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filterPrivacy="1"/>
  <xr:revisionPtr revIDLastSave="0" documentId="13_ncr:1_{F5E4A489-5D5F-4207-B4AB-3A41516587CB}" xr6:coauthVersionLast="47" xr6:coauthVersionMax="47" xr10:uidLastSave="{00000000-0000-0000-0000-000000000000}"/>
  <bookViews>
    <workbookView xWindow="-120" yWindow="-120" windowWidth="20730" windowHeight="11040" tabRatio="952" firstSheet="2" activeTab="2" xr2:uid="{00000000-000D-0000-FFFF-FFFF00000000}"/>
  </bookViews>
  <sheets>
    <sheet name="Customer Names" sheetId="3" r:id="rId1"/>
    <sheet name="Medical Examinations" sheetId="2" r:id="rId2"/>
    <sheet name="Hospitalisation Details" sheetId="1" r:id="rId3"/>
    <sheet name="Health Care" sheetId="4" r:id="rId4"/>
    <sheet name="pie chart" sheetId="5" r:id="rId5"/>
    <sheet name="Donut chart" sheetId="6" r:id="rId6"/>
    <sheet name="Bar chart" sheetId="7" r:id="rId7"/>
    <sheet name="Column chart" sheetId="9" r:id="rId8"/>
    <sheet name="Line chart" sheetId="10" r:id="rId9"/>
    <sheet name="Line chart1" sheetId="11" r:id="rId10"/>
  </sheets>
  <definedNames>
    <definedName name="_xlnm._FilterDatabase" localSheetId="0" hidden="1">'Customer Names'!$A$1:$F$2336</definedName>
    <definedName name="_xlnm._FilterDatabase" localSheetId="3" hidden="1">'Health Care'!$A$1:$L$2336</definedName>
    <definedName name="_xlnm._FilterDatabase" localSheetId="2" hidden="1">'Hospitalisation Details'!$M$1:$M$2344</definedName>
    <definedName name="_xlnm._FilterDatabase" localSheetId="1" hidden="1">'Medical Examinations'!$A$1:$L$2336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4" l="1"/>
  <c r="Q5" i="4"/>
  <c r="Q6" i="4"/>
  <c r="Q7" i="4"/>
  <c r="Q8" i="4"/>
  <c r="Q9" i="4"/>
  <c r="Q11" i="4"/>
  <c r="Q12" i="4"/>
  <c r="Q13" i="4"/>
  <c r="Q14" i="4"/>
  <c r="Q15" i="4"/>
  <c r="Q16" i="4"/>
  <c r="Q17" i="4"/>
  <c r="Q18" i="4"/>
  <c r="Q19" i="4"/>
  <c r="Q20" i="4"/>
  <c r="Q22" i="4"/>
  <c r="Q23" i="4"/>
  <c r="Q25" i="4"/>
  <c r="Q26" i="4"/>
  <c r="Q28" i="4"/>
  <c r="Q29" i="4"/>
  <c r="Q30" i="4"/>
  <c r="Q31" i="4"/>
  <c r="Q32" i="4"/>
  <c r="Q33" i="4"/>
  <c r="Q34" i="4"/>
  <c r="Q36" i="4"/>
  <c r="Q37" i="4"/>
  <c r="Q38" i="4"/>
  <c r="Q39" i="4"/>
  <c r="Q40" i="4"/>
  <c r="Q41" i="4"/>
  <c r="Q42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9" i="4"/>
  <c r="Q60" i="4"/>
  <c r="Q61" i="4"/>
  <c r="Q62" i="4"/>
  <c r="Q63" i="4"/>
  <c r="Q64" i="4"/>
  <c r="Q65" i="4"/>
  <c r="Q66" i="4"/>
  <c r="Q68" i="4"/>
  <c r="Q69" i="4"/>
  <c r="Q70" i="4"/>
  <c r="Q71" i="4"/>
  <c r="Q72" i="4"/>
  <c r="Q73" i="4"/>
  <c r="Q77" i="4"/>
  <c r="Q78" i="4"/>
  <c r="Q79" i="4"/>
  <c r="Q80" i="4"/>
  <c r="Q81" i="4"/>
  <c r="Q82" i="4"/>
  <c r="Q83" i="4"/>
  <c r="Q84" i="4"/>
  <c r="Q85" i="4"/>
  <c r="Q87" i="4"/>
  <c r="Q88" i="4"/>
  <c r="Q89" i="4"/>
  <c r="Q92" i="4"/>
  <c r="Q93" i="4"/>
  <c r="Q94" i="4"/>
  <c r="Q95" i="4"/>
  <c r="Q97" i="4"/>
  <c r="Q98" i="4"/>
  <c r="Q99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20" i="4"/>
  <c r="Q121" i="4"/>
  <c r="Q122" i="4"/>
  <c r="Q123" i="4"/>
  <c r="Q124" i="4"/>
  <c r="Q125" i="4"/>
  <c r="Q126" i="4"/>
  <c r="Q127" i="4"/>
  <c r="Q128" i="4"/>
  <c r="Q129" i="4"/>
  <c r="Q131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9" i="4"/>
  <c r="Q150" i="4"/>
  <c r="Q151" i="4"/>
  <c r="Q152" i="4"/>
  <c r="Q154" i="4"/>
  <c r="Q155" i="4"/>
  <c r="Q157" i="4"/>
  <c r="Q158" i="4"/>
  <c r="Q160" i="4"/>
  <c r="Q161" i="4"/>
  <c r="Q162" i="4"/>
  <c r="Q163" i="4"/>
  <c r="Q164" i="4"/>
  <c r="Q166" i="4"/>
  <c r="Q167" i="4"/>
  <c r="Q168" i="4"/>
  <c r="Q169" i="4"/>
  <c r="Q170" i="4"/>
  <c r="Q172" i="4"/>
  <c r="Q173" i="4"/>
  <c r="Q174" i="4"/>
  <c r="Q175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7" i="4"/>
  <c r="Q198" i="4"/>
  <c r="Q199" i="4"/>
  <c r="Q200" i="4"/>
  <c r="Q201" i="4"/>
  <c r="Q202" i="4"/>
  <c r="Q203" i="4"/>
  <c r="Q204" i="4"/>
  <c r="Q206" i="4"/>
  <c r="Q207" i="4"/>
  <c r="Q208" i="4"/>
  <c r="Q209" i="4"/>
  <c r="Q210" i="4"/>
  <c r="Q211" i="4"/>
  <c r="Q212" i="4"/>
  <c r="Q213" i="4"/>
  <c r="Q214" i="4"/>
  <c r="Q215" i="4"/>
  <c r="Q217" i="4"/>
  <c r="Q218" i="4"/>
  <c r="Q221" i="4"/>
  <c r="Q222" i="4"/>
  <c r="Q223" i="4"/>
  <c r="Q224" i="4"/>
  <c r="Q225" i="4"/>
  <c r="Q226" i="4"/>
  <c r="Q227" i="4"/>
  <c r="Q228" i="4"/>
  <c r="Q229" i="4"/>
  <c r="Q230" i="4"/>
  <c r="Q231" i="4"/>
  <c r="Q233" i="4"/>
  <c r="Q234" i="4"/>
  <c r="Q235" i="4"/>
  <c r="Q236" i="4"/>
  <c r="Q237" i="4"/>
  <c r="Q238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3" i="4"/>
  <c r="Q254" i="4"/>
  <c r="Q255" i="4"/>
  <c r="Q256" i="4"/>
  <c r="Q258" i="4"/>
  <c r="Q259" i="4"/>
  <c r="Q261" i="4"/>
  <c r="Q262" i="4"/>
  <c r="Q263" i="4"/>
  <c r="Q264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2" i="4"/>
  <c r="Q283" i="4"/>
  <c r="Q284" i="4"/>
  <c r="Q287" i="4"/>
  <c r="Q288" i="4"/>
  <c r="Q289" i="4"/>
  <c r="Q290" i="4"/>
  <c r="Q293" i="4"/>
  <c r="Q296" i="4"/>
  <c r="Q298" i="4"/>
  <c r="Q299" i="4"/>
  <c r="Q300" i="4"/>
  <c r="Q301" i="4"/>
  <c r="Q303" i="4"/>
  <c r="Q304" i="4"/>
  <c r="Q305" i="4"/>
  <c r="Q308" i="4"/>
  <c r="Q310" i="4"/>
  <c r="Q311" i="4"/>
  <c r="Q313" i="4"/>
  <c r="Q315" i="4"/>
  <c r="Q316" i="4"/>
  <c r="Q317" i="4"/>
  <c r="Q320" i="4"/>
  <c r="Q321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8" i="4"/>
  <c r="Q349" i="4"/>
  <c r="Q350" i="4"/>
  <c r="Q351" i="4"/>
  <c r="Q353" i="4"/>
  <c r="Q355" i="4"/>
  <c r="Q356" i="4"/>
  <c r="Q357" i="4"/>
  <c r="Q359" i="4"/>
  <c r="Q360" i="4"/>
  <c r="Q361" i="4"/>
  <c r="Q362" i="4"/>
  <c r="Q363" i="4"/>
  <c r="Q364" i="4"/>
  <c r="Q365" i="4"/>
  <c r="Q366" i="4"/>
  <c r="Q367" i="4"/>
  <c r="Q368" i="4"/>
  <c r="Q369" i="4"/>
  <c r="Q371" i="4"/>
  <c r="Q372" i="4"/>
  <c r="Q373" i="4"/>
  <c r="Q374" i="4"/>
  <c r="Q375" i="4"/>
  <c r="Q376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9" i="4"/>
  <c r="Q420" i="4"/>
  <c r="Q421" i="4"/>
  <c r="Q422" i="4"/>
  <c r="Q423" i="4"/>
  <c r="Q425" i="4"/>
  <c r="Q426" i="4"/>
  <c r="Q427" i="4"/>
  <c r="Q428" i="4"/>
  <c r="Q429" i="4"/>
  <c r="Q430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6" i="4"/>
  <c r="Q447" i="4"/>
  <c r="Q448" i="4"/>
  <c r="Q449" i="4"/>
  <c r="Q450" i="4"/>
  <c r="Q451" i="4"/>
  <c r="Q452" i="4"/>
  <c r="Q453" i="4"/>
  <c r="Q454" i="4"/>
  <c r="Q456" i="4"/>
  <c r="Q457" i="4"/>
  <c r="Q458" i="4"/>
  <c r="Q460" i="4"/>
  <c r="Q461" i="4"/>
  <c r="Q464" i="4"/>
  <c r="Q465" i="4"/>
  <c r="Q466" i="4"/>
  <c r="Q467" i="4"/>
  <c r="Q468" i="4"/>
  <c r="Q470" i="4"/>
  <c r="Q471" i="4"/>
  <c r="Q473" i="4"/>
  <c r="Q474" i="4"/>
  <c r="Q475" i="4"/>
  <c r="Q476" i="4"/>
  <c r="Q477" i="4"/>
  <c r="Q478" i="4"/>
  <c r="Q480" i="4"/>
  <c r="Q482" i="4"/>
  <c r="Q483" i="4"/>
  <c r="Q484" i="4"/>
  <c r="Q485" i="4"/>
  <c r="Q486" i="4"/>
  <c r="Q487" i="4"/>
  <c r="Q488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5" i="4"/>
  <c r="Q507" i="4"/>
  <c r="Q508" i="4"/>
  <c r="Q509" i="4"/>
  <c r="Q510" i="4"/>
  <c r="Q511" i="4"/>
  <c r="Q512" i="4"/>
  <c r="Q513" i="4"/>
  <c r="Q514" i="4"/>
  <c r="Q515" i="4"/>
  <c r="Q516" i="4"/>
  <c r="Q518" i="4"/>
  <c r="Q519" i="4"/>
  <c r="Q520" i="4"/>
  <c r="Q521" i="4"/>
  <c r="Q522" i="4"/>
  <c r="Q523" i="4"/>
  <c r="Q524" i="4"/>
  <c r="Q525" i="4"/>
  <c r="Q526" i="4"/>
  <c r="Q528" i="4"/>
  <c r="Q529" i="4"/>
  <c r="Q530" i="4"/>
  <c r="Q531" i="4"/>
  <c r="Q532" i="4"/>
  <c r="Q533" i="4"/>
  <c r="Q534" i="4"/>
  <c r="Q535" i="4"/>
  <c r="Q536" i="4"/>
  <c r="Q538" i="4"/>
  <c r="Q540" i="4"/>
  <c r="Q541" i="4"/>
  <c r="Q542" i="4"/>
  <c r="Q543" i="4"/>
  <c r="Q545" i="4"/>
  <c r="Q546" i="4"/>
  <c r="Q547" i="4"/>
  <c r="Q548" i="4"/>
  <c r="Q549" i="4"/>
  <c r="Q550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9" i="4"/>
  <c r="Q580" i="4"/>
  <c r="Q581" i="4"/>
  <c r="Q582" i="4"/>
  <c r="Q583" i="4"/>
  <c r="Q584" i="4"/>
  <c r="Q585" i="4"/>
  <c r="Q586" i="4"/>
  <c r="Q588" i="4"/>
  <c r="Q589" i="4"/>
  <c r="Q590" i="4"/>
  <c r="Q592" i="4"/>
  <c r="Q593" i="4"/>
  <c r="Q595" i="4"/>
  <c r="Q596" i="4"/>
  <c r="Q597" i="4"/>
  <c r="Q598" i="4"/>
  <c r="Q599" i="4"/>
  <c r="Q600" i="4"/>
  <c r="Q601" i="4"/>
  <c r="Q603" i="4"/>
  <c r="Q604" i="4"/>
  <c r="Q605" i="4"/>
  <c r="Q606" i="4"/>
  <c r="Q608" i="4"/>
  <c r="Q609" i="4"/>
  <c r="Q611" i="4"/>
  <c r="Q612" i="4"/>
  <c r="Q613" i="4"/>
  <c r="Q614" i="4"/>
  <c r="Q615" i="4"/>
  <c r="Q616" i="4"/>
  <c r="Q617" i="4"/>
  <c r="Q619" i="4"/>
  <c r="Q621" i="4"/>
  <c r="Q622" i="4"/>
  <c r="Q623" i="4"/>
  <c r="Q624" i="4"/>
  <c r="Q625" i="4"/>
  <c r="Q626" i="4"/>
  <c r="Q627" i="4"/>
  <c r="Q629" i="4"/>
  <c r="Q630" i="4"/>
  <c r="Q631" i="4"/>
  <c r="Q632" i="4"/>
  <c r="Q633" i="4"/>
  <c r="Q634" i="4"/>
  <c r="Q635" i="4"/>
  <c r="Q636" i="4"/>
  <c r="Q637" i="4"/>
  <c r="Q638" i="4"/>
  <c r="Q639" i="4"/>
  <c r="Q641" i="4"/>
  <c r="Q642" i="4"/>
  <c r="Q643" i="4"/>
  <c r="Q644" i="4"/>
  <c r="Q646" i="4"/>
  <c r="Q647" i="4"/>
  <c r="Q648" i="4"/>
  <c r="Q649" i="4"/>
  <c r="Q650" i="4"/>
  <c r="Q651" i="4"/>
  <c r="Q652" i="4"/>
  <c r="Q654" i="4"/>
  <c r="Q655" i="4"/>
  <c r="Q656" i="4"/>
  <c r="Q657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5" i="4"/>
  <c r="Q676" i="4"/>
  <c r="Q677" i="4"/>
  <c r="Q679" i="4"/>
  <c r="Q680" i="4"/>
  <c r="Q681" i="4"/>
  <c r="Q682" i="4"/>
  <c r="Q683" i="4"/>
  <c r="Q685" i="4"/>
  <c r="Q686" i="4"/>
  <c r="Q687" i="4"/>
  <c r="Q688" i="4"/>
  <c r="Q689" i="4"/>
  <c r="Q690" i="4"/>
  <c r="Q691" i="4"/>
  <c r="Q692" i="4"/>
  <c r="Q693" i="4"/>
  <c r="Q694" i="4"/>
  <c r="Q695" i="4"/>
  <c r="Q697" i="4"/>
  <c r="Q699" i="4"/>
  <c r="Q700" i="4"/>
  <c r="Q701" i="4"/>
  <c r="Q702" i="4"/>
  <c r="Q703" i="4"/>
  <c r="Q705" i="4"/>
  <c r="Q706" i="4"/>
  <c r="Q707" i="4"/>
  <c r="Q709" i="4"/>
  <c r="Q710" i="4"/>
  <c r="Q711" i="4"/>
  <c r="Q712" i="4"/>
  <c r="Q715" i="4"/>
  <c r="Q716" i="4"/>
  <c r="Q717" i="4"/>
  <c r="Q718" i="4"/>
  <c r="Q719" i="4"/>
  <c r="Q722" i="4"/>
  <c r="Q723" i="4"/>
  <c r="Q724" i="4"/>
  <c r="Q725" i="4"/>
  <c r="Q727" i="4"/>
  <c r="Q728" i="4"/>
  <c r="Q729" i="4"/>
  <c r="Q730" i="4"/>
  <c r="Q731" i="4"/>
  <c r="Q732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9" i="4"/>
  <c r="Q750" i="4"/>
  <c r="Q751" i="4"/>
  <c r="Q752" i="4"/>
  <c r="Q753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2" i="4"/>
  <c r="Q794" i="4"/>
  <c r="Q795" i="4"/>
  <c r="Q796" i="4"/>
  <c r="Q797" i="4"/>
  <c r="Q798" i="4"/>
  <c r="Q799" i="4"/>
  <c r="Q800" i="4"/>
  <c r="Q802" i="4"/>
  <c r="Q803" i="4"/>
  <c r="Q805" i="4"/>
  <c r="Q807" i="4"/>
  <c r="Q808" i="4"/>
  <c r="Q809" i="4"/>
  <c r="Q810" i="4"/>
  <c r="Q811" i="4"/>
  <c r="Q813" i="4"/>
  <c r="Q814" i="4"/>
  <c r="Q815" i="4"/>
  <c r="Q816" i="4"/>
  <c r="Q817" i="4"/>
  <c r="Q819" i="4"/>
  <c r="Q820" i="4"/>
  <c r="Q821" i="4"/>
  <c r="Q825" i="4"/>
  <c r="Q827" i="4"/>
  <c r="Q828" i="4"/>
  <c r="Q829" i="4"/>
  <c r="Q830" i="4"/>
  <c r="Q831" i="4"/>
  <c r="Q833" i="4"/>
  <c r="Q835" i="4"/>
  <c r="Q836" i="4"/>
  <c r="Q837" i="4"/>
  <c r="Q838" i="4"/>
  <c r="Q840" i="4"/>
  <c r="Q842" i="4"/>
  <c r="Q843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60" i="4"/>
  <c r="Q861" i="4"/>
  <c r="Q862" i="4"/>
  <c r="Q863" i="4"/>
  <c r="Q864" i="4"/>
  <c r="Q865" i="4"/>
  <c r="Q866" i="4"/>
  <c r="Q868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2" i="4"/>
  <c r="Q894" i="4"/>
  <c r="Q895" i="4"/>
  <c r="Q896" i="4"/>
  <c r="Q897" i="4"/>
  <c r="Q898" i="4"/>
  <c r="Q899" i="4"/>
  <c r="Q902" i="4"/>
  <c r="Q903" i="4"/>
  <c r="Q904" i="4"/>
  <c r="Q905" i="4"/>
  <c r="Q906" i="4"/>
  <c r="Q907" i="4"/>
  <c r="Q908" i="4"/>
  <c r="Q909" i="4"/>
  <c r="Q911" i="4"/>
  <c r="Q912" i="4"/>
  <c r="Q913" i="4"/>
  <c r="Q914" i="4"/>
  <c r="Q915" i="4"/>
  <c r="Q916" i="4"/>
  <c r="Q917" i="4"/>
  <c r="Q918" i="4"/>
  <c r="Q919" i="4"/>
  <c r="Q920" i="4"/>
  <c r="Q921" i="4"/>
  <c r="Q923" i="4"/>
  <c r="Q924" i="4"/>
  <c r="Q925" i="4"/>
  <c r="Q928" i="4"/>
  <c r="Q929" i="4"/>
  <c r="Q930" i="4"/>
  <c r="Q931" i="4"/>
  <c r="Q932" i="4"/>
  <c r="Q933" i="4"/>
  <c r="Q934" i="4"/>
  <c r="Q935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6" i="4"/>
  <c r="Q967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3" i="4"/>
  <c r="Q984" i="4"/>
  <c r="Q985" i="4"/>
  <c r="Q986" i="4"/>
  <c r="Q988" i="4"/>
  <c r="Q989" i="4"/>
  <c r="Q990" i="4"/>
  <c r="Q991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6" i="4"/>
  <c r="Q1007" i="4"/>
  <c r="Q1008" i="4"/>
  <c r="Q1009" i="4"/>
  <c r="Q1010" i="4"/>
  <c r="Q1012" i="4"/>
  <c r="Q1014" i="4"/>
  <c r="Q1015" i="4"/>
  <c r="Q1016" i="4"/>
  <c r="Q1018" i="4"/>
  <c r="Q1019" i="4"/>
  <c r="Q1020" i="4"/>
  <c r="Q1021" i="4"/>
  <c r="Q1022" i="4"/>
  <c r="Q1023" i="4"/>
  <c r="Q1024" i="4"/>
  <c r="Q1025" i="4"/>
  <c r="Q1027" i="4"/>
  <c r="Q1028" i="4"/>
  <c r="Q1029" i="4"/>
  <c r="Q1030" i="4"/>
  <c r="Q1031" i="4"/>
  <c r="Q1032" i="4"/>
  <c r="Q1033" i="4"/>
  <c r="Q1034" i="4"/>
  <c r="Q1035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3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1" i="4"/>
  <c r="Q1072" i="4"/>
  <c r="Q1073" i="4"/>
  <c r="Q1074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91" i="4"/>
  <c r="Q1093" i="4"/>
  <c r="Q1094" i="4"/>
  <c r="Q1095" i="4"/>
  <c r="Q1096" i="4"/>
  <c r="Q1097" i="4"/>
  <c r="Q1098" i="4"/>
  <c r="Q1099" i="4"/>
  <c r="Q1102" i="4"/>
  <c r="Q1103" i="4"/>
  <c r="Q1105" i="4"/>
  <c r="Q1107" i="4"/>
  <c r="Q1109" i="4"/>
  <c r="Q1110" i="4"/>
  <c r="Q1111" i="4"/>
  <c r="Q1112" i="4"/>
  <c r="Q1113" i="4"/>
  <c r="Q1114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1" i="4"/>
  <c r="Q1132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50" i="4"/>
  <c r="Q1152" i="4"/>
  <c r="Q1153" i="4"/>
  <c r="Q1154" i="4"/>
  <c r="Q1156" i="4"/>
  <c r="Q1157" i="4"/>
  <c r="Q1158" i="4"/>
  <c r="Q1160" i="4"/>
  <c r="Q1161" i="4"/>
  <c r="Q1163" i="4"/>
  <c r="Q1165" i="4"/>
  <c r="Q1166" i="4"/>
  <c r="Q1167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3" i="4"/>
  <c r="Q1214" i="4"/>
  <c r="Q1215" i="4"/>
  <c r="Q1216" i="4"/>
  <c r="Q1217" i="4"/>
  <c r="Q1218" i="4"/>
  <c r="Q1219" i="4"/>
  <c r="Q1220" i="4"/>
  <c r="Q1221" i="4"/>
  <c r="Q1222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1" i="4"/>
  <c r="Q1242" i="4"/>
  <c r="Q1244" i="4"/>
  <c r="Q1245" i="4"/>
  <c r="Q1246" i="4"/>
  <c r="Q1248" i="4"/>
  <c r="Q1249" i="4"/>
  <c r="Q1251" i="4"/>
  <c r="Q1252" i="4"/>
  <c r="Q1253" i="4"/>
  <c r="Q1254" i="4"/>
  <c r="Q1255" i="4"/>
  <c r="Q1256" i="4"/>
  <c r="Q1257" i="4"/>
  <c r="Q1258" i="4"/>
  <c r="Q1259" i="4"/>
  <c r="Q1260" i="4"/>
  <c r="Q1261" i="4"/>
  <c r="Q1264" i="4"/>
  <c r="Q1265" i="4"/>
  <c r="Q1266" i="4"/>
  <c r="Q1267" i="4"/>
  <c r="Q1268" i="4"/>
  <c r="Q1269" i="4"/>
  <c r="Q1270" i="4"/>
  <c r="Q1271" i="4"/>
  <c r="Q1272" i="4"/>
  <c r="Q1274" i="4"/>
  <c r="Q1275" i="4"/>
  <c r="Q1276" i="4"/>
  <c r="Q1278" i="4"/>
  <c r="Q1279" i="4"/>
  <c r="Q1280" i="4"/>
  <c r="Q1281" i="4"/>
  <c r="Q1282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8" i="4"/>
  <c r="Q1299" i="4"/>
  <c r="Q1300" i="4"/>
  <c r="Q1303" i="4"/>
  <c r="Q1306" i="4"/>
  <c r="Q1310" i="4"/>
  <c r="Q1311" i="4"/>
  <c r="Q1312" i="4"/>
  <c r="Q1313" i="4"/>
  <c r="Q1314" i="4"/>
  <c r="Q1315" i="4"/>
  <c r="Q1316" i="4"/>
  <c r="Q1317" i="4"/>
  <c r="Q1318" i="4"/>
  <c r="Q1320" i="4"/>
  <c r="Q1321" i="4"/>
  <c r="Q1325" i="4"/>
  <c r="Q1327" i="4"/>
  <c r="Q1328" i="4"/>
  <c r="Q1329" i="4"/>
  <c r="Q1330" i="4"/>
  <c r="Q1331" i="4"/>
  <c r="Q1332" i="4"/>
  <c r="Q1333" i="4"/>
  <c r="Q1334" i="4"/>
  <c r="Q1336" i="4"/>
  <c r="Q1337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2" i="4"/>
  <c r="Q1383" i="4"/>
  <c r="Q1384" i="4"/>
  <c r="Q1386" i="4"/>
  <c r="Q1387" i="4"/>
  <c r="Q1388" i="4"/>
  <c r="Q1389" i="4"/>
  <c r="Q1390" i="4"/>
  <c r="Q1391" i="4"/>
  <c r="Q1393" i="4"/>
  <c r="Q1394" i="4"/>
  <c r="Q1395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5" i="4"/>
  <c r="Q1427" i="4"/>
  <c r="Q1428" i="4"/>
  <c r="Q1429" i="4"/>
  <c r="Q1431" i="4"/>
  <c r="Q1432" i="4"/>
  <c r="Q1433" i="4"/>
  <c r="Q1434" i="4"/>
  <c r="Q1435" i="4"/>
  <c r="Q1436" i="4"/>
  <c r="Q1437" i="4"/>
  <c r="Q1438" i="4"/>
  <c r="Q1439" i="4"/>
  <c r="Q1440" i="4"/>
  <c r="Q1441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9" i="4"/>
  <c r="Q1461" i="4"/>
  <c r="Q1462" i="4"/>
  <c r="Q1463" i="4"/>
  <c r="Q1465" i="4"/>
  <c r="Q1466" i="4"/>
  <c r="Q1467" i="4"/>
  <c r="Q1469" i="4"/>
  <c r="Q1470" i="4"/>
  <c r="Q1471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3" i="4"/>
  <c r="Q1494" i="4"/>
  <c r="Q1495" i="4"/>
  <c r="Q1496" i="4"/>
  <c r="Q1497" i="4"/>
  <c r="Q1498" i="4"/>
  <c r="Q1499" i="4"/>
  <c r="Q1500" i="4"/>
  <c r="Q1502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6" i="4"/>
  <c r="Q1537" i="4"/>
  <c r="Q1538" i="4"/>
  <c r="Q1539" i="4"/>
  <c r="Q1540" i="4"/>
  <c r="Q1542" i="4"/>
  <c r="Q1543" i="4"/>
  <c r="Q1544" i="4"/>
  <c r="Q1545" i="4"/>
  <c r="Q1546" i="4"/>
  <c r="Q1547" i="4"/>
  <c r="Q1548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9" i="4"/>
  <c r="Q1570" i="4"/>
  <c r="Q1571" i="4"/>
  <c r="Q1573" i="4"/>
  <c r="Q1574" i="4"/>
  <c r="Q1575" i="4"/>
  <c r="Q1576" i="4"/>
  <c r="Q1577" i="4"/>
  <c r="Q1578" i="4"/>
  <c r="Q1579" i="4"/>
  <c r="Q1580" i="4"/>
  <c r="Q1581" i="4"/>
  <c r="Q1582" i="4"/>
  <c r="Q1583" i="4"/>
  <c r="Q1585" i="4"/>
  <c r="Q1586" i="4"/>
  <c r="Q1587" i="4"/>
  <c r="Q1588" i="4"/>
  <c r="Q1591" i="4"/>
  <c r="Q1592" i="4"/>
  <c r="Q1593" i="4"/>
  <c r="Q1594" i="4"/>
  <c r="Q1595" i="4"/>
  <c r="Q1597" i="4"/>
  <c r="Q1598" i="4"/>
  <c r="Q1600" i="4"/>
  <c r="Q1601" i="4"/>
  <c r="Q1602" i="4"/>
  <c r="Q1604" i="4"/>
  <c r="Q1605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1" i="4"/>
  <c r="Q1622" i="4"/>
  <c r="Q1623" i="4"/>
  <c r="Q1624" i="4"/>
  <c r="Q1625" i="4"/>
  <c r="Q1626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9" i="4"/>
  <c r="Q1660" i="4"/>
  <c r="Q1662" i="4"/>
  <c r="Q1663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80" i="4"/>
  <c r="Q1681" i="4"/>
  <c r="Q1682" i="4"/>
  <c r="Q1684" i="4"/>
  <c r="Q1685" i="4"/>
  <c r="Q1686" i="4"/>
  <c r="Q1690" i="4"/>
  <c r="Q1691" i="4"/>
  <c r="Q1692" i="4"/>
  <c r="Q1693" i="4"/>
  <c r="Q1694" i="4"/>
  <c r="Q1696" i="4"/>
  <c r="Q1697" i="4"/>
  <c r="Q1698" i="4"/>
  <c r="Q1699" i="4"/>
  <c r="Q1700" i="4"/>
  <c r="Q1701" i="4"/>
  <c r="Q1703" i="4"/>
  <c r="Q1706" i="4"/>
  <c r="Q1707" i="4"/>
  <c r="Q1709" i="4"/>
  <c r="Q1710" i="4"/>
  <c r="Q1711" i="4"/>
  <c r="Q1712" i="4"/>
  <c r="Q1713" i="4"/>
  <c r="Q1714" i="4"/>
  <c r="Q1715" i="4"/>
  <c r="Q1716" i="4"/>
  <c r="Q1717" i="4"/>
  <c r="Q1718" i="4"/>
  <c r="Q1719" i="4"/>
  <c r="Q1721" i="4"/>
  <c r="Q1723" i="4"/>
  <c r="Q1724" i="4"/>
  <c r="Q1726" i="4"/>
  <c r="Q1728" i="4"/>
  <c r="Q1729" i="4"/>
  <c r="Q1730" i="4"/>
  <c r="Q1731" i="4"/>
  <c r="Q1733" i="4"/>
  <c r="Q1734" i="4"/>
  <c r="Q1735" i="4"/>
  <c r="Q1736" i="4"/>
  <c r="Q1737" i="4"/>
  <c r="Q1738" i="4"/>
  <c r="Q1739" i="4"/>
  <c r="Q1740" i="4"/>
  <c r="Q1742" i="4"/>
  <c r="Q1743" i="4"/>
  <c r="Q1744" i="4"/>
  <c r="Q1745" i="4"/>
  <c r="Q1746" i="4"/>
  <c r="Q1747" i="4"/>
  <c r="Q1750" i="4"/>
  <c r="Q1751" i="4"/>
  <c r="Q1752" i="4"/>
  <c r="Q1753" i="4"/>
  <c r="Q1754" i="4"/>
  <c r="Q1755" i="4"/>
  <c r="Q1757" i="4"/>
  <c r="Q1758" i="4"/>
  <c r="Q1759" i="4"/>
  <c r="Q1760" i="4"/>
  <c r="Q1762" i="4"/>
  <c r="Q1763" i="4"/>
  <c r="Q1764" i="4"/>
  <c r="Q1765" i="4"/>
  <c r="Q1767" i="4"/>
  <c r="Q1768" i="4"/>
  <c r="Q1769" i="4"/>
  <c r="Q1770" i="4"/>
  <c r="Q1771" i="4"/>
  <c r="Q1772" i="4"/>
  <c r="Q1773" i="4"/>
  <c r="Q1774" i="4"/>
  <c r="Q1775" i="4"/>
  <c r="Q1776" i="4"/>
  <c r="Q1777" i="4"/>
  <c r="Q1779" i="4"/>
  <c r="Q1780" i="4"/>
  <c r="Q1781" i="4"/>
  <c r="Q1782" i="4"/>
  <c r="Q1785" i="4"/>
  <c r="Q1786" i="4"/>
  <c r="Q1788" i="4"/>
  <c r="Q1790" i="4"/>
  <c r="Q1792" i="4"/>
  <c r="Q1793" i="4"/>
  <c r="Q1794" i="4"/>
  <c r="Q1795" i="4"/>
  <c r="Q1796" i="4"/>
  <c r="Q1797" i="4"/>
  <c r="Q1798" i="4"/>
  <c r="Q1799" i="4"/>
  <c r="Q1800" i="4"/>
  <c r="Q1802" i="4"/>
  <c r="Q1803" i="4"/>
  <c r="Q1805" i="4"/>
  <c r="Q1806" i="4"/>
  <c r="Q1807" i="4"/>
  <c r="Q1808" i="4"/>
  <c r="Q1809" i="4"/>
  <c r="Q1810" i="4"/>
  <c r="Q1812" i="4"/>
  <c r="Q1813" i="4"/>
  <c r="Q1814" i="4"/>
  <c r="Q1815" i="4"/>
  <c r="Q1817" i="4"/>
  <c r="Q1818" i="4"/>
  <c r="Q1819" i="4"/>
  <c r="Q1821" i="4"/>
  <c r="Q1822" i="4"/>
  <c r="Q1823" i="4"/>
  <c r="Q1824" i="4"/>
  <c r="Q1825" i="4"/>
  <c r="Q1827" i="4"/>
  <c r="Q1829" i="4"/>
  <c r="Q1830" i="4"/>
  <c r="Q1831" i="4"/>
  <c r="Q1832" i="4"/>
  <c r="Q1833" i="4"/>
  <c r="Q1834" i="4"/>
  <c r="Q1835" i="4"/>
  <c r="Q1836" i="4"/>
  <c r="Q1837" i="4"/>
  <c r="Q1839" i="4"/>
  <c r="Q1840" i="4"/>
  <c r="Q1841" i="4"/>
  <c r="Q1842" i="4"/>
  <c r="Q1843" i="4"/>
  <c r="Q1844" i="4"/>
  <c r="Q1845" i="4"/>
  <c r="Q1846" i="4"/>
  <c r="Q1847" i="4"/>
  <c r="Q1849" i="4"/>
  <c r="Q1850" i="4"/>
  <c r="Q1851" i="4"/>
  <c r="Q1853" i="4"/>
  <c r="Q1854" i="4"/>
  <c r="Q1856" i="4"/>
  <c r="Q1857" i="4"/>
  <c r="Q1858" i="4"/>
  <c r="Q1859" i="4"/>
  <c r="Q1860" i="4"/>
  <c r="Q1861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9" i="4"/>
  <c r="Q1880" i="4"/>
  <c r="Q1882" i="4"/>
  <c r="Q1883" i="4"/>
  <c r="Q1884" i="4"/>
  <c r="Q1885" i="4"/>
  <c r="Q1886" i="4"/>
  <c r="Q1887" i="4"/>
  <c r="Q1888" i="4"/>
  <c r="Q1889" i="4"/>
  <c r="Q1890" i="4"/>
  <c r="Q1893" i="4"/>
  <c r="Q1894" i="4"/>
  <c r="Q1895" i="4"/>
  <c r="Q1896" i="4"/>
  <c r="Q1897" i="4"/>
  <c r="Q1898" i="4"/>
  <c r="Q1900" i="4"/>
  <c r="Q1901" i="4"/>
  <c r="Q1902" i="4"/>
  <c r="Q1904" i="4"/>
  <c r="Q1905" i="4"/>
  <c r="Q1906" i="4"/>
  <c r="Q1907" i="4"/>
  <c r="Q1908" i="4"/>
  <c r="Q1910" i="4"/>
  <c r="Q1911" i="4"/>
  <c r="Q1912" i="4"/>
  <c r="Q1913" i="4"/>
  <c r="Q1914" i="4"/>
  <c r="Q1915" i="4"/>
  <c r="Q1917" i="4"/>
  <c r="Q1918" i="4"/>
  <c r="Q1919" i="4"/>
  <c r="Q1920" i="4"/>
  <c r="Q1921" i="4"/>
  <c r="Q1922" i="4"/>
  <c r="Q1923" i="4"/>
  <c r="Q1924" i="4"/>
  <c r="Q1926" i="4"/>
  <c r="Q1927" i="4"/>
  <c r="Q1928" i="4"/>
  <c r="Q1929" i="4"/>
  <c r="Q1930" i="4"/>
  <c r="Q1931" i="4"/>
  <c r="Q1932" i="4"/>
  <c r="Q1933" i="4"/>
  <c r="Q1935" i="4"/>
  <c r="Q1936" i="4"/>
  <c r="Q1937" i="4"/>
  <c r="Q1938" i="4"/>
  <c r="Q1939" i="4"/>
  <c r="Q1940" i="4"/>
  <c r="Q1941" i="4"/>
  <c r="Q1942" i="4"/>
  <c r="Q1943" i="4"/>
  <c r="Q1944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2" i="4"/>
  <c r="Q1963" i="4"/>
  <c r="Q1964" i="4"/>
  <c r="Q1969" i="4"/>
  <c r="Q1970" i="4"/>
  <c r="Q1971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6" i="4"/>
  <c r="Q1987" i="4"/>
  <c r="Q1988" i="4"/>
  <c r="Q1989" i="4"/>
  <c r="Q1990" i="4"/>
  <c r="Q1991" i="4"/>
  <c r="Q1992" i="4"/>
  <c r="Q1993" i="4"/>
  <c r="Q1994" i="4"/>
  <c r="Q1996" i="4"/>
  <c r="Q1997" i="4"/>
  <c r="Q1998" i="4"/>
  <c r="Q1999" i="4"/>
  <c r="Q2000" i="4"/>
  <c r="Q2003" i="4"/>
  <c r="Q2004" i="4"/>
  <c r="Q2005" i="4"/>
  <c r="Q2006" i="4"/>
  <c r="Q2007" i="4"/>
  <c r="Q2009" i="4"/>
  <c r="Q2010" i="4"/>
  <c r="Q2011" i="4"/>
  <c r="Q2012" i="4"/>
  <c r="Q2014" i="4"/>
  <c r="Q2016" i="4"/>
  <c r="Q2017" i="4"/>
  <c r="Q2018" i="4"/>
  <c r="Q2020" i="4"/>
  <c r="Q2022" i="4"/>
  <c r="Q2023" i="4"/>
  <c r="Q2024" i="4"/>
  <c r="Q2027" i="4"/>
  <c r="Q2028" i="4"/>
  <c r="Q2029" i="4"/>
  <c r="Q2030" i="4"/>
  <c r="Q2031" i="4"/>
  <c r="Q2032" i="4"/>
  <c r="Q2033" i="4"/>
  <c r="Q2034" i="4"/>
  <c r="Q2035" i="4"/>
  <c r="Q2037" i="4"/>
  <c r="Q2038" i="4"/>
  <c r="Q2039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8" i="4"/>
  <c r="Q2099" i="4"/>
  <c r="Q2100" i="4"/>
  <c r="Q2101" i="4"/>
  <c r="Q2102" i="4"/>
  <c r="Q2103" i="4"/>
  <c r="Q2104" i="4"/>
  <c r="Q2105" i="4"/>
  <c r="Q2106" i="4"/>
  <c r="Q2108" i="4"/>
  <c r="Q2109" i="4"/>
  <c r="Q2110" i="4"/>
  <c r="Q2111" i="4"/>
  <c r="Q2112" i="4"/>
  <c r="Q2113" i="4"/>
  <c r="Q2114" i="4"/>
  <c r="Q2115" i="4"/>
  <c r="Q2118" i="4"/>
  <c r="Q2119" i="4"/>
  <c r="Q2121" i="4"/>
  <c r="Q2122" i="4"/>
  <c r="Q2123" i="4"/>
  <c r="Q2124" i="4"/>
  <c r="Q2125" i="4"/>
  <c r="Q2126" i="4"/>
  <c r="Q2127" i="4"/>
  <c r="Q2129" i="4"/>
  <c r="Q2131" i="4"/>
  <c r="Q2132" i="4"/>
  <c r="Q2133" i="4"/>
  <c r="Q2135" i="4"/>
  <c r="Q2136" i="4"/>
  <c r="Q2137" i="4"/>
  <c r="Q2138" i="4"/>
  <c r="Q2139" i="4"/>
  <c r="Q2140" i="4"/>
  <c r="Q2142" i="4"/>
  <c r="Q2144" i="4"/>
  <c r="Q2145" i="4"/>
  <c r="Q2148" i="4"/>
  <c r="Q2149" i="4"/>
  <c r="Q2151" i="4"/>
  <c r="Q2153" i="4"/>
  <c r="Q2155" i="4"/>
  <c r="Q2156" i="4"/>
  <c r="Q2157" i="4"/>
  <c r="Q2158" i="4"/>
  <c r="Q2159" i="4"/>
  <c r="Q2160" i="4"/>
  <c r="Q2161" i="4"/>
  <c r="Q2163" i="4"/>
  <c r="Q2164" i="4"/>
  <c r="Q2165" i="4"/>
  <c r="Q2166" i="4"/>
  <c r="Q2167" i="4"/>
  <c r="Q2168" i="4"/>
  <c r="Q2169" i="4"/>
  <c r="Q2170" i="4"/>
  <c r="Q2171" i="4"/>
  <c r="Q2172" i="4"/>
  <c r="Q2174" i="4"/>
  <c r="Q2175" i="4"/>
  <c r="Q2176" i="4"/>
  <c r="Q2178" i="4"/>
  <c r="Q2179" i="4"/>
  <c r="Q2180" i="4"/>
  <c r="Q2181" i="4"/>
  <c r="Q2183" i="4"/>
  <c r="Q2185" i="4"/>
  <c r="Q2187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3" i="4"/>
  <c r="Q2204" i="4"/>
  <c r="Q2205" i="4"/>
  <c r="Q2206" i="4"/>
  <c r="Q2208" i="4"/>
  <c r="Q2209" i="4"/>
  <c r="Q2210" i="4"/>
  <c r="Q2211" i="4"/>
  <c r="Q2212" i="4"/>
  <c r="Q2213" i="4"/>
  <c r="Q2215" i="4"/>
  <c r="Q2216" i="4"/>
  <c r="Q2218" i="4"/>
  <c r="Q2219" i="4"/>
  <c r="Q2220" i="4"/>
  <c r="Q2222" i="4"/>
  <c r="Q2223" i="4"/>
  <c r="Q2224" i="4"/>
  <c r="Q2225" i="4"/>
  <c r="Q2226" i="4"/>
  <c r="Q2227" i="4"/>
  <c r="Q2228" i="4"/>
  <c r="Q2229" i="4"/>
  <c r="Q2230" i="4"/>
  <c r="Q2231" i="4"/>
  <c r="Q2233" i="4"/>
  <c r="Q2234" i="4"/>
  <c r="Q2235" i="4"/>
  <c r="Q2236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5" i="4"/>
  <c r="Q2256" i="4"/>
  <c r="Q2257" i="4"/>
  <c r="Q2258" i="4"/>
  <c r="Q2259" i="4"/>
  <c r="Q2260" i="4"/>
  <c r="Q2261" i="4"/>
  <c r="Q2262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20" i="4"/>
  <c r="Q2321" i="4"/>
  <c r="Q2322" i="4"/>
  <c r="Q2324" i="4"/>
  <c r="Q2325" i="4"/>
  <c r="Q2327" i="4"/>
  <c r="Q2328" i="4"/>
  <c r="Q2329" i="4"/>
  <c r="Q2330" i="4"/>
  <c r="Q2331" i="4"/>
  <c r="Q2332" i="4"/>
  <c r="Q2334" i="4"/>
  <c r="Q2335" i="4"/>
  <c r="Q2336" i="4"/>
  <c r="Q2" i="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" i="4"/>
  <c r="L11" i="4"/>
  <c r="L12" i="4"/>
  <c r="L13" i="4"/>
  <c r="L14" i="4"/>
  <c r="L15" i="4"/>
  <c r="L16" i="4"/>
  <c r="L17" i="4"/>
  <c r="L18" i="4"/>
  <c r="L19" i="4"/>
  <c r="L20" i="4"/>
  <c r="L22" i="4"/>
  <c r="L23" i="4"/>
  <c r="L25" i="4"/>
  <c r="L26" i="4"/>
  <c r="L28" i="4"/>
  <c r="L29" i="4"/>
  <c r="L30" i="4"/>
  <c r="L31" i="4"/>
  <c r="L32" i="4"/>
  <c r="L33" i="4"/>
  <c r="L34" i="4"/>
  <c r="L36" i="4"/>
  <c r="L37" i="4"/>
  <c r="L38" i="4"/>
  <c r="L39" i="4"/>
  <c r="L40" i="4"/>
  <c r="L41" i="4"/>
  <c r="L42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9" i="4"/>
  <c r="L60" i="4"/>
  <c r="L61" i="4"/>
  <c r="L62" i="4"/>
  <c r="L63" i="4"/>
  <c r="L64" i="4"/>
  <c r="L65" i="4"/>
  <c r="L66" i="4"/>
  <c r="L68" i="4"/>
  <c r="L69" i="4"/>
  <c r="L70" i="4"/>
  <c r="L71" i="4"/>
  <c r="L72" i="4"/>
  <c r="L73" i="4"/>
  <c r="L77" i="4"/>
  <c r="L78" i="4"/>
  <c r="L79" i="4"/>
  <c r="L80" i="4"/>
  <c r="L81" i="4"/>
  <c r="L82" i="4"/>
  <c r="L83" i="4"/>
  <c r="L84" i="4"/>
  <c r="L85" i="4"/>
  <c r="L87" i="4"/>
  <c r="L88" i="4"/>
  <c r="L89" i="4"/>
  <c r="L92" i="4"/>
  <c r="L93" i="4"/>
  <c r="L94" i="4"/>
  <c r="L95" i="4"/>
  <c r="L97" i="4"/>
  <c r="L98" i="4"/>
  <c r="L99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20" i="4"/>
  <c r="L121" i="4"/>
  <c r="L122" i="4"/>
  <c r="L123" i="4"/>
  <c r="L124" i="4"/>
  <c r="L125" i="4"/>
  <c r="L126" i="4"/>
  <c r="L127" i="4"/>
  <c r="L128" i="4"/>
  <c r="L129" i="4"/>
  <c r="L131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9" i="4"/>
  <c r="L150" i="4"/>
  <c r="L151" i="4"/>
  <c r="L152" i="4"/>
  <c r="L154" i="4"/>
  <c r="L155" i="4"/>
  <c r="L157" i="4"/>
  <c r="L158" i="4"/>
  <c r="L160" i="4"/>
  <c r="L161" i="4"/>
  <c r="L162" i="4"/>
  <c r="L163" i="4"/>
  <c r="L164" i="4"/>
  <c r="L166" i="4"/>
  <c r="L167" i="4"/>
  <c r="L168" i="4"/>
  <c r="L169" i="4"/>
  <c r="L170" i="4"/>
  <c r="L172" i="4"/>
  <c r="L173" i="4"/>
  <c r="L174" i="4"/>
  <c r="L175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7" i="4"/>
  <c r="L198" i="4"/>
  <c r="L199" i="4"/>
  <c r="L200" i="4"/>
  <c r="L201" i="4"/>
  <c r="L202" i="4"/>
  <c r="L203" i="4"/>
  <c r="L204" i="4"/>
  <c r="L206" i="4"/>
  <c r="L207" i="4"/>
  <c r="L208" i="4"/>
  <c r="L209" i="4"/>
  <c r="L210" i="4"/>
  <c r="L211" i="4"/>
  <c r="L212" i="4"/>
  <c r="L213" i="4"/>
  <c r="L214" i="4"/>
  <c r="L215" i="4"/>
  <c r="L217" i="4"/>
  <c r="L218" i="4"/>
  <c r="L221" i="4"/>
  <c r="L222" i="4"/>
  <c r="L223" i="4"/>
  <c r="L224" i="4"/>
  <c r="L225" i="4"/>
  <c r="L226" i="4"/>
  <c r="L227" i="4"/>
  <c r="L228" i="4"/>
  <c r="L229" i="4"/>
  <c r="L230" i="4"/>
  <c r="L231" i="4"/>
  <c r="L233" i="4"/>
  <c r="L234" i="4"/>
  <c r="L235" i="4"/>
  <c r="L236" i="4"/>
  <c r="L237" i="4"/>
  <c r="L238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3" i="4"/>
  <c r="L254" i="4"/>
  <c r="L255" i="4"/>
  <c r="L256" i="4"/>
  <c r="L258" i="4"/>
  <c r="L259" i="4"/>
  <c r="L261" i="4"/>
  <c r="L262" i="4"/>
  <c r="L263" i="4"/>
  <c r="L264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2" i="4"/>
  <c r="L283" i="4"/>
  <c r="L284" i="4"/>
  <c r="L287" i="4"/>
  <c r="L288" i="4"/>
  <c r="L289" i="4"/>
  <c r="L290" i="4"/>
  <c r="L293" i="4"/>
  <c r="L298" i="4"/>
  <c r="L299" i="4"/>
  <c r="L300" i="4"/>
  <c r="L301" i="4"/>
  <c r="L303" i="4"/>
  <c r="L304" i="4"/>
  <c r="L305" i="4"/>
  <c r="L308" i="4"/>
  <c r="L310" i="4"/>
  <c r="L311" i="4"/>
  <c r="L313" i="4"/>
  <c r="L315" i="4"/>
  <c r="L316" i="4"/>
  <c r="L317" i="4"/>
  <c r="L320" i="4"/>
  <c r="L321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8" i="4"/>
  <c r="L349" i="4"/>
  <c r="L350" i="4"/>
  <c r="L351" i="4"/>
  <c r="L353" i="4"/>
  <c r="L355" i="4"/>
  <c r="L356" i="4"/>
  <c r="L357" i="4"/>
  <c r="L359" i="4"/>
  <c r="L360" i="4"/>
  <c r="L361" i="4"/>
  <c r="L362" i="4"/>
  <c r="L363" i="4"/>
  <c r="L364" i="4"/>
  <c r="L365" i="4"/>
  <c r="L366" i="4"/>
  <c r="L367" i="4"/>
  <c r="L368" i="4"/>
  <c r="L369" i="4"/>
  <c r="L371" i="4"/>
  <c r="L372" i="4"/>
  <c r="L373" i="4"/>
  <c r="L374" i="4"/>
  <c r="L375" i="4"/>
  <c r="L376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3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9" i="4"/>
  <c r="L410" i="4"/>
  <c r="L411" i="4"/>
  <c r="L412" i="4"/>
  <c r="L413" i="4"/>
  <c r="L414" i="4"/>
  <c r="L415" i="4"/>
  <c r="L416" i="4"/>
  <c r="L417" i="4"/>
  <c r="L419" i="4"/>
  <c r="L420" i="4"/>
  <c r="L421" i="4"/>
  <c r="L422" i="4"/>
  <c r="L423" i="4"/>
  <c r="L425" i="4"/>
  <c r="L426" i="4"/>
  <c r="L427" i="4"/>
  <c r="L428" i="4"/>
  <c r="L429" i="4"/>
  <c r="L430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6" i="4"/>
  <c r="L447" i="4"/>
  <c r="L448" i="4"/>
  <c r="L449" i="4"/>
  <c r="L450" i="4"/>
  <c r="L451" i="4"/>
  <c r="L452" i="4"/>
  <c r="L453" i="4"/>
  <c r="L454" i="4"/>
  <c r="L456" i="4"/>
  <c r="L457" i="4"/>
  <c r="L458" i="4"/>
  <c r="L460" i="4"/>
  <c r="L461" i="4"/>
  <c r="L464" i="4"/>
  <c r="L465" i="4"/>
  <c r="L466" i="4"/>
  <c r="L467" i="4"/>
  <c r="L468" i="4"/>
  <c r="L470" i="4"/>
  <c r="L471" i="4"/>
  <c r="L473" i="4"/>
  <c r="L474" i="4"/>
  <c r="L475" i="4"/>
  <c r="L476" i="4"/>
  <c r="L477" i="4"/>
  <c r="L478" i="4"/>
  <c r="L480" i="4"/>
  <c r="L482" i="4"/>
  <c r="L483" i="4"/>
  <c r="L484" i="4"/>
  <c r="L485" i="4"/>
  <c r="L486" i="4"/>
  <c r="L487" i="4"/>
  <c r="L488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5" i="4"/>
  <c r="L507" i="4"/>
  <c r="L508" i="4"/>
  <c r="L509" i="4"/>
  <c r="L510" i="4"/>
  <c r="L512" i="4"/>
  <c r="L513" i="4"/>
  <c r="L514" i="4"/>
  <c r="L515" i="4"/>
  <c r="L516" i="4"/>
  <c r="L518" i="4"/>
  <c r="L520" i="4"/>
  <c r="L521" i="4"/>
  <c r="L522" i="4"/>
  <c r="L523" i="4"/>
  <c r="L524" i="4"/>
  <c r="L525" i="4"/>
  <c r="L526" i="4"/>
  <c r="L528" i="4"/>
  <c r="L529" i="4"/>
  <c r="L530" i="4"/>
  <c r="L531" i="4"/>
  <c r="L532" i="4"/>
  <c r="L533" i="4"/>
  <c r="L534" i="4"/>
  <c r="L535" i="4"/>
  <c r="L536" i="4"/>
  <c r="L538" i="4"/>
  <c r="L540" i="4"/>
  <c r="L541" i="4"/>
  <c r="L542" i="4"/>
  <c r="L543" i="4"/>
  <c r="L545" i="4"/>
  <c r="L546" i="4"/>
  <c r="L547" i="4"/>
  <c r="L548" i="4"/>
  <c r="L549" i="4"/>
  <c r="L550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9" i="4"/>
  <c r="L580" i="4"/>
  <c r="L581" i="4"/>
  <c r="L582" i="4"/>
  <c r="L583" i="4"/>
  <c r="L584" i="4"/>
  <c r="L585" i="4"/>
  <c r="L586" i="4"/>
  <c r="L588" i="4"/>
  <c r="L589" i="4"/>
  <c r="L590" i="4"/>
  <c r="L592" i="4"/>
  <c r="L593" i="4"/>
  <c r="L595" i="4"/>
  <c r="L596" i="4"/>
  <c r="L597" i="4"/>
  <c r="L598" i="4"/>
  <c r="L599" i="4"/>
  <c r="L600" i="4"/>
  <c r="L601" i="4"/>
  <c r="L603" i="4"/>
  <c r="L604" i="4"/>
  <c r="L605" i="4"/>
  <c r="L606" i="4"/>
  <c r="L608" i="4"/>
  <c r="L609" i="4"/>
  <c r="L611" i="4"/>
  <c r="L612" i="4"/>
  <c r="L613" i="4"/>
  <c r="L614" i="4"/>
  <c r="L615" i="4"/>
  <c r="L616" i="4"/>
  <c r="L617" i="4"/>
  <c r="L619" i="4"/>
  <c r="L621" i="4"/>
  <c r="L622" i="4"/>
  <c r="L623" i="4"/>
  <c r="L624" i="4"/>
  <c r="L625" i="4"/>
  <c r="L626" i="4"/>
  <c r="L627" i="4"/>
  <c r="L629" i="4"/>
  <c r="L630" i="4"/>
  <c r="L631" i="4"/>
  <c r="L632" i="4"/>
  <c r="L633" i="4"/>
  <c r="L634" i="4"/>
  <c r="L635" i="4"/>
  <c r="L636" i="4"/>
  <c r="L637" i="4"/>
  <c r="L638" i="4"/>
  <c r="L641" i="4"/>
  <c r="L642" i="4"/>
  <c r="L643" i="4"/>
  <c r="L644" i="4"/>
  <c r="L646" i="4"/>
  <c r="L647" i="4"/>
  <c r="L648" i="4"/>
  <c r="L649" i="4"/>
  <c r="L650" i="4"/>
  <c r="L651" i="4"/>
  <c r="L652" i="4"/>
  <c r="L654" i="4"/>
  <c r="L655" i="4"/>
  <c r="L656" i="4"/>
  <c r="L657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5" i="4"/>
  <c r="L676" i="4"/>
  <c r="L677" i="4"/>
  <c r="L679" i="4"/>
  <c r="L680" i="4"/>
  <c r="L681" i="4"/>
  <c r="L682" i="4"/>
  <c r="L683" i="4"/>
  <c r="L685" i="4"/>
  <c r="L686" i="4"/>
  <c r="L687" i="4"/>
  <c r="L688" i="4"/>
  <c r="L689" i="4"/>
  <c r="L690" i="4"/>
  <c r="L691" i="4"/>
  <c r="L692" i="4"/>
  <c r="L693" i="4"/>
  <c r="L694" i="4"/>
  <c r="L695" i="4"/>
  <c r="L697" i="4"/>
  <c r="L699" i="4"/>
  <c r="L700" i="4"/>
  <c r="L701" i="4"/>
  <c r="L702" i="4"/>
  <c r="L703" i="4"/>
  <c r="L705" i="4"/>
  <c r="L706" i="4"/>
  <c r="L707" i="4"/>
  <c r="L709" i="4"/>
  <c r="L710" i="4"/>
  <c r="L711" i="4"/>
  <c r="L712" i="4"/>
  <c r="L715" i="4"/>
  <c r="L716" i="4"/>
  <c r="L717" i="4"/>
  <c r="L718" i="4"/>
  <c r="L719" i="4"/>
  <c r="L722" i="4"/>
  <c r="L723" i="4"/>
  <c r="L724" i="4"/>
  <c r="L725" i="4"/>
  <c r="L727" i="4"/>
  <c r="L728" i="4"/>
  <c r="L729" i="4"/>
  <c r="L730" i="4"/>
  <c r="L731" i="4"/>
  <c r="L732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9" i="4"/>
  <c r="L750" i="4"/>
  <c r="L751" i="4"/>
  <c r="L752" i="4"/>
  <c r="L753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2" i="4"/>
  <c r="L794" i="4"/>
  <c r="L795" i="4"/>
  <c r="L796" i="4"/>
  <c r="L797" i="4"/>
  <c r="L798" i="4"/>
  <c r="L799" i="4"/>
  <c r="L800" i="4"/>
  <c r="L802" i="4"/>
  <c r="L803" i="4"/>
  <c r="L805" i="4"/>
  <c r="L807" i="4"/>
  <c r="L808" i="4"/>
  <c r="L809" i="4"/>
  <c r="L810" i="4"/>
  <c r="L811" i="4"/>
  <c r="L813" i="4"/>
  <c r="L814" i="4"/>
  <c r="L815" i="4"/>
  <c r="L816" i="4"/>
  <c r="L817" i="4"/>
  <c r="L819" i="4"/>
  <c r="L820" i="4"/>
  <c r="L821" i="4"/>
  <c r="L825" i="4"/>
  <c r="L827" i="4"/>
  <c r="L828" i="4"/>
  <c r="L829" i="4"/>
  <c r="L830" i="4"/>
  <c r="L831" i="4"/>
  <c r="L833" i="4"/>
  <c r="L835" i="4"/>
  <c r="L836" i="4"/>
  <c r="L837" i="4"/>
  <c r="L838" i="4"/>
  <c r="L840" i="4"/>
  <c r="L842" i="4"/>
  <c r="L843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60" i="4"/>
  <c r="L861" i="4"/>
  <c r="L862" i="4"/>
  <c r="L863" i="4"/>
  <c r="L864" i="4"/>
  <c r="L865" i="4"/>
  <c r="L866" i="4"/>
  <c r="L868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2" i="4"/>
  <c r="L894" i="4"/>
  <c r="L895" i="4"/>
  <c r="L896" i="4"/>
  <c r="L897" i="4"/>
  <c r="L898" i="4"/>
  <c r="L899" i="4"/>
  <c r="L902" i="4"/>
  <c r="L903" i="4"/>
  <c r="L904" i="4"/>
  <c r="L905" i="4"/>
  <c r="L906" i="4"/>
  <c r="L907" i="4"/>
  <c r="L908" i="4"/>
  <c r="L909" i="4"/>
  <c r="L911" i="4"/>
  <c r="L912" i="4"/>
  <c r="L913" i="4"/>
  <c r="L914" i="4"/>
  <c r="L915" i="4"/>
  <c r="L916" i="4"/>
  <c r="L917" i="4"/>
  <c r="L918" i="4"/>
  <c r="L919" i="4"/>
  <c r="L920" i="4"/>
  <c r="L921" i="4"/>
  <c r="L923" i="4"/>
  <c r="L924" i="4"/>
  <c r="L925" i="4"/>
  <c r="L928" i="4"/>
  <c r="L929" i="4"/>
  <c r="L930" i="4"/>
  <c r="L931" i="4"/>
  <c r="L932" i="4"/>
  <c r="L933" i="4"/>
  <c r="L934" i="4"/>
  <c r="L935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6" i="4"/>
  <c r="L967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3" i="4"/>
  <c r="L984" i="4"/>
  <c r="L985" i="4"/>
  <c r="L986" i="4"/>
  <c r="L988" i="4"/>
  <c r="L989" i="4"/>
  <c r="L990" i="4"/>
  <c r="L991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6" i="4"/>
  <c r="L1007" i="4"/>
  <c r="L1008" i="4"/>
  <c r="L1009" i="4"/>
  <c r="L1010" i="4"/>
  <c r="L1012" i="4"/>
  <c r="L1014" i="4"/>
  <c r="L1015" i="4"/>
  <c r="L1016" i="4"/>
  <c r="L1018" i="4"/>
  <c r="L1019" i="4"/>
  <c r="L1020" i="4"/>
  <c r="L1021" i="4"/>
  <c r="L1022" i="4"/>
  <c r="L1023" i="4"/>
  <c r="L1024" i="4"/>
  <c r="L1025" i="4"/>
  <c r="L1027" i="4"/>
  <c r="L1028" i="4"/>
  <c r="L1029" i="4"/>
  <c r="L1030" i="4"/>
  <c r="L1031" i="4"/>
  <c r="L1032" i="4"/>
  <c r="L1033" i="4"/>
  <c r="L1034" i="4"/>
  <c r="L1035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3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1" i="4"/>
  <c r="L1072" i="4"/>
  <c r="L1073" i="4"/>
  <c r="L1074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91" i="4"/>
  <c r="L1093" i="4"/>
  <c r="L1094" i="4"/>
  <c r="L1095" i="4"/>
  <c r="L1096" i="4"/>
  <c r="L1097" i="4"/>
  <c r="L1098" i="4"/>
  <c r="L1099" i="4"/>
  <c r="L1102" i="4"/>
  <c r="L1103" i="4"/>
  <c r="L1105" i="4"/>
  <c r="L1107" i="4"/>
  <c r="L1109" i="4"/>
  <c r="L1110" i="4"/>
  <c r="L1111" i="4"/>
  <c r="L1112" i="4"/>
  <c r="L1113" i="4"/>
  <c r="L1114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1" i="4"/>
  <c r="L1132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50" i="4"/>
  <c r="L1152" i="4"/>
  <c r="L1153" i="4"/>
  <c r="L1154" i="4"/>
  <c r="L1156" i="4"/>
  <c r="L1157" i="4"/>
  <c r="L1158" i="4"/>
  <c r="L1160" i="4"/>
  <c r="L1161" i="4"/>
  <c r="L1163" i="4"/>
  <c r="L1165" i="4"/>
  <c r="L1166" i="4"/>
  <c r="L1167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3" i="4"/>
  <c r="L1214" i="4"/>
  <c r="L1215" i="4"/>
  <c r="L1216" i="4"/>
  <c r="L1217" i="4"/>
  <c r="L1218" i="4"/>
  <c r="L1219" i="4"/>
  <c r="L1220" i="4"/>
  <c r="L1221" i="4"/>
  <c r="L1222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1" i="4"/>
  <c r="L1242" i="4"/>
  <c r="L1244" i="4"/>
  <c r="L1245" i="4"/>
  <c r="L1246" i="4"/>
  <c r="L1248" i="4"/>
  <c r="L1249" i="4"/>
  <c r="L1251" i="4"/>
  <c r="L1252" i="4"/>
  <c r="L1253" i="4"/>
  <c r="L1254" i="4"/>
  <c r="L1255" i="4"/>
  <c r="L1256" i="4"/>
  <c r="L1257" i="4"/>
  <c r="L1258" i="4"/>
  <c r="L1259" i="4"/>
  <c r="L1260" i="4"/>
  <c r="L1261" i="4"/>
  <c r="L1264" i="4"/>
  <c r="L1265" i="4"/>
  <c r="L1266" i="4"/>
  <c r="L1267" i="4"/>
  <c r="L1268" i="4"/>
  <c r="L1269" i="4"/>
  <c r="L1270" i="4"/>
  <c r="L1271" i="4"/>
  <c r="L1272" i="4"/>
  <c r="L1274" i="4"/>
  <c r="L1275" i="4"/>
  <c r="L1276" i="4"/>
  <c r="L1278" i="4"/>
  <c r="L1279" i="4"/>
  <c r="L1280" i="4"/>
  <c r="L1281" i="4"/>
  <c r="L1282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8" i="4"/>
  <c r="L1299" i="4"/>
  <c r="L1300" i="4"/>
  <c r="L1306" i="4"/>
  <c r="L1310" i="4"/>
  <c r="L1311" i="4"/>
  <c r="L1312" i="4"/>
  <c r="L1313" i="4"/>
  <c r="L1314" i="4"/>
  <c r="L1315" i="4"/>
  <c r="L1316" i="4"/>
  <c r="L1317" i="4"/>
  <c r="L1318" i="4"/>
  <c r="L1320" i="4"/>
  <c r="L1321" i="4"/>
  <c r="L1325" i="4"/>
  <c r="L1327" i="4"/>
  <c r="L1328" i="4"/>
  <c r="L1329" i="4"/>
  <c r="L1330" i="4"/>
  <c r="L1331" i="4"/>
  <c r="L1332" i="4"/>
  <c r="L1333" i="4"/>
  <c r="L1334" i="4"/>
  <c r="L1336" i="4"/>
  <c r="L1337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2" i="4"/>
  <c r="L1383" i="4"/>
  <c r="L1384" i="4"/>
  <c r="L1386" i="4"/>
  <c r="L1387" i="4"/>
  <c r="L1388" i="4"/>
  <c r="L1389" i="4"/>
  <c r="L1390" i="4"/>
  <c r="L1391" i="4"/>
  <c r="L1393" i="4"/>
  <c r="L1394" i="4"/>
  <c r="L1395" i="4"/>
  <c r="L1397" i="4"/>
  <c r="L1398" i="4"/>
  <c r="L1399" i="4"/>
  <c r="L1400" i="4"/>
  <c r="L1401" i="4"/>
  <c r="L1402" i="4"/>
  <c r="L1403" i="4"/>
  <c r="L1404" i="4"/>
  <c r="L1405" i="4"/>
  <c r="L1406" i="4"/>
  <c r="L1408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5" i="4"/>
  <c r="L1427" i="4"/>
  <c r="L1428" i="4"/>
  <c r="L1429" i="4"/>
  <c r="L1431" i="4"/>
  <c r="L1432" i="4"/>
  <c r="L1433" i="4"/>
  <c r="L1434" i="4"/>
  <c r="L1435" i="4"/>
  <c r="L1436" i="4"/>
  <c r="L1437" i="4"/>
  <c r="L1438" i="4"/>
  <c r="L1439" i="4"/>
  <c r="L1440" i="4"/>
  <c r="L1441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9" i="4"/>
  <c r="L1461" i="4"/>
  <c r="L1462" i="4"/>
  <c r="L1463" i="4"/>
  <c r="L1465" i="4"/>
  <c r="L1466" i="4"/>
  <c r="L1467" i="4"/>
  <c r="L1469" i="4"/>
  <c r="L1470" i="4"/>
  <c r="L1471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3" i="4"/>
  <c r="L1494" i="4"/>
  <c r="L1495" i="4"/>
  <c r="L1496" i="4"/>
  <c r="L1497" i="4"/>
  <c r="L1498" i="4"/>
  <c r="L1499" i="4"/>
  <c r="L1500" i="4"/>
  <c r="L1502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6" i="4"/>
  <c r="L1537" i="4"/>
  <c r="L1538" i="4"/>
  <c r="L1539" i="4"/>
  <c r="L1540" i="4"/>
  <c r="L1542" i="4"/>
  <c r="L1543" i="4"/>
  <c r="L1544" i="4"/>
  <c r="L1545" i="4"/>
  <c r="L1546" i="4"/>
  <c r="L1547" i="4"/>
  <c r="L1548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9" i="4"/>
  <c r="L1570" i="4"/>
  <c r="L1571" i="4"/>
  <c r="L1573" i="4"/>
  <c r="L1574" i="4"/>
  <c r="L1575" i="4"/>
  <c r="L1576" i="4"/>
  <c r="L1577" i="4"/>
  <c r="L1578" i="4"/>
  <c r="L1579" i="4"/>
  <c r="L1580" i="4"/>
  <c r="L1581" i="4"/>
  <c r="L1582" i="4"/>
  <c r="L1583" i="4"/>
  <c r="L1585" i="4"/>
  <c r="L1586" i="4"/>
  <c r="L1587" i="4"/>
  <c r="L1588" i="4"/>
  <c r="L1591" i="4"/>
  <c r="L1592" i="4"/>
  <c r="L1593" i="4"/>
  <c r="L1594" i="4"/>
  <c r="L1595" i="4"/>
  <c r="L1597" i="4"/>
  <c r="L1598" i="4"/>
  <c r="L1600" i="4"/>
  <c r="L1601" i="4"/>
  <c r="L1602" i="4"/>
  <c r="L1604" i="4"/>
  <c r="L1605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1" i="4"/>
  <c r="L1622" i="4"/>
  <c r="L1623" i="4"/>
  <c r="L1624" i="4"/>
  <c r="L1625" i="4"/>
  <c r="L1626" i="4"/>
  <c r="L1628" i="4"/>
  <c r="L1629" i="4"/>
  <c r="L1630" i="4"/>
  <c r="L1631" i="4"/>
  <c r="L1633" i="4"/>
  <c r="L1634" i="4"/>
  <c r="L1635" i="4"/>
  <c r="L1636" i="4"/>
  <c r="L1637" i="4"/>
  <c r="L1638" i="4"/>
  <c r="L1639" i="4"/>
  <c r="L1640" i="4"/>
  <c r="L1641" i="4"/>
  <c r="L1642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9" i="4"/>
  <c r="L1660" i="4"/>
  <c r="L1662" i="4"/>
  <c r="L1663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80" i="4"/>
  <c r="L1681" i="4"/>
  <c r="L1682" i="4"/>
  <c r="L1684" i="4"/>
  <c r="L1685" i="4"/>
  <c r="L1686" i="4"/>
  <c r="L1690" i="4"/>
  <c r="L1691" i="4"/>
  <c r="L1692" i="4"/>
  <c r="L1693" i="4"/>
  <c r="L1694" i="4"/>
  <c r="L1696" i="4"/>
  <c r="L1697" i="4"/>
  <c r="L1698" i="4"/>
  <c r="L1699" i="4"/>
  <c r="L1700" i="4"/>
  <c r="L1701" i="4"/>
  <c r="L1703" i="4"/>
  <c r="L1706" i="4"/>
  <c r="L1707" i="4"/>
  <c r="L1709" i="4"/>
  <c r="L1710" i="4"/>
  <c r="L1711" i="4"/>
  <c r="L1712" i="4"/>
  <c r="L1713" i="4"/>
  <c r="L1714" i="4"/>
  <c r="L1715" i="4"/>
  <c r="L1716" i="4"/>
  <c r="L1717" i="4"/>
  <c r="L1718" i="4"/>
  <c r="L1719" i="4"/>
  <c r="L1721" i="4"/>
  <c r="L1723" i="4"/>
  <c r="L1724" i="4"/>
  <c r="L1726" i="4"/>
  <c r="L1728" i="4"/>
  <c r="L1729" i="4"/>
  <c r="L1730" i="4"/>
  <c r="L1731" i="4"/>
  <c r="L1733" i="4"/>
  <c r="L1734" i="4"/>
  <c r="L1735" i="4"/>
  <c r="L1736" i="4"/>
  <c r="L1737" i="4"/>
  <c r="L1738" i="4"/>
  <c r="L1739" i="4"/>
  <c r="L1740" i="4"/>
  <c r="L1742" i="4"/>
  <c r="L1743" i="4"/>
  <c r="L1744" i="4"/>
  <c r="L1745" i="4"/>
  <c r="L1746" i="4"/>
  <c r="L1747" i="4"/>
  <c r="L1750" i="4"/>
  <c r="L1751" i="4"/>
  <c r="L1752" i="4"/>
  <c r="L1753" i="4"/>
  <c r="L1754" i="4"/>
  <c r="L1755" i="4"/>
  <c r="L1757" i="4"/>
  <c r="L1758" i="4"/>
  <c r="L1759" i="4"/>
  <c r="L1760" i="4"/>
  <c r="L1762" i="4"/>
  <c r="L1763" i="4"/>
  <c r="L1764" i="4"/>
  <c r="L1765" i="4"/>
  <c r="L1767" i="4"/>
  <c r="L1768" i="4"/>
  <c r="L1769" i="4"/>
  <c r="L1770" i="4"/>
  <c r="L1771" i="4"/>
  <c r="L1772" i="4"/>
  <c r="L1773" i="4"/>
  <c r="L1774" i="4"/>
  <c r="L1775" i="4"/>
  <c r="L1776" i="4"/>
  <c r="L1777" i="4"/>
  <c r="L1779" i="4"/>
  <c r="L1780" i="4"/>
  <c r="L1781" i="4"/>
  <c r="L1782" i="4"/>
  <c r="L1785" i="4"/>
  <c r="L1786" i="4"/>
  <c r="L1788" i="4"/>
  <c r="L1790" i="4"/>
  <c r="L1792" i="4"/>
  <c r="L1793" i="4"/>
  <c r="L1794" i="4"/>
  <c r="L1795" i="4"/>
  <c r="L1796" i="4"/>
  <c r="L1797" i="4"/>
  <c r="L1798" i="4"/>
  <c r="L1799" i="4"/>
  <c r="L1800" i="4"/>
  <c r="L1802" i="4"/>
  <c r="L1803" i="4"/>
  <c r="L1805" i="4"/>
  <c r="L1806" i="4"/>
  <c r="L1807" i="4"/>
  <c r="L1809" i="4"/>
  <c r="L1810" i="4"/>
  <c r="L1812" i="4"/>
  <c r="L1813" i="4"/>
  <c r="L1814" i="4"/>
  <c r="L1815" i="4"/>
  <c r="L1817" i="4"/>
  <c r="L1818" i="4"/>
  <c r="L1819" i="4"/>
  <c r="L1821" i="4"/>
  <c r="L1822" i="4"/>
  <c r="L1823" i="4"/>
  <c r="L1824" i="4"/>
  <c r="L1825" i="4"/>
  <c r="L1827" i="4"/>
  <c r="L1829" i="4"/>
  <c r="L1830" i="4"/>
  <c r="L1831" i="4"/>
  <c r="L1832" i="4"/>
  <c r="L1833" i="4"/>
  <c r="L1834" i="4"/>
  <c r="L1835" i="4"/>
  <c r="L1836" i="4"/>
  <c r="L1837" i="4"/>
  <c r="L1839" i="4"/>
  <c r="L1840" i="4"/>
  <c r="L1841" i="4"/>
  <c r="L1842" i="4"/>
  <c r="L1843" i="4"/>
  <c r="L1844" i="4"/>
  <c r="L1845" i="4"/>
  <c r="L1846" i="4"/>
  <c r="L1847" i="4"/>
  <c r="L1849" i="4"/>
  <c r="L1850" i="4"/>
  <c r="L1851" i="4"/>
  <c r="L1853" i="4"/>
  <c r="L1854" i="4"/>
  <c r="L1856" i="4"/>
  <c r="L1857" i="4"/>
  <c r="L1858" i="4"/>
  <c r="L1859" i="4"/>
  <c r="L1860" i="4"/>
  <c r="L1861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9" i="4"/>
  <c r="L1880" i="4"/>
  <c r="L1882" i="4"/>
  <c r="L1883" i="4"/>
  <c r="L1884" i="4"/>
  <c r="L1885" i="4"/>
  <c r="L1886" i="4"/>
  <c r="L1887" i="4"/>
  <c r="L1888" i="4"/>
  <c r="L1889" i="4"/>
  <c r="L1890" i="4"/>
  <c r="L1893" i="4"/>
  <c r="L1894" i="4"/>
  <c r="L1895" i="4"/>
  <c r="L1896" i="4"/>
  <c r="L1897" i="4"/>
  <c r="L1898" i="4"/>
  <c r="L1900" i="4"/>
  <c r="L1901" i="4"/>
  <c r="L1902" i="4"/>
  <c r="L1904" i="4"/>
  <c r="L1905" i="4"/>
  <c r="L1906" i="4"/>
  <c r="L1907" i="4"/>
  <c r="L1908" i="4"/>
  <c r="L1910" i="4"/>
  <c r="L1911" i="4"/>
  <c r="L1912" i="4"/>
  <c r="L1913" i="4"/>
  <c r="L1914" i="4"/>
  <c r="L1915" i="4"/>
  <c r="L1917" i="4"/>
  <c r="L1918" i="4"/>
  <c r="L1919" i="4"/>
  <c r="L1920" i="4"/>
  <c r="L1921" i="4"/>
  <c r="L1922" i="4"/>
  <c r="L1923" i="4"/>
  <c r="L1924" i="4"/>
  <c r="L1926" i="4"/>
  <c r="L1927" i="4"/>
  <c r="L1928" i="4"/>
  <c r="L1929" i="4"/>
  <c r="L1930" i="4"/>
  <c r="L1931" i="4"/>
  <c r="L1932" i="4"/>
  <c r="L1933" i="4"/>
  <c r="L1935" i="4"/>
  <c r="L1936" i="4"/>
  <c r="L1937" i="4"/>
  <c r="L1938" i="4"/>
  <c r="L1939" i="4"/>
  <c r="L1940" i="4"/>
  <c r="L1941" i="4"/>
  <c r="L1942" i="4"/>
  <c r="L1943" i="4"/>
  <c r="L1944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2" i="4"/>
  <c r="L1963" i="4"/>
  <c r="L1964" i="4"/>
  <c r="L1969" i="4"/>
  <c r="L1970" i="4"/>
  <c r="L1971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6" i="4"/>
  <c r="L1987" i="4"/>
  <c r="L1988" i="4"/>
  <c r="L1989" i="4"/>
  <c r="L1990" i="4"/>
  <c r="L1991" i="4"/>
  <c r="L1992" i="4"/>
  <c r="L1993" i="4"/>
  <c r="L1994" i="4"/>
  <c r="L1996" i="4"/>
  <c r="L1997" i="4"/>
  <c r="L1998" i="4"/>
  <c r="L1999" i="4"/>
  <c r="L2000" i="4"/>
  <c r="L2003" i="4"/>
  <c r="L2004" i="4"/>
  <c r="L2005" i="4"/>
  <c r="L2006" i="4"/>
  <c r="L2007" i="4"/>
  <c r="L2009" i="4"/>
  <c r="L2010" i="4"/>
  <c r="L2011" i="4"/>
  <c r="L2012" i="4"/>
  <c r="L2014" i="4"/>
  <c r="L2016" i="4"/>
  <c r="L2017" i="4"/>
  <c r="L2018" i="4"/>
  <c r="L2020" i="4"/>
  <c r="L2022" i="4"/>
  <c r="L2023" i="4"/>
  <c r="L2024" i="4"/>
  <c r="L2027" i="4"/>
  <c r="L2028" i="4"/>
  <c r="L2029" i="4"/>
  <c r="L2030" i="4"/>
  <c r="L2031" i="4"/>
  <c r="L2032" i="4"/>
  <c r="L2033" i="4"/>
  <c r="L2034" i="4"/>
  <c r="L2035" i="4"/>
  <c r="L2037" i="4"/>
  <c r="L2038" i="4"/>
  <c r="L2039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8" i="4"/>
  <c r="L2099" i="4"/>
  <c r="L2100" i="4"/>
  <c r="L2101" i="4"/>
  <c r="L2102" i="4"/>
  <c r="L2103" i="4"/>
  <c r="L2104" i="4"/>
  <c r="L2105" i="4"/>
  <c r="L2106" i="4"/>
  <c r="L2108" i="4"/>
  <c r="L2109" i="4"/>
  <c r="L2110" i="4"/>
  <c r="L2111" i="4"/>
  <c r="L2112" i="4"/>
  <c r="L2113" i="4"/>
  <c r="L2114" i="4"/>
  <c r="L2115" i="4"/>
  <c r="L2118" i="4"/>
  <c r="L2119" i="4"/>
  <c r="L2121" i="4"/>
  <c r="L2122" i="4"/>
  <c r="L2123" i="4"/>
  <c r="L2124" i="4"/>
  <c r="L2125" i="4"/>
  <c r="L2126" i="4"/>
  <c r="L2127" i="4"/>
  <c r="L2131" i="4"/>
  <c r="L2132" i="4"/>
  <c r="L2133" i="4"/>
  <c r="L2135" i="4"/>
  <c r="L2136" i="4"/>
  <c r="L2137" i="4"/>
  <c r="L2138" i="4"/>
  <c r="L2139" i="4"/>
  <c r="L2140" i="4"/>
  <c r="L2142" i="4"/>
  <c r="L2144" i="4"/>
  <c r="L2145" i="4"/>
  <c r="L2148" i="4"/>
  <c r="L2149" i="4"/>
  <c r="L2151" i="4"/>
  <c r="L2153" i="4"/>
  <c r="L2155" i="4"/>
  <c r="L2156" i="4"/>
  <c r="L2157" i="4"/>
  <c r="L2158" i="4"/>
  <c r="L2159" i="4"/>
  <c r="L2160" i="4"/>
  <c r="L2161" i="4"/>
  <c r="L2163" i="4"/>
  <c r="L2164" i="4"/>
  <c r="L2165" i="4"/>
  <c r="L2166" i="4"/>
  <c r="L2167" i="4"/>
  <c r="L2168" i="4"/>
  <c r="L2169" i="4"/>
  <c r="L2170" i="4"/>
  <c r="L2171" i="4"/>
  <c r="L2172" i="4"/>
  <c r="L2174" i="4"/>
  <c r="L2175" i="4"/>
  <c r="L2176" i="4"/>
  <c r="L2178" i="4"/>
  <c r="L2179" i="4"/>
  <c r="L2180" i="4"/>
  <c r="L2181" i="4"/>
  <c r="L2183" i="4"/>
  <c r="L2185" i="4"/>
  <c r="L2187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3" i="4"/>
  <c r="L2204" i="4"/>
  <c r="L2205" i="4"/>
  <c r="L2206" i="4"/>
  <c r="L2208" i="4"/>
  <c r="L2209" i="4"/>
  <c r="L2210" i="4"/>
  <c r="L2211" i="4"/>
  <c r="L2212" i="4"/>
  <c r="L2213" i="4"/>
  <c r="L2215" i="4"/>
  <c r="L2216" i="4"/>
  <c r="L2218" i="4"/>
  <c r="L2219" i="4"/>
  <c r="L2220" i="4"/>
  <c r="L2222" i="4"/>
  <c r="L2223" i="4"/>
  <c r="L2224" i="4"/>
  <c r="L2225" i="4"/>
  <c r="L2226" i="4"/>
  <c r="L2227" i="4"/>
  <c r="L2228" i="4"/>
  <c r="L2229" i="4"/>
  <c r="L2230" i="4"/>
  <c r="L2231" i="4"/>
  <c r="L2233" i="4"/>
  <c r="L2234" i="4"/>
  <c r="L2235" i="4"/>
  <c r="L2236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5" i="4"/>
  <c r="L2256" i="4"/>
  <c r="L2257" i="4"/>
  <c r="L2258" i="4"/>
  <c r="L2259" i="4"/>
  <c r="L2260" i="4"/>
  <c r="L2261" i="4"/>
  <c r="L2262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20" i="4"/>
  <c r="L2321" i="4"/>
  <c r="L2322" i="4"/>
  <c r="L2324" i="4"/>
  <c r="L2325" i="4"/>
  <c r="L2327" i="4"/>
  <c r="L2328" i="4"/>
  <c r="L2329" i="4"/>
  <c r="L2330" i="4"/>
  <c r="L2331" i="4"/>
  <c r="L2332" i="4"/>
  <c r="L2334" i="4"/>
  <c r="L2335" i="4"/>
  <c r="L2336" i="4"/>
  <c r="L3" i="4"/>
  <c r="L5" i="4"/>
  <c r="L6" i="4"/>
  <c r="L7" i="4"/>
  <c r="L8" i="4"/>
  <c r="L9" i="4"/>
  <c r="L2" i="4"/>
  <c r="K256" i="4"/>
  <c r="K326" i="4"/>
  <c r="K687" i="4"/>
  <c r="K688" i="4"/>
  <c r="K778" i="4"/>
  <c r="K858" i="4"/>
  <c r="K859" i="4"/>
  <c r="K1143" i="4"/>
  <c r="K1312" i="4"/>
  <c r="K1313" i="4"/>
  <c r="K1448" i="4"/>
  <c r="K1472" i="4"/>
  <c r="K1473" i="4"/>
  <c r="K1592" i="4"/>
  <c r="K1610" i="4"/>
  <c r="K1618" i="4"/>
  <c r="K1877" i="4"/>
  <c r="K1878" i="4"/>
  <c r="K1908" i="4"/>
  <c r="K2011" i="4"/>
  <c r="K2091" i="4"/>
  <c r="K2134" i="4"/>
  <c r="K2148" i="4"/>
  <c r="K2267" i="4"/>
  <c r="K2285" i="4"/>
  <c r="K2303" i="4"/>
  <c r="J10" i="4"/>
  <c r="J99" i="4"/>
  <c r="J203" i="4"/>
  <c r="J279" i="4"/>
  <c r="J340" i="4"/>
  <c r="J573" i="4"/>
  <c r="J621" i="4"/>
  <c r="J706" i="4"/>
  <c r="J707" i="4"/>
  <c r="J758" i="4"/>
  <c r="J898" i="4"/>
  <c r="J899" i="4"/>
  <c r="J1003" i="4"/>
  <c r="J1055" i="4"/>
  <c r="J1066" i="4"/>
  <c r="J1171" i="4"/>
  <c r="J1172" i="4"/>
  <c r="J1255" i="4"/>
  <c r="J1258" i="4"/>
  <c r="J1415" i="4"/>
  <c r="J1421" i="4"/>
  <c r="J1463" i="4"/>
  <c r="J1527" i="4"/>
  <c r="J1599" i="4"/>
  <c r="J1631" i="4"/>
  <c r="J1727" i="4"/>
  <c r="J1767" i="4"/>
  <c r="J1806" i="4"/>
  <c r="J1807" i="4"/>
  <c r="J1821" i="4"/>
  <c r="J1861" i="4"/>
  <c r="J1925" i="4"/>
  <c r="J1929" i="4"/>
  <c r="J1944" i="4"/>
  <c r="J1949" i="4"/>
  <c r="J2089" i="4"/>
  <c r="J2110" i="4"/>
  <c r="J2174" i="4"/>
  <c r="J2175" i="4"/>
  <c r="J2215" i="4"/>
  <c r="J2216" i="4"/>
  <c r="J2238" i="4"/>
  <c r="J2270" i="4"/>
  <c r="J2294" i="4"/>
  <c r="J2295" i="4"/>
  <c r="J2302" i="4"/>
  <c r="J2313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3" i="4"/>
  <c r="H4" i="4"/>
  <c r="H5" i="4"/>
  <c r="H6" i="4"/>
  <c r="H7" i="4"/>
  <c r="H8" i="4"/>
  <c r="H9" i="4"/>
  <c r="H10" i="4"/>
  <c r="H11" i="4"/>
  <c r="H12" i="4"/>
  <c r="H13" i="4"/>
  <c r="H2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3" i="4"/>
  <c r="G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E3" i="4"/>
  <c r="F2" i="4"/>
  <c r="B2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3" i="4"/>
  <c r="C4" i="4"/>
  <c r="C5" i="4"/>
  <c r="C6" i="4"/>
  <c r="C7" i="4"/>
  <c r="C8" i="4"/>
  <c r="C9" i="4"/>
  <c r="C10" i="4"/>
  <c r="C11" i="4"/>
  <c r="C12" i="4"/>
  <c r="C2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3" i="4"/>
  <c r="B4" i="4"/>
  <c r="B5" i="4"/>
  <c r="B6" i="4"/>
  <c r="B7" i="4"/>
  <c r="B8" i="4"/>
  <c r="B9" i="4"/>
  <c r="B10" i="4"/>
  <c r="B11" i="4"/>
  <c r="B12" i="4"/>
  <c r="B13" i="4"/>
  <c r="P14" i="1"/>
  <c r="P11" i="1"/>
  <c r="P10" i="1"/>
  <c r="P9" i="1"/>
  <c r="P8" i="1"/>
  <c r="P7" i="1"/>
  <c r="P6" i="1"/>
  <c r="P5" i="1"/>
  <c r="P4" i="1"/>
  <c r="L16" i="2"/>
  <c r="L15" i="2"/>
  <c r="L13" i="2"/>
  <c r="L12" i="2"/>
  <c r="L9" i="2"/>
  <c r="L8" i="2"/>
  <c r="L7" i="2"/>
  <c r="L10" i="2" s="1"/>
  <c r="L3" i="2"/>
  <c r="D2332" i="1"/>
  <c r="C156" i="1"/>
  <c r="D156" i="1" s="1"/>
  <c r="C428" i="1"/>
  <c r="D428" i="1" s="1"/>
  <c r="C880" i="1"/>
  <c r="D880" i="1" s="1"/>
  <c r="C1154" i="1"/>
  <c r="D1154" i="1" s="1"/>
  <c r="C1186" i="1"/>
  <c r="D1186" i="1" s="1"/>
  <c r="L1155" i="4" s="1"/>
  <c r="C1187" i="1"/>
  <c r="D1187" i="1" s="1"/>
  <c r="C1530" i="1"/>
  <c r="D1530" i="1" s="1"/>
  <c r="C1684" i="1"/>
  <c r="D1684" i="1" s="1"/>
  <c r="C1685" i="1"/>
  <c r="D1685" i="1" s="1"/>
  <c r="C1702" i="1"/>
  <c r="D1702" i="1" s="1"/>
  <c r="L639" i="4" s="1"/>
  <c r="C1741" i="1"/>
  <c r="D1741" i="1" s="1"/>
  <c r="C1742" i="1"/>
  <c r="D1742" i="1" s="1"/>
  <c r="C1795" i="1"/>
  <c r="D1795" i="1" s="1"/>
  <c r="C1868" i="1"/>
  <c r="D1868" i="1" s="1"/>
  <c r="C1877" i="1"/>
  <c r="D1877" i="1" s="1"/>
  <c r="C1947" i="1"/>
  <c r="D1947" i="1" s="1"/>
  <c r="C2157" i="1"/>
  <c r="D2157" i="1" s="1"/>
  <c r="C2283" i="1"/>
  <c r="D2283" i="1" s="1"/>
  <c r="C2285" i="1"/>
  <c r="D2285" i="1" s="1"/>
  <c r="C2293" i="1"/>
  <c r="D2293" i="1" s="1"/>
  <c r="C2332" i="1"/>
  <c r="C2333" i="1"/>
  <c r="D2333" i="1" s="1"/>
  <c r="C46" i="1"/>
  <c r="D46" i="1" s="1"/>
  <c r="C28" i="1"/>
  <c r="D28" i="1" s="1"/>
  <c r="F3" i="3"/>
  <c r="H15" i="1"/>
  <c r="Q2323" i="4" s="1"/>
  <c r="F4" i="1"/>
  <c r="H4" i="1" s="1"/>
  <c r="F5" i="1"/>
  <c r="F6" i="1"/>
  <c r="H6" i="1" s="1"/>
  <c r="F7" i="1"/>
  <c r="H7" i="1" s="1"/>
  <c r="F8" i="1"/>
  <c r="F9" i="1"/>
  <c r="F10" i="1"/>
  <c r="H10" i="1" s="1"/>
  <c r="F11" i="1"/>
  <c r="H11" i="1" s="1"/>
  <c r="F12" i="1"/>
  <c r="H12" i="1" s="1"/>
  <c r="Q2326" i="4" s="1"/>
  <c r="F13" i="1"/>
  <c r="F14" i="1"/>
  <c r="F15" i="1"/>
  <c r="C15" i="1" s="1"/>
  <c r="D15" i="1" s="1"/>
  <c r="L2323" i="4" s="1"/>
  <c r="F16" i="1"/>
  <c r="F17" i="1"/>
  <c r="F18" i="1"/>
  <c r="F19" i="1"/>
  <c r="F20" i="1"/>
  <c r="F21" i="1"/>
  <c r="H21" i="1" s="1"/>
  <c r="F22" i="1"/>
  <c r="F23" i="1"/>
  <c r="F24" i="1"/>
  <c r="F25" i="1"/>
  <c r="F26" i="1"/>
  <c r="F27" i="1"/>
  <c r="F28" i="1"/>
  <c r="H28" i="1" s="1"/>
  <c r="F29" i="1"/>
  <c r="H29" i="1" s="1"/>
  <c r="F30" i="1"/>
  <c r="F31" i="1"/>
  <c r="F32" i="1"/>
  <c r="F33" i="1"/>
  <c r="H33" i="1" s="1"/>
  <c r="F34" i="1"/>
  <c r="H34" i="1" s="1"/>
  <c r="F35" i="1"/>
  <c r="F36" i="1"/>
  <c r="H36" i="1" s="1"/>
  <c r="F37" i="1"/>
  <c r="H37" i="1" s="1"/>
  <c r="F38" i="1"/>
  <c r="F39" i="1"/>
  <c r="H39" i="1" s="1"/>
  <c r="F40" i="1"/>
  <c r="F41" i="1"/>
  <c r="F42" i="1"/>
  <c r="F43" i="1"/>
  <c r="F44" i="1"/>
  <c r="H44" i="1" s="1"/>
  <c r="F45" i="1"/>
  <c r="H45" i="1" s="1"/>
  <c r="F46" i="1"/>
  <c r="H46" i="1" s="1"/>
  <c r="F47" i="1"/>
  <c r="H47" i="1" s="1"/>
  <c r="F48" i="1"/>
  <c r="F49" i="1"/>
  <c r="F50" i="1"/>
  <c r="F51" i="1"/>
  <c r="F52" i="1"/>
  <c r="H52" i="1" s="1"/>
  <c r="F53" i="1"/>
  <c r="H53" i="1" s="1"/>
  <c r="F54" i="1"/>
  <c r="H54" i="1" s="1"/>
  <c r="F55" i="1"/>
  <c r="F56" i="1"/>
  <c r="F57" i="1"/>
  <c r="F58" i="1"/>
  <c r="F59" i="1"/>
  <c r="F60" i="1"/>
  <c r="H60" i="1" s="1"/>
  <c r="F61" i="1"/>
  <c r="F62" i="1"/>
  <c r="F63" i="1"/>
  <c r="F64" i="1"/>
  <c r="F65" i="1"/>
  <c r="F66" i="1"/>
  <c r="F67" i="1"/>
  <c r="F68" i="1"/>
  <c r="H68" i="1" s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H84" i="1" s="1"/>
  <c r="F85" i="1"/>
  <c r="F86" i="1"/>
  <c r="F87" i="1"/>
  <c r="F88" i="1"/>
  <c r="F89" i="1"/>
  <c r="F90" i="1"/>
  <c r="F91" i="1"/>
  <c r="H91" i="1" s="1"/>
  <c r="F92" i="1"/>
  <c r="H92" i="1" s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H108" i="1" s="1"/>
  <c r="F109" i="1"/>
  <c r="F110" i="1"/>
  <c r="F111" i="1"/>
  <c r="F112" i="1"/>
  <c r="H112" i="1" s="1"/>
  <c r="F113" i="1"/>
  <c r="H113" i="1" s="1"/>
  <c r="F114" i="1"/>
  <c r="F115" i="1"/>
  <c r="F116" i="1"/>
  <c r="H116" i="1" s="1"/>
  <c r="F117" i="1"/>
  <c r="F118" i="1"/>
  <c r="F119" i="1"/>
  <c r="F120" i="1"/>
  <c r="F121" i="1"/>
  <c r="F122" i="1"/>
  <c r="F123" i="1"/>
  <c r="H123" i="1" s="1"/>
  <c r="F124" i="1"/>
  <c r="F125" i="1"/>
  <c r="F126" i="1"/>
  <c r="F127" i="1"/>
  <c r="F128" i="1"/>
  <c r="F129" i="1"/>
  <c r="F130" i="1"/>
  <c r="F131" i="1"/>
  <c r="F132" i="1"/>
  <c r="H132" i="1" s="1"/>
  <c r="Q2207" i="4" s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H146" i="1" s="1"/>
  <c r="F147" i="1"/>
  <c r="H147" i="1" s="1"/>
  <c r="F148" i="1"/>
  <c r="H148" i="1" s="1"/>
  <c r="F149" i="1"/>
  <c r="F150" i="1"/>
  <c r="F151" i="1"/>
  <c r="F152" i="1"/>
  <c r="F153" i="1"/>
  <c r="F154" i="1"/>
  <c r="F155" i="1"/>
  <c r="F156" i="1"/>
  <c r="H156" i="1" s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H176" i="1" s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H196" i="1" s="1"/>
  <c r="Q2143" i="4" s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H210" i="1" s="1"/>
  <c r="F211" i="1"/>
  <c r="H211" i="1" s="1"/>
  <c r="Q2128" i="4" s="1"/>
  <c r="F212" i="1"/>
  <c r="F213" i="1"/>
  <c r="F214" i="1"/>
  <c r="F215" i="1"/>
  <c r="F216" i="1"/>
  <c r="F217" i="1"/>
  <c r="F218" i="1"/>
  <c r="F219" i="1"/>
  <c r="F220" i="1"/>
  <c r="H220" i="1" s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H234" i="1" s="1"/>
  <c r="F235" i="1"/>
  <c r="F236" i="1"/>
  <c r="H236" i="1" s="1"/>
  <c r="F237" i="1"/>
  <c r="F238" i="1"/>
  <c r="F239" i="1"/>
  <c r="F240" i="1"/>
  <c r="F241" i="1"/>
  <c r="F242" i="1"/>
  <c r="F243" i="1"/>
  <c r="F244" i="1"/>
  <c r="H244" i="1" s="1"/>
  <c r="F245" i="1"/>
  <c r="F246" i="1"/>
  <c r="F247" i="1"/>
  <c r="F248" i="1"/>
  <c r="F249" i="1"/>
  <c r="F250" i="1"/>
  <c r="F251" i="1"/>
  <c r="F252" i="1"/>
  <c r="H252" i="1" s="1"/>
  <c r="F253" i="1"/>
  <c r="F254" i="1"/>
  <c r="F255" i="1"/>
  <c r="F256" i="1"/>
  <c r="F257" i="1"/>
  <c r="F258" i="1"/>
  <c r="F259" i="1"/>
  <c r="F260" i="1"/>
  <c r="H260" i="1" s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H283" i="1" s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H300" i="1" s="1"/>
  <c r="Q2040" i="4" s="1"/>
  <c r="F301" i="1"/>
  <c r="F302" i="1"/>
  <c r="F303" i="1"/>
  <c r="F304" i="1"/>
  <c r="F305" i="1"/>
  <c r="F306" i="1"/>
  <c r="F307" i="1"/>
  <c r="F308" i="1"/>
  <c r="H308" i="1" s="1"/>
  <c r="F309" i="1"/>
  <c r="F310" i="1"/>
  <c r="F311" i="1"/>
  <c r="F312" i="1"/>
  <c r="F313" i="1"/>
  <c r="F314" i="1"/>
  <c r="F315" i="1"/>
  <c r="F316" i="1"/>
  <c r="H316" i="1" s="1"/>
  <c r="F317" i="1"/>
  <c r="F318" i="1"/>
  <c r="F319" i="1"/>
  <c r="F320" i="1"/>
  <c r="F321" i="1"/>
  <c r="F322" i="1"/>
  <c r="F323" i="1"/>
  <c r="F324" i="1"/>
  <c r="H324" i="1" s="1"/>
  <c r="F325" i="1"/>
  <c r="F326" i="1"/>
  <c r="F327" i="1"/>
  <c r="F328" i="1"/>
  <c r="F329" i="1"/>
  <c r="F330" i="1"/>
  <c r="H330" i="1" s="1"/>
  <c r="F331" i="1"/>
  <c r="F332" i="1"/>
  <c r="F333" i="1"/>
  <c r="F334" i="1"/>
  <c r="F335" i="1"/>
  <c r="F336" i="1"/>
  <c r="F337" i="1"/>
  <c r="F338" i="1"/>
  <c r="F339" i="1"/>
  <c r="F340" i="1"/>
  <c r="H340" i="1" s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H372" i="1" s="1"/>
  <c r="Q1968" i="4" s="1"/>
  <c r="F373" i="1"/>
  <c r="F374" i="1"/>
  <c r="F375" i="1"/>
  <c r="F376" i="1"/>
  <c r="F377" i="1"/>
  <c r="F378" i="1"/>
  <c r="F379" i="1"/>
  <c r="F380" i="1"/>
  <c r="H380" i="1" s="1"/>
  <c r="F381" i="1"/>
  <c r="F382" i="1"/>
  <c r="F383" i="1"/>
  <c r="F384" i="1"/>
  <c r="F385" i="1"/>
  <c r="F386" i="1"/>
  <c r="F387" i="1"/>
  <c r="F388" i="1"/>
  <c r="H388" i="1" s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H403" i="1" s="1"/>
  <c r="F404" i="1"/>
  <c r="H404" i="1" s="1"/>
  <c r="F405" i="1"/>
  <c r="F406" i="1"/>
  <c r="F407" i="1"/>
  <c r="F408" i="1"/>
  <c r="F409" i="1"/>
  <c r="F410" i="1"/>
  <c r="F411" i="1"/>
  <c r="F412" i="1"/>
  <c r="H412" i="1" s="1"/>
  <c r="F413" i="1"/>
  <c r="F414" i="1"/>
  <c r="F415" i="1"/>
  <c r="F416" i="1"/>
  <c r="F417" i="1"/>
  <c r="F418" i="1"/>
  <c r="F419" i="1"/>
  <c r="H419" i="1" s="1"/>
  <c r="F420" i="1"/>
  <c r="F421" i="1"/>
  <c r="F422" i="1"/>
  <c r="F423" i="1"/>
  <c r="F424" i="1"/>
  <c r="F425" i="1"/>
  <c r="F426" i="1"/>
  <c r="F427" i="1"/>
  <c r="F428" i="1"/>
  <c r="H428" i="1" s="1"/>
  <c r="F429" i="1"/>
  <c r="F430" i="1"/>
  <c r="F431" i="1"/>
  <c r="F432" i="1"/>
  <c r="F433" i="1"/>
  <c r="F434" i="1"/>
  <c r="F435" i="1"/>
  <c r="F436" i="1"/>
  <c r="H436" i="1" s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H476" i="1" s="1"/>
  <c r="F477" i="1"/>
  <c r="F478" i="1"/>
  <c r="F479" i="1"/>
  <c r="F480" i="1"/>
  <c r="F481" i="1"/>
  <c r="F482" i="1"/>
  <c r="H482" i="1" s="1"/>
  <c r="F483" i="1"/>
  <c r="H483" i="1" s="1"/>
  <c r="F484" i="1"/>
  <c r="F485" i="1"/>
  <c r="F486" i="1"/>
  <c r="F487" i="1"/>
  <c r="F488" i="1"/>
  <c r="F489" i="1"/>
  <c r="H489" i="1" s="1"/>
  <c r="F490" i="1"/>
  <c r="F491" i="1"/>
  <c r="F492" i="1"/>
  <c r="H492" i="1" s="1"/>
  <c r="Q1848" i="4" s="1"/>
  <c r="F493" i="1"/>
  <c r="F494" i="1"/>
  <c r="F495" i="1"/>
  <c r="F496" i="1"/>
  <c r="F497" i="1"/>
  <c r="F498" i="1"/>
  <c r="F499" i="1"/>
  <c r="F500" i="1"/>
  <c r="H500" i="1" s="1"/>
  <c r="F501" i="1"/>
  <c r="F502" i="1"/>
  <c r="F503" i="1"/>
  <c r="F504" i="1"/>
  <c r="F505" i="1"/>
  <c r="F506" i="1"/>
  <c r="H506" i="1" s="1"/>
  <c r="F507" i="1"/>
  <c r="F508" i="1"/>
  <c r="H508" i="1" s="1"/>
  <c r="F509" i="1"/>
  <c r="F510" i="1"/>
  <c r="F511" i="1"/>
  <c r="F512" i="1"/>
  <c r="F513" i="1"/>
  <c r="F514" i="1"/>
  <c r="F515" i="1"/>
  <c r="H515" i="1" s="1"/>
  <c r="F516" i="1"/>
  <c r="H516" i="1" s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H532" i="1" s="1"/>
  <c r="F533" i="1"/>
  <c r="F534" i="1"/>
  <c r="F535" i="1"/>
  <c r="F536" i="1"/>
  <c r="F537" i="1"/>
  <c r="F538" i="1"/>
  <c r="F539" i="1"/>
  <c r="H539" i="1" s="1"/>
  <c r="Q1801" i="4" s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H580" i="1" s="1"/>
  <c r="F581" i="1"/>
  <c r="F582" i="1"/>
  <c r="F583" i="1"/>
  <c r="F584" i="1"/>
  <c r="H584" i="1" s="1"/>
  <c r="Q1756" i="4" s="1"/>
  <c r="F585" i="1"/>
  <c r="H585" i="1" s="1"/>
  <c r="F586" i="1"/>
  <c r="H586" i="1" s="1"/>
  <c r="F587" i="1"/>
  <c r="F588" i="1"/>
  <c r="F589" i="1"/>
  <c r="F590" i="1"/>
  <c r="F591" i="1"/>
  <c r="F592" i="1"/>
  <c r="F593" i="1"/>
  <c r="F594" i="1"/>
  <c r="F595" i="1"/>
  <c r="F596" i="1"/>
  <c r="H596" i="1" s="1"/>
  <c r="F597" i="1"/>
  <c r="F598" i="1"/>
  <c r="F599" i="1"/>
  <c r="F600" i="1"/>
  <c r="F601" i="1"/>
  <c r="F602" i="1"/>
  <c r="F603" i="1"/>
  <c r="F604" i="1"/>
  <c r="H604" i="1" s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H618" i="1" s="1"/>
  <c r="Q1722" i="4" s="1"/>
  <c r="F619" i="1"/>
  <c r="F620" i="1"/>
  <c r="F621" i="1"/>
  <c r="F622" i="1"/>
  <c r="F623" i="1"/>
  <c r="F624" i="1"/>
  <c r="F625" i="1"/>
  <c r="F626" i="1"/>
  <c r="F627" i="1"/>
  <c r="F628" i="1"/>
  <c r="H628" i="1" s="1"/>
  <c r="F629" i="1"/>
  <c r="F630" i="1"/>
  <c r="F631" i="1"/>
  <c r="F632" i="1"/>
  <c r="F633" i="1"/>
  <c r="F634" i="1"/>
  <c r="H634" i="1" s="1"/>
  <c r="F635" i="1"/>
  <c r="H635" i="1" s="1"/>
  <c r="Q1705" i="4" s="1"/>
  <c r="F636" i="1"/>
  <c r="F637" i="1"/>
  <c r="F638" i="1"/>
  <c r="F639" i="1"/>
  <c r="F640" i="1"/>
  <c r="F641" i="1"/>
  <c r="F642" i="1"/>
  <c r="H642" i="1" s="1"/>
  <c r="F643" i="1"/>
  <c r="F644" i="1"/>
  <c r="H644" i="1" s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H658" i="1" s="1"/>
  <c r="F659" i="1"/>
  <c r="F660" i="1"/>
  <c r="H660" i="1" s="1"/>
  <c r="F661" i="1"/>
  <c r="F662" i="1"/>
  <c r="F663" i="1"/>
  <c r="F664" i="1"/>
  <c r="F665" i="1"/>
  <c r="F666" i="1"/>
  <c r="F667" i="1"/>
  <c r="F668" i="1"/>
  <c r="F669" i="1"/>
  <c r="F670" i="1"/>
  <c r="F671" i="1"/>
  <c r="F672" i="1"/>
  <c r="H672" i="1" s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H692" i="1" s="1"/>
  <c r="F693" i="1"/>
  <c r="F694" i="1"/>
  <c r="F695" i="1"/>
  <c r="F696" i="1"/>
  <c r="F697" i="1"/>
  <c r="F698" i="1"/>
  <c r="F699" i="1"/>
  <c r="F700" i="1"/>
  <c r="H700" i="1" s="1"/>
  <c r="F701" i="1"/>
  <c r="F702" i="1"/>
  <c r="F703" i="1"/>
  <c r="F704" i="1"/>
  <c r="F705" i="1"/>
  <c r="F706" i="1"/>
  <c r="F707" i="1"/>
  <c r="F708" i="1"/>
  <c r="H708" i="1" s="1"/>
  <c r="F709" i="1"/>
  <c r="F710" i="1"/>
  <c r="F711" i="1"/>
  <c r="F712" i="1"/>
  <c r="H712" i="1" s="1"/>
  <c r="F713" i="1"/>
  <c r="F714" i="1"/>
  <c r="F715" i="1"/>
  <c r="F716" i="1"/>
  <c r="F717" i="1"/>
  <c r="F718" i="1"/>
  <c r="F719" i="1"/>
  <c r="F720" i="1"/>
  <c r="F721" i="1"/>
  <c r="F722" i="1"/>
  <c r="H722" i="1" s="1"/>
  <c r="F723" i="1"/>
  <c r="H723" i="1" s="1"/>
  <c r="F724" i="1"/>
  <c r="H724" i="1" s="1"/>
  <c r="F725" i="1"/>
  <c r="F726" i="1"/>
  <c r="F727" i="1"/>
  <c r="F728" i="1"/>
  <c r="F729" i="1"/>
  <c r="F730" i="1"/>
  <c r="F731" i="1"/>
  <c r="F732" i="1"/>
  <c r="H732" i="1" s="1"/>
  <c r="F733" i="1"/>
  <c r="F734" i="1"/>
  <c r="F735" i="1"/>
  <c r="F736" i="1"/>
  <c r="F737" i="1"/>
  <c r="F738" i="1"/>
  <c r="F739" i="1"/>
  <c r="H739" i="1" s="1"/>
  <c r="F740" i="1"/>
  <c r="F741" i="1"/>
  <c r="F742" i="1"/>
  <c r="H742" i="1" s="1"/>
  <c r="Q1599" i="4" s="1"/>
  <c r="F743" i="1"/>
  <c r="H743" i="1" s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H762" i="1" s="1"/>
  <c r="F763" i="1"/>
  <c r="F764" i="1"/>
  <c r="F765" i="1"/>
  <c r="F766" i="1"/>
  <c r="F767" i="1"/>
  <c r="F768" i="1"/>
  <c r="F769" i="1"/>
  <c r="F770" i="1"/>
  <c r="F771" i="1"/>
  <c r="F772" i="1"/>
  <c r="F773" i="1"/>
  <c r="F774" i="1"/>
  <c r="H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H794" i="1" s="1"/>
  <c r="F795" i="1"/>
  <c r="H795" i="1" s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H814" i="1" s="1"/>
  <c r="F815" i="1"/>
  <c r="H815" i="1" s="1"/>
  <c r="F816" i="1"/>
  <c r="F817" i="1"/>
  <c r="F818" i="1"/>
  <c r="F819" i="1"/>
  <c r="F820" i="1"/>
  <c r="F821" i="1"/>
  <c r="F822" i="1"/>
  <c r="F823" i="1"/>
  <c r="F824" i="1"/>
  <c r="F825" i="1"/>
  <c r="F826" i="1"/>
  <c r="H826" i="1" s="1"/>
  <c r="F827" i="1"/>
  <c r="H827" i="1" s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H843" i="1" s="1"/>
  <c r="F844" i="1"/>
  <c r="F845" i="1"/>
  <c r="F846" i="1"/>
  <c r="H846" i="1" s="1"/>
  <c r="F847" i="1"/>
  <c r="H847" i="1" s="1"/>
  <c r="F848" i="1"/>
  <c r="H848" i="1" s="1"/>
  <c r="F849" i="1"/>
  <c r="F850" i="1"/>
  <c r="F851" i="1"/>
  <c r="F852" i="1"/>
  <c r="F853" i="1"/>
  <c r="F854" i="1"/>
  <c r="F855" i="1"/>
  <c r="F856" i="1"/>
  <c r="F857" i="1"/>
  <c r="F858" i="1"/>
  <c r="H858" i="1" s="1"/>
  <c r="F859" i="1"/>
  <c r="H859" i="1" s="1"/>
  <c r="F860" i="1"/>
  <c r="F861" i="1"/>
  <c r="F862" i="1"/>
  <c r="F863" i="1"/>
  <c r="F864" i="1"/>
  <c r="F865" i="1"/>
  <c r="F866" i="1"/>
  <c r="H866" i="1" s="1"/>
  <c r="F867" i="1"/>
  <c r="F868" i="1"/>
  <c r="F869" i="1"/>
  <c r="F870" i="1"/>
  <c r="F871" i="1"/>
  <c r="F872" i="1"/>
  <c r="F873" i="1"/>
  <c r="F874" i="1"/>
  <c r="F875" i="1"/>
  <c r="F876" i="1"/>
  <c r="F877" i="1"/>
  <c r="F878" i="1"/>
  <c r="H878" i="1" s="1"/>
  <c r="F879" i="1"/>
  <c r="F880" i="1"/>
  <c r="H880" i="1" s="1"/>
  <c r="F881" i="1"/>
  <c r="H881" i="1" s="1"/>
  <c r="Q1460" i="4" s="1"/>
  <c r="F882" i="1"/>
  <c r="F883" i="1"/>
  <c r="F884" i="1"/>
  <c r="F885" i="1"/>
  <c r="F886" i="1"/>
  <c r="F887" i="1"/>
  <c r="F888" i="1"/>
  <c r="F889" i="1"/>
  <c r="F890" i="1"/>
  <c r="F891" i="1"/>
  <c r="H891" i="1" s="1"/>
  <c r="F892" i="1"/>
  <c r="F893" i="1"/>
  <c r="F894" i="1"/>
  <c r="F895" i="1"/>
  <c r="F896" i="1"/>
  <c r="F897" i="1"/>
  <c r="F898" i="1"/>
  <c r="H898" i="1" s="1"/>
  <c r="F899" i="1"/>
  <c r="H899" i="1" s="1"/>
  <c r="Q1442" i="4" s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H913" i="1" s="1"/>
  <c r="F914" i="1"/>
  <c r="F915" i="1"/>
  <c r="F916" i="1"/>
  <c r="F917" i="1"/>
  <c r="F918" i="1"/>
  <c r="F919" i="1"/>
  <c r="H919" i="1" s="1"/>
  <c r="F920" i="1"/>
  <c r="F921" i="1"/>
  <c r="F922" i="1"/>
  <c r="F923" i="1"/>
  <c r="F924" i="1"/>
  <c r="F925" i="1"/>
  <c r="F926" i="1"/>
  <c r="F927" i="1"/>
  <c r="F928" i="1"/>
  <c r="F929" i="1"/>
  <c r="F930" i="1"/>
  <c r="H930" i="1" s="1"/>
  <c r="F931" i="1"/>
  <c r="H931" i="1" s="1"/>
  <c r="F932" i="1"/>
  <c r="F933" i="1"/>
  <c r="F934" i="1"/>
  <c r="H934" i="1" s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H951" i="1" s="1"/>
  <c r="F952" i="1"/>
  <c r="H952" i="1" s="1"/>
  <c r="F953" i="1"/>
  <c r="F954" i="1"/>
  <c r="F955" i="1"/>
  <c r="F956" i="1"/>
  <c r="F957" i="1"/>
  <c r="F958" i="1"/>
  <c r="F959" i="1"/>
  <c r="F960" i="1"/>
  <c r="F961" i="1"/>
  <c r="F962" i="1"/>
  <c r="H962" i="1" s="1"/>
  <c r="F963" i="1"/>
  <c r="H963" i="1" s="1"/>
  <c r="F964" i="1"/>
  <c r="F965" i="1"/>
  <c r="F966" i="1"/>
  <c r="H966" i="1" s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H984" i="1" s="1"/>
  <c r="F985" i="1"/>
  <c r="H985" i="1" s="1"/>
  <c r="F986" i="1"/>
  <c r="F987" i="1"/>
  <c r="F988" i="1"/>
  <c r="F989" i="1"/>
  <c r="F990" i="1"/>
  <c r="F991" i="1"/>
  <c r="F992" i="1"/>
  <c r="F993" i="1"/>
  <c r="F994" i="1"/>
  <c r="F995" i="1"/>
  <c r="H995" i="1" s="1"/>
  <c r="F996" i="1"/>
  <c r="F997" i="1"/>
  <c r="F998" i="1"/>
  <c r="H998" i="1" s="1"/>
  <c r="F999" i="1"/>
  <c r="F1000" i="1"/>
  <c r="F1001" i="1"/>
  <c r="F1002" i="1"/>
  <c r="F1003" i="1"/>
  <c r="H1003" i="1" s="1"/>
  <c r="Q1338" i="4" s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H1017" i="1" s="1"/>
  <c r="Q1324" i="4" s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H1030" i="1" s="1"/>
  <c r="F1031" i="1"/>
  <c r="F1032" i="1"/>
  <c r="F1033" i="1"/>
  <c r="F1034" i="1"/>
  <c r="F1035" i="1"/>
  <c r="H1035" i="1" s="1"/>
  <c r="F1036" i="1"/>
  <c r="F1037" i="1"/>
  <c r="F1038" i="1"/>
  <c r="H1038" i="1" s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H1050" i="1" s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H1067" i="1" s="1"/>
  <c r="F1068" i="1"/>
  <c r="F1069" i="1"/>
  <c r="F1070" i="1"/>
  <c r="H1070" i="1" s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H1089" i="1" s="1"/>
  <c r="F1090" i="1"/>
  <c r="F1091" i="1"/>
  <c r="F1092" i="1"/>
  <c r="F1093" i="1"/>
  <c r="F1094" i="1"/>
  <c r="F1095" i="1"/>
  <c r="F1096" i="1"/>
  <c r="F1097" i="1"/>
  <c r="F1098" i="1"/>
  <c r="F1099" i="1"/>
  <c r="H1099" i="1" s="1"/>
  <c r="F1100" i="1"/>
  <c r="F1101" i="1"/>
  <c r="F1102" i="1"/>
  <c r="H1102" i="1" s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H1114" i="1" s="1"/>
  <c r="F1115" i="1"/>
  <c r="H1115" i="1" s="1"/>
  <c r="F1116" i="1"/>
  <c r="F1117" i="1"/>
  <c r="F1118" i="1"/>
  <c r="F1119" i="1"/>
  <c r="F1120" i="1"/>
  <c r="F1121" i="1"/>
  <c r="H1121" i="1" s="1"/>
  <c r="F1122" i="1"/>
  <c r="H1122" i="1" s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H1134" i="1" s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H1147" i="1" s="1"/>
  <c r="F1148" i="1"/>
  <c r="F1149" i="1"/>
  <c r="F1150" i="1"/>
  <c r="F1151" i="1"/>
  <c r="F1152" i="1"/>
  <c r="F1153" i="1"/>
  <c r="F1154" i="1"/>
  <c r="H1154" i="1" s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H1186" i="1" s="1"/>
  <c r="Q1155" i="4" s="1"/>
  <c r="F1187" i="1"/>
  <c r="H1187" i="1" s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H1218" i="1" s="1"/>
  <c r="F1219" i="1"/>
  <c r="F1220" i="1"/>
  <c r="F1221" i="1"/>
  <c r="F1222" i="1"/>
  <c r="F1223" i="1"/>
  <c r="H1223" i="1" s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H1251" i="1" s="1"/>
  <c r="Q1090" i="4" s="1"/>
  <c r="F1252" i="1"/>
  <c r="F1253" i="1"/>
  <c r="F1254" i="1"/>
  <c r="H1254" i="1" s="1"/>
  <c r="F1255" i="1"/>
  <c r="H1255" i="1" s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H1274" i="1" s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H1286" i="1" s="1"/>
  <c r="F1287" i="1"/>
  <c r="F1288" i="1"/>
  <c r="F1289" i="1"/>
  <c r="F1290" i="1"/>
  <c r="F1291" i="1"/>
  <c r="H1291" i="1" s="1"/>
  <c r="F1292" i="1"/>
  <c r="F1293" i="1"/>
  <c r="F1294" i="1"/>
  <c r="H1294" i="1" s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H1306" i="1" s="1"/>
  <c r="F1307" i="1"/>
  <c r="H1307" i="1" s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H1323" i="1" s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H1338" i="1" s="1"/>
  <c r="F1339" i="1"/>
  <c r="H1339" i="1" s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H1355" i="1" s="1"/>
  <c r="F1356" i="1"/>
  <c r="F1357" i="1"/>
  <c r="F1358" i="1"/>
  <c r="F1359" i="1"/>
  <c r="H1359" i="1" s="1"/>
  <c r="Q982" i="4" s="1"/>
  <c r="F1360" i="1"/>
  <c r="H1360" i="1" s="1"/>
  <c r="F1361" i="1"/>
  <c r="F1362" i="1"/>
  <c r="F1363" i="1"/>
  <c r="F1364" i="1"/>
  <c r="F1365" i="1"/>
  <c r="F1366" i="1"/>
  <c r="F1367" i="1"/>
  <c r="F1368" i="1"/>
  <c r="F1369" i="1"/>
  <c r="F1370" i="1"/>
  <c r="H1370" i="1" s="1"/>
  <c r="F1371" i="1"/>
  <c r="H1371" i="1" s="1"/>
  <c r="F1372" i="1"/>
  <c r="F1373" i="1"/>
  <c r="F1374" i="1"/>
  <c r="F1375" i="1"/>
  <c r="F1376" i="1"/>
  <c r="F1377" i="1"/>
  <c r="F1378" i="1"/>
  <c r="H1378" i="1" s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H1390" i="1" s="1"/>
  <c r="F1391" i="1"/>
  <c r="F1392" i="1"/>
  <c r="H1392" i="1" s="1"/>
  <c r="F1393" i="1"/>
  <c r="H1393" i="1" s="1"/>
  <c r="F1394" i="1"/>
  <c r="F1395" i="1"/>
  <c r="F1396" i="1"/>
  <c r="F1397" i="1"/>
  <c r="F1398" i="1"/>
  <c r="F1399" i="1"/>
  <c r="F1400" i="1"/>
  <c r="F1401" i="1"/>
  <c r="F1402" i="1"/>
  <c r="F1403" i="1"/>
  <c r="H1403" i="1" s="1"/>
  <c r="F1404" i="1"/>
  <c r="F1405" i="1"/>
  <c r="F1406" i="1"/>
  <c r="F1407" i="1"/>
  <c r="F1408" i="1"/>
  <c r="F1409" i="1"/>
  <c r="F1410" i="1"/>
  <c r="H1410" i="1" s="1"/>
  <c r="F1411" i="1"/>
  <c r="H1411" i="1" s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H1425" i="1" s="1"/>
  <c r="F1426" i="1"/>
  <c r="F1427" i="1"/>
  <c r="F1428" i="1"/>
  <c r="F1429" i="1"/>
  <c r="F1430" i="1"/>
  <c r="F1431" i="1"/>
  <c r="H1431" i="1" s="1"/>
  <c r="Q910" i="4" s="1"/>
  <c r="F1432" i="1"/>
  <c r="F1433" i="1"/>
  <c r="F1434" i="1"/>
  <c r="F1435" i="1"/>
  <c r="F1436" i="1"/>
  <c r="F1437" i="1"/>
  <c r="F1438" i="1"/>
  <c r="F1439" i="1"/>
  <c r="F1440" i="1"/>
  <c r="F1441" i="1"/>
  <c r="F1442" i="1"/>
  <c r="H1442" i="1" s="1"/>
  <c r="F1443" i="1"/>
  <c r="H1443" i="1" s="1"/>
  <c r="F1444" i="1"/>
  <c r="F1445" i="1"/>
  <c r="F1446" i="1"/>
  <c r="H1446" i="1" s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H1464" i="1" s="1"/>
  <c r="F1465" i="1"/>
  <c r="F1466" i="1"/>
  <c r="F1467" i="1"/>
  <c r="F1468" i="1"/>
  <c r="F1469" i="1"/>
  <c r="F1470" i="1"/>
  <c r="F1471" i="1"/>
  <c r="F1472" i="1"/>
  <c r="F1473" i="1"/>
  <c r="F1474" i="1"/>
  <c r="H1474" i="1" s="1"/>
  <c r="Q867" i="4" s="1"/>
  <c r="F1475" i="1"/>
  <c r="H1475" i="1" s="1"/>
  <c r="F1476" i="1"/>
  <c r="F1477" i="1"/>
  <c r="F1478" i="1"/>
  <c r="H1478" i="1" s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H1496" i="1" s="1"/>
  <c r="F1497" i="1"/>
  <c r="H1497" i="1" s="1"/>
  <c r="Q844" i="4" s="1"/>
  <c r="F1498" i="1"/>
  <c r="F1499" i="1"/>
  <c r="F1500" i="1"/>
  <c r="F1501" i="1"/>
  <c r="F1502" i="1"/>
  <c r="F1503" i="1"/>
  <c r="F1504" i="1"/>
  <c r="F1505" i="1"/>
  <c r="F1506" i="1"/>
  <c r="F1507" i="1"/>
  <c r="H1507" i="1" s="1"/>
  <c r="Q834" i="4" s="1"/>
  <c r="F1508" i="1"/>
  <c r="F1509" i="1"/>
  <c r="F1510" i="1"/>
  <c r="H1510" i="1" s="1"/>
  <c r="F1511" i="1"/>
  <c r="F1512" i="1"/>
  <c r="F1513" i="1"/>
  <c r="F1514" i="1"/>
  <c r="F1515" i="1"/>
  <c r="H1515" i="1" s="1"/>
  <c r="Q826" i="4" s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H1529" i="1" s="1"/>
  <c r="Q812" i="4" s="1"/>
  <c r="F1530" i="1"/>
  <c r="H1530" i="1" s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H1542" i="1" s="1"/>
  <c r="F1543" i="1"/>
  <c r="F1544" i="1"/>
  <c r="F1545" i="1"/>
  <c r="F1546" i="1"/>
  <c r="F1547" i="1"/>
  <c r="H1547" i="1" s="1"/>
  <c r="F1548" i="1"/>
  <c r="F1549" i="1"/>
  <c r="F1550" i="1"/>
  <c r="H1550" i="1" s="1"/>
  <c r="Q791" i="4" s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H1562" i="1" s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H1579" i="1" s="1"/>
  <c r="F1580" i="1"/>
  <c r="F1581" i="1"/>
  <c r="F1582" i="1"/>
  <c r="H1582" i="1" s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H1594" i="1" s="1"/>
  <c r="F1595" i="1"/>
  <c r="F1596" i="1"/>
  <c r="F1597" i="1"/>
  <c r="F1598" i="1"/>
  <c r="F1599" i="1"/>
  <c r="F1600" i="1"/>
  <c r="F1601" i="1"/>
  <c r="H1601" i="1" s="1"/>
  <c r="F1602" i="1"/>
  <c r="F1603" i="1"/>
  <c r="F1604" i="1"/>
  <c r="F1605" i="1"/>
  <c r="F1606" i="1"/>
  <c r="F1607" i="1"/>
  <c r="F1608" i="1"/>
  <c r="F1609" i="1"/>
  <c r="F1610" i="1"/>
  <c r="F1611" i="1"/>
  <c r="H1611" i="1" s="1"/>
  <c r="F1612" i="1"/>
  <c r="F1613" i="1"/>
  <c r="F1614" i="1"/>
  <c r="H1614" i="1" s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H1626" i="1" s="1"/>
  <c r="F1627" i="1"/>
  <c r="F1628" i="1"/>
  <c r="F1629" i="1"/>
  <c r="F1630" i="1"/>
  <c r="F1631" i="1"/>
  <c r="F1632" i="1"/>
  <c r="F1633" i="1"/>
  <c r="H1633" i="1" s="1"/>
  <c r="Q708" i="4" s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H1646" i="1" s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H1659" i="1" s="1"/>
  <c r="F1660" i="1"/>
  <c r="F1661" i="1"/>
  <c r="F1662" i="1"/>
  <c r="F1663" i="1"/>
  <c r="F1664" i="1"/>
  <c r="F1665" i="1"/>
  <c r="F1666" i="1"/>
  <c r="F1667" i="1"/>
  <c r="H1667" i="1" s="1"/>
  <c r="Q674" i="4" s="1"/>
  <c r="F1668" i="1"/>
  <c r="F1669" i="1"/>
  <c r="F1670" i="1"/>
  <c r="F1671" i="1"/>
  <c r="F1672" i="1"/>
  <c r="F1673" i="1"/>
  <c r="F1674" i="1"/>
  <c r="F1675" i="1"/>
  <c r="F1676" i="1"/>
  <c r="H1676" i="1" s="1"/>
  <c r="F1677" i="1"/>
  <c r="H1677" i="1" s="1"/>
  <c r="F1678" i="1"/>
  <c r="H1678" i="1" s="1"/>
  <c r="F1679" i="1"/>
  <c r="F1680" i="1"/>
  <c r="F1681" i="1"/>
  <c r="F1682" i="1"/>
  <c r="F1683" i="1"/>
  <c r="H1683" i="1" s="1"/>
  <c r="Q658" i="4" s="1"/>
  <c r="F1684" i="1"/>
  <c r="H1684" i="1" s="1"/>
  <c r="F1685" i="1"/>
  <c r="H1685" i="1" s="1"/>
  <c r="F1686" i="1"/>
  <c r="F1687" i="1"/>
  <c r="F1688" i="1"/>
  <c r="F1689" i="1"/>
  <c r="F1690" i="1"/>
  <c r="F1691" i="1"/>
  <c r="F1692" i="1"/>
  <c r="F1693" i="1"/>
  <c r="F1694" i="1"/>
  <c r="H1694" i="1" s="1"/>
  <c r="F1695" i="1"/>
  <c r="F1696" i="1"/>
  <c r="F1697" i="1"/>
  <c r="F1698" i="1"/>
  <c r="F1699" i="1"/>
  <c r="F1700" i="1"/>
  <c r="F1701" i="1"/>
  <c r="F1702" i="1"/>
  <c r="H1702" i="1" s="1"/>
  <c r="F1703" i="1"/>
  <c r="H1703" i="1" s="1"/>
  <c r="F1704" i="1"/>
  <c r="F1705" i="1"/>
  <c r="F1706" i="1"/>
  <c r="F1707" i="1"/>
  <c r="H1707" i="1" s="1"/>
  <c r="F1708" i="1"/>
  <c r="H1708" i="1" s="1"/>
  <c r="F1709" i="1"/>
  <c r="H1709" i="1" s="1"/>
  <c r="F1710" i="1"/>
  <c r="F1711" i="1"/>
  <c r="F1712" i="1"/>
  <c r="F1713" i="1"/>
  <c r="F1714" i="1"/>
  <c r="F1715" i="1"/>
  <c r="F1716" i="1"/>
  <c r="F1717" i="1"/>
  <c r="F1718" i="1"/>
  <c r="H1718" i="1" s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H1731" i="1" s="1"/>
  <c r="Q610" i="4" s="1"/>
  <c r="F1732" i="1"/>
  <c r="H1732" i="1" s="1"/>
  <c r="F1733" i="1"/>
  <c r="H1733" i="1" s="1"/>
  <c r="F1734" i="1"/>
  <c r="F1735" i="1"/>
  <c r="F1736" i="1"/>
  <c r="F1737" i="1"/>
  <c r="F1738" i="1"/>
  <c r="F1739" i="1"/>
  <c r="F1740" i="1"/>
  <c r="H1740" i="1" s="1"/>
  <c r="F1741" i="1"/>
  <c r="H1741" i="1" s="1"/>
  <c r="F1742" i="1"/>
  <c r="H1742" i="1" s="1"/>
  <c r="F1743" i="1"/>
  <c r="F1744" i="1"/>
  <c r="F1745" i="1"/>
  <c r="F1746" i="1"/>
  <c r="F1747" i="1"/>
  <c r="H1747" i="1" s="1"/>
  <c r="Q594" i="4" s="1"/>
  <c r="F1748" i="1"/>
  <c r="F1749" i="1"/>
  <c r="F1750" i="1"/>
  <c r="F1751" i="1"/>
  <c r="F1752" i="1"/>
  <c r="F1753" i="1"/>
  <c r="F1754" i="1"/>
  <c r="F1755" i="1"/>
  <c r="H1755" i="1" s="1"/>
  <c r="F1756" i="1"/>
  <c r="F1757" i="1"/>
  <c r="H1757" i="1" s="1"/>
  <c r="F1758" i="1"/>
  <c r="H1758" i="1" s="1"/>
  <c r="F1759" i="1"/>
  <c r="F1760" i="1"/>
  <c r="F1761" i="1"/>
  <c r="F1762" i="1"/>
  <c r="F1763" i="1"/>
  <c r="F1764" i="1"/>
  <c r="H1764" i="1" s="1"/>
  <c r="F1765" i="1"/>
  <c r="H1765" i="1" s="1"/>
  <c r="F1766" i="1"/>
  <c r="H1766" i="1" s="1"/>
  <c r="F1767" i="1"/>
  <c r="F1768" i="1"/>
  <c r="F1769" i="1"/>
  <c r="F1770" i="1"/>
  <c r="F1771" i="1"/>
  <c r="H1771" i="1" s="1"/>
  <c r="F1772" i="1"/>
  <c r="F1773" i="1"/>
  <c r="H1773" i="1" s="1"/>
  <c r="F1774" i="1"/>
  <c r="F1775" i="1"/>
  <c r="F1776" i="1"/>
  <c r="F1777" i="1"/>
  <c r="F1778" i="1"/>
  <c r="F1779" i="1"/>
  <c r="F1780" i="1"/>
  <c r="F1781" i="1"/>
  <c r="F1782" i="1"/>
  <c r="H1782" i="1" s="1"/>
  <c r="F1783" i="1"/>
  <c r="F1784" i="1"/>
  <c r="F1785" i="1"/>
  <c r="F1786" i="1"/>
  <c r="F1787" i="1"/>
  <c r="F1788" i="1"/>
  <c r="F1789" i="1"/>
  <c r="H1789" i="1" s="1"/>
  <c r="F1790" i="1"/>
  <c r="F1791" i="1"/>
  <c r="F1792" i="1"/>
  <c r="F1793" i="1"/>
  <c r="F1794" i="1"/>
  <c r="F1795" i="1"/>
  <c r="H1795" i="1" s="1"/>
  <c r="F1796" i="1"/>
  <c r="H1796" i="1" s="1"/>
  <c r="F1797" i="1"/>
  <c r="F1798" i="1"/>
  <c r="F1799" i="1"/>
  <c r="F1800" i="1"/>
  <c r="F1801" i="1"/>
  <c r="F1802" i="1"/>
  <c r="F1803" i="1"/>
  <c r="F1804" i="1"/>
  <c r="H1804" i="1" s="1"/>
  <c r="Q537" i="4" s="1"/>
  <c r="F1805" i="1"/>
  <c r="H1805" i="1" s="1"/>
  <c r="F1806" i="1"/>
  <c r="H1806" i="1" s="1"/>
  <c r="F1807" i="1"/>
  <c r="F1808" i="1"/>
  <c r="F1809" i="1"/>
  <c r="F1810" i="1"/>
  <c r="F1811" i="1"/>
  <c r="H1811" i="1" s="1"/>
  <c r="F1812" i="1"/>
  <c r="F1813" i="1"/>
  <c r="F1814" i="1"/>
  <c r="F1815" i="1"/>
  <c r="F1816" i="1"/>
  <c r="F1817" i="1"/>
  <c r="F1818" i="1"/>
  <c r="F1819" i="1"/>
  <c r="F1820" i="1"/>
  <c r="H1820" i="1" s="1"/>
  <c r="F1821" i="1"/>
  <c r="H1821" i="1" s="1"/>
  <c r="F1822" i="1"/>
  <c r="H1822" i="1" s="1"/>
  <c r="F1823" i="1"/>
  <c r="F1824" i="1"/>
  <c r="F1825" i="1"/>
  <c r="F1826" i="1"/>
  <c r="F1827" i="1"/>
  <c r="F1828" i="1"/>
  <c r="F1829" i="1"/>
  <c r="H1829" i="1" s="1"/>
  <c r="F1830" i="1"/>
  <c r="H1830" i="1" s="1"/>
  <c r="F1831" i="1"/>
  <c r="H1831" i="1" s="1"/>
  <c r="F1832" i="1"/>
  <c r="F1833" i="1"/>
  <c r="F1834" i="1"/>
  <c r="F1835" i="1"/>
  <c r="H1835" i="1" s="1"/>
  <c r="Q506" i="4" s="1"/>
  <c r="F1836" i="1"/>
  <c r="F1837" i="1"/>
  <c r="F1838" i="1"/>
  <c r="F1839" i="1"/>
  <c r="F1840" i="1"/>
  <c r="F1841" i="1"/>
  <c r="F1842" i="1"/>
  <c r="F1843" i="1"/>
  <c r="F1844" i="1"/>
  <c r="F1845" i="1"/>
  <c r="H1845" i="1" s="1"/>
  <c r="F1846" i="1"/>
  <c r="H1846" i="1" s="1"/>
  <c r="F1847" i="1"/>
  <c r="F1848" i="1"/>
  <c r="F1849" i="1"/>
  <c r="F1850" i="1"/>
  <c r="F1851" i="1"/>
  <c r="F1852" i="1"/>
  <c r="F1853" i="1"/>
  <c r="H1853" i="1" s="1"/>
  <c r="F1854" i="1"/>
  <c r="F1855" i="1"/>
  <c r="F1856" i="1"/>
  <c r="F1857" i="1"/>
  <c r="F1858" i="1"/>
  <c r="F1859" i="1"/>
  <c r="H1859" i="1" s="1"/>
  <c r="F1860" i="1"/>
  <c r="H1860" i="1" s="1"/>
  <c r="Q481" i="4" s="1"/>
  <c r="F1861" i="1"/>
  <c r="H1861" i="1" s="1"/>
  <c r="F1862" i="1"/>
  <c r="F1863" i="1"/>
  <c r="F1864" i="1"/>
  <c r="F1865" i="1"/>
  <c r="F1866" i="1"/>
  <c r="F1867" i="1"/>
  <c r="F1868" i="1"/>
  <c r="H1868" i="1" s="1"/>
  <c r="F1869" i="1"/>
  <c r="F1870" i="1"/>
  <c r="F1871" i="1"/>
  <c r="F1872" i="1"/>
  <c r="F1873" i="1"/>
  <c r="F1874" i="1"/>
  <c r="F1875" i="1"/>
  <c r="H1875" i="1" s="1"/>
  <c r="F1876" i="1"/>
  <c r="F1877" i="1"/>
  <c r="H1877" i="1" s="1"/>
  <c r="F1878" i="1"/>
  <c r="F1879" i="1"/>
  <c r="F1880" i="1"/>
  <c r="F1881" i="1"/>
  <c r="F1882" i="1"/>
  <c r="F1883" i="1"/>
  <c r="H1883" i="1" s="1"/>
  <c r="Q459" i="4" s="1"/>
  <c r="F1884" i="1"/>
  <c r="H1884" i="1" s="1"/>
  <c r="F1885" i="1"/>
  <c r="H1885" i="1" s="1"/>
  <c r="F1886" i="1"/>
  <c r="H1886" i="1" s="1"/>
  <c r="F1887" i="1"/>
  <c r="F1888" i="1"/>
  <c r="F1889" i="1"/>
  <c r="F1890" i="1"/>
  <c r="F1891" i="1"/>
  <c r="F1892" i="1"/>
  <c r="H1892" i="1" s="1"/>
  <c r="F1893" i="1"/>
  <c r="F1894" i="1"/>
  <c r="H1894" i="1" s="1"/>
  <c r="F1895" i="1"/>
  <c r="F1896" i="1"/>
  <c r="F1897" i="1"/>
  <c r="F1898" i="1"/>
  <c r="F1899" i="1"/>
  <c r="H1899" i="1" s="1"/>
  <c r="F1900" i="1"/>
  <c r="F1901" i="1"/>
  <c r="F1902" i="1"/>
  <c r="F1903" i="1"/>
  <c r="F1904" i="1"/>
  <c r="F1905" i="1"/>
  <c r="F1906" i="1"/>
  <c r="F1907" i="1"/>
  <c r="F1908" i="1"/>
  <c r="F1909" i="1"/>
  <c r="H1909" i="1" s="1"/>
  <c r="F1910" i="1"/>
  <c r="H1910" i="1" s="1"/>
  <c r="F1911" i="1"/>
  <c r="F1912" i="1"/>
  <c r="F1913" i="1"/>
  <c r="F1914" i="1"/>
  <c r="F1915" i="1"/>
  <c r="F1916" i="1"/>
  <c r="H1916" i="1" s="1"/>
  <c r="F1917" i="1"/>
  <c r="H1917" i="1" s="1"/>
  <c r="F1918" i="1"/>
  <c r="F1919" i="1"/>
  <c r="F1920" i="1"/>
  <c r="F1921" i="1"/>
  <c r="F1922" i="1"/>
  <c r="F1923" i="1"/>
  <c r="H1923" i="1" s="1"/>
  <c r="F1924" i="1"/>
  <c r="H1924" i="1" s="1"/>
  <c r="Q418" i="4" s="1"/>
  <c r="F1925" i="1"/>
  <c r="F1926" i="1"/>
  <c r="F1927" i="1"/>
  <c r="F1928" i="1"/>
  <c r="F1929" i="1"/>
  <c r="F1930" i="1"/>
  <c r="F1931" i="1"/>
  <c r="F1932" i="1"/>
  <c r="F1933" i="1"/>
  <c r="F1934" i="1"/>
  <c r="H1934" i="1" s="1"/>
  <c r="F1935" i="1"/>
  <c r="F1936" i="1"/>
  <c r="F1937" i="1"/>
  <c r="F1938" i="1"/>
  <c r="F1939" i="1"/>
  <c r="H1939" i="1" s="1"/>
  <c r="F1940" i="1"/>
  <c r="F1941" i="1"/>
  <c r="H1941" i="1" s="1"/>
  <c r="F1942" i="1"/>
  <c r="F1943" i="1"/>
  <c r="F1944" i="1"/>
  <c r="F1945" i="1"/>
  <c r="F1946" i="1"/>
  <c r="F1947" i="1"/>
  <c r="H1947" i="1" s="1"/>
  <c r="F1948" i="1"/>
  <c r="H1948" i="1" s="1"/>
  <c r="Q394" i="4" s="1"/>
  <c r="F1949" i="1"/>
  <c r="H1949" i="1" s="1"/>
  <c r="F1950" i="1"/>
  <c r="H1950" i="1" s="1"/>
  <c r="F1951" i="1"/>
  <c r="F1952" i="1"/>
  <c r="F1953" i="1"/>
  <c r="F1954" i="1"/>
  <c r="F1955" i="1"/>
  <c r="F1956" i="1"/>
  <c r="H1956" i="1" s="1"/>
  <c r="F1957" i="1"/>
  <c r="F1958" i="1"/>
  <c r="F1959" i="1"/>
  <c r="H1959" i="1" s="1"/>
  <c r="F1960" i="1"/>
  <c r="F1961" i="1"/>
  <c r="F1962" i="1"/>
  <c r="F1963" i="1"/>
  <c r="F1964" i="1"/>
  <c r="F1965" i="1"/>
  <c r="H1965" i="1" s="1"/>
  <c r="Q377" i="4" s="1"/>
  <c r="F1966" i="1"/>
  <c r="F1967" i="1"/>
  <c r="F1968" i="1"/>
  <c r="F1969" i="1"/>
  <c r="F1970" i="1"/>
  <c r="F1971" i="1"/>
  <c r="H1971" i="1" s="1"/>
  <c r="F1972" i="1"/>
  <c r="H1972" i="1" s="1"/>
  <c r="Q370" i="4" s="1"/>
  <c r="F1973" i="1"/>
  <c r="H1973" i="1" s="1"/>
  <c r="F1974" i="1"/>
  <c r="H1974" i="1" s="1"/>
  <c r="F1975" i="1"/>
  <c r="H1975" i="1" s="1"/>
  <c r="F1976" i="1"/>
  <c r="F1977" i="1"/>
  <c r="F1978" i="1"/>
  <c r="F1979" i="1"/>
  <c r="F1980" i="1"/>
  <c r="F1981" i="1"/>
  <c r="H1981" i="1" s="1"/>
  <c r="F1982" i="1"/>
  <c r="H1982" i="1" s="1"/>
  <c r="F1983" i="1"/>
  <c r="F1984" i="1"/>
  <c r="F1985" i="1"/>
  <c r="F1986" i="1"/>
  <c r="F1987" i="1"/>
  <c r="H1987" i="1" s="1"/>
  <c r="F1988" i="1"/>
  <c r="F1989" i="1"/>
  <c r="F1990" i="1"/>
  <c r="F1991" i="1"/>
  <c r="F1992" i="1"/>
  <c r="F1993" i="1"/>
  <c r="F1994" i="1"/>
  <c r="F1995" i="1"/>
  <c r="F1996" i="1"/>
  <c r="F1997" i="1"/>
  <c r="H1997" i="1" s="1"/>
  <c r="F1998" i="1"/>
  <c r="H1998" i="1" s="1"/>
  <c r="F1999" i="1"/>
  <c r="F2000" i="1"/>
  <c r="F2001" i="1"/>
  <c r="F2002" i="1"/>
  <c r="F2003" i="1"/>
  <c r="H2003" i="1" s="1"/>
  <c r="F2004" i="1"/>
  <c r="H2004" i="1" s="1"/>
  <c r="F2005" i="1"/>
  <c r="H2005" i="1" s="1"/>
  <c r="F2006" i="1"/>
  <c r="F2007" i="1"/>
  <c r="F2008" i="1"/>
  <c r="F2009" i="1"/>
  <c r="F2010" i="1"/>
  <c r="F2011" i="1"/>
  <c r="F2012" i="1"/>
  <c r="H2012" i="1" s="1"/>
  <c r="F2013" i="1"/>
  <c r="H2013" i="1" s="1"/>
  <c r="F2014" i="1"/>
  <c r="H2014" i="1" s="1"/>
  <c r="F2015" i="1"/>
  <c r="F2016" i="1"/>
  <c r="F2017" i="1"/>
  <c r="F2018" i="1"/>
  <c r="F2019" i="1"/>
  <c r="F2020" i="1"/>
  <c r="F2021" i="1"/>
  <c r="F2022" i="1"/>
  <c r="H2022" i="1" s="1"/>
  <c r="F2023" i="1"/>
  <c r="F2024" i="1"/>
  <c r="F2025" i="1"/>
  <c r="F2026" i="1"/>
  <c r="F2027" i="1"/>
  <c r="F2028" i="1"/>
  <c r="F2029" i="1"/>
  <c r="H2029" i="1" s="1"/>
  <c r="F2030" i="1"/>
  <c r="F2031" i="1"/>
  <c r="F2032" i="1"/>
  <c r="F2033" i="1"/>
  <c r="F2034" i="1"/>
  <c r="F2035" i="1"/>
  <c r="H2035" i="1" s="1"/>
  <c r="Q307" i="4" s="1"/>
  <c r="F2036" i="1"/>
  <c r="H2036" i="1" s="1"/>
  <c r="Q306" i="4" s="1"/>
  <c r="F2037" i="1"/>
  <c r="F2038" i="1"/>
  <c r="H2038" i="1" s="1"/>
  <c r="F2039" i="1"/>
  <c r="F2040" i="1"/>
  <c r="F2041" i="1"/>
  <c r="F2042" i="1"/>
  <c r="F2043" i="1"/>
  <c r="F2044" i="1"/>
  <c r="F2045" i="1"/>
  <c r="H2045" i="1" s="1"/>
  <c r="Q297" i="4" s="1"/>
  <c r="F2046" i="1"/>
  <c r="H2046" i="1" s="1"/>
  <c r="F2047" i="1"/>
  <c r="F2048" i="1"/>
  <c r="F2049" i="1"/>
  <c r="F2050" i="1"/>
  <c r="F2051" i="1"/>
  <c r="H2051" i="1" s="1"/>
  <c r="Q291" i="4" s="1"/>
  <c r="F2052" i="1"/>
  <c r="H2052" i="1" s="1"/>
  <c r="F2053" i="1"/>
  <c r="H2053" i="1" s="1"/>
  <c r="F2054" i="1"/>
  <c r="F2055" i="1"/>
  <c r="F2056" i="1"/>
  <c r="F2057" i="1"/>
  <c r="F2058" i="1"/>
  <c r="F2059" i="1"/>
  <c r="F2060" i="1"/>
  <c r="F2061" i="1"/>
  <c r="F2062" i="1"/>
  <c r="F2063" i="1"/>
  <c r="H2063" i="1" s="1"/>
  <c r="F2064" i="1"/>
  <c r="F2065" i="1"/>
  <c r="F2066" i="1"/>
  <c r="F2067" i="1"/>
  <c r="H2067" i="1" s="1"/>
  <c r="F2068" i="1"/>
  <c r="F2069" i="1"/>
  <c r="H2069" i="1" s="1"/>
  <c r="F2070" i="1"/>
  <c r="F2071" i="1"/>
  <c r="F2072" i="1"/>
  <c r="F2073" i="1"/>
  <c r="F2074" i="1"/>
  <c r="F2075" i="1"/>
  <c r="H2075" i="1" s="1"/>
  <c r="F2076" i="1"/>
  <c r="F2077" i="1"/>
  <c r="H2077" i="1" s="1"/>
  <c r="Q265" i="4" s="1"/>
  <c r="F2078" i="1"/>
  <c r="H2078" i="1" s="1"/>
  <c r="F2079" i="1"/>
  <c r="F2080" i="1"/>
  <c r="F2081" i="1"/>
  <c r="F2082" i="1"/>
  <c r="F2083" i="1"/>
  <c r="F2084" i="1"/>
  <c r="F2085" i="1"/>
  <c r="H2085" i="1" s="1"/>
  <c r="Q257" i="4" s="1"/>
  <c r="F2086" i="1"/>
  <c r="H2086" i="1" s="1"/>
  <c r="F2087" i="1"/>
  <c r="F2088" i="1"/>
  <c r="F2089" i="1"/>
  <c r="F2090" i="1"/>
  <c r="F2091" i="1"/>
  <c r="H2091" i="1" s="1"/>
  <c r="F2092" i="1"/>
  <c r="H2092" i="1" s="1"/>
  <c r="F2093" i="1"/>
  <c r="H2093" i="1" s="1"/>
  <c r="F2094" i="1"/>
  <c r="F2095" i="1"/>
  <c r="F2096" i="1"/>
  <c r="F2097" i="1"/>
  <c r="F2098" i="1"/>
  <c r="F2099" i="1"/>
  <c r="F2100" i="1"/>
  <c r="F2101" i="1"/>
  <c r="F2102" i="1"/>
  <c r="H2102" i="1" s="1"/>
  <c r="F2103" i="1"/>
  <c r="F2104" i="1"/>
  <c r="F2105" i="1"/>
  <c r="F2106" i="1"/>
  <c r="F2107" i="1"/>
  <c r="F2108" i="1"/>
  <c r="F2109" i="1"/>
  <c r="F2110" i="1"/>
  <c r="H2110" i="1" s="1"/>
  <c r="F2111" i="1"/>
  <c r="F2112" i="1"/>
  <c r="F2113" i="1"/>
  <c r="F2114" i="1"/>
  <c r="F2115" i="1"/>
  <c r="H2115" i="1" s="1"/>
  <c r="F2116" i="1"/>
  <c r="H2116" i="1" s="1"/>
  <c r="F2117" i="1"/>
  <c r="H2117" i="1" s="1"/>
  <c r="F2118" i="1"/>
  <c r="F2119" i="1"/>
  <c r="F2120" i="1"/>
  <c r="F2121" i="1"/>
  <c r="F2122" i="1"/>
  <c r="F2123" i="1"/>
  <c r="F2124" i="1"/>
  <c r="H2124" i="1" s="1"/>
  <c r="Q219" i="4" s="1"/>
  <c r="F2125" i="1"/>
  <c r="H2125" i="1" s="1"/>
  <c r="F2126" i="1"/>
  <c r="H2126" i="1" s="1"/>
  <c r="F2127" i="1"/>
  <c r="F2128" i="1"/>
  <c r="F2129" i="1"/>
  <c r="F2130" i="1"/>
  <c r="F2131" i="1"/>
  <c r="H2131" i="1" s="1"/>
  <c r="F2132" i="1"/>
  <c r="F2133" i="1"/>
  <c r="H2133" i="1" s="1"/>
  <c r="F2134" i="1"/>
  <c r="F2135" i="1"/>
  <c r="H2135" i="1" s="1"/>
  <c r="F2136" i="1"/>
  <c r="F2137" i="1"/>
  <c r="F2138" i="1"/>
  <c r="F2139" i="1"/>
  <c r="F2140" i="1"/>
  <c r="H2140" i="1" s="1"/>
  <c r="F2141" i="1"/>
  <c r="F2142" i="1"/>
  <c r="H2142" i="1" s="1"/>
  <c r="F2143" i="1"/>
  <c r="F2144" i="1"/>
  <c r="F2145" i="1"/>
  <c r="F2146" i="1"/>
  <c r="F2147" i="1"/>
  <c r="F2148" i="1"/>
  <c r="F2149" i="1"/>
  <c r="F2150" i="1"/>
  <c r="H2150" i="1" s="1"/>
  <c r="F2151" i="1"/>
  <c r="F2152" i="1"/>
  <c r="F2153" i="1"/>
  <c r="F2154" i="1"/>
  <c r="F2155" i="1"/>
  <c r="F2156" i="1"/>
  <c r="H2156" i="1" s="1"/>
  <c r="F2157" i="1"/>
  <c r="H2157" i="1" s="1"/>
  <c r="F2158" i="1"/>
  <c r="F2159" i="1"/>
  <c r="F2160" i="1"/>
  <c r="F2161" i="1"/>
  <c r="F2162" i="1"/>
  <c r="F2163" i="1"/>
  <c r="H2163" i="1" s="1"/>
  <c r="F2164" i="1"/>
  <c r="H2164" i="1" s="1"/>
  <c r="F2165" i="1"/>
  <c r="H2165" i="1" s="1"/>
  <c r="F2166" i="1"/>
  <c r="H2166" i="1" s="1"/>
  <c r="F2167" i="1"/>
  <c r="F2168" i="1"/>
  <c r="F2169" i="1"/>
  <c r="F2170" i="1"/>
  <c r="F2171" i="1"/>
  <c r="F2172" i="1"/>
  <c r="F2173" i="1"/>
  <c r="H2173" i="1" s="1"/>
  <c r="F2174" i="1"/>
  <c r="H2174" i="1" s="1"/>
  <c r="Q171" i="4" s="1"/>
  <c r="F2175" i="1"/>
  <c r="F2176" i="1"/>
  <c r="F2177" i="1"/>
  <c r="F2178" i="1"/>
  <c r="F2179" i="1"/>
  <c r="H2179" i="1" s="1"/>
  <c r="F2180" i="1"/>
  <c r="H2180" i="1" s="1"/>
  <c r="Q165" i="4" s="1"/>
  <c r="F2181" i="1"/>
  <c r="F2182" i="1"/>
  <c r="F2183" i="1"/>
  <c r="F2184" i="1"/>
  <c r="F2185" i="1"/>
  <c r="F2186" i="1"/>
  <c r="F2187" i="1"/>
  <c r="F2188" i="1"/>
  <c r="F2189" i="1"/>
  <c r="F2190" i="1"/>
  <c r="F2191" i="1"/>
  <c r="H2191" i="1" s="1"/>
  <c r="F2192" i="1"/>
  <c r="F2193" i="1"/>
  <c r="F2194" i="1"/>
  <c r="F2195" i="1"/>
  <c r="H2195" i="1" s="1"/>
  <c r="F2196" i="1"/>
  <c r="F2197" i="1"/>
  <c r="H2197" i="1" s="1"/>
  <c r="Q148" i="4" s="1"/>
  <c r="F2198" i="1"/>
  <c r="F2199" i="1"/>
  <c r="F2200" i="1"/>
  <c r="F2201" i="1"/>
  <c r="F2202" i="1"/>
  <c r="F2203" i="1"/>
  <c r="H2203" i="1" s="1"/>
  <c r="F2204" i="1"/>
  <c r="H2204" i="1" s="1"/>
  <c r="F2205" i="1"/>
  <c r="H2205" i="1" s="1"/>
  <c r="F2206" i="1"/>
  <c r="H2206" i="1" s="1"/>
  <c r="F2207" i="1"/>
  <c r="F2208" i="1"/>
  <c r="F2209" i="1"/>
  <c r="F2210" i="1"/>
  <c r="F2211" i="1"/>
  <c r="F2212" i="1"/>
  <c r="F2213" i="1"/>
  <c r="F2214" i="1"/>
  <c r="H2214" i="1" s="1"/>
  <c r="Q132" i="4" s="1"/>
  <c r="F2215" i="1"/>
  <c r="F2216" i="1"/>
  <c r="F2217" i="1"/>
  <c r="F2218" i="1"/>
  <c r="F2219" i="1"/>
  <c r="H2219" i="1" s="1"/>
  <c r="F2220" i="1"/>
  <c r="H2220" i="1" s="1"/>
  <c r="F2221" i="1"/>
  <c r="F2222" i="1"/>
  <c r="F2223" i="1"/>
  <c r="F2224" i="1"/>
  <c r="F2225" i="1"/>
  <c r="F2226" i="1"/>
  <c r="F2227" i="1"/>
  <c r="F2228" i="1"/>
  <c r="F2229" i="1"/>
  <c r="H2229" i="1" s="1"/>
  <c r="F2230" i="1"/>
  <c r="H2230" i="1" s="1"/>
  <c r="F2231" i="1"/>
  <c r="F2232" i="1"/>
  <c r="F2233" i="1"/>
  <c r="F2234" i="1"/>
  <c r="F2235" i="1"/>
  <c r="F2236" i="1"/>
  <c r="F2237" i="1"/>
  <c r="H2237" i="1" s="1"/>
  <c r="F2238" i="1"/>
  <c r="H2238" i="1" s="1"/>
  <c r="F2239" i="1"/>
  <c r="F2240" i="1"/>
  <c r="F2241" i="1"/>
  <c r="F2242" i="1"/>
  <c r="F2243" i="1"/>
  <c r="H2243" i="1" s="1"/>
  <c r="F2244" i="1"/>
  <c r="H2244" i="1" s="1"/>
  <c r="F2245" i="1"/>
  <c r="F2246" i="1"/>
  <c r="F2247" i="1"/>
  <c r="F2248" i="1"/>
  <c r="F2249" i="1"/>
  <c r="F2250" i="1"/>
  <c r="F2251" i="1"/>
  <c r="F2252" i="1"/>
  <c r="H2252" i="1" s="1"/>
  <c r="F2253" i="1"/>
  <c r="H2253" i="1" s="1"/>
  <c r="F2254" i="1"/>
  <c r="H2254" i="1" s="1"/>
  <c r="F2255" i="1"/>
  <c r="F2256" i="1"/>
  <c r="F2257" i="1"/>
  <c r="F2258" i="1"/>
  <c r="F2259" i="1"/>
  <c r="H2259" i="1" s="1"/>
  <c r="F2260" i="1"/>
  <c r="F2261" i="1"/>
  <c r="F2262" i="1"/>
  <c r="F2263" i="1"/>
  <c r="F2264" i="1"/>
  <c r="F2265" i="1"/>
  <c r="F2266" i="1"/>
  <c r="F2267" i="1"/>
  <c r="F2268" i="1"/>
  <c r="H2268" i="1" s="1"/>
  <c r="F2269" i="1"/>
  <c r="H2269" i="1" s="1"/>
  <c r="F2270" i="1"/>
  <c r="H2270" i="1" s="1"/>
  <c r="Q76" i="4" s="1"/>
  <c r="F2271" i="1"/>
  <c r="F2272" i="1"/>
  <c r="F2273" i="1"/>
  <c r="F2274" i="1"/>
  <c r="F2275" i="1"/>
  <c r="F2276" i="1"/>
  <c r="F2277" i="1"/>
  <c r="H2277" i="1" s="1"/>
  <c r="F2278" i="1"/>
  <c r="H2278" i="1" s="1"/>
  <c r="F2279" i="1"/>
  <c r="F2280" i="1"/>
  <c r="F2281" i="1"/>
  <c r="F2282" i="1"/>
  <c r="F2283" i="1"/>
  <c r="H2283" i="1" s="1"/>
  <c r="F2284" i="1"/>
  <c r="F2285" i="1"/>
  <c r="H2285" i="1" s="1"/>
  <c r="F2286" i="1"/>
  <c r="F2287" i="1"/>
  <c r="F2288" i="1"/>
  <c r="F2289" i="1"/>
  <c r="F2290" i="1"/>
  <c r="F2291" i="1"/>
  <c r="H2291" i="1" s="1"/>
  <c r="F2292" i="1"/>
  <c r="H2292" i="1" s="1"/>
  <c r="F2293" i="1"/>
  <c r="H2293" i="1" s="1"/>
  <c r="F2294" i="1"/>
  <c r="H2294" i="1" s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H2307" i="1" s="1"/>
  <c r="F2308" i="1"/>
  <c r="H2308" i="1" s="1"/>
  <c r="F2309" i="1"/>
  <c r="F2310" i="1"/>
  <c r="F2311" i="1"/>
  <c r="F2312" i="1"/>
  <c r="F2313" i="1"/>
  <c r="F2314" i="1"/>
  <c r="F2315" i="1"/>
  <c r="F2316" i="1"/>
  <c r="H2316" i="1" s="1"/>
  <c r="F2317" i="1"/>
  <c r="H2317" i="1" s="1"/>
  <c r="F2318" i="1"/>
  <c r="F2319" i="1"/>
  <c r="H2319" i="1" s="1"/>
  <c r="Q27" i="4" s="1"/>
  <c r="F2320" i="1"/>
  <c r="F2321" i="1"/>
  <c r="F2322" i="1"/>
  <c r="F2323" i="1"/>
  <c r="H2323" i="1" s="1"/>
  <c r="F2324" i="1"/>
  <c r="F2325" i="1"/>
  <c r="H2325" i="1" s="1"/>
  <c r="Q21" i="4" s="1"/>
  <c r="F2326" i="1"/>
  <c r="F2327" i="1"/>
  <c r="F2328" i="1"/>
  <c r="F2329" i="1"/>
  <c r="F2330" i="1"/>
  <c r="F2331" i="1"/>
  <c r="H2331" i="1" s="1"/>
  <c r="F2332" i="1"/>
  <c r="H2332" i="1" s="1"/>
  <c r="F2333" i="1"/>
  <c r="H2333" i="1" s="1"/>
  <c r="F2334" i="1"/>
  <c r="F2335" i="1"/>
  <c r="F2336" i="1"/>
  <c r="F2337" i="1"/>
  <c r="F2338" i="1"/>
  <c r="F2339" i="1"/>
  <c r="F2340" i="1"/>
  <c r="F2341" i="1"/>
  <c r="F2342" i="1"/>
  <c r="H2342" i="1" s="1"/>
  <c r="Q4" i="4" s="1"/>
  <c r="F2343" i="1"/>
  <c r="F2344" i="1"/>
  <c r="F3" i="1"/>
  <c r="F2" i="1"/>
  <c r="J2148" i="2" a="1"/>
  <c r="J2148" i="2" s="1"/>
  <c r="J2128" i="2" a="1"/>
  <c r="J2128" i="2" s="1"/>
  <c r="K2128" i="4" s="1"/>
  <c r="J2083" i="2" a="1"/>
  <c r="J2083" i="2" s="1"/>
  <c r="K2083" i="4" s="1"/>
  <c r="J2063" i="2" a="1"/>
  <c r="J2063" i="2" s="1"/>
  <c r="K2063" i="4" s="1"/>
  <c r="J1923" i="2" a="1"/>
  <c r="J1923" i="2" s="1"/>
  <c r="K1923" i="4" s="1"/>
  <c r="J1869" i="2" a="1"/>
  <c r="J1869" i="2" s="1"/>
  <c r="K1869" i="4" s="1"/>
  <c r="J1822" i="2" a="1"/>
  <c r="J1822" i="2" s="1"/>
  <c r="K1822" i="4" s="1"/>
  <c r="J1757" i="2" a="1"/>
  <c r="J1757" i="2" s="1"/>
  <c r="K1757" i="4" s="1"/>
  <c r="J1599" i="2" a="1"/>
  <c r="J1599" i="2" s="1"/>
  <c r="K1599" i="4" s="1"/>
  <c r="J1256" i="2" a="1"/>
  <c r="J1256" i="2" s="1"/>
  <c r="K1256" i="4" s="1"/>
  <c r="J533" i="2" a="1"/>
  <c r="J533" i="2" s="1"/>
  <c r="K533" i="4" s="1"/>
  <c r="J370" i="2" a="1"/>
  <c r="J370" i="2" s="1"/>
  <c r="K370" i="4" s="1"/>
  <c r="J1902" i="2" a="1"/>
  <c r="J1902" i="2" s="1"/>
  <c r="K1902" i="4" s="1"/>
  <c r="J1903" i="2" a="1"/>
  <c r="J1903" i="2" s="1"/>
  <c r="K1903" i="4" s="1"/>
  <c r="J1904" i="2" a="1"/>
  <c r="J1904" i="2" s="1"/>
  <c r="K1904" i="4" s="1"/>
  <c r="J1905" i="2" a="1"/>
  <c r="J1905" i="2" s="1"/>
  <c r="K1905" i="4" s="1"/>
  <c r="J1906" i="2" a="1"/>
  <c r="J1906" i="2" s="1"/>
  <c r="K1906" i="4" s="1"/>
  <c r="J1907" i="2" a="1"/>
  <c r="J1907" i="2" s="1"/>
  <c r="K1907" i="4" s="1"/>
  <c r="J1908" i="2" a="1"/>
  <c r="J1908" i="2" s="1"/>
  <c r="J1909" i="2" a="1"/>
  <c r="J1909" i="2" s="1"/>
  <c r="K1909" i="4" s="1"/>
  <c r="J1910" i="2" a="1"/>
  <c r="J1910" i="2" s="1"/>
  <c r="K1910" i="4" s="1"/>
  <c r="J1911" i="2" a="1"/>
  <c r="J1911" i="2" s="1"/>
  <c r="K1911" i="4" s="1"/>
  <c r="J1912" i="2" a="1"/>
  <c r="J1912" i="2" s="1"/>
  <c r="K1912" i="4" s="1"/>
  <c r="J1913" i="2" a="1"/>
  <c r="J1913" i="2" s="1"/>
  <c r="K1913" i="4" s="1"/>
  <c r="J1914" i="2" a="1"/>
  <c r="J1914" i="2" s="1"/>
  <c r="K1914" i="4" s="1"/>
  <c r="J1915" i="2" a="1"/>
  <c r="J1915" i="2" s="1"/>
  <c r="K1915" i="4" s="1"/>
  <c r="J1916" i="2" a="1"/>
  <c r="J1916" i="2" s="1"/>
  <c r="K1916" i="4" s="1"/>
  <c r="J1917" i="2" a="1"/>
  <c r="J1917" i="2" s="1"/>
  <c r="K1917" i="4" s="1"/>
  <c r="J1918" i="2" a="1"/>
  <c r="J1918" i="2" s="1"/>
  <c r="K1918" i="4" s="1"/>
  <c r="J1919" i="2" a="1"/>
  <c r="J1919" i="2" s="1"/>
  <c r="K1919" i="4" s="1"/>
  <c r="J1920" i="2" a="1"/>
  <c r="J1920" i="2" s="1"/>
  <c r="K1920" i="4" s="1"/>
  <c r="J1921" i="2" a="1"/>
  <c r="J1921" i="2" s="1"/>
  <c r="K1921" i="4" s="1"/>
  <c r="J1922" i="2" a="1"/>
  <c r="J1922" i="2" s="1"/>
  <c r="K1922" i="4" s="1"/>
  <c r="J1924" i="2" a="1"/>
  <c r="J1924" i="2" s="1"/>
  <c r="K1924" i="4" s="1"/>
  <c r="J1925" i="2" a="1"/>
  <c r="J1925" i="2" s="1"/>
  <c r="K1925" i="4" s="1"/>
  <c r="J1926" i="2" a="1"/>
  <c r="J1926" i="2" s="1"/>
  <c r="K1926" i="4" s="1"/>
  <c r="J1927" i="2" a="1"/>
  <c r="J1927" i="2" s="1"/>
  <c r="K1927" i="4" s="1"/>
  <c r="J1928" i="2" a="1"/>
  <c r="J1928" i="2" s="1"/>
  <c r="K1928" i="4" s="1"/>
  <c r="J1929" i="2" a="1"/>
  <c r="J1929" i="2" s="1"/>
  <c r="K1929" i="4" s="1"/>
  <c r="J1930" i="2" a="1"/>
  <c r="J1930" i="2" s="1"/>
  <c r="K1930" i="4" s="1"/>
  <c r="J1931" i="2" a="1"/>
  <c r="J1931" i="2" s="1"/>
  <c r="K1931" i="4" s="1"/>
  <c r="J1932" i="2" a="1"/>
  <c r="J1932" i="2" s="1"/>
  <c r="K1932" i="4" s="1"/>
  <c r="J1933" i="2" a="1"/>
  <c r="J1933" i="2" s="1"/>
  <c r="K1933" i="4" s="1"/>
  <c r="J1934" i="2" a="1"/>
  <c r="J1934" i="2" s="1"/>
  <c r="K1934" i="4" s="1"/>
  <c r="J1935" i="2" a="1"/>
  <c r="J1935" i="2" s="1"/>
  <c r="K1935" i="4" s="1"/>
  <c r="J1936" i="2" a="1"/>
  <c r="J1936" i="2" s="1"/>
  <c r="K1936" i="4" s="1"/>
  <c r="J1937" i="2" a="1"/>
  <c r="J1937" i="2" s="1"/>
  <c r="K1937" i="4" s="1"/>
  <c r="J1938" i="2" a="1"/>
  <c r="J1938" i="2" s="1"/>
  <c r="K1938" i="4" s="1"/>
  <c r="J1939" i="2" a="1"/>
  <c r="J1939" i="2" s="1"/>
  <c r="K1939" i="4" s="1"/>
  <c r="J1940" i="2" a="1"/>
  <c r="J1940" i="2" s="1"/>
  <c r="K1940" i="4" s="1"/>
  <c r="J1941" i="2" a="1"/>
  <c r="J1941" i="2" s="1"/>
  <c r="K1941" i="4" s="1"/>
  <c r="J1942" i="2" a="1"/>
  <c r="J1942" i="2" s="1"/>
  <c r="K1942" i="4" s="1"/>
  <c r="J1943" i="2" a="1"/>
  <c r="J1943" i="2" s="1"/>
  <c r="K1943" i="4" s="1"/>
  <c r="J1944" i="2" a="1"/>
  <c r="J1944" i="2" s="1"/>
  <c r="K1944" i="4" s="1"/>
  <c r="J1945" i="2" a="1"/>
  <c r="J1945" i="2" s="1"/>
  <c r="K1945" i="4" s="1"/>
  <c r="J1946" i="2" a="1"/>
  <c r="J1946" i="2" s="1"/>
  <c r="K1946" i="4" s="1"/>
  <c r="J1947" i="2" a="1"/>
  <c r="J1947" i="2" s="1"/>
  <c r="K1947" i="4" s="1"/>
  <c r="J1948" i="2" a="1"/>
  <c r="J1948" i="2" s="1"/>
  <c r="K1948" i="4" s="1"/>
  <c r="J1949" i="2" a="1"/>
  <c r="J1949" i="2" s="1"/>
  <c r="K1949" i="4" s="1"/>
  <c r="J1950" i="2" a="1"/>
  <c r="J1950" i="2" s="1"/>
  <c r="K1950" i="4" s="1"/>
  <c r="J1951" i="2" a="1"/>
  <c r="J1951" i="2" s="1"/>
  <c r="K1951" i="4" s="1"/>
  <c r="J1952" i="2" a="1"/>
  <c r="J1952" i="2" s="1"/>
  <c r="K1952" i="4" s="1"/>
  <c r="J1953" i="2" a="1"/>
  <c r="J1953" i="2" s="1"/>
  <c r="K1953" i="4" s="1"/>
  <c r="J1954" i="2" a="1"/>
  <c r="J1954" i="2" s="1"/>
  <c r="K1954" i="4" s="1"/>
  <c r="J1955" i="2" a="1"/>
  <c r="J1955" i="2" s="1"/>
  <c r="K1955" i="4" s="1"/>
  <c r="J1956" i="2" a="1"/>
  <c r="J1956" i="2" s="1"/>
  <c r="K1956" i="4" s="1"/>
  <c r="J1957" i="2" a="1"/>
  <c r="J1957" i="2" s="1"/>
  <c r="K1957" i="4" s="1"/>
  <c r="J1958" i="2" a="1"/>
  <c r="J1958" i="2" s="1"/>
  <c r="K1958" i="4" s="1"/>
  <c r="J1959" i="2" a="1"/>
  <c r="J1959" i="2" s="1"/>
  <c r="K1959" i="4" s="1"/>
  <c r="J1960" i="2" a="1"/>
  <c r="J1960" i="2" s="1"/>
  <c r="K1960" i="4" s="1"/>
  <c r="J1961" i="2" a="1"/>
  <c r="J1961" i="2" s="1"/>
  <c r="K1961" i="4" s="1"/>
  <c r="J1962" i="2" a="1"/>
  <c r="J1962" i="2" s="1"/>
  <c r="K1962" i="4" s="1"/>
  <c r="J1963" i="2" a="1"/>
  <c r="J1963" i="2" s="1"/>
  <c r="K1963" i="4" s="1"/>
  <c r="J1964" i="2" a="1"/>
  <c r="J1964" i="2" s="1"/>
  <c r="K1964" i="4" s="1"/>
  <c r="J1965" i="2" a="1"/>
  <c r="J1965" i="2" s="1"/>
  <c r="K1965" i="4" s="1"/>
  <c r="J1966" i="2" a="1"/>
  <c r="J1966" i="2" s="1"/>
  <c r="K1966" i="4" s="1"/>
  <c r="J1967" i="2" a="1"/>
  <c r="J1967" i="2" s="1"/>
  <c r="K1967" i="4" s="1"/>
  <c r="J1968" i="2" a="1"/>
  <c r="J1968" i="2" s="1"/>
  <c r="K1968" i="4" s="1"/>
  <c r="J1969" i="2" a="1"/>
  <c r="J1969" i="2" s="1"/>
  <c r="K1969" i="4" s="1"/>
  <c r="J1970" i="2" a="1"/>
  <c r="J1970" i="2" s="1"/>
  <c r="K1970" i="4" s="1"/>
  <c r="J1971" i="2" a="1"/>
  <c r="J1971" i="2" s="1"/>
  <c r="K1971" i="4" s="1"/>
  <c r="J1972" i="2" a="1"/>
  <c r="J1972" i="2" s="1"/>
  <c r="K1972" i="4" s="1"/>
  <c r="J1973" i="2" a="1"/>
  <c r="J1973" i="2" s="1"/>
  <c r="K1973" i="4" s="1"/>
  <c r="J1974" i="2" a="1"/>
  <c r="J1974" i="2" s="1"/>
  <c r="K1974" i="4" s="1"/>
  <c r="J1975" i="2" a="1"/>
  <c r="J1975" i="2" s="1"/>
  <c r="K1975" i="4" s="1"/>
  <c r="J1976" i="2" a="1"/>
  <c r="J1976" i="2" s="1"/>
  <c r="K1976" i="4" s="1"/>
  <c r="J1977" i="2" a="1"/>
  <c r="J1977" i="2" s="1"/>
  <c r="K1977" i="4" s="1"/>
  <c r="J1978" i="2" a="1"/>
  <c r="J1978" i="2" s="1"/>
  <c r="K1978" i="4" s="1"/>
  <c r="J1979" i="2" a="1"/>
  <c r="J1979" i="2" s="1"/>
  <c r="K1979" i="4" s="1"/>
  <c r="J1980" i="2" a="1"/>
  <c r="J1980" i="2" s="1"/>
  <c r="K1980" i="4" s="1"/>
  <c r="J1981" i="2" a="1"/>
  <c r="J1981" i="2" s="1"/>
  <c r="K1981" i="4" s="1"/>
  <c r="J1982" i="2" a="1"/>
  <c r="J1982" i="2" s="1"/>
  <c r="K1982" i="4" s="1"/>
  <c r="J1983" i="2" a="1"/>
  <c r="J1983" i="2" s="1"/>
  <c r="K1983" i="4" s="1"/>
  <c r="J1984" i="2" a="1"/>
  <c r="J1984" i="2" s="1"/>
  <c r="K1984" i="4" s="1"/>
  <c r="J1985" i="2" a="1"/>
  <c r="J1985" i="2" s="1"/>
  <c r="K1985" i="4" s="1"/>
  <c r="J1986" i="2" a="1"/>
  <c r="J1986" i="2" s="1"/>
  <c r="K1986" i="4" s="1"/>
  <c r="J1987" i="2" a="1"/>
  <c r="J1987" i="2" s="1"/>
  <c r="K1987" i="4" s="1"/>
  <c r="J1988" i="2" a="1"/>
  <c r="J1988" i="2" s="1"/>
  <c r="K1988" i="4" s="1"/>
  <c r="J1989" i="2" a="1"/>
  <c r="J1989" i="2" s="1"/>
  <c r="K1989" i="4" s="1"/>
  <c r="J1990" i="2" a="1"/>
  <c r="J1990" i="2" s="1"/>
  <c r="K1990" i="4" s="1"/>
  <c r="J1991" i="2" a="1"/>
  <c r="J1991" i="2" s="1"/>
  <c r="K1991" i="4" s="1"/>
  <c r="J1992" i="2" a="1"/>
  <c r="J1992" i="2" s="1"/>
  <c r="K1992" i="4" s="1"/>
  <c r="J1993" i="2" a="1"/>
  <c r="J1993" i="2" s="1"/>
  <c r="K1993" i="4" s="1"/>
  <c r="J1994" i="2" a="1"/>
  <c r="J1994" i="2" s="1"/>
  <c r="K1994" i="4" s="1"/>
  <c r="J1995" i="2" a="1"/>
  <c r="J1995" i="2" s="1"/>
  <c r="K1995" i="4" s="1"/>
  <c r="J1996" i="2" a="1"/>
  <c r="J1996" i="2" s="1"/>
  <c r="K1996" i="4" s="1"/>
  <c r="J1997" i="2" a="1"/>
  <c r="J1997" i="2" s="1"/>
  <c r="K1997" i="4" s="1"/>
  <c r="J1998" i="2" a="1"/>
  <c r="J1998" i="2" s="1"/>
  <c r="K1998" i="4" s="1"/>
  <c r="J1999" i="2" a="1"/>
  <c r="J1999" i="2" s="1"/>
  <c r="K1999" i="4" s="1"/>
  <c r="J2000" i="2" a="1"/>
  <c r="J2000" i="2" s="1"/>
  <c r="K2000" i="4" s="1"/>
  <c r="J2001" i="2" a="1"/>
  <c r="J2001" i="2" s="1"/>
  <c r="K2001" i="4" s="1"/>
  <c r="J2002" i="2" a="1"/>
  <c r="J2002" i="2" s="1"/>
  <c r="K2002" i="4" s="1"/>
  <c r="J2003" i="2" a="1"/>
  <c r="J2003" i="2" s="1"/>
  <c r="K2003" i="4" s="1"/>
  <c r="J2004" i="2" a="1"/>
  <c r="J2004" i="2" s="1"/>
  <c r="K2004" i="4" s="1"/>
  <c r="J2005" i="2" a="1"/>
  <c r="J2005" i="2" s="1"/>
  <c r="K2005" i="4" s="1"/>
  <c r="J2006" i="2" a="1"/>
  <c r="J2006" i="2" s="1"/>
  <c r="K2006" i="4" s="1"/>
  <c r="J2007" i="2" a="1"/>
  <c r="J2007" i="2" s="1"/>
  <c r="K2007" i="4" s="1"/>
  <c r="J2008" i="2" a="1"/>
  <c r="J2008" i="2" s="1"/>
  <c r="K2008" i="4" s="1"/>
  <c r="J2009" i="2" a="1"/>
  <c r="J2009" i="2" s="1"/>
  <c r="K2009" i="4" s="1"/>
  <c r="J2010" i="2" a="1"/>
  <c r="J2010" i="2" s="1"/>
  <c r="K2010" i="4" s="1"/>
  <c r="J2011" i="2" a="1"/>
  <c r="J2011" i="2" s="1"/>
  <c r="J2012" i="2" a="1"/>
  <c r="J2012" i="2" s="1"/>
  <c r="K2012" i="4" s="1"/>
  <c r="J2013" i="2" a="1"/>
  <c r="J2013" i="2" s="1"/>
  <c r="K2013" i="4" s="1"/>
  <c r="J2014" i="2" a="1"/>
  <c r="J2014" i="2" s="1"/>
  <c r="K2014" i="4" s="1"/>
  <c r="J2015" i="2" a="1"/>
  <c r="J2015" i="2" s="1"/>
  <c r="K2015" i="4" s="1"/>
  <c r="J2016" i="2" a="1"/>
  <c r="J2016" i="2" s="1"/>
  <c r="K2016" i="4" s="1"/>
  <c r="J2017" i="2" a="1"/>
  <c r="J2017" i="2" s="1"/>
  <c r="K2017" i="4" s="1"/>
  <c r="J2018" i="2" a="1"/>
  <c r="J2018" i="2" s="1"/>
  <c r="K2018" i="4" s="1"/>
  <c r="J2019" i="2" a="1"/>
  <c r="J2019" i="2" s="1"/>
  <c r="K2019" i="4" s="1"/>
  <c r="J2020" i="2" a="1"/>
  <c r="J2020" i="2" s="1"/>
  <c r="K2020" i="4" s="1"/>
  <c r="J2021" i="2" a="1"/>
  <c r="J2021" i="2" s="1"/>
  <c r="K2021" i="4" s="1"/>
  <c r="J2022" i="2" a="1"/>
  <c r="J2022" i="2" s="1"/>
  <c r="K2022" i="4" s="1"/>
  <c r="J2023" i="2" a="1"/>
  <c r="J2023" i="2" s="1"/>
  <c r="K2023" i="4" s="1"/>
  <c r="J2024" i="2" a="1"/>
  <c r="J2024" i="2" s="1"/>
  <c r="K2024" i="4" s="1"/>
  <c r="J2025" i="2" a="1"/>
  <c r="J2025" i="2" s="1"/>
  <c r="K2025" i="4" s="1"/>
  <c r="J2026" i="2" a="1"/>
  <c r="J2026" i="2" s="1"/>
  <c r="K2026" i="4" s="1"/>
  <c r="J2027" i="2" a="1"/>
  <c r="J2027" i="2" s="1"/>
  <c r="K2027" i="4" s="1"/>
  <c r="J2028" i="2" a="1"/>
  <c r="J2028" i="2" s="1"/>
  <c r="K2028" i="4" s="1"/>
  <c r="J2029" i="2" a="1"/>
  <c r="J2029" i="2" s="1"/>
  <c r="K2029" i="4" s="1"/>
  <c r="J2030" i="2" a="1"/>
  <c r="J2030" i="2" s="1"/>
  <c r="K2030" i="4" s="1"/>
  <c r="J2031" i="2" a="1"/>
  <c r="J2031" i="2" s="1"/>
  <c r="K2031" i="4" s="1"/>
  <c r="J2032" i="2" a="1"/>
  <c r="J2032" i="2" s="1"/>
  <c r="K2032" i="4" s="1"/>
  <c r="J2033" i="2" a="1"/>
  <c r="J2033" i="2" s="1"/>
  <c r="K2033" i="4" s="1"/>
  <c r="J2034" i="2" a="1"/>
  <c r="J2034" i="2" s="1"/>
  <c r="K2034" i="4" s="1"/>
  <c r="J2035" i="2" a="1"/>
  <c r="J2035" i="2" s="1"/>
  <c r="K2035" i="4" s="1"/>
  <c r="J2036" i="2" a="1"/>
  <c r="J2036" i="2" s="1"/>
  <c r="K2036" i="4" s="1"/>
  <c r="J2037" i="2" a="1"/>
  <c r="J2037" i="2" s="1"/>
  <c r="K2037" i="4" s="1"/>
  <c r="J2038" i="2" a="1"/>
  <c r="J2038" i="2" s="1"/>
  <c r="K2038" i="4" s="1"/>
  <c r="J2039" i="2" a="1"/>
  <c r="J2039" i="2" s="1"/>
  <c r="K2039" i="4" s="1"/>
  <c r="J2040" i="2" a="1"/>
  <c r="J2040" i="2" s="1"/>
  <c r="K2040" i="4" s="1"/>
  <c r="J2041" i="2" a="1"/>
  <c r="J2041" i="2" s="1"/>
  <c r="K2041" i="4" s="1"/>
  <c r="J2042" i="2" a="1"/>
  <c r="J2042" i="2" s="1"/>
  <c r="K2042" i="4" s="1"/>
  <c r="J2043" i="2" a="1"/>
  <c r="J2043" i="2" s="1"/>
  <c r="K2043" i="4" s="1"/>
  <c r="J2044" i="2" a="1"/>
  <c r="J2044" i="2" s="1"/>
  <c r="K2044" i="4" s="1"/>
  <c r="J2045" i="2" a="1"/>
  <c r="J2045" i="2" s="1"/>
  <c r="K2045" i="4" s="1"/>
  <c r="J2046" i="2" a="1"/>
  <c r="J2046" i="2" s="1"/>
  <c r="K2046" i="4" s="1"/>
  <c r="J2047" i="2" a="1"/>
  <c r="J2047" i="2" s="1"/>
  <c r="K2047" i="4" s="1"/>
  <c r="J2048" i="2" a="1"/>
  <c r="J2048" i="2" s="1"/>
  <c r="K2048" i="4" s="1"/>
  <c r="J2049" i="2" a="1"/>
  <c r="J2049" i="2" s="1"/>
  <c r="K2049" i="4" s="1"/>
  <c r="J2050" i="2" a="1"/>
  <c r="J2050" i="2" s="1"/>
  <c r="K2050" i="4" s="1"/>
  <c r="J2051" i="2" a="1"/>
  <c r="J2051" i="2" s="1"/>
  <c r="K2051" i="4" s="1"/>
  <c r="J2052" i="2" a="1"/>
  <c r="J2052" i="2" s="1"/>
  <c r="K2052" i="4" s="1"/>
  <c r="J2053" i="2" a="1"/>
  <c r="J2053" i="2" s="1"/>
  <c r="K2053" i="4" s="1"/>
  <c r="J2054" i="2" a="1"/>
  <c r="J2054" i="2" s="1"/>
  <c r="K2054" i="4" s="1"/>
  <c r="J2055" i="2" a="1"/>
  <c r="J2055" i="2" s="1"/>
  <c r="K2055" i="4" s="1"/>
  <c r="J2056" i="2" a="1"/>
  <c r="J2056" i="2" s="1"/>
  <c r="K2056" i="4" s="1"/>
  <c r="J2057" i="2" a="1"/>
  <c r="J2057" i="2" s="1"/>
  <c r="K2057" i="4" s="1"/>
  <c r="J2058" i="2" a="1"/>
  <c r="J2058" i="2" s="1"/>
  <c r="K2058" i="4" s="1"/>
  <c r="J2059" i="2" a="1"/>
  <c r="J2059" i="2" s="1"/>
  <c r="K2059" i="4" s="1"/>
  <c r="J2060" i="2" a="1"/>
  <c r="J2060" i="2" s="1"/>
  <c r="K2060" i="4" s="1"/>
  <c r="J2061" i="2" a="1"/>
  <c r="J2061" i="2" s="1"/>
  <c r="K2061" i="4" s="1"/>
  <c r="J2062" i="2" a="1"/>
  <c r="J2062" i="2" s="1"/>
  <c r="K2062" i="4" s="1"/>
  <c r="J2064" i="2" a="1"/>
  <c r="J2064" i="2" s="1"/>
  <c r="K2064" i="4" s="1"/>
  <c r="J2065" i="2" a="1"/>
  <c r="J2065" i="2" s="1"/>
  <c r="K2065" i="4" s="1"/>
  <c r="J2066" i="2" a="1"/>
  <c r="J2066" i="2" s="1"/>
  <c r="K2066" i="4" s="1"/>
  <c r="J2067" i="2" a="1"/>
  <c r="J2067" i="2" s="1"/>
  <c r="K2067" i="4" s="1"/>
  <c r="J2068" i="2" a="1"/>
  <c r="J2068" i="2" s="1"/>
  <c r="K2068" i="4" s="1"/>
  <c r="J2069" i="2" a="1"/>
  <c r="J2069" i="2" s="1"/>
  <c r="K2069" i="4" s="1"/>
  <c r="J2070" i="2" a="1"/>
  <c r="J2070" i="2" s="1"/>
  <c r="K2070" i="4" s="1"/>
  <c r="J2071" i="2" a="1"/>
  <c r="J2071" i="2" s="1"/>
  <c r="K2071" i="4" s="1"/>
  <c r="J2072" i="2" a="1"/>
  <c r="J2072" i="2" s="1"/>
  <c r="K2072" i="4" s="1"/>
  <c r="J2073" i="2" a="1"/>
  <c r="J2073" i="2" s="1"/>
  <c r="K2073" i="4" s="1"/>
  <c r="J2074" i="2" a="1"/>
  <c r="J2074" i="2" s="1"/>
  <c r="K2074" i="4" s="1"/>
  <c r="J2075" i="2" a="1"/>
  <c r="J2075" i="2" s="1"/>
  <c r="K2075" i="4" s="1"/>
  <c r="J2076" i="2" a="1"/>
  <c r="J2076" i="2" s="1"/>
  <c r="K2076" i="4" s="1"/>
  <c r="J2077" i="2" a="1"/>
  <c r="J2077" i="2" s="1"/>
  <c r="K2077" i="4" s="1"/>
  <c r="J2078" i="2" a="1"/>
  <c r="J2078" i="2" s="1"/>
  <c r="K2078" i="4" s="1"/>
  <c r="J2079" i="2" a="1"/>
  <c r="J2079" i="2" s="1"/>
  <c r="K2079" i="4" s="1"/>
  <c r="J2080" i="2" a="1"/>
  <c r="J2080" i="2" s="1"/>
  <c r="K2080" i="4" s="1"/>
  <c r="J2081" i="2" a="1"/>
  <c r="J2081" i="2" s="1"/>
  <c r="K2081" i="4" s="1"/>
  <c r="J2082" i="2" a="1"/>
  <c r="J2082" i="2" s="1"/>
  <c r="K2082" i="4" s="1"/>
  <c r="J2084" i="2" a="1"/>
  <c r="J2084" i="2" s="1"/>
  <c r="K2084" i="4" s="1"/>
  <c r="J2085" i="2" a="1"/>
  <c r="J2085" i="2" s="1"/>
  <c r="K2085" i="4" s="1"/>
  <c r="J2086" i="2" a="1"/>
  <c r="J2086" i="2" s="1"/>
  <c r="K2086" i="4" s="1"/>
  <c r="J2087" i="2" a="1"/>
  <c r="J2087" i="2" s="1"/>
  <c r="K2087" i="4" s="1"/>
  <c r="J2088" i="2" a="1"/>
  <c r="J2088" i="2" s="1"/>
  <c r="K2088" i="4" s="1"/>
  <c r="J2089" i="2" a="1"/>
  <c r="J2089" i="2" s="1"/>
  <c r="K2089" i="4" s="1"/>
  <c r="J2090" i="2" a="1"/>
  <c r="J2090" i="2" s="1"/>
  <c r="K2090" i="4" s="1"/>
  <c r="J2091" i="2" a="1"/>
  <c r="J2091" i="2" s="1"/>
  <c r="J2092" i="2" a="1"/>
  <c r="J2092" i="2" s="1"/>
  <c r="K2092" i="4" s="1"/>
  <c r="J2093" i="2" a="1"/>
  <c r="J2093" i="2" s="1"/>
  <c r="K2093" i="4" s="1"/>
  <c r="J2094" i="2" a="1"/>
  <c r="J2094" i="2" s="1"/>
  <c r="K2094" i="4" s="1"/>
  <c r="J2095" i="2" a="1"/>
  <c r="J2095" i="2" s="1"/>
  <c r="K2095" i="4" s="1"/>
  <c r="J2096" i="2" a="1"/>
  <c r="J2096" i="2" s="1"/>
  <c r="K2096" i="4" s="1"/>
  <c r="J2097" i="2" a="1"/>
  <c r="J2097" i="2" s="1"/>
  <c r="K2097" i="4" s="1"/>
  <c r="J2098" i="2" a="1"/>
  <c r="J2098" i="2" s="1"/>
  <c r="K2098" i="4" s="1"/>
  <c r="J2099" i="2" a="1"/>
  <c r="J2099" i="2" s="1"/>
  <c r="K2099" i="4" s="1"/>
  <c r="J2100" i="2" a="1"/>
  <c r="J2100" i="2" s="1"/>
  <c r="K2100" i="4" s="1"/>
  <c r="J2101" i="2" a="1"/>
  <c r="J2101" i="2" s="1"/>
  <c r="K2101" i="4" s="1"/>
  <c r="J2102" i="2" a="1"/>
  <c r="J2102" i="2" s="1"/>
  <c r="K2102" i="4" s="1"/>
  <c r="J2103" i="2" a="1"/>
  <c r="J2103" i="2" s="1"/>
  <c r="K2103" i="4" s="1"/>
  <c r="J2104" i="2" a="1"/>
  <c r="J2104" i="2" s="1"/>
  <c r="K2104" i="4" s="1"/>
  <c r="J2105" i="2" a="1"/>
  <c r="J2105" i="2" s="1"/>
  <c r="K2105" i="4" s="1"/>
  <c r="J2106" i="2" a="1"/>
  <c r="J2106" i="2" s="1"/>
  <c r="K2106" i="4" s="1"/>
  <c r="J2107" i="2" a="1"/>
  <c r="J2107" i="2" s="1"/>
  <c r="K2107" i="4" s="1"/>
  <c r="J2108" i="2" a="1"/>
  <c r="J2108" i="2" s="1"/>
  <c r="K2108" i="4" s="1"/>
  <c r="J2109" i="2" a="1"/>
  <c r="J2109" i="2" s="1"/>
  <c r="K2109" i="4" s="1"/>
  <c r="J2110" i="2" a="1"/>
  <c r="J2110" i="2" s="1"/>
  <c r="K2110" i="4" s="1"/>
  <c r="J2111" i="2" a="1"/>
  <c r="J2111" i="2" s="1"/>
  <c r="K2111" i="4" s="1"/>
  <c r="J2112" i="2" a="1"/>
  <c r="J2112" i="2" s="1"/>
  <c r="K2112" i="4" s="1"/>
  <c r="J2113" i="2" a="1"/>
  <c r="J2113" i="2" s="1"/>
  <c r="K2113" i="4" s="1"/>
  <c r="J2114" i="2" a="1"/>
  <c r="J2114" i="2" s="1"/>
  <c r="K2114" i="4" s="1"/>
  <c r="J2115" i="2" a="1"/>
  <c r="J2115" i="2" s="1"/>
  <c r="K2115" i="4" s="1"/>
  <c r="J2116" i="2" a="1"/>
  <c r="J2116" i="2" s="1"/>
  <c r="K2116" i="4" s="1"/>
  <c r="J2117" i="2" a="1"/>
  <c r="J2117" i="2" s="1"/>
  <c r="K2117" i="4" s="1"/>
  <c r="J2118" i="2" a="1"/>
  <c r="J2118" i="2" s="1"/>
  <c r="K2118" i="4" s="1"/>
  <c r="J2119" i="2" a="1"/>
  <c r="J2119" i="2" s="1"/>
  <c r="K2119" i="4" s="1"/>
  <c r="J2120" i="2" a="1"/>
  <c r="J2120" i="2" s="1"/>
  <c r="K2120" i="4" s="1"/>
  <c r="J2121" i="2" a="1"/>
  <c r="J2121" i="2" s="1"/>
  <c r="K2121" i="4" s="1"/>
  <c r="J2122" i="2" a="1"/>
  <c r="J2122" i="2" s="1"/>
  <c r="K2122" i="4" s="1"/>
  <c r="J2123" i="2" a="1"/>
  <c r="J2123" i="2" s="1"/>
  <c r="K2123" i="4" s="1"/>
  <c r="J2124" i="2" a="1"/>
  <c r="J2124" i="2" s="1"/>
  <c r="K2124" i="4" s="1"/>
  <c r="J2125" i="2" a="1"/>
  <c r="J2125" i="2" s="1"/>
  <c r="K2125" i="4" s="1"/>
  <c r="J2126" i="2" a="1"/>
  <c r="J2126" i="2" s="1"/>
  <c r="K2126" i="4" s="1"/>
  <c r="J2127" i="2" a="1"/>
  <c r="J2127" i="2" s="1"/>
  <c r="K2127" i="4" s="1"/>
  <c r="J2129" i="2" a="1"/>
  <c r="J2129" i="2" s="1"/>
  <c r="K2129" i="4" s="1"/>
  <c r="J2130" i="2" a="1"/>
  <c r="J2130" i="2" s="1"/>
  <c r="K2130" i="4" s="1"/>
  <c r="J2131" i="2" a="1"/>
  <c r="J2131" i="2" s="1"/>
  <c r="K2131" i="4" s="1"/>
  <c r="J2132" i="2" a="1"/>
  <c r="J2132" i="2" s="1"/>
  <c r="K2132" i="4" s="1"/>
  <c r="J2133" i="2" a="1"/>
  <c r="J2133" i="2" s="1"/>
  <c r="K2133" i="4" s="1"/>
  <c r="J2134" i="2" a="1"/>
  <c r="J2134" i="2" s="1"/>
  <c r="J2135" i="2" a="1"/>
  <c r="J2135" i="2" s="1"/>
  <c r="K2135" i="4" s="1"/>
  <c r="J2136" i="2" a="1"/>
  <c r="J2136" i="2" s="1"/>
  <c r="K2136" i="4" s="1"/>
  <c r="J2137" i="2" a="1"/>
  <c r="J2137" i="2" s="1"/>
  <c r="K2137" i="4" s="1"/>
  <c r="J2138" i="2" a="1"/>
  <c r="J2138" i="2" s="1"/>
  <c r="K2138" i="4" s="1"/>
  <c r="J2139" i="2" a="1"/>
  <c r="J2139" i="2" s="1"/>
  <c r="K2139" i="4" s="1"/>
  <c r="J2140" i="2" a="1"/>
  <c r="J2140" i="2" s="1"/>
  <c r="K2140" i="4" s="1"/>
  <c r="J2141" i="2" a="1"/>
  <c r="J2141" i="2" s="1"/>
  <c r="K2141" i="4" s="1"/>
  <c r="J2142" i="2" a="1"/>
  <c r="J2142" i="2" s="1"/>
  <c r="K2142" i="4" s="1"/>
  <c r="J2143" i="2" a="1"/>
  <c r="J2143" i="2" s="1"/>
  <c r="K2143" i="4" s="1"/>
  <c r="J2144" i="2" a="1"/>
  <c r="J2144" i="2" s="1"/>
  <c r="K2144" i="4" s="1"/>
  <c r="J2145" i="2" a="1"/>
  <c r="J2145" i="2" s="1"/>
  <c r="K2145" i="4" s="1"/>
  <c r="J2146" i="2" a="1"/>
  <c r="J2146" i="2" s="1"/>
  <c r="K2146" i="4" s="1"/>
  <c r="J2147" i="2" a="1"/>
  <c r="J2147" i="2" s="1"/>
  <c r="K2147" i="4" s="1"/>
  <c r="J2149" i="2" a="1"/>
  <c r="J2149" i="2" s="1"/>
  <c r="K2149" i="4" s="1"/>
  <c r="J2150" i="2" a="1"/>
  <c r="J2150" i="2" s="1"/>
  <c r="K2150" i="4" s="1"/>
  <c r="J2151" i="2" a="1"/>
  <c r="J2151" i="2" s="1"/>
  <c r="K2151" i="4" s="1"/>
  <c r="J2152" i="2" a="1"/>
  <c r="J2152" i="2" s="1"/>
  <c r="K2152" i="4" s="1"/>
  <c r="J2153" i="2" a="1"/>
  <c r="J2153" i="2" s="1"/>
  <c r="K2153" i="4" s="1"/>
  <c r="J2154" i="2" a="1"/>
  <c r="J2154" i="2" s="1"/>
  <c r="K2154" i="4" s="1"/>
  <c r="J2155" i="2" a="1"/>
  <c r="J2155" i="2" s="1"/>
  <c r="K2155" i="4" s="1"/>
  <c r="J2156" i="2" a="1"/>
  <c r="J2156" i="2" s="1"/>
  <c r="K2156" i="4" s="1"/>
  <c r="J2157" i="2" a="1"/>
  <c r="J2157" i="2" s="1"/>
  <c r="K2157" i="4" s="1"/>
  <c r="J2158" i="2" a="1"/>
  <c r="J2158" i="2" s="1"/>
  <c r="K2158" i="4" s="1"/>
  <c r="J2159" i="2" a="1"/>
  <c r="J2159" i="2" s="1"/>
  <c r="K2159" i="4" s="1"/>
  <c r="J2160" i="2" a="1"/>
  <c r="J2160" i="2" s="1"/>
  <c r="K2160" i="4" s="1"/>
  <c r="J2161" i="2" a="1"/>
  <c r="J2161" i="2" s="1"/>
  <c r="K2161" i="4" s="1"/>
  <c r="J2162" i="2" a="1"/>
  <c r="J2162" i="2" s="1"/>
  <c r="K2162" i="4" s="1"/>
  <c r="J2163" i="2" a="1"/>
  <c r="J2163" i="2" s="1"/>
  <c r="K2163" i="4" s="1"/>
  <c r="J2164" i="2" a="1"/>
  <c r="J2164" i="2" s="1"/>
  <c r="K2164" i="4" s="1"/>
  <c r="J2165" i="2" a="1"/>
  <c r="J2165" i="2" s="1"/>
  <c r="K2165" i="4" s="1"/>
  <c r="J2166" i="2" a="1"/>
  <c r="J2166" i="2" s="1"/>
  <c r="K2166" i="4" s="1"/>
  <c r="J2167" i="2" a="1"/>
  <c r="J2167" i="2" s="1"/>
  <c r="K2167" i="4" s="1"/>
  <c r="J2168" i="2" a="1"/>
  <c r="J2168" i="2" s="1"/>
  <c r="K2168" i="4" s="1"/>
  <c r="J2169" i="2" a="1"/>
  <c r="J2169" i="2" s="1"/>
  <c r="K2169" i="4" s="1"/>
  <c r="J2170" i="2" a="1"/>
  <c r="J2170" i="2" s="1"/>
  <c r="K2170" i="4" s="1"/>
  <c r="J2171" i="2" a="1"/>
  <c r="J2171" i="2" s="1"/>
  <c r="K2171" i="4" s="1"/>
  <c r="J2172" i="2" a="1"/>
  <c r="J2172" i="2" s="1"/>
  <c r="K2172" i="4" s="1"/>
  <c r="J2173" i="2" a="1"/>
  <c r="J2173" i="2" s="1"/>
  <c r="K2173" i="4" s="1"/>
  <c r="J2174" i="2" a="1"/>
  <c r="J2174" i="2" s="1"/>
  <c r="K2174" i="4" s="1"/>
  <c r="J2175" i="2" a="1"/>
  <c r="J2175" i="2" s="1"/>
  <c r="K2175" i="4" s="1"/>
  <c r="J2176" i="2" a="1"/>
  <c r="J2176" i="2" s="1"/>
  <c r="K2176" i="4" s="1"/>
  <c r="J2177" i="2" a="1"/>
  <c r="J2177" i="2" s="1"/>
  <c r="K2177" i="4" s="1"/>
  <c r="J2178" i="2" a="1"/>
  <c r="J2178" i="2" s="1"/>
  <c r="K2178" i="4" s="1"/>
  <c r="J2179" i="2" a="1"/>
  <c r="J2179" i="2" s="1"/>
  <c r="K2179" i="4" s="1"/>
  <c r="J2180" i="2" a="1"/>
  <c r="J2180" i="2" s="1"/>
  <c r="K2180" i="4" s="1"/>
  <c r="J2181" i="2" a="1"/>
  <c r="J2181" i="2" s="1"/>
  <c r="K2181" i="4" s="1"/>
  <c r="J2182" i="2" a="1"/>
  <c r="J2182" i="2" s="1"/>
  <c r="K2182" i="4" s="1"/>
  <c r="J2183" i="2" a="1"/>
  <c r="J2183" i="2" s="1"/>
  <c r="K2183" i="4" s="1"/>
  <c r="J2184" i="2" a="1"/>
  <c r="J2184" i="2" s="1"/>
  <c r="K2184" i="4" s="1"/>
  <c r="J2185" i="2" a="1"/>
  <c r="J2185" i="2" s="1"/>
  <c r="K2185" i="4" s="1"/>
  <c r="J2186" i="2" a="1"/>
  <c r="J2186" i="2" s="1"/>
  <c r="K2186" i="4" s="1"/>
  <c r="J2187" i="2" a="1"/>
  <c r="J2187" i="2" s="1"/>
  <c r="K2187" i="4" s="1"/>
  <c r="J2188" i="2" a="1"/>
  <c r="J2188" i="2" s="1"/>
  <c r="K2188" i="4" s="1"/>
  <c r="J2189" i="2" a="1"/>
  <c r="J2189" i="2" s="1"/>
  <c r="K2189" i="4" s="1"/>
  <c r="J2190" i="2" a="1"/>
  <c r="J2190" i="2" s="1"/>
  <c r="K2190" i="4" s="1"/>
  <c r="J2191" i="2" a="1"/>
  <c r="J2191" i="2" s="1"/>
  <c r="K2191" i="4" s="1"/>
  <c r="J2192" i="2" a="1"/>
  <c r="J2192" i="2" s="1"/>
  <c r="K2192" i="4" s="1"/>
  <c r="J2193" i="2" a="1"/>
  <c r="J2193" i="2" s="1"/>
  <c r="K2193" i="4" s="1"/>
  <c r="J2194" i="2" a="1"/>
  <c r="J2194" i="2" s="1"/>
  <c r="K2194" i="4" s="1"/>
  <c r="J2195" i="2" a="1"/>
  <c r="J2195" i="2" s="1"/>
  <c r="K2195" i="4" s="1"/>
  <c r="J2196" i="2" a="1"/>
  <c r="J2196" i="2" s="1"/>
  <c r="K2196" i="4" s="1"/>
  <c r="J2197" i="2" a="1"/>
  <c r="J2197" i="2" s="1"/>
  <c r="K2197" i="4" s="1"/>
  <c r="J2198" i="2" a="1"/>
  <c r="J2198" i="2" s="1"/>
  <c r="K2198" i="4" s="1"/>
  <c r="J2199" i="2" a="1"/>
  <c r="J2199" i="2" s="1"/>
  <c r="K2199" i="4" s="1"/>
  <c r="J2200" i="2" a="1"/>
  <c r="J2200" i="2" s="1"/>
  <c r="K2200" i="4" s="1"/>
  <c r="J2201" i="2" a="1"/>
  <c r="J2201" i="2" s="1"/>
  <c r="K2201" i="4" s="1"/>
  <c r="J2202" i="2" a="1"/>
  <c r="J2202" i="2" s="1"/>
  <c r="K2202" i="4" s="1"/>
  <c r="J2203" i="2" a="1"/>
  <c r="J2203" i="2" s="1"/>
  <c r="K2203" i="4" s="1"/>
  <c r="J2204" i="2" a="1"/>
  <c r="J2204" i="2" s="1"/>
  <c r="K2204" i="4" s="1"/>
  <c r="J2205" i="2" a="1"/>
  <c r="J2205" i="2" s="1"/>
  <c r="K2205" i="4" s="1"/>
  <c r="J2206" i="2" a="1"/>
  <c r="J2206" i="2" s="1"/>
  <c r="K2206" i="4" s="1"/>
  <c r="J2207" i="2" a="1"/>
  <c r="J2207" i="2" s="1"/>
  <c r="K2207" i="4" s="1"/>
  <c r="J2208" i="2" a="1"/>
  <c r="J2208" i="2" s="1"/>
  <c r="K2208" i="4" s="1"/>
  <c r="J2209" i="2" a="1"/>
  <c r="J2209" i="2" s="1"/>
  <c r="K2209" i="4" s="1"/>
  <c r="J2210" i="2" a="1"/>
  <c r="J2210" i="2" s="1"/>
  <c r="K2210" i="4" s="1"/>
  <c r="J2211" i="2" a="1"/>
  <c r="J2211" i="2" s="1"/>
  <c r="K2211" i="4" s="1"/>
  <c r="J2212" i="2" a="1"/>
  <c r="J2212" i="2" s="1"/>
  <c r="K2212" i="4" s="1"/>
  <c r="J2213" i="2" a="1"/>
  <c r="J2213" i="2" s="1"/>
  <c r="K2213" i="4" s="1"/>
  <c r="J2214" i="2" a="1"/>
  <c r="J2214" i="2" s="1"/>
  <c r="K2214" i="4" s="1"/>
  <c r="J2215" i="2" a="1"/>
  <c r="J2215" i="2" s="1"/>
  <c r="K2215" i="4" s="1"/>
  <c r="J2216" i="2" a="1"/>
  <c r="J2216" i="2" s="1"/>
  <c r="K2216" i="4" s="1"/>
  <c r="J2217" i="2" a="1"/>
  <c r="J2217" i="2" s="1"/>
  <c r="K2217" i="4" s="1"/>
  <c r="J2218" i="2" a="1"/>
  <c r="J2218" i="2" s="1"/>
  <c r="K2218" i="4" s="1"/>
  <c r="J2219" i="2" a="1"/>
  <c r="J2219" i="2" s="1"/>
  <c r="K2219" i="4" s="1"/>
  <c r="J2220" i="2" a="1"/>
  <c r="J2220" i="2" s="1"/>
  <c r="K2220" i="4" s="1"/>
  <c r="J2221" i="2" a="1"/>
  <c r="J2221" i="2" s="1"/>
  <c r="K2221" i="4" s="1"/>
  <c r="J2222" i="2" a="1"/>
  <c r="J2222" i="2" s="1"/>
  <c r="K2222" i="4" s="1"/>
  <c r="J2223" i="2" a="1"/>
  <c r="J2223" i="2" s="1"/>
  <c r="K2223" i="4" s="1"/>
  <c r="J2224" i="2" a="1"/>
  <c r="J2224" i="2" s="1"/>
  <c r="K2224" i="4" s="1"/>
  <c r="J2225" i="2" a="1"/>
  <c r="J2225" i="2" s="1"/>
  <c r="K2225" i="4" s="1"/>
  <c r="J2226" i="2" a="1"/>
  <c r="J2226" i="2" s="1"/>
  <c r="K2226" i="4" s="1"/>
  <c r="J2227" i="2" a="1"/>
  <c r="J2227" i="2" s="1"/>
  <c r="K2227" i="4" s="1"/>
  <c r="J2228" i="2" a="1"/>
  <c r="J2228" i="2" s="1"/>
  <c r="K2228" i="4" s="1"/>
  <c r="J2229" i="2" a="1"/>
  <c r="J2229" i="2" s="1"/>
  <c r="K2229" i="4" s="1"/>
  <c r="J2230" i="2" a="1"/>
  <c r="J2230" i="2" s="1"/>
  <c r="K2230" i="4" s="1"/>
  <c r="J2231" i="2" a="1"/>
  <c r="J2231" i="2" s="1"/>
  <c r="K2231" i="4" s="1"/>
  <c r="J2232" i="2" a="1"/>
  <c r="J2232" i="2" s="1"/>
  <c r="K2232" i="4" s="1"/>
  <c r="J2233" i="2" a="1"/>
  <c r="J2233" i="2" s="1"/>
  <c r="K2233" i="4" s="1"/>
  <c r="J2234" i="2" a="1"/>
  <c r="J2234" i="2" s="1"/>
  <c r="K2234" i="4" s="1"/>
  <c r="J2235" i="2" a="1"/>
  <c r="J2235" i="2" s="1"/>
  <c r="K2235" i="4" s="1"/>
  <c r="J2236" i="2" a="1"/>
  <c r="J2236" i="2" s="1"/>
  <c r="K2236" i="4" s="1"/>
  <c r="J2237" i="2" a="1"/>
  <c r="J2237" i="2" s="1"/>
  <c r="K2237" i="4" s="1"/>
  <c r="J2238" i="2" a="1"/>
  <c r="J2238" i="2" s="1"/>
  <c r="K2238" i="4" s="1"/>
  <c r="J2239" i="2" a="1"/>
  <c r="J2239" i="2" s="1"/>
  <c r="K2239" i="4" s="1"/>
  <c r="J2240" i="2" a="1"/>
  <c r="J2240" i="2" s="1"/>
  <c r="K2240" i="4" s="1"/>
  <c r="J2241" i="2" a="1"/>
  <c r="J2241" i="2" s="1"/>
  <c r="K2241" i="4" s="1"/>
  <c r="J2242" i="2" a="1"/>
  <c r="J2242" i="2" s="1"/>
  <c r="K2242" i="4" s="1"/>
  <c r="J2243" i="2" a="1"/>
  <c r="J2243" i="2" s="1"/>
  <c r="K2243" i="4" s="1"/>
  <c r="J2244" i="2" a="1"/>
  <c r="J2244" i="2" s="1"/>
  <c r="K2244" i="4" s="1"/>
  <c r="J2245" i="2" a="1"/>
  <c r="J2245" i="2" s="1"/>
  <c r="K2245" i="4" s="1"/>
  <c r="J2246" i="2" a="1"/>
  <c r="J2246" i="2" s="1"/>
  <c r="K2246" i="4" s="1"/>
  <c r="J2247" i="2" a="1"/>
  <c r="J2247" i="2" s="1"/>
  <c r="K2247" i="4" s="1"/>
  <c r="J2248" i="2" a="1"/>
  <c r="J2248" i="2" s="1"/>
  <c r="K2248" i="4" s="1"/>
  <c r="J2249" i="2" a="1"/>
  <c r="J2249" i="2" s="1"/>
  <c r="K2249" i="4" s="1"/>
  <c r="J2250" i="2" a="1"/>
  <c r="J2250" i="2" s="1"/>
  <c r="K2250" i="4" s="1"/>
  <c r="J2251" i="2" a="1"/>
  <c r="J2251" i="2" s="1"/>
  <c r="K2251" i="4" s="1"/>
  <c r="J2252" i="2" a="1"/>
  <c r="J2252" i="2" s="1"/>
  <c r="K2252" i="4" s="1"/>
  <c r="J2253" i="2" a="1"/>
  <c r="J2253" i="2" s="1"/>
  <c r="K2253" i="4" s="1"/>
  <c r="J2254" i="2" a="1"/>
  <c r="J2254" i="2" s="1"/>
  <c r="K2254" i="4" s="1"/>
  <c r="J2255" i="2" a="1"/>
  <c r="J2255" i="2" s="1"/>
  <c r="K2255" i="4" s="1"/>
  <c r="J2256" i="2" a="1"/>
  <c r="J2256" i="2" s="1"/>
  <c r="K2256" i="4" s="1"/>
  <c r="J2257" i="2" a="1"/>
  <c r="J2257" i="2" s="1"/>
  <c r="K2257" i="4" s="1"/>
  <c r="J2258" i="2" a="1"/>
  <c r="J2258" i="2" s="1"/>
  <c r="K2258" i="4" s="1"/>
  <c r="J2259" i="2" a="1"/>
  <c r="J2259" i="2" s="1"/>
  <c r="K2259" i="4" s="1"/>
  <c r="J2260" i="2" a="1"/>
  <c r="J2260" i="2" s="1"/>
  <c r="K2260" i="4" s="1"/>
  <c r="J2261" i="2" a="1"/>
  <c r="J2261" i="2" s="1"/>
  <c r="K2261" i="4" s="1"/>
  <c r="J2262" i="2" a="1"/>
  <c r="J2262" i="2" s="1"/>
  <c r="K2262" i="4" s="1"/>
  <c r="J2263" i="2" a="1"/>
  <c r="J2263" i="2" s="1"/>
  <c r="K2263" i="4" s="1"/>
  <c r="J2264" i="2" a="1"/>
  <c r="J2264" i="2" s="1"/>
  <c r="K2264" i="4" s="1"/>
  <c r="J2265" i="2" a="1"/>
  <c r="J2265" i="2" s="1"/>
  <c r="K2265" i="4" s="1"/>
  <c r="J2266" i="2" a="1"/>
  <c r="J2266" i="2" s="1"/>
  <c r="K2266" i="4" s="1"/>
  <c r="J2267" i="2" a="1"/>
  <c r="J2267" i="2" s="1"/>
  <c r="J2268" i="2" a="1"/>
  <c r="J2268" i="2" s="1"/>
  <c r="K2268" i="4" s="1"/>
  <c r="J2269" i="2" a="1"/>
  <c r="J2269" i="2" s="1"/>
  <c r="K2269" i="4" s="1"/>
  <c r="J2270" i="2" a="1"/>
  <c r="J2270" i="2" s="1"/>
  <c r="K2270" i="4" s="1"/>
  <c r="J2271" i="2" a="1"/>
  <c r="J2271" i="2" s="1"/>
  <c r="K2271" i="4" s="1"/>
  <c r="J2272" i="2" a="1"/>
  <c r="J2272" i="2" s="1"/>
  <c r="K2272" i="4" s="1"/>
  <c r="J2273" i="2" a="1"/>
  <c r="J2273" i="2" s="1"/>
  <c r="K2273" i="4" s="1"/>
  <c r="J2274" i="2" a="1"/>
  <c r="J2274" i="2" s="1"/>
  <c r="K2274" i="4" s="1"/>
  <c r="J2275" i="2" a="1"/>
  <c r="J2275" i="2" s="1"/>
  <c r="K2275" i="4" s="1"/>
  <c r="J2276" i="2" a="1"/>
  <c r="J2276" i="2" s="1"/>
  <c r="K2276" i="4" s="1"/>
  <c r="J2277" i="2" a="1"/>
  <c r="J2277" i="2" s="1"/>
  <c r="K2277" i="4" s="1"/>
  <c r="J2278" i="2" a="1"/>
  <c r="J2278" i="2" s="1"/>
  <c r="K2278" i="4" s="1"/>
  <c r="J2279" i="2" a="1"/>
  <c r="J2279" i="2" s="1"/>
  <c r="K2279" i="4" s="1"/>
  <c r="J2280" i="2" a="1"/>
  <c r="J2280" i="2" s="1"/>
  <c r="K2280" i="4" s="1"/>
  <c r="J2281" i="2" a="1"/>
  <c r="J2281" i="2" s="1"/>
  <c r="K2281" i="4" s="1"/>
  <c r="J2282" i="2" a="1"/>
  <c r="J2282" i="2" s="1"/>
  <c r="K2282" i="4" s="1"/>
  <c r="J2283" i="2" a="1"/>
  <c r="J2283" i="2" s="1"/>
  <c r="K2283" i="4" s="1"/>
  <c r="J2284" i="2" a="1"/>
  <c r="J2284" i="2" s="1"/>
  <c r="K2284" i="4" s="1"/>
  <c r="J2285" i="2" a="1"/>
  <c r="J2285" i="2" s="1"/>
  <c r="J2286" i="2" a="1"/>
  <c r="J2286" i="2" s="1"/>
  <c r="K2286" i="4" s="1"/>
  <c r="J2287" i="2" a="1"/>
  <c r="J2287" i="2" s="1"/>
  <c r="K2287" i="4" s="1"/>
  <c r="J2288" i="2" a="1"/>
  <c r="J2288" i="2" s="1"/>
  <c r="K2288" i="4" s="1"/>
  <c r="J2289" i="2" a="1"/>
  <c r="J2289" i="2" s="1"/>
  <c r="K2289" i="4" s="1"/>
  <c r="J2290" i="2" a="1"/>
  <c r="J2290" i="2" s="1"/>
  <c r="K2290" i="4" s="1"/>
  <c r="J2291" i="2" a="1"/>
  <c r="J2291" i="2" s="1"/>
  <c r="K2291" i="4" s="1"/>
  <c r="J2292" i="2" a="1"/>
  <c r="J2292" i="2" s="1"/>
  <c r="K2292" i="4" s="1"/>
  <c r="J2293" i="2" a="1"/>
  <c r="J2293" i="2" s="1"/>
  <c r="K2293" i="4" s="1"/>
  <c r="J2294" i="2" a="1"/>
  <c r="J2294" i="2" s="1"/>
  <c r="K2294" i="4" s="1"/>
  <c r="J2295" i="2" a="1"/>
  <c r="J2295" i="2" s="1"/>
  <c r="K2295" i="4" s="1"/>
  <c r="J2296" i="2" a="1"/>
  <c r="J2296" i="2" s="1"/>
  <c r="K2296" i="4" s="1"/>
  <c r="J2297" i="2" a="1"/>
  <c r="J2297" i="2" s="1"/>
  <c r="K2297" i="4" s="1"/>
  <c r="J2298" i="2" a="1"/>
  <c r="J2298" i="2" s="1"/>
  <c r="K2298" i="4" s="1"/>
  <c r="J2299" i="2" a="1"/>
  <c r="J2299" i="2" s="1"/>
  <c r="K2299" i="4" s="1"/>
  <c r="J2300" i="2" a="1"/>
  <c r="J2300" i="2" s="1"/>
  <c r="K2300" i="4" s="1"/>
  <c r="J2301" i="2" a="1"/>
  <c r="J2301" i="2" s="1"/>
  <c r="K2301" i="4" s="1"/>
  <c r="J2302" i="2" a="1"/>
  <c r="J2302" i="2" s="1"/>
  <c r="K2302" i="4" s="1"/>
  <c r="J2303" i="2" a="1"/>
  <c r="J2303" i="2" s="1"/>
  <c r="J2304" i="2" a="1"/>
  <c r="J2304" i="2" s="1"/>
  <c r="K2304" i="4" s="1"/>
  <c r="J2305" i="2" a="1"/>
  <c r="J2305" i="2" s="1"/>
  <c r="K2305" i="4" s="1"/>
  <c r="J2306" i="2" a="1"/>
  <c r="J2306" i="2" s="1"/>
  <c r="K2306" i="4" s="1"/>
  <c r="J2307" i="2" a="1"/>
  <c r="J2307" i="2" s="1"/>
  <c r="K2307" i="4" s="1"/>
  <c r="J2308" i="2" a="1"/>
  <c r="J2308" i="2" s="1"/>
  <c r="K2308" i="4" s="1"/>
  <c r="J2309" i="2" a="1"/>
  <c r="J2309" i="2" s="1"/>
  <c r="K2309" i="4" s="1"/>
  <c r="J2310" i="2" a="1"/>
  <c r="J2310" i="2" s="1"/>
  <c r="K2310" i="4" s="1"/>
  <c r="J2311" i="2" a="1"/>
  <c r="J2311" i="2" s="1"/>
  <c r="K2311" i="4" s="1"/>
  <c r="J2312" i="2" a="1"/>
  <c r="J2312" i="2" s="1"/>
  <c r="K2312" i="4" s="1"/>
  <c r="J2313" i="2" a="1"/>
  <c r="J2313" i="2" s="1"/>
  <c r="K2313" i="4" s="1"/>
  <c r="J2314" i="2" a="1"/>
  <c r="J2314" i="2" s="1"/>
  <c r="K2314" i="4" s="1"/>
  <c r="J2315" i="2" a="1"/>
  <c r="J2315" i="2" s="1"/>
  <c r="K2315" i="4" s="1"/>
  <c r="J2316" i="2" a="1"/>
  <c r="J2316" i="2" s="1"/>
  <c r="K2316" i="4" s="1"/>
  <c r="J2317" i="2" a="1"/>
  <c r="J2317" i="2" s="1"/>
  <c r="K2317" i="4" s="1"/>
  <c r="J2318" i="2" a="1"/>
  <c r="J2318" i="2" s="1"/>
  <c r="K2318" i="4" s="1"/>
  <c r="J2319" i="2" a="1"/>
  <c r="J2319" i="2" s="1"/>
  <c r="K2319" i="4" s="1"/>
  <c r="J2320" i="2" a="1"/>
  <c r="J2320" i="2" s="1"/>
  <c r="K2320" i="4" s="1"/>
  <c r="J2321" i="2" a="1"/>
  <c r="J2321" i="2" s="1"/>
  <c r="K2321" i="4" s="1"/>
  <c r="J2322" i="2" a="1"/>
  <c r="J2322" i="2" s="1"/>
  <c r="K2322" i="4" s="1"/>
  <c r="J2323" i="2" a="1"/>
  <c r="J2323" i="2" s="1"/>
  <c r="K2323" i="4" s="1"/>
  <c r="J2324" i="2" a="1"/>
  <c r="J2324" i="2" s="1"/>
  <c r="K2324" i="4" s="1"/>
  <c r="J2325" i="2" a="1"/>
  <c r="J2325" i="2" s="1"/>
  <c r="K2325" i="4" s="1"/>
  <c r="J2326" i="2" a="1"/>
  <c r="J2326" i="2" s="1"/>
  <c r="K2326" i="4" s="1"/>
  <c r="J2327" i="2" a="1"/>
  <c r="J2327" i="2" s="1"/>
  <c r="K2327" i="4" s="1"/>
  <c r="J2328" i="2" a="1"/>
  <c r="J2328" i="2" s="1"/>
  <c r="K2328" i="4" s="1"/>
  <c r="J2329" i="2" a="1"/>
  <c r="J2329" i="2" s="1"/>
  <c r="K2329" i="4" s="1"/>
  <c r="J2330" i="2" a="1"/>
  <c r="J2330" i="2" s="1"/>
  <c r="K2330" i="4" s="1"/>
  <c r="J2331" i="2" a="1"/>
  <c r="J2331" i="2" s="1"/>
  <c r="K2331" i="4" s="1"/>
  <c r="J2332" i="2" a="1"/>
  <c r="J2332" i="2" s="1"/>
  <c r="K2332" i="4" s="1"/>
  <c r="J2333" i="2" a="1"/>
  <c r="J2333" i="2" s="1"/>
  <c r="K2333" i="4" s="1"/>
  <c r="J2334" i="2" a="1"/>
  <c r="J2334" i="2" s="1"/>
  <c r="K2334" i="4" s="1"/>
  <c r="J2335" i="2" a="1"/>
  <c r="J2335" i="2" s="1"/>
  <c r="K2335" i="4" s="1"/>
  <c r="J2336" i="2" a="1"/>
  <c r="J2336" i="2" s="1"/>
  <c r="K2336" i="4" s="1"/>
  <c r="J1889" i="2" a="1"/>
  <c r="J1889" i="2" s="1"/>
  <c r="K1889" i="4" s="1"/>
  <c r="J1645" i="2" a="1"/>
  <c r="J1645" i="2" s="1"/>
  <c r="K1645" i="4" s="1"/>
  <c r="J1646" i="2" a="1"/>
  <c r="J1646" i="2" s="1"/>
  <c r="K1646" i="4" s="1"/>
  <c r="J1647" i="2" a="1"/>
  <c r="J1647" i="2" s="1"/>
  <c r="K1647" i="4" s="1"/>
  <c r="J1648" i="2" a="1"/>
  <c r="J1648" i="2" s="1"/>
  <c r="K1648" i="4" s="1"/>
  <c r="J1649" i="2" a="1"/>
  <c r="J1649" i="2" s="1"/>
  <c r="K1649" i="4" s="1"/>
  <c r="J1650" i="2" a="1"/>
  <c r="J1650" i="2" s="1"/>
  <c r="K1650" i="4" s="1"/>
  <c r="J1651" i="2" a="1"/>
  <c r="J1651" i="2" s="1"/>
  <c r="K1651" i="4" s="1"/>
  <c r="J1652" i="2" a="1"/>
  <c r="J1652" i="2" s="1"/>
  <c r="K1652" i="4" s="1"/>
  <c r="J1653" i="2" a="1"/>
  <c r="J1653" i="2" s="1"/>
  <c r="K1653" i="4" s="1"/>
  <c r="J1654" i="2" a="1"/>
  <c r="J1654" i="2" s="1"/>
  <c r="K1654" i="4" s="1"/>
  <c r="J1655" i="2" a="1"/>
  <c r="J1655" i="2" s="1"/>
  <c r="K1655" i="4" s="1"/>
  <c r="J1656" i="2" a="1"/>
  <c r="J1656" i="2" s="1"/>
  <c r="K1656" i="4" s="1"/>
  <c r="J1657" i="2" a="1"/>
  <c r="J1657" i="2" s="1"/>
  <c r="K1657" i="4" s="1"/>
  <c r="J1658" i="2" a="1"/>
  <c r="J1658" i="2" s="1"/>
  <c r="K1658" i="4" s="1"/>
  <c r="J1659" i="2" a="1"/>
  <c r="J1659" i="2" s="1"/>
  <c r="K1659" i="4" s="1"/>
  <c r="J1660" i="2" a="1"/>
  <c r="J1660" i="2" s="1"/>
  <c r="K1660" i="4" s="1"/>
  <c r="J1661" i="2" a="1"/>
  <c r="J1661" i="2" s="1"/>
  <c r="K1661" i="4" s="1"/>
  <c r="J1662" i="2" a="1"/>
  <c r="J1662" i="2" s="1"/>
  <c r="K1662" i="4" s="1"/>
  <c r="J1663" i="2" a="1"/>
  <c r="J1663" i="2" s="1"/>
  <c r="K1663" i="4" s="1"/>
  <c r="J1664" i="2" a="1"/>
  <c r="J1664" i="2" s="1"/>
  <c r="K1664" i="4" s="1"/>
  <c r="J1665" i="2" a="1"/>
  <c r="J1665" i="2" s="1"/>
  <c r="K1665" i="4" s="1"/>
  <c r="J1666" i="2" a="1"/>
  <c r="J1666" i="2" s="1"/>
  <c r="K1666" i="4" s="1"/>
  <c r="J1667" i="2" a="1"/>
  <c r="J1667" i="2" s="1"/>
  <c r="K1667" i="4" s="1"/>
  <c r="J1668" i="2" a="1"/>
  <c r="J1668" i="2" s="1"/>
  <c r="K1668" i="4" s="1"/>
  <c r="J1669" i="2" a="1"/>
  <c r="J1669" i="2" s="1"/>
  <c r="K1669" i="4" s="1"/>
  <c r="J1670" i="2" a="1"/>
  <c r="J1670" i="2" s="1"/>
  <c r="K1670" i="4" s="1"/>
  <c r="J1671" i="2" a="1"/>
  <c r="J1671" i="2" s="1"/>
  <c r="K1671" i="4" s="1"/>
  <c r="J1672" i="2" a="1"/>
  <c r="J1672" i="2" s="1"/>
  <c r="K1672" i="4" s="1"/>
  <c r="J1673" i="2" a="1"/>
  <c r="J1673" i="2" s="1"/>
  <c r="K1673" i="4" s="1"/>
  <c r="J1674" i="2" a="1"/>
  <c r="J1674" i="2" s="1"/>
  <c r="K1674" i="4" s="1"/>
  <c r="J1675" i="2" a="1"/>
  <c r="J1675" i="2" s="1"/>
  <c r="K1675" i="4" s="1"/>
  <c r="J1676" i="2" a="1"/>
  <c r="J1676" i="2" s="1"/>
  <c r="K1676" i="4" s="1"/>
  <c r="J1677" i="2" a="1"/>
  <c r="J1677" i="2" s="1"/>
  <c r="K1677" i="4" s="1"/>
  <c r="J1678" i="2" a="1"/>
  <c r="J1678" i="2" s="1"/>
  <c r="K1678" i="4" s="1"/>
  <c r="J1679" i="2" a="1"/>
  <c r="J1679" i="2" s="1"/>
  <c r="K1679" i="4" s="1"/>
  <c r="J1680" i="2" a="1"/>
  <c r="J1680" i="2" s="1"/>
  <c r="K1680" i="4" s="1"/>
  <c r="J1681" i="2" a="1"/>
  <c r="J1681" i="2" s="1"/>
  <c r="K1681" i="4" s="1"/>
  <c r="J1682" i="2" a="1"/>
  <c r="J1682" i="2" s="1"/>
  <c r="K1682" i="4" s="1"/>
  <c r="J1683" i="2" a="1"/>
  <c r="J1683" i="2" s="1"/>
  <c r="K1683" i="4" s="1"/>
  <c r="J1684" i="2" a="1"/>
  <c r="J1684" i="2" s="1"/>
  <c r="K1684" i="4" s="1"/>
  <c r="J1685" i="2" a="1"/>
  <c r="J1685" i="2" s="1"/>
  <c r="K1685" i="4" s="1"/>
  <c r="J1686" i="2" a="1"/>
  <c r="J1686" i="2" s="1"/>
  <c r="K1686" i="4" s="1"/>
  <c r="J1687" i="2" a="1"/>
  <c r="J1687" i="2" s="1"/>
  <c r="K1687" i="4" s="1"/>
  <c r="J1688" i="2" a="1"/>
  <c r="J1688" i="2" s="1"/>
  <c r="K1688" i="4" s="1"/>
  <c r="J1689" i="2" a="1"/>
  <c r="J1689" i="2" s="1"/>
  <c r="K1689" i="4" s="1"/>
  <c r="J1690" i="2" a="1"/>
  <c r="J1690" i="2" s="1"/>
  <c r="K1690" i="4" s="1"/>
  <c r="J1691" i="2" a="1"/>
  <c r="J1691" i="2" s="1"/>
  <c r="K1691" i="4" s="1"/>
  <c r="J1692" i="2" a="1"/>
  <c r="J1692" i="2" s="1"/>
  <c r="K1692" i="4" s="1"/>
  <c r="J1693" i="2" a="1"/>
  <c r="J1693" i="2" s="1"/>
  <c r="K1693" i="4" s="1"/>
  <c r="J1694" i="2" a="1"/>
  <c r="J1694" i="2" s="1"/>
  <c r="K1694" i="4" s="1"/>
  <c r="J1695" i="2" a="1"/>
  <c r="J1695" i="2" s="1"/>
  <c r="K1695" i="4" s="1"/>
  <c r="J1696" i="2" a="1"/>
  <c r="J1696" i="2" s="1"/>
  <c r="K1696" i="4" s="1"/>
  <c r="J1697" i="2" a="1"/>
  <c r="J1697" i="2" s="1"/>
  <c r="K1697" i="4" s="1"/>
  <c r="J1698" i="2" a="1"/>
  <c r="J1698" i="2" s="1"/>
  <c r="K1698" i="4" s="1"/>
  <c r="J1699" i="2" a="1"/>
  <c r="J1699" i="2" s="1"/>
  <c r="K1699" i="4" s="1"/>
  <c r="J1700" i="2" a="1"/>
  <c r="J1700" i="2" s="1"/>
  <c r="K1700" i="4" s="1"/>
  <c r="J1701" i="2" a="1"/>
  <c r="J1701" i="2" s="1"/>
  <c r="K1701" i="4" s="1"/>
  <c r="J1702" i="2" a="1"/>
  <c r="J1702" i="2" s="1"/>
  <c r="K1702" i="4" s="1"/>
  <c r="J1703" i="2" a="1"/>
  <c r="J1703" i="2" s="1"/>
  <c r="K1703" i="4" s="1"/>
  <c r="J1704" i="2" a="1"/>
  <c r="J1704" i="2" s="1"/>
  <c r="K1704" i="4" s="1"/>
  <c r="J1705" i="2" a="1"/>
  <c r="J1705" i="2" s="1"/>
  <c r="K1705" i="4" s="1"/>
  <c r="J1706" i="2" a="1"/>
  <c r="J1706" i="2" s="1"/>
  <c r="K1706" i="4" s="1"/>
  <c r="J1707" i="2" a="1"/>
  <c r="J1707" i="2" s="1"/>
  <c r="K1707" i="4" s="1"/>
  <c r="J1708" i="2" a="1"/>
  <c r="J1708" i="2" s="1"/>
  <c r="K1708" i="4" s="1"/>
  <c r="J1709" i="2" a="1"/>
  <c r="J1709" i="2" s="1"/>
  <c r="K1709" i="4" s="1"/>
  <c r="J1710" i="2" a="1"/>
  <c r="J1710" i="2" s="1"/>
  <c r="K1710" i="4" s="1"/>
  <c r="J1711" i="2" a="1"/>
  <c r="J1711" i="2" s="1"/>
  <c r="K1711" i="4" s="1"/>
  <c r="J1712" i="2" a="1"/>
  <c r="J1712" i="2" s="1"/>
  <c r="K1712" i="4" s="1"/>
  <c r="J1713" i="2" a="1"/>
  <c r="J1713" i="2" s="1"/>
  <c r="K1713" i="4" s="1"/>
  <c r="J1714" i="2" a="1"/>
  <c r="J1714" i="2" s="1"/>
  <c r="K1714" i="4" s="1"/>
  <c r="J1715" i="2" a="1"/>
  <c r="J1715" i="2" s="1"/>
  <c r="K1715" i="4" s="1"/>
  <c r="J1716" i="2" a="1"/>
  <c r="J1716" i="2" s="1"/>
  <c r="K1716" i="4" s="1"/>
  <c r="J1717" i="2" a="1"/>
  <c r="J1717" i="2" s="1"/>
  <c r="K1717" i="4" s="1"/>
  <c r="J1718" i="2" a="1"/>
  <c r="J1718" i="2" s="1"/>
  <c r="K1718" i="4" s="1"/>
  <c r="J1719" i="2" a="1"/>
  <c r="J1719" i="2" s="1"/>
  <c r="K1719" i="4" s="1"/>
  <c r="J1720" i="2" a="1"/>
  <c r="J1720" i="2" s="1"/>
  <c r="K1720" i="4" s="1"/>
  <c r="J1721" i="2" a="1"/>
  <c r="J1721" i="2" s="1"/>
  <c r="K1721" i="4" s="1"/>
  <c r="J1722" i="2" a="1"/>
  <c r="J1722" i="2" s="1"/>
  <c r="K1722" i="4" s="1"/>
  <c r="J1723" i="2" a="1"/>
  <c r="J1723" i="2" s="1"/>
  <c r="K1723" i="4" s="1"/>
  <c r="J1724" i="2" a="1"/>
  <c r="J1724" i="2" s="1"/>
  <c r="K1724" i="4" s="1"/>
  <c r="J1725" i="2" a="1"/>
  <c r="J1725" i="2" s="1"/>
  <c r="K1725" i="4" s="1"/>
  <c r="J1726" i="2" a="1"/>
  <c r="J1726" i="2" s="1"/>
  <c r="K1726" i="4" s="1"/>
  <c r="J1727" i="2" a="1"/>
  <c r="J1727" i="2" s="1"/>
  <c r="K1727" i="4" s="1"/>
  <c r="J1728" i="2" a="1"/>
  <c r="J1728" i="2" s="1"/>
  <c r="K1728" i="4" s="1"/>
  <c r="J1729" i="2" a="1"/>
  <c r="J1729" i="2" s="1"/>
  <c r="K1729" i="4" s="1"/>
  <c r="J1730" i="2" a="1"/>
  <c r="J1730" i="2" s="1"/>
  <c r="K1730" i="4" s="1"/>
  <c r="J1731" i="2" a="1"/>
  <c r="J1731" i="2" s="1"/>
  <c r="K1731" i="4" s="1"/>
  <c r="J1732" i="2" a="1"/>
  <c r="J1732" i="2" s="1"/>
  <c r="K1732" i="4" s="1"/>
  <c r="J1733" i="2" a="1"/>
  <c r="J1733" i="2" s="1"/>
  <c r="K1733" i="4" s="1"/>
  <c r="J1734" i="2" a="1"/>
  <c r="J1734" i="2" s="1"/>
  <c r="K1734" i="4" s="1"/>
  <c r="J1735" i="2" a="1"/>
  <c r="J1735" i="2" s="1"/>
  <c r="K1735" i="4" s="1"/>
  <c r="J1736" i="2" a="1"/>
  <c r="J1736" i="2" s="1"/>
  <c r="K1736" i="4" s="1"/>
  <c r="J1737" i="2" a="1"/>
  <c r="J1737" i="2" s="1"/>
  <c r="K1737" i="4" s="1"/>
  <c r="J1738" i="2" a="1"/>
  <c r="J1738" i="2" s="1"/>
  <c r="K1738" i="4" s="1"/>
  <c r="J1739" i="2" a="1"/>
  <c r="J1739" i="2" s="1"/>
  <c r="K1739" i="4" s="1"/>
  <c r="J1740" i="2" a="1"/>
  <c r="J1740" i="2" s="1"/>
  <c r="K1740" i="4" s="1"/>
  <c r="J1741" i="2" a="1"/>
  <c r="J1741" i="2" s="1"/>
  <c r="K1741" i="4" s="1"/>
  <c r="J1742" i="2" a="1"/>
  <c r="J1742" i="2" s="1"/>
  <c r="K1742" i="4" s="1"/>
  <c r="J1743" i="2" a="1"/>
  <c r="J1743" i="2" s="1"/>
  <c r="K1743" i="4" s="1"/>
  <c r="J1744" i="2" a="1"/>
  <c r="J1744" i="2" s="1"/>
  <c r="K1744" i="4" s="1"/>
  <c r="J1745" i="2" a="1"/>
  <c r="J1745" i="2" s="1"/>
  <c r="K1745" i="4" s="1"/>
  <c r="J1746" i="2" a="1"/>
  <c r="J1746" i="2" s="1"/>
  <c r="K1746" i="4" s="1"/>
  <c r="J1747" i="2" a="1"/>
  <c r="J1747" i="2" s="1"/>
  <c r="K1747" i="4" s="1"/>
  <c r="J1748" i="2" a="1"/>
  <c r="J1748" i="2" s="1"/>
  <c r="K1748" i="4" s="1"/>
  <c r="J1749" i="2" a="1"/>
  <c r="J1749" i="2" s="1"/>
  <c r="K1749" i="4" s="1"/>
  <c r="J1750" i="2" a="1"/>
  <c r="J1750" i="2" s="1"/>
  <c r="K1750" i="4" s="1"/>
  <c r="J1751" i="2" a="1"/>
  <c r="J1751" i="2" s="1"/>
  <c r="K1751" i="4" s="1"/>
  <c r="J1752" i="2" a="1"/>
  <c r="J1752" i="2" s="1"/>
  <c r="K1752" i="4" s="1"/>
  <c r="J1753" i="2" a="1"/>
  <c r="J1753" i="2" s="1"/>
  <c r="K1753" i="4" s="1"/>
  <c r="J1754" i="2" a="1"/>
  <c r="J1754" i="2" s="1"/>
  <c r="K1754" i="4" s="1"/>
  <c r="J1755" i="2" a="1"/>
  <c r="J1755" i="2" s="1"/>
  <c r="K1755" i="4" s="1"/>
  <c r="J1756" i="2" a="1"/>
  <c r="J1756" i="2" s="1"/>
  <c r="K1756" i="4" s="1"/>
  <c r="J1758" i="2" a="1"/>
  <c r="J1758" i="2" s="1"/>
  <c r="K1758" i="4" s="1"/>
  <c r="J1759" i="2" a="1"/>
  <c r="J1759" i="2" s="1"/>
  <c r="K1759" i="4" s="1"/>
  <c r="J1760" i="2" a="1"/>
  <c r="J1760" i="2" s="1"/>
  <c r="K1760" i="4" s="1"/>
  <c r="J1761" i="2" a="1"/>
  <c r="J1761" i="2" s="1"/>
  <c r="K1761" i="4" s="1"/>
  <c r="J1762" i="2" a="1"/>
  <c r="J1762" i="2" s="1"/>
  <c r="K1762" i="4" s="1"/>
  <c r="J1763" i="2" a="1"/>
  <c r="J1763" i="2" s="1"/>
  <c r="K1763" i="4" s="1"/>
  <c r="J1764" i="2" a="1"/>
  <c r="J1764" i="2" s="1"/>
  <c r="K1764" i="4" s="1"/>
  <c r="J1765" i="2" a="1"/>
  <c r="J1765" i="2" s="1"/>
  <c r="K1765" i="4" s="1"/>
  <c r="J1766" i="2" a="1"/>
  <c r="J1766" i="2" s="1"/>
  <c r="K1766" i="4" s="1"/>
  <c r="J1767" i="2" a="1"/>
  <c r="J1767" i="2" s="1"/>
  <c r="K1767" i="4" s="1"/>
  <c r="J1768" i="2" a="1"/>
  <c r="J1768" i="2" s="1"/>
  <c r="K1768" i="4" s="1"/>
  <c r="J1769" i="2" a="1"/>
  <c r="J1769" i="2" s="1"/>
  <c r="K1769" i="4" s="1"/>
  <c r="J1770" i="2" a="1"/>
  <c r="J1770" i="2" s="1"/>
  <c r="K1770" i="4" s="1"/>
  <c r="J1771" i="2" a="1"/>
  <c r="J1771" i="2" s="1"/>
  <c r="K1771" i="4" s="1"/>
  <c r="J1772" i="2" a="1"/>
  <c r="J1772" i="2" s="1"/>
  <c r="K1772" i="4" s="1"/>
  <c r="J1773" i="2" a="1"/>
  <c r="J1773" i="2" s="1"/>
  <c r="K1773" i="4" s="1"/>
  <c r="J1774" i="2" a="1"/>
  <c r="J1774" i="2" s="1"/>
  <c r="K1774" i="4" s="1"/>
  <c r="J1775" i="2" a="1"/>
  <c r="J1775" i="2" s="1"/>
  <c r="K1775" i="4" s="1"/>
  <c r="J1776" i="2" a="1"/>
  <c r="J1776" i="2" s="1"/>
  <c r="K1776" i="4" s="1"/>
  <c r="J1777" i="2" a="1"/>
  <c r="J1777" i="2" s="1"/>
  <c r="K1777" i="4" s="1"/>
  <c r="J1778" i="2" a="1"/>
  <c r="J1778" i="2" s="1"/>
  <c r="K1778" i="4" s="1"/>
  <c r="J1779" i="2" a="1"/>
  <c r="J1779" i="2" s="1"/>
  <c r="K1779" i="4" s="1"/>
  <c r="J1780" i="2" a="1"/>
  <c r="J1780" i="2" s="1"/>
  <c r="K1780" i="4" s="1"/>
  <c r="J1781" i="2" a="1"/>
  <c r="J1781" i="2" s="1"/>
  <c r="K1781" i="4" s="1"/>
  <c r="J1782" i="2" a="1"/>
  <c r="J1782" i="2" s="1"/>
  <c r="K1782" i="4" s="1"/>
  <c r="J1783" i="2" a="1"/>
  <c r="J1783" i="2" s="1"/>
  <c r="K1783" i="4" s="1"/>
  <c r="J1784" i="2" a="1"/>
  <c r="J1784" i="2" s="1"/>
  <c r="K1784" i="4" s="1"/>
  <c r="J1785" i="2" a="1"/>
  <c r="J1785" i="2" s="1"/>
  <c r="K1785" i="4" s="1"/>
  <c r="J1786" i="2" a="1"/>
  <c r="J1786" i="2" s="1"/>
  <c r="K1786" i="4" s="1"/>
  <c r="J1787" i="2" a="1"/>
  <c r="J1787" i="2" s="1"/>
  <c r="K1787" i="4" s="1"/>
  <c r="J1788" i="2" a="1"/>
  <c r="J1788" i="2" s="1"/>
  <c r="K1788" i="4" s="1"/>
  <c r="J1789" i="2" a="1"/>
  <c r="J1789" i="2" s="1"/>
  <c r="K1789" i="4" s="1"/>
  <c r="J1790" i="2" a="1"/>
  <c r="J1790" i="2" s="1"/>
  <c r="K1790" i="4" s="1"/>
  <c r="J1791" i="2" a="1"/>
  <c r="J1791" i="2" s="1"/>
  <c r="K1791" i="4" s="1"/>
  <c r="J1792" i="2" a="1"/>
  <c r="J1792" i="2" s="1"/>
  <c r="K1792" i="4" s="1"/>
  <c r="J1793" i="2" a="1"/>
  <c r="J1793" i="2" s="1"/>
  <c r="K1793" i="4" s="1"/>
  <c r="J1794" i="2" a="1"/>
  <c r="J1794" i="2" s="1"/>
  <c r="K1794" i="4" s="1"/>
  <c r="J1795" i="2" a="1"/>
  <c r="J1795" i="2" s="1"/>
  <c r="K1795" i="4" s="1"/>
  <c r="J1796" i="2" a="1"/>
  <c r="J1796" i="2" s="1"/>
  <c r="K1796" i="4" s="1"/>
  <c r="J1797" i="2" a="1"/>
  <c r="J1797" i="2" s="1"/>
  <c r="K1797" i="4" s="1"/>
  <c r="J1798" i="2" a="1"/>
  <c r="J1798" i="2" s="1"/>
  <c r="K1798" i="4" s="1"/>
  <c r="J1799" i="2" a="1"/>
  <c r="J1799" i="2" s="1"/>
  <c r="K1799" i="4" s="1"/>
  <c r="J1800" i="2" a="1"/>
  <c r="J1800" i="2" s="1"/>
  <c r="K1800" i="4" s="1"/>
  <c r="J1801" i="2" a="1"/>
  <c r="J1801" i="2" s="1"/>
  <c r="K1801" i="4" s="1"/>
  <c r="J1802" i="2" a="1"/>
  <c r="J1802" i="2" s="1"/>
  <c r="K1802" i="4" s="1"/>
  <c r="J1803" i="2" a="1"/>
  <c r="J1803" i="2" s="1"/>
  <c r="K1803" i="4" s="1"/>
  <c r="J1804" i="2" a="1"/>
  <c r="J1804" i="2" s="1"/>
  <c r="K1804" i="4" s="1"/>
  <c r="J1805" i="2" a="1"/>
  <c r="J1805" i="2" s="1"/>
  <c r="K1805" i="4" s="1"/>
  <c r="J1806" i="2" a="1"/>
  <c r="J1806" i="2" s="1"/>
  <c r="K1806" i="4" s="1"/>
  <c r="J1807" i="2" a="1"/>
  <c r="J1807" i="2" s="1"/>
  <c r="K1807" i="4" s="1"/>
  <c r="J1808" i="2" a="1"/>
  <c r="J1808" i="2" s="1"/>
  <c r="K1808" i="4" s="1"/>
  <c r="J1809" i="2" a="1"/>
  <c r="J1809" i="2" s="1"/>
  <c r="K1809" i="4" s="1"/>
  <c r="J1810" i="2" a="1"/>
  <c r="J1810" i="2" s="1"/>
  <c r="K1810" i="4" s="1"/>
  <c r="J1811" i="2" a="1"/>
  <c r="J1811" i="2" s="1"/>
  <c r="K1811" i="4" s="1"/>
  <c r="J1812" i="2" a="1"/>
  <c r="J1812" i="2" s="1"/>
  <c r="K1812" i="4" s="1"/>
  <c r="J1813" i="2" a="1"/>
  <c r="J1813" i="2" s="1"/>
  <c r="K1813" i="4" s="1"/>
  <c r="J1814" i="2" a="1"/>
  <c r="J1814" i="2" s="1"/>
  <c r="K1814" i="4" s="1"/>
  <c r="J1815" i="2" a="1"/>
  <c r="J1815" i="2" s="1"/>
  <c r="K1815" i="4" s="1"/>
  <c r="J1816" i="2" a="1"/>
  <c r="J1816" i="2" s="1"/>
  <c r="K1816" i="4" s="1"/>
  <c r="J1817" i="2" a="1"/>
  <c r="J1817" i="2" s="1"/>
  <c r="K1817" i="4" s="1"/>
  <c r="J1818" i="2" a="1"/>
  <c r="J1818" i="2" s="1"/>
  <c r="K1818" i="4" s="1"/>
  <c r="J1819" i="2" a="1"/>
  <c r="J1819" i="2" s="1"/>
  <c r="K1819" i="4" s="1"/>
  <c r="J1820" i="2" a="1"/>
  <c r="J1820" i="2" s="1"/>
  <c r="K1820" i="4" s="1"/>
  <c r="J1821" i="2" a="1"/>
  <c r="J1821" i="2" s="1"/>
  <c r="K1821" i="4" s="1"/>
  <c r="J1823" i="2" a="1"/>
  <c r="J1823" i="2" s="1"/>
  <c r="K1823" i="4" s="1"/>
  <c r="J1824" i="2" a="1"/>
  <c r="J1824" i="2" s="1"/>
  <c r="K1824" i="4" s="1"/>
  <c r="J1825" i="2" a="1"/>
  <c r="J1825" i="2" s="1"/>
  <c r="K1825" i="4" s="1"/>
  <c r="J1826" i="2" a="1"/>
  <c r="J1826" i="2" s="1"/>
  <c r="K1826" i="4" s="1"/>
  <c r="J1827" i="2" a="1"/>
  <c r="J1827" i="2" s="1"/>
  <c r="K1827" i="4" s="1"/>
  <c r="J1828" i="2" a="1"/>
  <c r="J1828" i="2" s="1"/>
  <c r="K1828" i="4" s="1"/>
  <c r="J1829" i="2" a="1"/>
  <c r="J1829" i="2" s="1"/>
  <c r="K1829" i="4" s="1"/>
  <c r="J1830" i="2" a="1"/>
  <c r="J1830" i="2" s="1"/>
  <c r="K1830" i="4" s="1"/>
  <c r="J1831" i="2" a="1"/>
  <c r="J1831" i="2" s="1"/>
  <c r="K1831" i="4" s="1"/>
  <c r="J1832" i="2" a="1"/>
  <c r="J1832" i="2" s="1"/>
  <c r="K1832" i="4" s="1"/>
  <c r="J1833" i="2" a="1"/>
  <c r="J1833" i="2" s="1"/>
  <c r="K1833" i="4" s="1"/>
  <c r="J1834" i="2" a="1"/>
  <c r="J1834" i="2" s="1"/>
  <c r="K1834" i="4" s="1"/>
  <c r="J1835" i="2" a="1"/>
  <c r="J1835" i="2" s="1"/>
  <c r="K1835" i="4" s="1"/>
  <c r="J1836" i="2" a="1"/>
  <c r="J1836" i="2" s="1"/>
  <c r="K1836" i="4" s="1"/>
  <c r="J1837" i="2" a="1"/>
  <c r="J1837" i="2" s="1"/>
  <c r="K1837" i="4" s="1"/>
  <c r="J1838" i="2" a="1"/>
  <c r="J1838" i="2" s="1"/>
  <c r="K1838" i="4" s="1"/>
  <c r="J1839" i="2" a="1"/>
  <c r="J1839" i="2" s="1"/>
  <c r="K1839" i="4" s="1"/>
  <c r="J1840" i="2" a="1"/>
  <c r="J1840" i="2" s="1"/>
  <c r="K1840" i="4" s="1"/>
  <c r="J1841" i="2" a="1"/>
  <c r="J1841" i="2" s="1"/>
  <c r="K1841" i="4" s="1"/>
  <c r="J1842" i="2" a="1"/>
  <c r="J1842" i="2" s="1"/>
  <c r="K1842" i="4" s="1"/>
  <c r="J1843" i="2" a="1"/>
  <c r="J1843" i="2" s="1"/>
  <c r="K1843" i="4" s="1"/>
  <c r="J1844" i="2" a="1"/>
  <c r="J1844" i="2" s="1"/>
  <c r="K1844" i="4" s="1"/>
  <c r="J1845" i="2" a="1"/>
  <c r="J1845" i="2" s="1"/>
  <c r="K1845" i="4" s="1"/>
  <c r="J1846" i="2" a="1"/>
  <c r="J1846" i="2" s="1"/>
  <c r="K1846" i="4" s="1"/>
  <c r="J1847" i="2" a="1"/>
  <c r="J1847" i="2" s="1"/>
  <c r="K1847" i="4" s="1"/>
  <c r="J1848" i="2" a="1"/>
  <c r="J1848" i="2" s="1"/>
  <c r="K1848" i="4" s="1"/>
  <c r="J1849" i="2" a="1"/>
  <c r="J1849" i="2" s="1"/>
  <c r="K1849" i="4" s="1"/>
  <c r="J1850" i="2" a="1"/>
  <c r="J1850" i="2" s="1"/>
  <c r="K1850" i="4" s="1"/>
  <c r="J1851" i="2" a="1"/>
  <c r="J1851" i="2" s="1"/>
  <c r="K1851" i="4" s="1"/>
  <c r="J1852" i="2" a="1"/>
  <c r="J1852" i="2" s="1"/>
  <c r="K1852" i="4" s="1"/>
  <c r="J1853" i="2" a="1"/>
  <c r="J1853" i="2" s="1"/>
  <c r="K1853" i="4" s="1"/>
  <c r="J1854" i="2" a="1"/>
  <c r="J1854" i="2" s="1"/>
  <c r="K1854" i="4" s="1"/>
  <c r="J1855" i="2" a="1"/>
  <c r="J1855" i="2" s="1"/>
  <c r="K1855" i="4" s="1"/>
  <c r="J1856" i="2" a="1"/>
  <c r="J1856" i="2" s="1"/>
  <c r="K1856" i="4" s="1"/>
  <c r="J1857" i="2" a="1"/>
  <c r="J1857" i="2" s="1"/>
  <c r="K1857" i="4" s="1"/>
  <c r="J1858" i="2" a="1"/>
  <c r="J1858" i="2" s="1"/>
  <c r="K1858" i="4" s="1"/>
  <c r="J1859" i="2" a="1"/>
  <c r="J1859" i="2" s="1"/>
  <c r="K1859" i="4" s="1"/>
  <c r="J1860" i="2" a="1"/>
  <c r="J1860" i="2" s="1"/>
  <c r="K1860" i="4" s="1"/>
  <c r="J1861" i="2" a="1"/>
  <c r="J1861" i="2" s="1"/>
  <c r="K1861" i="4" s="1"/>
  <c r="J1862" i="2" a="1"/>
  <c r="J1862" i="2" s="1"/>
  <c r="K1862" i="4" s="1"/>
  <c r="J1863" i="2" a="1"/>
  <c r="J1863" i="2" s="1"/>
  <c r="K1863" i="4" s="1"/>
  <c r="J1864" i="2" a="1"/>
  <c r="J1864" i="2" s="1"/>
  <c r="K1864" i="4" s="1"/>
  <c r="J1865" i="2" a="1"/>
  <c r="J1865" i="2" s="1"/>
  <c r="K1865" i="4" s="1"/>
  <c r="J1866" i="2" a="1"/>
  <c r="J1866" i="2" s="1"/>
  <c r="K1866" i="4" s="1"/>
  <c r="J1867" i="2" a="1"/>
  <c r="J1867" i="2" s="1"/>
  <c r="K1867" i="4" s="1"/>
  <c r="J1868" i="2" a="1"/>
  <c r="J1868" i="2" s="1"/>
  <c r="K1868" i="4" s="1"/>
  <c r="J1870" i="2" a="1"/>
  <c r="J1870" i="2" s="1"/>
  <c r="K1870" i="4" s="1"/>
  <c r="J1871" i="2" a="1"/>
  <c r="J1871" i="2" s="1"/>
  <c r="K1871" i="4" s="1"/>
  <c r="J1872" i="2" a="1"/>
  <c r="J1872" i="2" s="1"/>
  <c r="K1872" i="4" s="1"/>
  <c r="J1873" i="2" a="1"/>
  <c r="J1873" i="2" s="1"/>
  <c r="K1873" i="4" s="1"/>
  <c r="J1874" i="2" a="1"/>
  <c r="J1874" i="2" s="1"/>
  <c r="K1874" i="4" s="1"/>
  <c r="J1875" i="2" a="1"/>
  <c r="J1875" i="2" s="1"/>
  <c r="K1875" i="4" s="1"/>
  <c r="J1876" i="2" a="1"/>
  <c r="J1876" i="2" s="1"/>
  <c r="K1876" i="4" s="1"/>
  <c r="J1877" i="2" a="1"/>
  <c r="J1877" i="2" s="1"/>
  <c r="J1878" i="2" a="1"/>
  <c r="J1878" i="2" s="1"/>
  <c r="J1879" i="2" a="1"/>
  <c r="J1879" i="2" s="1"/>
  <c r="K1879" i="4" s="1"/>
  <c r="J1880" i="2" a="1"/>
  <c r="J1880" i="2" s="1"/>
  <c r="K1880" i="4" s="1"/>
  <c r="J1881" i="2" a="1"/>
  <c r="J1881" i="2" s="1"/>
  <c r="K1881" i="4" s="1"/>
  <c r="J1882" i="2" a="1"/>
  <c r="J1882" i="2" s="1"/>
  <c r="K1882" i="4" s="1"/>
  <c r="J1883" i="2" a="1"/>
  <c r="J1883" i="2" s="1"/>
  <c r="K1883" i="4" s="1"/>
  <c r="J1884" i="2" a="1"/>
  <c r="J1884" i="2" s="1"/>
  <c r="K1884" i="4" s="1"/>
  <c r="J1885" i="2" a="1"/>
  <c r="J1885" i="2" s="1"/>
  <c r="K1885" i="4" s="1"/>
  <c r="J1886" i="2" a="1"/>
  <c r="J1886" i="2" s="1"/>
  <c r="K1886" i="4" s="1"/>
  <c r="J1887" i="2" a="1"/>
  <c r="J1887" i="2" s="1"/>
  <c r="K1887" i="4" s="1"/>
  <c r="J1888" i="2" a="1"/>
  <c r="J1888" i="2" s="1"/>
  <c r="K1888" i="4" s="1"/>
  <c r="J1890" i="2" a="1"/>
  <c r="J1890" i="2" s="1"/>
  <c r="K1890" i="4" s="1"/>
  <c r="J1891" i="2" a="1"/>
  <c r="J1891" i="2" s="1"/>
  <c r="K1891" i="4" s="1"/>
  <c r="J1892" i="2" a="1"/>
  <c r="J1892" i="2" s="1"/>
  <c r="K1892" i="4" s="1"/>
  <c r="J1893" i="2" a="1"/>
  <c r="J1893" i="2" s="1"/>
  <c r="K1893" i="4" s="1"/>
  <c r="J1894" i="2" a="1"/>
  <c r="J1894" i="2" s="1"/>
  <c r="K1894" i="4" s="1"/>
  <c r="J1895" i="2" a="1"/>
  <c r="J1895" i="2" s="1"/>
  <c r="K1895" i="4" s="1"/>
  <c r="J1896" i="2" a="1"/>
  <c r="J1896" i="2" s="1"/>
  <c r="K1896" i="4" s="1"/>
  <c r="J1897" i="2" a="1"/>
  <c r="J1897" i="2" s="1"/>
  <c r="K1897" i="4" s="1"/>
  <c r="J1898" i="2" a="1"/>
  <c r="J1898" i="2" s="1"/>
  <c r="K1898" i="4" s="1"/>
  <c r="J1899" i="2" a="1"/>
  <c r="J1899" i="2" s="1"/>
  <c r="K1899" i="4" s="1"/>
  <c r="J1900" i="2" a="1"/>
  <c r="J1900" i="2" s="1"/>
  <c r="K1900" i="4" s="1"/>
  <c r="J1901" i="2" a="1"/>
  <c r="J1901" i="2" s="1"/>
  <c r="K1901" i="4" s="1"/>
  <c r="J1063" i="2" a="1"/>
  <c r="J1063" i="2" s="1"/>
  <c r="K1063" i="4" s="1"/>
  <c r="J1064" i="2" a="1"/>
  <c r="J1064" i="2" s="1"/>
  <c r="K1064" i="4" s="1"/>
  <c r="J1065" i="2" a="1"/>
  <c r="J1065" i="2" s="1"/>
  <c r="K1065" i="4" s="1"/>
  <c r="J1066" i="2" a="1"/>
  <c r="J1066" i="2" s="1"/>
  <c r="K1066" i="4" s="1"/>
  <c r="J1067" i="2" a="1"/>
  <c r="J1067" i="2" s="1"/>
  <c r="K1067" i="4" s="1"/>
  <c r="J1068" i="2" a="1"/>
  <c r="J1068" i="2" s="1"/>
  <c r="K1068" i="4" s="1"/>
  <c r="J1069" i="2" a="1"/>
  <c r="J1069" i="2" s="1"/>
  <c r="K1069" i="4" s="1"/>
  <c r="J1070" i="2" a="1"/>
  <c r="J1070" i="2" s="1"/>
  <c r="K1070" i="4" s="1"/>
  <c r="J1071" i="2" a="1"/>
  <c r="J1071" i="2" s="1"/>
  <c r="K1071" i="4" s="1"/>
  <c r="J1072" i="2" a="1"/>
  <c r="J1072" i="2" s="1"/>
  <c r="K1072" i="4" s="1"/>
  <c r="J1073" i="2" a="1"/>
  <c r="J1073" i="2" s="1"/>
  <c r="K1073" i="4" s="1"/>
  <c r="J1074" i="2" a="1"/>
  <c r="J1074" i="2" s="1"/>
  <c r="K1074" i="4" s="1"/>
  <c r="J1075" i="2" a="1"/>
  <c r="J1075" i="2" s="1"/>
  <c r="K1075" i="4" s="1"/>
  <c r="J1076" i="2" a="1"/>
  <c r="J1076" i="2" s="1"/>
  <c r="K1076" i="4" s="1"/>
  <c r="J1077" i="2" a="1"/>
  <c r="J1077" i="2" s="1"/>
  <c r="K1077" i="4" s="1"/>
  <c r="J1078" i="2" a="1"/>
  <c r="J1078" i="2" s="1"/>
  <c r="K1078" i="4" s="1"/>
  <c r="J1079" i="2" a="1"/>
  <c r="J1079" i="2" s="1"/>
  <c r="K1079" i="4" s="1"/>
  <c r="J1080" i="2" a="1"/>
  <c r="J1080" i="2" s="1"/>
  <c r="K1080" i="4" s="1"/>
  <c r="J1081" i="2" a="1"/>
  <c r="J1081" i="2" s="1"/>
  <c r="K1081" i="4" s="1"/>
  <c r="J1082" i="2" a="1"/>
  <c r="J1082" i="2" s="1"/>
  <c r="K1082" i="4" s="1"/>
  <c r="J1083" i="2" a="1"/>
  <c r="J1083" i="2" s="1"/>
  <c r="K1083" i="4" s="1"/>
  <c r="J1084" i="2" a="1"/>
  <c r="J1084" i="2" s="1"/>
  <c r="K1084" i="4" s="1"/>
  <c r="J1085" i="2" a="1"/>
  <c r="J1085" i="2" s="1"/>
  <c r="K1085" i="4" s="1"/>
  <c r="J1086" i="2" a="1"/>
  <c r="J1086" i="2" s="1"/>
  <c r="K1086" i="4" s="1"/>
  <c r="J1087" i="2" a="1"/>
  <c r="J1087" i="2" s="1"/>
  <c r="K1087" i="4" s="1"/>
  <c r="J1088" i="2" a="1"/>
  <c r="J1088" i="2" s="1"/>
  <c r="K1088" i="4" s="1"/>
  <c r="J1089" i="2" a="1"/>
  <c r="J1089" i="2" s="1"/>
  <c r="K1089" i="4" s="1"/>
  <c r="J1090" i="2" a="1"/>
  <c r="J1090" i="2" s="1"/>
  <c r="K1090" i="4" s="1"/>
  <c r="J1091" i="2" a="1"/>
  <c r="J1091" i="2" s="1"/>
  <c r="K1091" i="4" s="1"/>
  <c r="J1092" i="2" a="1"/>
  <c r="J1092" i="2" s="1"/>
  <c r="K1092" i="4" s="1"/>
  <c r="J1093" i="2" a="1"/>
  <c r="J1093" i="2" s="1"/>
  <c r="K1093" i="4" s="1"/>
  <c r="J1094" i="2" a="1"/>
  <c r="J1094" i="2" s="1"/>
  <c r="K1094" i="4" s="1"/>
  <c r="J1095" i="2" a="1"/>
  <c r="J1095" i="2" s="1"/>
  <c r="K1095" i="4" s="1"/>
  <c r="J1096" i="2" a="1"/>
  <c r="J1096" i="2" s="1"/>
  <c r="K1096" i="4" s="1"/>
  <c r="J1097" i="2" a="1"/>
  <c r="J1097" i="2" s="1"/>
  <c r="K1097" i="4" s="1"/>
  <c r="J1098" i="2" a="1"/>
  <c r="J1098" i="2" s="1"/>
  <c r="K1098" i="4" s="1"/>
  <c r="J1099" i="2" a="1"/>
  <c r="J1099" i="2" s="1"/>
  <c r="K1099" i="4" s="1"/>
  <c r="J1100" i="2" a="1"/>
  <c r="J1100" i="2" s="1"/>
  <c r="K1100" i="4" s="1"/>
  <c r="J1101" i="2" a="1"/>
  <c r="J1101" i="2" s="1"/>
  <c r="K1101" i="4" s="1"/>
  <c r="J1102" i="2" a="1"/>
  <c r="J1102" i="2" s="1"/>
  <c r="K1102" i="4" s="1"/>
  <c r="J1103" i="2" a="1"/>
  <c r="J1103" i="2" s="1"/>
  <c r="K1103" i="4" s="1"/>
  <c r="J1104" i="2" a="1"/>
  <c r="J1104" i="2" s="1"/>
  <c r="K1104" i="4" s="1"/>
  <c r="J1105" i="2" a="1"/>
  <c r="J1105" i="2" s="1"/>
  <c r="K1105" i="4" s="1"/>
  <c r="J1106" i="2" a="1"/>
  <c r="J1106" i="2" s="1"/>
  <c r="K1106" i="4" s="1"/>
  <c r="J1107" i="2" a="1"/>
  <c r="J1107" i="2" s="1"/>
  <c r="K1107" i="4" s="1"/>
  <c r="J1108" i="2" a="1"/>
  <c r="J1108" i="2" s="1"/>
  <c r="K1108" i="4" s="1"/>
  <c r="J1109" i="2" a="1"/>
  <c r="J1109" i="2" s="1"/>
  <c r="K1109" i="4" s="1"/>
  <c r="J1110" i="2" a="1"/>
  <c r="J1110" i="2" s="1"/>
  <c r="K1110" i="4" s="1"/>
  <c r="J1111" i="2" a="1"/>
  <c r="J1111" i="2" s="1"/>
  <c r="K1111" i="4" s="1"/>
  <c r="J1112" i="2" a="1"/>
  <c r="J1112" i="2" s="1"/>
  <c r="K1112" i="4" s="1"/>
  <c r="J1113" i="2" a="1"/>
  <c r="J1113" i="2" s="1"/>
  <c r="K1113" i="4" s="1"/>
  <c r="J1114" i="2" a="1"/>
  <c r="J1114" i="2" s="1"/>
  <c r="K1114" i="4" s="1"/>
  <c r="J1115" i="2" a="1"/>
  <c r="J1115" i="2" s="1"/>
  <c r="K1115" i="4" s="1"/>
  <c r="J1116" i="2" a="1"/>
  <c r="J1116" i="2" s="1"/>
  <c r="K1116" i="4" s="1"/>
  <c r="J1117" i="2" a="1"/>
  <c r="J1117" i="2" s="1"/>
  <c r="K1117" i="4" s="1"/>
  <c r="J1118" i="2" a="1"/>
  <c r="J1118" i="2" s="1"/>
  <c r="K1118" i="4" s="1"/>
  <c r="J1119" i="2" a="1"/>
  <c r="J1119" i="2" s="1"/>
  <c r="K1119" i="4" s="1"/>
  <c r="J1120" i="2" a="1"/>
  <c r="J1120" i="2" s="1"/>
  <c r="K1120" i="4" s="1"/>
  <c r="J1121" i="2" a="1"/>
  <c r="J1121" i="2" s="1"/>
  <c r="K1121" i="4" s="1"/>
  <c r="J1122" i="2" a="1"/>
  <c r="J1122" i="2" s="1"/>
  <c r="K1122" i="4" s="1"/>
  <c r="J1123" i="2" a="1"/>
  <c r="J1123" i="2" s="1"/>
  <c r="K1123" i="4" s="1"/>
  <c r="J1124" i="2" a="1"/>
  <c r="J1124" i="2" s="1"/>
  <c r="K1124" i="4" s="1"/>
  <c r="J1125" i="2" a="1"/>
  <c r="J1125" i="2" s="1"/>
  <c r="K1125" i="4" s="1"/>
  <c r="J1126" i="2" a="1"/>
  <c r="J1126" i="2" s="1"/>
  <c r="K1126" i="4" s="1"/>
  <c r="J1127" i="2" a="1"/>
  <c r="J1127" i="2" s="1"/>
  <c r="K1127" i="4" s="1"/>
  <c r="J1128" i="2" a="1"/>
  <c r="J1128" i="2" s="1"/>
  <c r="K1128" i="4" s="1"/>
  <c r="J1129" i="2" a="1"/>
  <c r="J1129" i="2" s="1"/>
  <c r="K1129" i="4" s="1"/>
  <c r="J1130" i="2" a="1"/>
  <c r="J1130" i="2" s="1"/>
  <c r="K1130" i="4" s="1"/>
  <c r="J1131" i="2" a="1"/>
  <c r="J1131" i="2" s="1"/>
  <c r="K1131" i="4" s="1"/>
  <c r="J1132" i="2" a="1"/>
  <c r="J1132" i="2" s="1"/>
  <c r="K1132" i="4" s="1"/>
  <c r="J1133" i="2" a="1"/>
  <c r="J1133" i="2" s="1"/>
  <c r="K1133" i="4" s="1"/>
  <c r="J1134" i="2" a="1"/>
  <c r="J1134" i="2" s="1"/>
  <c r="K1134" i="4" s="1"/>
  <c r="J1135" i="2" a="1"/>
  <c r="J1135" i="2" s="1"/>
  <c r="K1135" i="4" s="1"/>
  <c r="J1136" i="2" a="1"/>
  <c r="J1136" i="2" s="1"/>
  <c r="K1136" i="4" s="1"/>
  <c r="J1137" i="2" a="1"/>
  <c r="J1137" i="2" s="1"/>
  <c r="K1137" i="4" s="1"/>
  <c r="J1138" i="2" a="1"/>
  <c r="J1138" i="2" s="1"/>
  <c r="K1138" i="4" s="1"/>
  <c r="J1139" i="2" a="1"/>
  <c r="J1139" i="2" s="1"/>
  <c r="K1139" i="4" s="1"/>
  <c r="J1140" i="2" a="1"/>
  <c r="J1140" i="2" s="1"/>
  <c r="K1140" i="4" s="1"/>
  <c r="J1141" i="2" a="1"/>
  <c r="J1141" i="2" s="1"/>
  <c r="K1141" i="4" s="1"/>
  <c r="J1142" i="2" a="1"/>
  <c r="J1142" i="2" s="1"/>
  <c r="K1142" i="4" s="1"/>
  <c r="J1143" i="2" a="1"/>
  <c r="J1143" i="2" s="1"/>
  <c r="J1144" i="2" a="1"/>
  <c r="J1144" i="2" s="1"/>
  <c r="K1144" i="4" s="1"/>
  <c r="J1145" i="2" a="1"/>
  <c r="J1145" i="2" s="1"/>
  <c r="K1145" i="4" s="1"/>
  <c r="J1146" i="2" a="1"/>
  <c r="J1146" i="2" s="1"/>
  <c r="K1146" i="4" s="1"/>
  <c r="J1147" i="2" a="1"/>
  <c r="J1147" i="2" s="1"/>
  <c r="K1147" i="4" s="1"/>
  <c r="J1148" i="2" a="1"/>
  <c r="J1148" i="2" s="1"/>
  <c r="K1148" i="4" s="1"/>
  <c r="J1149" i="2" a="1"/>
  <c r="J1149" i="2" s="1"/>
  <c r="K1149" i="4" s="1"/>
  <c r="J1150" i="2" a="1"/>
  <c r="J1150" i="2" s="1"/>
  <c r="K1150" i="4" s="1"/>
  <c r="J1151" i="2" a="1"/>
  <c r="J1151" i="2" s="1"/>
  <c r="K1151" i="4" s="1"/>
  <c r="J1152" i="2" a="1"/>
  <c r="J1152" i="2" s="1"/>
  <c r="K1152" i="4" s="1"/>
  <c r="J1153" i="2" a="1"/>
  <c r="J1153" i="2" s="1"/>
  <c r="K1153" i="4" s="1"/>
  <c r="J1154" i="2" a="1"/>
  <c r="J1154" i="2" s="1"/>
  <c r="K1154" i="4" s="1"/>
  <c r="J1155" i="2" a="1"/>
  <c r="J1155" i="2" s="1"/>
  <c r="K1155" i="4" s="1"/>
  <c r="J1156" i="2" a="1"/>
  <c r="J1156" i="2" s="1"/>
  <c r="K1156" i="4" s="1"/>
  <c r="J1157" i="2" a="1"/>
  <c r="J1157" i="2" s="1"/>
  <c r="K1157" i="4" s="1"/>
  <c r="J1158" i="2" a="1"/>
  <c r="J1158" i="2" s="1"/>
  <c r="K1158" i="4" s="1"/>
  <c r="J1159" i="2" a="1"/>
  <c r="J1159" i="2" s="1"/>
  <c r="K1159" i="4" s="1"/>
  <c r="J1160" i="2" a="1"/>
  <c r="J1160" i="2" s="1"/>
  <c r="K1160" i="4" s="1"/>
  <c r="J1161" i="2" a="1"/>
  <c r="J1161" i="2" s="1"/>
  <c r="K1161" i="4" s="1"/>
  <c r="J1162" i="2" a="1"/>
  <c r="J1162" i="2" s="1"/>
  <c r="K1162" i="4" s="1"/>
  <c r="J1163" i="2" a="1"/>
  <c r="J1163" i="2" s="1"/>
  <c r="K1163" i="4" s="1"/>
  <c r="J1164" i="2" a="1"/>
  <c r="J1164" i="2" s="1"/>
  <c r="K1164" i="4" s="1"/>
  <c r="J1165" i="2" a="1"/>
  <c r="J1165" i="2" s="1"/>
  <c r="K1165" i="4" s="1"/>
  <c r="J1166" i="2" a="1"/>
  <c r="J1166" i="2" s="1"/>
  <c r="K1166" i="4" s="1"/>
  <c r="J1167" i="2" a="1"/>
  <c r="J1167" i="2" s="1"/>
  <c r="K1167" i="4" s="1"/>
  <c r="J1168" i="2" a="1"/>
  <c r="J1168" i="2" s="1"/>
  <c r="K1168" i="4" s="1"/>
  <c r="J1169" i="2" a="1"/>
  <c r="J1169" i="2" s="1"/>
  <c r="K1169" i="4" s="1"/>
  <c r="J1170" i="2" a="1"/>
  <c r="J1170" i="2" s="1"/>
  <c r="K1170" i="4" s="1"/>
  <c r="J1171" i="2" a="1"/>
  <c r="J1171" i="2" s="1"/>
  <c r="K1171" i="4" s="1"/>
  <c r="J1172" i="2" a="1"/>
  <c r="J1172" i="2" s="1"/>
  <c r="K1172" i="4" s="1"/>
  <c r="J1173" i="2" a="1"/>
  <c r="J1173" i="2" s="1"/>
  <c r="K1173" i="4" s="1"/>
  <c r="J1174" i="2" a="1"/>
  <c r="J1174" i="2" s="1"/>
  <c r="K1174" i="4" s="1"/>
  <c r="J1175" i="2" a="1"/>
  <c r="J1175" i="2" s="1"/>
  <c r="K1175" i="4" s="1"/>
  <c r="J1176" i="2" a="1"/>
  <c r="J1176" i="2" s="1"/>
  <c r="K1176" i="4" s="1"/>
  <c r="J1177" i="2" a="1"/>
  <c r="J1177" i="2" s="1"/>
  <c r="K1177" i="4" s="1"/>
  <c r="J1178" i="2" a="1"/>
  <c r="J1178" i="2" s="1"/>
  <c r="K1178" i="4" s="1"/>
  <c r="J1179" i="2" a="1"/>
  <c r="J1179" i="2" s="1"/>
  <c r="K1179" i="4" s="1"/>
  <c r="J1180" i="2" a="1"/>
  <c r="J1180" i="2" s="1"/>
  <c r="K1180" i="4" s="1"/>
  <c r="J1181" i="2" a="1"/>
  <c r="J1181" i="2" s="1"/>
  <c r="K1181" i="4" s="1"/>
  <c r="J1182" i="2" a="1"/>
  <c r="J1182" i="2" s="1"/>
  <c r="K1182" i="4" s="1"/>
  <c r="J1183" i="2" a="1"/>
  <c r="J1183" i="2" s="1"/>
  <c r="K1183" i="4" s="1"/>
  <c r="J1184" i="2" a="1"/>
  <c r="J1184" i="2" s="1"/>
  <c r="K1184" i="4" s="1"/>
  <c r="J1185" i="2" a="1"/>
  <c r="J1185" i="2" s="1"/>
  <c r="K1185" i="4" s="1"/>
  <c r="J1186" i="2" a="1"/>
  <c r="J1186" i="2" s="1"/>
  <c r="K1186" i="4" s="1"/>
  <c r="J1187" i="2" a="1"/>
  <c r="J1187" i="2" s="1"/>
  <c r="K1187" i="4" s="1"/>
  <c r="J1188" i="2" a="1"/>
  <c r="J1188" i="2" s="1"/>
  <c r="K1188" i="4" s="1"/>
  <c r="J1189" i="2" a="1"/>
  <c r="J1189" i="2" s="1"/>
  <c r="K1189" i="4" s="1"/>
  <c r="J1190" i="2" a="1"/>
  <c r="J1190" i="2" s="1"/>
  <c r="K1190" i="4" s="1"/>
  <c r="J1191" i="2" a="1"/>
  <c r="J1191" i="2" s="1"/>
  <c r="K1191" i="4" s="1"/>
  <c r="J1192" i="2" a="1"/>
  <c r="J1192" i="2" s="1"/>
  <c r="K1192" i="4" s="1"/>
  <c r="J1193" i="2" a="1"/>
  <c r="J1193" i="2" s="1"/>
  <c r="K1193" i="4" s="1"/>
  <c r="J1194" i="2" a="1"/>
  <c r="J1194" i="2" s="1"/>
  <c r="K1194" i="4" s="1"/>
  <c r="J1195" i="2" a="1"/>
  <c r="J1195" i="2" s="1"/>
  <c r="K1195" i="4" s="1"/>
  <c r="J1196" i="2" a="1"/>
  <c r="J1196" i="2" s="1"/>
  <c r="K1196" i="4" s="1"/>
  <c r="J1197" i="2" a="1"/>
  <c r="J1197" i="2" s="1"/>
  <c r="K1197" i="4" s="1"/>
  <c r="J1198" i="2" a="1"/>
  <c r="J1198" i="2" s="1"/>
  <c r="K1198" i="4" s="1"/>
  <c r="J1199" i="2" a="1"/>
  <c r="J1199" i="2" s="1"/>
  <c r="K1199" i="4" s="1"/>
  <c r="J1200" i="2" a="1"/>
  <c r="J1200" i="2" s="1"/>
  <c r="K1200" i="4" s="1"/>
  <c r="J1201" i="2" a="1"/>
  <c r="J1201" i="2" s="1"/>
  <c r="K1201" i="4" s="1"/>
  <c r="J1202" i="2" a="1"/>
  <c r="J1202" i="2" s="1"/>
  <c r="K1202" i="4" s="1"/>
  <c r="J1203" i="2" a="1"/>
  <c r="J1203" i="2" s="1"/>
  <c r="K1203" i="4" s="1"/>
  <c r="J1204" i="2" a="1"/>
  <c r="J1204" i="2" s="1"/>
  <c r="K1204" i="4" s="1"/>
  <c r="J1205" i="2" a="1"/>
  <c r="J1205" i="2" s="1"/>
  <c r="K1205" i="4" s="1"/>
  <c r="J1206" i="2" a="1"/>
  <c r="J1206" i="2" s="1"/>
  <c r="K1206" i="4" s="1"/>
  <c r="J1207" i="2" a="1"/>
  <c r="J1207" i="2" s="1"/>
  <c r="K1207" i="4" s="1"/>
  <c r="J1208" i="2" a="1"/>
  <c r="J1208" i="2" s="1"/>
  <c r="K1208" i="4" s="1"/>
  <c r="J1209" i="2" a="1"/>
  <c r="J1209" i="2" s="1"/>
  <c r="K1209" i="4" s="1"/>
  <c r="J1210" i="2" a="1"/>
  <c r="J1210" i="2" s="1"/>
  <c r="K1210" i="4" s="1"/>
  <c r="J1211" i="2" a="1"/>
  <c r="J1211" i="2" s="1"/>
  <c r="K1211" i="4" s="1"/>
  <c r="J1212" i="2" a="1"/>
  <c r="J1212" i="2" s="1"/>
  <c r="K1212" i="4" s="1"/>
  <c r="J1213" i="2" a="1"/>
  <c r="J1213" i="2" s="1"/>
  <c r="K1213" i="4" s="1"/>
  <c r="J1214" i="2" a="1"/>
  <c r="J1214" i="2" s="1"/>
  <c r="K1214" i="4" s="1"/>
  <c r="J1215" i="2" a="1"/>
  <c r="J1215" i="2" s="1"/>
  <c r="K1215" i="4" s="1"/>
  <c r="J1216" i="2" a="1"/>
  <c r="J1216" i="2" s="1"/>
  <c r="K1216" i="4" s="1"/>
  <c r="J1217" i="2" a="1"/>
  <c r="J1217" i="2" s="1"/>
  <c r="K1217" i="4" s="1"/>
  <c r="J1218" i="2" a="1"/>
  <c r="J1218" i="2" s="1"/>
  <c r="K1218" i="4" s="1"/>
  <c r="J1219" i="2" a="1"/>
  <c r="J1219" i="2" s="1"/>
  <c r="K1219" i="4" s="1"/>
  <c r="J1220" i="2" a="1"/>
  <c r="J1220" i="2" s="1"/>
  <c r="K1220" i="4" s="1"/>
  <c r="J1221" i="2" a="1"/>
  <c r="J1221" i="2" s="1"/>
  <c r="K1221" i="4" s="1"/>
  <c r="J1222" i="2" a="1"/>
  <c r="J1222" i="2" s="1"/>
  <c r="K1222" i="4" s="1"/>
  <c r="J1223" i="2" a="1"/>
  <c r="J1223" i="2" s="1"/>
  <c r="K1223" i="4" s="1"/>
  <c r="J1224" i="2" a="1"/>
  <c r="J1224" i="2" s="1"/>
  <c r="K1224" i="4" s="1"/>
  <c r="J1225" i="2" a="1"/>
  <c r="J1225" i="2" s="1"/>
  <c r="K1225" i="4" s="1"/>
  <c r="J1226" i="2" a="1"/>
  <c r="J1226" i="2" s="1"/>
  <c r="K1226" i="4" s="1"/>
  <c r="J1227" i="2" a="1"/>
  <c r="J1227" i="2" s="1"/>
  <c r="K1227" i="4" s="1"/>
  <c r="J1228" i="2" a="1"/>
  <c r="J1228" i="2" s="1"/>
  <c r="K1228" i="4" s="1"/>
  <c r="J1229" i="2" a="1"/>
  <c r="J1229" i="2" s="1"/>
  <c r="K1229" i="4" s="1"/>
  <c r="J1230" i="2" a="1"/>
  <c r="J1230" i="2" s="1"/>
  <c r="K1230" i="4" s="1"/>
  <c r="J1231" i="2" a="1"/>
  <c r="J1231" i="2" s="1"/>
  <c r="K1231" i="4" s="1"/>
  <c r="J1232" i="2" a="1"/>
  <c r="J1232" i="2" s="1"/>
  <c r="K1232" i="4" s="1"/>
  <c r="J1233" i="2" a="1"/>
  <c r="J1233" i="2" s="1"/>
  <c r="K1233" i="4" s="1"/>
  <c r="J1234" i="2" a="1"/>
  <c r="J1234" i="2" s="1"/>
  <c r="K1234" i="4" s="1"/>
  <c r="J1235" i="2" a="1"/>
  <c r="J1235" i="2" s="1"/>
  <c r="K1235" i="4" s="1"/>
  <c r="J1236" i="2" a="1"/>
  <c r="J1236" i="2" s="1"/>
  <c r="K1236" i="4" s="1"/>
  <c r="J1237" i="2" a="1"/>
  <c r="J1237" i="2" s="1"/>
  <c r="K1237" i="4" s="1"/>
  <c r="J1238" i="2" a="1"/>
  <c r="J1238" i="2" s="1"/>
  <c r="K1238" i="4" s="1"/>
  <c r="J1239" i="2" a="1"/>
  <c r="J1239" i="2" s="1"/>
  <c r="K1239" i="4" s="1"/>
  <c r="J1240" i="2" a="1"/>
  <c r="J1240" i="2" s="1"/>
  <c r="K1240" i="4" s="1"/>
  <c r="J1241" i="2" a="1"/>
  <c r="J1241" i="2" s="1"/>
  <c r="K1241" i="4" s="1"/>
  <c r="J1242" i="2" a="1"/>
  <c r="J1242" i="2" s="1"/>
  <c r="K1242" i="4" s="1"/>
  <c r="J1243" i="2" a="1"/>
  <c r="J1243" i="2" s="1"/>
  <c r="K1243" i="4" s="1"/>
  <c r="J1244" i="2" a="1"/>
  <c r="J1244" i="2" s="1"/>
  <c r="K1244" i="4" s="1"/>
  <c r="J1245" i="2" a="1"/>
  <c r="J1245" i="2" s="1"/>
  <c r="K1245" i="4" s="1"/>
  <c r="J1246" i="2" a="1"/>
  <c r="J1246" i="2" s="1"/>
  <c r="K1246" i="4" s="1"/>
  <c r="J1247" i="2" a="1"/>
  <c r="J1247" i="2" s="1"/>
  <c r="K1247" i="4" s="1"/>
  <c r="J1248" i="2" a="1"/>
  <c r="J1248" i="2" s="1"/>
  <c r="K1248" i="4" s="1"/>
  <c r="J1249" i="2" a="1"/>
  <c r="J1249" i="2" s="1"/>
  <c r="K1249" i="4" s="1"/>
  <c r="J1250" i="2" a="1"/>
  <c r="J1250" i="2" s="1"/>
  <c r="K1250" i="4" s="1"/>
  <c r="J1251" i="2" a="1"/>
  <c r="J1251" i="2" s="1"/>
  <c r="K1251" i="4" s="1"/>
  <c r="J1252" i="2" a="1"/>
  <c r="J1252" i="2" s="1"/>
  <c r="K1252" i="4" s="1"/>
  <c r="J1253" i="2" a="1"/>
  <c r="J1253" i="2" s="1"/>
  <c r="K1253" i="4" s="1"/>
  <c r="J1254" i="2" a="1"/>
  <c r="J1254" i="2" s="1"/>
  <c r="K1254" i="4" s="1"/>
  <c r="J1255" i="2" a="1"/>
  <c r="J1255" i="2" s="1"/>
  <c r="K1255" i="4" s="1"/>
  <c r="J1257" i="2" a="1"/>
  <c r="J1257" i="2" s="1"/>
  <c r="K1257" i="4" s="1"/>
  <c r="J1258" i="2" a="1"/>
  <c r="J1258" i="2" s="1"/>
  <c r="K1258" i="4" s="1"/>
  <c r="J1259" i="2" a="1"/>
  <c r="J1259" i="2" s="1"/>
  <c r="K1259" i="4" s="1"/>
  <c r="J1260" i="2" a="1"/>
  <c r="J1260" i="2" s="1"/>
  <c r="K1260" i="4" s="1"/>
  <c r="J1261" i="2" a="1"/>
  <c r="J1261" i="2" s="1"/>
  <c r="K1261" i="4" s="1"/>
  <c r="J1262" i="2" a="1"/>
  <c r="J1262" i="2" s="1"/>
  <c r="K1262" i="4" s="1"/>
  <c r="J1263" i="2" a="1"/>
  <c r="J1263" i="2" s="1"/>
  <c r="K1263" i="4" s="1"/>
  <c r="J1264" i="2" a="1"/>
  <c r="J1264" i="2" s="1"/>
  <c r="K1264" i="4" s="1"/>
  <c r="J1265" i="2" a="1"/>
  <c r="J1265" i="2" s="1"/>
  <c r="K1265" i="4" s="1"/>
  <c r="J1266" i="2" a="1"/>
  <c r="J1266" i="2" s="1"/>
  <c r="K1266" i="4" s="1"/>
  <c r="J1267" i="2" a="1"/>
  <c r="J1267" i="2" s="1"/>
  <c r="K1267" i="4" s="1"/>
  <c r="J1268" i="2" a="1"/>
  <c r="J1268" i="2" s="1"/>
  <c r="K1268" i="4" s="1"/>
  <c r="J1269" i="2" a="1"/>
  <c r="J1269" i="2" s="1"/>
  <c r="K1269" i="4" s="1"/>
  <c r="J1270" i="2" a="1"/>
  <c r="J1270" i="2" s="1"/>
  <c r="K1270" i="4" s="1"/>
  <c r="J1271" i="2" a="1"/>
  <c r="J1271" i="2" s="1"/>
  <c r="K1271" i="4" s="1"/>
  <c r="J1272" i="2" a="1"/>
  <c r="J1272" i="2" s="1"/>
  <c r="K1272" i="4" s="1"/>
  <c r="J1273" i="2" a="1"/>
  <c r="J1273" i="2" s="1"/>
  <c r="K1273" i="4" s="1"/>
  <c r="J1274" i="2" a="1"/>
  <c r="J1274" i="2" s="1"/>
  <c r="K1274" i="4" s="1"/>
  <c r="J1275" i="2" a="1"/>
  <c r="J1275" i="2" s="1"/>
  <c r="K1275" i="4" s="1"/>
  <c r="J1276" i="2" a="1"/>
  <c r="J1276" i="2" s="1"/>
  <c r="K1276" i="4" s="1"/>
  <c r="J1277" i="2" a="1"/>
  <c r="J1277" i="2" s="1"/>
  <c r="K1277" i="4" s="1"/>
  <c r="J1278" i="2" a="1"/>
  <c r="J1278" i="2" s="1"/>
  <c r="K1278" i="4" s="1"/>
  <c r="J1279" i="2" a="1"/>
  <c r="J1279" i="2" s="1"/>
  <c r="K1279" i="4" s="1"/>
  <c r="J1280" i="2" a="1"/>
  <c r="J1280" i="2" s="1"/>
  <c r="K1280" i="4" s="1"/>
  <c r="J1281" i="2" a="1"/>
  <c r="J1281" i="2" s="1"/>
  <c r="K1281" i="4" s="1"/>
  <c r="J1282" i="2" a="1"/>
  <c r="J1282" i="2" s="1"/>
  <c r="K1282" i="4" s="1"/>
  <c r="J1283" i="2" a="1"/>
  <c r="J1283" i="2" s="1"/>
  <c r="K1283" i="4" s="1"/>
  <c r="J1284" i="2" a="1"/>
  <c r="J1284" i="2" s="1"/>
  <c r="K1284" i="4" s="1"/>
  <c r="J1285" i="2" a="1"/>
  <c r="J1285" i="2" s="1"/>
  <c r="K1285" i="4" s="1"/>
  <c r="J1286" i="2" a="1"/>
  <c r="J1286" i="2" s="1"/>
  <c r="K1286" i="4" s="1"/>
  <c r="J1287" i="2" a="1"/>
  <c r="J1287" i="2" s="1"/>
  <c r="K1287" i="4" s="1"/>
  <c r="J1288" i="2" a="1"/>
  <c r="J1288" i="2" s="1"/>
  <c r="K1288" i="4" s="1"/>
  <c r="J1289" i="2" a="1"/>
  <c r="J1289" i="2" s="1"/>
  <c r="K1289" i="4" s="1"/>
  <c r="J1290" i="2" a="1"/>
  <c r="J1290" i="2" s="1"/>
  <c r="K1290" i="4" s="1"/>
  <c r="J1291" i="2" a="1"/>
  <c r="J1291" i="2" s="1"/>
  <c r="K1291" i="4" s="1"/>
  <c r="J1292" i="2" a="1"/>
  <c r="J1292" i="2" s="1"/>
  <c r="K1292" i="4" s="1"/>
  <c r="J1293" i="2" a="1"/>
  <c r="J1293" i="2" s="1"/>
  <c r="K1293" i="4" s="1"/>
  <c r="J1294" i="2" a="1"/>
  <c r="J1294" i="2" s="1"/>
  <c r="K1294" i="4" s="1"/>
  <c r="J1295" i="2" a="1"/>
  <c r="J1295" i="2" s="1"/>
  <c r="K1295" i="4" s="1"/>
  <c r="J1296" i="2" a="1"/>
  <c r="J1296" i="2" s="1"/>
  <c r="K1296" i="4" s="1"/>
  <c r="J1297" i="2" a="1"/>
  <c r="J1297" i="2" s="1"/>
  <c r="K1297" i="4" s="1"/>
  <c r="J1298" i="2" a="1"/>
  <c r="J1298" i="2" s="1"/>
  <c r="K1298" i="4" s="1"/>
  <c r="J1299" i="2" a="1"/>
  <c r="J1299" i="2" s="1"/>
  <c r="K1299" i="4" s="1"/>
  <c r="J1300" i="2" a="1"/>
  <c r="J1300" i="2" s="1"/>
  <c r="K1300" i="4" s="1"/>
  <c r="J1301" i="2" a="1"/>
  <c r="J1301" i="2" s="1"/>
  <c r="K1301" i="4" s="1"/>
  <c r="J1302" i="2" a="1"/>
  <c r="J1302" i="2" s="1"/>
  <c r="K1302" i="4" s="1"/>
  <c r="J1303" i="2" a="1"/>
  <c r="J1303" i="2" s="1"/>
  <c r="K1303" i="4" s="1"/>
  <c r="J1304" i="2" a="1"/>
  <c r="J1304" i="2" s="1"/>
  <c r="K1304" i="4" s="1"/>
  <c r="J1305" i="2" a="1"/>
  <c r="J1305" i="2" s="1"/>
  <c r="K1305" i="4" s="1"/>
  <c r="J1306" i="2" a="1"/>
  <c r="J1306" i="2" s="1"/>
  <c r="K1306" i="4" s="1"/>
  <c r="J1307" i="2" a="1"/>
  <c r="J1307" i="2" s="1"/>
  <c r="K1307" i="4" s="1"/>
  <c r="J1308" i="2" a="1"/>
  <c r="J1308" i="2" s="1"/>
  <c r="K1308" i="4" s="1"/>
  <c r="J1309" i="2" a="1"/>
  <c r="J1309" i="2" s="1"/>
  <c r="K1309" i="4" s="1"/>
  <c r="J1310" i="2" a="1"/>
  <c r="J1310" i="2" s="1"/>
  <c r="K1310" i="4" s="1"/>
  <c r="J1311" i="2" a="1"/>
  <c r="J1311" i="2" s="1"/>
  <c r="K1311" i="4" s="1"/>
  <c r="J1312" i="2" a="1"/>
  <c r="J1312" i="2" s="1"/>
  <c r="J1313" i="2" a="1"/>
  <c r="J1313" i="2" s="1"/>
  <c r="J1314" i="2" a="1"/>
  <c r="J1314" i="2" s="1"/>
  <c r="K1314" i="4" s="1"/>
  <c r="J1315" i="2" a="1"/>
  <c r="J1315" i="2" s="1"/>
  <c r="K1315" i="4" s="1"/>
  <c r="J1316" i="2" a="1"/>
  <c r="J1316" i="2" s="1"/>
  <c r="K1316" i="4" s="1"/>
  <c r="J1317" i="2" a="1"/>
  <c r="J1317" i="2" s="1"/>
  <c r="K1317" i="4" s="1"/>
  <c r="J1318" i="2" a="1"/>
  <c r="J1318" i="2" s="1"/>
  <c r="K1318" i="4" s="1"/>
  <c r="J1319" i="2" a="1"/>
  <c r="J1319" i="2" s="1"/>
  <c r="K1319" i="4" s="1"/>
  <c r="J1320" i="2" a="1"/>
  <c r="J1320" i="2" s="1"/>
  <c r="K1320" i="4" s="1"/>
  <c r="J1321" i="2" a="1"/>
  <c r="J1321" i="2" s="1"/>
  <c r="K1321" i="4" s="1"/>
  <c r="J1322" i="2" a="1"/>
  <c r="J1322" i="2" s="1"/>
  <c r="K1322" i="4" s="1"/>
  <c r="J1323" i="2" a="1"/>
  <c r="J1323" i="2" s="1"/>
  <c r="K1323" i="4" s="1"/>
  <c r="J1324" i="2" a="1"/>
  <c r="J1324" i="2" s="1"/>
  <c r="K1324" i="4" s="1"/>
  <c r="J1325" i="2" a="1"/>
  <c r="J1325" i="2" s="1"/>
  <c r="K1325" i="4" s="1"/>
  <c r="J1326" i="2" a="1"/>
  <c r="J1326" i="2" s="1"/>
  <c r="K1326" i="4" s="1"/>
  <c r="J1327" i="2" a="1"/>
  <c r="J1327" i="2" s="1"/>
  <c r="K1327" i="4" s="1"/>
  <c r="J1328" i="2" a="1"/>
  <c r="J1328" i="2" s="1"/>
  <c r="K1328" i="4" s="1"/>
  <c r="J1329" i="2" a="1"/>
  <c r="J1329" i="2" s="1"/>
  <c r="K1329" i="4" s="1"/>
  <c r="J1330" i="2" a="1"/>
  <c r="J1330" i="2" s="1"/>
  <c r="K1330" i="4" s="1"/>
  <c r="J1331" i="2" a="1"/>
  <c r="J1331" i="2" s="1"/>
  <c r="K1331" i="4" s="1"/>
  <c r="J1332" i="2" a="1"/>
  <c r="J1332" i="2" s="1"/>
  <c r="K1332" i="4" s="1"/>
  <c r="J1333" i="2" a="1"/>
  <c r="J1333" i="2" s="1"/>
  <c r="K1333" i="4" s="1"/>
  <c r="J1334" i="2" a="1"/>
  <c r="J1334" i="2" s="1"/>
  <c r="K1334" i="4" s="1"/>
  <c r="J1335" i="2" a="1"/>
  <c r="J1335" i="2" s="1"/>
  <c r="K1335" i="4" s="1"/>
  <c r="J1336" i="2" a="1"/>
  <c r="J1336" i="2" s="1"/>
  <c r="K1336" i="4" s="1"/>
  <c r="J1337" i="2" a="1"/>
  <c r="J1337" i="2" s="1"/>
  <c r="K1337" i="4" s="1"/>
  <c r="J1338" i="2" a="1"/>
  <c r="J1338" i="2" s="1"/>
  <c r="K1338" i="4" s="1"/>
  <c r="J1339" i="2" a="1"/>
  <c r="J1339" i="2" s="1"/>
  <c r="K1339" i="4" s="1"/>
  <c r="J1340" i="2" a="1"/>
  <c r="J1340" i="2" s="1"/>
  <c r="K1340" i="4" s="1"/>
  <c r="J1341" i="2" a="1"/>
  <c r="J1341" i="2" s="1"/>
  <c r="K1341" i="4" s="1"/>
  <c r="J1342" i="2" a="1"/>
  <c r="J1342" i="2" s="1"/>
  <c r="K1342" i="4" s="1"/>
  <c r="J1343" i="2" a="1"/>
  <c r="J1343" i="2" s="1"/>
  <c r="K1343" i="4" s="1"/>
  <c r="J1344" i="2" a="1"/>
  <c r="J1344" i="2" s="1"/>
  <c r="K1344" i="4" s="1"/>
  <c r="J1345" i="2" a="1"/>
  <c r="J1345" i="2" s="1"/>
  <c r="K1345" i="4" s="1"/>
  <c r="J1346" i="2" a="1"/>
  <c r="J1346" i="2" s="1"/>
  <c r="K1346" i="4" s="1"/>
  <c r="J1347" i="2" a="1"/>
  <c r="J1347" i="2" s="1"/>
  <c r="K1347" i="4" s="1"/>
  <c r="J1348" i="2" a="1"/>
  <c r="J1348" i="2" s="1"/>
  <c r="K1348" i="4" s="1"/>
  <c r="J1349" i="2" a="1"/>
  <c r="J1349" i="2" s="1"/>
  <c r="K1349" i="4" s="1"/>
  <c r="J1350" i="2" a="1"/>
  <c r="J1350" i="2" s="1"/>
  <c r="K1350" i="4" s="1"/>
  <c r="J1351" i="2" a="1"/>
  <c r="J1351" i="2" s="1"/>
  <c r="K1351" i="4" s="1"/>
  <c r="J1352" i="2" a="1"/>
  <c r="J1352" i="2" s="1"/>
  <c r="K1352" i="4" s="1"/>
  <c r="J1353" i="2" a="1"/>
  <c r="J1353" i="2" s="1"/>
  <c r="K1353" i="4" s="1"/>
  <c r="J1354" i="2" a="1"/>
  <c r="J1354" i="2" s="1"/>
  <c r="K1354" i="4" s="1"/>
  <c r="J1355" i="2" a="1"/>
  <c r="J1355" i="2" s="1"/>
  <c r="K1355" i="4" s="1"/>
  <c r="J1356" i="2" a="1"/>
  <c r="J1356" i="2" s="1"/>
  <c r="K1356" i="4" s="1"/>
  <c r="J1357" i="2" a="1"/>
  <c r="J1357" i="2" s="1"/>
  <c r="K1357" i="4" s="1"/>
  <c r="J1358" i="2" a="1"/>
  <c r="J1358" i="2" s="1"/>
  <c r="K1358" i="4" s="1"/>
  <c r="J1359" i="2" a="1"/>
  <c r="J1359" i="2" s="1"/>
  <c r="K1359" i="4" s="1"/>
  <c r="J1360" i="2" a="1"/>
  <c r="J1360" i="2" s="1"/>
  <c r="K1360" i="4" s="1"/>
  <c r="J1361" i="2" a="1"/>
  <c r="J1361" i="2" s="1"/>
  <c r="K1361" i="4" s="1"/>
  <c r="J1362" i="2" a="1"/>
  <c r="J1362" i="2" s="1"/>
  <c r="K1362" i="4" s="1"/>
  <c r="J1363" i="2" a="1"/>
  <c r="J1363" i="2" s="1"/>
  <c r="K1363" i="4" s="1"/>
  <c r="J1364" i="2" a="1"/>
  <c r="J1364" i="2" s="1"/>
  <c r="K1364" i="4" s="1"/>
  <c r="J1365" i="2" a="1"/>
  <c r="J1365" i="2" s="1"/>
  <c r="K1365" i="4" s="1"/>
  <c r="J1366" i="2" a="1"/>
  <c r="J1366" i="2" s="1"/>
  <c r="K1366" i="4" s="1"/>
  <c r="J1367" i="2" a="1"/>
  <c r="J1367" i="2" s="1"/>
  <c r="K1367" i="4" s="1"/>
  <c r="J1368" i="2" a="1"/>
  <c r="J1368" i="2" s="1"/>
  <c r="K1368" i="4" s="1"/>
  <c r="J1369" i="2" a="1"/>
  <c r="J1369" i="2" s="1"/>
  <c r="K1369" i="4" s="1"/>
  <c r="J1370" i="2" a="1"/>
  <c r="J1370" i="2" s="1"/>
  <c r="K1370" i="4" s="1"/>
  <c r="J1371" i="2" a="1"/>
  <c r="J1371" i="2" s="1"/>
  <c r="K1371" i="4" s="1"/>
  <c r="J1372" i="2" a="1"/>
  <c r="J1372" i="2" s="1"/>
  <c r="K1372" i="4" s="1"/>
  <c r="J1373" i="2" a="1"/>
  <c r="J1373" i="2" s="1"/>
  <c r="K1373" i="4" s="1"/>
  <c r="J1374" i="2" a="1"/>
  <c r="J1374" i="2" s="1"/>
  <c r="K1374" i="4" s="1"/>
  <c r="J1375" i="2" a="1"/>
  <c r="J1375" i="2" s="1"/>
  <c r="K1375" i="4" s="1"/>
  <c r="J1376" i="2" a="1"/>
  <c r="J1376" i="2" s="1"/>
  <c r="K1376" i="4" s="1"/>
  <c r="J1377" i="2" a="1"/>
  <c r="J1377" i="2" s="1"/>
  <c r="K1377" i="4" s="1"/>
  <c r="J1378" i="2" a="1"/>
  <c r="J1378" i="2" s="1"/>
  <c r="K1378" i="4" s="1"/>
  <c r="J1379" i="2" a="1"/>
  <c r="J1379" i="2" s="1"/>
  <c r="K1379" i="4" s="1"/>
  <c r="J1380" i="2" a="1"/>
  <c r="J1380" i="2" s="1"/>
  <c r="K1380" i="4" s="1"/>
  <c r="J1381" i="2" a="1"/>
  <c r="J1381" i="2" s="1"/>
  <c r="K1381" i="4" s="1"/>
  <c r="J1382" i="2" a="1"/>
  <c r="J1382" i="2" s="1"/>
  <c r="K1382" i="4" s="1"/>
  <c r="J1383" i="2" a="1"/>
  <c r="J1383" i="2" s="1"/>
  <c r="K1383" i="4" s="1"/>
  <c r="J1384" i="2" a="1"/>
  <c r="J1384" i="2" s="1"/>
  <c r="K1384" i="4" s="1"/>
  <c r="J1385" i="2" a="1"/>
  <c r="J1385" i="2" s="1"/>
  <c r="K1385" i="4" s="1"/>
  <c r="J1386" i="2" a="1"/>
  <c r="J1386" i="2" s="1"/>
  <c r="K1386" i="4" s="1"/>
  <c r="J1387" i="2" a="1"/>
  <c r="J1387" i="2" s="1"/>
  <c r="K1387" i="4" s="1"/>
  <c r="J1388" i="2" a="1"/>
  <c r="J1388" i="2" s="1"/>
  <c r="K1388" i="4" s="1"/>
  <c r="J1389" i="2" a="1"/>
  <c r="J1389" i="2" s="1"/>
  <c r="K1389" i="4" s="1"/>
  <c r="J1390" i="2" a="1"/>
  <c r="J1390" i="2" s="1"/>
  <c r="K1390" i="4" s="1"/>
  <c r="J1391" i="2" a="1"/>
  <c r="J1391" i="2" s="1"/>
  <c r="K1391" i="4" s="1"/>
  <c r="J1392" i="2" a="1"/>
  <c r="J1392" i="2" s="1"/>
  <c r="K1392" i="4" s="1"/>
  <c r="J1393" i="2" a="1"/>
  <c r="J1393" i="2" s="1"/>
  <c r="K1393" i="4" s="1"/>
  <c r="J1394" i="2" a="1"/>
  <c r="J1394" i="2" s="1"/>
  <c r="K1394" i="4" s="1"/>
  <c r="J1395" i="2" a="1"/>
  <c r="J1395" i="2" s="1"/>
  <c r="K1395" i="4" s="1"/>
  <c r="J1396" i="2" a="1"/>
  <c r="J1396" i="2" s="1"/>
  <c r="K1396" i="4" s="1"/>
  <c r="J1397" i="2" a="1"/>
  <c r="J1397" i="2" s="1"/>
  <c r="K1397" i="4" s="1"/>
  <c r="J1398" i="2" a="1"/>
  <c r="J1398" i="2" s="1"/>
  <c r="K1398" i="4" s="1"/>
  <c r="J1399" i="2" a="1"/>
  <c r="J1399" i="2" s="1"/>
  <c r="K1399" i="4" s="1"/>
  <c r="J1400" i="2" a="1"/>
  <c r="J1400" i="2" s="1"/>
  <c r="K1400" i="4" s="1"/>
  <c r="J1401" i="2" a="1"/>
  <c r="J1401" i="2" s="1"/>
  <c r="K1401" i="4" s="1"/>
  <c r="J1402" i="2" a="1"/>
  <c r="J1402" i="2" s="1"/>
  <c r="K1402" i="4" s="1"/>
  <c r="J1403" i="2" a="1"/>
  <c r="J1403" i="2" s="1"/>
  <c r="K1403" i="4" s="1"/>
  <c r="J1404" i="2" a="1"/>
  <c r="J1404" i="2" s="1"/>
  <c r="K1404" i="4" s="1"/>
  <c r="J1405" i="2" a="1"/>
  <c r="J1405" i="2" s="1"/>
  <c r="K1405" i="4" s="1"/>
  <c r="J1406" i="2" a="1"/>
  <c r="J1406" i="2" s="1"/>
  <c r="K1406" i="4" s="1"/>
  <c r="J1407" i="2" a="1"/>
  <c r="J1407" i="2" s="1"/>
  <c r="K1407" i="4" s="1"/>
  <c r="J1408" i="2" a="1"/>
  <c r="J1408" i="2" s="1"/>
  <c r="K1408" i="4" s="1"/>
  <c r="J1409" i="2" a="1"/>
  <c r="J1409" i="2" s="1"/>
  <c r="K1409" i="4" s="1"/>
  <c r="J1410" i="2" a="1"/>
  <c r="J1410" i="2" s="1"/>
  <c r="K1410" i="4" s="1"/>
  <c r="J1411" i="2" a="1"/>
  <c r="J1411" i="2" s="1"/>
  <c r="K1411" i="4" s="1"/>
  <c r="J1412" i="2" a="1"/>
  <c r="J1412" i="2" s="1"/>
  <c r="K1412" i="4" s="1"/>
  <c r="J1413" i="2" a="1"/>
  <c r="J1413" i="2" s="1"/>
  <c r="K1413" i="4" s="1"/>
  <c r="J1414" i="2" a="1"/>
  <c r="J1414" i="2" s="1"/>
  <c r="K1414" i="4" s="1"/>
  <c r="J1415" i="2" a="1"/>
  <c r="J1415" i="2" s="1"/>
  <c r="K1415" i="4" s="1"/>
  <c r="J1416" i="2" a="1"/>
  <c r="J1416" i="2" s="1"/>
  <c r="K1416" i="4" s="1"/>
  <c r="J1417" i="2" a="1"/>
  <c r="J1417" i="2" s="1"/>
  <c r="K1417" i="4" s="1"/>
  <c r="J1418" i="2" a="1"/>
  <c r="J1418" i="2" s="1"/>
  <c r="K1418" i="4" s="1"/>
  <c r="J1419" i="2" a="1"/>
  <c r="J1419" i="2" s="1"/>
  <c r="K1419" i="4" s="1"/>
  <c r="J1420" i="2" a="1"/>
  <c r="J1420" i="2" s="1"/>
  <c r="K1420" i="4" s="1"/>
  <c r="J1421" i="2" a="1"/>
  <c r="J1421" i="2" s="1"/>
  <c r="K1421" i="4" s="1"/>
  <c r="J1422" i="2" a="1"/>
  <c r="J1422" i="2" s="1"/>
  <c r="K1422" i="4" s="1"/>
  <c r="J1423" i="2" a="1"/>
  <c r="J1423" i="2" s="1"/>
  <c r="K1423" i="4" s="1"/>
  <c r="J1424" i="2" a="1"/>
  <c r="J1424" i="2" s="1"/>
  <c r="K1424" i="4" s="1"/>
  <c r="J1425" i="2" a="1"/>
  <c r="J1425" i="2" s="1"/>
  <c r="K1425" i="4" s="1"/>
  <c r="J1426" i="2" a="1"/>
  <c r="J1426" i="2" s="1"/>
  <c r="K1426" i="4" s="1"/>
  <c r="J1427" i="2" a="1"/>
  <c r="J1427" i="2" s="1"/>
  <c r="K1427" i="4" s="1"/>
  <c r="J1428" i="2" a="1"/>
  <c r="J1428" i="2" s="1"/>
  <c r="K1428" i="4" s="1"/>
  <c r="J1429" i="2" a="1"/>
  <c r="J1429" i="2" s="1"/>
  <c r="K1429" i="4" s="1"/>
  <c r="J1430" i="2" a="1"/>
  <c r="J1430" i="2" s="1"/>
  <c r="K1430" i="4" s="1"/>
  <c r="J1431" i="2" a="1"/>
  <c r="J1431" i="2" s="1"/>
  <c r="K1431" i="4" s="1"/>
  <c r="J1432" i="2" a="1"/>
  <c r="J1432" i="2" s="1"/>
  <c r="K1432" i="4" s="1"/>
  <c r="J1433" i="2" a="1"/>
  <c r="J1433" i="2" s="1"/>
  <c r="K1433" i="4" s="1"/>
  <c r="J1434" i="2" a="1"/>
  <c r="J1434" i="2" s="1"/>
  <c r="K1434" i="4" s="1"/>
  <c r="J1435" i="2" a="1"/>
  <c r="J1435" i="2" s="1"/>
  <c r="K1435" i="4" s="1"/>
  <c r="J1436" i="2" a="1"/>
  <c r="J1436" i="2" s="1"/>
  <c r="K1436" i="4" s="1"/>
  <c r="J1437" i="2" a="1"/>
  <c r="J1437" i="2" s="1"/>
  <c r="K1437" i="4" s="1"/>
  <c r="J1438" i="2" a="1"/>
  <c r="J1438" i="2" s="1"/>
  <c r="K1438" i="4" s="1"/>
  <c r="J1439" i="2" a="1"/>
  <c r="J1439" i="2" s="1"/>
  <c r="K1439" i="4" s="1"/>
  <c r="J1440" i="2" a="1"/>
  <c r="J1440" i="2" s="1"/>
  <c r="K1440" i="4" s="1"/>
  <c r="J1441" i="2" a="1"/>
  <c r="J1441" i="2" s="1"/>
  <c r="K1441" i="4" s="1"/>
  <c r="J1442" i="2" a="1"/>
  <c r="J1442" i="2" s="1"/>
  <c r="K1442" i="4" s="1"/>
  <c r="J1443" i="2" a="1"/>
  <c r="J1443" i="2" s="1"/>
  <c r="K1443" i="4" s="1"/>
  <c r="J1444" i="2" a="1"/>
  <c r="J1444" i="2" s="1"/>
  <c r="K1444" i="4" s="1"/>
  <c r="J1445" i="2" a="1"/>
  <c r="J1445" i="2" s="1"/>
  <c r="K1445" i="4" s="1"/>
  <c r="J1446" i="2" a="1"/>
  <c r="J1446" i="2" s="1"/>
  <c r="K1446" i="4" s="1"/>
  <c r="J1447" i="2" a="1"/>
  <c r="J1447" i="2" s="1"/>
  <c r="K1447" i="4" s="1"/>
  <c r="J1448" i="2" a="1"/>
  <c r="J1448" i="2" s="1"/>
  <c r="J1449" i="2" a="1"/>
  <c r="J1449" i="2" s="1"/>
  <c r="K1449" i="4" s="1"/>
  <c r="J1450" i="2" a="1"/>
  <c r="J1450" i="2" s="1"/>
  <c r="K1450" i="4" s="1"/>
  <c r="J1451" i="2" a="1"/>
  <c r="J1451" i="2" s="1"/>
  <c r="K1451" i="4" s="1"/>
  <c r="J1452" i="2" a="1"/>
  <c r="J1452" i="2" s="1"/>
  <c r="K1452" i="4" s="1"/>
  <c r="J1453" i="2" a="1"/>
  <c r="J1453" i="2" s="1"/>
  <c r="K1453" i="4" s="1"/>
  <c r="J1454" i="2" a="1"/>
  <c r="J1454" i="2" s="1"/>
  <c r="K1454" i="4" s="1"/>
  <c r="J1455" i="2" a="1"/>
  <c r="J1455" i="2" s="1"/>
  <c r="K1455" i="4" s="1"/>
  <c r="J1456" i="2" a="1"/>
  <c r="J1456" i="2" s="1"/>
  <c r="K1456" i="4" s="1"/>
  <c r="J1457" i="2" a="1"/>
  <c r="J1457" i="2" s="1"/>
  <c r="K1457" i="4" s="1"/>
  <c r="J1458" i="2" a="1"/>
  <c r="J1458" i="2" s="1"/>
  <c r="K1458" i="4" s="1"/>
  <c r="J1459" i="2" a="1"/>
  <c r="J1459" i="2" s="1"/>
  <c r="K1459" i="4" s="1"/>
  <c r="J1460" i="2" a="1"/>
  <c r="J1460" i="2" s="1"/>
  <c r="K1460" i="4" s="1"/>
  <c r="J1461" i="2" a="1"/>
  <c r="J1461" i="2" s="1"/>
  <c r="K1461" i="4" s="1"/>
  <c r="J1462" i="2" a="1"/>
  <c r="J1462" i="2" s="1"/>
  <c r="K1462" i="4" s="1"/>
  <c r="J1463" i="2" a="1"/>
  <c r="J1463" i="2" s="1"/>
  <c r="K1463" i="4" s="1"/>
  <c r="J1464" i="2" a="1"/>
  <c r="J1464" i="2" s="1"/>
  <c r="K1464" i="4" s="1"/>
  <c r="J1465" i="2" a="1"/>
  <c r="J1465" i="2" s="1"/>
  <c r="K1465" i="4" s="1"/>
  <c r="J1466" i="2" a="1"/>
  <c r="J1466" i="2" s="1"/>
  <c r="K1466" i="4" s="1"/>
  <c r="J1467" i="2" a="1"/>
  <c r="J1467" i="2" s="1"/>
  <c r="K1467" i="4" s="1"/>
  <c r="J1468" i="2" a="1"/>
  <c r="J1468" i="2" s="1"/>
  <c r="K1468" i="4" s="1"/>
  <c r="J1469" i="2" a="1"/>
  <c r="J1469" i="2" s="1"/>
  <c r="K1469" i="4" s="1"/>
  <c r="J1470" i="2" a="1"/>
  <c r="J1470" i="2" s="1"/>
  <c r="K1470" i="4" s="1"/>
  <c r="J1471" i="2" a="1"/>
  <c r="J1471" i="2" s="1"/>
  <c r="K1471" i="4" s="1"/>
  <c r="J1472" i="2" a="1"/>
  <c r="J1472" i="2" s="1"/>
  <c r="J1473" i="2" a="1"/>
  <c r="J1473" i="2" s="1"/>
  <c r="J1474" i="2" a="1"/>
  <c r="J1474" i="2" s="1"/>
  <c r="K1474" i="4" s="1"/>
  <c r="J1475" i="2" a="1"/>
  <c r="J1475" i="2" s="1"/>
  <c r="K1475" i="4" s="1"/>
  <c r="J1476" i="2" a="1"/>
  <c r="J1476" i="2" s="1"/>
  <c r="K1476" i="4" s="1"/>
  <c r="J1477" i="2" a="1"/>
  <c r="J1477" i="2" s="1"/>
  <c r="K1477" i="4" s="1"/>
  <c r="J1478" i="2" a="1"/>
  <c r="J1478" i="2" s="1"/>
  <c r="K1478" i="4" s="1"/>
  <c r="J1479" i="2" a="1"/>
  <c r="J1479" i="2" s="1"/>
  <c r="K1479" i="4" s="1"/>
  <c r="J1480" i="2" a="1"/>
  <c r="J1480" i="2" s="1"/>
  <c r="K1480" i="4" s="1"/>
  <c r="J1481" i="2" a="1"/>
  <c r="J1481" i="2" s="1"/>
  <c r="K1481" i="4" s="1"/>
  <c r="J1482" i="2" a="1"/>
  <c r="J1482" i="2" s="1"/>
  <c r="K1482" i="4" s="1"/>
  <c r="J1483" i="2" a="1"/>
  <c r="J1483" i="2" s="1"/>
  <c r="K1483" i="4" s="1"/>
  <c r="J1484" i="2" a="1"/>
  <c r="J1484" i="2" s="1"/>
  <c r="K1484" i="4" s="1"/>
  <c r="J1485" i="2" a="1"/>
  <c r="J1485" i="2" s="1"/>
  <c r="K1485" i="4" s="1"/>
  <c r="J1486" i="2" a="1"/>
  <c r="J1486" i="2" s="1"/>
  <c r="K1486" i="4" s="1"/>
  <c r="J1487" i="2" a="1"/>
  <c r="J1487" i="2" s="1"/>
  <c r="K1487" i="4" s="1"/>
  <c r="J1488" i="2" a="1"/>
  <c r="J1488" i="2" s="1"/>
  <c r="K1488" i="4" s="1"/>
  <c r="J1489" i="2" a="1"/>
  <c r="J1489" i="2" s="1"/>
  <c r="K1489" i="4" s="1"/>
  <c r="J1490" i="2" a="1"/>
  <c r="J1490" i="2" s="1"/>
  <c r="K1490" i="4" s="1"/>
  <c r="J1491" i="2" a="1"/>
  <c r="J1491" i="2" s="1"/>
  <c r="K1491" i="4" s="1"/>
  <c r="J1492" i="2" a="1"/>
  <c r="J1492" i="2" s="1"/>
  <c r="K1492" i="4" s="1"/>
  <c r="J1493" i="2" a="1"/>
  <c r="J1493" i="2" s="1"/>
  <c r="K1493" i="4" s="1"/>
  <c r="J1494" i="2" a="1"/>
  <c r="J1494" i="2" s="1"/>
  <c r="K1494" i="4" s="1"/>
  <c r="J1495" i="2" a="1"/>
  <c r="J1495" i="2" s="1"/>
  <c r="K1495" i="4" s="1"/>
  <c r="J1496" i="2" a="1"/>
  <c r="J1496" i="2" s="1"/>
  <c r="K1496" i="4" s="1"/>
  <c r="J1497" i="2" a="1"/>
  <c r="J1497" i="2" s="1"/>
  <c r="K1497" i="4" s="1"/>
  <c r="J1498" i="2" a="1"/>
  <c r="J1498" i="2" s="1"/>
  <c r="K1498" i="4" s="1"/>
  <c r="J1499" i="2" a="1"/>
  <c r="J1499" i="2" s="1"/>
  <c r="K1499" i="4" s="1"/>
  <c r="J1500" i="2" a="1"/>
  <c r="J1500" i="2" s="1"/>
  <c r="K1500" i="4" s="1"/>
  <c r="J1501" i="2" a="1"/>
  <c r="J1501" i="2" s="1"/>
  <c r="K1501" i="4" s="1"/>
  <c r="J1502" i="2" a="1"/>
  <c r="J1502" i="2" s="1"/>
  <c r="K1502" i="4" s="1"/>
  <c r="J1503" i="2" a="1"/>
  <c r="J1503" i="2" s="1"/>
  <c r="K1503" i="4" s="1"/>
  <c r="J1504" i="2" a="1"/>
  <c r="J1504" i="2" s="1"/>
  <c r="K1504" i="4" s="1"/>
  <c r="J1505" i="2" a="1"/>
  <c r="J1505" i="2" s="1"/>
  <c r="K1505" i="4" s="1"/>
  <c r="J1506" i="2" a="1"/>
  <c r="J1506" i="2" s="1"/>
  <c r="K1506" i="4" s="1"/>
  <c r="J1507" i="2" a="1"/>
  <c r="J1507" i="2" s="1"/>
  <c r="K1507" i="4" s="1"/>
  <c r="J1508" i="2" a="1"/>
  <c r="J1508" i="2" s="1"/>
  <c r="K1508" i="4" s="1"/>
  <c r="J1509" i="2" a="1"/>
  <c r="J1509" i="2" s="1"/>
  <c r="K1509" i="4" s="1"/>
  <c r="J1510" i="2" a="1"/>
  <c r="J1510" i="2" s="1"/>
  <c r="K1510" i="4" s="1"/>
  <c r="J1511" i="2" a="1"/>
  <c r="J1511" i="2" s="1"/>
  <c r="K1511" i="4" s="1"/>
  <c r="J1512" i="2" a="1"/>
  <c r="J1512" i="2" s="1"/>
  <c r="K1512" i="4" s="1"/>
  <c r="J1513" i="2" a="1"/>
  <c r="J1513" i="2" s="1"/>
  <c r="K1513" i="4" s="1"/>
  <c r="J1514" i="2" a="1"/>
  <c r="J1514" i="2" s="1"/>
  <c r="K1514" i="4" s="1"/>
  <c r="J1515" i="2" a="1"/>
  <c r="J1515" i="2" s="1"/>
  <c r="K1515" i="4" s="1"/>
  <c r="J1516" i="2" a="1"/>
  <c r="J1516" i="2" s="1"/>
  <c r="K1516" i="4" s="1"/>
  <c r="J1517" i="2" a="1"/>
  <c r="J1517" i="2" s="1"/>
  <c r="K1517" i="4" s="1"/>
  <c r="J1518" i="2" a="1"/>
  <c r="J1518" i="2" s="1"/>
  <c r="K1518" i="4" s="1"/>
  <c r="J1519" i="2" a="1"/>
  <c r="J1519" i="2" s="1"/>
  <c r="K1519" i="4" s="1"/>
  <c r="J1520" i="2" a="1"/>
  <c r="J1520" i="2" s="1"/>
  <c r="K1520" i="4" s="1"/>
  <c r="J1521" i="2" a="1"/>
  <c r="J1521" i="2" s="1"/>
  <c r="K1521" i="4" s="1"/>
  <c r="J1522" i="2" a="1"/>
  <c r="J1522" i="2" s="1"/>
  <c r="K1522" i="4" s="1"/>
  <c r="J1523" i="2" a="1"/>
  <c r="J1523" i="2" s="1"/>
  <c r="K1523" i="4" s="1"/>
  <c r="J1524" i="2" a="1"/>
  <c r="J1524" i="2" s="1"/>
  <c r="K1524" i="4" s="1"/>
  <c r="J1525" i="2" a="1"/>
  <c r="J1525" i="2" s="1"/>
  <c r="K1525" i="4" s="1"/>
  <c r="J1526" i="2" a="1"/>
  <c r="J1526" i="2" s="1"/>
  <c r="K1526" i="4" s="1"/>
  <c r="J1527" i="2" a="1"/>
  <c r="J1527" i="2" s="1"/>
  <c r="K1527" i="4" s="1"/>
  <c r="J1528" i="2" a="1"/>
  <c r="J1528" i="2" s="1"/>
  <c r="K1528" i="4" s="1"/>
  <c r="J1529" i="2" a="1"/>
  <c r="J1529" i="2" s="1"/>
  <c r="K1529" i="4" s="1"/>
  <c r="J1530" i="2" a="1"/>
  <c r="J1530" i="2" s="1"/>
  <c r="K1530" i="4" s="1"/>
  <c r="J1531" i="2" a="1"/>
  <c r="J1531" i="2" s="1"/>
  <c r="K1531" i="4" s="1"/>
  <c r="J1532" i="2" a="1"/>
  <c r="J1532" i="2" s="1"/>
  <c r="K1532" i="4" s="1"/>
  <c r="J1533" i="2" a="1"/>
  <c r="J1533" i="2" s="1"/>
  <c r="K1533" i="4" s="1"/>
  <c r="J1534" i="2" a="1"/>
  <c r="J1534" i="2" s="1"/>
  <c r="K1534" i="4" s="1"/>
  <c r="J1535" i="2" a="1"/>
  <c r="J1535" i="2" s="1"/>
  <c r="K1535" i="4" s="1"/>
  <c r="J1536" i="2" a="1"/>
  <c r="J1536" i="2" s="1"/>
  <c r="K1536" i="4" s="1"/>
  <c r="J1537" i="2" a="1"/>
  <c r="J1537" i="2" s="1"/>
  <c r="K1537" i="4" s="1"/>
  <c r="J1538" i="2" a="1"/>
  <c r="J1538" i="2" s="1"/>
  <c r="K1538" i="4" s="1"/>
  <c r="J1539" i="2" a="1"/>
  <c r="J1539" i="2" s="1"/>
  <c r="K1539" i="4" s="1"/>
  <c r="J1540" i="2" a="1"/>
  <c r="J1540" i="2" s="1"/>
  <c r="K1540" i="4" s="1"/>
  <c r="J1541" i="2" a="1"/>
  <c r="J1541" i="2" s="1"/>
  <c r="K1541" i="4" s="1"/>
  <c r="J1542" i="2" a="1"/>
  <c r="J1542" i="2" s="1"/>
  <c r="K1542" i="4" s="1"/>
  <c r="J1543" i="2" a="1"/>
  <c r="J1543" i="2" s="1"/>
  <c r="K1543" i="4" s="1"/>
  <c r="J1544" i="2" a="1"/>
  <c r="J1544" i="2" s="1"/>
  <c r="K1544" i="4" s="1"/>
  <c r="J1545" i="2" a="1"/>
  <c r="J1545" i="2" s="1"/>
  <c r="K1545" i="4" s="1"/>
  <c r="J1546" i="2" a="1"/>
  <c r="J1546" i="2" s="1"/>
  <c r="K1546" i="4" s="1"/>
  <c r="J1547" i="2" a="1"/>
  <c r="J1547" i="2" s="1"/>
  <c r="K1547" i="4" s="1"/>
  <c r="J1548" i="2" a="1"/>
  <c r="J1548" i="2" s="1"/>
  <c r="K1548" i="4" s="1"/>
  <c r="J1549" i="2" a="1"/>
  <c r="J1549" i="2" s="1"/>
  <c r="K1549" i="4" s="1"/>
  <c r="J1550" i="2" a="1"/>
  <c r="J1550" i="2" s="1"/>
  <c r="K1550" i="4" s="1"/>
  <c r="J1551" i="2" a="1"/>
  <c r="J1551" i="2" s="1"/>
  <c r="K1551" i="4" s="1"/>
  <c r="J1552" i="2" a="1"/>
  <c r="J1552" i="2" s="1"/>
  <c r="K1552" i="4" s="1"/>
  <c r="J1553" i="2" a="1"/>
  <c r="J1553" i="2" s="1"/>
  <c r="K1553" i="4" s="1"/>
  <c r="J1554" i="2" a="1"/>
  <c r="J1554" i="2" s="1"/>
  <c r="K1554" i="4" s="1"/>
  <c r="J1555" i="2" a="1"/>
  <c r="J1555" i="2" s="1"/>
  <c r="K1555" i="4" s="1"/>
  <c r="J1556" i="2" a="1"/>
  <c r="J1556" i="2" s="1"/>
  <c r="K1556" i="4" s="1"/>
  <c r="J1557" i="2" a="1"/>
  <c r="J1557" i="2" s="1"/>
  <c r="K1557" i="4" s="1"/>
  <c r="J1558" i="2" a="1"/>
  <c r="J1558" i="2" s="1"/>
  <c r="K1558" i="4" s="1"/>
  <c r="J1559" i="2" a="1"/>
  <c r="J1559" i="2" s="1"/>
  <c r="K1559" i="4" s="1"/>
  <c r="J1560" i="2" a="1"/>
  <c r="J1560" i="2" s="1"/>
  <c r="K1560" i="4" s="1"/>
  <c r="J1561" i="2" a="1"/>
  <c r="J1561" i="2" s="1"/>
  <c r="K1561" i="4" s="1"/>
  <c r="J1562" i="2" a="1"/>
  <c r="J1562" i="2" s="1"/>
  <c r="K1562" i="4" s="1"/>
  <c r="J1563" i="2" a="1"/>
  <c r="J1563" i="2" s="1"/>
  <c r="K1563" i="4" s="1"/>
  <c r="J1564" i="2" a="1"/>
  <c r="J1564" i="2" s="1"/>
  <c r="K1564" i="4" s="1"/>
  <c r="J1565" i="2" a="1"/>
  <c r="J1565" i="2" s="1"/>
  <c r="K1565" i="4" s="1"/>
  <c r="J1566" i="2" a="1"/>
  <c r="J1566" i="2" s="1"/>
  <c r="K1566" i="4" s="1"/>
  <c r="J1567" i="2" a="1"/>
  <c r="J1567" i="2" s="1"/>
  <c r="K1567" i="4" s="1"/>
  <c r="J1568" i="2" a="1"/>
  <c r="J1568" i="2" s="1"/>
  <c r="K1568" i="4" s="1"/>
  <c r="J1569" i="2" a="1"/>
  <c r="J1569" i="2" s="1"/>
  <c r="K1569" i="4" s="1"/>
  <c r="J1570" i="2" a="1"/>
  <c r="J1570" i="2" s="1"/>
  <c r="K1570" i="4" s="1"/>
  <c r="J1571" i="2" a="1"/>
  <c r="J1571" i="2" s="1"/>
  <c r="K1571" i="4" s="1"/>
  <c r="J1572" i="2" a="1"/>
  <c r="J1572" i="2" s="1"/>
  <c r="K1572" i="4" s="1"/>
  <c r="J1573" i="2" a="1"/>
  <c r="J1573" i="2" s="1"/>
  <c r="K1573" i="4" s="1"/>
  <c r="J1574" i="2" a="1"/>
  <c r="J1574" i="2" s="1"/>
  <c r="K1574" i="4" s="1"/>
  <c r="J1575" i="2" a="1"/>
  <c r="J1575" i="2" s="1"/>
  <c r="K1575" i="4" s="1"/>
  <c r="J1576" i="2" a="1"/>
  <c r="J1576" i="2" s="1"/>
  <c r="K1576" i="4" s="1"/>
  <c r="J1577" i="2" a="1"/>
  <c r="J1577" i="2" s="1"/>
  <c r="K1577" i="4" s="1"/>
  <c r="J1578" i="2" a="1"/>
  <c r="J1578" i="2" s="1"/>
  <c r="K1578" i="4" s="1"/>
  <c r="J1579" i="2" a="1"/>
  <c r="J1579" i="2" s="1"/>
  <c r="K1579" i="4" s="1"/>
  <c r="J1580" i="2" a="1"/>
  <c r="J1580" i="2" s="1"/>
  <c r="K1580" i="4" s="1"/>
  <c r="J1581" i="2" a="1"/>
  <c r="J1581" i="2" s="1"/>
  <c r="K1581" i="4" s="1"/>
  <c r="J1582" i="2" a="1"/>
  <c r="J1582" i="2" s="1"/>
  <c r="K1582" i="4" s="1"/>
  <c r="J1583" i="2" a="1"/>
  <c r="J1583" i="2" s="1"/>
  <c r="K1583" i="4" s="1"/>
  <c r="J1584" i="2" a="1"/>
  <c r="J1584" i="2" s="1"/>
  <c r="K1584" i="4" s="1"/>
  <c r="J1585" i="2" a="1"/>
  <c r="J1585" i="2" s="1"/>
  <c r="K1585" i="4" s="1"/>
  <c r="J1586" i="2" a="1"/>
  <c r="J1586" i="2" s="1"/>
  <c r="K1586" i="4" s="1"/>
  <c r="J1587" i="2" a="1"/>
  <c r="J1587" i="2" s="1"/>
  <c r="K1587" i="4" s="1"/>
  <c r="J1588" i="2" a="1"/>
  <c r="J1588" i="2" s="1"/>
  <c r="K1588" i="4" s="1"/>
  <c r="J1589" i="2" a="1"/>
  <c r="J1589" i="2" s="1"/>
  <c r="K1589" i="4" s="1"/>
  <c r="J1590" i="2" a="1"/>
  <c r="J1590" i="2" s="1"/>
  <c r="K1590" i="4" s="1"/>
  <c r="J1591" i="2" a="1"/>
  <c r="J1591" i="2" s="1"/>
  <c r="K1591" i="4" s="1"/>
  <c r="J1592" i="2" a="1"/>
  <c r="J1592" i="2" s="1"/>
  <c r="J1593" i="2" a="1"/>
  <c r="J1593" i="2" s="1"/>
  <c r="K1593" i="4" s="1"/>
  <c r="J1594" i="2" a="1"/>
  <c r="J1594" i="2" s="1"/>
  <c r="K1594" i="4" s="1"/>
  <c r="J1595" i="2" a="1"/>
  <c r="J1595" i="2" s="1"/>
  <c r="K1595" i="4" s="1"/>
  <c r="J1596" i="2" a="1"/>
  <c r="J1596" i="2" s="1"/>
  <c r="K1596" i="4" s="1"/>
  <c r="J1597" i="2" a="1"/>
  <c r="J1597" i="2" s="1"/>
  <c r="K1597" i="4" s="1"/>
  <c r="J1598" i="2" a="1"/>
  <c r="J1598" i="2" s="1"/>
  <c r="K1598" i="4" s="1"/>
  <c r="J1600" i="2" a="1"/>
  <c r="J1600" i="2" s="1"/>
  <c r="K1600" i="4" s="1"/>
  <c r="J1601" i="2" a="1"/>
  <c r="J1601" i="2" s="1"/>
  <c r="K1601" i="4" s="1"/>
  <c r="J1602" i="2" a="1"/>
  <c r="J1602" i="2" s="1"/>
  <c r="K1602" i="4" s="1"/>
  <c r="J1603" i="2" a="1"/>
  <c r="J1603" i="2" s="1"/>
  <c r="K1603" i="4" s="1"/>
  <c r="J1604" i="2" a="1"/>
  <c r="J1604" i="2" s="1"/>
  <c r="K1604" i="4" s="1"/>
  <c r="J1605" i="2" a="1"/>
  <c r="J1605" i="2" s="1"/>
  <c r="K1605" i="4" s="1"/>
  <c r="J1606" i="2" a="1"/>
  <c r="J1606" i="2" s="1"/>
  <c r="K1606" i="4" s="1"/>
  <c r="J1607" i="2" a="1"/>
  <c r="J1607" i="2" s="1"/>
  <c r="K1607" i="4" s="1"/>
  <c r="J1608" i="2" a="1"/>
  <c r="J1608" i="2" s="1"/>
  <c r="K1608" i="4" s="1"/>
  <c r="J1609" i="2" a="1"/>
  <c r="J1609" i="2" s="1"/>
  <c r="K1609" i="4" s="1"/>
  <c r="J1610" i="2" a="1"/>
  <c r="J1610" i="2" s="1"/>
  <c r="J1611" i="2" a="1"/>
  <c r="J1611" i="2" s="1"/>
  <c r="K1611" i="4" s="1"/>
  <c r="J1612" i="2" a="1"/>
  <c r="J1612" i="2" s="1"/>
  <c r="K1612" i="4" s="1"/>
  <c r="J1613" i="2" a="1"/>
  <c r="J1613" i="2" s="1"/>
  <c r="K1613" i="4" s="1"/>
  <c r="J1614" i="2" a="1"/>
  <c r="J1614" i="2" s="1"/>
  <c r="K1614" i="4" s="1"/>
  <c r="J1615" i="2" a="1"/>
  <c r="J1615" i="2" s="1"/>
  <c r="K1615" i="4" s="1"/>
  <c r="J1616" i="2" a="1"/>
  <c r="J1616" i="2" s="1"/>
  <c r="K1616" i="4" s="1"/>
  <c r="J1617" i="2" a="1"/>
  <c r="J1617" i="2" s="1"/>
  <c r="K1617" i="4" s="1"/>
  <c r="J1618" i="2" a="1"/>
  <c r="J1618" i="2" s="1"/>
  <c r="J1619" i="2" a="1"/>
  <c r="J1619" i="2" s="1"/>
  <c r="K1619" i="4" s="1"/>
  <c r="J1620" i="2" a="1"/>
  <c r="J1620" i="2" s="1"/>
  <c r="K1620" i="4" s="1"/>
  <c r="J1621" i="2" a="1"/>
  <c r="J1621" i="2" s="1"/>
  <c r="K1621" i="4" s="1"/>
  <c r="J1622" i="2" a="1"/>
  <c r="J1622" i="2" s="1"/>
  <c r="K1622" i="4" s="1"/>
  <c r="J1623" i="2" a="1"/>
  <c r="J1623" i="2" s="1"/>
  <c r="K1623" i="4" s="1"/>
  <c r="J1624" i="2" a="1"/>
  <c r="J1624" i="2" s="1"/>
  <c r="K1624" i="4" s="1"/>
  <c r="J1625" i="2" a="1"/>
  <c r="J1625" i="2" s="1"/>
  <c r="K1625" i="4" s="1"/>
  <c r="J1626" i="2" a="1"/>
  <c r="J1626" i="2" s="1"/>
  <c r="K1626" i="4" s="1"/>
  <c r="J1627" i="2" a="1"/>
  <c r="J1627" i="2" s="1"/>
  <c r="K1627" i="4" s="1"/>
  <c r="J1628" i="2" a="1"/>
  <c r="J1628" i="2" s="1"/>
  <c r="K1628" i="4" s="1"/>
  <c r="J1629" i="2" a="1"/>
  <c r="J1629" i="2" s="1"/>
  <c r="K1629" i="4" s="1"/>
  <c r="J1630" i="2" a="1"/>
  <c r="J1630" i="2" s="1"/>
  <c r="K1630" i="4" s="1"/>
  <c r="J1631" i="2" a="1"/>
  <c r="J1631" i="2" s="1"/>
  <c r="K1631" i="4" s="1"/>
  <c r="J1632" i="2" a="1"/>
  <c r="J1632" i="2" s="1"/>
  <c r="K1632" i="4" s="1"/>
  <c r="J1633" i="2" a="1"/>
  <c r="J1633" i="2" s="1"/>
  <c r="K1633" i="4" s="1"/>
  <c r="J1634" i="2" a="1"/>
  <c r="J1634" i="2" s="1"/>
  <c r="K1634" i="4" s="1"/>
  <c r="J1635" i="2" a="1"/>
  <c r="J1635" i="2" s="1"/>
  <c r="K1635" i="4" s="1"/>
  <c r="J1636" i="2" a="1"/>
  <c r="J1636" i="2" s="1"/>
  <c r="K1636" i="4" s="1"/>
  <c r="J1637" i="2" a="1"/>
  <c r="J1637" i="2" s="1"/>
  <c r="K1637" i="4" s="1"/>
  <c r="J1638" i="2" a="1"/>
  <c r="J1638" i="2" s="1"/>
  <c r="K1638" i="4" s="1"/>
  <c r="J1639" i="2" a="1"/>
  <c r="J1639" i="2" s="1"/>
  <c r="K1639" i="4" s="1"/>
  <c r="J1640" i="2" a="1"/>
  <c r="J1640" i="2" s="1"/>
  <c r="K1640" i="4" s="1"/>
  <c r="J1641" i="2" a="1"/>
  <c r="J1641" i="2" s="1"/>
  <c r="K1641" i="4" s="1"/>
  <c r="J1642" i="2" a="1"/>
  <c r="J1642" i="2" s="1"/>
  <c r="K1642" i="4" s="1"/>
  <c r="J1643" i="2" a="1"/>
  <c r="J1643" i="2" s="1"/>
  <c r="K1643" i="4" s="1"/>
  <c r="J1644" i="2" a="1"/>
  <c r="J1644" i="2" s="1"/>
  <c r="K1644" i="4" s="1"/>
  <c r="J857" i="2" a="1"/>
  <c r="J857" i="2" s="1"/>
  <c r="K857" i="4" s="1"/>
  <c r="J858" i="2" a="1"/>
  <c r="J858" i="2" s="1"/>
  <c r="J859" i="2" a="1"/>
  <c r="J859" i="2" s="1"/>
  <c r="J860" i="2" a="1"/>
  <c r="J860" i="2" s="1"/>
  <c r="K860" i="4" s="1"/>
  <c r="J861" i="2" a="1"/>
  <c r="J861" i="2" s="1"/>
  <c r="K861" i="4" s="1"/>
  <c r="J862" i="2" a="1"/>
  <c r="J862" i="2" s="1"/>
  <c r="K862" i="4" s="1"/>
  <c r="J863" i="2" a="1"/>
  <c r="J863" i="2" s="1"/>
  <c r="K863" i="4" s="1"/>
  <c r="J864" i="2" a="1"/>
  <c r="J864" i="2" s="1"/>
  <c r="K864" i="4" s="1"/>
  <c r="J865" i="2" a="1"/>
  <c r="J865" i="2" s="1"/>
  <c r="K865" i="4" s="1"/>
  <c r="J866" i="2" a="1"/>
  <c r="J866" i="2" s="1"/>
  <c r="K866" i="4" s="1"/>
  <c r="J867" i="2" a="1"/>
  <c r="J867" i="2" s="1"/>
  <c r="K867" i="4" s="1"/>
  <c r="J868" i="2" a="1"/>
  <c r="J868" i="2" s="1"/>
  <c r="K868" i="4" s="1"/>
  <c r="J869" i="2" a="1"/>
  <c r="J869" i="2" s="1"/>
  <c r="K869" i="4" s="1"/>
  <c r="J870" i="2" a="1"/>
  <c r="J870" i="2" s="1"/>
  <c r="K870" i="4" s="1"/>
  <c r="J871" i="2" a="1"/>
  <c r="J871" i="2" s="1"/>
  <c r="K871" i="4" s="1"/>
  <c r="J872" i="2" a="1"/>
  <c r="J872" i="2" s="1"/>
  <c r="K872" i="4" s="1"/>
  <c r="J873" i="2" a="1"/>
  <c r="J873" i="2" s="1"/>
  <c r="K873" i="4" s="1"/>
  <c r="J874" i="2" a="1"/>
  <c r="J874" i="2" s="1"/>
  <c r="K874" i="4" s="1"/>
  <c r="J875" i="2" a="1"/>
  <c r="J875" i="2" s="1"/>
  <c r="K875" i="4" s="1"/>
  <c r="J876" i="2" a="1"/>
  <c r="J876" i="2" s="1"/>
  <c r="K876" i="4" s="1"/>
  <c r="J877" i="2" a="1"/>
  <c r="J877" i="2" s="1"/>
  <c r="K877" i="4" s="1"/>
  <c r="J878" i="2" a="1"/>
  <c r="J878" i="2" s="1"/>
  <c r="K878" i="4" s="1"/>
  <c r="J879" i="2" a="1"/>
  <c r="J879" i="2" s="1"/>
  <c r="K879" i="4" s="1"/>
  <c r="J880" i="2" a="1"/>
  <c r="J880" i="2" s="1"/>
  <c r="K880" i="4" s="1"/>
  <c r="J881" i="2" a="1"/>
  <c r="J881" i="2" s="1"/>
  <c r="K881" i="4" s="1"/>
  <c r="J882" i="2" a="1"/>
  <c r="J882" i="2" s="1"/>
  <c r="K882" i="4" s="1"/>
  <c r="J883" i="2" a="1"/>
  <c r="J883" i="2" s="1"/>
  <c r="K883" i="4" s="1"/>
  <c r="J884" i="2" a="1"/>
  <c r="J884" i="2" s="1"/>
  <c r="K884" i="4" s="1"/>
  <c r="J885" i="2" a="1"/>
  <c r="J885" i="2" s="1"/>
  <c r="K885" i="4" s="1"/>
  <c r="J886" i="2" a="1"/>
  <c r="J886" i="2" s="1"/>
  <c r="K886" i="4" s="1"/>
  <c r="J887" i="2" a="1"/>
  <c r="J887" i="2" s="1"/>
  <c r="K887" i="4" s="1"/>
  <c r="J888" i="2" a="1"/>
  <c r="J888" i="2" s="1"/>
  <c r="K888" i="4" s="1"/>
  <c r="J889" i="2" a="1"/>
  <c r="J889" i="2" s="1"/>
  <c r="K889" i="4" s="1"/>
  <c r="J890" i="2" a="1"/>
  <c r="J890" i="2" s="1"/>
  <c r="K890" i="4" s="1"/>
  <c r="J891" i="2" a="1"/>
  <c r="J891" i="2" s="1"/>
  <c r="K891" i="4" s="1"/>
  <c r="J892" i="2" a="1"/>
  <c r="J892" i="2" s="1"/>
  <c r="K892" i="4" s="1"/>
  <c r="J893" i="2" a="1"/>
  <c r="J893" i="2" s="1"/>
  <c r="K893" i="4" s="1"/>
  <c r="J894" i="2" a="1"/>
  <c r="J894" i="2" s="1"/>
  <c r="K894" i="4" s="1"/>
  <c r="J895" i="2" a="1"/>
  <c r="J895" i="2" s="1"/>
  <c r="K895" i="4" s="1"/>
  <c r="J896" i="2" a="1"/>
  <c r="J896" i="2" s="1"/>
  <c r="K896" i="4" s="1"/>
  <c r="J897" i="2" a="1"/>
  <c r="J897" i="2" s="1"/>
  <c r="K897" i="4" s="1"/>
  <c r="J898" i="2" a="1"/>
  <c r="J898" i="2" s="1"/>
  <c r="K898" i="4" s="1"/>
  <c r="J899" i="2" a="1"/>
  <c r="J899" i="2" s="1"/>
  <c r="K899" i="4" s="1"/>
  <c r="J900" i="2" a="1"/>
  <c r="J900" i="2" s="1"/>
  <c r="K900" i="4" s="1"/>
  <c r="J901" i="2" a="1"/>
  <c r="J901" i="2" s="1"/>
  <c r="K901" i="4" s="1"/>
  <c r="J902" i="2" a="1"/>
  <c r="J902" i="2" s="1"/>
  <c r="K902" i="4" s="1"/>
  <c r="J903" i="2" a="1"/>
  <c r="J903" i="2" s="1"/>
  <c r="K903" i="4" s="1"/>
  <c r="J904" i="2" a="1"/>
  <c r="J904" i="2" s="1"/>
  <c r="K904" i="4" s="1"/>
  <c r="J905" i="2" a="1"/>
  <c r="J905" i="2" s="1"/>
  <c r="K905" i="4" s="1"/>
  <c r="J906" i="2" a="1"/>
  <c r="J906" i="2" s="1"/>
  <c r="K906" i="4" s="1"/>
  <c r="J907" i="2" a="1"/>
  <c r="J907" i="2" s="1"/>
  <c r="K907" i="4" s="1"/>
  <c r="J908" i="2" a="1"/>
  <c r="J908" i="2" s="1"/>
  <c r="K908" i="4" s="1"/>
  <c r="J909" i="2" a="1"/>
  <c r="J909" i="2" s="1"/>
  <c r="K909" i="4" s="1"/>
  <c r="J910" i="2" a="1"/>
  <c r="J910" i="2" s="1"/>
  <c r="K910" i="4" s="1"/>
  <c r="J911" i="2" a="1"/>
  <c r="J911" i="2" s="1"/>
  <c r="K911" i="4" s="1"/>
  <c r="J912" i="2" a="1"/>
  <c r="J912" i="2" s="1"/>
  <c r="K912" i="4" s="1"/>
  <c r="J913" i="2" a="1"/>
  <c r="J913" i="2" s="1"/>
  <c r="K913" i="4" s="1"/>
  <c r="J914" i="2" a="1"/>
  <c r="J914" i="2" s="1"/>
  <c r="K914" i="4" s="1"/>
  <c r="J915" i="2" a="1"/>
  <c r="J915" i="2" s="1"/>
  <c r="K915" i="4" s="1"/>
  <c r="J916" i="2" a="1"/>
  <c r="J916" i="2" s="1"/>
  <c r="K916" i="4" s="1"/>
  <c r="J917" i="2" a="1"/>
  <c r="J917" i="2" s="1"/>
  <c r="K917" i="4" s="1"/>
  <c r="J918" i="2" a="1"/>
  <c r="J918" i="2" s="1"/>
  <c r="K918" i="4" s="1"/>
  <c r="J919" i="2" a="1"/>
  <c r="J919" i="2" s="1"/>
  <c r="K919" i="4" s="1"/>
  <c r="J920" i="2" a="1"/>
  <c r="J920" i="2" s="1"/>
  <c r="K920" i="4" s="1"/>
  <c r="J921" i="2" a="1"/>
  <c r="J921" i="2" s="1"/>
  <c r="K921" i="4" s="1"/>
  <c r="J922" i="2" a="1"/>
  <c r="J922" i="2" s="1"/>
  <c r="K922" i="4" s="1"/>
  <c r="J923" i="2" a="1"/>
  <c r="J923" i="2" s="1"/>
  <c r="K923" i="4" s="1"/>
  <c r="J924" i="2" a="1"/>
  <c r="J924" i="2" s="1"/>
  <c r="K924" i="4" s="1"/>
  <c r="J925" i="2" a="1"/>
  <c r="J925" i="2" s="1"/>
  <c r="K925" i="4" s="1"/>
  <c r="J926" i="2" a="1"/>
  <c r="J926" i="2" s="1"/>
  <c r="K926" i="4" s="1"/>
  <c r="J927" i="2" a="1"/>
  <c r="J927" i="2" s="1"/>
  <c r="K927" i="4" s="1"/>
  <c r="J928" i="2" a="1"/>
  <c r="J928" i="2" s="1"/>
  <c r="K928" i="4" s="1"/>
  <c r="J929" i="2" a="1"/>
  <c r="J929" i="2" s="1"/>
  <c r="K929" i="4" s="1"/>
  <c r="J930" i="2" a="1"/>
  <c r="J930" i="2" s="1"/>
  <c r="K930" i="4" s="1"/>
  <c r="J931" i="2" a="1"/>
  <c r="J931" i="2" s="1"/>
  <c r="K931" i="4" s="1"/>
  <c r="J932" i="2" a="1"/>
  <c r="J932" i="2" s="1"/>
  <c r="K932" i="4" s="1"/>
  <c r="J933" i="2" a="1"/>
  <c r="J933" i="2" s="1"/>
  <c r="K933" i="4" s="1"/>
  <c r="J934" i="2" a="1"/>
  <c r="J934" i="2" s="1"/>
  <c r="K934" i="4" s="1"/>
  <c r="J935" i="2" a="1"/>
  <c r="J935" i="2" s="1"/>
  <c r="K935" i="4" s="1"/>
  <c r="J936" i="2" a="1"/>
  <c r="J936" i="2" s="1"/>
  <c r="K936" i="4" s="1"/>
  <c r="J937" i="2" a="1"/>
  <c r="J937" i="2" s="1"/>
  <c r="K937" i="4" s="1"/>
  <c r="J938" i="2" a="1"/>
  <c r="J938" i="2" s="1"/>
  <c r="K938" i="4" s="1"/>
  <c r="J939" i="2" a="1"/>
  <c r="J939" i="2" s="1"/>
  <c r="K939" i="4" s="1"/>
  <c r="J940" i="2" a="1"/>
  <c r="J940" i="2" s="1"/>
  <c r="K940" i="4" s="1"/>
  <c r="J941" i="2" a="1"/>
  <c r="J941" i="2" s="1"/>
  <c r="K941" i="4" s="1"/>
  <c r="J942" i="2" a="1"/>
  <c r="J942" i="2" s="1"/>
  <c r="K942" i="4" s="1"/>
  <c r="J943" i="2" a="1"/>
  <c r="J943" i="2" s="1"/>
  <c r="K943" i="4" s="1"/>
  <c r="J944" i="2" a="1"/>
  <c r="J944" i="2" s="1"/>
  <c r="K944" i="4" s="1"/>
  <c r="J945" i="2" a="1"/>
  <c r="J945" i="2" s="1"/>
  <c r="K945" i="4" s="1"/>
  <c r="J946" i="2" a="1"/>
  <c r="J946" i="2" s="1"/>
  <c r="K946" i="4" s="1"/>
  <c r="J947" i="2" a="1"/>
  <c r="J947" i="2" s="1"/>
  <c r="K947" i="4" s="1"/>
  <c r="J948" i="2" a="1"/>
  <c r="J948" i="2" s="1"/>
  <c r="K948" i="4" s="1"/>
  <c r="J949" i="2" a="1"/>
  <c r="J949" i="2" s="1"/>
  <c r="K949" i="4" s="1"/>
  <c r="J950" i="2" a="1"/>
  <c r="J950" i="2" s="1"/>
  <c r="K950" i="4" s="1"/>
  <c r="J951" i="2" a="1"/>
  <c r="J951" i="2" s="1"/>
  <c r="K951" i="4" s="1"/>
  <c r="J952" i="2" a="1"/>
  <c r="J952" i="2" s="1"/>
  <c r="K952" i="4" s="1"/>
  <c r="J953" i="2" a="1"/>
  <c r="J953" i="2" s="1"/>
  <c r="K953" i="4" s="1"/>
  <c r="J954" i="2" a="1"/>
  <c r="J954" i="2" s="1"/>
  <c r="K954" i="4" s="1"/>
  <c r="J955" i="2" a="1"/>
  <c r="J955" i="2" s="1"/>
  <c r="K955" i="4" s="1"/>
  <c r="J956" i="2" a="1"/>
  <c r="J956" i="2" s="1"/>
  <c r="K956" i="4" s="1"/>
  <c r="J957" i="2" a="1"/>
  <c r="J957" i="2" s="1"/>
  <c r="K957" i="4" s="1"/>
  <c r="J958" i="2" a="1"/>
  <c r="J958" i="2" s="1"/>
  <c r="K958" i="4" s="1"/>
  <c r="J959" i="2" a="1"/>
  <c r="J959" i="2" s="1"/>
  <c r="K959" i="4" s="1"/>
  <c r="J960" i="2" a="1"/>
  <c r="J960" i="2" s="1"/>
  <c r="K960" i="4" s="1"/>
  <c r="J961" i="2" a="1"/>
  <c r="J961" i="2" s="1"/>
  <c r="K961" i="4" s="1"/>
  <c r="J962" i="2" a="1"/>
  <c r="J962" i="2" s="1"/>
  <c r="K962" i="4" s="1"/>
  <c r="J963" i="2" a="1"/>
  <c r="J963" i="2" s="1"/>
  <c r="K963" i="4" s="1"/>
  <c r="J964" i="2" a="1"/>
  <c r="J964" i="2" s="1"/>
  <c r="K964" i="4" s="1"/>
  <c r="J965" i="2" a="1"/>
  <c r="J965" i="2" s="1"/>
  <c r="K965" i="4" s="1"/>
  <c r="J966" i="2" a="1"/>
  <c r="J966" i="2" s="1"/>
  <c r="K966" i="4" s="1"/>
  <c r="J967" i="2" a="1"/>
  <c r="J967" i="2" s="1"/>
  <c r="K967" i="4" s="1"/>
  <c r="J968" i="2" a="1"/>
  <c r="J968" i="2" s="1"/>
  <c r="K968" i="4" s="1"/>
  <c r="J969" i="2" a="1"/>
  <c r="J969" i="2" s="1"/>
  <c r="K969" i="4" s="1"/>
  <c r="J970" i="2" a="1"/>
  <c r="J970" i="2" s="1"/>
  <c r="K970" i="4" s="1"/>
  <c r="J971" i="2" a="1"/>
  <c r="J971" i="2" s="1"/>
  <c r="K971" i="4" s="1"/>
  <c r="J972" i="2" a="1"/>
  <c r="J972" i="2" s="1"/>
  <c r="K972" i="4" s="1"/>
  <c r="J973" i="2" a="1"/>
  <c r="J973" i="2" s="1"/>
  <c r="K973" i="4" s="1"/>
  <c r="J974" i="2" a="1"/>
  <c r="J974" i="2" s="1"/>
  <c r="K974" i="4" s="1"/>
  <c r="J975" i="2" a="1"/>
  <c r="J975" i="2" s="1"/>
  <c r="K975" i="4" s="1"/>
  <c r="J976" i="2" a="1"/>
  <c r="J976" i="2" s="1"/>
  <c r="K976" i="4" s="1"/>
  <c r="J977" i="2" a="1"/>
  <c r="J977" i="2" s="1"/>
  <c r="K977" i="4" s="1"/>
  <c r="J978" i="2" a="1"/>
  <c r="J978" i="2" s="1"/>
  <c r="K978" i="4" s="1"/>
  <c r="J979" i="2" a="1"/>
  <c r="J979" i="2" s="1"/>
  <c r="K979" i="4" s="1"/>
  <c r="J980" i="2" a="1"/>
  <c r="J980" i="2" s="1"/>
  <c r="K980" i="4" s="1"/>
  <c r="J981" i="2" a="1"/>
  <c r="J981" i="2" s="1"/>
  <c r="K981" i="4" s="1"/>
  <c r="J982" i="2" a="1"/>
  <c r="J982" i="2" s="1"/>
  <c r="K982" i="4" s="1"/>
  <c r="J983" i="2" a="1"/>
  <c r="J983" i="2" s="1"/>
  <c r="K983" i="4" s="1"/>
  <c r="J984" i="2" a="1"/>
  <c r="J984" i="2" s="1"/>
  <c r="K984" i="4" s="1"/>
  <c r="J985" i="2" a="1"/>
  <c r="J985" i="2" s="1"/>
  <c r="K985" i="4" s="1"/>
  <c r="J986" i="2" a="1"/>
  <c r="J986" i="2" s="1"/>
  <c r="K986" i="4" s="1"/>
  <c r="J987" i="2" a="1"/>
  <c r="J987" i="2" s="1"/>
  <c r="K987" i="4" s="1"/>
  <c r="J988" i="2" a="1"/>
  <c r="J988" i="2" s="1"/>
  <c r="K988" i="4" s="1"/>
  <c r="J989" i="2" a="1"/>
  <c r="J989" i="2" s="1"/>
  <c r="K989" i="4" s="1"/>
  <c r="J990" i="2" a="1"/>
  <c r="J990" i="2" s="1"/>
  <c r="K990" i="4" s="1"/>
  <c r="J991" i="2" a="1"/>
  <c r="J991" i="2" s="1"/>
  <c r="K991" i="4" s="1"/>
  <c r="J992" i="2" a="1"/>
  <c r="J992" i="2" s="1"/>
  <c r="K992" i="4" s="1"/>
  <c r="J993" i="2" a="1"/>
  <c r="J993" i="2" s="1"/>
  <c r="K993" i="4" s="1"/>
  <c r="J994" i="2" a="1"/>
  <c r="J994" i="2" s="1"/>
  <c r="K994" i="4" s="1"/>
  <c r="J995" i="2" a="1"/>
  <c r="J995" i="2" s="1"/>
  <c r="K995" i="4" s="1"/>
  <c r="J996" i="2" a="1"/>
  <c r="J996" i="2" s="1"/>
  <c r="K996" i="4" s="1"/>
  <c r="J997" i="2" a="1"/>
  <c r="J997" i="2" s="1"/>
  <c r="K997" i="4" s="1"/>
  <c r="J998" i="2" a="1"/>
  <c r="J998" i="2" s="1"/>
  <c r="K998" i="4" s="1"/>
  <c r="J999" i="2" a="1"/>
  <c r="J999" i="2" s="1"/>
  <c r="K999" i="4" s="1"/>
  <c r="J1000" i="2" a="1"/>
  <c r="J1000" i="2" s="1"/>
  <c r="K1000" i="4" s="1"/>
  <c r="J1001" i="2" a="1"/>
  <c r="J1001" i="2" s="1"/>
  <c r="K1001" i="4" s="1"/>
  <c r="J1002" i="2" a="1"/>
  <c r="J1002" i="2" s="1"/>
  <c r="K1002" i="4" s="1"/>
  <c r="J1003" i="2" a="1"/>
  <c r="J1003" i="2" s="1"/>
  <c r="K1003" i="4" s="1"/>
  <c r="J1004" i="2" a="1"/>
  <c r="J1004" i="2" s="1"/>
  <c r="K1004" i="4" s="1"/>
  <c r="J1005" i="2" a="1"/>
  <c r="J1005" i="2" s="1"/>
  <c r="K1005" i="4" s="1"/>
  <c r="J1006" i="2" a="1"/>
  <c r="J1006" i="2" s="1"/>
  <c r="K1006" i="4" s="1"/>
  <c r="J1007" i="2" a="1"/>
  <c r="J1007" i="2" s="1"/>
  <c r="K1007" i="4" s="1"/>
  <c r="J1008" i="2" a="1"/>
  <c r="J1008" i="2" s="1"/>
  <c r="K1008" i="4" s="1"/>
  <c r="J1009" i="2" a="1"/>
  <c r="J1009" i="2" s="1"/>
  <c r="K1009" i="4" s="1"/>
  <c r="J1010" i="2" a="1"/>
  <c r="J1010" i="2" s="1"/>
  <c r="K1010" i="4" s="1"/>
  <c r="J1011" i="2" a="1"/>
  <c r="J1011" i="2" s="1"/>
  <c r="K1011" i="4" s="1"/>
  <c r="J1012" i="2" a="1"/>
  <c r="J1012" i="2" s="1"/>
  <c r="K1012" i="4" s="1"/>
  <c r="J1013" i="2" a="1"/>
  <c r="J1013" i="2" s="1"/>
  <c r="K1013" i="4" s="1"/>
  <c r="J1014" i="2" a="1"/>
  <c r="J1014" i="2" s="1"/>
  <c r="K1014" i="4" s="1"/>
  <c r="J1015" i="2" a="1"/>
  <c r="J1015" i="2" s="1"/>
  <c r="K1015" i="4" s="1"/>
  <c r="J1016" i="2" a="1"/>
  <c r="J1016" i="2" s="1"/>
  <c r="K1016" i="4" s="1"/>
  <c r="J1017" i="2" a="1"/>
  <c r="J1017" i="2" s="1"/>
  <c r="K1017" i="4" s="1"/>
  <c r="J1018" i="2" a="1"/>
  <c r="J1018" i="2" s="1"/>
  <c r="K1018" i="4" s="1"/>
  <c r="J1019" i="2" a="1"/>
  <c r="J1019" i="2" s="1"/>
  <c r="K1019" i="4" s="1"/>
  <c r="J1020" i="2" a="1"/>
  <c r="J1020" i="2" s="1"/>
  <c r="K1020" i="4" s="1"/>
  <c r="J1021" i="2" a="1"/>
  <c r="J1021" i="2" s="1"/>
  <c r="K1021" i="4" s="1"/>
  <c r="J1022" i="2" a="1"/>
  <c r="J1022" i="2" s="1"/>
  <c r="K1022" i="4" s="1"/>
  <c r="J1023" i="2" a="1"/>
  <c r="J1023" i="2" s="1"/>
  <c r="K1023" i="4" s="1"/>
  <c r="J1024" i="2" a="1"/>
  <c r="J1024" i="2" s="1"/>
  <c r="K1024" i="4" s="1"/>
  <c r="J1025" i="2" a="1"/>
  <c r="J1025" i="2" s="1"/>
  <c r="K1025" i="4" s="1"/>
  <c r="J1026" i="2" a="1"/>
  <c r="J1026" i="2" s="1"/>
  <c r="K1026" i="4" s="1"/>
  <c r="J1027" i="2" a="1"/>
  <c r="J1027" i="2" s="1"/>
  <c r="K1027" i="4" s="1"/>
  <c r="J1028" i="2" a="1"/>
  <c r="J1028" i="2" s="1"/>
  <c r="K1028" i="4" s="1"/>
  <c r="J1029" i="2" a="1"/>
  <c r="J1029" i="2" s="1"/>
  <c r="K1029" i="4" s="1"/>
  <c r="J1030" i="2" a="1"/>
  <c r="J1030" i="2" s="1"/>
  <c r="K1030" i="4" s="1"/>
  <c r="J1031" i="2" a="1"/>
  <c r="J1031" i="2" s="1"/>
  <c r="K1031" i="4" s="1"/>
  <c r="J1032" i="2" a="1"/>
  <c r="J1032" i="2" s="1"/>
  <c r="K1032" i="4" s="1"/>
  <c r="J1033" i="2" a="1"/>
  <c r="J1033" i="2" s="1"/>
  <c r="K1033" i="4" s="1"/>
  <c r="J1034" i="2" a="1"/>
  <c r="J1034" i="2" s="1"/>
  <c r="K1034" i="4" s="1"/>
  <c r="J1035" i="2" a="1"/>
  <c r="J1035" i="2" s="1"/>
  <c r="K1035" i="4" s="1"/>
  <c r="J1036" i="2" a="1"/>
  <c r="J1036" i="2" s="1"/>
  <c r="K1036" i="4" s="1"/>
  <c r="J1037" i="2" a="1"/>
  <c r="J1037" i="2" s="1"/>
  <c r="K1037" i="4" s="1"/>
  <c r="J1038" i="2" a="1"/>
  <c r="J1038" i="2" s="1"/>
  <c r="K1038" i="4" s="1"/>
  <c r="J1039" i="2" a="1"/>
  <c r="J1039" i="2" s="1"/>
  <c r="K1039" i="4" s="1"/>
  <c r="J1040" i="2" a="1"/>
  <c r="J1040" i="2" s="1"/>
  <c r="K1040" i="4" s="1"/>
  <c r="J1041" i="2" a="1"/>
  <c r="J1041" i="2" s="1"/>
  <c r="K1041" i="4" s="1"/>
  <c r="J1042" i="2" a="1"/>
  <c r="J1042" i="2" s="1"/>
  <c r="K1042" i="4" s="1"/>
  <c r="J1043" i="2" a="1"/>
  <c r="J1043" i="2" s="1"/>
  <c r="K1043" i="4" s="1"/>
  <c r="J1044" i="2" a="1"/>
  <c r="J1044" i="2" s="1"/>
  <c r="K1044" i="4" s="1"/>
  <c r="J1045" i="2" a="1"/>
  <c r="J1045" i="2" s="1"/>
  <c r="K1045" i="4" s="1"/>
  <c r="J1046" i="2" a="1"/>
  <c r="J1046" i="2" s="1"/>
  <c r="K1046" i="4" s="1"/>
  <c r="J1047" i="2" a="1"/>
  <c r="J1047" i="2" s="1"/>
  <c r="K1047" i="4" s="1"/>
  <c r="J1048" i="2" a="1"/>
  <c r="J1048" i="2" s="1"/>
  <c r="K1048" i="4" s="1"/>
  <c r="J1049" i="2" a="1"/>
  <c r="J1049" i="2" s="1"/>
  <c r="K1049" i="4" s="1"/>
  <c r="J1050" i="2" a="1"/>
  <c r="J1050" i="2" s="1"/>
  <c r="K1050" i="4" s="1"/>
  <c r="J1051" i="2" a="1"/>
  <c r="J1051" i="2" s="1"/>
  <c r="K1051" i="4" s="1"/>
  <c r="J1052" i="2" a="1"/>
  <c r="J1052" i="2" s="1"/>
  <c r="K1052" i="4" s="1"/>
  <c r="J1053" i="2" a="1"/>
  <c r="J1053" i="2" s="1"/>
  <c r="K1053" i="4" s="1"/>
  <c r="J1054" i="2" a="1"/>
  <c r="J1054" i="2" s="1"/>
  <c r="K1054" i="4" s="1"/>
  <c r="J1055" i="2" a="1"/>
  <c r="J1055" i="2" s="1"/>
  <c r="K1055" i="4" s="1"/>
  <c r="J1056" i="2" a="1"/>
  <c r="J1056" i="2" s="1"/>
  <c r="K1056" i="4" s="1"/>
  <c r="J1057" i="2" a="1"/>
  <c r="J1057" i="2" s="1"/>
  <c r="K1057" i="4" s="1"/>
  <c r="J1058" i="2" a="1"/>
  <c r="J1058" i="2" s="1"/>
  <c r="K1058" i="4" s="1"/>
  <c r="J1059" i="2" a="1"/>
  <c r="J1059" i="2" s="1"/>
  <c r="K1059" i="4" s="1"/>
  <c r="J1060" i="2" a="1"/>
  <c r="J1060" i="2" s="1"/>
  <c r="K1060" i="4" s="1"/>
  <c r="J1061" i="2" a="1"/>
  <c r="J1061" i="2" s="1"/>
  <c r="K1061" i="4" s="1"/>
  <c r="J1062" i="2" a="1"/>
  <c r="J1062" i="2" s="1"/>
  <c r="K1062" i="4" s="1"/>
  <c r="J840" i="2" a="1"/>
  <c r="J840" i="2" s="1"/>
  <c r="K840" i="4" s="1"/>
  <c r="J841" i="2" a="1"/>
  <c r="J841" i="2" s="1"/>
  <c r="K841" i="4" s="1"/>
  <c r="J842" i="2" a="1"/>
  <c r="J842" i="2" s="1"/>
  <c r="K842" i="4" s="1"/>
  <c r="J843" i="2" a="1"/>
  <c r="J843" i="2" s="1"/>
  <c r="K843" i="4" s="1"/>
  <c r="J844" i="2" a="1"/>
  <c r="J844" i="2" s="1"/>
  <c r="K844" i="4" s="1"/>
  <c r="J845" i="2" a="1"/>
  <c r="J845" i="2" s="1"/>
  <c r="K845" i="4" s="1"/>
  <c r="J846" i="2" a="1"/>
  <c r="J846" i="2" s="1"/>
  <c r="K846" i="4" s="1"/>
  <c r="J847" i="2" a="1"/>
  <c r="J847" i="2" s="1"/>
  <c r="K847" i="4" s="1"/>
  <c r="J848" i="2" a="1"/>
  <c r="J848" i="2" s="1"/>
  <c r="K848" i="4" s="1"/>
  <c r="J849" i="2" a="1"/>
  <c r="J849" i="2" s="1"/>
  <c r="K849" i="4" s="1"/>
  <c r="J850" i="2" a="1"/>
  <c r="J850" i="2" s="1"/>
  <c r="K850" i="4" s="1"/>
  <c r="J851" i="2" a="1"/>
  <c r="J851" i="2" s="1"/>
  <c r="K851" i="4" s="1"/>
  <c r="J852" i="2" a="1"/>
  <c r="J852" i="2" s="1"/>
  <c r="K852" i="4" s="1"/>
  <c r="J853" i="2" a="1"/>
  <c r="J853" i="2" s="1"/>
  <c r="K853" i="4" s="1"/>
  <c r="J854" i="2" a="1"/>
  <c r="J854" i="2" s="1"/>
  <c r="K854" i="4" s="1"/>
  <c r="J855" i="2" a="1"/>
  <c r="J855" i="2" s="1"/>
  <c r="K855" i="4" s="1"/>
  <c r="J856" i="2" a="1"/>
  <c r="J856" i="2" s="1"/>
  <c r="K856" i="4" s="1"/>
  <c r="J319" i="2" a="1"/>
  <c r="J319" i="2" s="1"/>
  <c r="K319" i="4" s="1"/>
  <c r="J320" i="2" a="1"/>
  <c r="J320" i="2" s="1"/>
  <c r="K320" i="4" s="1"/>
  <c r="J321" i="2" a="1"/>
  <c r="J321" i="2" s="1"/>
  <c r="K321" i="4" s="1"/>
  <c r="J322" i="2" a="1"/>
  <c r="J322" i="2" s="1"/>
  <c r="K322" i="4" s="1"/>
  <c r="J323" i="2" a="1"/>
  <c r="J323" i="2" s="1"/>
  <c r="K323" i="4" s="1"/>
  <c r="J324" i="2" a="1"/>
  <c r="J324" i="2" s="1"/>
  <c r="K324" i="4" s="1"/>
  <c r="J325" i="2" a="1"/>
  <c r="J325" i="2" s="1"/>
  <c r="K325" i="4" s="1"/>
  <c r="J326" i="2" a="1"/>
  <c r="J326" i="2" s="1"/>
  <c r="J327" i="2" a="1"/>
  <c r="J327" i="2" s="1"/>
  <c r="K327" i="4" s="1"/>
  <c r="J328" i="2" a="1"/>
  <c r="J328" i="2" s="1"/>
  <c r="K328" i="4" s="1"/>
  <c r="J329" i="2" a="1"/>
  <c r="J329" i="2" s="1"/>
  <c r="K329" i="4" s="1"/>
  <c r="J330" i="2" a="1"/>
  <c r="J330" i="2" s="1"/>
  <c r="K330" i="4" s="1"/>
  <c r="J331" i="2" a="1"/>
  <c r="J331" i="2" s="1"/>
  <c r="K331" i="4" s="1"/>
  <c r="J332" i="2" a="1"/>
  <c r="J332" i="2" s="1"/>
  <c r="K332" i="4" s="1"/>
  <c r="J333" i="2" a="1"/>
  <c r="J333" i="2" s="1"/>
  <c r="K333" i="4" s="1"/>
  <c r="J334" i="2" a="1"/>
  <c r="J334" i="2" s="1"/>
  <c r="K334" i="4" s="1"/>
  <c r="J335" i="2" a="1"/>
  <c r="J335" i="2" s="1"/>
  <c r="K335" i="4" s="1"/>
  <c r="J336" i="2" a="1"/>
  <c r="J336" i="2" s="1"/>
  <c r="K336" i="4" s="1"/>
  <c r="J337" i="2" a="1"/>
  <c r="J337" i="2" s="1"/>
  <c r="K337" i="4" s="1"/>
  <c r="J338" i="2" a="1"/>
  <c r="J338" i="2" s="1"/>
  <c r="K338" i="4" s="1"/>
  <c r="J339" i="2" a="1"/>
  <c r="J339" i="2" s="1"/>
  <c r="K339" i="4" s="1"/>
  <c r="J340" i="2" a="1"/>
  <c r="J340" i="2" s="1"/>
  <c r="K340" i="4" s="1"/>
  <c r="J341" i="2" a="1"/>
  <c r="J341" i="2" s="1"/>
  <c r="K341" i="4" s="1"/>
  <c r="J342" i="2" a="1"/>
  <c r="J342" i="2" s="1"/>
  <c r="K342" i="4" s="1"/>
  <c r="J343" i="2" a="1"/>
  <c r="J343" i="2" s="1"/>
  <c r="K343" i="4" s="1"/>
  <c r="J344" i="2" a="1"/>
  <c r="J344" i="2" s="1"/>
  <c r="K344" i="4" s="1"/>
  <c r="J345" i="2" a="1"/>
  <c r="J345" i="2" s="1"/>
  <c r="K345" i="4" s="1"/>
  <c r="J346" i="2" a="1"/>
  <c r="J346" i="2" s="1"/>
  <c r="K346" i="4" s="1"/>
  <c r="J347" i="2" a="1"/>
  <c r="J347" i="2" s="1"/>
  <c r="K347" i="4" s="1"/>
  <c r="J348" i="2" a="1"/>
  <c r="J348" i="2" s="1"/>
  <c r="K348" i="4" s="1"/>
  <c r="J349" i="2" a="1"/>
  <c r="J349" i="2" s="1"/>
  <c r="K349" i="4" s="1"/>
  <c r="J350" i="2" a="1"/>
  <c r="J350" i="2" s="1"/>
  <c r="K350" i="4" s="1"/>
  <c r="J351" i="2" a="1"/>
  <c r="J351" i="2" s="1"/>
  <c r="K351" i="4" s="1"/>
  <c r="J352" i="2" a="1"/>
  <c r="J352" i="2" s="1"/>
  <c r="K352" i="4" s="1"/>
  <c r="J353" i="2" a="1"/>
  <c r="J353" i="2" s="1"/>
  <c r="K353" i="4" s="1"/>
  <c r="J354" i="2" a="1"/>
  <c r="J354" i="2" s="1"/>
  <c r="K354" i="4" s="1"/>
  <c r="J355" i="2" a="1"/>
  <c r="J355" i="2" s="1"/>
  <c r="K355" i="4" s="1"/>
  <c r="J356" i="2" a="1"/>
  <c r="J356" i="2" s="1"/>
  <c r="K356" i="4" s="1"/>
  <c r="J357" i="2" a="1"/>
  <c r="J357" i="2" s="1"/>
  <c r="K357" i="4" s="1"/>
  <c r="J358" i="2" a="1"/>
  <c r="J358" i="2" s="1"/>
  <c r="K358" i="4" s="1"/>
  <c r="J359" i="2" a="1"/>
  <c r="J359" i="2" s="1"/>
  <c r="K359" i="4" s="1"/>
  <c r="J360" i="2" a="1"/>
  <c r="J360" i="2" s="1"/>
  <c r="K360" i="4" s="1"/>
  <c r="J361" i="2" a="1"/>
  <c r="J361" i="2" s="1"/>
  <c r="K361" i="4" s="1"/>
  <c r="J362" i="2" a="1"/>
  <c r="J362" i="2" s="1"/>
  <c r="K362" i="4" s="1"/>
  <c r="J363" i="2" a="1"/>
  <c r="J363" i="2" s="1"/>
  <c r="K363" i="4" s="1"/>
  <c r="J364" i="2" a="1"/>
  <c r="J364" i="2" s="1"/>
  <c r="K364" i="4" s="1"/>
  <c r="J365" i="2" a="1"/>
  <c r="J365" i="2" s="1"/>
  <c r="K365" i="4" s="1"/>
  <c r="J366" i="2" a="1"/>
  <c r="J366" i="2" s="1"/>
  <c r="K366" i="4" s="1"/>
  <c r="J367" i="2" a="1"/>
  <c r="J367" i="2" s="1"/>
  <c r="K367" i="4" s="1"/>
  <c r="J368" i="2" a="1"/>
  <c r="J368" i="2" s="1"/>
  <c r="K368" i="4" s="1"/>
  <c r="J369" i="2" a="1"/>
  <c r="J369" i="2" s="1"/>
  <c r="K369" i="4" s="1"/>
  <c r="J371" i="2" a="1"/>
  <c r="J371" i="2" s="1"/>
  <c r="K371" i="4" s="1"/>
  <c r="J372" i="2" a="1"/>
  <c r="J372" i="2" s="1"/>
  <c r="K372" i="4" s="1"/>
  <c r="J373" i="2" a="1"/>
  <c r="J373" i="2" s="1"/>
  <c r="K373" i="4" s="1"/>
  <c r="J374" i="2" a="1"/>
  <c r="J374" i="2" s="1"/>
  <c r="K374" i="4" s="1"/>
  <c r="J375" i="2" a="1"/>
  <c r="J375" i="2" s="1"/>
  <c r="K375" i="4" s="1"/>
  <c r="J376" i="2" a="1"/>
  <c r="J376" i="2" s="1"/>
  <c r="K376" i="4" s="1"/>
  <c r="J377" i="2" a="1"/>
  <c r="J377" i="2" s="1"/>
  <c r="K377" i="4" s="1"/>
  <c r="J378" i="2" a="1"/>
  <c r="J378" i="2" s="1"/>
  <c r="K378" i="4" s="1"/>
  <c r="J379" i="2" a="1"/>
  <c r="J379" i="2" s="1"/>
  <c r="K379" i="4" s="1"/>
  <c r="J380" i="2" a="1"/>
  <c r="J380" i="2" s="1"/>
  <c r="K380" i="4" s="1"/>
  <c r="J381" i="2" a="1"/>
  <c r="J381" i="2" s="1"/>
  <c r="K381" i="4" s="1"/>
  <c r="J382" i="2" a="1"/>
  <c r="J382" i="2" s="1"/>
  <c r="K382" i="4" s="1"/>
  <c r="J383" i="2" a="1"/>
  <c r="J383" i="2" s="1"/>
  <c r="K383" i="4" s="1"/>
  <c r="J384" i="2" a="1"/>
  <c r="J384" i="2" s="1"/>
  <c r="K384" i="4" s="1"/>
  <c r="J385" i="2" a="1"/>
  <c r="J385" i="2" s="1"/>
  <c r="K385" i="4" s="1"/>
  <c r="J386" i="2" a="1"/>
  <c r="J386" i="2" s="1"/>
  <c r="K386" i="4" s="1"/>
  <c r="J387" i="2" a="1"/>
  <c r="J387" i="2" s="1"/>
  <c r="K387" i="4" s="1"/>
  <c r="J388" i="2" a="1"/>
  <c r="J388" i="2" s="1"/>
  <c r="K388" i="4" s="1"/>
  <c r="J389" i="2" a="1"/>
  <c r="J389" i="2" s="1"/>
  <c r="K389" i="4" s="1"/>
  <c r="J390" i="2" a="1"/>
  <c r="J390" i="2" s="1"/>
  <c r="K390" i="4" s="1"/>
  <c r="J391" i="2" a="1"/>
  <c r="J391" i="2" s="1"/>
  <c r="K391" i="4" s="1"/>
  <c r="J392" i="2" a="1"/>
  <c r="J392" i="2" s="1"/>
  <c r="K392" i="4" s="1"/>
  <c r="J393" i="2" a="1"/>
  <c r="J393" i="2" s="1"/>
  <c r="K393" i="4" s="1"/>
  <c r="J394" i="2" a="1"/>
  <c r="J394" i="2" s="1"/>
  <c r="K394" i="4" s="1"/>
  <c r="J395" i="2" a="1"/>
  <c r="J395" i="2" s="1"/>
  <c r="K395" i="4" s="1"/>
  <c r="J396" i="2" a="1"/>
  <c r="J396" i="2" s="1"/>
  <c r="K396" i="4" s="1"/>
  <c r="J397" i="2" a="1"/>
  <c r="J397" i="2" s="1"/>
  <c r="K397" i="4" s="1"/>
  <c r="J398" i="2" a="1"/>
  <c r="J398" i="2" s="1"/>
  <c r="K398" i="4" s="1"/>
  <c r="J399" i="2" a="1"/>
  <c r="J399" i="2" s="1"/>
  <c r="K399" i="4" s="1"/>
  <c r="J400" i="2" a="1"/>
  <c r="J400" i="2" s="1"/>
  <c r="K400" i="4" s="1"/>
  <c r="J401" i="2" a="1"/>
  <c r="J401" i="2" s="1"/>
  <c r="K401" i="4" s="1"/>
  <c r="J402" i="2" a="1"/>
  <c r="J402" i="2" s="1"/>
  <c r="K402" i="4" s="1"/>
  <c r="J403" i="2" a="1"/>
  <c r="J403" i="2" s="1"/>
  <c r="K403" i="4" s="1"/>
  <c r="J404" i="2" a="1"/>
  <c r="J404" i="2" s="1"/>
  <c r="K404" i="4" s="1"/>
  <c r="J405" i="2" a="1"/>
  <c r="J405" i="2" s="1"/>
  <c r="K405" i="4" s="1"/>
  <c r="J406" i="2" a="1"/>
  <c r="J406" i="2" s="1"/>
  <c r="K406" i="4" s="1"/>
  <c r="J407" i="2" a="1"/>
  <c r="J407" i="2" s="1"/>
  <c r="K407" i="4" s="1"/>
  <c r="J408" i="2" a="1"/>
  <c r="J408" i="2" s="1"/>
  <c r="K408" i="4" s="1"/>
  <c r="J409" i="2" a="1"/>
  <c r="J409" i="2" s="1"/>
  <c r="K409" i="4" s="1"/>
  <c r="J410" i="2" a="1"/>
  <c r="J410" i="2" s="1"/>
  <c r="K410" i="4" s="1"/>
  <c r="J411" i="2" a="1"/>
  <c r="J411" i="2" s="1"/>
  <c r="K411" i="4" s="1"/>
  <c r="J412" i="2" a="1"/>
  <c r="J412" i="2" s="1"/>
  <c r="K412" i="4" s="1"/>
  <c r="J413" i="2" a="1"/>
  <c r="J413" i="2" s="1"/>
  <c r="K413" i="4" s="1"/>
  <c r="J414" i="2" a="1"/>
  <c r="J414" i="2" s="1"/>
  <c r="K414" i="4" s="1"/>
  <c r="J415" i="2" a="1"/>
  <c r="J415" i="2" s="1"/>
  <c r="K415" i="4" s="1"/>
  <c r="J416" i="2" a="1"/>
  <c r="J416" i="2" s="1"/>
  <c r="K416" i="4" s="1"/>
  <c r="J417" i="2" a="1"/>
  <c r="J417" i="2" s="1"/>
  <c r="K417" i="4" s="1"/>
  <c r="J418" i="2" a="1"/>
  <c r="J418" i="2" s="1"/>
  <c r="K418" i="4" s="1"/>
  <c r="J419" i="2" a="1"/>
  <c r="J419" i="2" s="1"/>
  <c r="K419" i="4" s="1"/>
  <c r="J420" i="2" a="1"/>
  <c r="J420" i="2" s="1"/>
  <c r="K420" i="4" s="1"/>
  <c r="J421" i="2" a="1"/>
  <c r="J421" i="2" s="1"/>
  <c r="K421" i="4" s="1"/>
  <c r="J422" i="2" a="1"/>
  <c r="J422" i="2" s="1"/>
  <c r="K422" i="4" s="1"/>
  <c r="J423" i="2" a="1"/>
  <c r="J423" i="2" s="1"/>
  <c r="K423" i="4" s="1"/>
  <c r="J424" i="2" a="1"/>
  <c r="J424" i="2" s="1"/>
  <c r="K424" i="4" s="1"/>
  <c r="J425" i="2" a="1"/>
  <c r="J425" i="2" s="1"/>
  <c r="K425" i="4" s="1"/>
  <c r="J426" i="2" a="1"/>
  <c r="J426" i="2" s="1"/>
  <c r="K426" i="4" s="1"/>
  <c r="J427" i="2" a="1"/>
  <c r="J427" i="2" s="1"/>
  <c r="K427" i="4" s="1"/>
  <c r="J428" i="2" a="1"/>
  <c r="J428" i="2" s="1"/>
  <c r="K428" i="4" s="1"/>
  <c r="J429" i="2" a="1"/>
  <c r="J429" i="2" s="1"/>
  <c r="K429" i="4" s="1"/>
  <c r="J430" i="2" a="1"/>
  <c r="J430" i="2" s="1"/>
  <c r="K430" i="4" s="1"/>
  <c r="J431" i="2" a="1"/>
  <c r="J431" i="2" s="1"/>
  <c r="K431" i="4" s="1"/>
  <c r="J432" i="2" a="1"/>
  <c r="J432" i="2" s="1"/>
  <c r="K432" i="4" s="1"/>
  <c r="J433" i="2" a="1"/>
  <c r="J433" i="2" s="1"/>
  <c r="K433" i="4" s="1"/>
  <c r="J434" i="2" a="1"/>
  <c r="J434" i="2" s="1"/>
  <c r="K434" i="4" s="1"/>
  <c r="J435" i="2" a="1"/>
  <c r="J435" i="2" s="1"/>
  <c r="K435" i="4" s="1"/>
  <c r="J436" i="2" a="1"/>
  <c r="J436" i="2" s="1"/>
  <c r="K436" i="4" s="1"/>
  <c r="J437" i="2" a="1"/>
  <c r="J437" i="2" s="1"/>
  <c r="K437" i="4" s="1"/>
  <c r="J438" i="2" a="1"/>
  <c r="J438" i="2" s="1"/>
  <c r="K438" i="4" s="1"/>
  <c r="J439" i="2" a="1"/>
  <c r="J439" i="2" s="1"/>
  <c r="K439" i="4" s="1"/>
  <c r="J440" i="2" a="1"/>
  <c r="J440" i="2" s="1"/>
  <c r="K440" i="4" s="1"/>
  <c r="J441" i="2" a="1"/>
  <c r="J441" i="2" s="1"/>
  <c r="K441" i="4" s="1"/>
  <c r="J442" i="2" a="1"/>
  <c r="J442" i="2" s="1"/>
  <c r="K442" i="4" s="1"/>
  <c r="J443" i="2" a="1"/>
  <c r="J443" i="2" s="1"/>
  <c r="K443" i="4" s="1"/>
  <c r="J444" i="2" a="1"/>
  <c r="J444" i="2" s="1"/>
  <c r="K444" i="4" s="1"/>
  <c r="J445" i="2" a="1"/>
  <c r="J445" i="2" s="1"/>
  <c r="K445" i="4" s="1"/>
  <c r="J446" i="2" a="1"/>
  <c r="J446" i="2" s="1"/>
  <c r="K446" i="4" s="1"/>
  <c r="J447" i="2" a="1"/>
  <c r="J447" i="2" s="1"/>
  <c r="K447" i="4" s="1"/>
  <c r="J448" i="2" a="1"/>
  <c r="J448" i="2" s="1"/>
  <c r="K448" i="4" s="1"/>
  <c r="J449" i="2" a="1"/>
  <c r="J449" i="2" s="1"/>
  <c r="K449" i="4" s="1"/>
  <c r="J450" i="2" a="1"/>
  <c r="J450" i="2" s="1"/>
  <c r="K450" i="4" s="1"/>
  <c r="J451" i="2" a="1"/>
  <c r="J451" i="2" s="1"/>
  <c r="K451" i="4" s="1"/>
  <c r="J452" i="2" a="1"/>
  <c r="J452" i="2" s="1"/>
  <c r="K452" i="4" s="1"/>
  <c r="J453" i="2" a="1"/>
  <c r="J453" i="2" s="1"/>
  <c r="K453" i="4" s="1"/>
  <c r="J454" i="2" a="1"/>
  <c r="J454" i="2" s="1"/>
  <c r="K454" i="4" s="1"/>
  <c r="J455" i="2" a="1"/>
  <c r="J455" i="2" s="1"/>
  <c r="K455" i="4" s="1"/>
  <c r="J456" i="2" a="1"/>
  <c r="J456" i="2" s="1"/>
  <c r="K456" i="4" s="1"/>
  <c r="J457" i="2" a="1"/>
  <c r="J457" i="2" s="1"/>
  <c r="K457" i="4" s="1"/>
  <c r="J458" i="2" a="1"/>
  <c r="J458" i="2" s="1"/>
  <c r="K458" i="4" s="1"/>
  <c r="J459" i="2" a="1"/>
  <c r="J459" i="2" s="1"/>
  <c r="K459" i="4" s="1"/>
  <c r="J460" i="2" a="1"/>
  <c r="J460" i="2" s="1"/>
  <c r="K460" i="4" s="1"/>
  <c r="J461" i="2" a="1"/>
  <c r="J461" i="2" s="1"/>
  <c r="K461" i="4" s="1"/>
  <c r="J462" i="2" a="1"/>
  <c r="J462" i="2" s="1"/>
  <c r="K462" i="4" s="1"/>
  <c r="J463" i="2" a="1"/>
  <c r="J463" i="2" s="1"/>
  <c r="K463" i="4" s="1"/>
  <c r="J464" i="2" a="1"/>
  <c r="J464" i="2" s="1"/>
  <c r="K464" i="4" s="1"/>
  <c r="J465" i="2" a="1"/>
  <c r="J465" i="2" s="1"/>
  <c r="K465" i="4" s="1"/>
  <c r="J466" i="2" a="1"/>
  <c r="J466" i="2" s="1"/>
  <c r="K466" i="4" s="1"/>
  <c r="J467" i="2" a="1"/>
  <c r="J467" i="2" s="1"/>
  <c r="K467" i="4" s="1"/>
  <c r="J468" i="2" a="1"/>
  <c r="J468" i="2" s="1"/>
  <c r="K468" i="4" s="1"/>
  <c r="J469" i="2" a="1"/>
  <c r="J469" i="2" s="1"/>
  <c r="K469" i="4" s="1"/>
  <c r="J470" i="2" a="1"/>
  <c r="J470" i="2" s="1"/>
  <c r="K470" i="4" s="1"/>
  <c r="J471" i="2" a="1"/>
  <c r="J471" i="2" s="1"/>
  <c r="K471" i="4" s="1"/>
  <c r="J472" i="2" a="1"/>
  <c r="J472" i="2" s="1"/>
  <c r="K472" i="4" s="1"/>
  <c r="J473" i="2" a="1"/>
  <c r="J473" i="2" s="1"/>
  <c r="K473" i="4" s="1"/>
  <c r="J474" i="2" a="1"/>
  <c r="J474" i="2" s="1"/>
  <c r="K474" i="4" s="1"/>
  <c r="J475" i="2" a="1"/>
  <c r="J475" i="2" s="1"/>
  <c r="K475" i="4" s="1"/>
  <c r="J476" i="2" a="1"/>
  <c r="J476" i="2" s="1"/>
  <c r="K476" i="4" s="1"/>
  <c r="J477" i="2" a="1"/>
  <c r="J477" i="2" s="1"/>
  <c r="K477" i="4" s="1"/>
  <c r="J478" i="2" a="1"/>
  <c r="J478" i="2" s="1"/>
  <c r="K478" i="4" s="1"/>
  <c r="J479" i="2" a="1"/>
  <c r="J479" i="2" s="1"/>
  <c r="K479" i="4" s="1"/>
  <c r="J480" i="2" a="1"/>
  <c r="J480" i="2" s="1"/>
  <c r="K480" i="4" s="1"/>
  <c r="J481" i="2" a="1"/>
  <c r="J481" i="2" s="1"/>
  <c r="K481" i="4" s="1"/>
  <c r="J482" i="2" a="1"/>
  <c r="J482" i="2" s="1"/>
  <c r="K482" i="4" s="1"/>
  <c r="J483" i="2" a="1"/>
  <c r="J483" i="2" s="1"/>
  <c r="K483" i="4" s="1"/>
  <c r="J484" i="2" a="1"/>
  <c r="J484" i="2" s="1"/>
  <c r="K484" i="4" s="1"/>
  <c r="J485" i="2" a="1"/>
  <c r="J485" i="2" s="1"/>
  <c r="K485" i="4" s="1"/>
  <c r="J486" i="2" a="1"/>
  <c r="J486" i="2" s="1"/>
  <c r="K486" i="4" s="1"/>
  <c r="J487" i="2" a="1"/>
  <c r="J487" i="2" s="1"/>
  <c r="K487" i="4" s="1"/>
  <c r="J488" i="2" a="1"/>
  <c r="J488" i="2" s="1"/>
  <c r="K488" i="4" s="1"/>
  <c r="J489" i="2" a="1"/>
  <c r="J489" i="2" s="1"/>
  <c r="K489" i="4" s="1"/>
  <c r="J490" i="2" a="1"/>
  <c r="J490" i="2" s="1"/>
  <c r="K490" i="4" s="1"/>
  <c r="J491" i="2" a="1"/>
  <c r="J491" i="2" s="1"/>
  <c r="K491" i="4" s="1"/>
  <c r="J492" i="2" a="1"/>
  <c r="J492" i="2" s="1"/>
  <c r="K492" i="4" s="1"/>
  <c r="J493" i="2" a="1"/>
  <c r="J493" i="2" s="1"/>
  <c r="K493" i="4" s="1"/>
  <c r="J494" i="2" a="1"/>
  <c r="J494" i="2" s="1"/>
  <c r="K494" i="4" s="1"/>
  <c r="J495" i="2" a="1"/>
  <c r="J495" i="2" s="1"/>
  <c r="K495" i="4" s="1"/>
  <c r="J496" i="2" a="1"/>
  <c r="J496" i="2" s="1"/>
  <c r="K496" i="4" s="1"/>
  <c r="J497" i="2" a="1"/>
  <c r="J497" i="2" s="1"/>
  <c r="K497" i="4" s="1"/>
  <c r="J498" i="2" a="1"/>
  <c r="J498" i="2" s="1"/>
  <c r="K498" i="4" s="1"/>
  <c r="J499" i="2" a="1"/>
  <c r="J499" i="2" s="1"/>
  <c r="K499" i="4" s="1"/>
  <c r="J500" i="2" a="1"/>
  <c r="J500" i="2" s="1"/>
  <c r="K500" i="4" s="1"/>
  <c r="J501" i="2" a="1"/>
  <c r="J501" i="2" s="1"/>
  <c r="K501" i="4" s="1"/>
  <c r="J502" i="2" a="1"/>
  <c r="J502" i="2" s="1"/>
  <c r="K502" i="4" s="1"/>
  <c r="J503" i="2" a="1"/>
  <c r="J503" i="2" s="1"/>
  <c r="K503" i="4" s="1"/>
  <c r="J504" i="2" a="1"/>
  <c r="J504" i="2" s="1"/>
  <c r="K504" i="4" s="1"/>
  <c r="J505" i="2" a="1"/>
  <c r="J505" i="2" s="1"/>
  <c r="K505" i="4" s="1"/>
  <c r="J506" i="2" a="1"/>
  <c r="J506" i="2" s="1"/>
  <c r="K506" i="4" s="1"/>
  <c r="J507" i="2" a="1"/>
  <c r="J507" i="2" s="1"/>
  <c r="K507" i="4" s="1"/>
  <c r="J508" i="2" a="1"/>
  <c r="J508" i="2" s="1"/>
  <c r="K508" i="4" s="1"/>
  <c r="J509" i="2" a="1"/>
  <c r="J509" i="2" s="1"/>
  <c r="K509" i="4" s="1"/>
  <c r="J510" i="2" a="1"/>
  <c r="J510" i="2" s="1"/>
  <c r="K510" i="4" s="1"/>
  <c r="J511" i="2" a="1"/>
  <c r="J511" i="2" s="1"/>
  <c r="K511" i="4" s="1"/>
  <c r="J512" i="2" a="1"/>
  <c r="J512" i="2" s="1"/>
  <c r="K512" i="4" s="1"/>
  <c r="J513" i="2" a="1"/>
  <c r="J513" i="2" s="1"/>
  <c r="K513" i="4" s="1"/>
  <c r="J514" i="2" a="1"/>
  <c r="J514" i="2" s="1"/>
  <c r="K514" i="4" s="1"/>
  <c r="J515" i="2" a="1"/>
  <c r="J515" i="2" s="1"/>
  <c r="K515" i="4" s="1"/>
  <c r="J516" i="2" a="1"/>
  <c r="J516" i="2" s="1"/>
  <c r="K516" i="4" s="1"/>
  <c r="J517" i="2" a="1"/>
  <c r="J517" i="2" s="1"/>
  <c r="K517" i="4" s="1"/>
  <c r="J518" i="2" a="1"/>
  <c r="J518" i="2" s="1"/>
  <c r="K518" i="4" s="1"/>
  <c r="J519" i="2" a="1"/>
  <c r="J519" i="2" s="1"/>
  <c r="K519" i="4" s="1"/>
  <c r="J520" i="2" a="1"/>
  <c r="J520" i="2" s="1"/>
  <c r="K520" i="4" s="1"/>
  <c r="J521" i="2" a="1"/>
  <c r="J521" i="2" s="1"/>
  <c r="K521" i="4" s="1"/>
  <c r="J522" i="2" a="1"/>
  <c r="J522" i="2" s="1"/>
  <c r="K522" i="4" s="1"/>
  <c r="J523" i="2" a="1"/>
  <c r="J523" i="2" s="1"/>
  <c r="K523" i="4" s="1"/>
  <c r="J524" i="2" a="1"/>
  <c r="J524" i="2" s="1"/>
  <c r="K524" i="4" s="1"/>
  <c r="J525" i="2" a="1"/>
  <c r="J525" i="2" s="1"/>
  <c r="K525" i="4" s="1"/>
  <c r="J526" i="2" a="1"/>
  <c r="J526" i="2" s="1"/>
  <c r="K526" i="4" s="1"/>
  <c r="J527" i="2" a="1"/>
  <c r="J527" i="2" s="1"/>
  <c r="K527" i="4" s="1"/>
  <c r="J528" i="2" a="1"/>
  <c r="J528" i="2" s="1"/>
  <c r="K528" i="4" s="1"/>
  <c r="J529" i="2" a="1"/>
  <c r="J529" i="2" s="1"/>
  <c r="K529" i="4" s="1"/>
  <c r="J530" i="2" a="1"/>
  <c r="J530" i="2" s="1"/>
  <c r="K530" i="4" s="1"/>
  <c r="J531" i="2" a="1"/>
  <c r="J531" i="2" s="1"/>
  <c r="K531" i="4" s="1"/>
  <c r="J532" i="2" a="1"/>
  <c r="J532" i="2" s="1"/>
  <c r="K532" i="4" s="1"/>
  <c r="J534" i="2" a="1"/>
  <c r="J534" i="2" s="1"/>
  <c r="K534" i="4" s="1"/>
  <c r="J535" i="2" a="1"/>
  <c r="J535" i="2" s="1"/>
  <c r="K535" i="4" s="1"/>
  <c r="J536" i="2" a="1"/>
  <c r="J536" i="2" s="1"/>
  <c r="K536" i="4" s="1"/>
  <c r="J537" i="2" a="1"/>
  <c r="J537" i="2" s="1"/>
  <c r="K537" i="4" s="1"/>
  <c r="J538" i="2" a="1"/>
  <c r="J538" i="2" s="1"/>
  <c r="K538" i="4" s="1"/>
  <c r="J539" i="2" a="1"/>
  <c r="J539" i="2" s="1"/>
  <c r="K539" i="4" s="1"/>
  <c r="J540" i="2" a="1"/>
  <c r="J540" i="2" s="1"/>
  <c r="K540" i="4" s="1"/>
  <c r="J541" i="2" a="1"/>
  <c r="J541" i="2" s="1"/>
  <c r="K541" i="4" s="1"/>
  <c r="J542" i="2" a="1"/>
  <c r="J542" i="2" s="1"/>
  <c r="K542" i="4" s="1"/>
  <c r="J543" i="2" a="1"/>
  <c r="J543" i="2" s="1"/>
  <c r="K543" i="4" s="1"/>
  <c r="J544" i="2" a="1"/>
  <c r="J544" i="2" s="1"/>
  <c r="K544" i="4" s="1"/>
  <c r="J545" i="2" a="1"/>
  <c r="J545" i="2" s="1"/>
  <c r="K545" i="4" s="1"/>
  <c r="J546" i="2" a="1"/>
  <c r="J546" i="2" s="1"/>
  <c r="K546" i="4" s="1"/>
  <c r="J547" i="2" a="1"/>
  <c r="J547" i="2" s="1"/>
  <c r="K547" i="4" s="1"/>
  <c r="J548" i="2" a="1"/>
  <c r="J548" i="2" s="1"/>
  <c r="K548" i="4" s="1"/>
  <c r="J549" i="2" a="1"/>
  <c r="J549" i="2" s="1"/>
  <c r="K549" i="4" s="1"/>
  <c r="J550" i="2" a="1"/>
  <c r="J550" i="2" s="1"/>
  <c r="K550" i="4" s="1"/>
  <c r="J551" i="2" a="1"/>
  <c r="J551" i="2" s="1"/>
  <c r="K551" i="4" s="1"/>
  <c r="J552" i="2" a="1"/>
  <c r="J552" i="2" s="1"/>
  <c r="K552" i="4" s="1"/>
  <c r="J553" i="2" a="1"/>
  <c r="J553" i="2" s="1"/>
  <c r="K553" i="4" s="1"/>
  <c r="J554" i="2" a="1"/>
  <c r="J554" i="2" s="1"/>
  <c r="K554" i="4" s="1"/>
  <c r="J555" i="2" a="1"/>
  <c r="J555" i="2" s="1"/>
  <c r="K555" i="4" s="1"/>
  <c r="J556" i="2" a="1"/>
  <c r="J556" i="2" s="1"/>
  <c r="K556" i="4" s="1"/>
  <c r="J557" i="2" a="1"/>
  <c r="J557" i="2" s="1"/>
  <c r="K557" i="4" s="1"/>
  <c r="J558" i="2" a="1"/>
  <c r="J558" i="2" s="1"/>
  <c r="K558" i="4" s="1"/>
  <c r="J559" i="2" a="1"/>
  <c r="J559" i="2" s="1"/>
  <c r="K559" i="4" s="1"/>
  <c r="J560" i="2" a="1"/>
  <c r="J560" i="2" s="1"/>
  <c r="K560" i="4" s="1"/>
  <c r="J561" i="2" a="1"/>
  <c r="J561" i="2" s="1"/>
  <c r="K561" i="4" s="1"/>
  <c r="J562" i="2" a="1"/>
  <c r="J562" i="2" s="1"/>
  <c r="K562" i="4" s="1"/>
  <c r="J563" i="2" a="1"/>
  <c r="J563" i="2" s="1"/>
  <c r="K563" i="4" s="1"/>
  <c r="J564" i="2" a="1"/>
  <c r="J564" i="2" s="1"/>
  <c r="K564" i="4" s="1"/>
  <c r="J565" i="2" a="1"/>
  <c r="J565" i="2" s="1"/>
  <c r="K565" i="4" s="1"/>
  <c r="J566" i="2" a="1"/>
  <c r="J566" i="2" s="1"/>
  <c r="K566" i="4" s="1"/>
  <c r="J567" i="2" a="1"/>
  <c r="J567" i="2" s="1"/>
  <c r="K567" i="4" s="1"/>
  <c r="J568" i="2" a="1"/>
  <c r="J568" i="2" s="1"/>
  <c r="K568" i="4" s="1"/>
  <c r="J569" i="2" a="1"/>
  <c r="J569" i="2" s="1"/>
  <c r="K569" i="4" s="1"/>
  <c r="J570" i="2" a="1"/>
  <c r="J570" i="2" s="1"/>
  <c r="K570" i="4" s="1"/>
  <c r="J571" i="2" a="1"/>
  <c r="J571" i="2" s="1"/>
  <c r="K571" i="4" s="1"/>
  <c r="J572" i="2" a="1"/>
  <c r="J572" i="2" s="1"/>
  <c r="K572" i="4" s="1"/>
  <c r="J573" i="2" a="1"/>
  <c r="J573" i="2" s="1"/>
  <c r="K573" i="4" s="1"/>
  <c r="J574" i="2" a="1"/>
  <c r="J574" i="2" s="1"/>
  <c r="K574" i="4" s="1"/>
  <c r="J575" i="2" a="1"/>
  <c r="J575" i="2" s="1"/>
  <c r="K575" i="4" s="1"/>
  <c r="J576" i="2" a="1"/>
  <c r="J576" i="2" s="1"/>
  <c r="K576" i="4" s="1"/>
  <c r="J577" i="2" a="1"/>
  <c r="J577" i="2" s="1"/>
  <c r="K577" i="4" s="1"/>
  <c r="J578" i="2" a="1"/>
  <c r="J578" i="2" s="1"/>
  <c r="K578" i="4" s="1"/>
  <c r="J579" i="2" a="1"/>
  <c r="J579" i="2" s="1"/>
  <c r="K579" i="4" s="1"/>
  <c r="J580" i="2" a="1"/>
  <c r="J580" i="2" s="1"/>
  <c r="K580" i="4" s="1"/>
  <c r="J581" i="2" a="1"/>
  <c r="J581" i="2" s="1"/>
  <c r="K581" i="4" s="1"/>
  <c r="J582" i="2" a="1"/>
  <c r="J582" i="2" s="1"/>
  <c r="K582" i="4" s="1"/>
  <c r="J583" i="2" a="1"/>
  <c r="J583" i="2" s="1"/>
  <c r="K583" i="4" s="1"/>
  <c r="J584" i="2" a="1"/>
  <c r="J584" i="2" s="1"/>
  <c r="K584" i="4" s="1"/>
  <c r="J585" i="2" a="1"/>
  <c r="J585" i="2" s="1"/>
  <c r="K585" i="4" s="1"/>
  <c r="J586" i="2" a="1"/>
  <c r="J586" i="2" s="1"/>
  <c r="K586" i="4" s="1"/>
  <c r="J587" i="2" a="1"/>
  <c r="J587" i="2" s="1"/>
  <c r="K587" i="4" s="1"/>
  <c r="J588" i="2" a="1"/>
  <c r="J588" i="2" s="1"/>
  <c r="K588" i="4" s="1"/>
  <c r="J589" i="2" a="1"/>
  <c r="J589" i="2" s="1"/>
  <c r="K589" i="4" s="1"/>
  <c r="J590" i="2" a="1"/>
  <c r="J590" i="2" s="1"/>
  <c r="K590" i="4" s="1"/>
  <c r="J591" i="2" a="1"/>
  <c r="J591" i="2" s="1"/>
  <c r="K591" i="4" s="1"/>
  <c r="J592" i="2" a="1"/>
  <c r="J592" i="2" s="1"/>
  <c r="K592" i="4" s="1"/>
  <c r="J593" i="2" a="1"/>
  <c r="J593" i="2" s="1"/>
  <c r="K593" i="4" s="1"/>
  <c r="J594" i="2" a="1"/>
  <c r="J594" i="2" s="1"/>
  <c r="K594" i="4" s="1"/>
  <c r="J595" i="2" a="1"/>
  <c r="J595" i="2" s="1"/>
  <c r="K595" i="4" s="1"/>
  <c r="J596" i="2" a="1"/>
  <c r="J596" i="2" s="1"/>
  <c r="K596" i="4" s="1"/>
  <c r="J597" i="2" a="1"/>
  <c r="J597" i="2" s="1"/>
  <c r="K597" i="4" s="1"/>
  <c r="J598" i="2" a="1"/>
  <c r="J598" i="2" s="1"/>
  <c r="K598" i="4" s="1"/>
  <c r="J599" i="2" a="1"/>
  <c r="J599" i="2" s="1"/>
  <c r="K599" i="4" s="1"/>
  <c r="J600" i="2" a="1"/>
  <c r="J600" i="2" s="1"/>
  <c r="K600" i="4" s="1"/>
  <c r="J601" i="2" a="1"/>
  <c r="J601" i="2" s="1"/>
  <c r="K601" i="4" s="1"/>
  <c r="J602" i="2" a="1"/>
  <c r="J602" i="2" s="1"/>
  <c r="K602" i="4" s="1"/>
  <c r="J603" i="2" a="1"/>
  <c r="J603" i="2" s="1"/>
  <c r="K603" i="4" s="1"/>
  <c r="J604" i="2" a="1"/>
  <c r="J604" i="2" s="1"/>
  <c r="K604" i="4" s="1"/>
  <c r="J605" i="2" a="1"/>
  <c r="J605" i="2" s="1"/>
  <c r="K605" i="4" s="1"/>
  <c r="J606" i="2" a="1"/>
  <c r="J606" i="2" s="1"/>
  <c r="K606" i="4" s="1"/>
  <c r="J607" i="2" a="1"/>
  <c r="J607" i="2" s="1"/>
  <c r="K607" i="4" s="1"/>
  <c r="J608" i="2" a="1"/>
  <c r="J608" i="2" s="1"/>
  <c r="K608" i="4" s="1"/>
  <c r="J609" i="2" a="1"/>
  <c r="J609" i="2" s="1"/>
  <c r="K609" i="4" s="1"/>
  <c r="J610" i="2" a="1"/>
  <c r="J610" i="2" s="1"/>
  <c r="K610" i="4" s="1"/>
  <c r="J611" i="2" a="1"/>
  <c r="J611" i="2" s="1"/>
  <c r="K611" i="4" s="1"/>
  <c r="J612" i="2" a="1"/>
  <c r="J612" i="2" s="1"/>
  <c r="K612" i="4" s="1"/>
  <c r="J613" i="2" a="1"/>
  <c r="J613" i="2" s="1"/>
  <c r="K613" i="4" s="1"/>
  <c r="J614" i="2" a="1"/>
  <c r="J614" i="2" s="1"/>
  <c r="K614" i="4" s="1"/>
  <c r="J615" i="2" a="1"/>
  <c r="J615" i="2" s="1"/>
  <c r="K615" i="4" s="1"/>
  <c r="J616" i="2" a="1"/>
  <c r="J616" i="2" s="1"/>
  <c r="K616" i="4" s="1"/>
  <c r="J617" i="2" a="1"/>
  <c r="J617" i="2" s="1"/>
  <c r="K617" i="4" s="1"/>
  <c r="J618" i="2" a="1"/>
  <c r="J618" i="2" s="1"/>
  <c r="K618" i="4" s="1"/>
  <c r="J619" i="2" a="1"/>
  <c r="J619" i="2" s="1"/>
  <c r="K619" i="4" s="1"/>
  <c r="J620" i="2" a="1"/>
  <c r="J620" i="2" s="1"/>
  <c r="K620" i="4" s="1"/>
  <c r="J621" i="2" a="1"/>
  <c r="J621" i="2" s="1"/>
  <c r="K621" i="4" s="1"/>
  <c r="J622" i="2" a="1"/>
  <c r="J622" i="2" s="1"/>
  <c r="K622" i="4" s="1"/>
  <c r="J623" i="2" a="1"/>
  <c r="J623" i="2" s="1"/>
  <c r="K623" i="4" s="1"/>
  <c r="J624" i="2" a="1"/>
  <c r="J624" i="2" s="1"/>
  <c r="K624" i="4" s="1"/>
  <c r="J625" i="2" a="1"/>
  <c r="J625" i="2" s="1"/>
  <c r="K625" i="4" s="1"/>
  <c r="J626" i="2" a="1"/>
  <c r="J626" i="2" s="1"/>
  <c r="K626" i="4" s="1"/>
  <c r="J627" i="2" a="1"/>
  <c r="J627" i="2" s="1"/>
  <c r="K627" i="4" s="1"/>
  <c r="J628" i="2" a="1"/>
  <c r="J628" i="2" s="1"/>
  <c r="K628" i="4" s="1"/>
  <c r="J629" i="2" a="1"/>
  <c r="J629" i="2" s="1"/>
  <c r="K629" i="4" s="1"/>
  <c r="J630" i="2" a="1"/>
  <c r="J630" i="2" s="1"/>
  <c r="K630" i="4" s="1"/>
  <c r="J631" i="2" a="1"/>
  <c r="J631" i="2" s="1"/>
  <c r="K631" i="4" s="1"/>
  <c r="J632" i="2" a="1"/>
  <c r="J632" i="2" s="1"/>
  <c r="K632" i="4" s="1"/>
  <c r="J633" i="2" a="1"/>
  <c r="J633" i="2" s="1"/>
  <c r="K633" i="4" s="1"/>
  <c r="J634" i="2" a="1"/>
  <c r="J634" i="2" s="1"/>
  <c r="K634" i="4" s="1"/>
  <c r="J635" i="2" a="1"/>
  <c r="J635" i="2" s="1"/>
  <c r="K635" i="4" s="1"/>
  <c r="J636" i="2" a="1"/>
  <c r="J636" i="2" s="1"/>
  <c r="K636" i="4" s="1"/>
  <c r="J637" i="2" a="1"/>
  <c r="J637" i="2" s="1"/>
  <c r="K637" i="4" s="1"/>
  <c r="J638" i="2" a="1"/>
  <c r="J638" i="2" s="1"/>
  <c r="K638" i="4" s="1"/>
  <c r="J639" i="2" a="1"/>
  <c r="J639" i="2" s="1"/>
  <c r="K639" i="4" s="1"/>
  <c r="J640" i="2" a="1"/>
  <c r="J640" i="2" s="1"/>
  <c r="K640" i="4" s="1"/>
  <c r="J641" i="2" a="1"/>
  <c r="J641" i="2" s="1"/>
  <c r="K641" i="4" s="1"/>
  <c r="J642" i="2" a="1"/>
  <c r="J642" i="2" s="1"/>
  <c r="K642" i="4" s="1"/>
  <c r="J643" i="2" a="1"/>
  <c r="J643" i="2" s="1"/>
  <c r="K643" i="4" s="1"/>
  <c r="J644" i="2" a="1"/>
  <c r="J644" i="2" s="1"/>
  <c r="K644" i="4" s="1"/>
  <c r="J645" i="2" a="1"/>
  <c r="J645" i="2" s="1"/>
  <c r="K645" i="4" s="1"/>
  <c r="J646" i="2" a="1"/>
  <c r="J646" i="2" s="1"/>
  <c r="K646" i="4" s="1"/>
  <c r="J647" i="2" a="1"/>
  <c r="J647" i="2" s="1"/>
  <c r="K647" i="4" s="1"/>
  <c r="J648" i="2" a="1"/>
  <c r="J648" i="2" s="1"/>
  <c r="K648" i="4" s="1"/>
  <c r="J649" i="2" a="1"/>
  <c r="J649" i="2" s="1"/>
  <c r="K649" i="4" s="1"/>
  <c r="J650" i="2" a="1"/>
  <c r="J650" i="2" s="1"/>
  <c r="K650" i="4" s="1"/>
  <c r="J651" i="2" a="1"/>
  <c r="J651" i="2" s="1"/>
  <c r="K651" i="4" s="1"/>
  <c r="J652" i="2" a="1"/>
  <c r="J652" i="2" s="1"/>
  <c r="K652" i="4" s="1"/>
  <c r="J653" i="2" a="1"/>
  <c r="J653" i="2" s="1"/>
  <c r="K653" i="4" s="1"/>
  <c r="J654" i="2" a="1"/>
  <c r="J654" i="2" s="1"/>
  <c r="K654" i="4" s="1"/>
  <c r="J655" i="2" a="1"/>
  <c r="J655" i="2" s="1"/>
  <c r="K655" i="4" s="1"/>
  <c r="J656" i="2" a="1"/>
  <c r="J656" i="2" s="1"/>
  <c r="K656" i="4" s="1"/>
  <c r="J657" i="2" a="1"/>
  <c r="J657" i="2" s="1"/>
  <c r="K657" i="4" s="1"/>
  <c r="J658" i="2" a="1"/>
  <c r="J658" i="2" s="1"/>
  <c r="K658" i="4" s="1"/>
  <c r="J659" i="2" a="1"/>
  <c r="J659" i="2" s="1"/>
  <c r="K659" i="4" s="1"/>
  <c r="J660" i="2" a="1"/>
  <c r="J660" i="2" s="1"/>
  <c r="K660" i="4" s="1"/>
  <c r="J661" i="2" a="1"/>
  <c r="J661" i="2" s="1"/>
  <c r="K661" i="4" s="1"/>
  <c r="J662" i="2" a="1"/>
  <c r="J662" i="2" s="1"/>
  <c r="K662" i="4" s="1"/>
  <c r="J663" i="2" a="1"/>
  <c r="J663" i="2" s="1"/>
  <c r="K663" i="4" s="1"/>
  <c r="J664" i="2" a="1"/>
  <c r="J664" i="2" s="1"/>
  <c r="K664" i="4" s="1"/>
  <c r="J665" i="2" a="1"/>
  <c r="J665" i="2" s="1"/>
  <c r="K665" i="4" s="1"/>
  <c r="J666" i="2" a="1"/>
  <c r="J666" i="2" s="1"/>
  <c r="K666" i="4" s="1"/>
  <c r="J667" i="2" a="1"/>
  <c r="J667" i="2" s="1"/>
  <c r="K667" i="4" s="1"/>
  <c r="J668" i="2" a="1"/>
  <c r="J668" i="2" s="1"/>
  <c r="K668" i="4" s="1"/>
  <c r="J669" i="2" a="1"/>
  <c r="J669" i="2" s="1"/>
  <c r="K669" i="4" s="1"/>
  <c r="J670" i="2" a="1"/>
  <c r="J670" i="2" s="1"/>
  <c r="K670" i="4" s="1"/>
  <c r="J671" i="2" a="1"/>
  <c r="J671" i="2" s="1"/>
  <c r="K671" i="4" s="1"/>
  <c r="J672" i="2" a="1"/>
  <c r="J672" i="2" s="1"/>
  <c r="K672" i="4" s="1"/>
  <c r="J673" i="2" a="1"/>
  <c r="J673" i="2" s="1"/>
  <c r="K673" i="4" s="1"/>
  <c r="J674" i="2" a="1"/>
  <c r="J674" i="2" s="1"/>
  <c r="K674" i="4" s="1"/>
  <c r="J675" i="2" a="1"/>
  <c r="J675" i="2" s="1"/>
  <c r="K675" i="4" s="1"/>
  <c r="J676" i="2" a="1"/>
  <c r="J676" i="2" s="1"/>
  <c r="K676" i="4" s="1"/>
  <c r="J677" i="2" a="1"/>
  <c r="J677" i="2" s="1"/>
  <c r="K677" i="4" s="1"/>
  <c r="J678" i="2" a="1"/>
  <c r="J678" i="2" s="1"/>
  <c r="K678" i="4" s="1"/>
  <c r="J679" i="2" a="1"/>
  <c r="J679" i="2" s="1"/>
  <c r="K679" i="4" s="1"/>
  <c r="J680" i="2" a="1"/>
  <c r="J680" i="2" s="1"/>
  <c r="K680" i="4" s="1"/>
  <c r="J681" i="2" a="1"/>
  <c r="J681" i="2" s="1"/>
  <c r="K681" i="4" s="1"/>
  <c r="J682" i="2" a="1"/>
  <c r="J682" i="2" s="1"/>
  <c r="K682" i="4" s="1"/>
  <c r="J683" i="2" a="1"/>
  <c r="J683" i="2" s="1"/>
  <c r="K683" i="4" s="1"/>
  <c r="J684" i="2" a="1"/>
  <c r="J684" i="2" s="1"/>
  <c r="K684" i="4" s="1"/>
  <c r="J685" i="2" a="1"/>
  <c r="J685" i="2" s="1"/>
  <c r="K685" i="4" s="1"/>
  <c r="J686" i="2" a="1"/>
  <c r="J686" i="2" s="1"/>
  <c r="K686" i="4" s="1"/>
  <c r="J687" i="2" a="1"/>
  <c r="J687" i="2" s="1"/>
  <c r="J688" i="2" a="1"/>
  <c r="J688" i="2" s="1"/>
  <c r="J689" i="2" a="1"/>
  <c r="J689" i="2" s="1"/>
  <c r="K689" i="4" s="1"/>
  <c r="J690" i="2" a="1"/>
  <c r="J690" i="2" s="1"/>
  <c r="K690" i="4" s="1"/>
  <c r="J691" i="2" a="1"/>
  <c r="J691" i="2" s="1"/>
  <c r="K691" i="4" s="1"/>
  <c r="J692" i="2" a="1"/>
  <c r="J692" i="2" s="1"/>
  <c r="K692" i="4" s="1"/>
  <c r="J693" i="2" a="1"/>
  <c r="J693" i="2" s="1"/>
  <c r="K693" i="4" s="1"/>
  <c r="J694" i="2" a="1"/>
  <c r="J694" i="2" s="1"/>
  <c r="K694" i="4" s="1"/>
  <c r="J695" i="2" a="1"/>
  <c r="J695" i="2" s="1"/>
  <c r="K695" i="4" s="1"/>
  <c r="J696" i="2" a="1"/>
  <c r="J696" i="2" s="1"/>
  <c r="K696" i="4" s="1"/>
  <c r="J697" i="2" a="1"/>
  <c r="J697" i="2" s="1"/>
  <c r="K697" i="4" s="1"/>
  <c r="J698" i="2" a="1"/>
  <c r="J698" i="2" s="1"/>
  <c r="K698" i="4" s="1"/>
  <c r="J699" i="2" a="1"/>
  <c r="J699" i="2" s="1"/>
  <c r="K699" i="4" s="1"/>
  <c r="J700" i="2" a="1"/>
  <c r="J700" i="2" s="1"/>
  <c r="K700" i="4" s="1"/>
  <c r="J701" i="2" a="1"/>
  <c r="J701" i="2" s="1"/>
  <c r="K701" i="4" s="1"/>
  <c r="J702" i="2" a="1"/>
  <c r="J702" i="2" s="1"/>
  <c r="K702" i="4" s="1"/>
  <c r="J703" i="2" a="1"/>
  <c r="J703" i="2" s="1"/>
  <c r="K703" i="4" s="1"/>
  <c r="J704" i="2" a="1"/>
  <c r="J704" i="2" s="1"/>
  <c r="K704" i="4" s="1"/>
  <c r="J705" i="2" a="1"/>
  <c r="J705" i="2" s="1"/>
  <c r="K705" i="4" s="1"/>
  <c r="J706" i="2" a="1"/>
  <c r="J706" i="2" s="1"/>
  <c r="K706" i="4" s="1"/>
  <c r="J707" i="2" a="1"/>
  <c r="J707" i="2" s="1"/>
  <c r="K707" i="4" s="1"/>
  <c r="J708" i="2" a="1"/>
  <c r="J708" i="2" s="1"/>
  <c r="K708" i="4" s="1"/>
  <c r="J709" i="2" a="1"/>
  <c r="J709" i="2" s="1"/>
  <c r="K709" i="4" s="1"/>
  <c r="J710" i="2" a="1"/>
  <c r="J710" i="2" s="1"/>
  <c r="K710" i="4" s="1"/>
  <c r="J711" i="2" a="1"/>
  <c r="J711" i="2" s="1"/>
  <c r="K711" i="4" s="1"/>
  <c r="J712" i="2" a="1"/>
  <c r="J712" i="2" s="1"/>
  <c r="K712" i="4" s="1"/>
  <c r="J713" i="2" a="1"/>
  <c r="J713" i="2" s="1"/>
  <c r="K713" i="4" s="1"/>
  <c r="J714" i="2" a="1"/>
  <c r="J714" i="2" s="1"/>
  <c r="K714" i="4" s="1"/>
  <c r="J715" i="2" a="1"/>
  <c r="J715" i="2" s="1"/>
  <c r="K715" i="4" s="1"/>
  <c r="J716" i="2" a="1"/>
  <c r="J716" i="2" s="1"/>
  <c r="K716" i="4" s="1"/>
  <c r="J717" i="2" a="1"/>
  <c r="J717" i="2" s="1"/>
  <c r="K717" i="4" s="1"/>
  <c r="J718" i="2" a="1"/>
  <c r="J718" i="2" s="1"/>
  <c r="K718" i="4" s="1"/>
  <c r="J719" i="2" a="1"/>
  <c r="J719" i="2" s="1"/>
  <c r="K719" i="4" s="1"/>
  <c r="J720" i="2" a="1"/>
  <c r="J720" i="2" s="1"/>
  <c r="K720" i="4" s="1"/>
  <c r="J721" i="2" a="1"/>
  <c r="J721" i="2" s="1"/>
  <c r="K721" i="4" s="1"/>
  <c r="J722" i="2" a="1"/>
  <c r="J722" i="2" s="1"/>
  <c r="K722" i="4" s="1"/>
  <c r="J723" i="2" a="1"/>
  <c r="J723" i="2" s="1"/>
  <c r="K723" i="4" s="1"/>
  <c r="J724" i="2" a="1"/>
  <c r="J724" i="2" s="1"/>
  <c r="K724" i="4" s="1"/>
  <c r="J725" i="2" a="1"/>
  <c r="J725" i="2" s="1"/>
  <c r="K725" i="4" s="1"/>
  <c r="J726" i="2" a="1"/>
  <c r="J726" i="2" s="1"/>
  <c r="K726" i="4" s="1"/>
  <c r="J727" i="2" a="1"/>
  <c r="J727" i="2" s="1"/>
  <c r="K727" i="4" s="1"/>
  <c r="J728" i="2" a="1"/>
  <c r="J728" i="2" s="1"/>
  <c r="K728" i="4" s="1"/>
  <c r="J729" i="2" a="1"/>
  <c r="J729" i="2" s="1"/>
  <c r="K729" i="4" s="1"/>
  <c r="J730" i="2" a="1"/>
  <c r="J730" i="2" s="1"/>
  <c r="K730" i="4" s="1"/>
  <c r="J731" i="2" a="1"/>
  <c r="J731" i="2" s="1"/>
  <c r="K731" i="4" s="1"/>
  <c r="J732" i="2" a="1"/>
  <c r="J732" i="2" s="1"/>
  <c r="K732" i="4" s="1"/>
  <c r="J733" i="2" a="1"/>
  <c r="J733" i="2" s="1"/>
  <c r="K733" i="4" s="1"/>
  <c r="J734" i="2" a="1"/>
  <c r="J734" i="2" s="1"/>
  <c r="K734" i="4" s="1"/>
  <c r="J735" i="2" a="1"/>
  <c r="J735" i="2" s="1"/>
  <c r="K735" i="4" s="1"/>
  <c r="J736" i="2" a="1"/>
  <c r="J736" i="2" s="1"/>
  <c r="K736" i="4" s="1"/>
  <c r="J737" i="2" a="1"/>
  <c r="J737" i="2" s="1"/>
  <c r="K737" i="4" s="1"/>
  <c r="J738" i="2" a="1"/>
  <c r="J738" i="2" s="1"/>
  <c r="K738" i="4" s="1"/>
  <c r="J739" i="2" a="1"/>
  <c r="J739" i="2" s="1"/>
  <c r="K739" i="4" s="1"/>
  <c r="J740" i="2" a="1"/>
  <c r="J740" i="2" s="1"/>
  <c r="K740" i="4" s="1"/>
  <c r="J741" i="2" a="1"/>
  <c r="J741" i="2" s="1"/>
  <c r="K741" i="4" s="1"/>
  <c r="J742" i="2" a="1"/>
  <c r="J742" i="2" s="1"/>
  <c r="K742" i="4" s="1"/>
  <c r="J743" i="2" a="1"/>
  <c r="J743" i="2" s="1"/>
  <c r="K743" i="4" s="1"/>
  <c r="J744" i="2" a="1"/>
  <c r="J744" i="2" s="1"/>
  <c r="K744" i="4" s="1"/>
  <c r="J745" i="2" a="1"/>
  <c r="J745" i="2" s="1"/>
  <c r="K745" i="4" s="1"/>
  <c r="J746" i="2" a="1"/>
  <c r="J746" i="2" s="1"/>
  <c r="K746" i="4" s="1"/>
  <c r="J747" i="2" a="1"/>
  <c r="J747" i="2" s="1"/>
  <c r="K747" i="4" s="1"/>
  <c r="J748" i="2" a="1"/>
  <c r="J748" i="2" s="1"/>
  <c r="K748" i="4" s="1"/>
  <c r="J749" i="2" a="1"/>
  <c r="J749" i="2" s="1"/>
  <c r="K749" i="4" s="1"/>
  <c r="J750" i="2" a="1"/>
  <c r="J750" i="2" s="1"/>
  <c r="K750" i="4" s="1"/>
  <c r="J751" i="2" a="1"/>
  <c r="J751" i="2" s="1"/>
  <c r="K751" i="4" s="1"/>
  <c r="J752" i="2" a="1"/>
  <c r="J752" i="2" s="1"/>
  <c r="K752" i="4" s="1"/>
  <c r="J753" i="2" a="1"/>
  <c r="J753" i="2" s="1"/>
  <c r="K753" i="4" s="1"/>
  <c r="J754" i="2" a="1"/>
  <c r="J754" i="2" s="1"/>
  <c r="K754" i="4" s="1"/>
  <c r="J755" i="2" a="1"/>
  <c r="J755" i="2" s="1"/>
  <c r="K755" i="4" s="1"/>
  <c r="J756" i="2" a="1"/>
  <c r="J756" i="2" s="1"/>
  <c r="K756" i="4" s="1"/>
  <c r="J757" i="2" a="1"/>
  <c r="J757" i="2" s="1"/>
  <c r="K757" i="4" s="1"/>
  <c r="J758" i="2" a="1"/>
  <c r="J758" i="2" s="1"/>
  <c r="K758" i="4" s="1"/>
  <c r="J759" i="2" a="1"/>
  <c r="J759" i="2" s="1"/>
  <c r="K759" i="4" s="1"/>
  <c r="J760" i="2" a="1"/>
  <c r="J760" i="2" s="1"/>
  <c r="K760" i="4" s="1"/>
  <c r="J761" i="2" a="1"/>
  <c r="J761" i="2" s="1"/>
  <c r="K761" i="4" s="1"/>
  <c r="J762" i="2" a="1"/>
  <c r="J762" i="2" s="1"/>
  <c r="K762" i="4" s="1"/>
  <c r="J763" i="2" a="1"/>
  <c r="J763" i="2" s="1"/>
  <c r="K763" i="4" s="1"/>
  <c r="J764" i="2" a="1"/>
  <c r="J764" i="2" s="1"/>
  <c r="K764" i="4" s="1"/>
  <c r="J765" i="2" a="1"/>
  <c r="J765" i="2" s="1"/>
  <c r="K765" i="4" s="1"/>
  <c r="J766" i="2" a="1"/>
  <c r="J766" i="2" s="1"/>
  <c r="K766" i="4" s="1"/>
  <c r="J767" i="2" a="1"/>
  <c r="J767" i="2" s="1"/>
  <c r="K767" i="4" s="1"/>
  <c r="J768" i="2" a="1"/>
  <c r="J768" i="2" s="1"/>
  <c r="K768" i="4" s="1"/>
  <c r="J769" i="2" a="1"/>
  <c r="J769" i="2" s="1"/>
  <c r="K769" i="4" s="1"/>
  <c r="J770" i="2" a="1"/>
  <c r="J770" i="2" s="1"/>
  <c r="K770" i="4" s="1"/>
  <c r="J771" i="2" a="1"/>
  <c r="J771" i="2" s="1"/>
  <c r="K771" i="4" s="1"/>
  <c r="J772" i="2" a="1"/>
  <c r="J772" i="2" s="1"/>
  <c r="K772" i="4" s="1"/>
  <c r="J773" i="2" a="1"/>
  <c r="J773" i="2" s="1"/>
  <c r="K773" i="4" s="1"/>
  <c r="J774" i="2" a="1"/>
  <c r="J774" i="2" s="1"/>
  <c r="K774" i="4" s="1"/>
  <c r="J775" i="2" a="1"/>
  <c r="J775" i="2" s="1"/>
  <c r="K775" i="4" s="1"/>
  <c r="J776" i="2" a="1"/>
  <c r="J776" i="2" s="1"/>
  <c r="K776" i="4" s="1"/>
  <c r="J777" i="2" a="1"/>
  <c r="J777" i="2" s="1"/>
  <c r="K777" i="4" s="1"/>
  <c r="J778" i="2" a="1"/>
  <c r="J778" i="2" s="1"/>
  <c r="J779" i="2" a="1"/>
  <c r="J779" i="2" s="1"/>
  <c r="K779" i="4" s="1"/>
  <c r="J780" i="2" a="1"/>
  <c r="J780" i="2" s="1"/>
  <c r="K780" i="4" s="1"/>
  <c r="J781" i="2" a="1"/>
  <c r="J781" i="2" s="1"/>
  <c r="K781" i="4" s="1"/>
  <c r="J782" i="2" a="1"/>
  <c r="J782" i="2" s="1"/>
  <c r="K782" i="4" s="1"/>
  <c r="J783" i="2" a="1"/>
  <c r="J783" i="2" s="1"/>
  <c r="K783" i="4" s="1"/>
  <c r="J784" i="2" a="1"/>
  <c r="J784" i="2" s="1"/>
  <c r="K784" i="4" s="1"/>
  <c r="J785" i="2" a="1"/>
  <c r="J785" i="2" s="1"/>
  <c r="K785" i="4" s="1"/>
  <c r="J786" i="2" a="1"/>
  <c r="J786" i="2" s="1"/>
  <c r="K786" i="4" s="1"/>
  <c r="J787" i="2" a="1"/>
  <c r="J787" i="2" s="1"/>
  <c r="K787" i="4" s="1"/>
  <c r="J788" i="2" a="1"/>
  <c r="J788" i="2" s="1"/>
  <c r="K788" i="4" s="1"/>
  <c r="J789" i="2" a="1"/>
  <c r="J789" i="2" s="1"/>
  <c r="K789" i="4" s="1"/>
  <c r="J790" i="2" a="1"/>
  <c r="J790" i="2" s="1"/>
  <c r="K790" i="4" s="1"/>
  <c r="J791" i="2" a="1"/>
  <c r="J791" i="2" s="1"/>
  <c r="K791" i="4" s="1"/>
  <c r="J792" i="2" a="1"/>
  <c r="J792" i="2" s="1"/>
  <c r="K792" i="4" s="1"/>
  <c r="J793" i="2" a="1"/>
  <c r="J793" i="2" s="1"/>
  <c r="K793" i="4" s="1"/>
  <c r="J794" i="2" a="1"/>
  <c r="J794" i="2" s="1"/>
  <c r="K794" i="4" s="1"/>
  <c r="J795" i="2" a="1"/>
  <c r="J795" i="2" s="1"/>
  <c r="K795" i="4" s="1"/>
  <c r="J796" i="2" a="1"/>
  <c r="J796" i="2" s="1"/>
  <c r="K796" i="4" s="1"/>
  <c r="J797" i="2" a="1"/>
  <c r="J797" i="2" s="1"/>
  <c r="K797" i="4" s="1"/>
  <c r="J798" i="2" a="1"/>
  <c r="J798" i="2" s="1"/>
  <c r="K798" i="4" s="1"/>
  <c r="J799" i="2" a="1"/>
  <c r="J799" i="2" s="1"/>
  <c r="K799" i="4" s="1"/>
  <c r="J800" i="2" a="1"/>
  <c r="J800" i="2" s="1"/>
  <c r="K800" i="4" s="1"/>
  <c r="J801" i="2" a="1"/>
  <c r="J801" i="2" s="1"/>
  <c r="K801" i="4" s="1"/>
  <c r="J802" i="2" a="1"/>
  <c r="J802" i="2" s="1"/>
  <c r="K802" i="4" s="1"/>
  <c r="J803" i="2" a="1"/>
  <c r="J803" i="2" s="1"/>
  <c r="K803" i="4" s="1"/>
  <c r="J804" i="2" a="1"/>
  <c r="J804" i="2" s="1"/>
  <c r="K804" i="4" s="1"/>
  <c r="J805" i="2" a="1"/>
  <c r="J805" i="2" s="1"/>
  <c r="K805" i="4" s="1"/>
  <c r="J806" i="2" a="1"/>
  <c r="J806" i="2" s="1"/>
  <c r="K806" i="4" s="1"/>
  <c r="J807" i="2" a="1"/>
  <c r="J807" i="2" s="1"/>
  <c r="K807" i="4" s="1"/>
  <c r="J808" i="2" a="1"/>
  <c r="J808" i="2" s="1"/>
  <c r="K808" i="4" s="1"/>
  <c r="J809" i="2" a="1"/>
  <c r="J809" i="2" s="1"/>
  <c r="K809" i="4" s="1"/>
  <c r="J810" i="2" a="1"/>
  <c r="J810" i="2" s="1"/>
  <c r="K810" i="4" s="1"/>
  <c r="J811" i="2" a="1"/>
  <c r="J811" i="2" s="1"/>
  <c r="K811" i="4" s="1"/>
  <c r="J812" i="2" a="1"/>
  <c r="J812" i="2" s="1"/>
  <c r="K812" i="4" s="1"/>
  <c r="J813" i="2" a="1"/>
  <c r="J813" i="2" s="1"/>
  <c r="K813" i="4" s="1"/>
  <c r="J814" i="2" a="1"/>
  <c r="J814" i="2" s="1"/>
  <c r="K814" i="4" s="1"/>
  <c r="J815" i="2" a="1"/>
  <c r="J815" i="2" s="1"/>
  <c r="K815" i="4" s="1"/>
  <c r="J816" i="2" a="1"/>
  <c r="J816" i="2" s="1"/>
  <c r="K816" i="4" s="1"/>
  <c r="J817" i="2" a="1"/>
  <c r="J817" i="2" s="1"/>
  <c r="K817" i="4" s="1"/>
  <c r="J818" i="2" a="1"/>
  <c r="J818" i="2" s="1"/>
  <c r="K818" i="4" s="1"/>
  <c r="J819" i="2" a="1"/>
  <c r="J819" i="2" s="1"/>
  <c r="K819" i="4" s="1"/>
  <c r="J820" i="2" a="1"/>
  <c r="J820" i="2" s="1"/>
  <c r="K820" i="4" s="1"/>
  <c r="J821" i="2" a="1"/>
  <c r="J821" i="2" s="1"/>
  <c r="K821" i="4" s="1"/>
  <c r="J822" i="2" a="1"/>
  <c r="J822" i="2" s="1"/>
  <c r="K822" i="4" s="1"/>
  <c r="J823" i="2" a="1"/>
  <c r="J823" i="2" s="1"/>
  <c r="K823" i="4" s="1"/>
  <c r="J824" i="2" a="1"/>
  <c r="J824" i="2" s="1"/>
  <c r="K824" i="4" s="1"/>
  <c r="J825" i="2" a="1"/>
  <c r="J825" i="2" s="1"/>
  <c r="K825" i="4" s="1"/>
  <c r="J826" i="2" a="1"/>
  <c r="J826" i="2" s="1"/>
  <c r="K826" i="4" s="1"/>
  <c r="J827" i="2" a="1"/>
  <c r="J827" i="2" s="1"/>
  <c r="K827" i="4" s="1"/>
  <c r="J828" i="2" a="1"/>
  <c r="J828" i="2" s="1"/>
  <c r="K828" i="4" s="1"/>
  <c r="J829" i="2" a="1"/>
  <c r="J829" i="2" s="1"/>
  <c r="K829" i="4" s="1"/>
  <c r="J830" i="2" a="1"/>
  <c r="J830" i="2" s="1"/>
  <c r="K830" i="4" s="1"/>
  <c r="J831" i="2" a="1"/>
  <c r="J831" i="2" s="1"/>
  <c r="K831" i="4" s="1"/>
  <c r="J832" i="2" a="1"/>
  <c r="J832" i="2" s="1"/>
  <c r="K832" i="4" s="1"/>
  <c r="J833" i="2" a="1"/>
  <c r="J833" i="2" s="1"/>
  <c r="K833" i="4" s="1"/>
  <c r="J834" i="2" a="1"/>
  <c r="J834" i="2" s="1"/>
  <c r="K834" i="4" s="1"/>
  <c r="J835" i="2" a="1"/>
  <c r="J835" i="2" s="1"/>
  <c r="K835" i="4" s="1"/>
  <c r="J836" i="2" a="1"/>
  <c r="J836" i="2" s="1"/>
  <c r="K836" i="4" s="1"/>
  <c r="J837" i="2" a="1"/>
  <c r="J837" i="2" s="1"/>
  <c r="K837" i="4" s="1"/>
  <c r="J838" i="2" a="1"/>
  <c r="J838" i="2" s="1"/>
  <c r="K838" i="4" s="1"/>
  <c r="J839" i="2" a="1"/>
  <c r="J839" i="2" s="1"/>
  <c r="K839" i="4" s="1"/>
  <c r="J222" i="2" a="1"/>
  <c r="J222" i="2" s="1"/>
  <c r="K222" i="4" s="1"/>
  <c r="J223" i="2" a="1"/>
  <c r="J223" i="2" s="1"/>
  <c r="K223" i="4" s="1"/>
  <c r="J224" i="2" a="1"/>
  <c r="J224" i="2" s="1"/>
  <c r="K224" i="4" s="1"/>
  <c r="J225" i="2" a="1"/>
  <c r="J225" i="2" s="1"/>
  <c r="K225" i="4" s="1"/>
  <c r="J226" i="2" a="1"/>
  <c r="J226" i="2" s="1"/>
  <c r="K226" i="4" s="1"/>
  <c r="J227" i="2" a="1"/>
  <c r="J227" i="2" s="1"/>
  <c r="K227" i="4" s="1"/>
  <c r="J228" i="2" a="1"/>
  <c r="J228" i="2" s="1"/>
  <c r="K228" i="4" s="1"/>
  <c r="J229" i="2" a="1"/>
  <c r="J229" i="2" s="1"/>
  <c r="K229" i="4" s="1"/>
  <c r="J230" i="2" a="1"/>
  <c r="J230" i="2" s="1"/>
  <c r="K230" i="4" s="1"/>
  <c r="J231" i="2" a="1"/>
  <c r="J231" i="2" s="1"/>
  <c r="K231" i="4" s="1"/>
  <c r="J232" i="2" a="1"/>
  <c r="J232" i="2" s="1"/>
  <c r="K232" i="4" s="1"/>
  <c r="J233" i="2" a="1"/>
  <c r="J233" i="2" s="1"/>
  <c r="K233" i="4" s="1"/>
  <c r="J234" i="2" a="1"/>
  <c r="J234" i="2" s="1"/>
  <c r="K234" i="4" s="1"/>
  <c r="J235" i="2" a="1"/>
  <c r="J235" i="2" s="1"/>
  <c r="K235" i="4" s="1"/>
  <c r="J236" i="2" a="1"/>
  <c r="J236" i="2" s="1"/>
  <c r="K236" i="4" s="1"/>
  <c r="J237" i="2" a="1"/>
  <c r="J237" i="2" s="1"/>
  <c r="K237" i="4" s="1"/>
  <c r="J238" i="2" a="1"/>
  <c r="J238" i="2" s="1"/>
  <c r="K238" i="4" s="1"/>
  <c r="J239" i="2" a="1"/>
  <c r="J239" i="2" s="1"/>
  <c r="K239" i="4" s="1"/>
  <c r="J240" i="2" a="1"/>
  <c r="J240" i="2" s="1"/>
  <c r="K240" i="4" s="1"/>
  <c r="J241" i="2" a="1"/>
  <c r="J241" i="2" s="1"/>
  <c r="K241" i="4" s="1"/>
  <c r="J242" i="2" a="1"/>
  <c r="J242" i="2" s="1"/>
  <c r="K242" i="4" s="1"/>
  <c r="J243" i="2" a="1"/>
  <c r="J243" i="2" s="1"/>
  <c r="K243" i="4" s="1"/>
  <c r="J244" i="2" a="1"/>
  <c r="J244" i="2" s="1"/>
  <c r="K244" i="4" s="1"/>
  <c r="J245" i="2" a="1"/>
  <c r="J245" i="2" s="1"/>
  <c r="K245" i="4" s="1"/>
  <c r="J246" i="2" a="1"/>
  <c r="J246" i="2" s="1"/>
  <c r="K246" i="4" s="1"/>
  <c r="J247" i="2" a="1"/>
  <c r="J247" i="2" s="1"/>
  <c r="K247" i="4" s="1"/>
  <c r="J248" i="2" a="1"/>
  <c r="J248" i="2" s="1"/>
  <c r="K248" i="4" s="1"/>
  <c r="J249" i="2" a="1"/>
  <c r="J249" i="2" s="1"/>
  <c r="K249" i="4" s="1"/>
  <c r="J250" i="2" a="1"/>
  <c r="J250" i="2" s="1"/>
  <c r="K250" i="4" s="1"/>
  <c r="J251" i="2" a="1"/>
  <c r="J251" i="2" s="1"/>
  <c r="K251" i="4" s="1"/>
  <c r="J252" i="2" a="1"/>
  <c r="J252" i="2" s="1"/>
  <c r="K252" i="4" s="1"/>
  <c r="J253" i="2" a="1"/>
  <c r="J253" i="2" s="1"/>
  <c r="K253" i="4" s="1"/>
  <c r="J254" i="2" a="1"/>
  <c r="J254" i="2" s="1"/>
  <c r="K254" i="4" s="1"/>
  <c r="J255" i="2" a="1"/>
  <c r="J255" i="2" s="1"/>
  <c r="K255" i="4" s="1"/>
  <c r="J256" i="2" a="1"/>
  <c r="J256" i="2" s="1"/>
  <c r="J257" i="2" a="1"/>
  <c r="J257" i="2" s="1"/>
  <c r="K257" i="4" s="1"/>
  <c r="J258" i="2" a="1"/>
  <c r="J258" i="2" s="1"/>
  <c r="K258" i="4" s="1"/>
  <c r="J259" i="2" a="1"/>
  <c r="J259" i="2" s="1"/>
  <c r="K259" i="4" s="1"/>
  <c r="J260" i="2" a="1"/>
  <c r="J260" i="2" s="1"/>
  <c r="K260" i="4" s="1"/>
  <c r="J261" i="2" a="1"/>
  <c r="J261" i="2" s="1"/>
  <c r="K261" i="4" s="1"/>
  <c r="J262" i="2" a="1"/>
  <c r="J262" i="2" s="1"/>
  <c r="K262" i="4" s="1"/>
  <c r="J263" i="2" a="1"/>
  <c r="J263" i="2" s="1"/>
  <c r="K263" i="4" s="1"/>
  <c r="J264" i="2" a="1"/>
  <c r="J264" i="2" s="1"/>
  <c r="K264" i="4" s="1"/>
  <c r="J265" i="2" a="1"/>
  <c r="J265" i="2" s="1"/>
  <c r="K265" i="4" s="1"/>
  <c r="J266" i="2" a="1"/>
  <c r="J266" i="2" s="1"/>
  <c r="K266" i="4" s="1"/>
  <c r="J267" i="2" a="1"/>
  <c r="J267" i="2" s="1"/>
  <c r="K267" i="4" s="1"/>
  <c r="J268" i="2" a="1"/>
  <c r="J268" i="2" s="1"/>
  <c r="K268" i="4" s="1"/>
  <c r="J269" i="2" a="1"/>
  <c r="J269" i="2" s="1"/>
  <c r="K269" i="4" s="1"/>
  <c r="J270" i="2" a="1"/>
  <c r="J270" i="2" s="1"/>
  <c r="K270" i="4" s="1"/>
  <c r="J271" i="2" a="1"/>
  <c r="J271" i="2" s="1"/>
  <c r="K271" i="4" s="1"/>
  <c r="J272" i="2" a="1"/>
  <c r="J272" i="2" s="1"/>
  <c r="K272" i="4" s="1"/>
  <c r="J273" i="2" a="1"/>
  <c r="J273" i="2" s="1"/>
  <c r="K273" i="4" s="1"/>
  <c r="J274" i="2" a="1"/>
  <c r="J274" i="2" s="1"/>
  <c r="K274" i="4" s="1"/>
  <c r="J275" i="2" a="1"/>
  <c r="J275" i="2" s="1"/>
  <c r="K275" i="4" s="1"/>
  <c r="J276" i="2" a="1"/>
  <c r="J276" i="2" s="1"/>
  <c r="K276" i="4" s="1"/>
  <c r="J277" i="2" a="1"/>
  <c r="J277" i="2" s="1"/>
  <c r="K277" i="4" s="1"/>
  <c r="J278" i="2" a="1"/>
  <c r="J278" i="2" s="1"/>
  <c r="K278" i="4" s="1"/>
  <c r="J279" i="2" a="1"/>
  <c r="J279" i="2" s="1"/>
  <c r="K279" i="4" s="1"/>
  <c r="J280" i="2" a="1"/>
  <c r="J280" i="2" s="1"/>
  <c r="K280" i="4" s="1"/>
  <c r="J281" i="2" a="1"/>
  <c r="J281" i="2" s="1"/>
  <c r="K281" i="4" s="1"/>
  <c r="J282" i="2" a="1"/>
  <c r="J282" i="2" s="1"/>
  <c r="K282" i="4" s="1"/>
  <c r="J283" i="2" a="1"/>
  <c r="J283" i="2" s="1"/>
  <c r="K283" i="4" s="1"/>
  <c r="J284" i="2" a="1"/>
  <c r="J284" i="2" s="1"/>
  <c r="K284" i="4" s="1"/>
  <c r="J285" i="2" a="1"/>
  <c r="J285" i="2" s="1"/>
  <c r="K285" i="4" s="1"/>
  <c r="J286" i="2" a="1"/>
  <c r="J286" i="2" s="1"/>
  <c r="K286" i="4" s="1"/>
  <c r="J287" i="2" a="1"/>
  <c r="J287" i="2" s="1"/>
  <c r="K287" i="4" s="1"/>
  <c r="J288" i="2" a="1"/>
  <c r="J288" i="2" s="1"/>
  <c r="K288" i="4" s="1"/>
  <c r="J289" i="2" a="1"/>
  <c r="J289" i="2" s="1"/>
  <c r="K289" i="4" s="1"/>
  <c r="J290" i="2" a="1"/>
  <c r="J290" i="2" s="1"/>
  <c r="K290" i="4" s="1"/>
  <c r="J291" i="2" a="1"/>
  <c r="J291" i="2" s="1"/>
  <c r="K291" i="4" s="1"/>
  <c r="J292" i="2" a="1"/>
  <c r="J292" i="2" s="1"/>
  <c r="K292" i="4" s="1"/>
  <c r="J293" i="2" a="1"/>
  <c r="J293" i="2" s="1"/>
  <c r="K293" i="4" s="1"/>
  <c r="J294" i="2" a="1"/>
  <c r="J294" i="2" s="1"/>
  <c r="K294" i="4" s="1"/>
  <c r="J295" i="2" a="1"/>
  <c r="J295" i="2" s="1"/>
  <c r="K295" i="4" s="1"/>
  <c r="J296" i="2" a="1"/>
  <c r="J296" i="2" s="1"/>
  <c r="K296" i="4" s="1"/>
  <c r="J297" i="2" a="1"/>
  <c r="J297" i="2" s="1"/>
  <c r="K297" i="4" s="1"/>
  <c r="J298" i="2" a="1"/>
  <c r="J298" i="2" s="1"/>
  <c r="K298" i="4" s="1"/>
  <c r="J299" i="2" a="1"/>
  <c r="J299" i="2" s="1"/>
  <c r="K299" i="4" s="1"/>
  <c r="J300" i="2" a="1"/>
  <c r="J300" i="2" s="1"/>
  <c r="K300" i="4" s="1"/>
  <c r="J301" i="2" a="1"/>
  <c r="J301" i="2" s="1"/>
  <c r="K301" i="4" s="1"/>
  <c r="J302" i="2" a="1"/>
  <c r="J302" i="2" s="1"/>
  <c r="K302" i="4" s="1"/>
  <c r="J303" i="2" a="1"/>
  <c r="J303" i="2" s="1"/>
  <c r="K303" i="4" s="1"/>
  <c r="J304" i="2" a="1"/>
  <c r="J304" i="2" s="1"/>
  <c r="K304" i="4" s="1"/>
  <c r="J305" i="2" a="1"/>
  <c r="J305" i="2" s="1"/>
  <c r="K305" i="4" s="1"/>
  <c r="J306" i="2" a="1"/>
  <c r="J306" i="2" s="1"/>
  <c r="K306" i="4" s="1"/>
  <c r="J307" i="2" a="1"/>
  <c r="J307" i="2" s="1"/>
  <c r="K307" i="4" s="1"/>
  <c r="J308" i="2" a="1"/>
  <c r="J308" i="2" s="1"/>
  <c r="K308" i="4" s="1"/>
  <c r="J309" i="2" a="1"/>
  <c r="J309" i="2" s="1"/>
  <c r="K309" i="4" s="1"/>
  <c r="J310" i="2" a="1"/>
  <c r="J310" i="2" s="1"/>
  <c r="K310" i="4" s="1"/>
  <c r="J311" i="2" a="1"/>
  <c r="J311" i="2" s="1"/>
  <c r="K311" i="4" s="1"/>
  <c r="J312" i="2" a="1"/>
  <c r="J312" i="2" s="1"/>
  <c r="K312" i="4" s="1"/>
  <c r="J313" i="2" a="1"/>
  <c r="J313" i="2" s="1"/>
  <c r="K313" i="4" s="1"/>
  <c r="J314" i="2" a="1"/>
  <c r="J314" i="2" s="1"/>
  <c r="K314" i="4" s="1"/>
  <c r="J315" i="2" a="1"/>
  <c r="J315" i="2" s="1"/>
  <c r="K315" i="4" s="1"/>
  <c r="J316" i="2" a="1"/>
  <c r="J316" i="2" s="1"/>
  <c r="K316" i="4" s="1"/>
  <c r="J317" i="2" a="1"/>
  <c r="J317" i="2" s="1"/>
  <c r="K317" i="4" s="1"/>
  <c r="J318" i="2" a="1"/>
  <c r="J318" i="2" s="1"/>
  <c r="K318" i="4" s="1"/>
  <c r="J204" i="2" a="1"/>
  <c r="J204" i="2" s="1"/>
  <c r="K204" i="4" s="1"/>
  <c r="J205" i="2" a="1"/>
  <c r="J205" i="2" s="1"/>
  <c r="K205" i="4" s="1"/>
  <c r="J206" i="2" a="1"/>
  <c r="J206" i="2" s="1"/>
  <c r="K206" i="4" s="1"/>
  <c r="J207" i="2" a="1"/>
  <c r="J207" i="2" s="1"/>
  <c r="K207" i="4" s="1"/>
  <c r="J208" i="2" a="1"/>
  <c r="J208" i="2" s="1"/>
  <c r="K208" i="4" s="1"/>
  <c r="J209" i="2" a="1"/>
  <c r="J209" i="2" s="1"/>
  <c r="K209" i="4" s="1"/>
  <c r="J210" i="2" a="1"/>
  <c r="J210" i="2" s="1"/>
  <c r="K210" i="4" s="1"/>
  <c r="J211" i="2" a="1"/>
  <c r="J211" i="2" s="1"/>
  <c r="K211" i="4" s="1"/>
  <c r="J212" i="2" a="1"/>
  <c r="J212" i="2" s="1"/>
  <c r="K212" i="4" s="1"/>
  <c r="J213" i="2" a="1"/>
  <c r="J213" i="2" s="1"/>
  <c r="K213" i="4" s="1"/>
  <c r="J214" i="2" a="1"/>
  <c r="J214" i="2" s="1"/>
  <c r="K214" i="4" s="1"/>
  <c r="J215" i="2" a="1"/>
  <c r="J215" i="2" s="1"/>
  <c r="K215" i="4" s="1"/>
  <c r="J216" i="2" a="1"/>
  <c r="J216" i="2" s="1"/>
  <c r="K216" i="4" s="1"/>
  <c r="J217" i="2" a="1"/>
  <c r="J217" i="2" s="1"/>
  <c r="K217" i="4" s="1"/>
  <c r="J218" i="2" a="1"/>
  <c r="J218" i="2" s="1"/>
  <c r="K218" i="4" s="1"/>
  <c r="J219" i="2" a="1"/>
  <c r="J219" i="2" s="1"/>
  <c r="K219" i="4" s="1"/>
  <c r="J220" i="2" a="1"/>
  <c r="J220" i="2" s="1"/>
  <c r="K220" i="4" s="1"/>
  <c r="J221" i="2" a="1"/>
  <c r="J221" i="2" s="1"/>
  <c r="K221" i="4" s="1"/>
  <c r="J188" i="2" a="1"/>
  <c r="J188" i="2" s="1"/>
  <c r="K188" i="4" s="1"/>
  <c r="J189" i="2" a="1"/>
  <c r="J189" i="2" s="1"/>
  <c r="K189" i="4" s="1"/>
  <c r="J190" i="2" a="1"/>
  <c r="J190" i="2" s="1"/>
  <c r="K190" i="4" s="1"/>
  <c r="J191" i="2" a="1"/>
  <c r="J191" i="2" s="1"/>
  <c r="K191" i="4" s="1"/>
  <c r="J192" i="2" a="1"/>
  <c r="J192" i="2" s="1"/>
  <c r="K192" i="4" s="1"/>
  <c r="J193" i="2" a="1"/>
  <c r="J193" i="2" s="1"/>
  <c r="K193" i="4" s="1"/>
  <c r="J194" i="2" a="1"/>
  <c r="J194" i="2" s="1"/>
  <c r="K194" i="4" s="1"/>
  <c r="J195" i="2" a="1"/>
  <c r="J195" i="2" s="1"/>
  <c r="K195" i="4" s="1"/>
  <c r="J196" i="2" a="1"/>
  <c r="J196" i="2" s="1"/>
  <c r="K196" i="4" s="1"/>
  <c r="J197" i="2" a="1"/>
  <c r="J197" i="2" s="1"/>
  <c r="K197" i="4" s="1"/>
  <c r="J198" i="2" a="1"/>
  <c r="J198" i="2" s="1"/>
  <c r="K198" i="4" s="1"/>
  <c r="J199" i="2" a="1"/>
  <c r="J199" i="2" s="1"/>
  <c r="K199" i="4" s="1"/>
  <c r="J200" i="2" a="1"/>
  <c r="J200" i="2" s="1"/>
  <c r="K200" i="4" s="1"/>
  <c r="J201" i="2" a="1"/>
  <c r="J201" i="2" s="1"/>
  <c r="K201" i="4" s="1"/>
  <c r="J202" i="2" a="1"/>
  <c r="J202" i="2" s="1"/>
  <c r="K202" i="4" s="1"/>
  <c r="J203" i="2" a="1"/>
  <c r="J203" i="2" s="1"/>
  <c r="K203" i="4" s="1"/>
  <c r="J171" i="2" a="1"/>
  <c r="J171" i="2" s="1"/>
  <c r="K171" i="4" s="1"/>
  <c r="J172" i="2" a="1"/>
  <c r="J172" i="2" s="1"/>
  <c r="K172" i="4" s="1"/>
  <c r="J173" i="2" a="1"/>
  <c r="J173" i="2" s="1"/>
  <c r="K173" i="4" s="1"/>
  <c r="J174" i="2" a="1"/>
  <c r="J174" i="2" s="1"/>
  <c r="K174" i="4" s="1"/>
  <c r="J175" i="2" a="1"/>
  <c r="J175" i="2" s="1"/>
  <c r="K175" i="4" s="1"/>
  <c r="J176" i="2" a="1"/>
  <c r="J176" i="2" s="1"/>
  <c r="K176" i="4" s="1"/>
  <c r="J177" i="2" a="1"/>
  <c r="J177" i="2" s="1"/>
  <c r="K177" i="4" s="1"/>
  <c r="J178" i="2" a="1"/>
  <c r="J178" i="2" s="1"/>
  <c r="K178" i="4" s="1"/>
  <c r="J179" i="2" a="1"/>
  <c r="J179" i="2" s="1"/>
  <c r="K179" i="4" s="1"/>
  <c r="J180" i="2" a="1"/>
  <c r="J180" i="2" s="1"/>
  <c r="K180" i="4" s="1"/>
  <c r="J181" i="2" a="1"/>
  <c r="J181" i="2" s="1"/>
  <c r="K181" i="4" s="1"/>
  <c r="J182" i="2" a="1"/>
  <c r="J182" i="2" s="1"/>
  <c r="K182" i="4" s="1"/>
  <c r="J183" i="2" a="1"/>
  <c r="J183" i="2" s="1"/>
  <c r="K183" i="4" s="1"/>
  <c r="J184" i="2" a="1"/>
  <c r="J184" i="2" s="1"/>
  <c r="K184" i="4" s="1"/>
  <c r="J185" i="2" a="1"/>
  <c r="J185" i="2" s="1"/>
  <c r="K185" i="4" s="1"/>
  <c r="J186" i="2" a="1"/>
  <c r="J186" i="2" s="1"/>
  <c r="K186" i="4" s="1"/>
  <c r="J187" i="2" a="1"/>
  <c r="J187" i="2" s="1"/>
  <c r="K187" i="4" s="1"/>
  <c r="J22" i="2" a="1"/>
  <c r="J22" i="2" s="1"/>
  <c r="K22" i="4" s="1"/>
  <c r="J23" i="2" a="1"/>
  <c r="J23" i="2" s="1"/>
  <c r="K23" i="4" s="1"/>
  <c r="J24" i="2" a="1"/>
  <c r="J24" i="2" s="1"/>
  <c r="K24" i="4" s="1"/>
  <c r="J25" i="2" a="1"/>
  <c r="J25" i="2" s="1"/>
  <c r="K25" i="4" s="1"/>
  <c r="J26" i="2" a="1"/>
  <c r="J26" i="2" s="1"/>
  <c r="K26" i="4" s="1"/>
  <c r="J27" i="2" a="1"/>
  <c r="J27" i="2" s="1"/>
  <c r="K27" i="4" s="1"/>
  <c r="J28" i="2" a="1"/>
  <c r="J28" i="2" s="1"/>
  <c r="K28" i="4" s="1"/>
  <c r="J29" i="2" a="1"/>
  <c r="J29" i="2" s="1"/>
  <c r="K29" i="4" s="1"/>
  <c r="J30" i="2" a="1"/>
  <c r="J30" i="2" s="1"/>
  <c r="K30" i="4" s="1"/>
  <c r="J31" i="2" a="1"/>
  <c r="J31" i="2" s="1"/>
  <c r="K31" i="4" s="1"/>
  <c r="J32" i="2" a="1"/>
  <c r="J32" i="2" s="1"/>
  <c r="K32" i="4" s="1"/>
  <c r="J33" i="2" a="1"/>
  <c r="J33" i="2" s="1"/>
  <c r="K33" i="4" s="1"/>
  <c r="J34" i="2" a="1"/>
  <c r="J34" i="2" s="1"/>
  <c r="K34" i="4" s="1"/>
  <c r="J35" i="2" a="1"/>
  <c r="J35" i="2" s="1"/>
  <c r="K35" i="4" s="1"/>
  <c r="J36" i="2" a="1"/>
  <c r="J36" i="2" s="1"/>
  <c r="K36" i="4" s="1"/>
  <c r="J37" i="2" a="1"/>
  <c r="J37" i="2" s="1"/>
  <c r="K37" i="4" s="1"/>
  <c r="J38" i="2" a="1"/>
  <c r="J38" i="2" s="1"/>
  <c r="K38" i="4" s="1"/>
  <c r="J39" i="2" a="1"/>
  <c r="J39" i="2" s="1"/>
  <c r="K39" i="4" s="1"/>
  <c r="J40" i="2" a="1"/>
  <c r="J40" i="2" s="1"/>
  <c r="K40" i="4" s="1"/>
  <c r="J41" i="2" a="1"/>
  <c r="J41" i="2" s="1"/>
  <c r="K41" i="4" s="1"/>
  <c r="J42" i="2" a="1"/>
  <c r="J42" i="2" s="1"/>
  <c r="K42" i="4" s="1"/>
  <c r="J43" i="2" a="1"/>
  <c r="J43" i="2" s="1"/>
  <c r="K43" i="4" s="1"/>
  <c r="J44" i="2" a="1"/>
  <c r="J44" i="2" s="1"/>
  <c r="K44" i="4" s="1"/>
  <c r="J45" i="2" a="1"/>
  <c r="J45" i="2" s="1"/>
  <c r="K45" i="4" s="1"/>
  <c r="J46" i="2" a="1"/>
  <c r="J46" i="2" s="1"/>
  <c r="K46" i="4" s="1"/>
  <c r="J47" i="2" a="1"/>
  <c r="J47" i="2" s="1"/>
  <c r="K47" i="4" s="1"/>
  <c r="J48" i="2" a="1"/>
  <c r="J48" i="2" s="1"/>
  <c r="K48" i="4" s="1"/>
  <c r="J49" i="2" a="1"/>
  <c r="J49" i="2" s="1"/>
  <c r="K49" i="4" s="1"/>
  <c r="J50" i="2" a="1"/>
  <c r="J50" i="2" s="1"/>
  <c r="K50" i="4" s="1"/>
  <c r="J51" i="2" a="1"/>
  <c r="J51" i="2" s="1"/>
  <c r="K51" i="4" s="1"/>
  <c r="J52" i="2" a="1"/>
  <c r="J52" i="2" s="1"/>
  <c r="K52" i="4" s="1"/>
  <c r="J53" i="2" a="1"/>
  <c r="J53" i="2" s="1"/>
  <c r="K53" i="4" s="1"/>
  <c r="J54" i="2" a="1"/>
  <c r="J54" i="2" s="1"/>
  <c r="K54" i="4" s="1"/>
  <c r="J55" i="2" a="1"/>
  <c r="J55" i="2" s="1"/>
  <c r="K55" i="4" s="1"/>
  <c r="J56" i="2" a="1"/>
  <c r="J56" i="2" s="1"/>
  <c r="K56" i="4" s="1"/>
  <c r="J57" i="2" a="1"/>
  <c r="J57" i="2" s="1"/>
  <c r="K57" i="4" s="1"/>
  <c r="J58" i="2" a="1"/>
  <c r="J58" i="2" s="1"/>
  <c r="K58" i="4" s="1"/>
  <c r="J59" i="2" a="1"/>
  <c r="J59" i="2" s="1"/>
  <c r="K59" i="4" s="1"/>
  <c r="J60" i="2" a="1"/>
  <c r="J60" i="2" s="1"/>
  <c r="K60" i="4" s="1"/>
  <c r="J61" i="2" a="1"/>
  <c r="J61" i="2" s="1"/>
  <c r="K61" i="4" s="1"/>
  <c r="J62" i="2" a="1"/>
  <c r="J62" i="2" s="1"/>
  <c r="K62" i="4" s="1"/>
  <c r="J63" i="2" a="1"/>
  <c r="J63" i="2" s="1"/>
  <c r="K63" i="4" s="1"/>
  <c r="J64" i="2" a="1"/>
  <c r="J64" i="2" s="1"/>
  <c r="K64" i="4" s="1"/>
  <c r="J65" i="2" a="1"/>
  <c r="J65" i="2" s="1"/>
  <c r="K65" i="4" s="1"/>
  <c r="J66" i="2" a="1"/>
  <c r="J66" i="2" s="1"/>
  <c r="K66" i="4" s="1"/>
  <c r="J67" i="2" a="1"/>
  <c r="J67" i="2" s="1"/>
  <c r="K67" i="4" s="1"/>
  <c r="J68" i="2" a="1"/>
  <c r="J68" i="2" s="1"/>
  <c r="K68" i="4" s="1"/>
  <c r="J69" i="2" a="1"/>
  <c r="J69" i="2" s="1"/>
  <c r="K69" i="4" s="1"/>
  <c r="J70" i="2" a="1"/>
  <c r="J70" i="2" s="1"/>
  <c r="K70" i="4" s="1"/>
  <c r="J71" i="2" a="1"/>
  <c r="J71" i="2" s="1"/>
  <c r="K71" i="4" s="1"/>
  <c r="J72" i="2" a="1"/>
  <c r="J72" i="2" s="1"/>
  <c r="K72" i="4" s="1"/>
  <c r="J73" i="2" a="1"/>
  <c r="J73" i="2" s="1"/>
  <c r="K73" i="4" s="1"/>
  <c r="J74" i="2" a="1"/>
  <c r="J74" i="2" s="1"/>
  <c r="K74" i="4" s="1"/>
  <c r="J75" i="2" a="1"/>
  <c r="J75" i="2" s="1"/>
  <c r="K75" i="4" s="1"/>
  <c r="J76" i="2" a="1"/>
  <c r="J76" i="2" s="1"/>
  <c r="K76" i="4" s="1"/>
  <c r="J77" i="2" a="1"/>
  <c r="J77" i="2" s="1"/>
  <c r="K77" i="4" s="1"/>
  <c r="J78" i="2" a="1"/>
  <c r="J78" i="2" s="1"/>
  <c r="K78" i="4" s="1"/>
  <c r="J79" i="2" a="1"/>
  <c r="J79" i="2" s="1"/>
  <c r="K79" i="4" s="1"/>
  <c r="J80" i="2" a="1"/>
  <c r="J80" i="2" s="1"/>
  <c r="K80" i="4" s="1"/>
  <c r="J81" i="2" a="1"/>
  <c r="J81" i="2" s="1"/>
  <c r="K81" i="4" s="1"/>
  <c r="J82" i="2" a="1"/>
  <c r="J82" i="2" s="1"/>
  <c r="K82" i="4" s="1"/>
  <c r="J83" i="2" a="1"/>
  <c r="J83" i="2" s="1"/>
  <c r="K83" i="4" s="1"/>
  <c r="J84" i="2" a="1"/>
  <c r="J84" i="2" s="1"/>
  <c r="K84" i="4" s="1"/>
  <c r="J85" i="2" a="1"/>
  <c r="J85" i="2" s="1"/>
  <c r="K85" i="4" s="1"/>
  <c r="J86" i="2" a="1"/>
  <c r="J86" i="2" s="1"/>
  <c r="K86" i="4" s="1"/>
  <c r="J87" i="2" a="1"/>
  <c r="J87" i="2" s="1"/>
  <c r="K87" i="4" s="1"/>
  <c r="J88" i="2" a="1"/>
  <c r="J88" i="2" s="1"/>
  <c r="K88" i="4" s="1"/>
  <c r="J89" i="2" a="1"/>
  <c r="J89" i="2" s="1"/>
  <c r="K89" i="4" s="1"/>
  <c r="J90" i="2" a="1"/>
  <c r="J90" i="2" s="1"/>
  <c r="K90" i="4" s="1"/>
  <c r="J91" i="2" a="1"/>
  <c r="J91" i="2" s="1"/>
  <c r="K91" i="4" s="1"/>
  <c r="J92" i="2" a="1"/>
  <c r="J92" i="2" s="1"/>
  <c r="K92" i="4" s="1"/>
  <c r="J93" i="2" a="1"/>
  <c r="J93" i="2" s="1"/>
  <c r="K93" i="4" s="1"/>
  <c r="J94" i="2" a="1"/>
  <c r="J94" i="2" s="1"/>
  <c r="K94" i="4" s="1"/>
  <c r="J95" i="2" a="1"/>
  <c r="J95" i="2" s="1"/>
  <c r="K95" i="4" s="1"/>
  <c r="J96" i="2" a="1"/>
  <c r="J96" i="2" s="1"/>
  <c r="K96" i="4" s="1"/>
  <c r="J97" i="2" a="1"/>
  <c r="J97" i="2" s="1"/>
  <c r="K97" i="4" s="1"/>
  <c r="J98" i="2" a="1"/>
  <c r="J98" i="2" s="1"/>
  <c r="K98" i="4" s="1"/>
  <c r="J99" i="2" a="1"/>
  <c r="J99" i="2" s="1"/>
  <c r="K99" i="4" s="1"/>
  <c r="J100" i="2" a="1"/>
  <c r="J100" i="2" s="1"/>
  <c r="K100" i="4" s="1"/>
  <c r="J101" i="2" a="1"/>
  <c r="J101" i="2" s="1"/>
  <c r="K101" i="4" s="1"/>
  <c r="J102" i="2" a="1"/>
  <c r="J102" i="2" s="1"/>
  <c r="K102" i="4" s="1"/>
  <c r="J103" i="2" a="1"/>
  <c r="J103" i="2" s="1"/>
  <c r="K103" i="4" s="1"/>
  <c r="J104" i="2" a="1"/>
  <c r="J104" i="2" s="1"/>
  <c r="K104" i="4" s="1"/>
  <c r="J105" i="2" a="1"/>
  <c r="J105" i="2" s="1"/>
  <c r="K105" i="4" s="1"/>
  <c r="J106" i="2" a="1"/>
  <c r="J106" i="2" s="1"/>
  <c r="K106" i="4" s="1"/>
  <c r="J107" i="2" a="1"/>
  <c r="J107" i="2" s="1"/>
  <c r="K107" i="4" s="1"/>
  <c r="J108" i="2" a="1"/>
  <c r="J108" i="2" s="1"/>
  <c r="K108" i="4" s="1"/>
  <c r="J109" i="2" a="1"/>
  <c r="J109" i="2" s="1"/>
  <c r="K109" i="4" s="1"/>
  <c r="J110" i="2" a="1"/>
  <c r="J110" i="2" s="1"/>
  <c r="K110" i="4" s="1"/>
  <c r="J111" i="2" a="1"/>
  <c r="J111" i="2" s="1"/>
  <c r="K111" i="4" s="1"/>
  <c r="J112" i="2" a="1"/>
  <c r="J112" i="2" s="1"/>
  <c r="K112" i="4" s="1"/>
  <c r="J113" i="2" a="1"/>
  <c r="J113" i="2" s="1"/>
  <c r="K113" i="4" s="1"/>
  <c r="J114" i="2" a="1"/>
  <c r="J114" i="2" s="1"/>
  <c r="K114" i="4" s="1"/>
  <c r="J115" i="2" a="1"/>
  <c r="J115" i="2" s="1"/>
  <c r="K115" i="4" s="1"/>
  <c r="J116" i="2" a="1"/>
  <c r="J116" i="2" s="1"/>
  <c r="K116" i="4" s="1"/>
  <c r="J117" i="2" a="1"/>
  <c r="J117" i="2" s="1"/>
  <c r="K117" i="4" s="1"/>
  <c r="J118" i="2" a="1"/>
  <c r="J118" i="2" s="1"/>
  <c r="K118" i="4" s="1"/>
  <c r="J119" i="2" a="1"/>
  <c r="J119" i="2" s="1"/>
  <c r="K119" i="4" s="1"/>
  <c r="J120" i="2" a="1"/>
  <c r="J120" i="2" s="1"/>
  <c r="K120" i="4" s="1"/>
  <c r="J121" i="2" a="1"/>
  <c r="J121" i="2" s="1"/>
  <c r="K121" i="4" s="1"/>
  <c r="J122" i="2" a="1"/>
  <c r="J122" i="2" s="1"/>
  <c r="K122" i="4" s="1"/>
  <c r="J123" i="2" a="1"/>
  <c r="J123" i="2" s="1"/>
  <c r="K123" i="4" s="1"/>
  <c r="J124" i="2" a="1"/>
  <c r="J124" i="2" s="1"/>
  <c r="K124" i="4" s="1"/>
  <c r="J125" i="2" a="1"/>
  <c r="J125" i="2" s="1"/>
  <c r="K125" i="4" s="1"/>
  <c r="J126" i="2" a="1"/>
  <c r="J126" i="2" s="1"/>
  <c r="K126" i="4" s="1"/>
  <c r="J127" i="2" a="1"/>
  <c r="J127" i="2" s="1"/>
  <c r="K127" i="4" s="1"/>
  <c r="J128" i="2" a="1"/>
  <c r="J128" i="2" s="1"/>
  <c r="K128" i="4" s="1"/>
  <c r="J129" i="2" a="1"/>
  <c r="J129" i="2" s="1"/>
  <c r="K129" i="4" s="1"/>
  <c r="J130" i="2" a="1"/>
  <c r="J130" i="2" s="1"/>
  <c r="K130" i="4" s="1"/>
  <c r="J131" i="2" a="1"/>
  <c r="J131" i="2" s="1"/>
  <c r="K131" i="4" s="1"/>
  <c r="J132" i="2" a="1"/>
  <c r="J132" i="2" s="1"/>
  <c r="K132" i="4" s="1"/>
  <c r="J133" i="2" a="1"/>
  <c r="J133" i="2" s="1"/>
  <c r="K133" i="4" s="1"/>
  <c r="J134" i="2" a="1"/>
  <c r="J134" i="2" s="1"/>
  <c r="K134" i="4" s="1"/>
  <c r="J135" i="2" a="1"/>
  <c r="J135" i="2" s="1"/>
  <c r="K135" i="4" s="1"/>
  <c r="J136" i="2" a="1"/>
  <c r="J136" i="2" s="1"/>
  <c r="K136" i="4" s="1"/>
  <c r="J137" i="2" a="1"/>
  <c r="J137" i="2" s="1"/>
  <c r="K137" i="4" s="1"/>
  <c r="J138" i="2" a="1"/>
  <c r="J138" i="2" s="1"/>
  <c r="K138" i="4" s="1"/>
  <c r="J139" i="2" a="1"/>
  <c r="J139" i="2" s="1"/>
  <c r="K139" i="4" s="1"/>
  <c r="J140" i="2" a="1"/>
  <c r="J140" i="2" s="1"/>
  <c r="K140" i="4" s="1"/>
  <c r="J141" i="2" a="1"/>
  <c r="J141" i="2" s="1"/>
  <c r="K141" i="4" s="1"/>
  <c r="J142" i="2" a="1"/>
  <c r="J142" i="2" s="1"/>
  <c r="K142" i="4" s="1"/>
  <c r="J143" i="2" a="1"/>
  <c r="J143" i="2" s="1"/>
  <c r="K143" i="4" s="1"/>
  <c r="J144" i="2" a="1"/>
  <c r="J144" i="2" s="1"/>
  <c r="K144" i="4" s="1"/>
  <c r="J145" i="2" a="1"/>
  <c r="J145" i="2" s="1"/>
  <c r="K145" i="4" s="1"/>
  <c r="J146" i="2" a="1"/>
  <c r="J146" i="2" s="1"/>
  <c r="K146" i="4" s="1"/>
  <c r="J147" i="2" a="1"/>
  <c r="J147" i="2" s="1"/>
  <c r="K147" i="4" s="1"/>
  <c r="J148" i="2" a="1"/>
  <c r="J148" i="2" s="1"/>
  <c r="K148" i="4" s="1"/>
  <c r="J149" i="2" a="1"/>
  <c r="J149" i="2" s="1"/>
  <c r="K149" i="4" s="1"/>
  <c r="J150" i="2" a="1"/>
  <c r="J150" i="2" s="1"/>
  <c r="K150" i="4" s="1"/>
  <c r="J151" i="2" a="1"/>
  <c r="J151" i="2" s="1"/>
  <c r="K151" i="4" s="1"/>
  <c r="J152" i="2" a="1"/>
  <c r="J152" i="2" s="1"/>
  <c r="K152" i="4" s="1"/>
  <c r="J153" i="2" a="1"/>
  <c r="J153" i="2" s="1"/>
  <c r="K153" i="4" s="1"/>
  <c r="J154" i="2" a="1"/>
  <c r="J154" i="2" s="1"/>
  <c r="K154" i="4" s="1"/>
  <c r="J155" i="2" a="1"/>
  <c r="J155" i="2" s="1"/>
  <c r="K155" i="4" s="1"/>
  <c r="J156" i="2" a="1"/>
  <c r="J156" i="2" s="1"/>
  <c r="K156" i="4" s="1"/>
  <c r="J157" i="2" a="1"/>
  <c r="J157" i="2" s="1"/>
  <c r="K157" i="4" s="1"/>
  <c r="J158" i="2" a="1"/>
  <c r="J158" i="2" s="1"/>
  <c r="K158" i="4" s="1"/>
  <c r="J159" i="2" a="1"/>
  <c r="J159" i="2" s="1"/>
  <c r="K159" i="4" s="1"/>
  <c r="J160" i="2" a="1"/>
  <c r="J160" i="2" s="1"/>
  <c r="K160" i="4" s="1"/>
  <c r="J161" i="2" a="1"/>
  <c r="J161" i="2" s="1"/>
  <c r="K161" i="4" s="1"/>
  <c r="J162" i="2" a="1"/>
  <c r="J162" i="2" s="1"/>
  <c r="K162" i="4" s="1"/>
  <c r="J163" i="2" a="1"/>
  <c r="J163" i="2" s="1"/>
  <c r="K163" i="4" s="1"/>
  <c r="J164" i="2" a="1"/>
  <c r="J164" i="2" s="1"/>
  <c r="K164" i="4" s="1"/>
  <c r="J165" i="2" a="1"/>
  <c r="J165" i="2" s="1"/>
  <c r="K165" i="4" s="1"/>
  <c r="J166" i="2" a="1"/>
  <c r="J166" i="2" s="1"/>
  <c r="K166" i="4" s="1"/>
  <c r="J167" i="2" a="1"/>
  <c r="J167" i="2" s="1"/>
  <c r="K167" i="4" s="1"/>
  <c r="J168" i="2" a="1"/>
  <c r="J168" i="2" s="1"/>
  <c r="K168" i="4" s="1"/>
  <c r="J169" i="2" a="1"/>
  <c r="J169" i="2" s="1"/>
  <c r="K169" i="4" s="1"/>
  <c r="J170" i="2" a="1"/>
  <c r="J170" i="2" s="1"/>
  <c r="K170" i="4" s="1"/>
  <c r="J12" i="2" a="1"/>
  <c r="J12" i="2" s="1"/>
  <c r="K12" i="4" s="1"/>
  <c r="J13" i="2" a="1"/>
  <c r="J13" i="2" s="1"/>
  <c r="K13" i="4" s="1"/>
  <c r="J14" i="2" a="1"/>
  <c r="J14" i="2" s="1"/>
  <c r="K14" i="4" s="1"/>
  <c r="J15" i="2" a="1"/>
  <c r="J15" i="2" s="1"/>
  <c r="K15" i="4" s="1"/>
  <c r="J16" i="2" a="1"/>
  <c r="J16" i="2" s="1"/>
  <c r="K16" i="4" s="1"/>
  <c r="J17" i="2" a="1"/>
  <c r="J17" i="2" s="1"/>
  <c r="K17" i="4" s="1"/>
  <c r="J18" i="2" a="1"/>
  <c r="J18" i="2" s="1"/>
  <c r="K18" i="4" s="1"/>
  <c r="J19" i="2" a="1"/>
  <c r="J19" i="2" s="1"/>
  <c r="K19" i="4" s="1"/>
  <c r="J20" i="2" a="1"/>
  <c r="J20" i="2" s="1"/>
  <c r="K20" i="4" s="1"/>
  <c r="J21" i="2" a="1"/>
  <c r="J21" i="2" s="1"/>
  <c r="K21" i="4" s="1"/>
  <c r="J3" i="2" a="1"/>
  <c r="J3" i="2" s="1"/>
  <c r="K3" i="4" s="1"/>
  <c r="J4" i="2" a="1"/>
  <c r="J4" i="2" s="1"/>
  <c r="K4" i="4" s="1"/>
  <c r="J5" i="2" a="1"/>
  <c r="J5" i="2" s="1"/>
  <c r="K5" i="4" s="1"/>
  <c r="J6" i="2" a="1"/>
  <c r="J6" i="2" s="1"/>
  <c r="K6" i="4" s="1"/>
  <c r="J7" i="2" a="1"/>
  <c r="J7" i="2" s="1"/>
  <c r="K7" i="4" s="1"/>
  <c r="J8" i="2" a="1"/>
  <c r="J8" i="2" s="1"/>
  <c r="K8" i="4" s="1"/>
  <c r="J9" i="2" a="1"/>
  <c r="J9" i="2" s="1"/>
  <c r="K9" i="4" s="1"/>
  <c r="J10" i="2" a="1"/>
  <c r="J10" i="2" s="1"/>
  <c r="K10" i="4" s="1"/>
  <c r="J11" i="2" a="1"/>
  <c r="J11" i="2" s="1"/>
  <c r="K11" i="4" s="1"/>
  <c r="J2" i="2" a="1"/>
  <c r="J2" i="2" s="1"/>
  <c r="K2" i="4" s="1"/>
  <c r="I2037" i="2" a="1"/>
  <c r="I2037" i="2" s="1"/>
  <c r="J2037" i="4" s="1"/>
  <c r="I1238" i="2" a="1"/>
  <c r="I1238" i="2" s="1"/>
  <c r="J1238" i="4" s="1"/>
  <c r="I1073" i="2" a="1"/>
  <c r="I1073" i="2" s="1"/>
  <c r="J1073" i="4" s="1"/>
  <c r="I882" i="2" a="1"/>
  <c r="I882" i="2" s="1"/>
  <c r="J882" i="4" s="1"/>
  <c r="I765" i="2" a="1"/>
  <c r="I765" i="2" s="1"/>
  <c r="J765" i="4" s="1"/>
  <c r="I449" i="2" a="1"/>
  <c r="I449" i="2" s="1"/>
  <c r="J449" i="4" s="1"/>
  <c r="I306" i="2" a="1"/>
  <c r="I306" i="2" s="1"/>
  <c r="J306" i="4" s="1"/>
  <c r="I248" i="2" a="1"/>
  <c r="I248" i="2" s="1"/>
  <c r="J248" i="4" s="1"/>
  <c r="I2314" i="2" a="1"/>
  <c r="I2314" i="2" s="1"/>
  <c r="J2314" i="4" s="1"/>
  <c r="I2315" i="2" a="1"/>
  <c r="I2315" i="2" s="1"/>
  <c r="J2315" i="4" s="1"/>
  <c r="I2316" i="2" a="1"/>
  <c r="I2316" i="2" s="1"/>
  <c r="J2316" i="4" s="1"/>
  <c r="I2317" i="2" a="1"/>
  <c r="I2317" i="2" s="1"/>
  <c r="J2317" i="4" s="1"/>
  <c r="I2318" i="2" a="1"/>
  <c r="I2318" i="2" s="1"/>
  <c r="J2318" i="4" s="1"/>
  <c r="I2319" i="2" a="1"/>
  <c r="I2319" i="2" s="1"/>
  <c r="J2319" i="4" s="1"/>
  <c r="I2320" i="2" a="1"/>
  <c r="I2320" i="2" s="1"/>
  <c r="J2320" i="4" s="1"/>
  <c r="I2321" i="2" a="1"/>
  <c r="I2321" i="2" s="1"/>
  <c r="J2321" i="4" s="1"/>
  <c r="I2322" i="2" a="1"/>
  <c r="I2322" i="2" s="1"/>
  <c r="J2322" i="4" s="1"/>
  <c r="I2323" i="2" a="1"/>
  <c r="I2323" i="2" s="1"/>
  <c r="J2323" i="4" s="1"/>
  <c r="I2324" i="2" a="1"/>
  <c r="I2324" i="2" s="1"/>
  <c r="J2324" i="4" s="1"/>
  <c r="I2325" i="2" a="1"/>
  <c r="I2325" i="2" s="1"/>
  <c r="J2325" i="4" s="1"/>
  <c r="I2326" i="2" a="1"/>
  <c r="I2326" i="2" s="1"/>
  <c r="J2326" i="4" s="1"/>
  <c r="I2327" i="2" a="1"/>
  <c r="I2327" i="2" s="1"/>
  <c r="J2327" i="4" s="1"/>
  <c r="I2328" i="2" a="1"/>
  <c r="I2328" i="2" s="1"/>
  <c r="J2328" i="4" s="1"/>
  <c r="I2329" i="2" a="1"/>
  <c r="I2329" i="2" s="1"/>
  <c r="J2329" i="4" s="1"/>
  <c r="I2330" i="2" a="1"/>
  <c r="I2330" i="2" s="1"/>
  <c r="J2330" i="4" s="1"/>
  <c r="I2331" i="2" a="1"/>
  <c r="I2331" i="2" s="1"/>
  <c r="J2331" i="4" s="1"/>
  <c r="I2332" i="2" a="1"/>
  <c r="I2332" i="2" s="1"/>
  <c r="J2332" i="4" s="1"/>
  <c r="I2333" i="2" a="1"/>
  <c r="I2333" i="2" s="1"/>
  <c r="J2333" i="4" s="1"/>
  <c r="I2334" i="2" a="1"/>
  <c r="I2334" i="2" s="1"/>
  <c r="J2334" i="4" s="1"/>
  <c r="I2335" i="2" a="1"/>
  <c r="I2335" i="2" s="1"/>
  <c r="J2335" i="4" s="1"/>
  <c r="I2336" i="2" a="1"/>
  <c r="I2336" i="2" s="1"/>
  <c r="J2336" i="4" s="1"/>
  <c r="I2264" i="2" a="1"/>
  <c r="I2264" i="2" s="1"/>
  <c r="J2264" i="4" s="1"/>
  <c r="I2265" i="2" a="1"/>
  <c r="I2265" i="2" s="1"/>
  <c r="J2265" i="4" s="1"/>
  <c r="I2266" i="2" a="1"/>
  <c r="I2266" i="2" s="1"/>
  <c r="J2266" i="4" s="1"/>
  <c r="I2267" i="2" a="1"/>
  <c r="I2267" i="2" s="1"/>
  <c r="J2267" i="4" s="1"/>
  <c r="I2268" i="2" a="1"/>
  <c r="I2268" i="2" s="1"/>
  <c r="J2268" i="4" s="1"/>
  <c r="I2269" i="2" a="1"/>
  <c r="I2269" i="2" s="1"/>
  <c r="J2269" i="4" s="1"/>
  <c r="I2270" i="2" a="1"/>
  <c r="I2270" i="2" s="1"/>
  <c r="I2271" i="2" a="1"/>
  <c r="I2271" i="2" s="1"/>
  <c r="J2271" i="4" s="1"/>
  <c r="I2272" i="2" a="1"/>
  <c r="I2272" i="2" s="1"/>
  <c r="J2272" i="4" s="1"/>
  <c r="I2273" i="2" a="1"/>
  <c r="I2273" i="2" s="1"/>
  <c r="J2273" i="4" s="1"/>
  <c r="I2274" i="2" a="1"/>
  <c r="I2274" i="2" s="1"/>
  <c r="J2274" i="4" s="1"/>
  <c r="I2275" i="2" a="1"/>
  <c r="I2275" i="2" s="1"/>
  <c r="J2275" i="4" s="1"/>
  <c r="I2276" i="2" a="1"/>
  <c r="I2276" i="2" s="1"/>
  <c r="J2276" i="4" s="1"/>
  <c r="I2277" i="2" a="1"/>
  <c r="I2277" i="2" s="1"/>
  <c r="J2277" i="4" s="1"/>
  <c r="I2278" i="2" a="1"/>
  <c r="I2278" i="2" s="1"/>
  <c r="J2278" i="4" s="1"/>
  <c r="I2279" i="2" a="1"/>
  <c r="I2279" i="2" s="1"/>
  <c r="J2279" i="4" s="1"/>
  <c r="I2280" i="2" a="1"/>
  <c r="I2280" i="2" s="1"/>
  <c r="J2280" i="4" s="1"/>
  <c r="I2281" i="2" a="1"/>
  <c r="I2281" i="2" s="1"/>
  <c r="J2281" i="4" s="1"/>
  <c r="I2282" i="2" a="1"/>
  <c r="I2282" i="2" s="1"/>
  <c r="J2282" i="4" s="1"/>
  <c r="I2283" i="2" a="1"/>
  <c r="I2283" i="2" s="1"/>
  <c r="J2283" i="4" s="1"/>
  <c r="I2284" i="2" a="1"/>
  <c r="I2284" i="2" s="1"/>
  <c r="J2284" i="4" s="1"/>
  <c r="I2285" i="2" a="1"/>
  <c r="I2285" i="2" s="1"/>
  <c r="J2285" i="4" s="1"/>
  <c r="I2286" i="2" a="1"/>
  <c r="I2286" i="2" s="1"/>
  <c r="J2286" i="4" s="1"/>
  <c r="I2287" i="2" a="1"/>
  <c r="I2287" i="2" s="1"/>
  <c r="J2287" i="4" s="1"/>
  <c r="I2288" i="2" a="1"/>
  <c r="I2288" i="2" s="1"/>
  <c r="J2288" i="4" s="1"/>
  <c r="I2289" i="2" a="1"/>
  <c r="I2289" i="2" s="1"/>
  <c r="J2289" i="4" s="1"/>
  <c r="I2290" i="2" a="1"/>
  <c r="I2290" i="2" s="1"/>
  <c r="J2290" i="4" s="1"/>
  <c r="I2291" i="2" a="1"/>
  <c r="I2291" i="2" s="1"/>
  <c r="J2291" i="4" s="1"/>
  <c r="I2292" i="2" a="1"/>
  <c r="I2292" i="2" s="1"/>
  <c r="J2292" i="4" s="1"/>
  <c r="I2293" i="2" a="1"/>
  <c r="I2293" i="2" s="1"/>
  <c r="J2293" i="4" s="1"/>
  <c r="I2294" i="2" a="1"/>
  <c r="I2294" i="2" s="1"/>
  <c r="I2295" i="2" a="1"/>
  <c r="I2295" i="2" s="1"/>
  <c r="I2296" i="2" a="1"/>
  <c r="I2296" i="2" s="1"/>
  <c r="J2296" i="4" s="1"/>
  <c r="I2297" i="2" a="1"/>
  <c r="I2297" i="2" s="1"/>
  <c r="J2297" i="4" s="1"/>
  <c r="I2298" i="2" a="1"/>
  <c r="I2298" i="2" s="1"/>
  <c r="J2298" i="4" s="1"/>
  <c r="I2299" i="2" a="1"/>
  <c r="I2299" i="2" s="1"/>
  <c r="J2299" i="4" s="1"/>
  <c r="I2300" i="2" a="1"/>
  <c r="I2300" i="2" s="1"/>
  <c r="J2300" i="4" s="1"/>
  <c r="I2301" i="2" a="1"/>
  <c r="I2301" i="2" s="1"/>
  <c r="J2301" i="4" s="1"/>
  <c r="I2302" i="2" a="1"/>
  <c r="I2302" i="2" s="1"/>
  <c r="I2303" i="2" a="1"/>
  <c r="I2303" i="2" s="1"/>
  <c r="J2303" i="4" s="1"/>
  <c r="I2304" i="2" a="1"/>
  <c r="I2304" i="2" s="1"/>
  <c r="J2304" i="4" s="1"/>
  <c r="I2305" i="2" a="1"/>
  <c r="I2305" i="2" s="1"/>
  <c r="J2305" i="4" s="1"/>
  <c r="I2306" i="2" a="1"/>
  <c r="I2306" i="2" s="1"/>
  <c r="J2306" i="4" s="1"/>
  <c r="I2307" i="2" a="1"/>
  <c r="I2307" i="2" s="1"/>
  <c r="J2307" i="4" s="1"/>
  <c r="I2308" i="2" a="1"/>
  <c r="I2308" i="2" s="1"/>
  <c r="J2308" i="4" s="1"/>
  <c r="I2309" i="2" a="1"/>
  <c r="I2309" i="2" s="1"/>
  <c r="J2309" i="4" s="1"/>
  <c r="I2310" i="2" a="1"/>
  <c r="I2310" i="2" s="1"/>
  <c r="J2310" i="4" s="1"/>
  <c r="I2311" i="2" a="1"/>
  <c r="I2311" i="2" s="1"/>
  <c r="J2311" i="4" s="1"/>
  <c r="I2312" i="2" a="1"/>
  <c r="I2312" i="2" s="1"/>
  <c r="J2312" i="4" s="1"/>
  <c r="I2313" i="2" a="1"/>
  <c r="I2313" i="2" s="1"/>
  <c r="I2249" i="2" a="1"/>
  <c r="I2249" i="2" s="1"/>
  <c r="J2249" i="4" s="1"/>
  <c r="I2250" i="2" a="1"/>
  <c r="I2250" i="2" s="1"/>
  <c r="J2250" i="4" s="1"/>
  <c r="I2251" i="2" a="1"/>
  <c r="I2251" i="2" s="1"/>
  <c r="J2251" i="4" s="1"/>
  <c r="I2252" i="2" a="1"/>
  <c r="I2252" i="2" s="1"/>
  <c r="J2252" i="4" s="1"/>
  <c r="I2253" i="2" a="1"/>
  <c r="I2253" i="2" s="1"/>
  <c r="J2253" i="4" s="1"/>
  <c r="I2254" i="2" a="1"/>
  <c r="I2254" i="2" s="1"/>
  <c r="J2254" i="4" s="1"/>
  <c r="I2255" i="2" a="1"/>
  <c r="I2255" i="2" s="1"/>
  <c r="J2255" i="4" s="1"/>
  <c r="I2256" i="2" a="1"/>
  <c r="I2256" i="2" s="1"/>
  <c r="J2256" i="4" s="1"/>
  <c r="I2257" i="2" a="1"/>
  <c r="I2257" i="2" s="1"/>
  <c r="J2257" i="4" s="1"/>
  <c r="I2258" i="2" a="1"/>
  <c r="I2258" i="2" s="1"/>
  <c r="J2258" i="4" s="1"/>
  <c r="I2259" i="2" a="1"/>
  <c r="I2259" i="2" s="1"/>
  <c r="J2259" i="4" s="1"/>
  <c r="I2260" i="2" a="1"/>
  <c r="I2260" i="2" s="1"/>
  <c r="J2260" i="4" s="1"/>
  <c r="I2261" i="2" a="1"/>
  <c r="I2261" i="2" s="1"/>
  <c r="J2261" i="4" s="1"/>
  <c r="I2262" i="2" a="1"/>
  <c r="I2262" i="2" s="1"/>
  <c r="J2262" i="4" s="1"/>
  <c r="I2263" i="2" a="1"/>
  <c r="I2263" i="2" s="1"/>
  <c r="J2263" i="4" s="1"/>
  <c r="I2220" i="2" a="1"/>
  <c r="I2220" i="2" s="1"/>
  <c r="J2220" i="4" s="1"/>
  <c r="I2221" i="2" a="1"/>
  <c r="I2221" i="2" s="1"/>
  <c r="J2221" i="4" s="1"/>
  <c r="I2222" i="2" a="1"/>
  <c r="I2222" i="2" s="1"/>
  <c r="J2222" i="4" s="1"/>
  <c r="I2223" i="2" a="1"/>
  <c r="I2223" i="2" s="1"/>
  <c r="J2223" i="4" s="1"/>
  <c r="I2224" i="2" a="1"/>
  <c r="I2224" i="2" s="1"/>
  <c r="J2224" i="4" s="1"/>
  <c r="I2225" i="2" a="1"/>
  <c r="I2225" i="2" s="1"/>
  <c r="J2225" i="4" s="1"/>
  <c r="I2226" i="2" a="1"/>
  <c r="I2226" i="2" s="1"/>
  <c r="J2226" i="4" s="1"/>
  <c r="I2227" i="2" a="1"/>
  <c r="I2227" i="2" s="1"/>
  <c r="J2227" i="4" s="1"/>
  <c r="I2228" i="2" a="1"/>
  <c r="I2228" i="2" s="1"/>
  <c r="J2228" i="4" s="1"/>
  <c r="I2229" i="2" a="1"/>
  <c r="I2229" i="2" s="1"/>
  <c r="J2229" i="4" s="1"/>
  <c r="I2230" i="2" a="1"/>
  <c r="I2230" i="2" s="1"/>
  <c r="J2230" i="4" s="1"/>
  <c r="I2231" i="2" a="1"/>
  <c r="I2231" i="2" s="1"/>
  <c r="J2231" i="4" s="1"/>
  <c r="I2232" i="2" a="1"/>
  <c r="I2232" i="2" s="1"/>
  <c r="J2232" i="4" s="1"/>
  <c r="I2233" i="2" a="1"/>
  <c r="I2233" i="2" s="1"/>
  <c r="J2233" i="4" s="1"/>
  <c r="I2234" i="2" a="1"/>
  <c r="I2234" i="2" s="1"/>
  <c r="J2234" i="4" s="1"/>
  <c r="I2235" i="2" a="1"/>
  <c r="I2235" i="2" s="1"/>
  <c r="J2235" i="4" s="1"/>
  <c r="I2236" i="2" a="1"/>
  <c r="I2236" i="2" s="1"/>
  <c r="J2236" i="4" s="1"/>
  <c r="I2237" i="2" a="1"/>
  <c r="I2237" i="2" s="1"/>
  <c r="J2237" i="4" s="1"/>
  <c r="I2238" i="2" a="1"/>
  <c r="I2238" i="2" s="1"/>
  <c r="I2239" i="2" a="1"/>
  <c r="I2239" i="2" s="1"/>
  <c r="J2239" i="4" s="1"/>
  <c r="I2240" i="2" a="1"/>
  <c r="I2240" i="2" s="1"/>
  <c r="J2240" i="4" s="1"/>
  <c r="I2241" i="2" a="1"/>
  <c r="I2241" i="2" s="1"/>
  <c r="J2241" i="4" s="1"/>
  <c r="I2242" i="2" a="1"/>
  <c r="I2242" i="2" s="1"/>
  <c r="J2242" i="4" s="1"/>
  <c r="I2243" i="2" a="1"/>
  <c r="I2243" i="2" s="1"/>
  <c r="J2243" i="4" s="1"/>
  <c r="I2244" i="2" a="1"/>
  <c r="I2244" i="2" s="1"/>
  <c r="J2244" i="4" s="1"/>
  <c r="I2245" i="2" a="1"/>
  <c r="I2245" i="2" s="1"/>
  <c r="J2245" i="4" s="1"/>
  <c r="I2246" i="2" a="1"/>
  <c r="I2246" i="2" s="1"/>
  <c r="J2246" i="4" s="1"/>
  <c r="I2247" i="2" a="1"/>
  <c r="I2247" i="2" s="1"/>
  <c r="J2247" i="4" s="1"/>
  <c r="I2248" i="2" a="1"/>
  <c r="I2248" i="2" s="1"/>
  <c r="J2248" i="4" s="1"/>
  <c r="I2191" i="2" a="1"/>
  <c r="I2191" i="2" s="1"/>
  <c r="J2191" i="4" s="1"/>
  <c r="I2192" i="2" a="1"/>
  <c r="I2192" i="2" s="1"/>
  <c r="J2192" i="4" s="1"/>
  <c r="I2193" i="2" a="1"/>
  <c r="I2193" i="2" s="1"/>
  <c r="J2193" i="4" s="1"/>
  <c r="I2194" i="2" a="1"/>
  <c r="I2194" i="2" s="1"/>
  <c r="J2194" i="4" s="1"/>
  <c r="I2195" i="2" a="1"/>
  <c r="I2195" i="2" s="1"/>
  <c r="J2195" i="4" s="1"/>
  <c r="I2196" i="2" a="1"/>
  <c r="I2196" i="2" s="1"/>
  <c r="J2196" i="4" s="1"/>
  <c r="I2197" i="2" a="1"/>
  <c r="I2197" i="2" s="1"/>
  <c r="J2197" i="4" s="1"/>
  <c r="I2198" i="2" a="1"/>
  <c r="I2198" i="2" s="1"/>
  <c r="J2198" i="4" s="1"/>
  <c r="I2199" i="2" a="1"/>
  <c r="I2199" i="2" s="1"/>
  <c r="J2199" i="4" s="1"/>
  <c r="I2200" i="2" a="1"/>
  <c r="I2200" i="2" s="1"/>
  <c r="J2200" i="4" s="1"/>
  <c r="I2201" i="2" a="1"/>
  <c r="I2201" i="2" s="1"/>
  <c r="J2201" i="4" s="1"/>
  <c r="I2202" i="2" a="1"/>
  <c r="I2202" i="2" s="1"/>
  <c r="J2202" i="4" s="1"/>
  <c r="I2203" i="2" a="1"/>
  <c r="I2203" i="2" s="1"/>
  <c r="J2203" i="4" s="1"/>
  <c r="I2204" i="2" a="1"/>
  <c r="I2204" i="2" s="1"/>
  <c r="J2204" i="4" s="1"/>
  <c r="I2205" i="2" a="1"/>
  <c r="I2205" i="2" s="1"/>
  <c r="J2205" i="4" s="1"/>
  <c r="I2206" i="2" a="1"/>
  <c r="I2206" i="2" s="1"/>
  <c r="J2206" i="4" s="1"/>
  <c r="I2207" i="2" a="1"/>
  <c r="I2207" i="2" s="1"/>
  <c r="J2207" i="4" s="1"/>
  <c r="I2208" i="2" a="1"/>
  <c r="I2208" i="2" s="1"/>
  <c r="J2208" i="4" s="1"/>
  <c r="I2209" i="2" a="1"/>
  <c r="I2209" i="2" s="1"/>
  <c r="J2209" i="4" s="1"/>
  <c r="I2210" i="2" a="1"/>
  <c r="I2210" i="2" s="1"/>
  <c r="J2210" i="4" s="1"/>
  <c r="I2211" i="2" a="1"/>
  <c r="I2211" i="2" s="1"/>
  <c r="J2211" i="4" s="1"/>
  <c r="I2212" i="2" a="1"/>
  <c r="I2212" i="2" s="1"/>
  <c r="J2212" i="4" s="1"/>
  <c r="I2213" i="2" a="1"/>
  <c r="I2213" i="2" s="1"/>
  <c r="J2213" i="4" s="1"/>
  <c r="I2214" i="2" a="1"/>
  <c r="I2214" i="2" s="1"/>
  <c r="J2214" i="4" s="1"/>
  <c r="I2215" i="2" a="1"/>
  <c r="I2215" i="2" s="1"/>
  <c r="I2216" i="2" a="1"/>
  <c r="I2216" i="2" s="1"/>
  <c r="I2217" i="2" a="1"/>
  <c r="I2217" i="2" s="1"/>
  <c r="J2217" i="4" s="1"/>
  <c r="I2218" i="2" a="1"/>
  <c r="I2218" i="2" s="1"/>
  <c r="J2218" i="4" s="1"/>
  <c r="I2219" i="2" a="1"/>
  <c r="I2219" i="2" s="1"/>
  <c r="J2219" i="4" s="1"/>
  <c r="I2174" i="2" a="1"/>
  <c r="I2174" i="2" s="1"/>
  <c r="I2175" i="2" a="1"/>
  <c r="I2175" i="2" s="1"/>
  <c r="I2176" i="2" a="1"/>
  <c r="I2176" i="2" s="1"/>
  <c r="J2176" i="4" s="1"/>
  <c r="I2177" i="2" a="1"/>
  <c r="I2177" i="2" s="1"/>
  <c r="J2177" i="4" s="1"/>
  <c r="I2178" i="2" a="1"/>
  <c r="I2178" i="2" s="1"/>
  <c r="J2178" i="4" s="1"/>
  <c r="I2179" i="2" a="1"/>
  <c r="I2179" i="2" s="1"/>
  <c r="J2179" i="4" s="1"/>
  <c r="I2180" i="2" a="1"/>
  <c r="I2180" i="2" s="1"/>
  <c r="J2180" i="4" s="1"/>
  <c r="I2181" i="2" a="1"/>
  <c r="I2181" i="2" s="1"/>
  <c r="J2181" i="4" s="1"/>
  <c r="I2182" i="2" a="1"/>
  <c r="I2182" i="2" s="1"/>
  <c r="J2182" i="4" s="1"/>
  <c r="I2183" i="2" a="1"/>
  <c r="I2183" i="2" s="1"/>
  <c r="J2183" i="4" s="1"/>
  <c r="I2184" i="2" a="1"/>
  <c r="I2184" i="2" s="1"/>
  <c r="J2184" i="4" s="1"/>
  <c r="I2185" i="2" a="1"/>
  <c r="I2185" i="2" s="1"/>
  <c r="J2185" i="4" s="1"/>
  <c r="I2186" i="2" a="1"/>
  <c r="I2186" i="2" s="1"/>
  <c r="J2186" i="4" s="1"/>
  <c r="I2187" i="2" a="1"/>
  <c r="I2187" i="2" s="1"/>
  <c r="J2187" i="4" s="1"/>
  <c r="I2188" i="2" a="1"/>
  <c r="I2188" i="2" s="1"/>
  <c r="J2188" i="4" s="1"/>
  <c r="I2189" i="2" a="1"/>
  <c r="I2189" i="2" s="1"/>
  <c r="J2189" i="4" s="1"/>
  <c r="I2190" i="2" a="1"/>
  <c r="I2190" i="2" s="1"/>
  <c r="J2190" i="4" s="1"/>
  <c r="I2157" i="2" a="1"/>
  <c r="I2157" i="2" s="1"/>
  <c r="J2157" i="4" s="1"/>
  <c r="I2158" i="2" a="1"/>
  <c r="I2158" i="2" s="1"/>
  <c r="J2158" i="4" s="1"/>
  <c r="I2159" i="2" a="1"/>
  <c r="I2159" i="2" s="1"/>
  <c r="J2159" i="4" s="1"/>
  <c r="I2160" i="2" a="1"/>
  <c r="I2160" i="2" s="1"/>
  <c r="J2160" i="4" s="1"/>
  <c r="I2161" i="2" a="1"/>
  <c r="I2161" i="2" s="1"/>
  <c r="J2161" i="4" s="1"/>
  <c r="I2162" i="2" a="1"/>
  <c r="I2162" i="2" s="1"/>
  <c r="J2162" i="4" s="1"/>
  <c r="I2163" i="2" a="1"/>
  <c r="I2163" i="2" s="1"/>
  <c r="J2163" i="4" s="1"/>
  <c r="I2164" i="2" a="1"/>
  <c r="I2164" i="2" s="1"/>
  <c r="J2164" i="4" s="1"/>
  <c r="I2165" i="2" a="1"/>
  <c r="I2165" i="2" s="1"/>
  <c r="J2165" i="4" s="1"/>
  <c r="I2166" i="2" a="1"/>
  <c r="I2166" i="2" s="1"/>
  <c r="J2166" i="4" s="1"/>
  <c r="I2167" i="2" a="1"/>
  <c r="I2167" i="2" s="1"/>
  <c r="J2167" i="4" s="1"/>
  <c r="I2168" i="2" a="1"/>
  <c r="I2168" i="2" s="1"/>
  <c r="J2168" i="4" s="1"/>
  <c r="I2169" i="2" a="1"/>
  <c r="I2169" i="2" s="1"/>
  <c r="J2169" i="4" s="1"/>
  <c r="I2170" i="2" a="1"/>
  <c r="I2170" i="2" s="1"/>
  <c r="J2170" i="4" s="1"/>
  <c r="I2171" i="2" a="1"/>
  <c r="I2171" i="2" s="1"/>
  <c r="J2171" i="4" s="1"/>
  <c r="I2172" i="2" a="1"/>
  <c r="I2172" i="2" s="1"/>
  <c r="J2172" i="4" s="1"/>
  <c r="I2173" i="2" a="1"/>
  <c r="I2173" i="2" s="1"/>
  <c r="J2173" i="4" s="1"/>
  <c r="I2076" i="2" a="1"/>
  <c r="I2076" i="2" s="1"/>
  <c r="J2076" i="4" s="1"/>
  <c r="I2089" i="2" a="1"/>
  <c r="I2089" i="2" s="1"/>
  <c r="I2090" i="2" a="1"/>
  <c r="I2090" i="2" s="1"/>
  <c r="J2090" i="4" s="1"/>
  <c r="I2091" i="2" a="1"/>
  <c r="I2091" i="2" s="1"/>
  <c r="J2091" i="4" s="1"/>
  <c r="I2092" i="2" a="1"/>
  <c r="I2092" i="2" s="1"/>
  <c r="J2092" i="4" s="1"/>
  <c r="I2093" i="2" a="1"/>
  <c r="I2093" i="2" s="1"/>
  <c r="J2093" i="4" s="1"/>
  <c r="I2094" i="2" a="1"/>
  <c r="I2094" i="2" s="1"/>
  <c r="J2094" i="4" s="1"/>
  <c r="I2095" i="2" a="1"/>
  <c r="I2095" i="2" s="1"/>
  <c r="J2095" i="4" s="1"/>
  <c r="I2096" i="2" a="1"/>
  <c r="I2096" i="2" s="1"/>
  <c r="J2096" i="4" s="1"/>
  <c r="I2097" i="2" a="1"/>
  <c r="I2097" i="2" s="1"/>
  <c r="J2097" i="4" s="1"/>
  <c r="I2098" i="2" a="1"/>
  <c r="I2098" i="2" s="1"/>
  <c r="J2098" i="4" s="1"/>
  <c r="I2099" i="2" a="1"/>
  <c r="I2099" i="2" s="1"/>
  <c r="J2099" i="4" s="1"/>
  <c r="I2100" i="2" a="1"/>
  <c r="I2100" i="2" s="1"/>
  <c r="J2100" i="4" s="1"/>
  <c r="I2101" i="2" a="1"/>
  <c r="I2101" i="2" s="1"/>
  <c r="J2101" i="4" s="1"/>
  <c r="I2102" i="2" a="1"/>
  <c r="I2102" i="2" s="1"/>
  <c r="J2102" i="4" s="1"/>
  <c r="I2103" i="2" a="1"/>
  <c r="I2103" i="2" s="1"/>
  <c r="J2103" i="4" s="1"/>
  <c r="I2104" i="2" a="1"/>
  <c r="I2104" i="2" s="1"/>
  <c r="J2104" i="4" s="1"/>
  <c r="I2105" i="2" a="1"/>
  <c r="I2105" i="2" s="1"/>
  <c r="J2105" i="4" s="1"/>
  <c r="I2106" i="2" a="1"/>
  <c r="I2106" i="2" s="1"/>
  <c r="J2106" i="4" s="1"/>
  <c r="I2107" i="2" a="1"/>
  <c r="I2107" i="2" s="1"/>
  <c r="J2107" i="4" s="1"/>
  <c r="I2108" i="2" a="1"/>
  <c r="I2108" i="2" s="1"/>
  <c r="J2108" i="4" s="1"/>
  <c r="I2109" i="2" a="1"/>
  <c r="I2109" i="2" s="1"/>
  <c r="J2109" i="4" s="1"/>
  <c r="I2110" i="2" a="1"/>
  <c r="I2110" i="2" s="1"/>
  <c r="I2111" i="2" a="1"/>
  <c r="I2111" i="2" s="1"/>
  <c r="J2111" i="4" s="1"/>
  <c r="I2112" i="2" a="1"/>
  <c r="I2112" i="2" s="1"/>
  <c r="J2112" i="4" s="1"/>
  <c r="I2113" i="2" a="1"/>
  <c r="I2113" i="2" s="1"/>
  <c r="J2113" i="4" s="1"/>
  <c r="I2114" i="2" a="1"/>
  <c r="I2114" i="2" s="1"/>
  <c r="J2114" i="4" s="1"/>
  <c r="I2115" i="2" a="1"/>
  <c r="I2115" i="2" s="1"/>
  <c r="J2115" i="4" s="1"/>
  <c r="I2116" i="2" a="1"/>
  <c r="I2116" i="2" s="1"/>
  <c r="J2116" i="4" s="1"/>
  <c r="I2117" i="2" a="1"/>
  <c r="I2117" i="2" s="1"/>
  <c r="J2117" i="4" s="1"/>
  <c r="I2118" i="2" a="1"/>
  <c r="I2118" i="2" s="1"/>
  <c r="J2118" i="4" s="1"/>
  <c r="I2119" i="2" a="1"/>
  <c r="I2119" i="2" s="1"/>
  <c r="J2119" i="4" s="1"/>
  <c r="I2120" i="2" a="1"/>
  <c r="I2120" i="2" s="1"/>
  <c r="J2120" i="4" s="1"/>
  <c r="I2121" i="2" a="1"/>
  <c r="I2121" i="2" s="1"/>
  <c r="J2121" i="4" s="1"/>
  <c r="I2122" i="2" a="1"/>
  <c r="I2122" i="2" s="1"/>
  <c r="J2122" i="4" s="1"/>
  <c r="I2123" i="2" a="1"/>
  <c r="I2123" i="2" s="1"/>
  <c r="J2123" i="4" s="1"/>
  <c r="I2124" i="2" a="1"/>
  <c r="I2124" i="2" s="1"/>
  <c r="J2124" i="4" s="1"/>
  <c r="I2125" i="2" a="1"/>
  <c r="I2125" i="2" s="1"/>
  <c r="J2125" i="4" s="1"/>
  <c r="I2126" i="2" a="1"/>
  <c r="I2126" i="2" s="1"/>
  <c r="J2126" i="4" s="1"/>
  <c r="I2127" i="2" a="1"/>
  <c r="I2127" i="2" s="1"/>
  <c r="J2127" i="4" s="1"/>
  <c r="I2128" i="2" a="1"/>
  <c r="I2128" i="2" s="1"/>
  <c r="J2128" i="4" s="1"/>
  <c r="I2129" i="2" a="1"/>
  <c r="I2129" i="2" s="1"/>
  <c r="J2129" i="4" s="1"/>
  <c r="I2130" i="2" a="1"/>
  <c r="I2130" i="2" s="1"/>
  <c r="J2130" i="4" s="1"/>
  <c r="I2131" i="2" a="1"/>
  <c r="I2131" i="2" s="1"/>
  <c r="J2131" i="4" s="1"/>
  <c r="I2132" i="2" a="1"/>
  <c r="I2132" i="2" s="1"/>
  <c r="J2132" i="4" s="1"/>
  <c r="I2133" i="2" a="1"/>
  <c r="I2133" i="2" s="1"/>
  <c r="J2133" i="4" s="1"/>
  <c r="I2134" i="2" a="1"/>
  <c r="I2134" i="2" s="1"/>
  <c r="J2134" i="4" s="1"/>
  <c r="I2135" i="2" a="1"/>
  <c r="I2135" i="2" s="1"/>
  <c r="J2135" i="4" s="1"/>
  <c r="I2136" i="2" a="1"/>
  <c r="I2136" i="2" s="1"/>
  <c r="J2136" i="4" s="1"/>
  <c r="I2137" i="2" a="1"/>
  <c r="I2137" i="2" s="1"/>
  <c r="J2137" i="4" s="1"/>
  <c r="I2138" i="2" a="1"/>
  <c r="I2138" i="2" s="1"/>
  <c r="J2138" i="4" s="1"/>
  <c r="I2139" i="2" a="1"/>
  <c r="I2139" i="2" s="1"/>
  <c r="J2139" i="4" s="1"/>
  <c r="I2140" i="2" a="1"/>
  <c r="I2140" i="2" s="1"/>
  <c r="J2140" i="4" s="1"/>
  <c r="I2141" i="2" a="1"/>
  <c r="I2141" i="2" s="1"/>
  <c r="J2141" i="4" s="1"/>
  <c r="I2142" i="2" a="1"/>
  <c r="I2142" i="2" s="1"/>
  <c r="J2142" i="4" s="1"/>
  <c r="I2143" i="2" a="1"/>
  <c r="I2143" i="2" s="1"/>
  <c r="J2143" i="4" s="1"/>
  <c r="I2144" i="2" a="1"/>
  <c r="I2144" i="2" s="1"/>
  <c r="J2144" i="4" s="1"/>
  <c r="I2145" i="2" a="1"/>
  <c r="I2145" i="2" s="1"/>
  <c r="J2145" i="4" s="1"/>
  <c r="I2146" i="2" a="1"/>
  <c r="I2146" i="2" s="1"/>
  <c r="J2146" i="4" s="1"/>
  <c r="I2147" i="2" a="1"/>
  <c r="I2147" i="2" s="1"/>
  <c r="J2147" i="4" s="1"/>
  <c r="I2148" i="2" a="1"/>
  <c r="I2148" i="2" s="1"/>
  <c r="J2148" i="4" s="1"/>
  <c r="I2149" i="2" a="1"/>
  <c r="I2149" i="2" s="1"/>
  <c r="J2149" i="4" s="1"/>
  <c r="I2150" i="2" a="1"/>
  <c r="I2150" i="2" s="1"/>
  <c r="J2150" i="4" s="1"/>
  <c r="I2151" i="2" a="1"/>
  <c r="I2151" i="2" s="1"/>
  <c r="J2151" i="4" s="1"/>
  <c r="I2152" i="2" a="1"/>
  <c r="I2152" i="2" s="1"/>
  <c r="J2152" i="4" s="1"/>
  <c r="I2153" i="2" a="1"/>
  <c r="I2153" i="2" s="1"/>
  <c r="J2153" i="4" s="1"/>
  <c r="I2154" i="2" a="1"/>
  <c r="I2154" i="2" s="1"/>
  <c r="J2154" i="4" s="1"/>
  <c r="I2155" i="2" a="1"/>
  <c r="I2155" i="2" s="1"/>
  <c r="J2155" i="4" s="1"/>
  <c r="I2156" i="2" a="1"/>
  <c r="I2156" i="2" s="1"/>
  <c r="J2156" i="4" s="1"/>
  <c r="I2077" i="2" a="1"/>
  <c r="I2077" i="2" s="1"/>
  <c r="J2077" i="4" s="1"/>
  <c r="I2078" i="2" a="1"/>
  <c r="I2078" i="2" s="1"/>
  <c r="J2078" i="4" s="1"/>
  <c r="I2079" i="2" a="1"/>
  <c r="I2079" i="2" s="1"/>
  <c r="J2079" i="4" s="1"/>
  <c r="I2080" i="2" a="1"/>
  <c r="I2080" i="2" s="1"/>
  <c r="J2080" i="4" s="1"/>
  <c r="I2081" i="2" a="1"/>
  <c r="I2081" i="2" s="1"/>
  <c r="J2081" i="4" s="1"/>
  <c r="I2082" i="2" a="1"/>
  <c r="I2082" i="2" s="1"/>
  <c r="J2082" i="4" s="1"/>
  <c r="I2083" i="2" a="1"/>
  <c r="I2083" i="2" s="1"/>
  <c r="J2083" i="4" s="1"/>
  <c r="I2084" i="2" a="1"/>
  <c r="I2084" i="2" s="1"/>
  <c r="J2084" i="4" s="1"/>
  <c r="I2085" i="2" a="1"/>
  <c r="I2085" i="2" s="1"/>
  <c r="J2085" i="4" s="1"/>
  <c r="I2086" i="2" a="1"/>
  <c r="I2086" i="2" s="1"/>
  <c r="J2086" i="4" s="1"/>
  <c r="I2087" i="2" a="1"/>
  <c r="I2087" i="2" s="1"/>
  <c r="J2087" i="4" s="1"/>
  <c r="I2088" i="2" a="1"/>
  <c r="I2088" i="2" s="1"/>
  <c r="J2088" i="4" s="1"/>
  <c r="I2059" i="2" a="1"/>
  <c r="I2059" i="2" s="1"/>
  <c r="J2059" i="4" s="1"/>
  <c r="I2060" i="2" a="1"/>
  <c r="I2060" i="2" s="1"/>
  <c r="J2060" i="4" s="1"/>
  <c r="I2061" i="2" a="1"/>
  <c r="I2061" i="2" s="1"/>
  <c r="J2061" i="4" s="1"/>
  <c r="I2062" i="2" a="1"/>
  <c r="I2062" i="2" s="1"/>
  <c r="J2062" i="4" s="1"/>
  <c r="I2063" i="2" a="1"/>
  <c r="I2063" i="2" s="1"/>
  <c r="J2063" i="4" s="1"/>
  <c r="I2064" i="2" a="1"/>
  <c r="I2064" i="2" s="1"/>
  <c r="J2064" i="4" s="1"/>
  <c r="I2065" i="2" a="1"/>
  <c r="I2065" i="2" s="1"/>
  <c r="J2065" i="4" s="1"/>
  <c r="I2066" i="2" a="1"/>
  <c r="I2066" i="2" s="1"/>
  <c r="J2066" i="4" s="1"/>
  <c r="I2067" i="2" a="1"/>
  <c r="I2067" i="2" s="1"/>
  <c r="J2067" i="4" s="1"/>
  <c r="I2068" i="2" a="1"/>
  <c r="I2068" i="2" s="1"/>
  <c r="J2068" i="4" s="1"/>
  <c r="I2069" i="2" a="1"/>
  <c r="I2069" i="2" s="1"/>
  <c r="J2069" i="4" s="1"/>
  <c r="I2070" i="2" a="1"/>
  <c r="I2070" i="2" s="1"/>
  <c r="J2070" i="4" s="1"/>
  <c r="I2071" i="2" a="1"/>
  <c r="I2071" i="2" s="1"/>
  <c r="J2071" i="4" s="1"/>
  <c r="I2072" i="2" a="1"/>
  <c r="I2072" i="2" s="1"/>
  <c r="J2072" i="4" s="1"/>
  <c r="I2073" i="2" a="1"/>
  <c r="I2073" i="2" s="1"/>
  <c r="J2073" i="4" s="1"/>
  <c r="I2074" i="2" a="1"/>
  <c r="I2074" i="2" s="1"/>
  <c r="J2074" i="4" s="1"/>
  <c r="I2075" i="2" a="1"/>
  <c r="I2075" i="2" s="1"/>
  <c r="J2075" i="4" s="1"/>
  <c r="I2048" i="2" a="1"/>
  <c r="I2048" i="2" s="1"/>
  <c r="J2048" i="4" s="1"/>
  <c r="I2049" i="2" a="1"/>
  <c r="I2049" i="2" s="1"/>
  <c r="J2049" i="4" s="1"/>
  <c r="I2050" i="2" a="1"/>
  <c r="I2050" i="2" s="1"/>
  <c r="J2050" i="4" s="1"/>
  <c r="I2051" i="2" a="1"/>
  <c r="I2051" i="2" s="1"/>
  <c r="J2051" i="4" s="1"/>
  <c r="I2052" i="2" a="1"/>
  <c r="I2052" i="2" s="1"/>
  <c r="J2052" i="4" s="1"/>
  <c r="I2053" i="2" a="1"/>
  <c r="I2053" i="2" s="1"/>
  <c r="J2053" i="4" s="1"/>
  <c r="I2054" i="2" a="1"/>
  <c r="I2054" i="2" s="1"/>
  <c r="J2054" i="4" s="1"/>
  <c r="I2055" i="2" a="1"/>
  <c r="I2055" i="2" s="1"/>
  <c r="J2055" i="4" s="1"/>
  <c r="I2056" i="2" a="1"/>
  <c r="I2056" i="2" s="1"/>
  <c r="J2056" i="4" s="1"/>
  <c r="I2057" i="2" a="1"/>
  <c r="I2057" i="2" s="1"/>
  <c r="J2057" i="4" s="1"/>
  <c r="I2058" i="2" a="1"/>
  <c r="I2058" i="2" s="1"/>
  <c r="J2058" i="4" s="1"/>
  <c r="I2042" i="2" a="1"/>
  <c r="I2042" i="2" s="1"/>
  <c r="J2042" i="4" s="1"/>
  <c r="I2043" i="2" a="1"/>
  <c r="I2043" i="2" s="1"/>
  <c r="J2043" i="4" s="1"/>
  <c r="I2044" i="2" a="1"/>
  <c r="I2044" i="2" s="1"/>
  <c r="J2044" i="4" s="1"/>
  <c r="I2045" i="2" a="1"/>
  <c r="I2045" i="2" s="1"/>
  <c r="J2045" i="4" s="1"/>
  <c r="I2046" i="2" a="1"/>
  <c r="I2046" i="2" s="1"/>
  <c r="J2046" i="4" s="1"/>
  <c r="I2047" i="2" a="1"/>
  <c r="I2047" i="2" s="1"/>
  <c r="J2047" i="4" s="1"/>
  <c r="I2038" i="2" a="1"/>
  <c r="I2038" i="2" s="1"/>
  <c r="J2038" i="4" s="1"/>
  <c r="I2028" i="2" a="1"/>
  <c r="I2028" i="2" s="1"/>
  <c r="J2028" i="4" s="1"/>
  <c r="I2029" i="2" a="1"/>
  <c r="I2029" i="2" s="1"/>
  <c r="J2029" i="4" s="1"/>
  <c r="I2030" i="2" a="1"/>
  <c r="I2030" i="2" s="1"/>
  <c r="J2030" i="4" s="1"/>
  <c r="I2031" i="2" a="1"/>
  <c r="I2031" i="2" s="1"/>
  <c r="J2031" i="4" s="1"/>
  <c r="I2032" i="2" a="1"/>
  <c r="I2032" i="2" s="1"/>
  <c r="J2032" i="4" s="1"/>
  <c r="I2033" i="2" a="1"/>
  <c r="I2033" i="2" s="1"/>
  <c r="J2033" i="4" s="1"/>
  <c r="I2034" i="2" a="1"/>
  <c r="I2034" i="2" s="1"/>
  <c r="J2034" i="4" s="1"/>
  <c r="I2035" i="2" a="1"/>
  <c r="I2035" i="2" s="1"/>
  <c r="J2035" i="4" s="1"/>
  <c r="I2036" i="2" a="1"/>
  <c r="I2036" i="2" s="1"/>
  <c r="J2036" i="4" s="1"/>
  <c r="I2039" i="2" a="1"/>
  <c r="I2039" i="2" s="1"/>
  <c r="J2039" i="4" s="1"/>
  <c r="I2040" i="2" a="1"/>
  <c r="I2040" i="2" s="1"/>
  <c r="J2040" i="4" s="1"/>
  <c r="I2041" i="2" a="1"/>
  <c r="I2041" i="2" s="1"/>
  <c r="J2041" i="4" s="1"/>
  <c r="I1993" i="2" a="1"/>
  <c r="I1993" i="2" s="1"/>
  <c r="J1993" i="4" s="1"/>
  <c r="I1994" i="2" a="1"/>
  <c r="I1994" i="2" s="1"/>
  <c r="J1994" i="4" s="1"/>
  <c r="I1995" i="2" a="1"/>
  <c r="I1995" i="2" s="1"/>
  <c r="J1995" i="4" s="1"/>
  <c r="I1996" i="2" a="1"/>
  <c r="I1996" i="2" s="1"/>
  <c r="J1996" i="4" s="1"/>
  <c r="I1997" i="2" a="1"/>
  <c r="I1997" i="2" s="1"/>
  <c r="J1997" i="4" s="1"/>
  <c r="I1998" i="2" a="1"/>
  <c r="I1998" i="2" s="1"/>
  <c r="J1998" i="4" s="1"/>
  <c r="I1999" i="2" a="1"/>
  <c r="I1999" i="2" s="1"/>
  <c r="J1999" i="4" s="1"/>
  <c r="I2000" i="2" a="1"/>
  <c r="I2000" i="2" s="1"/>
  <c r="J2000" i="4" s="1"/>
  <c r="I2001" i="2" a="1"/>
  <c r="I2001" i="2" s="1"/>
  <c r="J2001" i="4" s="1"/>
  <c r="I2002" i="2" a="1"/>
  <c r="I2002" i="2" s="1"/>
  <c r="J2002" i="4" s="1"/>
  <c r="I2003" i="2" a="1"/>
  <c r="I2003" i="2" s="1"/>
  <c r="J2003" i="4" s="1"/>
  <c r="I2004" i="2" a="1"/>
  <c r="I2004" i="2" s="1"/>
  <c r="J2004" i="4" s="1"/>
  <c r="I2005" i="2" a="1"/>
  <c r="I2005" i="2" s="1"/>
  <c r="J2005" i="4" s="1"/>
  <c r="I2006" i="2" a="1"/>
  <c r="I2006" i="2" s="1"/>
  <c r="J2006" i="4" s="1"/>
  <c r="I2007" i="2" a="1"/>
  <c r="I2007" i="2" s="1"/>
  <c r="J2007" i="4" s="1"/>
  <c r="I2008" i="2" a="1"/>
  <c r="I2008" i="2" s="1"/>
  <c r="J2008" i="4" s="1"/>
  <c r="I2009" i="2" a="1"/>
  <c r="I2009" i="2" s="1"/>
  <c r="J2009" i="4" s="1"/>
  <c r="I2010" i="2" a="1"/>
  <c r="I2010" i="2" s="1"/>
  <c r="J2010" i="4" s="1"/>
  <c r="I2011" i="2" a="1"/>
  <c r="I2011" i="2" s="1"/>
  <c r="J2011" i="4" s="1"/>
  <c r="I2012" i="2" a="1"/>
  <c r="I2012" i="2" s="1"/>
  <c r="J2012" i="4" s="1"/>
  <c r="I2013" i="2" a="1"/>
  <c r="I2013" i="2" s="1"/>
  <c r="J2013" i="4" s="1"/>
  <c r="I2014" i="2" a="1"/>
  <c r="I2014" i="2" s="1"/>
  <c r="J2014" i="4" s="1"/>
  <c r="I2015" i="2" a="1"/>
  <c r="I2015" i="2" s="1"/>
  <c r="J2015" i="4" s="1"/>
  <c r="I2016" i="2" a="1"/>
  <c r="I2016" i="2" s="1"/>
  <c r="J2016" i="4" s="1"/>
  <c r="I2017" i="2" a="1"/>
  <c r="I2017" i="2" s="1"/>
  <c r="J2017" i="4" s="1"/>
  <c r="I2018" i="2" a="1"/>
  <c r="I2018" i="2" s="1"/>
  <c r="J2018" i="4" s="1"/>
  <c r="I2019" i="2" a="1"/>
  <c r="I2019" i="2" s="1"/>
  <c r="J2019" i="4" s="1"/>
  <c r="I2020" i="2" a="1"/>
  <c r="I2020" i="2" s="1"/>
  <c r="J2020" i="4" s="1"/>
  <c r="I2021" i="2" a="1"/>
  <c r="I2021" i="2" s="1"/>
  <c r="J2021" i="4" s="1"/>
  <c r="I2022" i="2" a="1"/>
  <c r="I2022" i="2" s="1"/>
  <c r="J2022" i="4" s="1"/>
  <c r="I2023" i="2" a="1"/>
  <c r="I2023" i="2" s="1"/>
  <c r="J2023" i="4" s="1"/>
  <c r="I2024" i="2" a="1"/>
  <c r="I2024" i="2" s="1"/>
  <c r="J2024" i="4" s="1"/>
  <c r="I2025" i="2" a="1"/>
  <c r="I2025" i="2" s="1"/>
  <c r="J2025" i="4" s="1"/>
  <c r="I2026" i="2" a="1"/>
  <c r="I2026" i="2" s="1"/>
  <c r="J2026" i="4" s="1"/>
  <c r="I2027" i="2" a="1"/>
  <c r="I2027" i="2" s="1"/>
  <c r="J2027" i="4" s="1"/>
  <c r="I1978" i="2" a="1"/>
  <c r="I1978" i="2" s="1"/>
  <c r="J1978" i="4" s="1"/>
  <c r="I1975" i="2" a="1"/>
  <c r="I1975" i="2" s="1"/>
  <c r="J1975" i="4" s="1"/>
  <c r="I1976" i="2" a="1"/>
  <c r="I1976" i="2" s="1"/>
  <c r="J1976" i="4" s="1"/>
  <c r="I1977" i="2" a="1"/>
  <c r="I1977" i="2" s="1"/>
  <c r="J1977" i="4" s="1"/>
  <c r="I1979" i="2" a="1"/>
  <c r="I1979" i="2" s="1"/>
  <c r="J1979" i="4" s="1"/>
  <c r="I1980" i="2" a="1"/>
  <c r="I1980" i="2" s="1"/>
  <c r="J1980" i="4" s="1"/>
  <c r="I1981" i="2" a="1"/>
  <c r="I1981" i="2" s="1"/>
  <c r="J1981" i="4" s="1"/>
  <c r="I1982" i="2" a="1"/>
  <c r="I1982" i="2" s="1"/>
  <c r="J1982" i="4" s="1"/>
  <c r="I1983" i="2" a="1"/>
  <c r="I1983" i="2" s="1"/>
  <c r="J1983" i="4" s="1"/>
  <c r="I1984" i="2" a="1"/>
  <c r="I1984" i="2" s="1"/>
  <c r="J1984" i="4" s="1"/>
  <c r="I1985" i="2" a="1"/>
  <c r="I1985" i="2" s="1"/>
  <c r="J1985" i="4" s="1"/>
  <c r="I1986" i="2" a="1"/>
  <c r="I1986" i="2" s="1"/>
  <c r="J1986" i="4" s="1"/>
  <c r="I1987" i="2" a="1"/>
  <c r="I1987" i="2" s="1"/>
  <c r="J1987" i="4" s="1"/>
  <c r="I1988" i="2" a="1"/>
  <c r="I1988" i="2" s="1"/>
  <c r="J1988" i="4" s="1"/>
  <c r="I1989" i="2" a="1"/>
  <c r="I1989" i="2" s="1"/>
  <c r="J1989" i="4" s="1"/>
  <c r="I1990" i="2" a="1"/>
  <c r="I1990" i="2" s="1"/>
  <c r="J1990" i="4" s="1"/>
  <c r="I1991" i="2" a="1"/>
  <c r="I1991" i="2" s="1"/>
  <c r="J1991" i="4" s="1"/>
  <c r="I1992" i="2" a="1"/>
  <c r="I1992" i="2" s="1"/>
  <c r="J1992" i="4" s="1"/>
  <c r="I1957" i="2" a="1"/>
  <c r="I1957" i="2" s="1"/>
  <c r="J1957" i="4" s="1"/>
  <c r="I1958" i="2" a="1"/>
  <c r="I1958" i="2" s="1"/>
  <c r="J1958" i="4" s="1"/>
  <c r="I1959" i="2" a="1"/>
  <c r="I1959" i="2" s="1"/>
  <c r="J1959" i="4" s="1"/>
  <c r="I1960" i="2" a="1"/>
  <c r="I1960" i="2" s="1"/>
  <c r="J1960" i="4" s="1"/>
  <c r="I1961" i="2" a="1"/>
  <c r="I1961" i="2" s="1"/>
  <c r="J1961" i="4" s="1"/>
  <c r="I1962" i="2" a="1"/>
  <c r="I1962" i="2" s="1"/>
  <c r="J1962" i="4" s="1"/>
  <c r="I1963" i="2" a="1"/>
  <c r="I1963" i="2" s="1"/>
  <c r="J1963" i="4" s="1"/>
  <c r="I1964" i="2" a="1"/>
  <c r="I1964" i="2" s="1"/>
  <c r="J1964" i="4" s="1"/>
  <c r="I1965" i="2" a="1"/>
  <c r="I1965" i="2" s="1"/>
  <c r="J1965" i="4" s="1"/>
  <c r="I1966" i="2" a="1"/>
  <c r="I1966" i="2" s="1"/>
  <c r="J1966" i="4" s="1"/>
  <c r="I1967" i="2" a="1"/>
  <c r="I1967" i="2" s="1"/>
  <c r="J1967" i="4" s="1"/>
  <c r="I1968" i="2" a="1"/>
  <c r="I1968" i="2" s="1"/>
  <c r="J1968" i="4" s="1"/>
  <c r="I1969" i="2" a="1"/>
  <c r="I1969" i="2" s="1"/>
  <c r="J1969" i="4" s="1"/>
  <c r="I1970" i="2" a="1"/>
  <c r="I1970" i="2" s="1"/>
  <c r="J1970" i="4" s="1"/>
  <c r="I1971" i="2" a="1"/>
  <c r="I1971" i="2" s="1"/>
  <c r="J1971" i="4" s="1"/>
  <c r="I1972" i="2" a="1"/>
  <c r="I1972" i="2" s="1"/>
  <c r="J1972" i="4" s="1"/>
  <c r="I1973" i="2" a="1"/>
  <c r="I1973" i="2" s="1"/>
  <c r="J1973" i="4" s="1"/>
  <c r="I1974" i="2" a="1"/>
  <c r="I1974" i="2" s="1"/>
  <c r="J1974" i="4" s="1"/>
  <c r="I1942" i="2" a="1"/>
  <c r="I1942" i="2" s="1"/>
  <c r="J1942" i="4" s="1"/>
  <c r="I1943" i="2" a="1"/>
  <c r="I1943" i="2" s="1"/>
  <c r="J1943" i="4" s="1"/>
  <c r="I1944" i="2" a="1"/>
  <c r="I1944" i="2" s="1"/>
  <c r="I1945" i="2" a="1"/>
  <c r="I1945" i="2" s="1"/>
  <c r="J1945" i="4" s="1"/>
  <c r="I1946" i="2" a="1"/>
  <c r="I1946" i="2" s="1"/>
  <c r="J1946" i="4" s="1"/>
  <c r="I1947" i="2" a="1"/>
  <c r="I1947" i="2" s="1"/>
  <c r="J1947" i="4" s="1"/>
  <c r="I1948" i="2" a="1"/>
  <c r="I1948" i="2" s="1"/>
  <c r="J1948" i="4" s="1"/>
  <c r="I1949" i="2" a="1"/>
  <c r="I1949" i="2" s="1"/>
  <c r="I1950" i="2" a="1"/>
  <c r="I1950" i="2" s="1"/>
  <c r="J1950" i="4" s="1"/>
  <c r="I1951" i="2" a="1"/>
  <c r="I1951" i="2" s="1"/>
  <c r="J1951" i="4" s="1"/>
  <c r="I1952" i="2" a="1"/>
  <c r="I1952" i="2" s="1"/>
  <c r="J1952" i="4" s="1"/>
  <c r="I1953" i="2" a="1"/>
  <c r="I1953" i="2" s="1"/>
  <c r="J1953" i="4" s="1"/>
  <c r="I1954" i="2" a="1"/>
  <c r="I1954" i="2" s="1"/>
  <c r="J1954" i="4" s="1"/>
  <c r="I1955" i="2" a="1"/>
  <c r="I1955" i="2" s="1"/>
  <c r="J1955" i="4" s="1"/>
  <c r="I1956" i="2" a="1"/>
  <c r="I1956" i="2" s="1"/>
  <c r="J1956" i="4" s="1"/>
  <c r="I1926" i="2" a="1"/>
  <c r="I1926" i="2" s="1"/>
  <c r="J1926" i="4" s="1"/>
  <c r="I1927" i="2" a="1"/>
  <c r="I1927" i="2" s="1"/>
  <c r="J1927" i="4" s="1"/>
  <c r="I1928" i="2" a="1"/>
  <c r="I1928" i="2" s="1"/>
  <c r="J1928" i="4" s="1"/>
  <c r="I1929" i="2" a="1"/>
  <c r="I1929" i="2" s="1"/>
  <c r="I1930" i="2" a="1"/>
  <c r="I1930" i="2" s="1"/>
  <c r="J1930" i="4" s="1"/>
  <c r="I1931" i="2" a="1"/>
  <c r="I1931" i="2" s="1"/>
  <c r="J1931" i="4" s="1"/>
  <c r="I1932" i="2" a="1"/>
  <c r="I1932" i="2" s="1"/>
  <c r="J1932" i="4" s="1"/>
  <c r="I1933" i="2" a="1"/>
  <c r="I1933" i="2" s="1"/>
  <c r="J1933" i="4" s="1"/>
  <c r="I1934" i="2" a="1"/>
  <c r="I1934" i="2" s="1"/>
  <c r="J1934" i="4" s="1"/>
  <c r="I1935" i="2" a="1"/>
  <c r="I1935" i="2" s="1"/>
  <c r="J1935" i="4" s="1"/>
  <c r="I1936" i="2" a="1"/>
  <c r="I1936" i="2" s="1"/>
  <c r="J1936" i="4" s="1"/>
  <c r="I1937" i="2" a="1"/>
  <c r="I1937" i="2" s="1"/>
  <c r="J1937" i="4" s="1"/>
  <c r="I1938" i="2" a="1"/>
  <c r="I1938" i="2" s="1"/>
  <c r="J1938" i="4" s="1"/>
  <c r="I1939" i="2" a="1"/>
  <c r="I1939" i="2" s="1"/>
  <c r="J1939" i="4" s="1"/>
  <c r="I1940" i="2" a="1"/>
  <c r="I1940" i="2" s="1"/>
  <c r="J1940" i="4" s="1"/>
  <c r="I1941" i="2" a="1"/>
  <c r="I1941" i="2" s="1"/>
  <c r="J1941" i="4" s="1"/>
  <c r="I1914" i="2" a="1"/>
  <c r="I1914" i="2" s="1"/>
  <c r="J1914" i="4" s="1"/>
  <c r="I1915" i="2" a="1"/>
  <c r="I1915" i="2" s="1"/>
  <c r="J1915" i="4" s="1"/>
  <c r="I1916" i="2" a="1"/>
  <c r="I1916" i="2" s="1"/>
  <c r="J1916" i="4" s="1"/>
  <c r="I1917" i="2" a="1"/>
  <c r="I1917" i="2" s="1"/>
  <c r="J1917" i="4" s="1"/>
  <c r="I1918" i="2" a="1"/>
  <c r="I1918" i="2" s="1"/>
  <c r="J1918" i="4" s="1"/>
  <c r="I1919" i="2" a="1"/>
  <c r="I1919" i="2" s="1"/>
  <c r="J1919" i="4" s="1"/>
  <c r="I1920" i="2" a="1"/>
  <c r="I1920" i="2" s="1"/>
  <c r="J1920" i="4" s="1"/>
  <c r="I1921" i="2" a="1"/>
  <c r="I1921" i="2" s="1"/>
  <c r="J1921" i="4" s="1"/>
  <c r="I1922" i="2" a="1"/>
  <c r="I1922" i="2" s="1"/>
  <c r="J1922" i="4" s="1"/>
  <c r="I1923" i="2" a="1"/>
  <c r="I1923" i="2" s="1"/>
  <c r="J1923" i="4" s="1"/>
  <c r="I1924" i="2" a="1"/>
  <c r="I1924" i="2" s="1"/>
  <c r="J1924" i="4" s="1"/>
  <c r="I1925" i="2" a="1"/>
  <c r="I1925" i="2" s="1"/>
  <c r="I1904" i="2" a="1"/>
  <c r="I1904" i="2" s="1"/>
  <c r="J1904" i="4" s="1"/>
  <c r="I1899" i="2" a="1"/>
  <c r="I1899" i="2" s="1"/>
  <c r="J1899" i="4" s="1"/>
  <c r="I1900" i="2" a="1"/>
  <c r="I1900" i="2" s="1"/>
  <c r="J1900" i="4" s="1"/>
  <c r="I1901" i="2" a="1"/>
  <c r="I1901" i="2" s="1"/>
  <c r="J1901" i="4" s="1"/>
  <c r="I1902" i="2" a="1"/>
  <c r="I1902" i="2" s="1"/>
  <c r="J1902" i="4" s="1"/>
  <c r="I1903" i="2" a="1"/>
  <c r="I1903" i="2" s="1"/>
  <c r="J1903" i="4" s="1"/>
  <c r="I1905" i="2" a="1"/>
  <c r="I1905" i="2" s="1"/>
  <c r="J1905" i="4" s="1"/>
  <c r="I1906" i="2" a="1"/>
  <c r="I1906" i="2" s="1"/>
  <c r="J1906" i="4" s="1"/>
  <c r="I1907" i="2" a="1"/>
  <c r="I1907" i="2" s="1"/>
  <c r="J1907" i="4" s="1"/>
  <c r="I1908" i="2" a="1"/>
  <c r="I1908" i="2" s="1"/>
  <c r="J1908" i="4" s="1"/>
  <c r="I1909" i="2" a="1"/>
  <c r="I1909" i="2" s="1"/>
  <c r="J1909" i="4" s="1"/>
  <c r="I1910" i="2" a="1"/>
  <c r="I1910" i="2" s="1"/>
  <c r="J1910" i="4" s="1"/>
  <c r="I1911" i="2" a="1"/>
  <c r="I1911" i="2" s="1"/>
  <c r="J1911" i="4" s="1"/>
  <c r="I1912" i="2" a="1"/>
  <c r="I1912" i="2" s="1"/>
  <c r="J1912" i="4" s="1"/>
  <c r="I1913" i="2" a="1"/>
  <c r="I1913" i="2" s="1"/>
  <c r="J1913" i="4" s="1"/>
  <c r="I1881" i="2" a="1"/>
  <c r="I1881" i="2" s="1"/>
  <c r="J1881" i="4" s="1"/>
  <c r="I1882" i="2" a="1"/>
  <c r="I1882" i="2" s="1"/>
  <c r="J1882" i="4" s="1"/>
  <c r="I1883" i="2" a="1"/>
  <c r="I1883" i="2" s="1"/>
  <c r="J1883" i="4" s="1"/>
  <c r="I1884" i="2" a="1"/>
  <c r="I1884" i="2" s="1"/>
  <c r="J1884" i="4" s="1"/>
  <c r="I1885" i="2" a="1"/>
  <c r="I1885" i="2" s="1"/>
  <c r="J1885" i="4" s="1"/>
  <c r="I1886" i="2" a="1"/>
  <c r="I1886" i="2" s="1"/>
  <c r="J1886" i="4" s="1"/>
  <c r="I1887" i="2" a="1"/>
  <c r="I1887" i="2" s="1"/>
  <c r="J1887" i="4" s="1"/>
  <c r="I1888" i="2" a="1"/>
  <c r="I1888" i="2" s="1"/>
  <c r="J1888" i="4" s="1"/>
  <c r="I1889" i="2" a="1"/>
  <c r="I1889" i="2" s="1"/>
  <c r="J1889" i="4" s="1"/>
  <c r="I1890" i="2" a="1"/>
  <c r="I1890" i="2" s="1"/>
  <c r="J1890" i="4" s="1"/>
  <c r="I1891" i="2" a="1"/>
  <c r="I1891" i="2" s="1"/>
  <c r="J1891" i="4" s="1"/>
  <c r="I1892" i="2" a="1"/>
  <c r="I1892" i="2" s="1"/>
  <c r="J1892" i="4" s="1"/>
  <c r="I1893" i="2" a="1"/>
  <c r="I1893" i="2" s="1"/>
  <c r="J1893" i="4" s="1"/>
  <c r="I1894" i="2" a="1"/>
  <c r="I1894" i="2" s="1"/>
  <c r="J1894" i="4" s="1"/>
  <c r="I1895" i="2" a="1"/>
  <c r="I1895" i="2" s="1"/>
  <c r="J1895" i="4" s="1"/>
  <c r="I1896" i="2" a="1"/>
  <c r="I1896" i="2" s="1"/>
  <c r="J1896" i="4" s="1"/>
  <c r="I1897" i="2" a="1"/>
  <c r="I1897" i="2" s="1"/>
  <c r="J1897" i="4" s="1"/>
  <c r="I1898" i="2" a="1"/>
  <c r="I1898" i="2" s="1"/>
  <c r="J1898" i="4" s="1"/>
  <c r="I1844" i="2" a="1"/>
  <c r="I1844" i="2" s="1"/>
  <c r="J1844" i="4" s="1"/>
  <c r="I1845" i="2" a="1"/>
  <c r="I1845" i="2" s="1"/>
  <c r="J1845" i="4" s="1"/>
  <c r="I1846" i="2" a="1"/>
  <c r="I1846" i="2" s="1"/>
  <c r="J1846" i="4" s="1"/>
  <c r="I1847" i="2" a="1"/>
  <c r="I1847" i="2" s="1"/>
  <c r="J1847" i="4" s="1"/>
  <c r="I1848" i="2" a="1"/>
  <c r="I1848" i="2" s="1"/>
  <c r="J1848" i="4" s="1"/>
  <c r="I1849" i="2" a="1"/>
  <c r="I1849" i="2" s="1"/>
  <c r="J1849" i="4" s="1"/>
  <c r="I1850" i="2" a="1"/>
  <c r="I1850" i="2" s="1"/>
  <c r="J1850" i="4" s="1"/>
  <c r="I1851" i="2" a="1"/>
  <c r="I1851" i="2" s="1"/>
  <c r="J1851" i="4" s="1"/>
  <c r="I1852" i="2" a="1"/>
  <c r="I1852" i="2" s="1"/>
  <c r="J1852" i="4" s="1"/>
  <c r="I1853" i="2" a="1"/>
  <c r="I1853" i="2" s="1"/>
  <c r="J1853" i="4" s="1"/>
  <c r="I1854" i="2" a="1"/>
  <c r="I1854" i="2" s="1"/>
  <c r="J1854" i="4" s="1"/>
  <c r="I1855" i="2" a="1"/>
  <c r="I1855" i="2" s="1"/>
  <c r="J1855" i="4" s="1"/>
  <c r="I1856" i="2" a="1"/>
  <c r="I1856" i="2" s="1"/>
  <c r="J1856" i="4" s="1"/>
  <c r="I1857" i="2" a="1"/>
  <c r="I1857" i="2" s="1"/>
  <c r="J1857" i="4" s="1"/>
  <c r="I1858" i="2" a="1"/>
  <c r="I1858" i="2" s="1"/>
  <c r="J1858" i="4" s="1"/>
  <c r="I1859" i="2" a="1"/>
  <c r="I1859" i="2" s="1"/>
  <c r="J1859" i="4" s="1"/>
  <c r="I1860" i="2" a="1"/>
  <c r="I1860" i="2" s="1"/>
  <c r="J1860" i="4" s="1"/>
  <c r="I1861" i="2" a="1"/>
  <c r="I1861" i="2" s="1"/>
  <c r="I1862" i="2" a="1"/>
  <c r="I1862" i="2" s="1"/>
  <c r="J1862" i="4" s="1"/>
  <c r="I1863" i="2" a="1"/>
  <c r="I1863" i="2" s="1"/>
  <c r="J1863" i="4" s="1"/>
  <c r="I1864" i="2" a="1"/>
  <c r="I1864" i="2" s="1"/>
  <c r="J1864" i="4" s="1"/>
  <c r="I1865" i="2" a="1"/>
  <c r="I1865" i="2" s="1"/>
  <c r="J1865" i="4" s="1"/>
  <c r="I1866" i="2" a="1"/>
  <c r="I1866" i="2" s="1"/>
  <c r="J1866" i="4" s="1"/>
  <c r="I1867" i="2" a="1"/>
  <c r="I1867" i="2" s="1"/>
  <c r="J1867" i="4" s="1"/>
  <c r="I1868" i="2" a="1"/>
  <c r="I1868" i="2" s="1"/>
  <c r="J1868" i="4" s="1"/>
  <c r="I1869" i="2" a="1"/>
  <c r="I1869" i="2" s="1"/>
  <c r="J1869" i="4" s="1"/>
  <c r="I1870" i="2" a="1"/>
  <c r="I1870" i="2" s="1"/>
  <c r="J1870" i="4" s="1"/>
  <c r="I1871" i="2" a="1"/>
  <c r="I1871" i="2" s="1"/>
  <c r="J1871" i="4" s="1"/>
  <c r="I1872" i="2" a="1"/>
  <c r="I1872" i="2" s="1"/>
  <c r="J1872" i="4" s="1"/>
  <c r="I1873" i="2" a="1"/>
  <c r="I1873" i="2" s="1"/>
  <c r="J1873" i="4" s="1"/>
  <c r="I1874" i="2" a="1"/>
  <c r="I1874" i="2" s="1"/>
  <c r="J1874" i="4" s="1"/>
  <c r="I1875" i="2" a="1"/>
  <c r="I1875" i="2" s="1"/>
  <c r="J1875" i="4" s="1"/>
  <c r="I1876" i="2" a="1"/>
  <c r="I1876" i="2" s="1"/>
  <c r="J1876" i="4" s="1"/>
  <c r="I1877" i="2" a="1"/>
  <c r="I1877" i="2" s="1"/>
  <c r="J1877" i="4" s="1"/>
  <c r="I1878" i="2" a="1"/>
  <c r="I1878" i="2" s="1"/>
  <c r="J1878" i="4" s="1"/>
  <c r="I1879" i="2" a="1"/>
  <c r="I1879" i="2" s="1"/>
  <c r="J1879" i="4" s="1"/>
  <c r="I1880" i="2" a="1"/>
  <c r="I1880" i="2" s="1"/>
  <c r="J1880" i="4" s="1"/>
  <c r="I1831" i="2" a="1"/>
  <c r="I1831" i="2" s="1"/>
  <c r="J1831" i="4" s="1"/>
  <c r="I1832" i="2" a="1"/>
  <c r="I1832" i="2" s="1"/>
  <c r="J1832" i="4" s="1"/>
  <c r="I1833" i="2" a="1"/>
  <c r="I1833" i="2" s="1"/>
  <c r="J1833" i="4" s="1"/>
  <c r="I1834" i="2" a="1"/>
  <c r="I1834" i="2" s="1"/>
  <c r="J1834" i="4" s="1"/>
  <c r="I1835" i="2" a="1"/>
  <c r="I1835" i="2" s="1"/>
  <c r="J1835" i="4" s="1"/>
  <c r="I1836" i="2" a="1"/>
  <c r="I1836" i="2" s="1"/>
  <c r="J1836" i="4" s="1"/>
  <c r="I1837" i="2" a="1"/>
  <c r="I1837" i="2" s="1"/>
  <c r="J1837" i="4" s="1"/>
  <c r="I1838" i="2" a="1"/>
  <c r="I1838" i="2" s="1"/>
  <c r="J1838" i="4" s="1"/>
  <c r="I1839" i="2" a="1"/>
  <c r="I1839" i="2" s="1"/>
  <c r="J1839" i="4" s="1"/>
  <c r="I1840" i="2" a="1"/>
  <c r="I1840" i="2" s="1"/>
  <c r="J1840" i="4" s="1"/>
  <c r="I1841" i="2" a="1"/>
  <c r="I1841" i="2" s="1"/>
  <c r="J1841" i="4" s="1"/>
  <c r="I1842" i="2" a="1"/>
  <c r="I1842" i="2" s="1"/>
  <c r="J1842" i="4" s="1"/>
  <c r="I1843" i="2" a="1"/>
  <c r="I1843" i="2" s="1"/>
  <c r="J1843" i="4" s="1"/>
  <c r="I1816" i="2" a="1"/>
  <c r="I1816" i="2" s="1"/>
  <c r="J1816" i="4" s="1"/>
  <c r="I1817" i="2" a="1"/>
  <c r="I1817" i="2" s="1"/>
  <c r="J1817" i="4" s="1"/>
  <c r="I1818" i="2" a="1"/>
  <c r="I1818" i="2" s="1"/>
  <c r="J1818" i="4" s="1"/>
  <c r="I1819" i="2" a="1"/>
  <c r="I1819" i="2" s="1"/>
  <c r="J1819" i="4" s="1"/>
  <c r="I1820" i="2" a="1"/>
  <c r="I1820" i="2" s="1"/>
  <c r="J1820" i="4" s="1"/>
  <c r="I1821" i="2" a="1"/>
  <c r="I1821" i="2" s="1"/>
  <c r="I1822" i="2" a="1"/>
  <c r="I1822" i="2" s="1"/>
  <c r="J1822" i="4" s="1"/>
  <c r="I1823" i="2" a="1"/>
  <c r="I1823" i="2" s="1"/>
  <c r="J1823" i="4" s="1"/>
  <c r="I1824" i="2" a="1"/>
  <c r="I1824" i="2" s="1"/>
  <c r="J1824" i="4" s="1"/>
  <c r="I1825" i="2" a="1"/>
  <c r="I1825" i="2" s="1"/>
  <c r="J1825" i="4" s="1"/>
  <c r="I1826" i="2" a="1"/>
  <c r="I1826" i="2" s="1"/>
  <c r="J1826" i="4" s="1"/>
  <c r="I1827" i="2" a="1"/>
  <c r="I1827" i="2" s="1"/>
  <c r="J1827" i="4" s="1"/>
  <c r="I1828" i="2" a="1"/>
  <c r="I1828" i="2" s="1"/>
  <c r="J1828" i="4" s="1"/>
  <c r="I1829" i="2" a="1"/>
  <c r="I1829" i="2" s="1"/>
  <c r="J1829" i="4" s="1"/>
  <c r="I1830" i="2" a="1"/>
  <c r="I1830" i="2" s="1"/>
  <c r="J1830" i="4" s="1"/>
  <c r="I1800" i="2" a="1"/>
  <c r="I1800" i="2" s="1"/>
  <c r="J1800" i="4" s="1"/>
  <c r="I1801" i="2" a="1"/>
  <c r="I1801" i="2" s="1"/>
  <c r="J1801" i="4" s="1"/>
  <c r="I1802" i="2" a="1"/>
  <c r="I1802" i="2" s="1"/>
  <c r="J1802" i="4" s="1"/>
  <c r="I1803" i="2" a="1"/>
  <c r="I1803" i="2" s="1"/>
  <c r="J1803" i="4" s="1"/>
  <c r="I1804" i="2" a="1"/>
  <c r="I1804" i="2" s="1"/>
  <c r="J1804" i="4" s="1"/>
  <c r="I1805" i="2" a="1"/>
  <c r="I1805" i="2" s="1"/>
  <c r="J1805" i="4" s="1"/>
  <c r="I1806" i="2" a="1"/>
  <c r="I1806" i="2" s="1"/>
  <c r="I1807" i="2" a="1"/>
  <c r="I1807" i="2" s="1"/>
  <c r="I1808" i="2" a="1"/>
  <c r="I1808" i="2" s="1"/>
  <c r="J1808" i="4" s="1"/>
  <c r="I1809" i="2" a="1"/>
  <c r="I1809" i="2" s="1"/>
  <c r="J1809" i="4" s="1"/>
  <c r="I1810" i="2" a="1"/>
  <c r="I1810" i="2" s="1"/>
  <c r="J1810" i="4" s="1"/>
  <c r="I1811" i="2" a="1"/>
  <c r="I1811" i="2" s="1"/>
  <c r="J1811" i="4" s="1"/>
  <c r="I1812" i="2" a="1"/>
  <c r="I1812" i="2" s="1"/>
  <c r="J1812" i="4" s="1"/>
  <c r="I1813" i="2" a="1"/>
  <c r="I1813" i="2" s="1"/>
  <c r="J1813" i="4" s="1"/>
  <c r="I1814" i="2" a="1"/>
  <c r="I1814" i="2" s="1"/>
  <c r="J1814" i="4" s="1"/>
  <c r="I1815" i="2" a="1"/>
  <c r="I1815" i="2" s="1"/>
  <c r="J1815" i="4" s="1"/>
  <c r="I1789" i="2" a="1"/>
  <c r="I1789" i="2" s="1"/>
  <c r="J1789" i="4" s="1"/>
  <c r="I1790" i="2" a="1"/>
  <c r="I1790" i="2" s="1"/>
  <c r="J1790" i="4" s="1"/>
  <c r="I1791" i="2" a="1"/>
  <c r="I1791" i="2" s="1"/>
  <c r="J1791" i="4" s="1"/>
  <c r="I1792" i="2" a="1"/>
  <c r="I1792" i="2" s="1"/>
  <c r="J1792" i="4" s="1"/>
  <c r="I1793" i="2" a="1"/>
  <c r="I1793" i="2" s="1"/>
  <c r="J1793" i="4" s="1"/>
  <c r="I1794" i="2" a="1"/>
  <c r="I1794" i="2" s="1"/>
  <c r="J1794" i="4" s="1"/>
  <c r="I1795" i="2" a="1"/>
  <c r="I1795" i="2" s="1"/>
  <c r="J1795" i="4" s="1"/>
  <c r="I1796" i="2" a="1"/>
  <c r="I1796" i="2" s="1"/>
  <c r="J1796" i="4" s="1"/>
  <c r="I1797" i="2" a="1"/>
  <c r="I1797" i="2" s="1"/>
  <c r="J1797" i="4" s="1"/>
  <c r="I1798" i="2" a="1"/>
  <c r="I1798" i="2" s="1"/>
  <c r="J1798" i="4" s="1"/>
  <c r="I1799" i="2" a="1"/>
  <c r="I1799" i="2" s="1"/>
  <c r="J1799" i="4" s="1"/>
  <c r="I1781" i="2" a="1"/>
  <c r="I1781" i="2" s="1"/>
  <c r="J1781" i="4" s="1"/>
  <c r="I1780" i="2" a="1"/>
  <c r="I1780" i="2" s="1"/>
  <c r="J1780" i="4" s="1"/>
  <c r="I1782" i="2" a="1"/>
  <c r="I1782" i="2" s="1"/>
  <c r="J1782" i="4" s="1"/>
  <c r="I1783" i="2" a="1"/>
  <c r="I1783" i="2" s="1"/>
  <c r="J1783" i="4" s="1"/>
  <c r="I1784" i="2" a="1"/>
  <c r="I1784" i="2" s="1"/>
  <c r="J1784" i="4" s="1"/>
  <c r="I1785" i="2" a="1"/>
  <c r="I1785" i="2" s="1"/>
  <c r="J1785" i="4" s="1"/>
  <c r="I1786" i="2" a="1"/>
  <c r="I1786" i="2" s="1"/>
  <c r="J1786" i="4" s="1"/>
  <c r="I1787" i="2" a="1"/>
  <c r="I1787" i="2" s="1"/>
  <c r="J1787" i="4" s="1"/>
  <c r="I1788" i="2" a="1"/>
  <c r="I1788" i="2" s="1"/>
  <c r="J1788" i="4" s="1"/>
  <c r="I1695" i="2" a="1"/>
  <c r="I1695" i="2" s="1"/>
  <c r="J1695" i="4" s="1"/>
  <c r="I1762" i="2" a="1"/>
  <c r="I1762" i="2" s="1"/>
  <c r="J1762" i="4" s="1"/>
  <c r="I1763" i="2" a="1"/>
  <c r="I1763" i="2" s="1"/>
  <c r="J1763" i="4" s="1"/>
  <c r="I1764" i="2" a="1"/>
  <c r="I1764" i="2" s="1"/>
  <c r="J1764" i="4" s="1"/>
  <c r="I1765" i="2" a="1"/>
  <c r="I1765" i="2" s="1"/>
  <c r="J1765" i="4" s="1"/>
  <c r="I1766" i="2" a="1"/>
  <c r="I1766" i="2" s="1"/>
  <c r="J1766" i="4" s="1"/>
  <c r="I1767" i="2" a="1"/>
  <c r="I1767" i="2" s="1"/>
  <c r="I1768" i="2" a="1"/>
  <c r="I1768" i="2" s="1"/>
  <c r="J1768" i="4" s="1"/>
  <c r="I1769" i="2" a="1"/>
  <c r="I1769" i="2" s="1"/>
  <c r="J1769" i="4" s="1"/>
  <c r="I1770" i="2" a="1"/>
  <c r="I1770" i="2" s="1"/>
  <c r="J1770" i="4" s="1"/>
  <c r="I1771" i="2" a="1"/>
  <c r="I1771" i="2" s="1"/>
  <c r="J1771" i="4" s="1"/>
  <c r="I1772" i="2" a="1"/>
  <c r="I1772" i="2" s="1"/>
  <c r="J1772" i="4" s="1"/>
  <c r="I1773" i="2" a="1"/>
  <c r="I1773" i="2" s="1"/>
  <c r="J1773" i="4" s="1"/>
  <c r="I1774" i="2" a="1"/>
  <c r="I1774" i="2" s="1"/>
  <c r="J1774" i="4" s="1"/>
  <c r="I1775" i="2" a="1"/>
  <c r="I1775" i="2" s="1"/>
  <c r="J1775" i="4" s="1"/>
  <c r="I1776" i="2" a="1"/>
  <c r="I1776" i="2" s="1"/>
  <c r="J1776" i="4" s="1"/>
  <c r="I1777" i="2" a="1"/>
  <c r="I1777" i="2" s="1"/>
  <c r="J1777" i="4" s="1"/>
  <c r="I1778" i="2" a="1"/>
  <c r="I1778" i="2" s="1"/>
  <c r="J1778" i="4" s="1"/>
  <c r="I1779" i="2" a="1"/>
  <c r="I1779" i="2" s="1"/>
  <c r="J1779" i="4" s="1"/>
  <c r="I1721" i="2" a="1"/>
  <c r="I1721" i="2" s="1"/>
  <c r="J1721" i="4" s="1"/>
  <c r="I1722" i="2" a="1"/>
  <c r="I1722" i="2" s="1"/>
  <c r="J1722" i="4" s="1"/>
  <c r="I1723" i="2" a="1"/>
  <c r="I1723" i="2" s="1"/>
  <c r="J1723" i="4" s="1"/>
  <c r="I1724" i="2" a="1"/>
  <c r="I1724" i="2" s="1"/>
  <c r="J1724" i="4" s="1"/>
  <c r="I1725" i="2" a="1"/>
  <c r="I1725" i="2" s="1"/>
  <c r="J1725" i="4" s="1"/>
  <c r="I1726" i="2" a="1"/>
  <c r="I1726" i="2" s="1"/>
  <c r="J1726" i="4" s="1"/>
  <c r="I1727" i="2" a="1"/>
  <c r="I1727" i="2" s="1"/>
  <c r="I1728" i="2" a="1"/>
  <c r="I1728" i="2" s="1"/>
  <c r="J1728" i="4" s="1"/>
  <c r="I1729" i="2" a="1"/>
  <c r="I1729" i="2" s="1"/>
  <c r="J1729" i="4" s="1"/>
  <c r="I1730" i="2" a="1"/>
  <c r="I1730" i="2" s="1"/>
  <c r="J1730" i="4" s="1"/>
  <c r="I1731" i="2" a="1"/>
  <c r="I1731" i="2" s="1"/>
  <c r="J1731" i="4" s="1"/>
  <c r="I1732" i="2" a="1"/>
  <c r="I1732" i="2" s="1"/>
  <c r="J1732" i="4" s="1"/>
  <c r="I1733" i="2" a="1"/>
  <c r="I1733" i="2" s="1"/>
  <c r="J1733" i="4" s="1"/>
  <c r="I1734" i="2" a="1"/>
  <c r="I1734" i="2" s="1"/>
  <c r="J1734" i="4" s="1"/>
  <c r="I1735" i="2" a="1"/>
  <c r="I1735" i="2" s="1"/>
  <c r="J1735" i="4" s="1"/>
  <c r="I1736" i="2" a="1"/>
  <c r="I1736" i="2" s="1"/>
  <c r="J1736" i="4" s="1"/>
  <c r="I1737" i="2" a="1"/>
  <c r="I1737" i="2" s="1"/>
  <c r="J1737" i="4" s="1"/>
  <c r="I1738" i="2" a="1"/>
  <c r="I1738" i="2" s="1"/>
  <c r="J1738" i="4" s="1"/>
  <c r="I1739" i="2" a="1"/>
  <c r="I1739" i="2" s="1"/>
  <c r="J1739" i="4" s="1"/>
  <c r="I1740" i="2" a="1"/>
  <c r="I1740" i="2" s="1"/>
  <c r="J1740" i="4" s="1"/>
  <c r="I1741" i="2" a="1"/>
  <c r="I1741" i="2" s="1"/>
  <c r="J1741" i="4" s="1"/>
  <c r="I1742" i="2" a="1"/>
  <c r="I1742" i="2" s="1"/>
  <c r="J1742" i="4" s="1"/>
  <c r="I1743" i="2" a="1"/>
  <c r="I1743" i="2" s="1"/>
  <c r="J1743" i="4" s="1"/>
  <c r="I1744" i="2" a="1"/>
  <c r="I1744" i="2" s="1"/>
  <c r="J1744" i="4" s="1"/>
  <c r="I1745" i="2" a="1"/>
  <c r="I1745" i="2" s="1"/>
  <c r="J1745" i="4" s="1"/>
  <c r="I1746" i="2" a="1"/>
  <c r="I1746" i="2" s="1"/>
  <c r="J1746" i="4" s="1"/>
  <c r="I1747" i="2" a="1"/>
  <c r="I1747" i="2" s="1"/>
  <c r="J1747" i="4" s="1"/>
  <c r="I1748" i="2" a="1"/>
  <c r="I1748" i="2" s="1"/>
  <c r="J1748" i="4" s="1"/>
  <c r="I1749" i="2" a="1"/>
  <c r="I1749" i="2" s="1"/>
  <c r="J1749" i="4" s="1"/>
  <c r="I1750" i="2" a="1"/>
  <c r="I1750" i="2" s="1"/>
  <c r="J1750" i="4" s="1"/>
  <c r="I1751" i="2" a="1"/>
  <c r="I1751" i="2" s="1"/>
  <c r="J1751" i="4" s="1"/>
  <c r="I1752" i="2" a="1"/>
  <c r="I1752" i="2" s="1"/>
  <c r="J1752" i="4" s="1"/>
  <c r="I1753" i="2" a="1"/>
  <c r="I1753" i="2" s="1"/>
  <c r="J1753" i="4" s="1"/>
  <c r="I1754" i="2" a="1"/>
  <c r="I1754" i="2" s="1"/>
  <c r="J1754" i="4" s="1"/>
  <c r="I1755" i="2" a="1"/>
  <c r="I1755" i="2" s="1"/>
  <c r="J1755" i="4" s="1"/>
  <c r="I1756" i="2" a="1"/>
  <c r="I1756" i="2" s="1"/>
  <c r="J1756" i="4" s="1"/>
  <c r="I1757" i="2" a="1"/>
  <c r="I1757" i="2" s="1"/>
  <c r="J1757" i="4" s="1"/>
  <c r="I1758" i="2" a="1"/>
  <c r="I1758" i="2" s="1"/>
  <c r="J1758" i="4" s="1"/>
  <c r="I1759" i="2" a="1"/>
  <c r="I1759" i="2" s="1"/>
  <c r="J1759" i="4" s="1"/>
  <c r="I1760" i="2" a="1"/>
  <c r="I1760" i="2" s="1"/>
  <c r="J1760" i="4" s="1"/>
  <c r="I1761" i="2" a="1"/>
  <c r="I1761" i="2" s="1"/>
  <c r="J1761" i="4" s="1"/>
  <c r="I1694" i="2" a="1"/>
  <c r="I1694" i="2" s="1"/>
  <c r="J1694" i="4" s="1"/>
  <c r="I1696" i="2" a="1"/>
  <c r="I1696" i="2" s="1"/>
  <c r="J1696" i="4" s="1"/>
  <c r="I1697" i="2" a="1"/>
  <c r="I1697" i="2" s="1"/>
  <c r="J1697" i="4" s="1"/>
  <c r="I1698" i="2" a="1"/>
  <c r="I1698" i="2" s="1"/>
  <c r="J1698" i="4" s="1"/>
  <c r="I1699" i="2" a="1"/>
  <c r="I1699" i="2" s="1"/>
  <c r="J1699" i="4" s="1"/>
  <c r="I1700" i="2" a="1"/>
  <c r="I1700" i="2" s="1"/>
  <c r="J1700" i="4" s="1"/>
  <c r="I1701" i="2" a="1"/>
  <c r="I1701" i="2" s="1"/>
  <c r="J1701" i="4" s="1"/>
  <c r="I1702" i="2" a="1"/>
  <c r="I1702" i="2" s="1"/>
  <c r="J1702" i="4" s="1"/>
  <c r="I1703" i="2" a="1"/>
  <c r="I1703" i="2" s="1"/>
  <c r="J1703" i="4" s="1"/>
  <c r="I1704" i="2" a="1"/>
  <c r="I1704" i="2" s="1"/>
  <c r="J1704" i="4" s="1"/>
  <c r="I1705" i="2" a="1"/>
  <c r="I1705" i="2" s="1"/>
  <c r="J1705" i="4" s="1"/>
  <c r="I1706" i="2" a="1"/>
  <c r="I1706" i="2" s="1"/>
  <c r="J1706" i="4" s="1"/>
  <c r="I1707" i="2" a="1"/>
  <c r="I1707" i="2" s="1"/>
  <c r="J1707" i="4" s="1"/>
  <c r="I1708" i="2" a="1"/>
  <c r="I1708" i="2" s="1"/>
  <c r="J1708" i="4" s="1"/>
  <c r="I1709" i="2" a="1"/>
  <c r="I1709" i="2" s="1"/>
  <c r="J1709" i="4" s="1"/>
  <c r="I1710" i="2" a="1"/>
  <c r="I1710" i="2" s="1"/>
  <c r="J1710" i="4" s="1"/>
  <c r="I1711" i="2" a="1"/>
  <c r="I1711" i="2" s="1"/>
  <c r="J1711" i="4" s="1"/>
  <c r="I1712" i="2" a="1"/>
  <c r="I1712" i="2" s="1"/>
  <c r="J1712" i="4" s="1"/>
  <c r="I1713" i="2" a="1"/>
  <c r="I1713" i="2" s="1"/>
  <c r="J1713" i="4" s="1"/>
  <c r="I1714" i="2" a="1"/>
  <c r="I1714" i="2" s="1"/>
  <c r="J1714" i="4" s="1"/>
  <c r="I1715" i="2" a="1"/>
  <c r="I1715" i="2" s="1"/>
  <c r="J1715" i="4" s="1"/>
  <c r="I1716" i="2" a="1"/>
  <c r="I1716" i="2" s="1"/>
  <c r="J1716" i="4" s="1"/>
  <c r="I1717" i="2" a="1"/>
  <c r="I1717" i="2" s="1"/>
  <c r="J1717" i="4" s="1"/>
  <c r="I1718" i="2" a="1"/>
  <c r="I1718" i="2" s="1"/>
  <c r="J1718" i="4" s="1"/>
  <c r="I1719" i="2" a="1"/>
  <c r="I1719" i="2" s="1"/>
  <c r="J1719" i="4" s="1"/>
  <c r="I1720" i="2" a="1"/>
  <c r="I1720" i="2" s="1"/>
  <c r="J1720" i="4" s="1"/>
  <c r="I1672" i="2" a="1"/>
  <c r="I1672" i="2" s="1"/>
  <c r="J1672" i="4" s="1"/>
  <c r="I1673" i="2" a="1"/>
  <c r="I1673" i="2" s="1"/>
  <c r="J1673" i="4" s="1"/>
  <c r="I1674" i="2" a="1"/>
  <c r="I1674" i="2" s="1"/>
  <c r="J1674" i="4" s="1"/>
  <c r="I1675" i="2" a="1"/>
  <c r="I1675" i="2" s="1"/>
  <c r="J1675" i="4" s="1"/>
  <c r="I1676" i="2" a="1"/>
  <c r="I1676" i="2" s="1"/>
  <c r="J1676" i="4" s="1"/>
  <c r="I1677" i="2" a="1"/>
  <c r="I1677" i="2" s="1"/>
  <c r="J1677" i="4" s="1"/>
  <c r="I1678" i="2" a="1"/>
  <c r="I1678" i="2" s="1"/>
  <c r="J1678" i="4" s="1"/>
  <c r="I1679" i="2" a="1"/>
  <c r="I1679" i="2" s="1"/>
  <c r="J1679" i="4" s="1"/>
  <c r="I1680" i="2" a="1"/>
  <c r="I1680" i="2" s="1"/>
  <c r="J1680" i="4" s="1"/>
  <c r="I1681" i="2" a="1"/>
  <c r="I1681" i="2" s="1"/>
  <c r="J1681" i="4" s="1"/>
  <c r="I1682" i="2" a="1"/>
  <c r="I1682" i="2" s="1"/>
  <c r="J1682" i="4" s="1"/>
  <c r="I1683" i="2" a="1"/>
  <c r="I1683" i="2" s="1"/>
  <c r="J1683" i="4" s="1"/>
  <c r="I1684" i="2" a="1"/>
  <c r="I1684" i="2" s="1"/>
  <c r="J1684" i="4" s="1"/>
  <c r="I1685" i="2" a="1"/>
  <c r="I1685" i="2" s="1"/>
  <c r="J1685" i="4" s="1"/>
  <c r="I1686" i="2" a="1"/>
  <c r="I1686" i="2" s="1"/>
  <c r="J1686" i="4" s="1"/>
  <c r="I1687" i="2" a="1"/>
  <c r="I1687" i="2" s="1"/>
  <c r="J1687" i="4" s="1"/>
  <c r="I1688" i="2" a="1"/>
  <c r="I1688" i="2" s="1"/>
  <c r="J1688" i="4" s="1"/>
  <c r="I1689" i="2" a="1"/>
  <c r="I1689" i="2" s="1"/>
  <c r="J1689" i="4" s="1"/>
  <c r="I1690" i="2" a="1"/>
  <c r="I1690" i="2" s="1"/>
  <c r="J1690" i="4" s="1"/>
  <c r="I1691" i="2" a="1"/>
  <c r="I1691" i="2" s="1"/>
  <c r="J1691" i="4" s="1"/>
  <c r="I1692" i="2" a="1"/>
  <c r="I1692" i="2" s="1"/>
  <c r="J1692" i="4" s="1"/>
  <c r="I1693" i="2" a="1"/>
  <c r="I1693" i="2" s="1"/>
  <c r="J1693" i="4" s="1"/>
  <c r="I1121" i="2" a="1"/>
  <c r="I1121" i="2" s="1"/>
  <c r="J1121" i="4" s="1"/>
  <c r="I1122" i="2" a="1"/>
  <c r="I1122" i="2" s="1"/>
  <c r="J1122" i="4" s="1"/>
  <c r="I1123" i="2" a="1"/>
  <c r="I1123" i="2" s="1"/>
  <c r="J1123" i="4" s="1"/>
  <c r="I1124" i="2" a="1"/>
  <c r="I1124" i="2" s="1"/>
  <c r="J1124" i="4" s="1"/>
  <c r="I1125" i="2" a="1"/>
  <c r="I1125" i="2" s="1"/>
  <c r="J1125" i="4" s="1"/>
  <c r="I1126" i="2" a="1"/>
  <c r="I1126" i="2" s="1"/>
  <c r="J1126" i="4" s="1"/>
  <c r="I1127" i="2" a="1"/>
  <c r="I1127" i="2" s="1"/>
  <c r="J1127" i="4" s="1"/>
  <c r="I1128" i="2" a="1"/>
  <c r="I1128" i="2" s="1"/>
  <c r="J1128" i="4" s="1"/>
  <c r="I1129" i="2" a="1"/>
  <c r="I1129" i="2" s="1"/>
  <c r="J1129" i="4" s="1"/>
  <c r="I1130" i="2" a="1"/>
  <c r="I1130" i="2" s="1"/>
  <c r="J1130" i="4" s="1"/>
  <c r="I1131" i="2" a="1"/>
  <c r="I1131" i="2" s="1"/>
  <c r="J1131" i="4" s="1"/>
  <c r="I1132" i="2" a="1"/>
  <c r="I1132" i="2" s="1"/>
  <c r="J1132" i="4" s="1"/>
  <c r="I1133" i="2" a="1"/>
  <c r="I1133" i="2" s="1"/>
  <c r="J1133" i="4" s="1"/>
  <c r="I1134" i="2" a="1"/>
  <c r="I1134" i="2" s="1"/>
  <c r="J1134" i="4" s="1"/>
  <c r="I1135" i="2" a="1"/>
  <c r="I1135" i="2" s="1"/>
  <c r="J1135" i="4" s="1"/>
  <c r="I1136" i="2" a="1"/>
  <c r="I1136" i="2" s="1"/>
  <c r="J1136" i="4" s="1"/>
  <c r="I1137" i="2" a="1"/>
  <c r="I1137" i="2" s="1"/>
  <c r="J1137" i="4" s="1"/>
  <c r="I1138" i="2" a="1"/>
  <c r="I1138" i="2" s="1"/>
  <c r="J1138" i="4" s="1"/>
  <c r="I1139" i="2" a="1"/>
  <c r="I1139" i="2" s="1"/>
  <c r="J1139" i="4" s="1"/>
  <c r="I1140" i="2" a="1"/>
  <c r="I1140" i="2" s="1"/>
  <c r="J1140" i="4" s="1"/>
  <c r="I1141" i="2" a="1"/>
  <c r="I1141" i="2" s="1"/>
  <c r="J1141" i="4" s="1"/>
  <c r="I1142" i="2" a="1"/>
  <c r="I1142" i="2" s="1"/>
  <c r="J1142" i="4" s="1"/>
  <c r="I1143" i="2" a="1"/>
  <c r="I1143" i="2" s="1"/>
  <c r="J1143" i="4" s="1"/>
  <c r="I1144" i="2" a="1"/>
  <c r="I1144" i="2" s="1"/>
  <c r="J1144" i="4" s="1"/>
  <c r="I1145" i="2" a="1"/>
  <c r="I1145" i="2" s="1"/>
  <c r="J1145" i="4" s="1"/>
  <c r="I1146" i="2" a="1"/>
  <c r="I1146" i="2" s="1"/>
  <c r="J1146" i="4" s="1"/>
  <c r="I1147" i="2" a="1"/>
  <c r="I1147" i="2" s="1"/>
  <c r="J1147" i="4" s="1"/>
  <c r="I1148" i="2" a="1"/>
  <c r="I1148" i="2" s="1"/>
  <c r="J1148" i="4" s="1"/>
  <c r="I1149" i="2" a="1"/>
  <c r="I1149" i="2" s="1"/>
  <c r="J1149" i="4" s="1"/>
  <c r="I1150" i="2" a="1"/>
  <c r="I1150" i="2" s="1"/>
  <c r="J1150" i="4" s="1"/>
  <c r="I1151" i="2" a="1"/>
  <c r="I1151" i="2" s="1"/>
  <c r="J1151" i="4" s="1"/>
  <c r="I1152" i="2" a="1"/>
  <c r="I1152" i="2" s="1"/>
  <c r="J1152" i="4" s="1"/>
  <c r="I1153" i="2" a="1"/>
  <c r="I1153" i="2" s="1"/>
  <c r="J1153" i="4" s="1"/>
  <c r="I1154" i="2" a="1"/>
  <c r="I1154" i="2" s="1"/>
  <c r="J1154" i="4" s="1"/>
  <c r="I1155" i="2" a="1"/>
  <c r="I1155" i="2" s="1"/>
  <c r="J1155" i="4" s="1"/>
  <c r="I1156" i="2" a="1"/>
  <c r="I1156" i="2" s="1"/>
  <c r="J1156" i="4" s="1"/>
  <c r="I1157" i="2" a="1"/>
  <c r="I1157" i="2" s="1"/>
  <c r="J1157" i="4" s="1"/>
  <c r="I1158" i="2" a="1"/>
  <c r="I1158" i="2" s="1"/>
  <c r="J1158" i="4" s="1"/>
  <c r="I1159" i="2" a="1"/>
  <c r="I1159" i="2" s="1"/>
  <c r="J1159" i="4" s="1"/>
  <c r="I1160" i="2" a="1"/>
  <c r="I1160" i="2" s="1"/>
  <c r="J1160" i="4" s="1"/>
  <c r="I1161" i="2" a="1"/>
  <c r="I1161" i="2" s="1"/>
  <c r="J1161" i="4" s="1"/>
  <c r="I1162" i="2" a="1"/>
  <c r="I1162" i="2" s="1"/>
  <c r="J1162" i="4" s="1"/>
  <c r="I1163" i="2" a="1"/>
  <c r="I1163" i="2" s="1"/>
  <c r="J1163" i="4" s="1"/>
  <c r="I1164" i="2" a="1"/>
  <c r="I1164" i="2" s="1"/>
  <c r="J1164" i="4" s="1"/>
  <c r="I1165" i="2" a="1"/>
  <c r="I1165" i="2" s="1"/>
  <c r="J1165" i="4" s="1"/>
  <c r="I1166" i="2" a="1"/>
  <c r="I1166" i="2" s="1"/>
  <c r="J1166" i="4" s="1"/>
  <c r="I1167" i="2" a="1"/>
  <c r="I1167" i="2" s="1"/>
  <c r="J1167" i="4" s="1"/>
  <c r="I1168" i="2" a="1"/>
  <c r="I1168" i="2" s="1"/>
  <c r="J1168" i="4" s="1"/>
  <c r="I1169" i="2" a="1"/>
  <c r="I1169" i="2" s="1"/>
  <c r="J1169" i="4" s="1"/>
  <c r="I1170" i="2" a="1"/>
  <c r="I1170" i="2" s="1"/>
  <c r="J1170" i="4" s="1"/>
  <c r="I1171" i="2" a="1"/>
  <c r="I1171" i="2" s="1"/>
  <c r="I1172" i="2" a="1"/>
  <c r="I1172" i="2" s="1"/>
  <c r="I1173" i="2" a="1"/>
  <c r="I1173" i="2" s="1"/>
  <c r="J1173" i="4" s="1"/>
  <c r="I1174" i="2" a="1"/>
  <c r="I1174" i="2" s="1"/>
  <c r="J1174" i="4" s="1"/>
  <c r="I1175" i="2" a="1"/>
  <c r="I1175" i="2" s="1"/>
  <c r="J1175" i="4" s="1"/>
  <c r="I1176" i="2" a="1"/>
  <c r="I1176" i="2" s="1"/>
  <c r="J1176" i="4" s="1"/>
  <c r="I1177" i="2" a="1"/>
  <c r="I1177" i="2" s="1"/>
  <c r="J1177" i="4" s="1"/>
  <c r="I1178" i="2" a="1"/>
  <c r="I1178" i="2" s="1"/>
  <c r="J1178" i="4" s="1"/>
  <c r="I1179" i="2" a="1"/>
  <c r="I1179" i="2" s="1"/>
  <c r="J1179" i="4" s="1"/>
  <c r="I1180" i="2" a="1"/>
  <c r="I1180" i="2" s="1"/>
  <c r="J1180" i="4" s="1"/>
  <c r="I1181" i="2" a="1"/>
  <c r="I1181" i="2" s="1"/>
  <c r="J1181" i="4" s="1"/>
  <c r="I1182" i="2" a="1"/>
  <c r="I1182" i="2" s="1"/>
  <c r="J1182" i="4" s="1"/>
  <c r="I1183" i="2" a="1"/>
  <c r="I1183" i="2" s="1"/>
  <c r="J1183" i="4" s="1"/>
  <c r="I1184" i="2" a="1"/>
  <c r="I1184" i="2" s="1"/>
  <c r="J1184" i="4" s="1"/>
  <c r="I1185" i="2" a="1"/>
  <c r="I1185" i="2" s="1"/>
  <c r="J1185" i="4" s="1"/>
  <c r="I1186" i="2" a="1"/>
  <c r="I1186" i="2" s="1"/>
  <c r="J1186" i="4" s="1"/>
  <c r="I1187" i="2" a="1"/>
  <c r="I1187" i="2" s="1"/>
  <c r="J1187" i="4" s="1"/>
  <c r="I1188" i="2" a="1"/>
  <c r="I1188" i="2" s="1"/>
  <c r="J1188" i="4" s="1"/>
  <c r="I1189" i="2" a="1"/>
  <c r="I1189" i="2" s="1"/>
  <c r="J1189" i="4" s="1"/>
  <c r="I1190" i="2" a="1"/>
  <c r="I1190" i="2" s="1"/>
  <c r="J1190" i="4" s="1"/>
  <c r="I1191" i="2" a="1"/>
  <c r="I1191" i="2" s="1"/>
  <c r="J1191" i="4" s="1"/>
  <c r="I1192" i="2" a="1"/>
  <c r="I1192" i="2" s="1"/>
  <c r="J1192" i="4" s="1"/>
  <c r="I1193" i="2" a="1"/>
  <c r="I1193" i="2" s="1"/>
  <c r="J1193" i="4" s="1"/>
  <c r="I1194" i="2" a="1"/>
  <c r="I1194" i="2" s="1"/>
  <c r="J1194" i="4" s="1"/>
  <c r="I1195" i="2" a="1"/>
  <c r="I1195" i="2" s="1"/>
  <c r="J1195" i="4" s="1"/>
  <c r="I1196" i="2" a="1"/>
  <c r="I1196" i="2" s="1"/>
  <c r="J1196" i="4" s="1"/>
  <c r="I1197" i="2" a="1"/>
  <c r="I1197" i="2" s="1"/>
  <c r="J1197" i="4" s="1"/>
  <c r="I1198" i="2" a="1"/>
  <c r="I1198" i="2" s="1"/>
  <c r="J1198" i="4" s="1"/>
  <c r="I1199" i="2" a="1"/>
  <c r="I1199" i="2" s="1"/>
  <c r="J1199" i="4" s="1"/>
  <c r="I1200" i="2" a="1"/>
  <c r="I1200" i="2" s="1"/>
  <c r="J1200" i="4" s="1"/>
  <c r="I1201" i="2" a="1"/>
  <c r="I1201" i="2" s="1"/>
  <c r="J1201" i="4" s="1"/>
  <c r="I1202" i="2" a="1"/>
  <c r="I1202" i="2" s="1"/>
  <c r="J1202" i="4" s="1"/>
  <c r="I1203" i="2" a="1"/>
  <c r="I1203" i="2" s="1"/>
  <c r="J1203" i="4" s="1"/>
  <c r="I1204" i="2" a="1"/>
  <c r="I1204" i="2" s="1"/>
  <c r="J1204" i="4" s="1"/>
  <c r="I1205" i="2" a="1"/>
  <c r="I1205" i="2" s="1"/>
  <c r="J1205" i="4" s="1"/>
  <c r="I1206" i="2" a="1"/>
  <c r="I1206" i="2" s="1"/>
  <c r="J1206" i="4" s="1"/>
  <c r="I1207" i="2" a="1"/>
  <c r="I1207" i="2" s="1"/>
  <c r="J1207" i="4" s="1"/>
  <c r="I1208" i="2" a="1"/>
  <c r="I1208" i="2" s="1"/>
  <c r="J1208" i="4" s="1"/>
  <c r="I1209" i="2" a="1"/>
  <c r="I1209" i="2" s="1"/>
  <c r="J1209" i="4" s="1"/>
  <c r="I1210" i="2" a="1"/>
  <c r="I1210" i="2" s="1"/>
  <c r="J1210" i="4" s="1"/>
  <c r="I1211" i="2" a="1"/>
  <c r="I1211" i="2" s="1"/>
  <c r="J1211" i="4" s="1"/>
  <c r="I1212" i="2" a="1"/>
  <c r="I1212" i="2" s="1"/>
  <c r="J1212" i="4" s="1"/>
  <c r="I1213" i="2" a="1"/>
  <c r="I1213" i="2" s="1"/>
  <c r="J1213" i="4" s="1"/>
  <c r="I1214" i="2" a="1"/>
  <c r="I1214" i="2" s="1"/>
  <c r="J1214" i="4" s="1"/>
  <c r="I1215" i="2" a="1"/>
  <c r="I1215" i="2" s="1"/>
  <c r="J1215" i="4" s="1"/>
  <c r="I1216" i="2" a="1"/>
  <c r="I1216" i="2" s="1"/>
  <c r="J1216" i="4" s="1"/>
  <c r="I1217" i="2" a="1"/>
  <c r="I1217" i="2" s="1"/>
  <c r="J1217" i="4" s="1"/>
  <c r="I1218" i="2" a="1"/>
  <c r="I1218" i="2" s="1"/>
  <c r="J1218" i="4" s="1"/>
  <c r="I1219" i="2" a="1"/>
  <c r="I1219" i="2" s="1"/>
  <c r="J1219" i="4" s="1"/>
  <c r="I1220" i="2" a="1"/>
  <c r="I1220" i="2" s="1"/>
  <c r="J1220" i="4" s="1"/>
  <c r="I1221" i="2" a="1"/>
  <c r="I1221" i="2" s="1"/>
  <c r="J1221" i="4" s="1"/>
  <c r="I1222" i="2" a="1"/>
  <c r="I1222" i="2" s="1"/>
  <c r="J1222" i="4" s="1"/>
  <c r="I1223" i="2" a="1"/>
  <c r="I1223" i="2" s="1"/>
  <c r="J1223" i="4" s="1"/>
  <c r="I1224" i="2" a="1"/>
  <c r="I1224" i="2" s="1"/>
  <c r="J1224" i="4" s="1"/>
  <c r="I1225" i="2" a="1"/>
  <c r="I1225" i="2" s="1"/>
  <c r="J1225" i="4" s="1"/>
  <c r="I1226" i="2" a="1"/>
  <c r="I1226" i="2" s="1"/>
  <c r="J1226" i="4" s="1"/>
  <c r="I1227" i="2" a="1"/>
  <c r="I1227" i="2" s="1"/>
  <c r="J1227" i="4" s="1"/>
  <c r="I1228" i="2" a="1"/>
  <c r="I1228" i="2" s="1"/>
  <c r="J1228" i="4" s="1"/>
  <c r="I1229" i="2" a="1"/>
  <c r="I1229" i="2" s="1"/>
  <c r="J1229" i="4" s="1"/>
  <c r="I1230" i="2" a="1"/>
  <c r="I1230" i="2" s="1"/>
  <c r="J1230" i="4" s="1"/>
  <c r="I1231" i="2" a="1"/>
  <c r="I1231" i="2" s="1"/>
  <c r="J1231" i="4" s="1"/>
  <c r="I1232" i="2" a="1"/>
  <c r="I1232" i="2" s="1"/>
  <c r="J1232" i="4" s="1"/>
  <c r="I1233" i="2" a="1"/>
  <c r="I1233" i="2" s="1"/>
  <c r="J1233" i="4" s="1"/>
  <c r="I1234" i="2" a="1"/>
  <c r="I1234" i="2" s="1"/>
  <c r="J1234" i="4" s="1"/>
  <c r="I1235" i="2" a="1"/>
  <c r="I1235" i="2" s="1"/>
  <c r="J1235" i="4" s="1"/>
  <c r="I1236" i="2" a="1"/>
  <c r="I1236" i="2" s="1"/>
  <c r="J1236" i="4" s="1"/>
  <c r="I1237" i="2" a="1"/>
  <c r="I1237" i="2" s="1"/>
  <c r="J1237" i="4" s="1"/>
  <c r="I1239" i="2" a="1"/>
  <c r="I1239" i="2" s="1"/>
  <c r="J1239" i="4" s="1"/>
  <c r="I1240" i="2" a="1"/>
  <c r="I1240" i="2" s="1"/>
  <c r="J1240" i="4" s="1"/>
  <c r="I1241" i="2" a="1"/>
  <c r="I1241" i="2" s="1"/>
  <c r="J1241" i="4" s="1"/>
  <c r="I1242" i="2" a="1"/>
  <c r="I1242" i="2" s="1"/>
  <c r="J1242" i="4" s="1"/>
  <c r="I1243" i="2" a="1"/>
  <c r="I1243" i="2" s="1"/>
  <c r="J1243" i="4" s="1"/>
  <c r="I1244" i="2" a="1"/>
  <c r="I1244" i="2" s="1"/>
  <c r="J1244" i="4" s="1"/>
  <c r="I1245" i="2" a="1"/>
  <c r="I1245" i="2" s="1"/>
  <c r="J1245" i="4" s="1"/>
  <c r="I1246" i="2" a="1"/>
  <c r="I1246" i="2" s="1"/>
  <c r="J1246" i="4" s="1"/>
  <c r="I1247" i="2" a="1"/>
  <c r="I1247" i="2" s="1"/>
  <c r="J1247" i="4" s="1"/>
  <c r="I1248" i="2" a="1"/>
  <c r="I1248" i="2" s="1"/>
  <c r="J1248" i="4" s="1"/>
  <c r="I1249" i="2" a="1"/>
  <c r="I1249" i="2" s="1"/>
  <c r="J1249" i="4" s="1"/>
  <c r="I1250" i="2" a="1"/>
  <c r="I1250" i="2" s="1"/>
  <c r="J1250" i="4" s="1"/>
  <c r="I1251" i="2" a="1"/>
  <c r="I1251" i="2" s="1"/>
  <c r="J1251" i="4" s="1"/>
  <c r="I1252" i="2" a="1"/>
  <c r="I1252" i="2" s="1"/>
  <c r="J1252" i="4" s="1"/>
  <c r="I1253" i="2" a="1"/>
  <c r="I1253" i="2" s="1"/>
  <c r="J1253" i="4" s="1"/>
  <c r="I1254" i="2" a="1"/>
  <c r="I1254" i="2" s="1"/>
  <c r="J1254" i="4" s="1"/>
  <c r="I1255" i="2" a="1"/>
  <c r="I1255" i="2" s="1"/>
  <c r="I1256" i="2" a="1"/>
  <c r="I1256" i="2" s="1"/>
  <c r="J1256" i="4" s="1"/>
  <c r="I1257" i="2" a="1"/>
  <c r="I1257" i="2" s="1"/>
  <c r="J1257" i="4" s="1"/>
  <c r="I1258" i="2" a="1"/>
  <c r="I1258" i="2" s="1"/>
  <c r="I1259" i="2" a="1"/>
  <c r="I1259" i="2" s="1"/>
  <c r="J1259" i="4" s="1"/>
  <c r="I1260" i="2" a="1"/>
  <c r="I1260" i="2" s="1"/>
  <c r="J1260" i="4" s="1"/>
  <c r="I1261" i="2" a="1"/>
  <c r="I1261" i="2" s="1"/>
  <c r="J1261" i="4" s="1"/>
  <c r="I1262" i="2" a="1"/>
  <c r="I1262" i="2" s="1"/>
  <c r="J1262" i="4" s="1"/>
  <c r="I1263" i="2" a="1"/>
  <c r="I1263" i="2" s="1"/>
  <c r="J1263" i="4" s="1"/>
  <c r="I1264" i="2" a="1"/>
  <c r="I1264" i="2" s="1"/>
  <c r="J1264" i="4" s="1"/>
  <c r="I1265" i="2" a="1"/>
  <c r="I1265" i="2" s="1"/>
  <c r="J1265" i="4" s="1"/>
  <c r="I1266" i="2" a="1"/>
  <c r="I1266" i="2" s="1"/>
  <c r="J1266" i="4" s="1"/>
  <c r="I1267" i="2" a="1"/>
  <c r="I1267" i="2" s="1"/>
  <c r="J1267" i="4" s="1"/>
  <c r="I1268" i="2" a="1"/>
  <c r="I1268" i="2" s="1"/>
  <c r="J1268" i="4" s="1"/>
  <c r="I1269" i="2" a="1"/>
  <c r="I1269" i="2" s="1"/>
  <c r="J1269" i="4" s="1"/>
  <c r="I1270" i="2" a="1"/>
  <c r="I1270" i="2" s="1"/>
  <c r="J1270" i="4" s="1"/>
  <c r="I1271" i="2" a="1"/>
  <c r="I1271" i="2" s="1"/>
  <c r="J1271" i="4" s="1"/>
  <c r="I1272" i="2" a="1"/>
  <c r="I1272" i="2" s="1"/>
  <c r="J1272" i="4" s="1"/>
  <c r="I1273" i="2" a="1"/>
  <c r="I1273" i="2" s="1"/>
  <c r="J1273" i="4" s="1"/>
  <c r="I1274" i="2" a="1"/>
  <c r="I1274" i="2" s="1"/>
  <c r="J1274" i="4" s="1"/>
  <c r="I1275" i="2" a="1"/>
  <c r="I1275" i="2" s="1"/>
  <c r="J1275" i="4" s="1"/>
  <c r="I1276" i="2" a="1"/>
  <c r="I1276" i="2" s="1"/>
  <c r="J1276" i="4" s="1"/>
  <c r="I1277" i="2" a="1"/>
  <c r="I1277" i="2" s="1"/>
  <c r="J1277" i="4" s="1"/>
  <c r="I1278" i="2" a="1"/>
  <c r="I1278" i="2" s="1"/>
  <c r="J1278" i="4" s="1"/>
  <c r="I1279" i="2" a="1"/>
  <c r="I1279" i="2" s="1"/>
  <c r="J1279" i="4" s="1"/>
  <c r="I1280" i="2" a="1"/>
  <c r="I1280" i="2" s="1"/>
  <c r="J1280" i="4" s="1"/>
  <c r="I1281" i="2" a="1"/>
  <c r="I1281" i="2" s="1"/>
  <c r="J1281" i="4" s="1"/>
  <c r="I1282" i="2" a="1"/>
  <c r="I1282" i="2" s="1"/>
  <c r="J1282" i="4" s="1"/>
  <c r="I1283" i="2" a="1"/>
  <c r="I1283" i="2" s="1"/>
  <c r="J1283" i="4" s="1"/>
  <c r="I1284" i="2" a="1"/>
  <c r="I1284" i="2" s="1"/>
  <c r="J1284" i="4" s="1"/>
  <c r="I1285" i="2" a="1"/>
  <c r="I1285" i="2" s="1"/>
  <c r="J1285" i="4" s="1"/>
  <c r="I1286" i="2" a="1"/>
  <c r="I1286" i="2" s="1"/>
  <c r="J1286" i="4" s="1"/>
  <c r="I1287" i="2" a="1"/>
  <c r="I1287" i="2" s="1"/>
  <c r="J1287" i="4" s="1"/>
  <c r="I1288" i="2" a="1"/>
  <c r="I1288" i="2" s="1"/>
  <c r="J1288" i="4" s="1"/>
  <c r="I1289" i="2" a="1"/>
  <c r="I1289" i="2" s="1"/>
  <c r="J1289" i="4" s="1"/>
  <c r="I1290" i="2" a="1"/>
  <c r="I1290" i="2" s="1"/>
  <c r="J1290" i="4" s="1"/>
  <c r="I1291" i="2" a="1"/>
  <c r="I1291" i="2" s="1"/>
  <c r="J1291" i="4" s="1"/>
  <c r="I1292" i="2" a="1"/>
  <c r="I1292" i="2" s="1"/>
  <c r="J1292" i="4" s="1"/>
  <c r="I1293" i="2" a="1"/>
  <c r="I1293" i="2" s="1"/>
  <c r="J1293" i="4" s="1"/>
  <c r="I1294" i="2" a="1"/>
  <c r="I1294" i="2" s="1"/>
  <c r="J1294" i="4" s="1"/>
  <c r="I1295" i="2" a="1"/>
  <c r="I1295" i="2" s="1"/>
  <c r="J1295" i="4" s="1"/>
  <c r="I1296" i="2" a="1"/>
  <c r="I1296" i="2" s="1"/>
  <c r="J1296" i="4" s="1"/>
  <c r="I1297" i="2" a="1"/>
  <c r="I1297" i="2" s="1"/>
  <c r="J1297" i="4" s="1"/>
  <c r="I1298" i="2" a="1"/>
  <c r="I1298" i="2" s="1"/>
  <c r="J1298" i="4" s="1"/>
  <c r="I1299" i="2" a="1"/>
  <c r="I1299" i="2" s="1"/>
  <c r="J1299" i="4" s="1"/>
  <c r="I1300" i="2" a="1"/>
  <c r="I1300" i="2" s="1"/>
  <c r="J1300" i="4" s="1"/>
  <c r="I1301" i="2" a="1"/>
  <c r="I1301" i="2" s="1"/>
  <c r="J1301" i="4" s="1"/>
  <c r="I1302" i="2" a="1"/>
  <c r="I1302" i="2" s="1"/>
  <c r="J1302" i="4" s="1"/>
  <c r="I1303" i="2" a="1"/>
  <c r="I1303" i="2" s="1"/>
  <c r="J1303" i="4" s="1"/>
  <c r="I1304" i="2" a="1"/>
  <c r="I1304" i="2" s="1"/>
  <c r="J1304" i="4" s="1"/>
  <c r="I1305" i="2" a="1"/>
  <c r="I1305" i="2" s="1"/>
  <c r="J1305" i="4" s="1"/>
  <c r="I1306" i="2" a="1"/>
  <c r="I1306" i="2" s="1"/>
  <c r="J1306" i="4" s="1"/>
  <c r="I1307" i="2" a="1"/>
  <c r="I1307" i="2" s="1"/>
  <c r="J1307" i="4" s="1"/>
  <c r="I1308" i="2" a="1"/>
  <c r="I1308" i="2" s="1"/>
  <c r="J1308" i="4" s="1"/>
  <c r="I1309" i="2" a="1"/>
  <c r="I1309" i="2" s="1"/>
  <c r="J1309" i="4" s="1"/>
  <c r="I1310" i="2" a="1"/>
  <c r="I1310" i="2" s="1"/>
  <c r="J1310" i="4" s="1"/>
  <c r="I1311" i="2" a="1"/>
  <c r="I1311" i="2" s="1"/>
  <c r="J1311" i="4" s="1"/>
  <c r="I1312" i="2" a="1"/>
  <c r="I1312" i="2" s="1"/>
  <c r="J1312" i="4" s="1"/>
  <c r="I1313" i="2" a="1"/>
  <c r="I1313" i="2" s="1"/>
  <c r="J1313" i="4" s="1"/>
  <c r="I1314" i="2" a="1"/>
  <c r="I1314" i="2" s="1"/>
  <c r="J1314" i="4" s="1"/>
  <c r="I1315" i="2" a="1"/>
  <c r="I1315" i="2" s="1"/>
  <c r="J1315" i="4" s="1"/>
  <c r="I1316" i="2" a="1"/>
  <c r="I1316" i="2" s="1"/>
  <c r="J1316" i="4" s="1"/>
  <c r="I1317" i="2" a="1"/>
  <c r="I1317" i="2" s="1"/>
  <c r="J1317" i="4" s="1"/>
  <c r="I1318" i="2" a="1"/>
  <c r="I1318" i="2" s="1"/>
  <c r="J1318" i="4" s="1"/>
  <c r="I1319" i="2" a="1"/>
  <c r="I1319" i="2" s="1"/>
  <c r="J1319" i="4" s="1"/>
  <c r="I1320" i="2" a="1"/>
  <c r="I1320" i="2" s="1"/>
  <c r="J1320" i="4" s="1"/>
  <c r="I1321" i="2" a="1"/>
  <c r="I1321" i="2" s="1"/>
  <c r="J1321" i="4" s="1"/>
  <c r="I1322" i="2" a="1"/>
  <c r="I1322" i="2" s="1"/>
  <c r="J1322" i="4" s="1"/>
  <c r="I1323" i="2" a="1"/>
  <c r="I1323" i="2" s="1"/>
  <c r="J1323" i="4" s="1"/>
  <c r="I1324" i="2" a="1"/>
  <c r="I1324" i="2" s="1"/>
  <c r="J1324" i="4" s="1"/>
  <c r="I1325" i="2" a="1"/>
  <c r="I1325" i="2" s="1"/>
  <c r="J1325" i="4" s="1"/>
  <c r="I1326" i="2" a="1"/>
  <c r="I1326" i="2" s="1"/>
  <c r="J1326" i="4" s="1"/>
  <c r="I1327" i="2" a="1"/>
  <c r="I1327" i="2" s="1"/>
  <c r="J1327" i="4" s="1"/>
  <c r="I1328" i="2" a="1"/>
  <c r="I1328" i="2" s="1"/>
  <c r="J1328" i="4" s="1"/>
  <c r="I1329" i="2" a="1"/>
  <c r="I1329" i="2" s="1"/>
  <c r="J1329" i="4" s="1"/>
  <c r="I1330" i="2" a="1"/>
  <c r="I1330" i="2" s="1"/>
  <c r="J1330" i="4" s="1"/>
  <c r="I1331" i="2" a="1"/>
  <c r="I1331" i="2" s="1"/>
  <c r="J1331" i="4" s="1"/>
  <c r="I1332" i="2" a="1"/>
  <c r="I1332" i="2" s="1"/>
  <c r="J1332" i="4" s="1"/>
  <c r="I1333" i="2" a="1"/>
  <c r="I1333" i="2" s="1"/>
  <c r="J1333" i="4" s="1"/>
  <c r="I1334" i="2" a="1"/>
  <c r="I1334" i="2" s="1"/>
  <c r="J1334" i="4" s="1"/>
  <c r="I1335" i="2" a="1"/>
  <c r="I1335" i="2" s="1"/>
  <c r="J1335" i="4" s="1"/>
  <c r="I1336" i="2" a="1"/>
  <c r="I1336" i="2" s="1"/>
  <c r="J1336" i="4" s="1"/>
  <c r="I1337" i="2" a="1"/>
  <c r="I1337" i="2" s="1"/>
  <c r="J1337" i="4" s="1"/>
  <c r="I1338" i="2" a="1"/>
  <c r="I1338" i="2" s="1"/>
  <c r="J1338" i="4" s="1"/>
  <c r="I1339" i="2" a="1"/>
  <c r="I1339" i="2" s="1"/>
  <c r="J1339" i="4" s="1"/>
  <c r="I1340" i="2" a="1"/>
  <c r="I1340" i="2" s="1"/>
  <c r="J1340" i="4" s="1"/>
  <c r="I1341" i="2" a="1"/>
  <c r="I1341" i="2" s="1"/>
  <c r="J1341" i="4" s="1"/>
  <c r="I1342" i="2" a="1"/>
  <c r="I1342" i="2" s="1"/>
  <c r="J1342" i="4" s="1"/>
  <c r="I1343" i="2" a="1"/>
  <c r="I1343" i="2" s="1"/>
  <c r="J1343" i="4" s="1"/>
  <c r="I1344" i="2" a="1"/>
  <c r="I1344" i="2" s="1"/>
  <c r="J1344" i="4" s="1"/>
  <c r="I1345" i="2" a="1"/>
  <c r="I1345" i="2" s="1"/>
  <c r="J1345" i="4" s="1"/>
  <c r="I1346" i="2" a="1"/>
  <c r="I1346" i="2" s="1"/>
  <c r="J1346" i="4" s="1"/>
  <c r="I1347" i="2" a="1"/>
  <c r="I1347" i="2" s="1"/>
  <c r="J1347" i="4" s="1"/>
  <c r="I1348" i="2" a="1"/>
  <c r="I1348" i="2" s="1"/>
  <c r="J1348" i="4" s="1"/>
  <c r="I1349" i="2" a="1"/>
  <c r="I1349" i="2" s="1"/>
  <c r="J1349" i="4" s="1"/>
  <c r="I1350" i="2" a="1"/>
  <c r="I1350" i="2" s="1"/>
  <c r="J1350" i="4" s="1"/>
  <c r="I1351" i="2" a="1"/>
  <c r="I1351" i="2" s="1"/>
  <c r="J1351" i="4" s="1"/>
  <c r="I1352" i="2" a="1"/>
  <c r="I1352" i="2" s="1"/>
  <c r="J1352" i="4" s="1"/>
  <c r="I1353" i="2" a="1"/>
  <c r="I1353" i="2" s="1"/>
  <c r="J1353" i="4" s="1"/>
  <c r="I1354" i="2" a="1"/>
  <c r="I1354" i="2" s="1"/>
  <c r="J1354" i="4" s="1"/>
  <c r="I1355" i="2" a="1"/>
  <c r="I1355" i="2" s="1"/>
  <c r="J1355" i="4" s="1"/>
  <c r="I1356" i="2" a="1"/>
  <c r="I1356" i="2" s="1"/>
  <c r="J1356" i="4" s="1"/>
  <c r="I1357" i="2" a="1"/>
  <c r="I1357" i="2" s="1"/>
  <c r="J1357" i="4" s="1"/>
  <c r="I1358" i="2" a="1"/>
  <c r="I1358" i="2" s="1"/>
  <c r="J1358" i="4" s="1"/>
  <c r="I1359" i="2" a="1"/>
  <c r="I1359" i="2" s="1"/>
  <c r="J1359" i="4" s="1"/>
  <c r="I1360" i="2" a="1"/>
  <c r="I1360" i="2" s="1"/>
  <c r="J1360" i="4" s="1"/>
  <c r="I1361" i="2" a="1"/>
  <c r="I1361" i="2" s="1"/>
  <c r="J1361" i="4" s="1"/>
  <c r="I1362" i="2" a="1"/>
  <c r="I1362" i="2" s="1"/>
  <c r="J1362" i="4" s="1"/>
  <c r="I1363" i="2" a="1"/>
  <c r="I1363" i="2" s="1"/>
  <c r="J1363" i="4" s="1"/>
  <c r="I1364" i="2" a="1"/>
  <c r="I1364" i="2" s="1"/>
  <c r="J1364" i="4" s="1"/>
  <c r="I1365" i="2" a="1"/>
  <c r="I1365" i="2" s="1"/>
  <c r="J1365" i="4" s="1"/>
  <c r="I1366" i="2" a="1"/>
  <c r="I1366" i="2" s="1"/>
  <c r="J1366" i="4" s="1"/>
  <c r="I1367" i="2" a="1"/>
  <c r="I1367" i="2" s="1"/>
  <c r="J1367" i="4" s="1"/>
  <c r="I1368" i="2" a="1"/>
  <c r="I1368" i="2" s="1"/>
  <c r="J1368" i="4" s="1"/>
  <c r="I1369" i="2" a="1"/>
  <c r="I1369" i="2" s="1"/>
  <c r="J1369" i="4" s="1"/>
  <c r="I1370" i="2" a="1"/>
  <c r="I1370" i="2" s="1"/>
  <c r="J1370" i="4" s="1"/>
  <c r="I1371" i="2" a="1"/>
  <c r="I1371" i="2" s="1"/>
  <c r="J1371" i="4" s="1"/>
  <c r="I1372" i="2" a="1"/>
  <c r="I1372" i="2" s="1"/>
  <c r="J1372" i="4" s="1"/>
  <c r="I1373" i="2" a="1"/>
  <c r="I1373" i="2" s="1"/>
  <c r="J1373" i="4" s="1"/>
  <c r="I1374" i="2" a="1"/>
  <c r="I1374" i="2" s="1"/>
  <c r="J1374" i="4" s="1"/>
  <c r="I1375" i="2" a="1"/>
  <c r="I1375" i="2" s="1"/>
  <c r="J1375" i="4" s="1"/>
  <c r="I1376" i="2" a="1"/>
  <c r="I1376" i="2" s="1"/>
  <c r="J1376" i="4" s="1"/>
  <c r="I1377" i="2" a="1"/>
  <c r="I1377" i="2" s="1"/>
  <c r="J1377" i="4" s="1"/>
  <c r="I1378" i="2" a="1"/>
  <c r="I1378" i="2" s="1"/>
  <c r="J1378" i="4" s="1"/>
  <c r="I1379" i="2" a="1"/>
  <c r="I1379" i="2" s="1"/>
  <c r="J1379" i="4" s="1"/>
  <c r="I1380" i="2" a="1"/>
  <c r="I1380" i="2" s="1"/>
  <c r="J1380" i="4" s="1"/>
  <c r="I1381" i="2" a="1"/>
  <c r="I1381" i="2" s="1"/>
  <c r="J1381" i="4" s="1"/>
  <c r="I1382" i="2" a="1"/>
  <c r="I1382" i="2" s="1"/>
  <c r="J1382" i="4" s="1"/>
  <c r="I1383" i="2" a="1"/>
  <c r="I1383" i="2" s="1"/>
  <c r="J1383" i="4" s="1"/>
  <c r="I1384" i="2" a="1"/>
  <c r="I1384" i="2" s="1"/>
  <c r="J1384" i="4" s="1"/>
  <c r="I1385" i="2" a="1"/>
  <c r="I1385" i="2" s="1"/>
  <c r="J1385" i="4" s="1"/>
  <c r="I1386" i="2" a="1"/>
  <c r="I1386" i="2" s="1"/>
  <c r="J1386" i="4" s="1"/>
  <c r="I1387" i="2" a="1"/>
  <c r="I1387" i="2" s="1"/>
  <c r="J1387" i="4" s="1"/>
  <c r="I1388" i="2" a="1"/>
  <c r="I1388" i="2" s="1"/>
  <c r="J1388" i="4" s="1"/>
  <c r="I1389" i="2" a="1"/>
  <c r="I1389" i="2" s="1"/>
  <c r="J1389" i="4" s="1"/>
  <c r="I1390" i="2" a="1"/>
  <c r="I1390" i="2" s="1"/>
  <c r="J1390" i="4" s="1"/>
  <c r="I1391" i="2" a="1"/>
  <c r="I1391" i="2" s="1"/>
  <c r="J1391" i="4" s="1"/>
  <c r="I1392" i="2" a="1"/>
  <c r="I1392" i="2" s="1"/>
  <c r="J1392" i="4" s="1"/>
  <c r="I1393" i="2" a="1"/>
  <c r="I1393" i="2" s="1"/>
  <c r="J1393" i="4" s="1"/>
  <c r="I1394" i="2" a="1"/>
  <c r="I1394" i="2" s="1"/>
  <c r="J1394" i="4" s="1"/>
  <c r="I1395" i="2" a="1"/>
  <c r="I1395" i="2" s="1"/>
  <c r="J1395" i="4" s="1"/>
  <c r="I1396" i="2" a="1"/>
  <c r="I1396" i="2" s="1"/>
  <c r="J1396" i="4" s="1"/>
  <c r="I1397" i="2" a="1"/>
  <c r="I1397" i="2" s="1"/>
  <c r="J1397" i="4" s="1"/>
  <c r="I1398" i="2" a="1"/>
  <c r="I1398" i="2" s="1"/>
  <c r="J1398" i="4" s="1"/>
  <c r="I1399" i="2" a="1"/>
  <c r="I1399" i="2" s="1"/>
  <c r="J1399" i="4" s="1"/>
  <c r="I1400" i="2" a="1"/>
  <c r="I1400" i="2" s="1"/>
  <c r="J1400" i="4" s="1"/>
  <c r="I1401" i="2" a="1"/>
  <c r="I1401" i="2" s="1"/>
  <c r="J1401" i="4" s="1"/>
  <c r="I1402" i="2" a="1"/>
  <c r="I1402" i="2" s="1"/>
  <c r="J1402" i="4" s="1"/>
  <c r="I1403" i="2" a="1"/>
  <c r="I1403" i="2" s="1"/>
  <c r="J1403" i="4" s="1"/>
  <c r="I1404" i="2" a="1"/>
  <c r="I1404" i="2" s="1"/>
  <c r="J1404" i="4" s="1"/>
  <c r="I1405" i="2" a="1"/>
  <c r="I1405" i="2" s="1"/>
  <c r="J1405" i="4" s="1"/>
  <c r="I1406" i="2" a="1"/>
  <c r="I1406" i="2" s="1"/>
  <c r="J1406" i="4" s="1"/>
  <c r="I1407" i="2" a="1"/>
  <c r="I1407" i="2" s="1"/>
  <c r="J1407" i="4" s="1"/>
  <c r="I1408" i="2" a="1"/>
  <c r="I1408" i="2" s="1"/>
  <c r="J1408" i="4" s="1"/>
  <c r="I1409" i="2" a="1"/>
  <c r="I1409" i="2" s="1"/>
  <c r="J1409" i="4" s="1"/>
  <c r="I1410" i="2" a="1"/>
  <c r="I1410" i="2" s="1"/>
  <c r="J1410" i="4" s="1"/>
  <c r="I1411" i="2" a="1"/>
  <c r="I1411" i="2" s="1"/>
  <c r="J1411" i="4" s="1"/>
  <c r="I1412" i="2" a="1"/>
  <c r="I1412" i="2" s="1"/>
  <c r="J1412" i="4" s="1"/>
  <c r="I1413" i="2" a="1"/>
  <c r="I1413" i="2" s="1"/>
  <c r="J1413" i="4" s="1"/>
  <c r="I1414" i="2" a="1"/>
  <c r="I1414" i="2" s="1"/>
  <c r="J1414" i="4" s="1"/>
  <c r="I1415" i="2" a="1"/>
  <c r="I1415" i="2" s="1"/>
  <c r="I1416" i="2" a="1"/>
  <c r="I1416" i="2" s="1"/>
  <c r="J1416" i="4" s="1"/>
  <c r="I1417" i="2" a="1"/>
  <c r="I1417" i="2" s="1"/>
  <c r="J1417" i="4" s="1"/>
  <c r="I1418" i="2" a="1"/>
  <c r="I1418" i="2" s="1"/>
  <c r="J1418" i="4" s="1"/>
  <c r="I1419" i="2" a="1"/>
  <c r="I1419" i="2" s="1"/>
  <c r="J1419" i="4" s="1"/>
  <c r="I1420" i="2" a="1"/>
  <c r="I1420" i="2" s="1"/>
  <c r="J1420" i="4" s="1"/>
  <c r="I1421" i="2" a="1"/>
  <c r="I1421" i="2" s="1"/>
  <c r="I1422" i="2" a="1"/>
  <c r="I1422" i="2" s="1"/>
  <c r="J1422" i="4" s="1"/>
  <c r="I1423" i="2" a="1"/>
  <c r="I1423" i="2" s="1"/>
  <c r="J1423" i="4" s="1"/>
  <c r="I1424" i="2" a="1"/>
  <c r="I1424" i="2" s="1"/>
  <c r="J1424" i="4" s="1"/>
  <c r="I1425" i="2" a="1"/>
  <c r="I1425" i="2" s="1"/>
  <c r="J1425" i="4" s="1"/>
  <c r="I1426" i="2" a="1"/>
  <c r="I1426" i="2" s="1"/>
  <c r="J1426" i="4" s="1"/>
  <c r="I1427" i="2" a="1"/>
  <c r="I1427" i="2" s="1"/>
  <c r="J1427" i="4" s="1"/>
  <c r="I1428" i="2" a="1"/>
  <c r="I1428" i="2" s="1"/>
  <c r="J1428" i="4" s="1"/>
  <c r="I1429" i="2" a="1"/>
  <c r="I1429" i="2" s="1"/>
  <c r="J1429" i="4" s="1"/>
  <c r="I1430" i="2" a="1"/>
  <c r="I1430" i="2" s="1"/>
  <c r="J1430" i="4" s="1"/>
  <c r="I1431" i="2" a="1"/>
  <c r="I1431" i="2" s="1"/>
  <c r="J1431" i="4" s="1"/>
  <c r="I1432" i="2" a="1"/>
  <c r="I1432" i="2" s="1"/>
  <c r="J1432" i="4" s="1"/>
  <c r="I1433" i="2" a="1"/>
  <c r="I1433" i="2" s="1"/>
  <c r="J1433" i="4" s="1"/>
  <c r="I1434" i="2" a="1"/>
  <c r="I1434" i="2" s="1"/>
  <c r="J1434" i="4" s="1"/>
  <c r="I1435" i="2" a="1"/>
  <c r="I1435" i="2" s="1"/>
  <c r="J1435" i="4" s="1"/>
  <c r="I1436" i="2" a="1"/>
  <c r="I1436" i="2" s="1"/>
  <c r="J1436" i="4" s="1"/>
  <c r="I1437" i="2" a="1"/>
  <c r="I1437" i="2" s="1"/>
  <c r="J1437" i="4" s="1"/>
  <c r="I1438" i="2" a="1"/>
  <c r="I1438" i="2" s="1"/>
  <c r="J1438" i="4" s="1"/>
  <c r="I1439" i="2" a="1"/>
  <c r="I1439" i="2" s="1"/>
  <c r="J1439" i="4" s="1"/>
  <c r="I1440" i="2" a="1"/>
  <c r="I1440" i="2" s="1"/>
  <c r="J1440" i="4" s="1"/>
  <c r="I1441" i="2" a="1"/>
  <c r="I1441" i="2" s="1"/>
  <c r="J1441" i="4" s="1"/>
  <c r="I1442" i="2" a="1"/>
  <c r="I1442" i="2" s="1"/>
  <c r="J1442" i="4" s="1"/>
  <c r="I1443" i="2" a="1"/>
  <c r="I1443" i="2" s="1"/>
  <c r="J1443" i="4" s="1"/>
  <c r="I1444" i="2" a="1"/>
  <c r="I1444" i="2" s="1"/>
  <c r="J1444" i="4" s="1"/>
  <c r="I1445" i="2" a="1"/>
  <c r="I1445" i="2" s="1"/>
  <c r="J1445" i="4" s="1"/>
  <c r="I1446" i="2" a="1"/>
  <c r="I1446" i="2" s="1"/>
  <c r="J1446" i="4" s="1"/>
  <c r="I1447" i="2" a="1"/>
  <c r="I1447" i="2" s="1"/>
  <c r="J1447" i="4" s="1"/>
  <c r="I1448" i="2" a="1"/>
  <c r="I1448" i="2" s="1"/>
  <c r="J1448" i="4" s="1"/>
  <c r="I1449" i="2" a="1"/>
  <c r="I1449" i="2" s="1"/>
  <c r="J1449" i="4" s="1"/>
  <c r="I1450" i="2" a="1"/>
  <c r="I1450" i="2" s="1"/>
  <c r="J1450" i="4" s="1"/>
  <c r="I1451" i="2" a="1"/>
  <c r="I1451" i="2" s="1"/>
  <c r="J1451" i="4" s="1"/>
  <c r="I1452" i="2" a="1"/>
  <c r="I1452" i="2" s="1"/>
  <c r="J1452" i="4" s="1"/>
  <c r="I1453" i="2" a="1"/>
  <c r="I1453" i="2" s="1"/>
  <c r="J1453" i="4" s="1"/>
  <c r="I1454" i="2" a="1"/>
  <c r="I1454" i="2" s="1"/>
  <c r="J1454" i="4" s="1"/>
  <c r="I1455" i="2" a="1"/>
  <c r="I1455" i="2" s="1"/>
  <c r="J1455" i="4" s="1"/>
  <c r="I1456" i="2" a="1"/>
  <c r="I1456" i="2" s="1"/>
  <c r="J1456" i="4" s="1"/>
  <c r="I1457" i="2" a="1"/>
  <c r="I1457" i="2" s="1"/>
  <c r="J1457" i="4" s="1"/>
  <c r="I1458" i="2" a="1"/>
  <c r="I1458" i="2" s="1"/>
  <c r="J1458" i="4" s="1"/>
  <c r="I1459" i="2" a="1"/>
  <c r="I1459" i="2" s="1"/>
  <c r="J1459" i="4" s="1"/>
  <c r="I1460" i="2" a="1"/>
  <c r="I1460" i="2" s="1"/>
  <c r="J1460" i="4" s="1"/>
  <c r="I1461" i="2" a="1"/>
  <c r="I1461" i="2" s="1"/>
  <c r="J1461" i="4" s="1"/>
  <c r="I1462" i="2" a="1"/>
  <c r="I1462" i="2" s="1"/>
  <c r="J1462" i="4" s="1"/>
  <c r="I1463" i="2" a="1"/>
  <c r="I1463" i="2" s="1"/>
  <c r="I1464" i="2" a="1"/>
  <c r="I1464" i="2" s="1"/>
  <c r="J1464" i="4" s="1"/>
  <c r="I1465" i="2" a="1"/>
  <c r="I1465" i="2" s="1"/>
  <c r="J1465" i="4" s="1"/>
  <c r="I1466" i="2" a="1"/>
  <c r="I1466" i="2" s="1"/>
  <c r="J1466" i="4" s="1"/>
  <c r="I1467" i="2" a="1"/>
  <c r="I1467" i="2" s="1"/>
  <c r="J1467" i="4" s="1"/>
  <c r="I1468" i="2" a="1"/>
  <c r="I1468" i="2" s="1"/>
  <c r="J1468" i="4" s="1"/>
  <c r="I1469" i="2" a="1"/>
  <c r="I1469" i="2" s="1"/>
  <c r="J1469" i="4" s="1"/>
  <c r="I1470" i="2" a="1"/>
  <c r="I1470" i="2" s="1"/>
  <c r="J1470" i="4" s="1"/>
  <c r="I1471" i="2" a="1"/>
  <c r="I1471" i="2" s="1"/>
  <c r="J1471" i="4" s="1"/>
  <c r="I1472" i="2" a="1"/>
  <c r="I1472" i="2" s="1"/>
  <c r="J1472" i="4" s="1"/>
  <c r="I1473" i="2" a="1"/>
  <c r="I1473" i="2" s="1"/>
  <c r="J1473" i="4" s="1"/>
  <c r="I1474" i="2" a="1"/>
  <c r="I1474" i="2" s="1"/>
  <c r="J1474" i="4" s="1"/>
  <c r="I1475" i="2" a="1"/>
  <c r="I1475" i="2" s="1"/>
  <c r="J1475" i="4" s="1"/>
  <c r="I1476" i="2" a="1"/>
  <c r="I1476" i="2" s="1"/>
  <c r="J1476" i="4" s="1"/>
  <c r="I1477" i="2" a="1"/>
  <c r="I1477" i="2" s="1"/>
  <c r="J1477" i="4" s="1"/>
  <c r="I1478" i="2" a="1"/>
  <c r="I1478" i="2" s="1"/>
  <c r="J1478" i="4" s="1"/>
  <c r="I1479" i="2" a="1"/>
  <c r="I1479" i="2" s="1"/>
  <c r="J1479" i="4" s="1"/>
  <c r="I1480" i="2" a="1"/>
  <c r="I1480" i="2" s="1"/>
  <c r="J1480" i="4" s="1"/>
  <c r="I1481" i="2" a="1"/>
  <c r="I1481" i="2" s="1"/>
  <c r="J1481" i="4" s="1"/>
  <c r="I1482" i="2" a="1"/>
  <c r="I1482" i="2" s="1"/>
  <c r="J1482" i="4" s="1"/>
  <c r="I1483" i="2" a="1"/>
  <c r="I1483" i="2" s="1"/>
  <c r="J1483" i="4" s="1"/>
  <c r="I1484" i="2" a="1"/>
  <c r="I1484" i="2" s="1"/>
  <c r="J1484" i="4" s="1"/>
  <c r="I1485" i="2" a="1"/>
  <c r="I1485" i="2" s="1"/>
  <c r="J1485" i="4" s="1"/>
  <c r="I1486" i="2" a="1"/>
  <c r="I1486" i="2" s="1"/>
  <c r="J1486" i="4" s="1"/>
  <c r="I1487" i="2" a="1"/>
  <c r="I1487" i="2" s="1"/>
  <c r="J1487" i="4" s="1"/>
  <c r="I1488" i="2" a="1"/>
  <c r="I1488" i="2" s="1"/>
  <c r="J1488" i="4" s="1"/>
  <c r="I1489" i="2" a="1"/>
  <c r="I1489" i="2" s="1"/>
  <c r="J1489" i="4" s="1"/>
  <c r="I1490" i="2" a="1"/>
  <c r="I1490" i="2" s="1"/>
  <c r="J1490" i="4" s="1"/>
  <c r="I1491" i="2" a="1"/>
  <c r="I1491" i="2" s="1"/>
  <c r="J1491" i="4" s="1"/>
  <c r="I1492" i="2" a="1"/>
  <c r="I1492" i="2" s="1"/>
  <c r="J1492" i="4" s="1"/>
  <c r="I1493" i="2" a="1"/>
  <c r="I1493" i="2" s="1"/>
  <c r="J1493" i="4" s="1"/>
  <c r="I1494" i="2" a="1"/>
  <c r="I1494" i="2" s="1"/>
  <c r="J1494" i="4" s="1"/>
  <c r="I1495" i="2" a="1"/>
  <c r="I1495" i="2" s="1"/>
  <c r="J1495" i="4" s="1"/>
  <c r="I1496" i="2" a="1"/>
  <c r="I1496" i="2" s="1"/>
  <c r="J1496" i="4" s="1"/>
  <c r="I1497" i="2" a="1"/>
  <c r="I1497" i="2" s="1"/>
  <c r="J1497" i="4" s="1"/>
  <c r="I1498" i="2" a="1"/>
  <c r="I1498" i="2" s="1"/>
  <c r="J1498" i="4" s="1"/>
  <c r="I1499" i="2" a="1"/>
  <c r="I1499" i="2" s="1"/>
  <c r="J1499" i="4" s="1"/>
  <c r="I1500" i="2" a="1"/>
  <c r="I1500" i="2" s="1"/>
  <c r="J1500" i="4" s="1"/>
  <c r="I1501" i="2" a="1"/>
  <c r="I1501" i="2" s="1"/>
  <c r="J1501" i="4" s="1"/>
  <c r="I1502" i="2" a="1"/>
  <c r="I1502" i="2" s="1"/>
  <c r="J1502" i="4" s="1"/>
  <c r="I1503" i="2" a="1"/>
  <c r="I1503" i="2" s="1"/>
  <c r="J1503" i="4" s="1"/>
  <c r="I1504" i="2" a="1"/>
  <c r="I1504" i="2" s="1"/>
  <c r="J1504" i="4" s="1"/>
  <c r="I1505" i="2" a="1"/>
  <c r="I1505" i="2" s="1"/>
  <c r="J1505" i="4" s="1"/>
  <c r="I1506" i="2" a="1"/>
  <c r="I1506" i="2" s="1"/>
  <c r="J1506" i="4" s="1"/>
  <c r="I1507" i="2" a="1"/>
  <c r="I1507" i="2" s="1"/>
  <c r="J1507" i="4" s="1"/>
  <c r="I1508" i="2" a="1"/>
  <c r="I1508" i="2" s="1"/>
  <c r="J1508" i="4" s="1"/>
  <c r="I1509" i="2" a="1"/>
  <c r="I1509" i="2" s="1"/>
  <c r="J1509" i="4" s="1"/>
  <c r="I1510" i="2" a="1"/>
  <c r="I1510" i="2" s="1"/>
  <c r="J1510" i="4" s="1"/>
  <c r="I1511" i="2" a="1"/>
  <c r="I1511" i="2" s="1"/>
  <c r="J1511" i="4" s="1"/>
  <c r="I1512" i="2" a="1"/>
  <c r="I1512" i="2" s="1"/>
  <c r="J1512" i="4" s="1"/>
  <c r="I1513" i="2" a="1"/>
  <c r="I1513" i="2" s="1"/>
  <c r="J1513" i="4" s="1"/>
  <c r="I1514" i="2" a="1"/>
  <c r="I1514" i="2" s="1"/>
  <c r="J1514" i="4" s="1"/>
  <c r="I1515" i="2" a="1"/>
  <c r="I1515" i="2" s="1"/>
  <c r="J1515" i="4" s="1"/>
  <c r="I1516" i="2" a="1"/>
  <c r="I1516" i="2" s="1"/>
  <c r="J1516" i="4" s="1"/>
  <c r="I1517" i="2" a="1"/>
  <c r="I1517" i="2" s="1"/>
  <c r="J1517" i="4" s="1"/>
  <c r="I1518" i="2" a="1"/>
  <c r="I1518" i="2" s="1"/>
  <c r="J1518" i="4" s="1"/>
  <c r="I1519" i="2" a="1"/>
  <c r="I1519" i="2" s="1"/>
  <c r="J1519" i="4" s="1"/>
  <c r="I1520" i="2" a="1"/>
  <c r="I1520" i="2" s="1"/>
  <c r="J1520" i="4" s="1"/>
  <c r="I1521" i="2" a="1"/>
  <c r="I1521" i="2" s="1"/>
  <c r="J1521" i="4" s="1"/>
  <c r="I1522" i="2" a="1"/>
  <c r="I1522" i="2" s="1"/>
  <c r="J1522" i="4" s="1"/>
  <c r="I1523" i="2" a="1"/>
  <c r="I1523" i="2" s="1"/>
  <c r="J1523" i="4" s="1"/>
  <c r="I1524" i="2" a="1"/>
  <c r="I1524" i="2" s="1"/>
  <c r="J1524" i="4" s="1"/>
  <c r="I1525" i="2" a="1"/>
  <c r="I1525" i="2" s="1"/>
  <c r="J1525" i="4" s="1"/>
  <c r="I1526" i="2" a="1"/>
  <c r="I1526" i="2" s="1"/>
  <c r="J1526" i="4" s="1"/>
  <c r="I1527" i="2" a="1"/>
  <c r="I1527" i="2" s="1"/>
  <c r="I1528" i="2" a="1"/>
  <c r="I1528" i="2" s="1"/>
  <c r="J1528" i="4" s="1"/>
  <c r="I1529" i="2" a="1"/>
  <c r="I1529" i="2" s="1"/>
  <c r="J1529" i="4" s="1"/>
  <c r="I1530" i="2" a="1"/>
  <c r="I1530" i="2" s="1"/>
  <c r="J1530" i="4" s="1"/>
  <c r="I1531" i="2" a="1"/>
  <c r="I1531" i="2" s="1"/>
  <c r="J1531" i="4" s="1"/>
  <c r="I1532" i="2" a="1"/>
  <c r="I1532" i="2" s="1"/>
  <c r="J1532" i="4" s="1"/>
  <c r="I1533" i="2" a="1"/>
  <c r="I1533" i="2" s="1"/>
  <c r="J1533" i="4" s="1"/>
  <c r="I1534" i="2" a="1"/>
  <c r="I1534" i="2" s="1"/>
  <c r="J1534" i="4" s="1"/>
  <c r="I1535" i="2" a="1"/>
  <c r="I1535" i="2" s="1"/>
  <c r="J1535" i="4" s="1"/>
  <c r="I1536" i="2" a="1"/>
  <c r="I1536" i="2" s="1"/>
  <c r="J1536" i="4" s="1"/>
  <c r="I1537" i="2" a="1"/>
  <c r="I1537" i="2" s="1"/>
  <c r="J1537" i="4" s="1"/>
  <c r="I1538" i="2" a="1"/>
  <c r="I1538" i="2" s="1"/>
  <c r="J1538" i="4" s="1"/>
  <c r="I1539" i="2" a="1"/>
  <c r="I1539" i="2" s="1"/>
  <c r="J1539" i="4" s="1"/>
  <c r="I1540" i="2" a="1"/>
  <c r="I1540" i="2" s="1"/>
  <c r="J1540" i="4" s="1"/>
  <c r="I1541" i="2" a="1"/>
  <c r="I1541" i="2" s="1"/>
  <c r="J1541" i="4" s="1"/>
  <c r="I1542" i="2" a="1"/>
  <c r="I1542" i="2" s="1"/>
  <c r="J1542" i="4" s="1"/>
  <c r="I1543" i="2" a="1"/>
  <c r="I1543" i="2" s="1"/>
  <c r="J1543" i="4" s="1"/>
  <c r="I1544" i="2" a="1"/>
  <c r="I1544" i="2" s="1"/>
  <c r="J1544" i="4" s="1"/>
  <c r="I1545" i="2" a="1"/>
  <c r="I1545" i="2" s="1"/>
  <c r="J1545" i="4" s="1"/>
  <c r="I1546" i="2" a="1"/>
  <c r="I1546" i="2" s="1"/>
  <c r="J1546" i="4" s="1"/>
  <c r="I1547" i="2" a="1"/>
  <c r="I1547" i="2" s="1"/>
  <c r="J1547" i="4" s="1"/>
  <c r="I1548" i="2" a="1"/>
  <c r="I1548" i="2" s="1"/>
  <c r="J1548" i="4" s="1"/>
  <c r="I1549" i="2" a="1"/>
  <c r="I1549" i="2" s="1"/>
  <c r="J1549" i="4" s="1"/>
  <c r="I1550" i="2" a="1"/>
  <c r="I1550" i="2" s="1"/>
  <c r="J1550" i="4" s="1"/>
  <c r="I1551" i="2" a="1"/>
  <c r="I1551" i="2" s="1"/>
  <c r="J1551" i="4" s="1"/>
  <c r="I1552" i="2" a="1"/>
  <c r="I1552" i="2" s="1"/>
  <c r="J1552" i="4" s="1"/>
  <c r="I1553" i="2" a="1"/>
  <c r="I1553" i="2" s="1"/>
  <c r="J1553" i="4" s="1"/>
  <c r="I1554" i="2" a="1"/>
  <c r="I1554" i="2" s="1"/>
  <c r="J1554" i="4" s="1"/>
  <c r="I1555" i="2" a="1"/>
  <c r="I1555" i="2" s="1"/>
  <c r="J1555" i="4" s="1"/>
  <c r="I1556" i="2" a="1"/>
  <c r="I1556" i="2" s="1"/>
  <c r="J1556" i="4" s="1"/>
  <c r="I1557" i="2" a="1"/>
  <c r="I1557" i="2" s="1"/>
  <c r="J1557" i="4" s="1"/>
  <c r="I1558" i="2" a="1"/>
  <c r="I1558" i="2" s="1"/>
  <c r="J1558" i="4" s="1"/>
  <c r="I1559" i="2" a="1"/>
  <c r="I1559" i="2" s="1"/>
  <c r="J1559" i="4" s="1"/>
  <c r="I1560" i="2" a="1"/>
  <c r="I1560" i="2" s="1"/>
  <c r="J1560" i="4" s="1"/>
  <c r="I1561" i="2" a="1"/>
  <c r="I1561" i="2" s="1"/>
  <c r="J1561" i="4" s="1"/>
  <c r="I1562" i="2" a="1"/>
  <c r="I1562" i="2" s="1"/>
  <c r="J1562" i="4" s="1"/>
  <c r="I1563" i="2" a="1"/>
  <c r="I1563" i="2" s="1"/>
  <c r="J1563" i="4" s="1"/>
  <c r="I1564" i="2" a="1"/>
  <c r="I1564" i="2" s="1"/>
  <c r="J1564" i="4" s="1"/>
  <c r="I1565" i="2" a="1"/>
  <c r="I1565" i="2" s="1"/>
  <c r="J1565" i="4" s="1"/>
  <c r="I1566" i="2" a="1"/>
  <c r="I1566" i="2" s="1"/>
  <c r="J1566" i="4" s="1"/>
  <c r="I1567" i="2" a="1"/>
  <c r="I1567" i="2" s="1"/>
  <c r="J1567" i="4" s="1"/>
  <c r="I1568" i="2" a="1"/>
  <c r="I1568" i="2" s="1"/>
  <c r="J1568" i="4" s="1"/>
  <c r="I1569" i="2" a="1"/>
  <c r="I1569" i="2" s="1"/>
  <c r="J1569" i="4" s="1"/>
  <c r="I1570" i="2" a="1"/>
  <c r="I1570" i="2" s="1"/>
  <c r="J1570" i="4" s="1"/>
  <c r="I1571" i="2" a="1"/>
  <c r="I1571" i="2" s="1"/>
  <c r="J1571" i="4" s="1"/>
  <c r="I1572" i="2" a="1"/>
  <c r="I1572" i="2" s="1"/>
  <c r="J1572" i="4" s="1"/>
  <c r="I1573" i="2" a="1"/>
  <c r="I1573" i="2" s="1"/>
  <c r="J1573" i="4" s="1"/>
  <c r="I1574" i="2" a="1"/>
  <c r="I1574" i="2" s="1"/>
  <c r="J1574" i="4" s="1"/>
  <c r="I1575" i="2" a="1"/>
  <c r="I1575" i="2" s="1"/>
  <c r="J1575" i="4" s="1"/>
  <c r="I1576" i="2" a="1"/>
  <c r="I1576" i="2" s="1"/>
  <c r="J1576" i="4" s="1"/>
  <c r="I1577" i="2" a="1"/>
  <c r="I1577" i="2" s="1"/>
  <c r="J1577" i="4" s="1"/>
  <c r="I1578" i="2" a="1"/>
  <c r="I1578" i="2" s="1"/>
  <c r="J1578" i="4" s="1"/>
  <c r="I1579" i="2" a="1"/>
  <c r="I1579" i="2" s="1"/>
  <c r="J1579" i="4" s="1"/>
  <c r="I1580" i="2" a="1"/>
  <c r="I1580" i="2" s="1"/>
  <c r="J1580" i="4" s="1"/>
  <c r="I1581" i="2" a="1"/>
  <c r="I1581" i="2" s="1"/>
  <c r="J1581" i="4" s="1"/>
  <c r="I1582" i="2" a="1"/>
  <c r="I1582" i="2" s="1"/>
  <c r="J1582" i="4" s="1"/>
  <c r="I1583" i="2" a="1"/>
  <c r="I1583" i="2" s="1"/>
  <c r="J1583" i="4" s="1"/>
  <c r="I1584" i="2" a="1"/>
  <c r="I1584" i="2" s="1"/>
  <c r="J1584" i="4" s="1"/>
  <c r="I1585" i="2" a="1"/>
  <c r="I1585" i="2" s="1"/>
  <c r="J1585" i="4" s="1"/>
  <c r="I1586" i="2" a="1"/>
  <c r="I1586" i="2" s="1"/>
  <c r="J1586" i="4" s="1"/>
  <c r="I1587" i="2" a="1"/>
  <c r="I1587" i="2" s="1"/>
  <c r="J1587" i="4" s="1"/>
  <c r="I1588" i="2" a="1"/>
  <c r="I1588" i="2" s="1"/>
  <c r="J1588" i="4" s="1"/>
  <c r="I1589" i="2" a="1"/>
  <c r="I1589" i="2" s="1"/>
  <c r="J1589" i="4" s="1"/>
  <c r="I1590" i="2" a="1"/>
  <c r="I1590" i="2" s="1"/>
  <c r="J1590" i="4" s="1"/>
  <c r="I1591" i="2" a="1"/>
  <c r="I1591" i="2" s="1"/>
  <c r="J1591" i="4" s="1"/>
  <c r="I1592" i="2" a="1"/>
  <c r="I1592" i="2" s="1"/>
  <c r="J1592" i="4" s="1"/>
  <c r="I1593" i="2" a="1"/>
  <c r="I1593" i="2" s="1"/>
  <c r="J1593" i="4" s="1"/>
  <c r="I1594" i="2" a="1"/>
  <c r="I1594" i="2" s="1"/>
  <c r="J1594" i="4" s="1"/>
  <c r="I1595" i="2" a="1"/>
  <c r="I1595" i="2" s="1"/>
  <c r="J1595" i="4" s="1"/>
  <c r="I1596" i="2" a="1"/>
  <c r="I1596" i="2" s="1"/>
  <c r="J1596" i="4" s="1"/>
  <c r="I1597" i="2" a="1"/>
  <c r="I1597" i="2" s="1"/>
  <c r="J1597" i="4" s="1"/>
  <c r="I1598" i="2" a="1"/>
  <c r="I1598" i="2" s="1"/>
  <c r="J1598" i="4" s="1"/>
  <c r="I1599" i="2" a="1"/>
  <c r="I1599" i="2" s="1"/>
  <c r="I1600" i="2" a="1"/>
  <c r="I1600" i="2" s="1"/>
  <c r="J1600" i="4" s="1"/>
  <c r="I1601" i="2" a="1"/>
  <c r="I1601" i="2" s="1"/>
  <c r="J1601" i="4" s="1"/>
  <c r="I1602" i="2" a="1"/>
  <c r="I1602" i="2" s="1"/>
  <c r="J1602" i="4" s="1"/>
  <c r="I1603" i="2" a="1"/>
  <c r="I1603" i="2" s="1"/>
  <c r="J1603" i="4" s="1"/>
  <c r="I1604" i="2" a="1"/>
  <c r="I1604" i="2" s="1"/>
  <c r="J1604" i="4" s="1"/>
  <c r="I1605" i="2" a="1"/>
  <c r="I1605" i="2" s="1"/>
  <c r="J1605" i="4" s="1"/>
  <c r="I1606" i="2" a="1"/>
  <c r="I1606" i="2" s="1"/>
  <c r="J1606" i="4" s="1"/>
  <c r="I1607" i="2" a="1"/>
  <c r="I1607" i="2" s="1"/>
  <c r="J1607" i="4" s="1"/>
  <c r="I1608" i="2" a="1"/>
  <c r="I1608" i="2" s="1"/>
  <c r="J1608" i="4" s="1"/>
  <c r="I1609" i="2" a="1"/>
  <c r="I1609" i="2" s="1"/>
  <c r="J1609" i="4" s="1"/>
  <c r="I1610" i="2" a="1"/>
  <c r="I1610" i="2" s="1"/>
  <c r="J1610" i="4" s="1"/>
  <c r="I1611" i="2" a="1"/>
  <c r="I1611" i="2" s="1"/>
  <c r="J1611" i="4" s="1"/>
  <c r="I1612" i="2" a="1"/>
  <c r="I1612" i="2" s="1"/>
  <c r="J1612" i="4" s="1"/>
  <c r="I1613" i="2" a="1"/>
  <c r="I1613" i="2" s="1"/>
  <c r="J1613" i="4" s="1"/>
  <c r="I1614" i="2" a="1"/>
  <c r="I1614" i="2" s="1"/>
  <c r="J1614" i="4" s="1"/>
  <c r="I1615" i="2" a="1"/>
  <c r="I1615" i="2" s="1"/>
  <c r="J1615" i="4" s="1"/>
  <c r="I1616" i="2" a="1"/>
  <c r="I1616" i="2" s="1"/>
  <c r="J1616" i="4" s="1"/>
  <c r="I1617" i="2" a="1"/>
  <c r="I1617" i="2" s="1"/>
  <c r="J1617" i="4" s="1"/>
  <c r="I1618" i="2" a="1"/>
  <c r="I1618" i="2" s="1"/>
  <c r="J1618" i="4" s="1"/>
  <c r="I1619" i="2" a="1"/>
  <c r="I1619" i="2" s="1"/>
  <c r="J1619" i="4" s="1"/>
  <c r="I1620" i="2" a="1"/>
  <c r="I1620" i="2" s="1"/>
  <c r="J1620" i="4" s="1"/>
  <c r="I1621" i="2" a="1"/>
  <c r="I1621" i="2" s="1"/>
  <c r="J1621" i="4" s="1"/>
  <c r="I1622" i="2" a="1"/>
  <c r="I1622" i="2" s="1"/>
  <c r="J1622" i="4" s="1"/>
  <c r="I1623" i="2" a="1"/>
  <c r="I1623" i="2" s="1"/>
  <c r="J1623" i="4" s="1"/>
  <c r="I1624" i="2" a="1"/>
  <c r="I1624" i="2" s="1"/>
  <c r="J1624" i="4" s="1"/>
  <c r="I1625" i="2" a="1"/>
  <c r="I1625" i="2" s="1"/>
  <c r="J1625" i="4" s="1"/>
  <c r="I1626" i="2" a="1"/>
  <c r="I1626" i="2" s="1"/>
  <c r="J1626" i="4" s="1"/>
  <c r="I1627" i="2" a="1"/>
  <c r="I1627" i="2" s="1"/>
  <c r="J1627" i="4" s="1"/>
  <c r="I1628" i="2" a="1"/>
  <c r="I1628" i="2" s="1"/>
  <c r="J1628" i="4" s="1"/>
  <c r="I1629" i="2" a="1"/>
  <c r="I1629" i="2" s="1"/>
  <c r="J1629" i="4" s="1"/>
  <c r="I1630" i="2" a="1"/>
  <c r="I1630" i="2" s="1"/>
  <c r="J1630" i="4" s="1"/>
  <c r="I1631" i="2" a="1"/>
  <c r="I1631" i="2" s="1"/>
  <c r="I1632" i="2" a="1"/>
  <c r="I1632" i="2" s="1"/>
  <c r="J1632" i="4" s="1"/>
  <c r="I1633" i="2" a="1"/>
  <c r="I1633" i="2" s="1"/>
  <c r="J1633" i="4" s="1"/>
  <c r="I1634" i="2" a="1"/>
  <c r="I1634" i="2" s="1"/>
  <c r="J1634" i="4" s="1"/>
  <c r="I1635" i="2" a="1"/>
  <c r="I1635" i="2" s="1"/>
  <c r="J1635" i="4" s="1"/>
  <c r="I1636" i="2" a="1"/>
  <c r="I1636" i="2" s="1"/>
  <c r="J1636" i="4" s="1"/>
  <c r="I1637" i="2" a="1"/>
  <c r="I1637" i="2" s="1"/>
  <c r="J1637" i="4" s="1"/>
  <c r="I1638" i="2" a="1"/>
  <c r="I1638" i="2" s="1"/>
  <c r="J1638" i="4" s="1"/>
  <c r="I1639" i="2" a="1"/>
  <c r="I1639" i="2" s="1"/>
  <c r="J1639" i="4" s="1"/>
  <c r="I1640" i="2" a="1"/>
  <c r="I1640" i="2" s="1"/>
  <c r="J1640" i="4" s="1"/>
  <c r="I1641" i="2" a="1"/>
  <c r="I1641" i="2" s="1"/>
  <c r="J1641" i="4" s="1"/>
  <c r="I1642" i="2" a="1"/>
  <c r="I1642" i="2" s="1"/>
  <c r="J1642" i="4" s="1"/>
  <c r="I1643" i="2" a="1"/>
  <c r="I1643" i="2" s="1"/>
  <c r="J1643" i="4" s="1"/>
  <c r="I1644" i="2" a="1"/>
  <c r="I1644" i="2" s="1"/>
  <c r="J1644" i="4" s="1"/>
  <c r="I1645" i="2" a="1"/>
  <c r="I1645" i="2" s="1"/>
  <c r="J1645" i="4" s="1"/>
  <c r="I1646" i="2" a="1"/>
  <c r="I1646" i="2" s="1"/>
  <c r="J1646" i="4" s="1"/>
  <c r="I1647" i="2" a="1"/>
  <c r="I1647" i="2" s="1"/>
  <c r="J1647" i="4" s="1"/>
  <c r="I1648" i="2" a="1"/>
  <c r="I1648" i="2" s="1"/>
  <c r="J1648" i="4" s="1"/>
  <c r="I1649" i="2" a="1"/>
  <c r="I1649" i="2" s="1"/>
  <c r="J1649" i="4" s="1"/>
  <c r="I1650" i="2" a="1"/>
  <c r="I1650" i="2" s="1"/>
  <c r="J1650" i="4" s="1"/>
  <c r="I1651" i="2" a="1"/>
  <c r="I1651" i="2" s="1"/>
  <c r="J1651" i="4" s="1"/>
  <c r="I1652" i="2" a="1"/>
  <c r="I1652" i="2" s="1"/>
  <c r="J1652" i="4" s="1"/>
  <c r="I1653" i="2" a="1"/>
  <c r="I1653" i="2" s="1"/>
  <c r="J1653" i="4" s="1"/>
  <c r="I1654" i="2" a="1"/>
  <c r="I1654" i="2" s="1"/>
  <c r="J1654" i="4" s="1"/>
  <c r="I1655" i="2" a="1"/>
  <c r="I1655" i="2" s="1"/>
  <c r="J1655" i="4" s="1"/>
  <c r="I1656" i="2" a="1"/>
  <c r="I1656" i="2" s="1"/>
  <c r="J1656" i="4" s="1"/>
  <c r="I1657" i="2" a="1"/>
  <c r="I1657" i="2" s="1"/>
  <c r="J1657" i="4" s="1"/>
  <c r="I1658" i="2" a="1"/>
  <c r="I1658" i="2" s="1"/>
  <c r="J1658" i="4" s="1"/>
  <c r="I1659" i="2" a="1"/>
  <c r="I1659" i="2" s="1"/>
  <c r="J1659" i="4" s="1"/>
  <c r="I1660" i="2" a="1"/>
  <c r="I1660" i="2" s="1"/>
  <c r="J1660" i="4" s="1"/>
  <c r="I1661" i="2" a="1"/>
  <c r="I1661" i="2" s="1"/>
  <c r="J1661" i="4" s="1"/>
  <c r="I1662" i="2" a="1"/>
  <c r="I1662" i="2" s="1"/>
  <c r="J1662" i="4" s="1"/>
  <c r="I1663" i="2" a="1"/>
  <c r="I1663" i="2" s="1"/>
  <c r="J1663" i="4" s="1"/>
  <c r="I1664" i="2" a="1"/>
  <c r="I1664" i="2" s="1"/>
  <c r="J1664" i="4" s="1"/>
  <c r="I1665" i="2" a="1"/>
  <c r="I1665" i="2" s="1"/>
  <c r="J1665" i="4" s="1"/>
  <c r="I1666" i="2" a="1"/>
  <c r="I1666" i="2" s="1"/>
  <c r="J1666" i="4" s="1"/>
  <c r="I1667" i="2" a="1"/>
  <c r="I1667" i="2" s="1"/>
  <c r="J1667" i="4" s="1"/>
  <c r="I1668" i="2" a="1"/>
  <c r="I1668" i="2" s="1"/>
  <c r="J1668" i="4" s="1"/>
  <c r="I1669" i="2" a="1"/>
  <c r="I1669" i="2" s="1"/>
  <c r="J1669" i="4" s="1"/>
  <c r="I1670" i="2" a="1"/>
  <c r="I1670" i="2" s="1"/>
  <c r="J1670" i="4" s="1"/>
  <c r="I1671" i="2" a="1"/>
  <c r="I1671" i="2" s="1"/>
  <c r="J1671" i="4" s="1"/>
  <c r="I198" i="2" a="1"/>
  <c r="I198" i="2" s="1"/>
  <c r="J198" i="4" s="1"/>
  <c r="I199" i="2" a="1"/>
  <c r="I199" i="2" s="1"/>
  <c r="J199" i="4" s="1"/>
  <c r="I200" i="2" a="1"/>
  <c r="I200" i="2" s="1"/>
  <c r="J200" i="4" s="1"/>
  <c r="I201" i="2" a="1"/>
  <c r="I201" i="2" s="1"/>
  <c r="J201" i="4" s="1"/>
  <c r="I202" i="2" a="1"/>
  <c r="I202" i="2" s="1"/>
  <c r="J202" i="4" s="1"/>
  <c r="I203" i="2" a="1"/>
  <c r="I203" i="2" s="1"/>
  <c r="I204" i="2" a="1"/>
  <c r="I204" i="2" s="1"/>
  <c r="J204" i="4" s="1"/>
  <c r="I205" i="2" a="1"/>
  <c r="I205" i="2" s="1"/>
  <c r="J205" i="4" s="1"/>
  <c r="I206" i="2" a="1"/>
  <c r="I206" i="2" s="1"/>
  <c r="J206" i="4" s="1"/>
  <c r="I207" i="2" a="1"/>
  <c r="I207" i="2" s="1"/>
  <c r="J207" i="4" s="1"/>
  <c r="I208" i="2" a="1"/>
  <c r="I208" i="2" s="1"/>
  <c r="J208" i="4" s="1"/>
  <c r="I209" i="2" a="1"/>
  <c r="I209" i="2" s="1"/>
  <c r="J209" i="4" s="1"/>
  <c r="I210" i="2" a="1"/>
  <c r="I210" i="2" s="1"/>
  <c r="J210" i="4" s="1"/>
  <c r="I211" i="2" a="1"/>
  <c r="I211" i="2" s="1"/>
  <c r="J211" i="4" s="1"/>
  <c r="I212" i="2" a="1"/>
  <c r="I212" i="2" s="1"/>
  <c r="J212" i="4" s="1"/>
  <c r="I213" i="2" a="1"/>
  <c r="I213" i="2" s="1"/>
  <c r="J213" i="4" s="1"/>
  <c r="I214" i="2" a="1"/>
  <c r="I214" i="2" s="1"/>
  <c r="J214" i="4" s="1"/>
  <c r="I215" i="2" a="1"/>
  <c r="I215" i="2" s="1"/>
  <c r="J215" i="4" s="1"/>
  <c r="I216" i="2" a="1"/>
  <c r="I216" i="2" s="1"/>
  <c r="J216" i="4" s="1"/>
  <c r="I217" i="2" a="1"/>
  <c r="I217" i="2" s="1"/>
  <c r="J217" i="4" s="1"/>
  <c r="I218" i="2" a="1"/>
  <c r="I218" i="2" s="1"/>
  <c r="J218" i="4" s="1"/>
  <c r="I219" i="2" a="1"/>
  <c r="I219" i="2" s="1"/>
  <c r="J219" i="4" s="1"/>
  <c r="I220" i="2" a="1"/>
  <c r="I220" i="2" s="1"/>
  <c r="J220" i="4" s="1"/>
  <c r="I221" i="2" a="1"/>
  <c r="I221" i="2" s="1"/>
  <c r="J221" i="4" s="1"/>
  <c r="I222" i="2" a="1"/>
  <c r="I222" i="2" s="1"/>
  <c r="J222" i="4" s="1"/>
  <c r="I223" i="2" a="1"/>
  <c r="I223" i="2" s="1"/>
  <c r="J223" i="4" s="1"/>
  <c r="I224" i="2" a="1"/>
  <c r="I224" i="2" s="1"/>
  <c r="J224" i="4" s="1"/>
  <c r="I225" i="2" a="1"/>
  <c r="I225" i="2" s="1"/>
  <c r="J225" i="4" s="1"/>
  <c r="I226" i="2" a="1"/>
  <c r="I226" i="2" s="1"/>
  <c r="J226" i="4" s="1"/>
  <c r="I227" i="2" a="1"/>
  <c r="I227" i="2" s="1"/>
  <c r="J227" i="4" s="1"/>
  <c r="I228" i="2" a="1"/>
  <c r="I228" i="2" s="1"/>
  <c r="J228" i="4" s="1"/>
  <c r="I229" i="2" a="1"/>
  <c r="I229" i="2" s="1"/>
  <c r="J229" i="4" s="1"/>
  <c r="I230" i="2" a="1"/>
  <c r="I230" i="2" s="1"/>
  <c r="J230" i="4" s="1"/>
  <c r="I231" i="2" a="1"/>
  <c r="I231" i="2" s="1"/>
  <c r="J231" i="4" s="1"/>
  <c r="I232" i="2" a="1"/>
  <c r="I232" i="2" s="1"/>
  <c r="J232" i="4" s="1"/>
  <c r="I233" i="2" a="1"/>
  <c r="I233" i="2" s="1"/>
  <c r="J233" i="4" s="1"/>
  <c r="I234" i="2" a="1"/>
  <c r="I234" i="2" s="1"/>
  <c r="J234" i="4" s="1"/>
  <c r="I235" i="2" a="1"/>
  <c r="I235" i="2" s="1"/>
  <c r="J235" i="4" s="1"/>
  <c r="I236" i="2" a="1"/>
  <c r="I236" i="2" s="1"/>
  <c r="J236" i="4" s="1"/>
  <c r="I237" i="2" a="1"/>
  <c r="I237" i="2" s="1"/>
  <c r="J237" i="4" s="1"/>
  <c r="I238" i="2" a="1"/>
  <c r="I238" i="2" s="1"/>
  <c r="J238" i="4" s="1"/>
  <c r="I239" i="2" a="1"/>
  <c r="I239" i="2" s="1"/>
  <c r="J239" i="4" s="1"/>
  <c r="I240" i="2" a="1"/>
  <c r="I240" i="2" s="1"/>
  <c r="J240" i="4" s="1"/>
  <c r="I241" i="2" a="1"/>
  <c r="I241" i="2" s="1"/>
  <c r="J241" i="4" s="1"/>
  <c r="I242" i="2" a="1"/>
  <c r="I242" i="2" s="1"/>
  <c r="J242" i="4" s="1"/>
  <c r="I243" i="2" a="1"/>
  <c r="I243" i="2" s="1"/>
  <c r="J243" i="4" s="1"/>
  <c r="I244" i="2" a="1"/>
  <c r="I244" i="2" s="1"/>
  <c r="J244" i="4" s="1"/>
  <c r="I245" i="2" a="1"/>
  <c r="I245" i="2" s="1"/>
  <c r="J245" i="4" s="1"/>
  <c r="I246" i="2" a="1"/>
  <c r="I246" i="2" s="1"/>
  <c r="J246" i="4" s="1"/>
  <c r="I247" i="2" a="1"/>
  <c r="I247" i="2" s="1"/>
  <c r="J247" i="4" s="1"/>
  <c r="I249" i="2" a="1"/>
  <c r="I249" i="2" s="1"/>
  <c r="J249" i="4" s="1"/>
  <c r="I250" i="2" a="1"/>
  <c r="I250" i="2" s="1"/>
  <c r="J250" i="4" s="1"/>
  <c r="I251" i="2" a="1"/>
  <c r="I251" i="2" s="1"/>
  <c r="J251" i="4" s="1"/>
  <c r="I252" i="2" a="1"/>
  <c r="I252" i="2" s="1"/>
  <c r="J252" i="4" s="1"/>
  <c r="I253" i="2" a="1"/>
  <c r="I253" i="2" s="1"/>
  <c r="J253" i="4" s="1"/>
  <c r="I254" i="2" a="1"/>
  <c r="I254" i="2" s="1"/>
  <c r="J254" i="4" s="1"/>
  <c r="I255" i="2" a="1"/>
  <c r="I255" i="2" s="1"/>
  <c r="J255" i="4" s="1"/>
  <c r="I256" i="2" a="1"/>
  <c r="I256" i="2" s="1"/>
  <c r="J256" i="4" s="1"/>
  <c r="I257" i="2" a="1"/>
  <c r="I257" i="2" s="1"/>
  <c r="J257" i="4" s="1"/>
  <c r="I258" i="2" a="1"/>
  <c r="I258" i="2" s="1"/>
  <c r="J258" i="4" s="1"/>
  <c r="I259" i="2" a="1"/>
  <c r="I259" i="2" s="1"/>
  <c r="J259" i="4" s="1"/>
  <c r="I260" i="2" a="1"/>
  <c r="I260" i="2" s="1"/>
  <c r="J260" i="4" s="1"/>
  <c r="I261" i="2" a="1"/>
  <c r="I261" i="2" s="1"/>
  <c r="J261" i="4" s="1"/>
  <c r="I262" i="2" a="1"/>
  <c r="I262" i="2" s="1"/>
  <c r="J262" i="4" s="1"/>
  <c r="I263" i="2" a="1"/>
  <c r="I263" i="2" s="1"/>
  <c r="J263" i="4" s="1"/>
  <c r="I264" i="2" a="1"/>
  <c r="I264" i="2" s="1"/>
  <c r="J264" i="4" s="1"/>
  <c r="I265" i="2" a="1"/>
  <c r="I265" i="2" s="1"/>
  <c r="J265" i="4" s="1"/>
  <c r="I266" i="2" a="1"/>
  <c r="I266" i="2" s="1"/>
  <c r="J266" i="4" s="1"/>
  <c r="I267" i="2" a="1"/>
  <c r="I267" i="2" s="1"/>
  <c r="J267" i="4" s="1"/>
  <c r="I268" i="2" a="1"/>
  <c r="I268" i="2" s="1"/>
  <c r="J268" i="4" s="1"/>
  <c r="I269" i="2" a="1"/>
  <c r="I269" i="2" s="1"/>
  <c r="J269" i="4" s="1"/>
  <c r="I270" i="2" a="1"/>
  <c r="I270" i="2" s="1"/>
  <c r="J270" i="4" s="1"/>
  <c r="I271" i="2" a="1"/>
  <c r="I271" i="2" s="1"/>
  <c r="J271" i="4" s="1"/>
  <c r="I272" i="2" a="1"/>
  <c r="I272" i="2" s="1"/>
  <c r="J272" i="4" s="1"/>
  <c r="I273" i="2" a="1"/>
  <c r="I273" i="2" s="1"/>
  <c r="J273" i="4" s="1"/>
  <c r="I274" i="2" a="1"/>
  <c r="I274" i="2" s="1"/>
  <c r="J274" i="4" s="1"/>
  <c r="I275" i="2" a="1"/>
  <c r="I275" i="2" s="1"/>
  <c r="J275" i="4" s="1"/>
  <c r="I276" i="2" a="1"/>
  <c r="I276" i="2" s="1"/>
  <c r="J276" i="4" s="1"/>
  <c r="I277" i="2" a="1"/>
  <c r="I277" i="2" s="1"/>
  <c r="J277" i="4" s="1"/>
  <c r="I278" i="2" a="1"/>
  <c r="I278" i="2" s="1"/>
  <c r="J278" i="4" s="1"/>
  <c r="I279" i="2" a="1"/>
  <c r="I279" i="2" s="1"/>
  <c r="I280" i="2" a="1"/>
  <c r="I280" i="2" s="1"/>
  <c r="J280" i="4" s="1"/>
  <c r="I281" i="2" a="1"/>
  <c r="I281" i="2" s="1"/>
  <c r="J281" i="4" s="1"/>
  <c r="I282" i="2" a="1"/>
  <c r="I282" i="2" s="1"/>
  <c r="J282" i="4" s="1"/>
  <c r="I283" i="2" a="1"/>
  <c r="I283" i="2" s="1"/>
  <c r="J283" i="4" s="1"/>
  <c r="I284" i="2" a="1"/>
  <c r="I284" i="2" s="1"/>
  <c r="J284" i="4" s="1"/>
  <c r="I285" i="2" a="1"/>
  <c r="I285" i="2" s="1"/>
  <c r="J285" i="4" s="1"/>
  <c r="I286" i="2" a="1"/>
  <c r="I286" i="2" s="1"/>
  <c r="J286" i="4" s="1"/>
  <c r="I287" i="2" a="1"/>
  <c r="I287" i="2" s="1"/>
  <c r="J287" i="4" s="1"/>
  <c r="I288" i="2" a="1"/>
  <c r="I288" i="2" s="1"/>
  <c r="J288" i="4" s="1"/>
  <c r="I289" i="2" a="1"/>
  <c r="I289" i="2" s="1"/>
  <c r="J289" i="4" s="1"/>
  <c r="I290" i="2" a="1"/>
  <c r="I290" i="2" s="1"/>
  <c r="J290" i="4" s="1"/>
  <c r="I291" i="2" a="1"/>
  <c r="I291" i="2" s="1"/>
  <c r="J291" i="4" s="1"/>
  <c r="I292" i="2" a="1"/>
  <c r="I292" i="2" s="1"/>
  <c r="J292" i="4" s="1"/>
  <c r="I293" i="2" a="1"/>
  <c r="I293" i="2" s="1"/>
  <c r="J293" i="4" s="1"/>
  <c r="I294" i="2" a="1"/>
  <c r="I294" i="2" s="1"/>
  <c r="J294" i="4" s="1"/>
  <c r="I295" i="2" a="1"/>
  <c r="I295" i="2" s="1"/>
  <c r="J295" i="4" s="1"/>
  <c r="I296" i="2" a="1"/>
  <c r="I296" i="2" s="1"/>
  <c r="J296" i="4" s="1"/>
  <c r="I297" i="2" a="1"/>
  <c r="I297" i="2" s="1"/>
  <c r="J297" i="4" s="1"/>
  <c r="I298" i="2" a="1"/>
  <c r="I298" i="2" s="1"/>
  <c r="J298" i="4" s="1"/>
  <c r="I299" i="2" a="1"/>
  <c r="I299" i="2" s="1"/>
  <c r="J299" i="4" s="1"/>
  <c r="I300" i="2" a="1"/>
  <c r="I300" i="2" s="1"/>
  <c r="J300" i="4" s="1"/>
  <c r="I301" i="2" a="1"/>
  <c r="I301" i="2" s="1"/>
  <c r="J301" i="4" s="1"/>
  <c r="I302" i="2" a="1"/>
  <c r="I302" i="2" s="1"/>
  <c r="J302" i="4" s="1"/>
  <c r="I303" i="2" a="1"/>
  <c r="I303" i="2" s="1"/>
  <c r="J303" i="4" s="1"/>
  <c r="I304" i="2" a="1"/>
  <c r="I304" i="2" s="1"/>
  <c r="J304" i="4" s="1"/>
  <c r="I305" i="2" a="1"/>
  <c r="I305" i="2" s="1"/>
  <c r="J305" i="4" s="1"/>
  <c r="I307" i="2" a="1"/>
  <c r="I307" i="2" s="1"/>
  <c r="J307" i="4" s="1"/>
  <c r="I308" i="2" a="1"/>
  <c r="I308" i="2" s="1"/>
  <c r="J308" i="4" s="1"/>
  <c r="I309" i="2" a="1"/>
  <c r="I309" i="2" s="1"/>
  <c r="J309" i="4" s="1"/>
  <c r="I310" i="2" a="1"/>
  <c r="I310" i="2" s="1"/>
  <c r="J310" i="4" s="1"/>
  <c r="I311" i="2" a="1"/>
  <c r="I311" i="2" s="1"/>
  <c r="J311" i="4" s="1"/>
  <c r="I312" i="2" a="1"/>
  <c r="I312" i="2" s="1"/>
  <c r="J312" i="4" s="1"/>
  <c r="I313" i="2" a="1"/>
  <c r="I313" i="2" s="1"/>
  <c r="J313" i="4" s="1"/>
  <c r="I314" i="2" a="1"/>
  <c r="I314" i="2" s="1"/>
  <c r="J314" i="4" s="1"/>
  <c r="I315" i="2" a="1"/>
  <c r="I315" i="2" s="1"/>
  <c r="J315" i="4" s="1"/>
  <c r="I316" i="2" a="1"/>
  <c r="I316" i="2" s="1"/>
  <c r="J316" i="4" s="1"/>
  <c r="I317" i="2" a="1"/>
  <c r="I317" i="2" s="1"/>
  <c r="J317" i="4" s="1"/>
  <c r="I318" i="2" a="1"/>
  <c r="I318" i="2" s="1"/>
  <c r="J318" i="4" s="1"/>
  <c r="I319" i="2" a="1"/>
  <c r="I319" i="2" s="1"/>
  <c r="J319" i="4" s="1"/>
  <c r="I320" i="2" a="1"/>
  <c r="I320" i="2" s="1"/>
  <c r="J320" i="4" s="1"/>
  <c r="I321" i="2" a="1"/>
  <c r="I321" i="2" s="1"/>
  <c r="J321" i="4" s="1"/>
  <c r="I322" i="2" a="1"/>
  <c r="I322" i="2" s="1"/>
  <c r="J322" i="4" s="1"/>
  <c r="I323" i="2" a="1"/>
  <c r="I323" i="2" s="1"/>
  <c r="J323" i="4" s="1"/>
  <c r="I324" i="2" a="1"/>
  <c r="I324" i="2" s="1"/>
  <c r="J324" i="4" s="1"/>
  <c r="I325" i="2" a="1"/>
  <c r="I325" i="2" s="1"/>
  <c r="J325" i="4" s="1"/>
  <c r="I326" i="2" a="1"/>
  <c r="I326" i="2" s="1"/>
  <c r="J326" i="4" s="1"/>
  <c r="I327" i="2" a="1"/>
  <c r="I327" i="2" s="1"/>
  <c r="J327" i="4" s="1"/>
  <c r="I328" i="2" a="1"/>
  <c r="I328" i="2" s="1"/>
  <c r="J328" i="4" s="1"/>
  <c r="I329" i="2" a="1"/>
  <c r="I329" i="2" s="1"/>
  <c r="J329" i="4" s="1"/>
  <c r="I330" i="2" a="1"/>
  <c r="I330" i="2" s="1"/>
  <c r="J330" i="4" s="1"/>
  <c r="I331" i="2" a="1"/>
  <c r="I331" i="2" s="1"/>
  <c r="J331" i="4" s="1"/>
  <c r="I332" i="2" a="1"/>
  <c r="I332" i="2" s="1"/>
  <c r="J332" i="4" s="1"/>
  <c r="I333" i="2" a="1"/>
  <c r="I333" i="2" s="1"/>
  <c r="J333" i="4" s="1"/>
  <c r="I334" i="2" a="1"/>
  <c r="I334" i="2" s="1"/>
  <c r="J334" i="4" s="1"/>
  <c r="I335" i="2" a="1"/>
  <c r="I335" i="2" s="1"/>
  <c r="J335" i="4" s="1"/>
  <c r="I336" i="2" a="1"/>
  <c r="I336" i="2" s="1"/>
  <c r="J336" i="4" s="1"/>
  <c r="I337" i="2" a="1"/>
  <c r="I337" i="2" s="1"/>
  <c r="J337" i="4" s="1"/>
  <c r="I338" i="2" a="1"/>
  <c r="I338" i="2" s="1"/>
  <c r="J338" i="4" s="1"/>
  <c r="I339" i="2" a="1"/>
  <c r="I339" i="2" s="1"/>
  <c r="J339" i="4" s="1"/>
  <c r="I340" i="2" a="1"/>
  <c r="I340" i="2" s="1"/>
  <c r="I341" i="2" a="1"/>
  <c r="I341" i="2" s="1"/>
  <c r="J341" i="4" s="1"/>
  <c r="I342" i="2" a="1"/>
  <c r="I342" i="2" s="1"/>
  <c r="J342" i="4" s="1"/>
  <c r="I343" i="2" a="1"/>
  <c r="I343" i="2" s="1"/>
  <c r="J343" i="4" s="1"/>
  <c r="I344" i="2" a="1"/>
  <c r="I344" i="2" s="1"/>
  <c r="J344" i="4" s="1"/>
  <c r="I345" i="2" a="1"/>
  <c r="I345" i="2" s="1"/>
  <c r="J345" i="4" s="1"/>
  <c r="I346" i="2" a="1"/>
  <c r="I346" i="2" s="1"/>
  <c r="J346" i="4" s="1"/>
  <c r="I347" i="2" a="1"/>
  <c r="I347" i="2" s="1"/>
  <c r="J347" i="4" s="1"/>
  <c r="I348" i="2" a="1"/>
  <c r="I348" i="2" s="1"/>
  <c r="J348" i="4" s="1"/>
  <c r="I349" i="2" a="1"/>
  <c r="I349" i="2" s="1"/>
  <c r="J349" i="4" s="1"/>
  <c r="I350" i="2" a="1"/>
  <c r="I350" i="2" s="1"/>
  <c r="J350" i="4" s="1"/>
  <c r="I351" i="2" a="1"/>
  <c r="I351" i="2" s="1"/>
  <c r="J351" i="4" s="1"/>
  <c r="I352" i="2" a="1"/>
  <c r="I352" i="2" s="1"/>
  <c r="J352" i="4" s="1"/>
  <c r="I353" i="2" a="1"/>
  <c r="I353" i="2" s="1"/>
  <c r="J353" i="4" s="1"/>
  <c r="I354" i="2" a="1"/>
  <c r="I354" i="2" s="1"/>
  <c r="J354" i="4" s="1"/>
  <c r="I355" i="2" a="1"/>
  <c r="I355" i="2" s="1"/>
  <c r="J355" i="4" s="1"/>
  <c r="I356" i="2" a="1"/>
  <c r="I356" i="2" s="1"/>
  <c r="J356" i="4" s="1"/>
  <c r="I357" i="2" a="1"/>
  <c r="I357" i="2" s="1"/>
  <c r="J357" i="4" s="1"/>
  <c r="I358" i="2" a="1"/>
  <c r="I358" i="2" s="1"/>
  <c r="J358" i="4" s="1"/>
  <c r="I359" i="2" a="1"/>
  <c r="I359" i="2" s="1"/>
  <c r="J359" i="4" s="1"/>
  <c r="I360" i="2" a="1"/>
  <c r="I360" i="2" s="1"/>
  <c r="J360" i="4" s="1"/>
  <c r="I361" i="2" a="1"/>
  <c r="I361" i="2" s="1"/>
  <c r="J361" i="4" s="1"/>
  <c r="I362" i="2" a="1"/>
  <c r="I362" i="2" s="1"/>
  <c r="J362" i="4" s="1"/>
  <c r="I363" i="2" a="1"/>
  <c r="I363" i="2" s="1"/>
  <c r="J363" i="4" s="1"/>
  <c r="I364" i="2" a="1"/>
  <c r="I364" i="2" s="1"/>
  <c r="J364" i="4" s="1"/>
  <c r="I365" i="2" a="1"/>
  <c r="I365" i="2" s="1"/>
  <c r="J365" i="4" s="1"/>
  <c r="I366" i="2" a="1"/>
  <c r="I366" i="2" s="1"/>
  <c r="J366" i="4" s="1"/>
  <c r="I367" i="2" a="1"/>
  <c r="I367" i="2" s="1"/>
  <c r="J367" i="4" s="1"/>
  <c r="I368" i="2" a="1"/>
  <c r="I368" i="2" s="1"/>
  <c r="J368" i="4" s="1"/>
  <c r="I369" i="2" a="1"/>
  <c r="I369" i="2" s="1"/>
  <c r="J369" i="4" s="1"/>
  <c r="I370" i="2" a="1"/>
  <c r="I370" i="2" s="1"/>
  <c r="J370" i="4" s="1"/>
  <c r="I371" i="2" a="1"/>
  <c r="I371" i="2" s="1"/>
  <c r="J371" i="4" s="1"/>
  <c r="I372" i="2" a="1"/>
  <c r="I372" i="2" s="1"/>
  <c r="J372" i="4" s="1"/>
  <c r="I373" i="2" a="1"/>
  <c r="I373" i="2" s="1"/>
  <c r="J373" i="4" s="1"/>
  <c r="I374" i="2" a="1"/>
  <c r="I374" i="2" s="1"/>
  <c r="J374" i="4" s="1"/>
  <c r="I375" i="2" a="1"/>
  <c r="I375" i="2" s="1"/>
  <c r="J375" i="4" s="1"/>
  <c r="I376" i="2" a="1"/>
  <c r="I376" i="2" s="1"/>
  <c r="J376" i="4" s="1"/>
  <c r="I377" i="2" a="1"/>
  <c r="I377" i="2" s="1"/>
  <c r="J377" i="4" s="1"/>
  <c r="I378" i="2" a="1"/>
  <c r="I378" i="2" s="1"/>
  <c r="J378" i="4" s="1"/>
  <c r="I379" i="2" a="1"/>
  <c r="I379" i="2" s="1"/>
  <c r="J379" i="4" s="1"/>
  <c r="I380" i="2" a="1"/>
  <c r="I380" i="2" s="1"/>
  <c r="J380" i="4" s="1"/>
  <c r="I381" i="2" a="1"/>
  <c r="I381" i="2" s="1"/>
  <c r="J381" i="4" s="1"/>
  <c r="I382" i="2" a="1"/>
  <c r="I382" i="2" s="1"/>
  <c r="J382" i="4" s="1"/>
  <c r="I383" i="2" a="1"/>
  <c r="I383" i="2" s="1"/>
  <c r="J383" i="4" s="1"/>
  <c r="I384" i="2" a="1"/>
  <c r="I384" i="2" s="1"/>
  <c r="J384" i="4" s="1"/>
  <c r="I385" i="2" a="1"/>
  <c r="I385" i="2" s="1"/>
  <c r="J385" i="4" s="1"/>
  <c r="I386" i="2" a="1"/>
  <c r="I386" i="2" s="1"/>
  <c r="J386" i="4" s="1"/>
  <c r="I387" i="2" a="1"/>
  <c r="I387" i="2" s="1"/>
  <c r="J387" i="4" s="1"/>
  <c r="I388" i="2" a="1"/>
  <c r="I388" i="2" s="1"/>
  <c r="J388" i="4" s="1"/>
  <c r="I389" i="2" a="1"/>
  <c r="I389" i="2" s="1"/>
  <c r="J389" i="4" s="1"/>
  <c r="I390" i="2" a="1"/>
  <c r="I390" i="2" s="1"/>
  <c r="J390" i="4" s="1"/>
  <c r="I391" i="2" a="1"/>
  <c r="I391" i="2" s="1"/>
  <c r="J391" i="4" s="1"/>
  <c r="I392" i="2" a="1"/>
  <c r="I392" i="2" s="1"/>
  <c r="J392" i="4" s="1"/>
  <c r="I393" i="2" a="1"/>
  <c r="I393" i="2" s="1"/>
  <c r="J393" i="4" s="1"/>
  <c r="I394" i="2" a="1"/>
  <c r="I394" i="2" s="1"/>
  <c r="J394" i="4" s="1"/>
  <c r="I395" i="2" a="1"/>
  <c r="I395" i="2" s="1"/>
  <c r="J395" i="4" s="1"/>
  <c r="I396" i="2" a="1"/>
  <c r="I396" i="2" s="1"/>
  <c r="J396" i="4" s="1"/>
  <c r="I397" i="2" a="1"/>
  <c r="I397" i="2" s="1"/>
  <c r="J397" i="4" s="1"/>
  <c r="I398" i="2" a="1"/>
  <c r="I398" i="2" s="1"/>
  <c r="J398" i="4" s="1"/>
  <c r="I399" i="2" a="1"/>
  <c r="I399" i="2" s="1"/>
  <c r="J399" i="4" s="1"/>
  <c r="I400" i="2" a="1"/>
  <c r="I400" i="2" s="1"/>
  <c r="J400" i="4" s="1"/>
  <c r="I401" i="2" a="1"/>
  <c r="I401" i="2" s="1"/>
  <c r="J401" i="4" s="1"/>
  <c r="I402" i="2" a="1"/>
  <c r="I402" i="2" s="1"/>
  <c r="J402" i="4" s="1"/>
  <c r="I403" i="2" a="1"/>
  <c r="I403" i="2" s="1"/>
  <c r="J403" i="4" s="1"/>
  <c r="I404" i="2" a="1"/>
  <c r="I404" i="2" s="1"/>
  <c r="J404" i="4" s="1"/>
  <c r="I405" i="2" a="1"/>
  <c r="I405" i="2" s="1"/>
  <c r="J405" i="4" s="1"/>
  <c r="I406" i="2" a="1"/>
  <c r="I406" i="2" s="1"/>
  <c r="J406" i="4" s="1"/>
  <c r="I407" i="2" a="1"/>
  <c r="I407" i="2" s="1"/>
  <c r="J407" i="4" s="1"/>
  <c r="I408" i="2" a="1"/>
  <c r="I408" i="2" s="1"/>
  <c r="J408" i="4" s="1"/>
  <c r="I409" i="2" a="1"/>
  <c r="I409" i="2" s="1"/>
  <c r="J409" i="4" s="1"/>
  <c r="I410" i="2" a="1"/>
  <c r="I410" i="2" s="1"/>
  <c r="J410" i="4" s="1"/>
  <c r="I411" i="2" a="1"/>
  <c r="I411" i="2" s="1"/>
  <c r="J411" i="4" s="1"/>
  <c r="I412" i="2" a="1"/>
  <c r="I412" i="2" s="1"/>
  <c r="J412" i="4" s="1"/>
  <c r="I413" i="2" a="1"/>
  <c r="I413" i="2" s="1"/>
  <c r="J413" i="4" s="1"/>
  <c r="I414" i="2" a="1"/>
  <c r="I414" i="2" s="1"/>
  <c r="J414" i="4" s="1"/>
  <c r="I415" i="2" a="1"/>
  <c r="I415" i="2" s="1"/>
  <c r="J415" i="4" s="1"/>
  <c r="I416" i="2" a="1"/>
  <c r="I416" i="2" s="1"/>
  <c r="J416" i="4" s="1"/>
  <c r="I417" i="2" a="1"/>
  <c r="I417" i="2" s="1"/>
  <c r="J417" i="4" s="1"/>
  <c r="I418" i="2" a="1"/>
  <c r="I418" i="2" s="1"/>
  <c r="J418" i="4" s="1"/>
  <c r="I419" i="2" a="1"/>
  <c r="I419" i="2" s="1"/>
  <c r="J419" i="4" s="1"/>
  <c r="I420" i="2" a="1"/>
  <c r="I420" i="2" s="1"/>
  <c r="J420" i="4" s="1"/>
  <c r="I421" i="2" a="1"/>
  <c r="I421" i="2" s="1"/>
  <c r="J421" i="4" s="1"/>
  <c r="I422" i="2" a="1"/>
  <c r="I422" i="2" s="1"/>
  <c r="J422" i="4" s="1"/>
  <c r="I423" i="2" a="1"/>
  <c r="I423" i="2" s="1"/>
  <c r="J423" i="4" s="1"/>
  <c r="I424" i="2" a="1"/>
  <c r="I424" i="2" s="1"/>
  <c r="J424" i="4" s="1"/>
  <c r="I425" i="2" a="1"/>
  <c r="I425" i="2" s="1"/>
  <c r="J425" i="4" s="1"/>
  <c r="I426" i="2" a="1"/>
  <c r="I426" i="2" s="1"/>
  <c r="J426" i="4" s="1"/>
  <c r="I427" i="2" a="1"/>
  <c r="I427" i="2" s="1"/>
  <c r="J427" i="4" s="1"/>
  <c r="I428" i="2" a="1"/>
  <c r="I428" i="2" s="1"/>
  <c r="J428" i="4" s="1"/>
  <c r="I429" i="2" a="1"/>
  <c r="I429" i="2" s="1"/>
  <c r="J429" i="4" s="1"/>
  <c r="I430" i="2" a="1"/>
  <c r="I430" i="2" s="1"/>
  <c r="J430" i="4" s="1"/>
  <c r="I431" i="2" a="1"/>
  <c r="I431" i="2" s="1"/>
  <c r="J431" i="4" s="1"/>
  <c r="I432" i="2" a="1"/>
  <c r="I432" i="2" s="1"/>
  <c r="J432" i="4" s="1"/>
  <c r="I433" i="2" a="1"/>
  <c r="I433" i="2" s="1"/>
  <c r="J433" i="4" s="1"/>
  <c r="I434" i="2" a="1"/>
  <c r="I434" i="2" s="1"/>
  <c r="J434" i="4" s="1"/>
  <c r="I435" i="2" a="1"/>
  <c r="I435" i="2" s="1"/>
  <c r="J435" i="4" s="1"/>
  <c r="I436" i="2" a="1"/>
  <c r="I436" i="2" s="1"/>
  <c r="J436" i="4" s="1"/>
  <c r="I437" i="2" a="1"/>
  <c r="I437" i="2" s="1"/>
  <c r="J437" i="4" s="1"/>
  <c r="I438" i="2" a="1"/>
  <c r="I438" i="2" s="1"/>
  <c r="J438" i="4" s="1"/>
  <c r="I439" i="2" a="1"/>
  <c r="I439" i="2" s="1"/>
  <c r="J439" i="4" s="1"/>
  <c r="I440" i="2" a="1"/>
  <c r="I440" i="2" s="1"/>
  <c r="J440" i="4" s="1"/>
  <c r="I441" i="2" a="1"/>
  <c r="I441" i="2" s="1"/>
  <c r="J441" i="4" s="1"/>
  <c r="I442" i="2" a="1"/>
  <c r="I442" i="2" s="1"/>
  <c r="J442" i="4" s="1"/>
  <c r="I443" i="2" a="1"/>
  <c r="I443" i="2" s="1"/>
  <c r="J443" i="4" s="1"/>
  <c r="I444" i="2" a="1"/>
  <c r="I444" i="2" s="1"/>
  <c r="J444" i="4" s="1"/>
  <c r="I445" i="2" a="1"/>
  <c r="I445" i="2" s="1"/>
  <c r="J445" i="4" s="1"/>
  <c r="I446" i="2" a="1"/>
  <c r="I446" i="2" s="1"/>
  <c r="J446" i="4" s="1"/>
  <c r="I447" i="2" a="1"/>
  <c r="I447" i="2" s="1"/>
  <c r="J447" i="4" s="1"/>
  <c r="I448" i="2" a="1"/>
  <c r="I448" i="2" s="1"/>
  <c r="J448" i="4" s="1"/>
  <c r="I450" i="2" a="1"/>
  <c r="I450" i="2" s="1"/>
  <c r="J450" i="4" s="1"/>
  <c r="I451" i="2" a="1"/>
  <c r="I451" i="2" s="1"/>
  <c r="J451" i="4" s="1"/>
  <c r="I452" i="2" a="1"/>
  <c r="I452" i="2" s="1"/>
  <c r="J452" i="4" s="1"/>
  <c r="I453" i="2" a="1"/>
  <c r="I453" i="2" s="1"/>
  <c r="J453" i="4" s="1"/>
  <c r="I454" i="2" a="1"/>
  <c r="I454" i="2" s="1"/>
  <c r="J454" i="4" s="1"/>
  <c r="I455" i="2" a="1"/>
  <c r="I455" i="2" s="1"/>
  <c r="J455" i="4" s="1"/>
  <c r="I456" i="2" a="1"/>
  <c r="I456" i="2" s="1"/>
  <c r="J456" i="4" s="1"/>
  <c r="I457" i="2" a="1"/>
  <c r="I457" i="2" s="1"/>
  <c r="J457" i="4" s="1"/>
  <c r="I458" i="2" a="1"/>
  <c r="I458" i="2" s="1"/>
  <c r="J458" i="4" s="1"/>
  <c r="I459" i="2" a="1"/>
  <c r="I459" i="2" s="1"/>
  <c r="J459" i="4" s="1"/>
  <c r="I460" i="2" a="1"/>
  <c r="I460" i="2" s="1"/>
  <c r="J460" i="4" s="1"/>
  <c r="I461" i="2" a="1"/>
  <c r="I461" i="2" s="1"/>
  <c r="J461" i="4" s="1"/>
  <c r="I462" i="2" a="1"/>
  <c r="I462" i="2" s="1"/>
  <c r="J462" i="4" s="1"/>
  <c r="I463" i="2" a="1"/>
  <c r="I463" i="2" s="1"/>
  <c r="J463" i="4" s="1"/>
  <c r="I464" i="2" a="1"/>
  <c r="I464" i="2" s="1"/>
  <c r="J464" i="4" s="1"/>
  <c r="I465" i="2" a="1"/>
  <c r="I465" i="2" s="1"/>
  <c r="J465" i="4" s="1"/>
  <c r="I466" i="2" a="1"/>
  <c r="I466" i="2" s="1"/>
  <c r="J466" i="4" s="1"/>
  <c r="I467" i="2" a="1"/>
  <c r="I467" i="2" s="1"/>
  <c r="J467" i="4" s="1"/>
  <c r="I468" i="2" a="1"/>
  <c r="I468" i="2" s="1"/>
  <c r="J468" i="4" s="1"/>
  <c r="I469" i="2" a="1"/>
  <c r="I469" i="2" s="1"/>
  <c r="J469" i="4" s="1"/>
  <c r="I470" i="2" a="1"/>
  <c r="I470" i="2" s="1"/>
  <c r="J470" i="4" s="1"/>
  <c r="I471" i="2" a="1"/>
  <c r="I471" i="2" s="1"/>
  <c r="J471" i="4" s="1"/>
  <c r="I472" i="2" a="1"/>
  <c r="I472" i="2" s="1"/>
  <c r="J472" i="4" s="1"/>
  <c r="I473" i="2" a="1"/>
  <c r="I473" i="2" s="1"/>
  <c r="J473" i="4" s="1"/>
  <c r="I474" i="2" a="1"/>
  <c r="I474" i="2" s="1"/>
  <c r="J474" i="4" s="1"/>
  <c r="I475" i="2" a="1"/>
  <c r="I475" i="2" s="1"/>
  <c r="J475" i="4" s="1"/>
  <c r="I476" i="2" a="1"/>
  <c r="I476" i="2" s="1"/>
  <c r="J476" i="4" s="1"/>
  <c r="I477" i="2" a="1"/>
  <c r="I477" i="2" s="1"/>
  <c r="J477" i="4" s="1"/>
  <c r="I478" i="2" a="1"/>
  <c r="I478" i="2" s="1"/>
  <c r="J478" i="4" s="1"/>
  <c r="I479" i="2" a="1"/>
  <c r="I479" i="2" s="1"/>
  <c r="J479" i="4" s="1"/>
  <c r="I480" i="2" a="1"/>
  <c r="I480" i="2" s="1"/>
  <c r="J480" i="4" s="1"/>
  <c r="I481" i="2" a="1"/>
  <c r="I481" i="2" s="1"/>
  <c r="J481" i="4" s="1"/>
  <c r="I482" i="2" a="1"/>
  <c r="I482" i="2" s="1"/>
  <c r="J482" i="4" s="1"/>
  <c r="I483" i="2" a="1"/>
  <c r="I483" i="2" s="1"/>
  <c r="J483" i="4" s="1"/>
  <c r="I484" i="2" a="1"/>
  <c r="I484" i="2" s="1"/>
  <c r="J484" i="4" s="1"/>
  <c r="I485" i="2" a="1"/>
  <c r="I485" i="2" s="1"/>
  <c r="J485" i="4" s="1"/>
  <c r="I486" i="2" a="1"/>
  <c r="I486" i="2" s="1"/>
  <c r="J486" i="4" s="1"/>
  <c r="I487" i="2" a="1"/>
  <c r="I487" i="2" s="1"/>
  <c r="J487" i="4" s="1"/>
  <c r="I488" i="2" a="1"/>
  <c r="I488" i="2" s="1"/>
  <c r="J488" i="4" s="1"/>
  <c r="I489" i="2" a="1"/>
  <c r="I489" i="2" s="1"/>
  <c r="J489" i="4" s="1"/>
  <c r="I490" i="2" a="1"/>
  <c r="I490" i="2" s="1"/>
  <c r="J490" i="4" s="1"/>
  <c r="I491" i="2" a="1"/>
  <c r="I491" i="2" s="1"/>
  <c r="J491" i="4" s="1"/>
  <c r="I492" i="2" a="1"/>
  <c r="I492" i="2" s="1"/>
  <c r="J492" i="4" s="1"/>
  <c r="I493" i="2" a="1"/>
  <c r="I493" i="2" s="1"/>
  <c r="J493" i="4" s="1"/>
  <c r="I494" i="2" a="1"/>
  <c r="I494" i="2" s="1"/>
  <c r="J494" i="4" s="1"/>
  <c r="I495" i="2" a="1"/>
  <c r="I495" i="2" s="1"/>
  <c r="J495" i="4" s="1"/>
  <c r="I496" i="2" a="1"/>
  <c r="I496" i="2" s="1"/>
  <c r="J496" i="4" s="1"/>
  <c r="I497" i="2" a="1"/>
  <c r="I497" i="2" s="1"/>
  <c r="J497" i="4" s="1"/>
  <c r="I498" i="2" a="1"/>
  <c r="I498" i="2" s="1"/>
  <c r="J498" i="4" s="1"/>
  <c r="I499" i="2" a="1"/>
  <c r="I499" i="2" s="1"/>
  <c r="J499" i="4" s="1"/>
  <c r="I500" i="2" a="1"/>
  <c r="I500" i="2" s="1"/>
  <c r="J500" i="4" s="1"/>
  <c r="I501" i="2" a="1"/>
  <c r="I501" i="2" s="1"/>
  <c r="J501" i="4" s="1"/>
  <c r="I502" i="2" a="1"/>
  <c r="I502" i="2" s="1"/>
  <c r="J502" i="4" s="1"/>
  <c r="I503" i="2" a="1"/>
  <c r="I503" i="2" s="1"/>
  <c r="J503" i="4" s="1"/>
  <c r="I504" i="2" a="1"/>
  <c r="I504" i="2" s="1"/>
  <c r="J504" i="4" s="1"/>
  <c r="I505" i="2" a="1"/>
  <c r="I505" i="2" s="1"/>
  <c r="J505" i="4" s="1"/>
  <c r="I506" i="2" a="1"/>
  <c r="I506" i="2" s="1"/>
  <c r="J506" i="4" s="1"/>
  <c r="I507" i="2" a="1"/>
  <c r="I507" i="2" s="1"/>
  <c r="J507" i="4" s="1"/>
  <c r="I508" i="2" a="1"/>
  <c r="I508" i="2" s="1"/>
  <c r="J508" i="4" s="1"/>
  <c r="I509" i="2" a="1"/>
  <c r="I509" i="2" s="1"/>
  <c r="J509" i="4" s="1"/>
  <c r="I510" i="2" a="1"/>
  <c r="I510" i="2" s="1"/>
  <c r="J510" i="4" s="1"/>
  <c r="I511" i="2" a="1"/>
  <c r="I511" i="2" s="1"/>
  <c r="J511" i="4" s="1"/>
  <c r="I512" i="2" a="1"/>
  <c r="I512" i="2" s="1"/>
  <c r="J512" i="4" s="1"/>
  <c r="I513" i="2" a="1"/>
  <c r="I513" i="2" s="1"/>
  <c r="J513" i="4" s="1"/>
  <c r="I514" i="2" a="1"/>
  <c r="I514" i="2" s="1"/>
  <c r="J514" i="4" s="1"/>
  <c r="I515" i="2" a="1"/>
  <c r="I515" i="2" s="1"/>
  <c r="J515" i="4" s="1"/>
  <c r="I516" i="2" a="1"/>
  <c r="I516" i="2" s="1"/>
  <c r="J516" i="4" s="1"/>
  <c r="I517" i="2" a="1"/>
  <c r="I517" i="2" s="1"/>
  <c r="J517" i="4" s="1"/>
  <c r="I518" i="2" a="1"/>
  <c r="I518" i="2" s="1"/>
  <c r="J518" i="4" s="1"/>
  <c r="I519" i="2" a="1"/>
  <c r="I519" i="2" s="1"/>
  <c r="J519" i="4" s="1"/>
  <c r="I520" i="2" a="1"/>
  <c r="I520" i="2" s="1"/>
  <c r="J520" i="4" s="1"/>
  <c r="I521" i="2" a="1"/>
  <c r="I521" i="2" s="1"/>
  <c r="J521" i="4" s="1"/>
  <c r="I522" i="2" a="1"/>
  <c r="I522" i="2" s="1"/>
  <c r="J522" i="4" s="1"/>
  <c r="I523" i="2" a="1"/>
  <c r="I523" i="2" s="1"/>
  <c r="J523" i="4" s="1"/>
  <c r="I524" i="2" a="1"/>
  <c r="I524" i="2" s="1"/>
  <c r="J524" i="4" s="1"/>
  <c r="I525" i="2" a="1"/>
  <c r="I525" i="2" s="1"/>
  <c r="J525" i="4" s="1"/>
  <c r="I526" i="2" a="1"/>
  <c r="I526" i="2" s="1"/>
  <c r="J526" i="4" s="1"/>
  <c r="I527" i="2" a="1"/>
  <c r="I527" i="2" s="1"/>
  <c r="J527" i="4" s="1"/>
  <c r="I528" i="2" a="1"/>
  <c r="I528" i="2" s="1"/>
  <c r="J528" i="4" s="1"/>
  <c r="I529" i="2" a="1"/>
  <c r="I529" i="2" s="1"/>
  <c r="J529" i="4" s="1"/>
  <c r="I530" i="2" a="1"/>
  <c r="I530" i="2" s="1"/>
  <c r="J530" i="4" s="1"/>
  <c r="I531" i="2" a="1"/>
  <c r="I531" i="2" s="1"/>
  <c r="J531" i="4" s="1"/>
  <c r="I532" i="2" a="1"/>
  <c r="I532" i="2" s="1"/>
  <c r="J532" i="4" s="1"/>
  <c r="I533" i="2" a="1"/>
  <c r="I533" i="2" s="1"/>
  <c r="J533" i="4" s="1"/>
  <c r="I534" i="2" a="1"/>
  <c r="I534" i="2" s="1"/>
  <c r="J534" i="4" s="1"/>
  <c r="I535" i="2" a="1"/>
  <c r="I535" i="2" s="1"/>
  <c r="J535" i="4" s="1"/>
  <c r="I536" i="2" a="1"/>
  <c r="I536" i="2" s="1"/>
  <c r="J536" i="4" s="1"/>
  <c r="I537" i="2" a="1"/>
  <c r="I537" i="2" s="1"/>
  <c r="J537" i="4" s="1"/>
  <c r="I538" i="2" a="1"/>
  <c r="I538" i="2" s="1"/>
  <c r="J538" i="4" s="1"/>
  <c r="I539" i="2" a="1"/>
  <c r="I539" i="2" s="1"/>
  <c r="J539" i="4" s="1"/>
  <c r="I540" i="2" a="1"/>
  <c r="I540" i="2" s="1"/>
  <c r="J540" i="4" s="1"/>
  <c r="I541" i="2" a="1"/>
  <c r="I541" i="2" s="1"/>
  <c r="J541" i="4" s="1"/>
  <c r="I542" i="2" a="1"/>
  <c r="I542" i="2" s="1"/>
  <c r="J542" i="4" s="1"/>
  <c r="I543" i="2" a="1"/>
  <c r="I543" i="2" s="1"/>
  <c r="J543" i="4" s="1"/>
  <c r="I544" i="2" a="1"/>
  <c r="I544" i="2" s="1"/>
  <c r="J544" i="4" s="1"/>
  <c r="I545" i="2" a="1"/>
  <c r="I545" i="2" s="1"/>
  <c r="J545" i="4" s="1"/>
  <c r="I546" i="2" a="1"/>
  <c r="I546" i="2" s="1"/>
  <c r="J546" i="4" s="1"/>
  <c r="I547" i="2" a="1"/>
  <c r="I547" i="2" s="1"/>
  <c r="J547" i="4" s="1"/>
  <c r="I548" i="2" a="1"/>
  <c r="I548" i="2" s="1"/>
  <c r="J548" i="4" s="1"/>
  <c r="I549" i="2" a="1"/>
  <c r="I549" i="2" s="1"/>
  <c r="J549" i="4" s="1"/>
  <c r="I550" i="2" a="1"/>
  <c r="I550" i="2" s="1"/>
  <c r="J550" i="4" s="1"/>
  <c r="I551" i="2" a="1"/>
  <c r="I551" i="2" s="1"/>
  <c r="J551" i="4" s="1"/>
  <c r="I552" i="2" a="1"/>
  <c r="I552" i="2" s="1"/>
  <c r="J552" i="4" s="1"/>
  <c r="I553" i="2" a="1"/>
  <c r="I553" i="2" s="1"/>
  <c r="J553" i="4" s="1"/>
  <c r="I554" i="2" a="1"/>
  <c r="I554" i="2" s="1"/>
  <c r="J554" i="4" s="1"/>
  <c r="I555" i="2" a="1"/>
  <c r="I555" i="2" s="1"/>
  <c r="J555" i="4" s="1"/>
  <c r="I556" i="2" a="1"/>
  <c r="I556" i="2" s="1"/>
  <c r="J556" i="4" s="1"/>
  <c r="I557" i="2" a="1"/>
  <c r="I557" i="2" s="1"/>
  <c r="J557" i="4" s="1"/>
  <c r="I558" i="2" a="1"/>
  <c r="I558" i="2" s="1"/>
  <c r="J558" i="4" s="1"/>
  <c r="I559" i="2" a="1"/>
  <c r="I559" i="2" s="1"/>
  <c r="J559" i="4" s="1"/>
  <c r="I560" i="2" a="1"/>
  <c r="I560" i="2" s="1"/>
  <c r="J560" i="4" s="1"/>
  <c r="I561" i="2" a="1"/>
  <c r="I561" i="2" s="1"/>
  <c r="J561" i="4" s="1"/>
  <c r="I562" i="2" a="1"/>
  <c r="I562" i="2" s="1"/>
  <c r="J562" i="4" s="1"/>
  <c r="I563" i="2" a="1"/>
  <c r="I563" i="2" s="1"/>
  <c r="J563" i="4" s="1"/>
  <c r="I564" i="2" a="1"/>
  <c r="I564" i="2" s="1"/>
  <c r="J564" i="4" s="1"/>
  <c r="I565" i="2" a="1"/>
  <c r="I565" i="2" s="1"/>
  <c r="J565" i="4" s="1"/>
  <c r="I566" i="2" a="1"/>
  <c r="I566" i="2" s="1"/>
  <c r="J566" i="4" s="1"/>
  <c r="I567" i="2" a="1"/>
  <c r="I567" i="2" s="1"/>
  <c r="J567" i="4" s="1"/>
  <c r="I568" i="2" a="1"/>
  <c r="I568" i="2" s="1"/>
  <c r="J568" i="4" s="1"/>
  <c r="I569" i="2" a="1"/>
  <c r="I569" i="2" s="1"/>
  <c r="J569" i="4" s="1"/>
  <c r="I570" i="2" a="1"/>
  <c r="I570" i="2" s="1"/>
  <c r="J570" i="4" s="1"/>
  <c r="I571" i="2" a="1"/>
  <c r="I571" i="2" s="1"/>
  <c r="J571" i="4" s="1"/>
  <c r="I572" i="2" a="1"/>
  <c r="I572" i="2" s="1"/>
  <c r="J572" i="4" s="1"/>
  <c r="I573" i="2" a="1"/>
  <c r="I573" i="2" s="1"/>
  <c r="I574" i="2" a="1"/>
  <c r="I574" i="2" s="1"/>
  <c r="J574" i="4" s="1"/>
  <c r="I575" i="2" a="1"/>
  <c r="I575" i="2" s="1"/>
  <c r="J575" i="4" s="1"/>
  <c r="I576" i="2" a="1"/>
  <c r="I576" i="2" s="1"/>
  <c r="J576" i="4" s="1"/>
  <c r="I577" i="2" a="1"/>
  <c r="I577" i="2" s="1"/>
  <c r="J577" i="4" s="1"/>
  <c r="I578" i="2" a="1"/>
  <c r="I578" i="2" s="1"/>
  <c r="J578" i="4" s="1"/>
  <c r="I579" i="2" a="1"/>
  <c r="I579" i="2" s="1"/>
  <c r="J579" i="4" s="1"/>
  <c r="I580" i="2" a="1"/>
  <c r="I580" i="2" s="1"/>
  <c r="J580" i="4" s="1"/>
  <c r="I581" i="2" a="1"/>
  <c r="I581" i="2" s="1"/>
  <c r="J581" i="4" s="1"/>
  <c r="I582" i="2" a="1"/>
  <c r="I582" i="2" s="1"/>
  <c r="J582" i="4" s="1"/>
  <c r="I583" i="2" a="1"/>
  <c r="I583" i="2" s="1"/>
  <c r="J583" i="4" s="1"/>
  <c r="I584" i="2" a="1"/>
  <c r="I584" i="2" s="1"/>
  <c r="J584" i="4" s="1"/>
  <c r="I585" i="2" a="1"/>
  <c r="I585" i="2" s="1"/>
  <c r="J585" i="4" s="1"/>
  <c r="I586" i="2" a="1"/>
  <c r="I586" i="2" s="1"/>
  <c r="J586" i="4" s="1"/>
  <c r="I587" i="2" a="1"/>
  <c r="I587" i="2" s="1"/>
  <c r="J587" i="4" s="1"/>
  <c r="I588" i="2" a="1"/>
  <c r="I588" i="2" s="1"/>
  <c r="J588" i="4" s="1"/>
  <c r="I589" i="2" a="1"/>
  <c r="I589" i="2" s="1"/>
  <c r="J589" i="4" s="1"/>
  <c r="I590" i="2" a="1"/>
  <c r="I590" i="2" s="1"/>
  <c r="J590" i="4" s="1"/>
  <c r="I591" i="2" a="1"/>
  <c r="I591" i="2" s="1"/>
  <c r="J591" i="4" s="1"/>
  <c r="I592" i="2" a="1"/>
  <c r="I592" i="2" s="1"/>
  <c r="J592" i="4" s="1"/>
  <c r="I593" i="2" a="1"/>
  <c r="I593" i="2" s="1"/>
  <c r="J593" i="4" s="1"/>
  <c r="I594" i="2" a="1"/>
  <c r="I594" i="2" s="1"/>
  <c r="J594" i="4" s="1"/>
  <c r="I595" i="2" a="1"/>
  <c r="I595" i="2" s="1"/>
  <c r="J595" i="4" s="1"/>
  <c r="I596" i="2" a="1"/>
  <c r="I596" i="2" s="1"/>
  <c r="J596" i="4" s="1"/>
  <c r="I597" i="2" a="1"/>
  <c r="I597" i="2" s="1"/>
  <c r="J597" i="4" s="1"/>
  <c r="I598" i="2" a="1"/>
  <c r="I598" i="2" s="1"/>
  <c r="J598" i="4" s="1"/>
  <c r="I599" i="2" a="1"/>
  <c r="I599" i="2" s="1"/>
  <c r="J599" i="4" s="1"/>
  <c r="I600" i="2" a="1"/>
  <c r="I600" i="2" s="1"/>
  <c r="J600" i="4" s="1"/>
  <c r="I601" i="2" a="1"/>
  <c r="I601" i="2" s="1"/>
  <c r="J601" i="4" s="1"/>
  <c r="I602" i="2" a="1"/>
  <c r="I602" i="2" s="1"/>
  <c r="J602" i="4" s="1"/>
  <c r="I603" i="2" a="1"/>
  <c r="I603" i="2" s="1"/>
  <c r="J603" i="4" s="1"/>
  <c r="I604" i="2" a="1"/>
  <c r="I604" i="2" s="1"/>
  <c r="J604" i="4" s="1"/>
  <c r="I605" i="2" a="1"/>
  <c r="I605" i="2" s="1"/>
  <c r="J605" i="4" s="1"/>
  <c r="I606" i="2" a="1"/>
  <c r="I606" i="2" s="1"/>
  <c r="J606" i="4" s="1"/>
  <c r="I607" i="2" a="1"/>
  <c r="I607" i="2" s="1"/>
  <c r="J607" i="4" s="1"/>
  <c r="I608" i="2" a="1"/>
  <c r="I608" i="2" s="1"/>
  <c r="J608" i="4" s="1"/>
  <c r="I609" i="2" a="1"/>
  <c r="I609" i="2" s="1"/>
  <c r="J609" i="4" s="1"/>
  <c r="I610" i="2" a="1"/>
  <c r="I610" i="2" s="1"/>
  <c r="J610" i="4" s="1"/>
  <c r="I611" i="2" a="1"/>
  <c r="I611" i="2" s="1"/>
  <c r="J611" i="4" s="1"/>
  <c r="I612" i="2" a="1"/>
  <c r="I612" i="2" s="1"/>
  <c r="J612" i="4" s="1"/>
  <c r="I613" i="2" a="1"/>
  <c r="I613" i="2" s="1"/>
  <c r="J613" i="4" s="1"/>
  <c r="I614" i="2" a="1"/>
  <c r="I614" i="2" s="1"/>
  <c r="J614" i="4" s="1"/>
  <c r="I615" i="2" a="1"/>
  <c r="I615" i="2" s="1"/>
  <c r="J615" i="4" s="1"/>
  <c r="I616" i="2" a="1"/>
  <c r="I616" i="2" s="1"/>
  <c r="J616" i="4" s="1"/>
  <c r="I617" i="2" a="1"/>
  <c r="I617" i="2" s="1"/>
  <c r="J617" i="4" s="1"/>
  <c r="I618" i="2" a="1"/>
  <c r="I618" i="2" s="1"/>
  <c r="J618" i="4" s="1"/>
  <c r="I619" i="2" a="1"/>
  <c r="I619" i="2" s="1"/>
  <c r="J619" i="4" s="1"/>
  <c r="I620" i="2" a="1"/>
  <c r="I620" i="2" s="1"/>
  <c r="J620" i="4" s="1"/>
  <c r="I621" i="2" a="1"/>
  <c r="I621" i="2" s="1"/>
  <c r="I622" i="2" a="1"/>
  <c r="I622" i="2" s="1"/>
  <c r="J622" i="4" s="1"/>
  <c r="I623" i="2" a="1"/>
  <c r="I623" i="2" s="1"/>
  <c r="J623" i="4" s="1"/>
  <c r="I624" i="2" a="1"/>
  <c r="I624" i="2" s="1"/>
  <c r="J624" i="4" s="1"/>
  <c r="I625" i="2" a="1"/>
  <c r="I625" i="2" s="1"/>
  <c r="J625" i="4" s="1"/>
  <c r="I626" i="2" a="1"/>
  <c r="I626" i="2" s="1"/>
  <c r="J626" i="4" s="1"/>
  <c r="I627" i="2" a="1"/>
  <c r="I627" i="2" s="1"/>
  <c r="J627" i="4" s="1"/>
  <c r="I628" i="2" a="1"/>
  <c r="I628" i="2" s="1"/>
  <c r="J628" i="4" s="1"/>
  <c r="I629" i="2" a="1"/>
  <c r="I629" i="2" s="1"/>
  <c r="J629" i="4" s="1"/>
  <c r="I630" i="2" a="1"/>
  <c r="I630" i="2" s="1"/>
  <c r="J630" i="4" s="1"/>
  <c r="I631" i="2" a="1"/>
  <c r="I631" i="2" s="1"/>
  <c r="J631" i="4" s="1"/>
  <c r="I632" i="2" a="1"/>
  <c r="I632" i="2" s="1"/>
  <c r="J632" i="4" s="1"/>
  <c r="I633" i="2" a="1"/>
  <c r="I633" i="2" s="1"/>
  <c r="J633" i="4" s="1"/>
  <c r="I634" i="2" a="1"/>
  <c r="I634" i="2" s="1"/>
  <c r="J634" i="4" s="1"/>
  <c r="I635" i="2" a="1"/>
  <c r="I635" i="2" s="1"/>
  <c r="J635" i="4" s="1"/>
  <c r="I636" i="2" a="1"/>
  <c r="I636" i="2" s="1"/>
  <c r="J636" i="4" s="1"/>
  <c r="I637" i="2" a="1"/>
  <c r="I637" i="2" s="1"/>
  <c r="J637" i="4" s="1"/>
  <c r="I638" i="2" a="1"/>
  <c r="I638" i="2" s="1"/>
  <c r="J638" i="4" s="1"/>
  <c r="I639" i="2" a="1"/>
  <c r="I639" i="2" s="1"/>
  <c r="J639" i="4" s="1"/>
  <c r="I640" i="2" a="1"/>
  <c r="I640" i="2" s="1"/>
  <c r="J640" i="4" s="1"/>
  <c r="I641" i="2" a="1"/>
  <c r="I641" i="2" s="1"/>
  <c r="J641" i="4" s="1"/>
  <c r="I642" i="2" a="1"/>
  <c r="I642" i="2" s="1"/>
  <c r="J642" i="4" s="1"/>
  <c r="I643" i="2" a="1"/>
  <c r="I643" i="2" s="1"/>
  <c r="J643" i="4" s="1"/>
  <c r="I644" i="2" a="1"/>
  <c r="I644" i="2" s="1"/>
  <c r="J644" i="4" s="1"/>
  <c r="I645" i="2" a="1"/>
  <c r="I645" i="2" s="1"/>
  <c r="J645" i="4" s="1"/>
  <c r="I646" i="2" a="1"/>
  <c r="I646" i="2" s="1"/>
  <c r="J646" i="4" s="1"/>
  <c r="I647" i="2" a="1"/>
  <c r="I647" i="2" s="1"/>
  <c r="J647" i="4" s="1"/>
  <c r="I648" i="2" a="1"/>
  <c r="I648" i="2" s="1"/>
  <c r="J648" i="4" s="1"/>
  <c r="I649" i="2" a="1"/>
  <c r="I649" i="2" s="1"/>
  <c r="J649" i="4" s="1"/>
  <c r="I650" i="2" a="1"/>
  <c r="I650" i="2" s="1"/>
  <c r="J650" i="4" s="1"/>
  <c r="I651" i="2" a="1"/>
  <c r="I651" i="2" s="1"/>
  <c r="J651" i="4" s="1"/>
  <c r="I652" i="2" a="1"/>
  <c r="I652" i="2" s="1"/>
  <c r="J652" i="4" s="1"/>
  <c r="I653" i="2" a="1"/>
  <c r="I653" i="2" s="1"/>
  <c r="J653" i="4" s="1"/>
  <c r="I654" i="2" a="1"/>
  <c r="I654" i="2" s="1"/>
  <c r="J654" i="4" s="1"/>
  <c r="I655" i="2" a="1"/>
  <c r="I655" i="2" s="1"/>
  <c r="J655" i="4" s="1"/>
  <c r="I656" i="2" a="1"/>
  <c r="I656" i="2" s="1"/>
  <c r="J656" i="4" s="1"/>
  <c r="I657" i="2" a="1"/>
  <c r="I657" i="2" s="1"/>
  <c r="J657" i="4" s="1"/>
  <c r="I658" i="2" a="1"/>
  <c r="I658" i="2" s="1"/>
  <c r="J658" i="4" s="1"/>
  <c r="I659" i="2" a="1"/>
  <c r="I659" i="2" s="1"/>
  <c r="J659" i="4" s="1"/>
  <c r="I660" i="2" a="1"/>
  <c r="I660" i="2" s="1"/>
  <c r="J660" i="4" s="1"/>
  <c r="I661" i="2" a="1"/>
  <c r="I661" i="2" s="1"/>
  <c r="J661" i="4" s="1"/>
  <c r="I662" i="2" a="1"/>
  <c r="I662" i="2" s="1"/>
  <c r="J662" i="4" s="1"/>
  <c r="I663" i="2" a="1"/>
  <c r="I663" i="2" s="1"/>
  <c r="J663" i="4" s="1"/>
  <c r="I664" i="2" a="1"/>
  <c r="I664" i="2" s="1"/>
  <c r="J664" i="4" s="1"/>
  <c r="I665" i="2" a="1"/>
  <c r="I665" i="2" s="1"/>
  <c r="J665" i="4" s="1"/>
  <c r="I666" i="2" a="1"/>
  <c r="I666" i="2" s="1"/>
  <c r="J666" i="4" s="1"/>
  <c r="I667" i="2" a="1"/>
  <c r="I667" i="2" s="1"/>
  <c r="J667" i="4" s="1"/>
  <c r="I668" i="2" a="1"/>
  <c r="I668" i="2" s="1"/>
  <c r="J668" i="4" s="1"/>
  <c r="I669" i="2" a="1"/>
  <c r="I669" i="2" s="1"/>
  <c r="J669" i="4" s="1"/>
  <c r="I670" i="2" a="1"/>
  <c r="I670" i="2" s="1"/>
  <c r="J670" i="4" s="1"/>
  <c r="I671" i="2" a="1"/>
  <c r="I671" i="2" s="1"/>
  <c r="J671" i="4" s="1"/>
  <c r="I672" i="2" a="1"/>
  <c r="I672" i="2" s="1"/>
  <c r="J672" i="4" s="1"/>
  <c r="I673" i="2" a="1"/>
  <c r="I673" i="2" s="1"/>
  <c r="J673" i="4" s="1"/>
  <c r="I674" i="2" a="1"/>
  <c r="I674" i="2" s="1"/>
  <c r="J674" i="4" s="1"/>
  <c r="I675" i="2" a="1"/>
  <c r="I675" i="2" s="1"/>
  <c r="J675" i="4" s="1"/>
  <c r="I676" i="2" a="1"/>
  <c r="I676" i="2" s="1"/>
  <c r="J676" i="4" s="1"/>
  <c r="I677" i="2" a="1"/>
  <c r="I677" i="2" s="1"/>
  <c r="J677" i="4" s="1"/>
  <c r="I678" i="2" a="1"/>
  <c r="I678" i="2" s="1"/>
  <c r="J678" i="4" s="1"/>
  <c r="I679" i="2" a="1"/>
  <c r="I679" i="2" s="1"/>
  <c r="J679" i="4" s="1"/>
  <c r="I680" i="2" a="1"/>
  <c r="I680" i="2" s="1"/>
  <c r="J680" i="4" s="1"/>
  <c r="I681" i="2" a="1"/>
  <c r="I681" i="2" s="1"/>
  <c r="J681" i="4" s="1"/>
  <c r="I682" i="2" a="1"/>
  <c r="I682" i="2" s="1"/>
  <c r="J682" i="4" s="1"/>
  <c r="I683" i="2" a="1"/>
  <c r="I683" i="2" s="1"/>
  <c r="J683" i="4" s="1"/>
  <c r="I684" i="2" a="1"/>
  <c r="I684" i="2" s="1"/>
  <c r="J684" i="4" s="1"/>
  <c r="I685" i="2" a="1"/>
  <c r="I685" i="2" s="1"/>
  <c r="J685" i="4" s="1"/>
  <c r="I686" i="2" a="1"/>
  <c r="I686" i="2" s="1"/>
  <c r="J686" i="4" s="1"/>
  <c r="I687" i="2" a="1"/>
  <c r="I687" i="2" s="1"/>
  <c r="J687" i="4" s="1"/>
  <c r="I688" i="2" a="1"/>
  <c r="I688" i="2" s="1"/>
  <c r="J688" i="4" s="1"/>
  <c r="I689" i="2" a="1"/>
  <c r="I689" i="2" s="1"/>
  <c r="J689" i="4" s="1"/>
  <c r="I690" i="2" a="1"/>
  <c r="I690" i="2" s="1"/>
  <c r="J690" i="4" s="1"/>
  <c r="I691" i="2" a="1"/>
  <c r="I691" i="2" s="1"/>
  <c r="J691" i="4" s="1"/>
  <c r="I692" i="2" a="1"/>
  <c r="I692" i="2" s="1"/>
  <c r="J692" i="4" s="1"/>
  <c r="I693" i="2" a="1"/>
  <c r="I693" i="2" s="1"/>
  <c r="J693" i="4" s="1"/>
  <c r="I694" i="2" a="1"/>
  <c r="I694" i="2" s="1"/>
  <c r="J694" i="4" s="1"/>
  <c r="I695" i="2" a="1"/>
  <c r="I695" i="2" s="1"/>
  <c r="J695" i="4" s="1"/>
  <c r="I696" i="2" a="1"/>
  <c r="I696" i="2" s="1"/>
  <c r="J696" i="4" s="1"/>
  <c r="I697" i="2" a="1"/>
  <c r="I697" i="2" s="1"/>
  <c r="J697" i="4" s="1"/>
  <c r="I698" i="2" a="1"/>
  <c r="I698" i="2" s="1"/>
  <c r="J698" i="4" s="1"/>
  <c r="I699" i="2" a="1"/>
  <c r="I699" i="2" s="1"/>
  <c r="J699" i="4" s="1"/>
  <c r="I700" i="2" a="1"/>
  <c r="I700" i="2" s="1"/>
  <c r="J700" i="4" s="1"/>
  <c r="I701" i="2" a="1"/>
  <c r="I701" i="2" s="1"/>
  <c r="J701" i="4" s="1"/>
  <c r="I702" i="2" a="1"/>
  <c r="I702" i="2" s="1"/>
  <c r="J702" i="4" s="1"/>
  <c r="I703" i="2" a="1"/>
  <c r="I703" i="2" s="1"/>
  <c r="J703" i="4" s="1"/>
  <c r="I704" i="2" a="1"/>
  <c r="I704" i="2" s="1"/>
  <c r="J704" i="4" s="1"/>
  <c r="I705" i="2" a="1"/>
  <c r="I705" i="2" s="1"/>
  <c r="J705" i="4" s="1"/>
  <c r="I706" i="2" a="1"/>
  <c r="I706" i="2" s="1"/>
  <c r="I707" i="2" a="1"/>
  <c r="I707" i="2" s="1"/>
  <c r="I708" i="2" a="1"/>
  <c r="I708" i="2" s="1"/>
  <c r="J708" i="4" s="1"/>
  <c r="I709" i="2" a="1"/>
  <c r="I709" i="2" s="1"/>
  <c r="J709" i="4" s="1"/>
  <c r="I710" i="2" a="1"/>
  <c r="I710" i="2" s="1"/>
  <c r="J710" i="4" s="1"/>
  <c r="I711" i="2" a="1"/>
  <c r="I711" i="2" s="1"/>
  <c r="J711" i="4" s="1"/>
  <c r="I712" i="2" a="1"/>
  <c r="I712" i="2" s="1"/>
  <c r="J712" i="4" s="1"/>
  <c r="I713" i="2" a="1"/>
  <c r="I713" i="2" s="1"/>
  <c r="J713" i="4" s="1"/>
  <c r="I714" i="2" a="1"/>
  <c r="I714" i="2" s="1"/>
  <c r="J714" i="4" s="1"/>
  <c r="I715" i="2" a="1"/>
  <c r="I715" i="2" s="1"/>
  <c r="J715" i="4" s="1"/>
  <c r="I716" i="2" a="1"/>
  <c r="I716" i="2" s="1"/>
  <c r="J716" i="4" s="1"/>
  <c r="I717" i="2" a="1"/>
  <c r="I717" i="2" s="1"/>
  <c r="J717" i="4" s="1"/>
  <c r="I718" i="2" a="1"/>
  <c r="I718" i="2" s="1"/>
  <c r="J718" i="4" s="1"/>
  <c r="I719" i="2" a="1"/>
  <c r="I719" i="2" s="1"/>
  <c r="J719" i="4" s="1"/>
  <c r="I720" i="2" a="1"/>
  <c r="I720" i="2" s="1"/>
  <c r="J720" i="4" s="1"/>
  <c r="I721" i="2" a="1"/>
  <c r="I721" i="2" s="1"/>
  <c r="J721" i="4" s="1"/>
  <c r="I722" i="2" a="1"/>
  <c r="I722" i="2" s="1"/>
  <c r="J722" i="4" s="1"/>
  <c r="I723" i="2" a="1"/>
  <c r="I723" i="2" s="1"/>
  <c r="J723" i="4" s="1"/>
  <c r="I724" i="2" a="1"/>
  <c r="I724" i="2" s="1"/>
  <c r="J724" i="4" s="1"/>
  <c r="I725" i="2" a="1"/>
  <c r="I725" i="2" s="1"/>
  <c r="J725" i="4" s="1"/>
  <c r="I726" i="2" a="1"/>
  <c r="I726" i="2" s="1"/>
  <c r="J726" i="4" s="1"/>
  <c r="I727" i="2" a="1"/>
  <c r="I727" i="2" s="1"/>
  <c r="J727" i="4" s="1"/>
  <c r="I728" i="2" a="1"/>
  <c r="I728" i="2" s="1"/>
  <c r="J728" i="4" s="1"/>
  <c r="I729" i="2" a="1"/>
  <c r="I729" i="2" s="1"/>
  <c r="J729" i="4" s="1"/>
  <c r="I730" i="2" a="1"/>
  <c r="I730" i="2" s="1"/>
  <c r="J730" i="4" s="1"/>
  <c r="I731" i="2" a="1"/>
  <c r="I731" i="2" s="1"/>
  <c r="J731" i="4" s="1"/>
  <c r="I732" i="2" a="1"/>
  <c r="I732" i="2" s="1"/>
  <c r="J732" i="4" s="1"/>
  <c r="I733" i="2" a="1"/>
  <c r="I733" i="2" s="1"/>
  <c r="J733" i="4" s="1"/>
  <c r="I734" i="2" a="1"/>
  <c r="I734" i="2" s="1"/>
  <c r="J734" i="4" s="1"/>
  <c r="I735" i="2" a="1"/>
  <c r="I735" i="2" s="1"/>
  <c r="J735" i="4" s="1"/>
  <c r="I736" i="2" a="1"/>
  <c r="I736" i="2" s="1"/>
  <c r="J736" i="4" s="1"/>
  <c r="I737" i="2" a="1"/>
  <c r="I737" i="2" s="1"/>
  <c r="J737" i="4" s="1"/>
  <c r="I738" i="2" a="1"/>
  <c r="I738" i="2" s="1"/>
  <c r="J738" i="4" s="1"/>
  <c r="I739" i="2" a="1"/>
  <c r="I739" i="2" s="1"/>
  <c r="J739" i="4" s="1"/>
  <c r="I740" i="2" a="1"/>
  <c r="I740" i="2" s="1"/>
  <c r="J740" i="4" s="1"/>
  <c r="I741" i="2" a="1"/>
  <c r="I741" i="2" s="1"/>
  <c r="J741" i="4" s="1"/>
  <c r="I742" i="2" a="1"/>
  <c r="I742" i="2" s="1"/>
  <c r="J742" i="4" s="1"/>
  <c r="I743" i="2" a="1"/>
  <c r="I743" i="2" s="1"/>
  <c r="J743" i="4" s="1"/>
  <c r="I744" i="2" a="1"/>
  <c r="I744" i="2" s="1"/>
  <c r="J744" i="4" s="1"/>
  <c r="I745" i="2" a="1"/>
  <c r="I745" i="2" s="1"/>
  <c r="J745" i="4" s="1"/>
  <c r="I746" i="2" a="1"/>
  <c r="I746" i="2" s="1"/>
  <c r="J746" i="4" s="1"/>
  <c r="I747" i="2" a="1"/>
  <c r="I747" i="2" s="1"/>
  <c r="J747" i="4" s="1"/>
  <c r="I748" i="2" a="1"/>
  <c r="I748" i="2" s="1"/>
  <c r="J748" i="4" s="1"/>
  <c r="I749" i="2" a="1"/>
  <c r="I749" i="2" s="1"/>
  <c r="J749" i="4" s="1"/>
  <c r="I750" i="2" a="1"/>
  <c r="I750" i="2" s="1"/>
  <c r="J750" i="4" s="1"/>
  <c r="I751" i="2" a="1"/>
  <c r="I751" i="2" s="1"/>
  <c r="J751" i="4" s="1"/>
  <c r="I752" i="2" a="1"/>
  <c r="I752" i="2" s="1"/>
  <c r="J752" i="4" s="1"/>
  <c r="I753" i="2" a="1"/>
  <c r="I753" i="2" s="1"/>
  <c r="J753" i="4" s="1"/>
  <c r="I754" i="2" a="1"/>
  <c r="I754" i="2" s="1"/>
  <c r="J754" i="4" s="1"/>
  <c r="I755" i="2" a="1"/>
  <c r="I755" i="2" s="1"/>
  <c r="J755" i="4" s="1"/>
  <c r="I756" i="2" a="1"/>
  <c r="I756" i="2" s="1"/>
  <c r="J756" i="4" s="1"/>
  <c r="I757" i="2" a="1"/>
  <c r="I757" i="2" s="1"/>
  <c r="J757" i="4" s="1"/>
  <c r="I758" i="2" a="1"/>
  <c r="I758" i="2" s="1"/>
  <c r="I759" i="2" a="1"/>
  <c r="I759" i="2" s="1"/>
  <c r="J759" i="4" s="1"/>
  <c r="I760" i="2" a="1"/>
  <c r="I760" i="2" s="1"/>
  <c r="J760" i="4" s="1"/>
  <c r="I761" i="2" a="1"/>
  <c r="I761" i="2" s="1"/>
  <c r="J761" i="4" s="1"/>
  <c r="I762" i="2" a="1"/>
  <c r="I762" i="2" s="1"/>
  <c r="J762" i="4" s="1"/>
  <c r="I763" i="2" a="1"/>
  <c r="I763" i="2" s="1"/>
  <c r="J763" i="4" s="1"/>
  <c r="I764" i="2" a="1"/>
  <c r="I764" i="2" s="1"/>
  <c r="J764" i="4" s="1"/>
  <c r="I766" i="2" a="1"/>
  <c r="I766" i="2" s="1"/>
  <c r="J766" i="4" s="1"/>
  <c r="I767" i="2" a="1"/>
  <c r="I767" i="2" s="1"/>
  <c r="J767" i="4" s="1"/>
  <c r="I768" i="2" a="1"/>
  <c r="I768" i="2" s="1"/>
  <c r="J768" i="4" s="1"/>
  <c r="I769" i="2" a="1"/>
  <c r="I769" i="2" s="1"/>
  <c r="J769" i="4" s="1"/>
  <c r="I770" i="2" a="1"/>
  <c r="I770" i="2" s="1"/>
  <c r="J770" i="4" s="1"/>
  <c r="I771" i="2" a="1"/>
  <c r="I771" i="2" s="1"/>
  <c r="J771" i="4" s="1"/>
  <c r="I772" i="2" a="1"/>
  <c r="I772" i="2" s="1"/>
  <c r="J772" i="4" s="1"/>
  <c r="I773" i="2" a="1"/>
  <c r="I773" i="2" s="1"/>
  <c r="J773" i="4" s="1"/>
  <c r="I774" i="2" a="1"/>
  <c r="I774" i="2" s="1"/>
  <c r="J774" i="4" s="1"/>
  <c r="I775" i="2" a="1"/>
  <c r="I775" i="2" s="1"/>
  <c r="J775" i="4" s="1"/>
  <c r="I776" i="2" a="1"/>
  <c r="I776" i="2" s="1"/>
  <c r="J776" i="4" s="1"/>
  <c r="I777" i="2" a="1"/>
  <c r="I777" i="2" s="1"/>
  <c r="J777" i="4" s="1"/>
  <c r="I778" i="2" a="1"/>
  <c r="I778" i="2" s="1"/>
  <c r="J778" i="4" s="1"/>
  <c r="I779" i="2" a="1"/>
  <c r="I779" i="2" s="1"/>
  <c r="J779" i="4" s="1"/>
  <c r="I780" i="2" a="1"/>
  <c r="I780" i="2" s="1"/>
  <c r="J780" i="4" s="1"/>
  <c r="I781" i="2" a="1"/>
  <c r="I781" i="2" s="1"/>
  <c r="J781" i="4" s="1"/>
  <c r="I782" i="2" a="1"/>
  <c r="I782" i="2" s="1"/>
  <c r="J782" i="4" s="1"/>
  <c r="I783" i="2" a="1"/>
  <c r="I783" i="2" s="1"/>
  <c r="J783" i="4" s="1"/>
  <c r="I784" i="2" a="1"/>
  <c r="I784" i="2" s="1"/>
  <c r="J784" i="4" s="1"/>
  <c r="I785" i="2" a="1"/>
  <c r="I785" i="2" s="1"/>
  <c r="J785" i="4" s="1"/>
  <c r="I786" i="2" a="1"/>
  <c r="I786" i="2" s="1"/>
  <c r="J786" i="4" s="1"/>
  <c r="I787" i="2" a="1"/>
  <c r="I787" i="2" s="1"/>
  <c r="J787" i="4" s="1"/>
  <c r="I788" i="2" a="1"/>
  <c r="I788" i="2" s="1"/>
  <c r="J788" i="4" s="1"/>
  <c r="I789" i="2" a="1"/>
  <c r="I789" i="2" s="1"/>
  <c r="J789" i="4" s="1"/>
  <c r="I790" i="2" a="1"/>
  <c r="I790" i="2" s="1"/>
  <c r="J790" i="4" s="1"/>
  <c r="I791" i="2" a="1"/>
  <c r="I791" i="2" s="1"/>
  <c r="J791" i="4" s="1"/>
  <c r="I792" i="2" a="1"/>
  <c r="I792" i="2" s="1"/>
  <c r="J792" i="4" s="1"/>
  <c r="I793" i="2" a="1"/>
  <c r="I793" i="2" s="1"/>
  <c r="J793" i="4" s="1"/>
  <c r="I794" i="2" a="1"/>
  <c r="I794" i="2" s="1"/>
  <c r="J794" i="4" s="1"/>
  <c r="I795" i="2" a="1"/>
  <c r="I795" i="2" s="1"/>
  <c r="J795" i="4" s="1"/>
  <c r="I796" i="2" a="1"/>
  <c r="I796" i="2" s="1"/>
  <c r="J796" i="4" s="1"/>
  <c r="I797" i="2" a="1"/>
  <c r="I797" i="2" s="1"/>
  <c r="J797" i="4" s="1"/>
  <c r="I798" i="2" a="1"/>
  <c r="I798" i="2" s="1"/>
  <c r="J798" i="4" s="1"/>
  <c r="I799" i="2" a="1"/>
  <c r="I799" i="2" s="1"/>
  <c r="J799" i="4" s="1"/>
  <c r="I800" i="2" a="1"/>
  <c r="I800" i="2" s="1"/>
  <c r="J800" i="4" s="1"/>
  <c r="I801" i="2" a="1"/>
  <c r="I801" i="2" s="1"/>
  <c r="J801" i="4" s="1"/>
  <c r="I802" i="2" a="1"/>
  <c r="I802" i="2" s="1"/>
  <c r="J802" i="4" s="1"/>
  <c r="I803" i="2" a="1"/>
  <c r="I803" i="2" s="1"/>
  <c r="J803" i="4" s="1"/>
  <c r="I804" i="2" a="1"/>
  <c r="I804" i="2" s="1"/>
  <c r="J804" i="4" s="1"/>
  <c r="I805" i="2" a="1"/>
  <c r="I805" i="2" s="1"/>
  <c r="J805" i="4" s="1"/>
  <c r="I806" i="2" a="1"/>
  <c r="I806" i="2" s="1"/>
  <c r="J806" i="4" s="1"/>
  <c r="I807" i="2" a="1"/>
  <c r="I807" i="2" s="1"/>
  <c r="J807" i="4" s="1"/>
  <c r="I808" i="2" a="1"/>
  <c r="I808" i="2" s="1"/>
  <c r="J808" i="4" s="1"/>
  <c r="I809" i="2" a="1"/>
  <c r="I809" i="2" s="1"/>
  <c r="J809" i="4" s="1"/>
  <c r="I810" i="2" a="1"/>
  <c r="I810" i="2" s="1"/>
  <c r="J810" i="4" s="1"/>
  <c r="I811" i="2" a="1"/>
  <c r="I811" i="2" s="1"/>
  <c r="J811" i="4" s="1"/>
  <c r="I812" i="2" a="1"/>
  <c r="I812" i="2" s="1"/>
  <c r="J812" i="4" s="1"/>
  <c r="I813" i="2" a="1"/>
  <c r="I813" i="2" s="1"/>
  <c r="J813" i="4" s="1"/>
  <c r="I814" i="2" a="1"/>
  <c r="I814" i="2" s="1"/>
  <c r="J814" i="4" s="1"/>
  <c r="I815" i="2" a="1"/>
  <c r="I815" i="2" s="1"/>
  <c r="J815" i="4" s="1"/>
  <c r="I816" i="2" a="1"/>
  <c r="I816" i="2" s="1"/>
  <c r="J816" i="4" s="1"/>
  <c r="I817" i="2" a="1"/>
  <c r="I817" i="2" s="1"/>
  <c r="J817" i="4" s="1"/>
  <c r="I818" i="2" a="1"/>
  <c r="I818" i="2" s="1"/>
  <c r="J818" i="4" s="1"/>
  <c r="I819" i="2" a="1"/>
  <c r="I819" i="2" s="1"/>
  <c r="J819" i="4" s="1"/>
  <c r="I820" i="2" a="1"/>
  <c r="I820" i="2" s="1"/>
  <c r="J820" i="4" s="1"/>
  <c r="I821" i="2" a="1"/>
  <c r="I821" i="2" s="1"/>
  <c r="J821" i="4" s="1"/>
  <c r="I822" i="2" a="1"/>
  <c r="I822" i="2" s="1"/>
  <c r="J822" i="4" s="1"/>
  <c r="I823" i="2" a="1"/>
  <c r="I823" i="2" s="1"/>
  <c r="J823" i="4" s="1"/>
  <c r="I824" i="2" a="1"/>
  <c r="I824" i="2" s="1"/>
  <c r="J824" i="4" s="1"/>
  <c r="I825" i="2" a="1"/>
  <c r="I825" i="2" s="1"/>
  <c r="J825" i="4" s="1"/>
  <c r="I826" i="2" a="1"/>
  <c r="I826" i="2" s="1"/>
  <c r="J826" i="4" s="1"/>
  <c r="I827" i="2" a="1"/>
  <c r="I827" i="2" s="1"/>
  <c r="J827" i="4" s="1"/>
  <c r="I828" i="2" a="1"/>
  <c r="I828" i="2" s="1"/>
  <c r="J828" i="4" s="1"/>
  <c r="I829" i="2" a="1"/>
  <c r="I829" i="2" s="1"/>
  <c r="J829" i="4" s="1"/>
  <c r="I830" i="2" a="1"/>
  <c r="I830" i="2" s="1"/>
  <c r="J830" i="4" s="1"/>
  <c r="I831" i="2" a="1"/>
  <c r="I831" i="2" s="1"/>
  <c r="J831" i="4" s="1"/>
  <c r="I832" i="2" a="1"/>
  <c r="I832" i="2" s="1"/>
  <c r="J832" i="4" s="1"/>
  <c r="I833" i="2" a="1"/>
  <c r="I833" i="2" s="1"/>
  <c r="J833" i="4" s="1"/>
  <c r="I834" i="2" a="1"/>
  <c r="I834" i="2" s="1"/>
  <c r="J834" i="4" s="1"/>
  <c r="I835" i="2" a="1"/>
  <c r="I835" i="2" s="1"/>
  <c r="J835" i="4" s="1"/>
  <c r="I836" i="2" a="1"/>
  <c r="I836" i="2" s="1"/>
  <c r="J836" i="4" s="1"/>
  <c r="I837" i="2" a="1"/>
  <c r="I837" i="2" s="1"/>
  <c r="J837" i="4" s="1"/>
  <c r="I838" i="2" a="1"/>
  <c r="I838" i="2" s="1"/>
  <c r="J838" i="4" s="1"/>
  <c r="I839" i="2" a="1"/>
  <c r="I839" i="2" s="1"/>
  <c r="J839" i="4" s="1"/>
  <c r="I840" i="2" a="1"/>
  <c r="I840" i="2" s="1"/>
  <c r="J840" i="4" s="1"/>
  <c r="I841" i="2" a="1"/>
  <c r="I841" i="2" s="1"/>
  <c r="J841" i="4" s="1"/>
  <c r="I842" i="2" a="1"/>
  <c r="I842" i="2" s="1"/>
  <c r="J842" i="4" s="1"/>
  <c r="I843" i="2" a="1"/>
  <c r="I843" i="2" s="1"/>
  <c r="J843" i="4" s="1"/>
  <c r="I844" i="2" a="1"/>
  <c r="I844" i="2" s="1"/>
  <c r="J844" i="4" s="1"/>
  <c r="I845" i="2" a="1"/>
  <c r="I845" i="2" s="1"/>
  <c r="J845" i="4" s="1"/>
  <c r="I846" i="2" a="1"/>
  <c r="I846" i="2" s="1"/>
  <c r="J846" i="4" s="1"/>
  <c r="I847" i="2" a="1"/>
  <c r="I847" i="2" s="1"/>
  <c r="J847" i="4" s="1"/>
  <c r="I848" i="2" a="1"/>
  <c r="I848" i="2" s="1"/>
  <c r="J848" i="4" s="1"/>
  <c r="I849" i="2" a="1"/>
  <c r="I849" i="2" s="1"/>
  <c r="J849" i="4" s="1"/>
  <c r="I850" i="2" a="1"/>
  <c r="I850" i="2" s="1"/>
  <c r="J850" i="4" s="1"/>
  <c r="I851" i="2" a="1"/>
  <c r="I851" i="2" s="1"/>
  <c r="J851" i="4" s="1"/>
  <c r="I852" i="2" a="1"/>
  <c r="I852" i="2" s="1"/>
  <c r="J852" i="4" s="1"/>
  <c r="I853" i="2" a="1"/>
  <c r="I853" i="2" s="1"/>
  <c r="J853" i="4" s="1"/>
  <c r="I854" i="2" a="1"/>
  <c r="I854" i="2" s="1"/>
  <c r="J854" i="4" s="1"/>
  <c r="I855" i="2" a="1"/>
  <c r="I855" i="2" s="1"/>
  <c r="J855" i="4" s="1"/>
  <c r="I856" i="2" a="1"/>
  <c r="I856" i="2" s="1"/>
  <c r="J856" i="4" s="1"/>
  <c r="I857" i="2" a="1"/>
  <c r="I857" i="2" s="1"/>
  <c r="J857" i="4" s="1"/>
  <c r="I858" i="2" a="1"/>
  <c r="I858" i="2" s="1"/>
  <c r="J858" i="4" s="1"/>
  <c r="I859" i="2" a="1"/>
  <c r="I859" i="2" s="1"/>
  <c r="J859" i="4" s="1"/>
  <c r="I860" i="2" a="1"/>
  <c r="I860" i="2" s="1"/>
  <c r="J860" i="4" s="1"/>
  <c r="I861" i="2" a="1"/>
  <c r="I861" i="2" s="1"/>
  <c r="J861" i="4" s="1"/>
  <c r="I862" i="2" a="1"/>
  <c r="I862" i="2" s="1"/>
  <c r="J862" i="4" s="1"/>
  <c r="I863" i="2" a="1"/>
  <c r="I863" i="2" s="1"/>
  <c r="J863" i="4" s="1"/>
  <c r="I864" i="2" a="1"/>
  <c r="I864" i="2" s="1"/>
  <c r="J864" i="4" s="1"/>
  <c r="I865" i="2" a="1"/>
  <c r="I865" i="2" s="1"/>
  <c r="J865" i="4" s="1"/>
  <c r="I866" i="2" a="1"/>
  <c r="I866" i="2" s="1"/>
  <c r="J866" i="4" s="1"/>
  <c r="I867" i="2" a="1"/>
  <c r="I867" i="2" s="1"/>
  <c r="J867" i="4" s="1"/>
  <c r="I868" i="2" a="1"/>
  <c r="I868" i="2" s="1"/>
  <c r="J868" i="4" s="1"/>
  <c r="I869" i="2" a="1"/>
  <c r="I869" i="2" s="1"/>
  <c r="J869" i="4" s="1"/>
  <c r="I870" i="2" a="1"/>
  <c r="I870" i="2" s="1"/>
  <c r="J870" i="4" s="1"/>
  <c r="I871" i="2" a="1"/>
  <c r="I871" i="2" s="1"/>
  <c r="J871" i="4" s="1"/>
  <c r="I872" i="2" a="1"/>
  <c r="I872" i="2" s="1"/>
  <c r="J872" i="4" s="1"/>
  <c r="I873" i="2" a="1"/>
  <c r="I873" i="2" s="1"/>
  <c r="J873" i="4" s="1"/>
  <c r="I874" i="2" a="1"/>
  <c r="I874" i="2" s="1"/>
  <c r="J874" i="4" s="1"/>
  <c r="I875" i="2" a="1"/>
  <c r="I875" i="2" s="1"/>
  <c r="J875" i="4" s="1"/>
  <c r="I876" i="2" a="1"/>
  <c r="I876" i="2" s="1"/>
  <c r="J876" i="4" s="1"/>
  <c r="I877" i="2" a="1"/>
  <c r="I877" i="2" s="1"/>
  <c r="J877" i="4" s="1"/>
  <c r="I878" i="2" a="1"/>
  <c r="I878" i="2" s="1"/>
  <c r="J878" i="4" s="1"/>
  <c r="I879" i="2" a="1"/>
  <c r="I879" i="2" s="1"/>
  <c r="J879" i="4" s="1"/>
  <c r="I880" i="2" a="1"/>
  <c r="I880" i="2" s="1"/>
  <c r="J880" i="4" s="1"/>
  <c r="I881" i="2" a="1"/>
  <c r="I881" i="2" s="1"/>
  <c r="J881" i="4" s="1"/>
  <c r="I883" i="2" a="1"/>
  <c r="I883" i="2" s="1"/>
  <c r="J883" i="4" s="1"/>
  <c r="I884" i="2" a="1"/>
  <c r="I884" i="2" s="1"/>
  <c r="J884" i="4" s="1"/>
  <c r="I885" i="2" a="1"/>
  <c r="I885" i="2" s="1"/>
  <c r="J885" i="4" s="1"/>
  <c r="I886" i="2" a="1"/>
  <c r="I886" i="2" s="1"/>
  <c r="J886" i="4" s="1"/>
  <c r="I887" i="2" a="1"/>
  <c r="I887" i="2" s="1"/>
  <c r="J887" i="4" s="1"/>
  <c r="I888" i="2" a="1"/>
  <c r="I888" i="2" s="1"/>
  <c r="J888" i="4" s="1"/>
  <c r="I889" i="2" a="1"/>
  <c r="I889" i="2" s="1"/>
  <c r="J889" i="4" s="1"/>
  <c r="I890" i="2" a="1"/>
  <c r="I890" i="2" s="1"/>
  <c r="J890" i="4" s="1"/>
  <c r="I891" i="2" a="1"/>
  <c r="I891" i="2" s="1"/>
  <c r="J891" i="4" s="1"/>
  <c r="I892" i="2" a="1"/>
  <c r="I892" i="2" s="1"/>
  <c r="J892" i="4" s="1"/>
  <c r="I893" i="2" a="1"/>
  <c r="I893" i="2" s="1"/>
  <c r="J893" i="4" s="1"/>
  <c r="I894" i="2" a="1"/>
  <c r="I894" i="2" s="1"/>
  <c r="J894" i="4" s="1"/>
  <c r="I895" i="2" a="1"/>
  <c r="I895" i="2" s="1"/>
  <c r="J895" i="4" s="1"/>
  <c r="I896" i="2" a="1"/>
  <c r="I896" i="2" s="1"/>
  <c r="J896" i="4" s="1"/>
  <c r="I897" i="2" a="1"/>
  <c r="I897" i="2" s="1"/>
  <c r="J897" i="4" s="1"/>
  <c r="I898" i="2" a="1"/>
  <c r="I898" i="2" s="1"/>
  <c r="I899" i="2" a="1"/>
  <c r="I899" i="2" s="1"/>
  <c r="I900" i="2" a="1"/>
  <c r="I900" i="2" s="1"/>
  <c r="J900" i="4" s="1"/>
  <c r="I901" i="2" a="1"/>
  <c r="I901" i="2" s="1"/>
  <c r="J901" i="4" s="1"/>
  <c r="I902" i="2" a="1"/>
  <c r="I902" i="2" s="1"/>
  <c r="J902" i="4" s="1"/>
  <c r="I903" i="2" a="1"/>
  <c r="I903" i="2" s="1"/>
  <c r="J903" i="4" s="1"/>
  <c r="I904" i="2" a="1"/>
  <c r="I904" i="2" s="1"/>
  <c r="J904" i="4" s="1"/>
  <c r="I905" i="2" a="1"/>
  <c r="I905" i="2" s="1"/>
  <c r="J905" i="4" s="1"/>
  <c r="I906" i="2" a="1"/>
  <c r="I906" i="2" s="1"/>
  <c r="J906" i="4" s="1"/>
  <c r="I907" i="2" a="1"/>
  <c r="I907" i="2" s="1"/>
  <c r="J907" i="4" s="1"/>
  <c r="I908" i="2" a="1"/>
  <c r="I908" i="2" s="1"/>
  <c r="J908" i="4" s="1"/>
  <c r="I909" i="2" a="1"/>
  <c r="I909" i="2" s="1"/>
  <c r="J909" i="4" s="1"/>
  <c r="I910" i="2" a="1"/>
  <c r="I910" i="2" s="1"/>
  <c r="J910" i="4" s="1"/>
  <c r="I911" i="2" a="1"/>
  <c r="I911" i="2" s="1"/>
  <c r="J911" i="4" s="1"/>
  <c r="I912" i="2" a="1"/>
  <c r="I912" i="2" s="1"/>
  <c r="J912" i="4" s="1"/>
  <c r="I913" i="2" a="1"/>
  <c r="I913" i="2" s="1"/>
  <c r="J913" i="4" s="1"/>
  <c r="I914" i="2" a="1"/>
  <c r="I914" i="2" s="1"/>
  <c r="J914" i="4" s="1"/>
  <c r="I915" i="2" a="1"/>
  <c r="I915" i="2" s="1"/>
  <c r="J915" i="4" s="1"/>
  <c r="I916" i="2" a="1"/>
  <c r="I916" i="2" s="1"/>
  <c r="J916" i="4" s="1"/>
  <c r="I917" i="2" a="1"/>
  <c r="I917" i="2" s="1"/>
  <c r="J917" i="4" s="1"/>
  <c r="I918" i="2" a="1"/>
  <c r="I918" i="2" s="1"/>
  <c r="J918" i="4" s="1"/>
  <c r="I919" i="2" a="1"/>
  <c r="I919" i="2" s="1"/>
  <c r="J919" i="4" s="1"/>
  <c r="I920" i="2" a="1"/>
  <c r="I920" i="2" s="1"/>
  <c r="J920" i="4" s="1"/>
  <c r="I921" i="2" a="1"/>
  <c r="I921" i="2" s="1"/>
  <c r="J921" i="4" s="1"/>
  <c r="I922" i="2" a="1"/>
  <c r="I922" i="2" s="1"/>
  <c r="J922" i="4" s="1"/>
  <c r="I923" i="2" a="1"/>
  <c r="I923" i="2" s="1"/>
  <c r="J923" i="4" s="1"/>
  <c r="I924" i="2" a="1"/>
  <c r="I924" i="2" s="1"/>
  <c r="J924" i="4" s="1"/>
  <c r="I925" i="2" a="1"/>
  <c r="I925" i="2" s="1"/>
  <c r="J925" i="4" s="1"/>
  <c r="I926" i="2" a="1"/>
  <c r="I926" i="2" s="1"/>
  <c r="J926" i="4" s="1"/>
  <c r="I927" i="2" a="1"/>
  <c r="I927" i="2" s="1"/>
  <c r="J927" i="4" s="1"/>
  <c r="I928" i="2" a="1"/>
  <c r="I928" i="2" s="1"/>
  <c r="J928" i="4" s="1"/>
  <c r="I929" i="2" a="1"/>
  <c r="I929" i="2" s="1"/>
  <c r="J929" i="4" s="1"/>
  <c r="I930" i="2" a="1"/>
  <c r="I930" i="2" s="1"/>
  <c r="J930" i="4" s="1"/>
  <c r="I931" i="2" a="1"/>
  <c r="I931" i="2" s="1"/>
  <c r="J931" i="4" s="1"/>
  <c r="I932" i="2" a="1"/>
  <c r="I932" i="2" s="1"/>
  <c r="J932" i="4" s="1"/>
  <c r="I933" i="2" a="1"/>
  <c r="I933" i="2" s="1"/>
  <c r="J933" i="4" s="1"/>
  <c r="I934" i="2" a="1"/>
  <c r="I934" i="2" s="1"/>
  <c r="J934" i="4" s="1"/>
  <c r="I935" i="2" a="1"/>
  <c r="I935" i="2" s="1"/>
  <c r="J935" i="4" s="1"/>
  <c r="I936" i="2" a="1"/>
  <c r="I936" i="2" s="1"/>
  <c r="J936" i="4" s="1"/>
  <c r="I937" i="2" a="1"/>
  <c r="I937" i="2" s="1"/>
  <c r="J937" i="4" s="1"/>
  <c r="I938" i="2" a="1"/>
  <c r="I938" i="2" s="1"/>
  <c r="J938" i="4" s="1"/>
  <c r="I939" i="2" a="1"/>
  <c r="I939" i="2" s="1"/>
  <c r="J939" i="4" s="1"/>
  <c r="I940" i="2" a="1"/>
  <c r="I940" i="2" s="1"/>
  <c r="J940" i="4" s="1"/>
  <c r="I941" i="2" a="1"/>
  <c r="I941" i="2" s="1"/>
  <c r="J941" i="4" s="1"/>
  <c r="I942" i="2" a="1"/>
  <c r="I942" i="2" s="1"/>
  <c r="J942" i="4" s="1"/>
  <c r="I943" i="2" a="1"/>
  <c r="I943" i="2" s="1"/>
  <c r="J943" i="4" s="1"/>
  <c r="I944" i="2" a="1"/>
  <c r="I944" i="2" s="1"/>
  <c r="J944" i="4" s="1"/>
  <c r="I945" i="2" a="1"/>
  <c r="I945" i="2" s="1"/>
  <c r="J945" i="4" s="1"/>
  <c r="I946" i="2" a="1"/>
  <c r="I946" i="2" s="1"/>
  <c r="J946" i="4" s="1"/>
  <c r="I947" i="2" a="1"/>
  <c r="I947" i="2" s="1"/>
  <c r="J947" i="4" s="1"/>
  <c r="I948" i="2" a="1"/>
  <c r="I948" i="2" s="1"/>
  <c r="J948" i="4" s="1"/>
  <c r="I949" i="2" a="1"/>
  <c r="I949" i="2" s="1"/>
  <c r="J949" i="4" s="1"/>
  <c r="I950" i="2" a="1"/>
  <c r="I950" i="2" s="1"/>
  <c r="J950" i="4" s="1"/>
  <c r="I951" i="2" a="1"/>
  <c r="I951" i="2" s="1"/>
  <c r="J951" i="4" s="1"/>
  <c r="I952" i="2" a="1"/>
  <c r="I952" i="2" s="1"/>
  <c r="J952" i="4" s="1"/>
  <c r="I953" i="2" a="1"/>
  <c r="I953" i="2" s="1"/>
  <c r="J953" i="4" s="1"/>
  <c r="I954" i="2" a="1"/>
  <c r="I954" i="2" s="1"/>
  <c r="J954" i="4" s="1"/>
  <c r="I955" i="2" a="1"/>
  <c r="I955" i="2" s="1"/>
  <c r="J955" i="4" s="1"/>
  <c r="I956" i="2" a="1"/>
  <c r="I956" i="2" s="1"/>
  <c r="J956" i="4" s="1"/>
  <c r="I957" i="2" a="1"/>
  <c r="I957" i="2" s="1"/>
  <c r="J957" i="4" s="1"/>
  <c r="I958" i="2" a="1"/>
  <c r="I958" i="2" s="1"/>
  <c r="J958" i="4" s="1"/>
  <c r="I959" i="2" a="1"/>
  <c r="I959" i="2" s="1"/>
  <c r="J959" i="4" s="1"/>
  <c r="I960" i="2" a="1"/>
  <c r="I960" i="2" s="1"/>
  <c r="J960" i="4" s="1"/>
  <c r="I961" i="2" a="1"/>
  <c r="I961" i="2" s="1"/>
  <c r="J961" i="4" s="1"/>
  <c r="I962" i="2" a="1"/>
  <c r="I962" i="2" s="1"/>
  <c r="J962" i="4" s="1"/>
  <c r="I963" i="2" a="1"/>
  <c r="I963" i="2" s="1"/>
  <c r="J963" i="4" s="1"/>
  <c r="I964" i="2" a="1"/>
  <c r="I964" i="2" s="1"/>
  <c r="J964" i="4" s="1"/>
  <c r="I965" i="2" a="1"/>
  <c r="I965" i="2" s="1"/>
  <c r="J965" i="4" s="1"/>
  <c r="I966" i="2" a="1"/>
  <c r="I966" i="2" s="1"/>
  <c r="J966" i="4" s="1"/>
  <c r="I967" i="2" a="1"/>
  <c r="I967" i="2" s="1"/>
  <c r="J967" i="4" s="1"/>
  <c r="I968" i="2" a="1"/>
  <c r="I968" i="2" s="1"/>
  <c r="J968" i="4" s="1"/>
  <c r="I969" i="2" a="1"/>
  <c r="I969" i="2" s="1"/>
  <c r="J969" i="4" s="1"/>
  <c r="I970" i="2" a="1"/>
  <c r="I970" i="2" s="1"/>
  <c r="J970" i="4" s="1"/>
  <c r="I971" i="2" a="1"/>
  <c r="I971" i="2" s="1"/>
  <c r="J971" i="4" s="1"/>
  <c r="I972" i="2" a="1"/>
  <c r="I972" i="2" s="1"/>
  <c r="J972" i="4" s="1"/>
  <c r="I973" i="2" a="1"/>
  <c r="I973" i="2" s="1"/>
  <c r="J973" i="4" s="1"/>
  <c r="I974" i="2" a="1"/>
  <c r="I974" i="2" s="1"/>
  <c r="J974" i="4" s="1"/>
  <c r="I975" i="2" a="1"/>
  <c r="I975" i="2" s="1"/>
  <c r="J975" i="4" s="1"/>
  <c r="I976" i="2" a="1"/>
  <c r="I976" i="2" s="1"/>
  <c r="J976" i="4" s="1"/>
  <c r="I977" i="2" a="1"/>
  <c r="I977" i="2" s="1"/>
  <c r="J977" i="4" s="1"/>
  <c r="I978" i="2" a="1"/>
  <c r="I978" i="2" s="1"/>
  <c r="J978" i="4" s="1"/>
  <c r="I979" i="2" a="1"/>
  <c r="I979" i="2" s="1"/>
  <c r="J979" i="4" s="1"/>
  <c r="I980" i="2" a="1"/>
  <c r="I980" i="2" s="1"/>
  <c r="J980" i="4" s="1"/>
  <c r="I981" i="2" a="1"/>
  <c r="I981" i="2" s="1"/>
  <c r="J981" i="4" s="1"/>
  <c r="I982" i="2" a="1"/>
  <c r="I982" i="2" s="1"/>
  <c r="J982" i="4" s="1"/>
  <c r="I983" i="2" a="1"/>
  <c r="I983" i="2" s="1"/>
  <c r="J983" i="4" s="1"/>
  <c r="I984" i="2" a="1"/>
  <c r="I984" i="2" s="1"/>
  <c r="J984" i="4" s="1"/>
  <c r="I985" i="2" a="1"/>
  <c r="I985" i="2" s="1"/>
  <c r="J985" i="4" s="1"/>
  <c r="I986" i="2" a="1"/>
  <c r="I986" i="2" s="1"/>
  <c r="J986" i="4" s="1"/>
  <c r="I987" i="2" a="1"/>
  <c r="I987" i="2" s="1"/>
  <c r="J987" i="4" s="1"/>
  <c r="I988" i="2" a="1"/>
  <c r="I988" i="2" s="1"/>
  <c r="J988" i="4" s="1"/>
  <c r="I989" i="2" a="1"/>
  <c r="I989" i="2" s="1"/>
  <c r="J989" i="4" s="1"/>
  <c r="I990" i="2" a="1"/>
  <c r="I990" i="2" s="1"/>
  <c r="J990" i="4" s="1"/>
  <c r="I991" i="2" a="1"/>
  <c r="I991" i="2" s="1"/>
  <c r="J991" i="4" s="1"/>
  <c r="I992" i="2" a="1"/>
  <c r="I992" i="2" s="1"/>
  <c r="J992" i="4" s="1"/>
  <c r="I993" i="2" a="1"/>
  <c r="I993" i="2" s="1"/>
  <c r="J993" i="4" s="1"/>
  <c r="I994" i="2" a="1"/>
  <c r="I994" i="2" s="1"/>
  <c r="J994" i="4" s="1"/>
  <c r="I995" i="2" a="1"/>
  <c r="I995" i="2" s="1"/>
  <c r="J995" i="4" s="1"/>
  <c r="I996" i="2" a="1"/>
  <c r="I996" i="2" s="1"/>
  <c r="J996" i="4" s="1"/>
  <c r="I997" i="2" a="1"/>
  <c r="I997" i="2" s="1"/>
  <c r="J997" i="4" s="1"/>
  <c r="I998" i="2" a="1"/>
  <c r="I998" i="2" s="1"/>
  <c r="J998" i="4" s="1"/>
  <c r="I999" i="2" a="1"/>
  <c r="I999" i="2" s="1"/>
  <c r="J999" i="4" s="1"/>
  <c r="I1000" i="2" a="1"/>
  <c r="I1000" i="2" s="1"/>
  <c r="J1000" i="4" s="1"/>
  <c r="I1001" i="2" a="1"/>
  <c r="I1001" i="2" s="1"/>
  <c r="J1001" i="4" s="1"/>
  <c r="I1002" i="2" a="1"/>
  <c r="I1002" i="2" s="1"/>
  <c r="J1002" i="4" s="1"/>
  <c r="I1003" i="2" a="1"/>
  <c r="I1003" i="2" s="1"/>
  <c r="I1004" i="2" a="1"/>
  <c r="I1004" i="2" s="1"/>
  <c r="J1004" i="4" s="1"/>
  <c r="I1005" i="2" a="1"/>
  <c r="I1005" i="2" s="1"/>
  <c r="J1005" i="4" s="1"/>
  <c r="I1006" i="2" a="1"/>
  <c r="I1006" i="2" s="1"/>
  <c r="J1006" i="4" s="1"/>
  <c r="I1007" i="2" a="1"/>
  <c r="I1007" i="2" s="1"/>
  <c r="J1007" i="4" s="1"/>
  <c r="I1008" i="2" a="1"/>
  <c r="I1008" i="2" s="1"/>
  <c r="J1008" i="4" s="1"/>
  <c r="I1009" i="2" a="1"/>
  <c r="I1009" i="2" s="1"/>
  <c r="J1009" i="4" s="1"/>
  <c r="I1010" i="2" a="1"/>
  <c r="I1010" i="2" s="1"/>
  <c r="J1010" i="4" s="1"/>
  <c r="I1011" i="2" a="1"/>
  <c r="I1011" i="2" s="1"/>
  <c r="J1011" i="4" s="1"/>
  <c r="I1012" i="2" a="1"/>
  <c r="I1012" i="2" s="1"/>
  <c r="J1012" i="4" s="1"/>
  <c r="I1013" i="2" a="1"/>
  <c r="I1013" i="2" s="1"/>
  <c r="J1013" i="4" s="1"/>
  <c r="I1014" i="2" a="1"/>
  <c r="I1014" i="2" s="1"/>
  <c r="J1014" i="4" s="1"/>
  <c r="I1015" i="2" a="1"/>
  <c r="I1015" i="2" s="1"/>
  <c r="J1015" i="4" s="1"/>
  <c r="I1016" i="2" a="1"/>
  <c r="I1016" i="2" s="1"/>
  <c r="J1016" i="4" s="1"/>
  <c r="I1017" i="2" a="1"/>
  <c r="I1017" i="2" s="1"/>
  <c r="J1017" i="4" s="1"/>
  <c r="I1018" i="2" a="1"/>
  <c r="I1018" i="2" s="1"/>
  <c r="J1018" i="4" s="1"/>
  <c r="I1019" i="2" a="1"/>
  <c r="I1019" i="2" s="1"/>
  <c r="J1019" i="4" s="1"/>
  <c r="I1020" i="2" a="1"/>
  <c r="I1020" i="2" s="1"/>
  <c r="J1020" i="4" s="1"/>
  <c r="I1021" i="2" a="1"/>
  <c r="I1021" i="2" s="1"/>
  <c r="J1021" i="4" s="1"/>
  <c r="I1022" i="2" a="1"/>
  <c r="I1022" i="2" s="1"/>
  <c r="J1022" i="4" s="1"/>
  <c r="I1023" i="2" a="1"/>
  <c r="I1023" i="2" s="1"/>
  <c r="J1023" i="4" s="1"/>
  <c r="I1024" i="2" a="1"/>
  <c r="I1024" i="2" s="1"/>
  <c r="J1024" i="4" s="1"/>
  <c r="I1025" i="2" a="1"/>
  <c r="I1025" i="2" s="1"/>
  <c r="J1025" i="4" s="1"/>
  <c r="I1026" i="2" a="1"/>
  <c r="I1026" i="2" s="1"/>
  <c r="J1026" i="4" s="1"/>
  <c r="I1027" i="2" a="1"/>
  <c r="I1027" i="2" s="1"/>
  <c r="J1027" i="4" s="1"/>
  <c r="I1028" i="2" a="1"/>
  <c r="I1028" i="2" s="1"/>
  <c r="J1028" i="4" s="1"/>
  <c r="I1029" i="2" a="1"/>
  <c r="I1029" i="2" s="1"/>
  <c r="J1029" i="4" s="1"/>
  <c r="I1030" i="2" a="1"/>
  <c r="I1030" i="2" s="1"/>
  <c r="J1030" i="4" s="1"/>
  <c r="I1031" i="2" a="1"/>
  <c r="I1031" i="2" s="1"/>
  <c r="J1031" i="4" s="1"/>
  <c r="I1032" i="2" a="1"/>
  <c r="I1032" i="2" s="1"/>
  <c r="J1032" i="4" s="1"/>
  <c r="I1033" i="2" a="1"/>
  <c r="I1033" i="2" s="1"/>
  <c r="J1033" i="4" s="1"/>
  <c r="I1034" i="2" a="1"/>
  <c r="I1034" i="2" s="1"/>
  <c r="J1034" i="4" s="1"/>
  <c r="I1035" i="2" a="1"/>
  <c r="I1035" i="2" s="1"/>
  <c r="J1035" i="4" s="1"/>
  <c r="I1036" i="2" a="1"/>
  <c r="I1036" i="2" s="1"/>
  <c r="J1036" i="4" s="1"/>
  <c r="I1037" i="2" a="1"/>
  <c r="I1037" i="2" s="1"/>
  <c r="J1037" i="4" s="1"/>
  <c r="I1038" i="2" a="1"/>
  <c r="I1038" i="2" s="1"/>
  <c r="J1038" i="4" s="1"/>
  <c r="I1039" i="2" a="1"/>
  <c r="I1039" i="2" s="1"/>
  <c r="J1039" i="4" s="1"/>
  <c r="I1040" i="2" a="1"/>
  <c r="I1040" i="2" s="1"/>
  <c r="J1040" i="4" s="1"/>
  <c r="I1041" i="2" a="1"/>
  <c r="I1041" i="2" s="1"/>
  <c r="J1041" i="4" s="1"/>
  <c r="I1042" i="2" a="1"/>
  <c r="I1042" i="2" s="1"/>
  <c r="J1042" i="4" s="1"/>
  <c r="I1043" i="2" a="1"/>
  <c r="I1043" i="2" s="1"/>
  <c r="J1043" i="4" s="1"/>
  <c r="I1044" i="2" a="1"/>
  <c r="I1044" i="2" s="1"/>
  <c r="J1044" i="4" s="1"/>
  <c r="I1045" i="2" a="1"/>
  <c r="I1045" i="2" s="1"/>
  <c r="J1045" i="4" s="1"/>
  <c r="I1046" i="2" a="1"/>
  <c r="I1046" i="2" s="1"/>
  <c r="J1046" i="4" s="1"/>
  <c r="I1047" i="2" a="1"/>
  <c r="I1047" i="2" s="1"/>
  <c r="J1047" i="4" s="1"/>
  <c r="I1048" i="2" a="1"/>
  <c r="I1048" i="2" s="1"/>
  <c r="J1048" i="4" s="1"/>
  <c r="I1049" i="2" a="1"/>
  <c r="I1049" i="2" s="1"/>
  <c r="J1049" i="4" s="1"/>
  <c r="I1050" i="2" a="1"/>
  <c r="I1050" i="2" s="1"/>
  <c r="J1050" i="4" s="1"/>
  <c r="I1051" i="2" a="1"/>
  <c r="I1051" i="2" s="1"/>
  <c r="J1051" i="4" s="1"/>
  <c r="I1052" i="2" a="1"/>
  <c r="I1052" i="2" s="1"/>
  <c r="J1052" i="4" s="1"/>
  <c r="I1053" i="2" a="1"/>
  <c r="I1053" i="2" s="1"/>
  <c r="J1053" i="4" s="1"/>
  <c r="I1054" i="2" a="1"/>
  <c r="I1054" i="2" s="1"/>
  <c r="J1054" i="4" s="1"/>
  <c r="I1055" i="2" a="1"/>
  <c r="I1055" i="2" s="1"/>
  <c r="I1056" i="2" a="1"/>
  <c r="I1056" i="2" s="1"/>
  <c r="J1056" i="4" s="1"/>
  <c r="I1057" i="2" a="1"/>
  <c r="I1057" i="2" s="1"/>
  <c r="J1057" i="4" s="1"/>
  <c r="I1058" i="2" a="1"/>
  <c r="I1058" i="2" s="1"/>
  <c r="J1058" i="4" s="1"/>
  <c r="I1059" i="2" a="1"/>
  <c r="I1059" i="2" s="1"/>
  <c r="J1059" i="4" s="1"/>
  <c r="I1060" i="2" a="1"/>
  <c r="I1060" i="2" s="1"/>
  <c r="J1060" i="4" s="1"/>
  <c r="I1061" i="2" a="1"/>
  <c r="I1061" i="2" s="1"/>
  <c r="J1061" i="4" s="1"/>
  <c r="I1062" i="2" a="1"/>
  <c r="I1062" i="2" s="1"/>
  <c r="J1062" i="4" s="1"/>
  <c r="I1063" i="2" a="1"/>
  <c r="I1063" i="2" s="1"/>
  <c r="J1063" i="4" s="1"/>
  <c r="I1064" i="2" a="1"/>
  <c r="I1064" i="2" s="1"/>
  <c r="J1064" i="4" s="1"/>
  <c r="I1065" i="2" a="1"/>
  <c r="I1065" i="2" s="1"/>
  <c r="J1065" i="4" s="1"/>
  <c r="I1066" i="2" a="1"/>
  <c r="I1066" i="2" s="1"/>
  <c r="I1067" i="2" a="1"/>
  <c r="I1067" i="2" s="1"/>
  <c r="J1067" i="4" s="1"/>
  <c r="I1068" i="2" a="1"/>
  <c r="I1068" i="2" s="1"/>
  <c r="J1068" i="4" s="1"/>
  <c r="I1069" i="2" a="1"/>
  <c r="I1069" i="2" s="1"/>
  <c r="J1069" i="4" s="1"/>
  <c r="I1070" i="2" a="1"/>
  <c r="I1070" i="2" s="1"/>
  <c r="J1070" i="4" s="1"/>
  <c r="I1071" i="2" a="1"/>
  <c r="I1071" i="2" s="1"/>
  <c r="J1071" i="4" s="1"/>
  <c r="I1072" i="2" a="1"/>
  <c r="I1072" i="2" s="1"/>
  <c r="J1072" i="4" s="1"/>
  <c r="I1074" i="2" a="1"/>
  <c r="I1074" i="2" s="1"/>
  <c r="J1074" i="4" s="1"/>
  <c r="I1075" i="2" a="1"/>
  <c r="I1075" i="2" s="1"/>
  <c r="J1075" i="4" s="1"/>
  <c r="I1076" i="2" a="1"/>
  <c r="I1076" i="2" s="1"/>
  <c r="J1076" i="4" s="1"/>
  <c r="I1077" i="2" a="1"/>
  <c r="I1077" i="2" s="1"/>
  <c r="J1077" i="4" s="1"/>
  <c r="I1078" i="2" a="1"/>
  <c r="I1078" i="2" s="1"/>
  <c r="J1078" i="4" s="1"/>
  <c r="I1079" i="2" a="1"/>
  <c r="I1079" i="2" s="1"/>
  <c r="J1079" i="4" s="1"/>
  <c r="I1080" i="2" a="1"/>
  <c r="I1080" i="2" s="1"/>
  <c r="J1080" i="4" s="1"/>
  <c r="I1081" i="2" a="1"/>
  <c r="I1081" i="2" s="1"/>
  <c r="J1081" i="4" s="1"/>
  <c r="I1082" i="2" a="1"/>
  <c r="I1082" i="2" s="1"/>
  <c r="J1082" i="4" s="1"/>
  <c r="I1083" i="2" a="1"/>
  <c r="I1083" i="2" s="1"/>
  <c r="J1083" i="4" s="1"/>
  <c r="I1084" i="2" a="1"/>
  <c r="I1084" i="2" s="1"/>
  <c r="J1084" i="4" s="1"/>
  <c r="I1085" i="2" a="1"/>
  <c r="I1085" i="2" s="1"/>
  <c r="J1085" i="4" s="1"/>
  <c r="I1086" i="2" a="1"/>
  <c r="I1086" i="2" s="1"/>
  <c r="J1086" i="4" s="1"/>
  <c r="I1087" i="2" a="1"/>
  <c r="I1087" i="2" s="1"/>
  <c r="J1087" i="4" s="1"/>
  <c r="I1088" i="2" a="1"/>
  <c r="I1088" i="2" s="1"/>
  <c r="J1088" i="4" s="1"/>
  <c r="I1089" i="2" a="1"/>
  <c r="I1089" i="2" s="1"/>
  <c r="J1089" i="4" s="1"/>
  <c r="I1090" i="2" a="1"/>
  <c r="I1090" i="2" s="1"/>
  <c r="J1090" i="4" s="1"/>
  <c r="I1091" i="2" a="1"/>
  <c r="I1091" i="2" s="1"/>
  <c r="J1091" i="4" s="1"/>
  <c r="I1092" i="2" a="1"/>
  <c r="I1092" i="2" s="1"/>
  <c r="J1092" i="4" s="1"/>
  <c r="I1093" i="2" a="1"/>
  <c r="I1093" i="2" s="1"/>
  <c r="J1093" i="4" s="1"/>
  <c r="I1094" i="2" a="1"/>
  <c r="I1094" i="2" s="1"/>
  <c r="J1094" i="4" s="1"/>
  <c r="I1095" i="2" a="1"/>
  <c r="I1095" i="2" s="1"/>
  <c r="J1095" i="4" s="1"/>
  <c r="I1096" i="2" a="1"/>
  <c r="I1096" i="2" s="1"/>
  <c r="J1096" i="4" s="1"/>
  <c r="I1097" i="2" a="1"/>
  <c r="I1097" i="2" s="1"/>
  <c r="J1097" i="4" s="1"/>
  <c r="I1098" i="2" a="1"/>
  <c r="I1098" i="2" s="1"/>
  <c r="J1098" i="4" s="1"/>
  <c r="I1099" i="2" a="1"/>
  <c r="I1099" i="2" s="1"/>
  <c r="J1099" i="4" s="1"/>
  <c r="I1100" i="2" a="1"/>
  <c r="I1100" i="2" s="1"/>
  <c r="J1100" i="4" s="1"/>
  <c r="I1101" i="2" a="1"/>
  <c r="I1101" i="2" s="1"/>
  <c r="J1101" i="4" s="1"/>
  <c r="I1102" i="2" a="1"/>
  <c r="I1102" i="2" s="1"/>
  <c r="J1102" i="4" s="1"/>
  <c r="I1103" i="2" a="1"/>
  <c r="I1103" i="2" s="1"/>
  <c r="J1103" i="4" s="1"/>
  <c r="I1104" i="2" a="1"/>
  <c r="I1104" i="2" s="1"/>
  <c r="J1104" i="4" s="1"/>
  <c r="I1105" i="2" a="1"/>
  <c r="I1105" i="2" s="1"/>
  <c r="J1105" i="4" s="1"/>
  <c r="I1106" i="2" a="1"/>
  <c r="I1106" i="2" s="1"/>
  <c r="J1106" i="4" s="1"/>
  <c r="I1107" i="2" a="1"/>
  <c r="I1107" i="2" s="1"/>
  <c r="J1107" i="4" s="1"/>
  <c r="I1108" i="2" a="1"/>
  <c r="I1108" i="2" s="1"/>
  <c r="J1108" i="4" s="1"/>
  <c r="I1109" i="2" a="1"/>
  <c r="I1109" i="2" s="1"/>
  <c r="J1109" i="4" s="1"/>
  <c r="I1110" i="2" a="1"/>
  <c r="I1110" i="2" s="1"/>
  <c r="J1110" i="4" s="1"/>
  <c r="I1111" i="2" a="1"/>
  <c r="I1111" i="2" s="1"/>
  <c r="J1111" i="4" s="1"/>
  <c r="I1112" i="2" a="1"/>
  <c r="I1112" i="2" s="1"/>
  <c r="J1112" i="4" s="1"/>
  <c r="I1113" i="2" a="1"/>
  <c r="I1113" i="2" s="1"/>
  <c r="J1113" i="4" s="1"/>
  <c r="I1114" i="2" a="1"/>
  <c r="I1114" i="2" s="1"/>
  <c r="J1114" i="4" s="1"/>
  <c r="I1115" i="2" a="1"/>
  <c r="I1115" i="2" s="1"/>
  <c r="J1115" i="4" s="1"/>
  <c r="I1116" i="2" a="1"/>
  <c r="I1116" i="2" s="1"/>
  <c r="J1116" i="4" s="1"/>
  <c r="I1117" i="2" a="1"/>
  <c r="I1117" i="2" s="1"/>
  <c r="J1117" i="4" s="1"/>
  <c r="I1118" i="2" a="1"/>
  <c r="I1118" i="2" s="1"/>
  <c r="J1118" i="4" s="1"/>
  <c r="I1119" i="2" a="1"/>
  <c r="I1119" i="2" s="1"/>
  <c r="J1119" i="4" s="1"/>
  <c r="I1120" i="2" a="1"/>
  <c r="I1120" i="2" s="1"/>
  <c r="J1120" i="4" s="1"/>
  <c r="I63" i="2" a="1"/>
  <c r="I63" i="2" s="1"/>
  <c r="J63" i="4" s="1"/>
  <c r="I64" i="2" a="1"/>
  <c r="I64" i="2" s="1"/>
  <c r="J64" i="4" s="1"/>
  <c r="I65" i="2" a="1"/>
  <c r="I65" i="2" s="1"/>
  <c r="J65" i="4" s="1"/>
  <c r="I66" i="2" a="1"/>
  <c r="I66" i="2" s="1"/>
  <c r="J66" i="4" s="1"/>
  <c r="I67" i="2" a="1"/>
  <c r="I67" i="2" s="1"/>
  <c r="J67" i="4" s="1"/>
  <c r="I68" i="2" a="1"/>
  <c r="I68" i="2" s="1"/>
  <c r="J68" i="4" s="1"/>
  <c r="I69" i="2" a="1"/>
  <c r="I69" i="2" s="1"/>
  <c r="J69" i="4" s="1"/>
  <c r="I70" i="2" a="1"/>
  <c r="I70" i="2" s="1"/>
  <c r="J70" i="4" s="1"/>
  <c r="I71" i="2" a="1"/>
  <c r="I71" i="2" s="1"/>
  <c r="J71" i="4" s="1"/>
  <c r="I72" i="2" a="1"/>
  <c r="I72" i="2" s="1"/>
  <c r="J72" i="4" s="1"/>
  <c r="I73" i="2" a="1"/>
  <c r="I73" i="2" s="1"/>
  <c r="J73" i="4" s="1"/>
  <c r="I74" i="2" a="1"/>
  <c r="I74" i="2" s="1"/>
  <c r="J74" i="4" s="1"/>
  <c r="I75" i="2" a="1"/>
  <c r="I75" i="2" s="1"/>
  <c r="J75" i="4" s="1"/>
  <c r="I76" i="2" a="1"/>
  <c r="I76" i="2" s="1"/>
  <c r="J76" i="4" s="1"/>
  <c r="I77" i="2" a="1"/>
  <c r="I77" i="2" s="1"/>
  <c r="J77" i="4" s="1"/>
  <c r="I78" i="2" a="1"/>
  <c r="I78" i="2" s="1"/>
  <c r="J78" i="4" s="1"/>
  <c r="I79" i="2" a="1"/>
  <c r="I79" i="2" s="1"/>
  <c r="J79" i="4" s="1"/>
  <c r="I80" i="2" a="1"/>
  <c r="I80" i="2" s="1"/>
  <c r="J80" i="4" s="1"/>
  <c r="I81" i="2" a="1"/>
  <c r="I81" i="2" s="1"/>
  <c r="J81" i="4" s="1"/>
  <c r="I82" i="2" a="1"/>
  <c r="I82" i="2" s="1"/>
  <c r="J82" i="4" s="1"/>
  <c r="I83" i="2" a="1"/>
  <c r="I83" i="2" s="1"/>
  <c r="J83" i="4" s="1"/>
  <c r="I84" i="2" a="1"/>
  <c r="I84" i="2" s="1"/>
  <c r="J84" i="4" s="1"/>
  <c r="I85" i="2" a="1"/>
  <c r="I85" i="2" s="1"/>
  <c r="J85" i="4" s="1"/>
  <c r="I86" i="2" a="1"/>
  <c r="I86" i="2" s="1"/>
  <c r="J86" i="4" s="1"/>
  <c r="I87" i="2" a="1"/>
  <c r="I87" i="2" s="1"/>
  <c r="J87" i="4" s="1"/>
  <c r="I88" i="2" a="1"/>
  <c r="I88" i="2" s="1"/>
  <c r="J88" i="4" s="1"/>
  <c r="I89" i="2" a="1"/>
  <c r="I89" i="2" s="1"/>
  <c r="J89" i="4" s="1"/>
  <c r="I90" i="2" a="1"/>
  <c r="I90" i="2" s="1"/>
  <c r="J90" i="4" s="1"/>
  <c r="I91" i="2" a="1"/>
  <c r="I91" i="2" s="1"/>
  <c r="J91" i="4" s="1"/>
  <c r="I92" i="2" a="1"/>
  <c r="I92" i="2" s="1"/>
  <c r="J92" i="4" s="1"/>
  <c r="I93" i="2" a="1"/>
  <c r="I93" i="2" s="1"/>
  <c r="J93" i="4" s="1"/>
  <c r="I94" i="2" a="1"/>
  <c r="I94" i="2" s="1"/>
  <c r="J94" i="4" s="1"/>
  <c r="I95" i="2" a="1"/>
  <c r="I95" i="2" s="1"/>
  <c r="J95" i="4" s="1"/>
  <c r="I96" i="2" a="1"/>
  <c r="I96" i="2" s="1"/>
  <c r="J96" i="4" s="1"/>
  <c r="I97" i="2" a="1"/>
  <c r="I97" i="2" s="1"/>
  <c r="J97" i="4" s="1"/>
  <c r="I98" i="2" a="1"/>
  <c r="I98" i="2" s="1"/>
  <c r="J98" i="4" s="1"/>
  <c r="I99" i="2" a="1"/>
  <c r="I99" i="2" s="1"/>
  <c r="I100" i="2" a="1"/>
  <c r="I100" i="2" s="1"/>
  <c r="J100" i="4" s="1"/>
  <c r="I101" i="2" a="1"/>
  <c r="I101" i="2" s="1"/>
  <c r="J101" i="4" s="1"/>
  <c r="I102" i="2" a="1"/>
  <c r="I102" i="2" s="1"/>
  <c r="J102" i="4" s="1"/>
  <c r="I103" i="2" a="1"/>
  <c r="I103" i="2" s="1"/>
  <c r="J103" i="4" s="1"/>
  <c r="I104" i="2" a="1"/>
  <c r="I104" i="2" s="1"/>
  <c r="J104" i="4" s="1"/>
  <c r="I105" i="2" a="1"/>
  <c r="I105" i="2" s="1"/>
  <c r="J105" i="4" s="1"/>
  <c r="I106" i="2" a="1"/>
  <c r="I106" i="2" s="1"/>
  <c r="J106" i="4" s="1"/>
  <c r="I107" i="2" a="1"/>
  <c r="I107" i="2" s="1"/>
  <c r="J107" i="4" s="1"/>
  <c r="I108" i="2" a="1"/>
  <c r="I108" i="2" s="1"/>
  <c r="J108" i="4" s="1"/>
  <c r="I109" i="2" a="1"/>
  <c r="I109" i="2" s="1"/>
  <c r="J109" i="4" s="1"/>
  <c r="I110" i="2" a="1"/>
  <c r="I110" i="2" s="1"/>
  <c r="J110" i="4" s="1"/>
  <c r="I111" i="2" a="1"/>
  <c r="I111" i="2" s="1"/>
  <c r="J111" i="4" s="1"/>
  <c r="I112" i="2" a="1"/>
  <c r="I112" i="2" s="1"/>
  <c r="J112" i="4" s="1"/>
  <c r="I113" i="2" a="1"/>
  <c r="I113" i="2" s="1"/>
  <c r="J113" i="4" s="1"/>
  <c r="I114" i="2" a="1"/>
  <c r="I114" i="2" s="1"/>
  <c r="J114" i="4" s="1"/>
  <c r="I115" i="2" a="1"/>
  <c r="I115" i="2" s="1"/>
  <c r="J115" i="4" s="1"/>
  <c r="I116" i="2" a="1"/>
  <c r="I116" i="2" s="1"/>
  <c r="J116" i="4" s="1"/>
  <c r="I117" i="2" a="1"/>
  <c r="I117" i="2" s="1"/>
  <c r="J117" i="4" s="1"/>
  <c r="I118" i="2" a="1"/>
  <c r="I118" i="2" s="1"/>
  <c r="J118" i="4" s="1"/>
  <c r="I119" i="2" a="1"/>
  <c r="I119" i="2" s="1"/>
  <c r="J119" i="4" s="1"/>
  <c r="I120" i="2" a="1"/>
  <c r="I120" i="2" s="1"/>
  <c r="J120" i="4" s="1"/>
  <c r="I121" i="2" a="1"/>
  <c r="I121" i="2" s="1"/>
  <c r="J121" i="4" s="1"/>
  <c r="I122" i="2" a="1"/>
  <c r="I122" i="2" s="1"/>
  <c r="J122" i="4" s="1"/>
  <c r="I123" i="2" a="1"/>
  <c r="I123" i="2" s="1"/>
  <c r="J123" i="4" s="1"/>
  <c r="I124" i="2" a="1"/>
  <c r="I124" i="2" s="1"/>
  <c r="J124" i="4" s="1"/>
  <c r="I125" i="2" a="1"/>
  <c r="I125" i="2" s="1"/>
  <c r="J125" i="4" s="1"/>
  <c r="I126" i="2" a="1"/>
  <c r="I126" i="2" s="1"/>
  <c r="J126" i="4" s="1"/>
  <c r="I127" i="2" a="1"/>
  <c r="I127" i="2" s="1"/>
  <c r="J127" i="4" s="1"/>
  <c r="I128" i="2" a="1"/>
  <c r="I128" i="2" s="1"/>
  <c r="J128" i="4" s="1"/>
  <c r="I129" i="2" a="1"/>
  <c r="I129" i="2" s="1"/>
  <c r="J129" i="4" s="1"/>
  <c r="I130" i="2" a="1"/>
  <c r="I130" i="2" s="1"/>
  <c r="J130" i="4" s="1"/>
  <c r="I131" i="2" a="1"/>
  <c r="I131" i="2" s="1"/>
  <c r="J131" i="4" s="1"/>
  <c r="I132" i="2" a="1"/>
  <c r="I132" i="2" s="1"/>
  <c r="J132" i="4" s="1"/>
  <c r="I133" i="2" a="1"/>
  <c r="I133" i="2" s="1"/>
  <c r="J133" i="4" s="1"/>
  <c r="I134" i="2" a="1"/>
  <c r="I134" i="2" s="1"/>
  <c r="J134" i="4" s="1"/>
  <c r="I135" i="2" a="1"/>
  <c r="I135" i="2" s="1"/>
  <c r="J135" i="4" s="1"/>
  <c r="I136" i="2" a="1"/>
  <c r="I136" i="2" s="1"/>
  <c r="J136" i="4" s="1"/>
  <c r="I137" i="2" a="1"/>
  <c r="I137" i="2" s="1"/>
  <c r="J137" i="4" s="1"/>
  <c r="I138" i="2" a="1"/>
  <c r="I138" i="2" s="1"/>
  <c r="J138" i="4" s="1"/>
  <c r="I139" i="2" a="1"/>
  <c r="I139" i="2" s="1"/>
  <c r="J139" i="4" s="1"/>
  <c r="I140" i="2" a="1"/>
  <c r="I140" i="2" s="1"/>
  <c r="J140" i="4" s="1"/>
  <c r="I141" i="2" a="1"/>
  <c r="I141" i="2" s="1"/>
  <c r="J141" i="4" s="1"/>
  <c r="I142" i="2" a="1"/>
  <c r="I142" i="2" s="1"/>
  <c r="J142" i="4" s="1"/>
  <c r="I143" i="2" a="1"/>
  <c r="I143" i="2" s="1"/>
  <c r="J143" i="4" s="1"/>
  <c r="I144" i="2" a="1"/>
  <c r="I144" i="2" s="1"/>
  <c r="J144" i="4" s="1"/>
  <c r="I145" i="2" a="1"/>
  <c r="I145" i="2" s="1"/>
  <c r="J145" i="4" s="1"/>
  <c r="I146" i="2" a="1"/>
  <c r="I146" i="2" s="1"/>
  <c r="J146" i="4" s="1"/>
  <c r="I147" i="2" a="1"/>
  <c r="I147" i="2" s="1"/>
  <c r="J147" i="4" s="1"/>
  <c r="I148" i="2" a="1"/>
  <c r="I148" i="2" s="1"/>
  <c r="J148" i="4" s="1"/>
  <c r="I149" i="2" a="1"/>
  <c r="I149" i="2" s="1"/>
  <c r="J149" i="4" s="1"/>
  <c r="I150" i="2" a="1"/>
  <c r="I150" i="2" s="1"/>
  <c r="J150" i="4" s="1"/>
  <c r="I151" i="2" a="1"/>
  <c r="I151" i="2" s="1"/>
  <c r="J151" i="4" s="1"/>
  <c r="I152" i="2" a="1"/>
  <c r="I152" i="2" s="1"/>
  <c r="J152" i="4" s="1"/>
  <c r="I153" i="2" a="1"/>
  <c r="I153" i="2" s="1"/>
  <c r="J153" i="4" s="1"/>
  <c r="I154" i="2" a="1"/>
  <c r="I154" i="2" s="1"/>
  <c r="J154" i="4" s="1"/>
  <c r="I155" i="2" a="1"/>
  <c r="I155" i="2" s="1"/>
  <c r="J155" i="4" s="1"/>
  <c r="I156" i="2" a="1"/>
  <c r="I156" i="2" s="1"/>
  <c r="J156" i="4" s="1"/>
  <c r="I157" i="2" a="1"/>
  <c r="I157" i="2" s="1"/>
  <c r="J157" i="4" s="1"/>
  <c r="I158" i="2" a="1"/>
  <c r="I158" i="2" s="1"/>
  <c r="J158" i="4" s="1"/>
  <c r="I159" i="2" a="1"/>
  <c r="I159" i="2" s="1"/>
  <c r="J159" i="4" s="1"/>
  <c r="I160" i="2" a="1"/>
  <c r="I160" i="2" s="1"/>
  <c r="J160" i="4" s="1"/>
  <c r="I161" i="2" a="1"/>
  <c r="I161" i="2" s="1"/>
  <c r="J161" i="4" s="1"/>
  <c r="I162" i="2" a="1"/>
  <c r="I162" i="2" s="1"/>
  <c r="J162" i="4" s="1"/>
  <c r="I163" i="2" a="1"/>
  <c r="I163" i="2" s="1"/>
  <c r="J163" i="4" s="1"/>
  <c r="I164" i="2" a="1"/>
  <c r="I164" i="2" s="1"/>
  <c r="J164" i="4" s="1"/>
  <c r="I165" i="2" a="1"/>
  <c r="I165" i="2" s="1"/>
  <c r="J165" i="4" s="1"/>
  <c r="I166" i="2" a="1"/>
  <c r="I166" i="2" s="1"/>
  <c r="J166" i="4" s="1"/>
  <c r="I167" i="2" a="1"/>
  <c r="I167" i="2" s="1"/>
  <c r="J167" i="4" s="1"/>
  <c r="I168" i="2" a="1"/>
  <c r="I168" i="2" s="1"/>
  <c r="J168" i="4" s="1"/>
  <c r="I169" i="2" a="1"/>
  <c r="I169" i="2" s="1"/>
  <c r="J169" i="4" s="1"/>
  <c r="I170" i="2" a="1"/>
  <c r="I170" i="2" s="1"/>
  <c r="J170" i="4" s="1"/>
  <c r="I171" i="2" a="1"/>
  <c r="I171" i="2" s="1"/>
  <c r="J171" i="4" s="1"/>
  <c r="I172" i="2" a="1"/>
  <c r="I172" i="2" s="1"/>
  <c r="J172" i="4" s="1"/>
  <c r="I173" i="2" a="1"/>
  <c r="I173" i="2" s="1"/>
  <c r="J173" i="4" s="1"/>
  <c r="I174" i="2" a="1"/>
  <c r="I174" i="2" s="1"/>
  <c r="J174" i="4" s="1"/>
  <c r="I175" i="2" a="1"/>
  <c r="I175" i="2" s="1"/>
  <c r="J175" i="4" s="1"/>
  <c r="I176" i="2" a="1"/>
  <c r="I176" i="2" s="1"/>
  <c r="J176" i="4" s="1"/>
  <c r="I177" i="2" a="1"/>
  <c r="I177" i="2" s="1"/>
  <c r="J177" i="4" s="1"/>
  <c r="I178" i="2" a="1"/>
  <c r="I178" i="2" s="1"/>
  <c r="J178" i="4" s="1"/>
  <c r="I179" i="2" a="1"/>
  <c r="I179" i="2" s="1"/>
  <c r="J179" i="4" s="1"/>
  <c r="I180" i="2" a="1"/>
  <c r="I180" i="2" s="1"/>
  <c r="J180" i="4" s="1"/>
  <c r="I181" i="2" a="1"/>
  <c r="I181" i="2" s="1"/>
  <c r="J181" i="4" s="1"/>
  <c r="I182" i="2" a="1"/>
  <c r="I182" i="2" s="1"/>
  <c r="J182" i="4" s="1"/>
  <c r="I183" i="2" a="1"/>
  <c r="I183" i="2" s="1"/>
  <c r="J183" i="4" s="1"/>
  <c r="I184" i="2" a="1"/>
  <c r="I184" i="2" s="1"/>
  <c r="J184" i="4" s="1"/>
  <c r="I185" i="2" a="1"/>
  <c r="I185" i="2" s="1"/>
  <c r="J185" i="4" s="1"/>
  <c r="I186" i="2" a="1"/>
  <c r="I186" i="2" s="1"/>
  <c r="J186" i="4" s="1"/>
  <c r="I187" i="2" a="1"/>
  <c r="I187" i="2" s="1"/>
  <c r="J187" i="4" s="1"/>
  <c r="I188" i="2" a="1"/>
  <c r="I188" i="2" s="1"/>
  <c r="J188" i="4" s="1"/>
  <c r="I189" i="2" a="1"/>
  <c r="I189" i="2" s="1"/>
  <c r="J189" i="4" s="1"/>
  <c r="I190" i="2" a="1"/>
  <c r="I190" i="2" s="1"/>
  <c r="J190" i="4" s="1"/>
  <c r="I191" i="2" a="1"/>
  <c r="I191" i="2" s="1"/>
  <c r="J191" i="4" s="1"/>
  <c r="I192" i="2" a="1"/>
  <c r="I192" i="2" s="1"/>
  <c r="J192" i="4" s="1"/>
  <c r="I193" i="2" a="1"/>
  <c r="I193" i="2" s="1"/>
  <c r="J193" i="4" s="1"/>
  <c r="I194" i="2" a="1"/>
  <c r="I194" i="2" s="1"/>
  <c r="J194" i="4" s="1"/>
  <c r="I195" i="2" a="1"/>
  <c r="I195" i="2" s="1"/>
  <c r="J195" i="4" s="1"/>
  <c r="I196" i="2" a="1"/>
  <c r="I196" i="2" s="1"/>
  <c r="J196" i="4" s="1"/>
  <c r="I197" i="2" a="1"/>
  <c r="I197" i="2" s="1"/>
  <c r="J197" i="4" s="1"/>
  <c r="I47" i="2" a="1"/>
  <c r="I47" i="2" s="1"/>
  <c r="J47" i="4" s="1"/>
  <c r="I48" i="2" a="1"/>
  <c r="I48" i="2" s="1"/>
  <c r="J48" i="4" s="1"/>
  <c r="I49" i="2" a="1"/>
  <c r="I49" i="2" s="1"/>
  <c r="J49" i="4" s="1"/>
  <c r="I50" i="2" a="1"/>
  <c r="I50" i="2" s="1"/>
  <c r="J50" i="4" s="1"/>
  <c r="I51" i="2" a="1"/>
  <c r="I51" i="2" s="1"/>
  <c r="J51" i="4" s="1"/>
  <c r="I52" i="2" a="1"/>
  <c r="I52" i="2" s="1"/>
  <c r="J52" i="4" s="1"/>
  <c r="I53" i="2" a="1"/>
  <c r="I53" i="2" s="1"/>
  <c r="J53" i="4" s="1"/>
  <c r="I54" i="2" a="1"/>
  <c r="I54" i="2" s="1"/>
  <c r="J54" i="4" s="1"/>
  <c r="I55" i="2" a="1"/>
  <c r="I55" i="2" s="1"/>
  <c r="J55" i="4" s="1"/>
  <c r="I56" i="2" a="1"/>
  <c r="I56" i="2" s="1"/>
  <c r="J56" i="4" s="1"/>
  <c r="I57" i="2" a="1"/>
  <c r="I57" i="2" s="1"/>
  <c r="J57" i="4" s="1"/>
  <c r="I58" i="2" a="1"/>
  <c r="I58" i="2" s="1"/>
  <c r="J58" i="4" s="1"/>
  <c r="I59" i="2" a="1"/>
  <c r="I59" i="2" s="1"/>
  <c r="J59" i="4" s="1"/>
  <c r="I60" i="2" a="1"/>
  <c r="I60" i="2" s="1"/>
  <c r="J60" i="4" s="1"/>
  <c r="I61" i="2" a="1"/>
  <c r="I61" i="2" s="1"/>
  <c r="J61" i="4" s="1"/>
  <c r="I62" i="2" a="1"/>
  <c r="I62" i="2" s="1"/>
  <c r="J62" i="4" s="1"/>
  <c r="I31" i="2" a="1"/>
  <c r="I31" i="2" s="1"/>
  <c r="J31" i="4" s="1"/>
  <c r="I32" i="2" a="1"/>
  <c r="I32" i="2" s="1"/>
  <c r="J32" i="4" s="1"/>
  <c r="I33" i="2" a="1"/>
  <c r="I33" i="2" s="1"/>
  <c r="J33" i="4" s="1"/>
  <c r="I34" i="2" a="1"/>
  <c r="I34" i="2" s="1"/>
  <c r="J34" i="4" s="1"/>
  <c r="I35" i="2" a="1"/>
  <c r="I35" i="2" s="1"/>
  <c r="J35" i="4" s="1"/>
  <c r="I36" i="2" a="1"/>
  <c r="I36" i="2" s="1"/>
  <c r="J36" i="4" s="1"/>
  <c r="I37" i="2" a="1"/>
  <c r="I37" i="2" s="1"/>
  <c r="J37" i="4" s="1"/>
  <c r="I38" i="2" a="1"/>
  <c r="I38" i="2" s="1"/>
  <c r="J38" i="4" s="1"/>
  <c r="I39" i="2" a="1"/>
  <c r="I39" i="2" s="1"/>
  <c r="J39" i="4" s="1"/>
  <c r="I40" i="2" a="1"/>
  <c r="I40" i="2" s="1"/>
  <c r="J40" i="4" s="1"/>
  <c r="I41" i="2" a="1"/>
  <c r="I41" i="2" s="1"/>
  <c r="J41" i="4" s="1"/>
  <c r="I42" i="2" a="1"/>
  <c r="I42" i="2" s="1"/>
  <c r="J42" i="4" s="1"/>
  <c r="I43" i="2" a="1"/>
  <c r="I43" i="2" s="1"/>
  <c r="J43" i="4" s="1"/>
  <c r="I44" i="2" a="1"/>
  <c r="I44" i="2" s="1"/>
  <c r="J44" i="4" s="1"/>
  <c r="I45" i="2" a="1"/>
  <c r="I45" i="2" s="1"/>
  <c r="J45" i="4" s="1"/>
  <c r="I46" i="2" a="1"/>
  <c r="I46" i="2" s="1"/>
  <c r="J46" i="4" s="1"/>
  <c r="I11" i="2" a="1"/>
  <c r="I11" i="2" s="1"/>
  <c r="J11" i="4" s="1"/>
  <c r="I12" i="2" a="1"/>
  <c r="I12" i="2" s="1"/>
  <c r="J12" i="4" s="1"/>
  <c r="I13" i="2" a="1"/>
  <c r="I13" i="2" s="1"/>
  <c r="J13" i="4" s="1"/>
  <c r="I14" i="2" a="1"/>
  <c r="I14" i="2" s="1"/>
  <c r="J14" i="4" s="1"/>
  <c r="I15" i="2" a="1"/>
  <c r="I15" i="2" s="1"/>
  <c r="J15" i="4" s="1"/>
  <c r="I16" i="2" a="1"/>
  <c r="I16" i="2" s="1"/>
  <c r="J16" i="4" s="1"/>
  <c r="I17" i="2" a="1"/>
  <c r="I17" i="2" s="1"/>
  <c r="J17" i="4" s="1"/>
  <c r="I18" i="2" a="1"/>
  <c r="I18" i="2" s="1"/>
  <c r="J18" i="4" s="1"/>
  <c r="I19" i="2" a="1"/>
  <c r="I19" i="2" s="1"/>
  <c r="J19" i="4" s="1"/>
  <c r="I20" i="2" a="1"/>
  <c r="I20" i="2" s="1"/>
  <c r="J20" i="4" s="1"/>
  <c r="I21" i="2" a="1"/>
  <c r="I21" i="2" s="1"/>
  <c r="J21" i="4" s="1"/>
  <c r="I22" i="2" a="1"/>
  <c r="I22" i="2" s="1"/>
  <c r="J22" i="4" s="1"/>
  <c r="I23" i="2" a="1"/>
  <c r="I23" i="2" s="1"/>
  <c r="J23" i="4" s="1"/>
  <c r="I24" i="2" a="1"/>
  <c r="I24" i="2" s="1"/>
  <c r="J24" i="4" s="1"/>
  <c r="I25" i="2" a="1"/>
  <c r="I25" i="2" s="1"/>
  <c r="J25" i="4" s="1"/>
  <c r="I26" i="2" a="1"/>
  <c r="I26" i="2" s="1"/>
  <c r="J26" i="4" s="1"/>
  <c r="I27" i="2" a="1"/>
  <c r="I27" i="2" s="1"/>
  <c r="J27" i="4" s="1"/>
  <c r="I28" i="2" a="1"/>
  <c r="I28" i="2" s="1"/>
  <c r="J28" i="4" s="1"/>
  <c r="I29" i="2" a="1"/>
  <c r="I29" i="2" s="1"/>
  <c r="J29" i="4" s="1"/>
  <c r="I30" i="2" a="1"/>
  <c r="I30" i="2" s="1"/>
  <c r="J30" i="4" s="1"/>
  <c r="I3" i="2" a="1"/>
  <c r="I3" i="2" s="1"/>
  <c r="J3" i="4" s="1"/>
  <c r="I4" i="2" a="1"/>
  <c r="I4" i="2" s="1"/>
  <c r="J4" i="4" s="1"/>
  <c r="I5" i="2" a="1"/>
  <c r="I5" i="2" s="1"/>
  <c r="J5" i="4" s="1"/>
  <c r="I6" i="2" a="1"/>
  <c r="I6" i="2" s="1"/>
  <c r="J6" i="4" s="1"/>
  <c r="I7" i="2" a="1"/>
  <c r="I7" i="2" s="1"/>
  <c r="J7" i="4" s="1"/>
  <c r="I8" i="2" a="1"/>
  <c r="I8" i="2" s="1"/>
  <c r="J8" i="4" s="1"/>
  <c r="I9" i="2" a="1"/>
  <c r="I9" i="2" s="1"/>
  <c r="J9" i="4" s="1"/>
  <c r="I10" i="2" a="1"/>
  <c r="I10" i="2" s="1"/>
  <c r="I2" i="2" a="1"/>
  <c r="I2" i="2" s="1"/>
  <c r="J2" i="4" s="1"/>
  <c r="H1563" i="1" l="1"/>
  <c r="Q778" i="4" s="1"/>
  <c r="C1563" i="1"/>
  <c r="D1563" i="1" s="1"/>
  <c r="L778" i="4" s="1"/>
  <c r="H1701" i="1"/>
  <c r="Q640" i="4" s="1"/>
  <c r="C1701" i="1"/>
  <c r="D1701" i="1" s="1"/>
  <c r="L640" i="4" s="1"/>
  <c r="H2028" i="1"/>
  <c r="Q314" i="4" s="1"/>
  <c r="C2028" i="1"/>
  <c r="D2028" i="1" s="1"/>
  <c r="L314" i="4" s="1"/>
  <c r="H620" i="1"/>
  <c r="Q1720" i="4" s="1"/>
  <c r="C620" i="1"/>
  <c r="D620" i="1" s="1"/>
  <c r="L1720" i="4" s="1"/>
  <c r="C618" i="1"/>
  <c r="D618" i="1" s="1"/>
  <c r="L1722" i="4" s="1"/>
  <c r="C1941" i="1"/>
  <c r="D1941" i="1" s="1"/>
  <c r="C1773" i="1"/>
  <c r="D1773" i="1" s="1"/>
  <c r="C108" i="1"/>
  <c r="D108" i="1" s="1"/>
  <c r="C45" i="1"/>
  <c r="D45" i="1" s="1"/>
  <c r="C2156" i="1"/>
  <c r="D2156" i="1" s="1"/>
  <c r="C1924" i="1"/>
  <c r="D1924" i="1" s="1"/>
  <c r="L418" i="4" s="1"/>
  <c r="C92" i="1"/>
  <c r="D92" i="1" s="1"/>
  <c r="C37" i="1"/>
  <c r="D37" i="1" s="1"/>
  <c r="C2229" i="1"/>
  <c r="D2229" i="1" s="1"/>
  <c r="C2115" i="1"/>
  <c r="D2115" i="1" s="1"/>
  <c r="C2004" i="1"/>
  <c r="D2004" i="1" s="1"/>
  <c r="C1923" i="1"/>
  <c r="D1923" i="1" s="1"/>
  <c r="C1835" i="1"/>
  <c r="D1835" i="1" s="1"/>
  <c r="L506" i="4" s="1"/>
  <c r="C1122" i="1"/>
  <c r="D1122" i="1" s="1"/>
  <c r="C596" i="1"/>
  <c r="D596" i="1" s="1"/>
  <c r="C316" i="1"/>
  <c r="D316" i="1" s="1"/>
  <c r="C84" i="1"/>
  <c r="D84" i="1" s="1"/>
  <c r="C2206" i="1"/>
  <c r="D2206" i="1" s="1"/>
  <c r="C2093" i="1"/>
  <c r="D2093" i="1" s="1"/>
  <c r="C1981" i="1"/>
  <c r="D1981" i="1" s="1"/>
  <c r="C1886" i="1"/>
  <c r="D1886" i="1" s="1"/>
  <c r="C1830" i="1"/>
  <c r="D1830" i="1" s="1"/>
  <c r="L511" i="4" s="1"/>
  <c r="C1740" i="1"/>
  <c r="D1740" i="1" s="1"/>
  <c r="C580" i="1"/>
  <c r="D580" i="1" s="1"/>
  <c r="C308" i="1"/>
  <c r="D308" i="1" s="1"/>
  <c r="C12" i="1"/>
  <c r="D12" i="1" s="1"/>
  <c r="L2326" i="4" s="1"/>
  <c r="C2205" i="1"/>
  <c r="D2205" i="1" s="1"/>
  <c r="C2085" i="1"/>
  <c r="D2085" i="1" s="1"/>
  <c r="L257" i="4" s="1"/>
  <c r="C1974" i="1"/>
  <c r="D1974" i="1" s="1"/>
  <c r="C1885" i="1"/>
  <c r="D1885" i="1" s="1"/>
  <c r="C1829" i="1"/>
  <c r="D1829" i="1" s="1"/>
  <c r="C1733" i="1"/>
  <c r="D1733" i="1" s="1"/>
  <c r="C1562" i="1"/>
  <c r="D1562" i="1" s="1"/>
  <c r="C846" i="1"/>
  <c r="D846" i="1" s="1"/>
  <c r="C500" i="1"/>
  <c r="D500" i="1" s="1"/>
  <c r="C300" i="1"/>
  <c r="D300" i="1" s="1"/>
  <c r="L2040" i="4" s="1"/>
  <c r="C2165" i="1"/>
  <c r="D2165" i="1" s="1"/>
  <c r="C1789" i="1"/>
  <c r="D1789" i="1" s="1"/>
  <c r="C412" i="1"/>
  <c r="D412" i="1" s="1"/>
  <c r="C324" i="1"/>
  <c r="D324" i="1" s="1"/>
  <c r="C34" i="1"/>
  <c r="D34" i="1" s="1"/>
  <c r="C2204" i="1"/>
  <c r="D2204" i="1" s="1"/>
  <c r="C2045" i="1"/>
  <c r="D2045" i="1" s="1"/>
  <c r="L297" i="4" s="1"/>
  <c r="C1973" i="1"/>
  <c r="D1973" i="1" s="1"/>
  <c r="C1884" i="1"/>
  <c r="D1884" i="1" s="1"/>
  <c r="C1796" i="1"/>
  <c r="D1796" i="1" s="1"/>
  <c r="C1732" i="1"/>
  <c r="D1732" i="1" s="1"/>
  <c r="C814" i="1"/>
  <c r="D814" i="1" s="1"/>
  <c r="C483" i="1"/>
  <c r="D483" i="1" s="1"/>
  <c r="C260" i="1"/>
  <c r="D260" i="1" s="1"/>
  <c r="C2277" i="1"/>
  <c r="D2277" i="1" s="1"/>
  <c r="C2013" i="1"/>
  <c r="D2013" i="1" s="1"/>
  <c r="C1860" i="1"/>
  <c r="D1860" i="1" s="1"/>
  <c r="L481" i="4" s="1"/>
  <c r="C2237" i="1"/>
  <c r="D2237" i="1" s="1"/>
  <c r="C2012" i="1"/>
  <c r="D2012" i="1" s="1"/>
  <c r="C1845" i="1"/>
  <c r="D1845" i="1" s="1"/>
  <c r="C604" i="1"/>
  <c r="D604" i="1" s="1"/>
  <c r="C29" i="1"/>
  <c r="D29" i="1" s="1"/>
  <c r="C2173" i="1"/>
  <c r="D2173" i="1" s="1"/>
  <c r="C2029" i="1"/>
  <c r="D2029" i="1" s="1"/>
  <c r="C1972" i="1"/>
  <c r="D1972" i="1" s="1"/>
  <c r="L370" i="4" s="1"/>
  <c r="C1708" i="1"/>
  <c r="D1708" i="1" s="1"/>
  <c r="C1223" i="1"/>
  <c r="D1223" i="1" s="1"/>
  <c r="C724" i="1"/>
  <c r="D724" i="1" s="1"/>
  <c r="C436" i="1"/>
  <c r="D436" i="1" s="1"/>
  <c r="C196" i="1"/>
  <c r="D196" i="1" s="1"/>
  <c r="L2143" i="4" s="1"/>
  <c r="H2263" i="1"/>
  <c r="C2263" i="1"/>
  <c r="D2263" i="1" s="1"/>
  <c r="H1463" i="1"/>
  <c r="C1463" i="1"/>
  <c r="D1463" i="1" s="1"/>
  <c r="H1327" i="1"/>
  <c r="C1327" i="1"/>
  <c r="D1327" i="1" s="1"/>
  <c r="H2062" i="1"/>
  <c r="C2062" i="1"/>
  <c r="D2062" i="1" s="1"/>
  <c r="H1870" i="1"/>
  <c r="Q472" i="4" s="1"/>
  <c r="C1870" i="1"/>
  <c r="D1870" i="1" s="1"/>
  <c r="L472" i="4" s="1"/>
  <c r="H1358" i="1"/>
  <c r="C1358" i="1"/>
  <c r="D1358" i="1" s="1"/>
  <c r="H1222" i="1"/>
  <c r="C1222" i="1"/>
  <c r="D1222" i="1" s="1"/>
  <c r="C2078" i="1"/>
  <c r="D2078" i="1" s="1"/>
  <c r="C1431" i="1"/>
  <c r="D1431" i="1" s="1"/>
  <c r="L910" i="4" s="1"/>
  <c r="C742" i="1"/>
  <c r="D742" i="1" s="1"/>
  <c r="L1599" i="4" s="1"/>
  <c r="H2341" i="1"/>
  <c r="C2341" i="1"/>
  <c r="D2341" i="1" s="1"/>
  <c r="H2261" i="1"/>
  <c r="C2261" i="1"/>
  <c r="D2261" i="1" s="1"/>
  <c r="H2245" i="1"/>
  <c r="C2245" i="1"/>
  <c r="D2245" i="1" s="1"/>
  <c r="H2221" i="1"/>
  <c r="C2221" i="1"/>
  <c r="D2221" i="1" s="1"/>
  <c r="H2213" i="1"/>
  <c r="C2213" i="1"/>
  <c r="D2213" i="1" s="1"/>
  <c r="H2189" i="1"/>
  <c r="Q156" i="4" s="1"/>
  <c r="C2189" i="1"/>
  <c r="D2189" i="1" s="1"/>
  <c r="L156" i="4" s="1"/>
  <c r="H2181" i="1"/>
  <c r="C2181" i="1"/>
  <c r="D2181" i="1" s="1"/>
  <c r="H2149" i="1"/>
  <c r="C2149" i="1"/>
  <c r="D2149" i="1" s="1"/>
  <c r="H2141" i="1"/>
  <c r="C2141" i="1"/>
  <c r="D2141" i="1" s="1"/>
  <c r="H2109" i="1"/>
  <c r="C2109" i="1"/>
  <c r="D2109" i="1" s="1"/>
  <c r="H2101" i="1"/>
  <c r="C2101" i="1"/>
  <c r="D2101" i="1" s="1"/>
  <c r="H2061" i="1"/>
  <c r="Q281" i="4" s="1"/>
  <c r="C2061" i="1"/>
  <c r="D2061" i="1" s="1"/>
  <c r="L281" i="4" s="1"/>
  <c r="H2037" i="1"/>
  <c r="C2037" i="1"/>
  <c r="D2037" i="1" s="1"/>
  <c r="H2021" i="1"/>
  <c r="C2021" i="1"/>
  <c r="D2021" i="1" s="1"/>
  <c r="H1989" i="1"/>
  <c r="C1989" i="1"/>
  <c r="D1989" i="1" s="1"/>
  <c r="H1957" i="1"/>
  <c r="C1957" i="1"/>
  <c r="D1957" i="1" s="1"/>
  <c r="H1933" i="1"/>
  <c r="C1933" i="1"/>
  <c r="D1933" i="1" s="1"/>
  <c r="H1925" i="1"/>
  <c r="C1925" i="1"/>
  <c r="D1925" i="1" s="1"/>
  <c r="H1901" i="1"/>
  <c r="C1901" i="1"/>
  <c r="D1901" i="1" s="1"/>
  <c r="H1893" i="1"/>
  <c r="C1893" i="1"/>
  <c r="D1893" i="1" s="1"/>
  <c r="H1869" i="1"/>
  <c r="C1869" i="1"/>
  <c r="D1869" i="1" s="1"/>
  <c r="H1837" i="1"/>
  <c r="Q504" i="4" s="1"/>
  <c r="C1837" i="1"/>
  <c r="D1837" i="1" s="1"/>
  <c r="L504" i="4" s="1"/>
  <c r="H1813" i="1"/>
  <c r="C1813" i="1"/>
  <c r="D1813" i="1" s="1"/>
  <c r="H1797" i="1"/>
  <c r="Q544" i="4" s="1"/>
  <c r="C1797" i="1"/>
  <c r="D1797" i="1" s="1"/>
  <c r="L544" i="4" s="1"/>
  <c r="H1781" i="1"/>
  <c r="C1781" i="1"/>
  <c r="D1781" i="1" s="1"/>
  <c r="H1749" i="1"/>
  <c r="C1749" i="1"/>
  <c r="D1749" i="1" s="1"/>
  <c r="H1725" i="1"/>
  <c r="C1725" i="1"/>
  <c r="D1725" i="1" s="1"/>
  <c r="H1717" i="1"/>
  <c r="C1717" i="1"/>
  <c r="D1717" i="1" s="1"/>
  <c r="H1693" i="1"/>
  <c r="C1693" i="1"/>
  <c r="D1693" i="1" s="1"/>
  <c r="H13" i="1"/>
  <c r="C13" i="1"/>
  <c r="D13" i="1" s="1"/>
  <c r="H5" i="1"/>
  <c r="C5" i="1"/>
  <c r="D5" i="1" s="1"/>
  <c r="L2333" i="4" s="1"/>
  <c r="C2269" i="1"/>
  <c r="D2269" i="1" s="1"/>
  <c r="C2133" i="1"/>
  <c r="D2133" i="1" s="1"/>
  <c r="C2077" i="1"/>
  <c r="D2077" i="1" s="1"/>
  <c r="L265" i="4" s="1"/>
  <c r="C1965" i="1"/>
  <c r="D1965" i="1" s="1"/>
  <c r="L377" i="4" s="1"/>
  <c r="C1917" i="1"/>
  <c r="D1917" i="1" s="1"/>
  <c r="C1821" i="1"/>
  <c r="D1821" i="1" s="1"/>
  <c r="C1765" i="1"/>
  <c r="D1765" i="1" s="1"/>
  <c r="C1677" i="1"/>
  <c r="D1677" i="1" s="1"/>
  <c r="C1323" i="1"/>
  <c r="D1323" i="1" s="1"/>
  <c r="H2340" i="1"/>
  <c r="C2340" i="1"/>
  <c r="D2340" i="1" s="1"/>
  <c r="H2284" i="1"/>
  <c r="C2284" i="1"/>
  <c r="D2284" i="1" s="1"/>
  <c r="H2228" i="1"/>
  <c r="C2228" i="1"/>
  <c r="D2228" i="1" s="1"/>
  <c r="H2188" i="1"/>
  <c r="C2188" i="1"/>
  <c r="D2188" i="1" s="1"/>
  <c r="H2100" i="1"/>
  <c r="C2100" i="1"/>
  <c r="D2100" i="1" s="1"/>
  <c r="H2076" i="1"/>
  <c r="C2076" i="1"/>
  <c r="D2076" i="1" s="1"/>
  <c r="H2060" i="1"/>
  <c r="C2060" i="1"/>
  <c r="D2060" i="1" s="1"/>
  <c r="H2020" i="1"/>
  <c r="Q322" i="4" s="1"/>
  <c r="C2020" i="1"/>
  <c r="D2020" i="1" s="1"/>
  <c r="L322" i="4" s="1"/>
  <c r="H1996" i="1"/>
  <c r="C1996" i="1"/>
  <c r="D1996" i="1" s="1"/>
  <c r="H1988" i="1"/>
  <c r="Q354" i="4" s="1"/>
  <c r="C1988" i="1"/>
  <c r="D1988" i="1" s="1"/>
  <c r="L354" i="4" s="1"/>
  <c r="H1980" i="1"/>
  <c r="C1980" i="1"/>
  <c r="D1980" i="1" s="1"/>
  <c r="H1964" i="1"/>
  <c r="C1964" i="1"/>
  <c r="D1964" i="1" s="1"/>
  <c r="H1940" i="1"/>
  <c r="C1940" i="1"/>
  <c r="D1940" i="1" s="1"/>
  <c r="H1932" i="1"/>
  <c r="C1932" i="1"/>
  <c r="D1932" i="1" s="1"/>
  <c r="H1908" i="1"/>
  <c r="C1908" i="1"/>
  <c r="D1908" i="1" s="1"/>
  <c r="H1900" i="1"/>
  <c r="C1900" i="1"/>
  <c r="D1900" i="1" s="1"/>
  <c r="H1876" i="1"/>
  <c r="C1876" i="1"/>
  <c r="D1876" i="1" s="1"/>
  <c r="H1852" i="1"/>
  <c r="Q489" i="4" s="1"/>
  <c r="C1852" i="1"/>
  <c r="D1852" i="1" s="1"/>
  <c r="L489" i="4" s="1"/>
  <c r="H1844" i="1"/>
  <c r="C1844" i="1"/>
  <c r="D1844" i="1" s="1"/>
  <c r="H1836" i="1"/>
  <c r="C1836" i="1"/>
  <c r="D1836" i="1" s="1"/>
  <c r="H1828" i="1"/>
  <c r="C1828" i="1"/>
  <c r="D1828" i="1" s="1"/>
  <c r="H1812" i="1"/>
  <c r="C1812" i="1"/>
  <c r="D1812" i="1" s="1"/>
  <c r="H1788" i="1"/>
  <c r="C1788" i="1"/>
  <c r="D1788" i="1" s="1"/>
  <c r="H1780" i="1"/>
  <c r="C1780" i="1"/>
  <c r="D1780" i="1" s="1"/>
  <c r="H1772" i="1"/>
  <c r="C1772" i="1"/>
  <c r="D1772" i="1" s="1"/>
  <c r="H1756" i="1"/>
  <c r="C1756" i="1"/>
  <c r="D1756" i="1" s="1"/>
  <c r="H1748" i="1"/>
  <c r="C1748" i="1"/>
  <c r="D1748" i="1" s="1"/>
  <c r="H1724" i="1"/>
  <c r="C1724" i="1"/>
  <c r="D1724" i="1" s="1"/>
  <c r="H1716" i="1"/>
  <c r="C1716" i="1"/>
  <c r="D1716" i="1" s="1"/>
  <c r="H1700" i="1"/>
  <c r="C1700" i="1"/>
  <c r="D1700" i="1" s="1"/>
  <c r="H1692" i="1"/>
  <c r="C1692" i="1"/>
  <c r="D1692" i="1" s="1"/>
  <c r="H684" i="1"/>
  <c r="C684" i="1"/>
  <c r="D684" i="1" s="1"/>
  <c r="H668" i="1"/>
  <c r="C668" i="1"/>
  <c r="D668" i="1" s="1"/>
  <c r="H636" i="1"/>
  <c r="Q1704" i="4" s="1"/>
  <c r="C636" i="1"/>
  <c r="D636" i="1" s="1"/>
  <c r="L1704" i="4" s="1"/>
  <c r="H572" i="1"/>
  <c r="C572" i="1"/>
  <c r="D572" i="1" s="1"/>
  <c r="H564" i="1"/>
  <c r="C564" i="1"/>
  <c r="D564" i="1" s="1"/>
  <c r="H556" i="1"/>
  <c r="Q1784" i="4" s="1"/>
  <c r="C556" i="1"/>
  <c r="D556" i="1" s="1"/>
  <c r="L1784" i="4" s="1"/>
  <c r="H540" i="1"/>
  <c r="C540" i="1"/>
  <c r="D540" i="1" s="1"/>
  <c r="H468" i="1"/>
  <c r="C468" i="1"/>
  <c r="D468" i="1" s="1"/>
  <c r="H452" i="1"/>
  <c r="C452" i="1"/>
  <c r="D452" i="1" s="1"/>
  <c r="H444" i="1"/>
  <c r="C444" i="1"/>
  <c r="D444" i="1" s="1"/>
  <c r="H364" i="1"/>
  <c r="C364" i="1"/>
  <c r="D364" i="1" s="1"/>
  <c r="H348" i="1"/>
  <c r="C348" i="1"/>
  <c r="D348" i="1" s="1"/>
  <c r="H284" i="1"/>
  <c r="C284" i="1"/>
  <c r="D284" i="1" s="1"/>
  <c r="H276" i="1"/>
  <c r="C276" i="1"/>
  <c r="D276" i="1" s="1"/>
  <c r="H212" i="1"/>
  <c r="C212" i="1"/>
  <c r="D212" i="1" s="1"/>
  <c r="H188" i="1"/>
  <c r="C188" i="1"/>
  <c r="D188" i="1" s="1"/>
  <c r="H180" i="1"/>
  <c r="C180" i="1"/>
  <c r="D180" i="1" s="1"/>
  <c r="H172" i="1"/>
  <c r="C172" i="1"/>
  <c r="D172" i="1" s="1"/>
  <c r="H124" i="1"/>
  <c r="C124" i="1"/>
  <c r="D124" i="1" s="1"/>
  <c r="H20" i="1"/>
  <c r="C20" i="1"/>
  <c r="D20" i="1" s="1"/>
  <c r="C21" i="1"/>
  <c r="D21" i="1" s="1"/>
  <c r="C2325" i="1"/>
  <c r="D2325" i="1" s="1"/>
  <c r="L21" i="4" s="1"/>
  <c r="C2253" i="1"/>
  <c r="D2253" i="1" s="1"/>
  <c r="C2197" i="1"/>
  <c r="D2197" i="1" s="1"/>
  <c r="L148" i="4" s="1"/>
  <c r="C2125" i="1"/>
  <c r="D2125" i="1" s="1"/>
  <c r="C2069" i="1"/>
  <c r="D2069" i="1" s="1"/>
  <c r="C2005" i="1"/>
  <c r="D2005" i="1" s="1"/>
  <c r="C1956" i="1"/>
  <c r="D1956" i="1" s="1"/>
  <c r="C1916" i="1"/>
  <c r="D1916" i="1" s="1"/>
  <c r="C1861" i="1"/>
  <c r="D1861" i="1" s="1"/>
  <c r="C1820" i="1"/>
  <c r="D1820" i="1" s="1"/>
  <c r="C1764" i="1"/>
  <c r="D1764" i="1" s="1"/>
  <c r="C1709" i="1"/>
  <c r="D1709" i="1" s="1"/>
  <c r="C1676" i="1"/>
  <c r="D1676" i="1" s="1"/>
  <c r="C1294" i="1"/>
  <c r="D1294" i="1" s="1"/>
  <c r="C1115" i="1"/>
  <c r="D1115" i="1" s="1"/>
  <c r="C708" i="1"/>
  <c r="D708" i="1" s="1"/>
  <c r="L1632" i="4" s="1"/>
  <c r="C539" i="1"/>
  <c r="D539" i="1" s="1"/>
  <c r="L1801" i="4" s="1"/>
  <c r="C403" i="1"/>
  <c r="D403" i="1" s="1"/>
  <c r="C244" i="1"/>
  <c r="D244" i="1" s="1"/>
  <c r="C68" i="1"/>
  <c r="D68" i="1" s="1"/>
  <c r="C1667" i="1"/>
  <c r="D1667" i="1" s="1"/>
  <c r="L674" i="4" s="1"/>
  <c r="C1291" i="1"/>
  <c r="D1291" i="1" s="1"/>
  <c r="C1050" i="1"/>
  <c r="D1050" i="1" s="1"/>
  <c r="C700" i="1"/>
  <c r="D700" i="1" s="1"/>
  <c r="C532" i="1"/>
  <c r="D532" i="1" s="1"/>
  <c r="L1808" i="4" s="1"/>
  <c r="C380" i="1"/>
  <c r="D380" i="1" s="1"/>
  <c r="C211" i="1"/>
  <c r="D211" i="1" s="1"/>
  <c r="L2128" i="4" s="1"/>
  <c r="H1871" i="1"/>
  <c r="C1871" i="1"/>
  <c r="D1871" i="1" s="1"/>
  <c r="H1743" i="1"/>
  <c r="C1743" i="1"/>
  <c r="D1743" i="1" s="1"/>
  <c r="H55" i="1"/>
  <c r="C55" i="1"/>
  <c r="D55" i="1" s="1"/>
  <c r="H2334" i="1"/>
  <c r="C2334" i="1"/>
  <c r="D2334" i="1" s="1"/>
  <c r="H2318" i="1"/>
  <c r="C2318" i="1"/>
  <c r="D2318" i="1" s="1"/>
  <c r="H2302" i="1"/>
  <c r="C2302" i="1"/>
  <c r="D2302" i="1" s="1"/>
  <c r="H2190" i="1"/>
  <c r="C2190" i="1"/>
  <c r="D2190" i="1" s="1"/>
  <c r="H1958" i="1"/>
  <c r="C1958" i="1"/>
  <c r="D1958" i="1" s="1"/>
  <c r="H1326" i="1"/>
  <c r="C1326" i="1"/>
  <c r="D1326" i="1" s="1"/>
  <c r="H1190" i="1"/>
  <c r="Q1151" i="4" s="1"/>
  <c r="C1190" i="1"/>
  <c r="D1190" i="1" s="1"/>
  <c r="L1151" i="4" s="1"/>
  <c r="H782" i="1"/>
  <c r="C782" i="1"/>
  <c r="D782" i="1" s="1"/>
  <c r="H14" i="1"/>
  <c r="C14" i="1"/>
  <c r="D14" i="1" s="1"/>
  <c r="H2309" i="1"/>
  <c r="C2309" i="1"/>
  <c r="D2309" i="1" s="1"/>
  <c r="H2301" i="1"/>
  <c r="C2301" i="1"/>
  <c r="D2301" i="1" s="1"/>
  <c r="H2267" i="1"/>
  <c r="C2267" i="1"/>
  <c r="D2267" i="1" s="1"/>
  <c r="H2227" i="1"/>
  <c r="Q119" i="4" s="1"/>
  <c r="C2227" i="1"/>
  <c r="D2227" i="1" s="1"/>
  <c r="L119" i="4" s="1"/>
  <c r="H2155" i="1"/>
  <c r="C2155" i="1"/>
  <c r="D2155" i="1" s="1"/>
  <c r="H2139" i="1"/>
  <c r="Q205" i="4" s="1"/>
  <c r="C2139" i="1"/>
  <c r="D2139" i="1" s="1"/>
  <c r="L205" i="4" s="1"/>
  <c r="H2099" i="1"/>
  <c r="C2099" i="1"/>
  <c r="D2099" i="1" s="1"/>
  <c r="H2027" i="1"/>
  <c r="C2027" i="1"/>
  <c r="D2027" i="1" s="1"/>
  <c r="H2011" i="1"/>
  <c r="C2011" i="1"/>
  <c r="D2011" i="1" s="1"/>
  <c r="H1963" i="1"/>
  <c r="C1963" i="1"/>
  <c r="D1963" i="1" s="1"/>
  <c r="H1819" i="1"/>
  <c r="C1819" i="1"/>
  <c r="D1819" i="1" s="1"/>
  <c r="H1691" i="1"/>
  <c r="C1691" i="1"/>
  <c r="D1691" i="1" s="1"/>
  <c r="H1627" i="1"/>
  <c r="Q714" i="4" s="1"/>
  <c r="C1627" i="1"/>
  <c r="D1627" i="1" s="1"/>
  <c r="L714" i="4" s="1"/>
  <c r="H1595" i="1"/>
  <c r="C1595" i="1"/>
  <c r="D1595" i="1" s="1"/>
  <c r="H1259" i="1"/>
  <c r="C1259" i="1"/>
  <c r="D1259" i="1" s="1"/>
  <c r="H1219" i="1"/>
  <c r="C1219" i="1"/>
  <c r="D1219" i="1" s="1"/>
  <c r="H1155" i="1"/>
  <c r="C1155" i="1"/>
  <c r="D1155" i="1" s="1"/>
  <c r="H1083" i="1"/>
  <c r="C1083" i="1"/>
  <c r="D1083" i="1" s="1"/>
  <c r="H1051" i="1"/>
  <c r="C1051" i="1"/>
  <c r="D1051" i="1" s="1"/>
  <c r="H811" i="1"/>
  <c r="C811" i="1"/>
  <c r="D811" i="1" s="1"/>
  <c r="H779" i="1"/>
  <c r="C779" i="1"/>
  <c r="D779" i="1" s="1"/>
  <c r="H747" i="1"/>
  <c r="C747" i="1"/>
  <c r="D747" i="1" s="1"/>
  <c r="H659" i="1"/>
  <c r="C659" i="1"/>
  <c r="D659" i="1" s="1"/>
  <c r="H451" i="1"/>
  <c r="C451" i="1"/>
  <c r="D451" i="1" s="1"/>
  <c r="H363" i="1"/>
  <c r="C363" i="1"/>
  <c r="D363" i="1" s="1"/>
  <c r="H19" i="1"/>
  <c r="Q2319" i="4" s="1"/>
  <c r="C19" i="1"/>
  <c r="D19" i="1" s="1"/>
  <c r="L2319" i="4" s="1"/>
  <c r="C53" i="1"/>
  <c r="D53" i="1" s="1"/>
  <c r="C2317" i="1"/>
  <c r="D2317" i="1" s="1"/>
  <c r="C2244" i="1"/>
  <c r="D2244" i="1" s="1"/>
  <c r="C2191" i="1"/>
  <c r="D2191" i="1" s="1"/>
  <c r="C2117" i="1"/>
  <c r="D2117" i="1" s="1"/>
  <c r="C2053" i="1"/>
  <c r="D2053" i="1" s="1"/>
  <c r="C1949" i="1"/>
  <c r="D1949" i="1" s="1"/>
  <c r="C1909" i="1"/>
  <c r="D1909" i="1" s="1"/>
  <c r="C1805" i="1"/>
  <c r="D1805" i="1" s="1"/>
  <c r="C1758" i="1"/>
  <c r="D1758" i="1" s="1"/>
  <c r="H1666" i="1"/>
  <c r="C1666" i="1"/>
  <c r="D1666" i="1" s="1"/>
  <c r="H1634" i="1"/>
  <c r="C1634" i="1"/>
  <c r="D1634" i="1" s="1"/>
  <c r="H1082" i="1"/>
  <c r="C1082" i="1"/>
  <c r="D1082" i="1" s="1"/>
  <c r="H1018" i="1"/>
  <c r="Q1323" i="4" s="1"/>
  <c r="C1018" i="1"/>
  <c r="D1018" i="1" s="1"/>
  <c r="L1323" i="4" s="1"/>
  <c r="H402" i="1"/>
  <c r="C402" i="1"/>
  <c r="D402" i="1" s="1"/>
  <c r="H314" i="1"/>
  <c r="Q2026" i="4" s="1"/>
  <c r="C314" i="1"/>
  <c r="D314" i="1" s="1"/>
  <c r="L2026" i="4" s="1"/>
  <c r="H266" i="1"/>
  <c r="C266" i="1"/>
  <c r="D266" i="1" s="1"/>
  <c r="H42" i="1"/>
  <c r="C42" i="1"/>
  <c r="D42" i="1" s="1"/>
  <c r="H18" i="1"/>
  <c r="C18" i="1"/>
  <c r="D18" i="1" s="1"/>
  <c r="C47" i="1"/>
  <c r="D47" i="1" s="1"/>
  <c r="C2316" i="1"/>
  <c r="D2316" i="1" s="1"/>
  <c r="C2243" i="1"/>
  <c r="D2243" i="1" s="1"/>
  <c r="C2174" i="1"/>
  <c r="D2174" i="1" s="1"/>
  <c r="L171" i="4" s="1"/>
  <c r="C2116" i="1"/>
  <c r="D2116" i="1" s="1"/>
  <c r="C2046" i="1"/>
  <c r="D2046" i="1" s="1"/>
  <c r="L296" i="4" s="1"/>
  <c r="C1997" i="1"/>
  <c r="D1997" i="1" s="1"/>
  <c r="C1948" i="1"/>
  <c r="D1948" i="1" s="1"/>
  <c r="L394" i="4" s="1"/>
  <c r="C1892" i="1"/>
  <c r="D1892" i="1" s="1"/>
  <c r="C1853" i="1"/>
  <c r="D1853" i="1" s="1"/>
  <c r="C1804" i="1"/>
  <c r="D1804" i="1" s="1"/>
  <c r="L537" i="4" s="1"/>
  <c r="C1757" i="1"/>
  <c r="D1757" i="1" s="1"/>
  <c r="C1707" i="1"/>
  <c r="D1707" i="1" s="1"/>
  <c r="C1594" i="1"/>
  <c r="D1594" i="1" s="1"/>
  <c r="C1254" i="1"/>
  <c r="D1254" i="1" s="1"/>
  <c r="C881" i="1"/>
  <c r="D881" i="1" s="1"/>
  <c r="L1460" i="4" s="1"/>
  <c r="C692" i="1"/>
  <c r="D692" i="1" s="1"/>
  <c r="C516" i="1"/>
  <c r="D516" i="1" s="1"/>
  <c r="C340" i="1"/>
  <c r="D340" i="1" s="1"/>
  <c r="C210" i="1"/>
  <c r="D210" i="1" s="1"/>
  <c r="L2129" i="4" s="1"/>
  <c r="L5" i="2"/>
  <c r="H2329" i="1"/>
  <c r="C2329" i="1"/>
  <c r="D2329" i="1" s="1"/>
  <c r="H2305" i="1"/>
  <c r="C2305" i="1"/>
  <c r="D2305" i="1" s="1"/>
  <c r="H2273" i="1"/>
  <c r="C2273" i="1"/>
  <c r="D2273" i="1" s="1"/>
  <c r="H2241" i="1"/>
  <c r="C2241" i="1"/>
  <c r="D2241" i="1" s="1"/>
  <c r="H2201" i="1"/>
  <c r="C2201" i="1"/>
  <c r="D2201" i="1" s="1"/>
  <c r="H2161" i="1"/>
  <c r="C2161" i="1"/>
  <c r="D2161" i="1" s="1"/>
  <c r="H2121" i="1"/>
  <c r="C2121" i="1"/>
  <c r="D2121" i="1" s="1"/>
  <c r="H2097" i="1"/>
  <c r="C2097" i="1"/>
  <c r="D2097" i="1" s="1"/>
  <c r="H2065" i="1"/>
  <c r="C2065" i="1"/>
  <c r="D2065" i="1" s="1"/>
  <c r="H2033" i="1"/>
  <c r="Q309" i="4" s="1"/>
  <c r="C2033" i="1"/>
  <c r="D2033" i="1" s="1"/>
  <c r="L309" i="4" s="1"/>
  <c r="H2001" i="1"/>
  <c r="C2001" i="1"/>
  <c r="D2001" i="1" s="1"/>
  <c r="H1969" i="1"/>
  <c r="C1969" i="1"/>
  <c r="D1969" i="1" s="1"/>
  <c r="H1937" i="1"/>
  <c r="C1937" i="1"/>
  <c r="D1937" i="1" s="1"/>
  <c r="H1897" i="1"/>
  <c r="Q445" i="4" s="1"/>
  <c r="C1897" i="1"/>
  <c r="D1897" i="1" s="1"/>
  <c r="L445" i="4" s="1"/>
  <c r="H1857" i="1"/>
  <c r="C1857" i="1"/>
  <c r="D1857" i="1" s="1"/>
  <c r="H1825" i="1"/>
  <c r="C1825" i="1"/>
  <c r="D1825" i="1" s="1"/>
  <c r="H1793" i="1"/>
  <c r="C1793" i="1"/>
  <c r="D1793" i="1" s="1"/>
  <c r="H1761" i="1"/>
  <c r="C1761" i="1"/>
  <c r="D1761" i="1" s="1"/>
  <c r="H1729" i="1"/>
  <c r="C1729" i="1"/>
  <c r="D1729" i="1" s="1"/>
  <c r="H1585" i="1"/>
  <c r="C1585" i="1"/>
  <c r="D1585" i="1" s="1"/>
  <c r="H1569" i="1"/>
  <c r="C1569" i="1"/>
  <c r="D1569" i="1" s="1"/>
  <c r="H1545" i="1"/>
  <c r="C1545" i="1"/>
  <c r="D1545" i="1" s="1"/>
  <c r="H1401" i="1"/>
  <c r="C1401" i="1"/>
  <c r="D1401" i="1" s="1"/>
  <c r="H1369" i="1"/>
  <c r="C1369" i="1"/>
  <c r="D1369" i="1" s="1"/>
  <c r="H1345" i="1"/>
  <c r="C1345" i="1"/>
  <c r="D1345" i="1" s="1"/>
  <c r="H1313" i="1"/>
  <c r="C1313" i="1"/>
  <c r="D1313" i="1" s="1"/>
  <c r="H1289" i="1"/>
  <c r="Q1052" i="4" s="1"/>
  <c r="C1289" i="1"/>
  <c r="D1289" i="1" s="1"/>
  <c r="L1052" i="4" s="1"/>
  <c r="H1257" i="1"/>
  <c r="C1257" i="1"/>
  <c r="D1257" i="1" s="1"/>
  <c r="H1225" i="1"/>
  <c r="C1225" i="1"/>
  <c r="D1225" i="1" s="1"/>
  <c r="H1073" i="1"/>
  <c r="C1073" i="1"/>
  <c r="D1073" i="1" s="1"/>
  <c r="H1049" i="1"/>
  <c r="C1049" i="1"/>
  <c r="D1049" i="1" s="1"/>
  <c r="H1025" i="1"/>
  <c r="C1025" i="1"/>
  <c r="D1025" i="1" s="1"/>
  <c r="H889" i="1"/>
  <c r="C889" i="1"/>
  <c r="D889" i="1" s="1"/>
  <c r="H857" i="1"/>
  <c r="C857" i="1"/>
  <c r="D857" i="1" s="1"/>
  <c r="H825" i="1"/>
  <c r="C825" i="1"/>
  <c r="D825" i="1" s="1"/>
  <c r="H793" i="1"/>
  <c r="C793" i="1"/>
  <c r="D793" i="1" s="1"/>
  <c r="H761" i="1"/>
  <c r="C761" i="1"/>
  <c r="D761" i="1" s="1"/>
  <c r="H729" i="1"/>
  <c r="C729" i="1"/>
  <c r="D729" i="1" s="1"/>
  <c r="H713" i="1"/>
  <c r="Q1627" i="4" s="1"/>
  <c r="C713" i="1"/>
  <c r="D713" i="1" s="1"/>
  <c r="L1627" i="4" s="1"/>
  <c r="H689" i="1"/>
  <c r="C689" i="1"/>
  <c r="D689" i="1" s="1"/>
  <c r="H657" i="1"/>
  <c r="Q1683" i="4" s="1"/>
  <c r="C657" i="1"/>
  <c r="D657" i="1" s="1"/>
  <c r="L1683" i="4" s="1"/>
  <c r="H457" i="1"/>
  <c r="C457" i="1"/>
  <c r="D457" i="1" s="1"/>
  <c r="H425" i="1"/>
  <c r="C425" i="1"/>
  <c r="D425" i="1" s="1"/>
  <c r="H393" i="1"/>
  <c r="C393" i="1"/>
  <c r="D393" i="1" s="1"/>
  <c r="H361" i="1"/>
  <c r="C361" i="1"/>
  <c r="D361" i="1" s="1"/>
  <c r="H321" i="1"/>
  <c r="Q2019" i="4" s="1"/>
  <c r="C321" i="1"/>
  <c r="D321" i="1" s="1"/>
  <c r="L2019" i="4" s="1"/>
  <c r="H289" i="1"/>
  <c r="C289" i="1"/>
  <c r="D289" i="1" s="1"/>
  <c r="H89" i="1"/>
  <c r="C89" i="1"/>
  <c r="D89" i="1" s="1"/>
  <c r="H65" i="1"/>
  <c r="C65" i="1"/>
  <c r="D65" i="1" s="1"/>
  <c r="H49" i="1"/>
  <c r="C49" i="1"/>
  <c r="D49" i="1" s="1"/>
  <c r="H25" i="1"/>
  <c r="C25" i="1"/>
  <c r="D25" i="1" s="1"/>
  <c r="H9" i="1"/>
  <c r="C9" i="1"/>
  <c r="D9" i="1" s="1"/>
  <c r="C1121" i="1"/>
  <c r="D1121" i="1" s="1"/>
  <c r="C1017" i="1"/>
  <c r="D1017" i="1" s="1"/>
  <c r="L1324" i="4" s="1"/>
  <c r="H2336" i="1"/>
  <c r="Q10" i="4" s="1"/>
  <c r="C2336" i="1"/>
  <c r="D2336" i="1" s="1"/>
  <c r="L10" i="4" s="1"/>
  <c r="H2304" i="1"/>
  <c r="C2304" i="1"/>
  <c r="D2304" i="1" s="1"/>
  <c r="H2280" i="1"/>
  <c r="C2280" i="1"/>
  <c r="D2280" i="1" s="1"/>
  <c r="H2256" i="1"/>
  <c r="Q90" i="4" s="1"/>
  <c r="C2256" i="1"/>
  <c r="D2256" i="1" s="1"/>
  <c r="L90" i="4" s="1"/>
  <c r="H2224" i="1"/>
  <c r="C2224" i="1"/>
  <c r="D2224" i="1" s="1"/>
  <c r="H2184" i="1"/>
  <c r="C2184" i="1"/>
  <c r="D2184" i="1" s="1"/>
  <c r="H2144" i="1"/>
  <c r="C2144" i="1"/>
  <c r="D2144" i="1" s="1"/>
  <c r="H2104" i="1"/>
  <c r="Q239" i="4" s="1"/>
  <c r="C2104" i="1"/>
  <c r="D2104" i="1" s="1"/>
  <c r="L239" i="4" s="1"/>
  <c r="H2072" i="1"/>
  <c r="C2072" i="1"/>
  <c r="D2072" i="1" s="1"/>
  <c r="H2040" i="1"/>
  <c r="Q302" i="4" s="1"/>
  <c r="C2040" i="1"/>
  <c r="D2040" i="1" s="1"/>
  <c r="L302" i="4" s="1"/>
  <c r="H2008" i="1"/>
  <c r="C2008" i="1"/>
  <c r="D2008" i="1" s="1"/>
  <c r="H1976" i="1"/>
  <c r="C1976" i="1"/>
  <c r="D1976" i="1" s="1"/>
  <c r="H1952" i="1"/>
  <c r="C1952" i="1"/>
  <c r="D1952" i="1" s="1"/>
  <c r="H1920" i="1"/>
  <c r="C1920" i="1"/>
  <c r="D1920" i="1" s="1"/>
  <c r="H1888" i="1"/>
  <c r="C1888" i="1"/>
  <c r="D1888" i="1" s="1"/>
  <c r="H1856" i="1"/>
  <c r="C1856" i="1"/>
  <c r="D1856" i="1" s="1"/>
  <c r="H1824" i="1"/>
  <c r="Q517" i="4" s="1"/>
  <c r="C1824" i="1"/>
  <c r="D1824" i="1" s="1"/>
  <c r="L517" i="4" s="1"/>
  <c r="H1792" i="1"/>
  <c r="C1792" i="1"/>
  <c r="D1792" i="1" s="1"/>
  <c r="H1760" i="1"/>
  <c r="C1760" i="1"/>
  <c r="D1760" i="1" s="1"/>
  <c r="H1728" i="1"/>
  <c r="C1728" i="1"/>
  <c r="D1728" i="1" s="1"/>
  <c r="H1696" i="1"/>
  <c r="Q645" i="4" s="1"/>
  <c r="C1696" i="1"/>
  <c r="D1696" i="1" s="1"/>
  <c r="L645" i="4" s="1"/>
  <c r="H1664" i="1"/>
  <c r="C1664" i="1"/>
  <c r="D1664" i="1" s="1"/>
  <c r="H1640" i="1"/>
  <c r="C1640" i="1"/>
  <c r="D1640" i="1" s="1"/>
  <c r="H1616" i="1"/>
  <c r="C1616" i="1"/>
  <c r="D1616" i="1" s="1"/>
  <c r="H1592" i="1"/>
  <c r="C1592" i="1"/>
  <c r="D1592" i="1" s="1"/>
  <c r="H1568" i="1"/>
  <c r="C1568" i="1"/>
  <c r="D1568" i="1" s="1"/>
  <c r="H1552" i="1"/>
  <c r="C1552" i="1"/>
  <c r="D1552" i="1" s="1"/>
  <c r="H1536" i="1"/>
  <c r="C1536" i="1"/>
  <c r="D1536" i="1" s="1"/>
  <c r="H1512" i="1"/>
  <c r="C1512" i="1"/>
  <c r="D1512" i="1" s="1"/>
  <c r="H1376" i="1"/>
  <c r="Q965" i="4" s="1"/>
  <c r="C1376" i="1"/>
  <c r="D1376" i="1" s="1"/>
  <c r="L965" i="4" s="1"/>
  <c r="H1344" i="1"/>
  <c r="C1344" i="1"/>
  <c r="D1344" i="1" s="1"/>
  <c r="H1312" i="1"/>
  <c r="C1312" i="1"/>
  <c r="D1312" i="1" s="1"/>
  <c r="H1280" i="1"/>
  <c r="C1280" i="1"/>
  <c r="D1280" i="1" s="1"/>
  <c r="H1248" i="1"/>
  <c r="C1248" i="1"/>
  <c r="D1248" i="1" s="1"/>
  <c r="H1216" i="1"/>
  <c r="C1216" i="1"/>
  <c r="D1216" i="1" s="1"/>
  <c r="H1192" i="1"/>
  <c r="Q1149" i="4" s="1"/>
  <c r="C1192" i="1"/>
  <c r="D1192" i="1" s="1"/>
  <c r="L1149" i="4" s="1"/>
  <c r="H1160" i="1"/>
  <c r="C1160" i="1"/>
  <c r="D1160" i="1" s="1"/>
  <c r="H1128" i="1"/>
  <c r="C1128" i="1"/>
  <c r="D1128" i="1" s="1"/>
  <c r="H1104" i="1"/>
  <c r="C1104" i="1"/>
  <c r="D1104" i="1" s="1"/>
  <c r="H1080" i="1"/>
  <c r="C1080" i="1"/>
  <c r="D1080" i="1" s="1"/>
  <c r="H1064" i="1"/>
  <c r="Q1277" i="4" s="1"/>
  <c r="C1064" i="1"/>
  <c r="D1064" i="1" s="1"/>
  <c r="L1277" i="4" s="1"/>
  <c r="H1048" i="1"/>
  <c r="C1048" i="1"/>
  <c r="D1048" i="1" s="1"/>
  <c r="H1032" i="1"/>
  <c r="Q1309" i="4" s="1"/>
  <c r="C1032" i="1"/>
  <c r="D1032" i="1" s="1"/>
  <c r="L1309" i="4" s="1"/>
  <c r="H1016" i="1"/>
  <c r="C1016" i="1"/>
  <c r="D1016" i="1" s="1"/>
  <c r="H1008" i="1"/>
  <c r="C1008" i="1"/>
  <c r="D1008" i="1" s="1"/>
  <c r="H992" i="1"/>
  <c r="C992" i="1"/>
  <c r="D992" i="1" s="1"/>
  <c r="H976" i="1"/>
  <c r="C976" i="1"/>
  <c r="D976" i="1" s="1"/>
  <c r="H968" i="1"/>
  <c r="C968" i="1"/>
  <c r="D968" i="1" s="1"/>
  <c r="H960" i="1"/>
  <c r="Q1381" i="4" s="1"/>
  <c r="C960" i="1"/>
  <c r="D960" i="1" s="1"/>
  <c r="L1381" i="4" s="1"/>
  <c r="H944" i="1"/>
  <c r="C944" i="1"/>
  <c r="D944" i="1" s="1"/>
  <c r="H928" i="1"/>
  <c r="C928" i="1"/>
  <c r="D928" i="1" s="1"/>
  <c r="H912" i="1"/>
  <c r="C912" i="1"/>
  <c r="D912" i="1" s="1"/>
  <c r="H896" i="1"/>
  <c r="C896" i="1"/>
  <c r="D896" i="1" s="1"/>
  <c r="H872" i="1"/>
  <c r="C872" i="1"/>
  <c r="D872" i="1" s="1"/>
  <c r="H840" i="1"/>
  <c r="Q1501" i="4" s="1"/>
  <c r="C840" i="1"/>
  <c r="D840" i="1" s="1"/>
  <c r="L1501" i="4" s="1"/>
  <c r="H808" i="1"/>
  <c r="C808" i="1"/>
  <c r="D808" i="1" s="1"/>
  <c r="H648" i="1"/>
  <c r="C648" i="1"/>
  <c r="D648" i="1" s="1"/>
  <c r="H616" i="1"/>
  <c r="C616" i="1"/>
  <c r="D616" i="1" s="1"/>
  <c r="H592" i="1"/>
  <c r="Q1748" i="4" s="1"/>
  <c r="C592" i="1"/>
  <c r="D592" i="1" s="1"/>
  <c r="L1748" i="4" s="1"/>
  <c r="H560" i="1"/>
  <c r="C560" i="1"/>
  <c r="D560" i="1" s="1"/>
  <c r="H512" i="1"/>
  <c r="Q1828" i="4" s="1"/>
  <c r="C512" i="1"/>
  <c r="D512" i="1" s="1"/>
  <c r="L1828" i="4" s="1"/>
  <c r="H480" i="1"/>
  <c r="C480" i="1"/>
  <c r="D480" i="1" s="1"/>
  <c r="H448" i="1"/>
  <c r="Q1892" i="4" s="1"/>
  <c r="C448" i="1"/>
  <c r="D448" i="1" s="1"/>
  <c r="L1892" i="4" s="1"/>
  <c r="H416" i="1"/>
  <c r="C416" i="1"/>
  <c r="D416" i="1" s="1"/>
  <c r="H392" i="1"/>
  <c r="C392" i="1"/>
  <c r="D392" i="1" s="1"/>
  <c r="H360" i="1"/>
  <c r="C360" i="1"/>
  <c r="D360" i="1" s="1"/>
  <c r="H328" i="1"/>
  <c r="C328" i="1"/>
  <c r="D328" i="1" s="1"/>
  <c r="H304" i="1"/>
  <c r="Q2036" i="4" s="1"/>
  <c r="C304" i="1"/>
  <c r="D304" i="1" s="1"/>
  <c r="L2036" i="4" s="1"/>
  <c r="H280" i="1"/>
  <c r="C280" i="1"/>
  <c r="D280" i="1" s="1"/>
  <c r="H248" i="1"/>
  <c r="C248" i="1"/>
  <c r="D248" i="1" s="1"/>
  <c r="H232" i="1"/>
  <c r="Q2107" i="4" s="1"/>
  <c r="C232" i="1"/>
  <c r="D232" i="1" s="1"/>
  <c r="L2107" i="4" s="1"/>
  <c r="H224" i="1"/>
  <c r="C224" i="1"/>
  <c r="D224" i="1" s="1"/>
  <c r="H208" i="1"/>
  <c r="C208" i="1"/>
  <c r="D208" i="1" s="1"/>
  <c r="H192" i="1"/>
  <c r="Q2147" i="4" s="1"/>
  <c r="C192" i="1"/>
  <c r="D192" i="1" s="1"/>
  <c r="L2147" i="4" s="1"/>
  <c r="H168" i="1"/>
  <c r="C168" i="1"/>
  <c r="D168" i="1" s="1"/>
  <c r="H144" i="1"/>
  <c r="C144" i="1"/>
  <c r="D144" i="1" s="1"/>
  <c r="H104" i="1"/>
  <c r="C104" i="1"/>
  <c r="D104" i="1" s="1"/>
  <c r="H2303" i="1"/>
  <c r="Q43" i="4" s="1"/>
  <c r="C2303" i="1"/>
  <c r="D2303" i="1" s="1"/>
  <c r="L43" i="4" s="1"/>
  <c r="H2287" i="1"/>
  <c r="C2287" i="1"/>
  <c r="D2287" i="1" s="1"/>
  <c r="H2271" i="1"/>
  <c r="Q75" i="4" s="1"/>
  <c r="C2271" i="1"/>
  <c r="D2271" i="1" s="1"/>
  <c r="L75" i="4" s="1"/>
  <c r="H2247" i="1"/>
  <c r="C2247" i="1"/>
  <c r="D2247" i="1" s="1"/>
  <c r="H2223" i="1"/>
  <c r="C2223" i="1"/>
  <c r="D2223" i="1" s="1"/>
  <c r="H2039" i="1"/>
  <c r="C2039" i="1"/>
  <c r="D2039" i="1" s="1"/>
  <c r="H2015" i="1"/>
  <c r="C2015" i="1"/>
  <c r="D2015" i="1" s="1"/>
  <c r="H1711" i="1"/>
  <c r="C1711" i="1"/>
  <c r="D1711" i="1" s="1"/>
  <c r="H2337" i="1"/>
  <c r="C2337" i="1"/>
  <c r="D2337" i="1" s="1"/>
  <c r="H2297" i="1"/>
  <c r="C2297" i="1"/>
  <c r="D2297" i="1" s="1"/>
  <c r="H2265" i="1"/>
  <c r="C2265" i="1"/>
  <c r="D2265" i="1" s="1"/>
  <c r="H2233" i="1"/>
  <c r="C2233" i="1"/>
  <c r="D2233" i="1" s="1"/>
  <c r="H2209" i="1"/>
  <c r="C2209" i="1"/>
  <c r="D2209" i="1" s="1"/>
  <c r="H2177" i="1"/>
  <c r="C2177" i="1"/>
  <c r="D2177" i="1" s="1"/>
  <c r="H2137" i="1"/>
  <c r="C2137" i="1"/>
  <c r="D2137" i="1" s="1"/>
  <c r="H2089" i="1"/>
  <c r="C2089" i="1"/>
  <c r="D2089" i="1" s="1"/>
  <c r="H2057" i="1"/>
  <c r="Q285" i="4" s="1"/>
  <c r="C2057" i="1"/>
  <c r="D2057" i="1" s="1"/>
  <c r="L285" i="4" s="1"/>
  <c r="H2025" i="1"/>
  <c r="C2025" i="1"/>
  <c r="D2025" i="1" s="1"/>
  <c r="H1993" i="1"/>
  <c r="C1993" i="1"/>
  <c r="D1993" i="1" s="1"/>
  <c r="H1961" i="1"/>
  <c r="C1961" i="1"/>
  <c r="D1961" i="1" s="1"/>
  <c r="H1929" i="1"/>
  <c r="C1929" i="1"/>
  <c r="D1929" i="1" s="1"/>
  <c r="H1905" i="1"/>
  <c r="C1905" i="1"/>
  <c r="D1905" i="1" s="1"/>
  <c r="H1873" i="1"/>
  <c r="Q469" i="4" s="1"/>
  <c r="C1873" i="1"/>
  <c r="D1873" i="1" s="1"/>
  <c r="L469" i="4" s="1"/>
  <c r="H1841" i="1"/>
  <c r="C1841" i="1"/>
  <c r="D1841" i="1" s="1"/>
  <c r="H1809" i="1"/>
  <c r="C1809" i="1"/>
  <c r="D1809" i="1" s="1"/>
  <c r="H1777" i="1"/>
  <c r="C1777" i="1"/>
  <c r="D1777" i="1" s="1"/>
  <c r="H1745" i="1"/>
  <c r="C1745" i="1"/>
  <c r="D1745" i="1" s="1"/>
  <c r="H1721" i="1"/>
  <c r="Q620" i="4" s="1"/>
  <c r="C1721" i="1"/>
  <c r="D1721" i="1" s="1"/>
  <c r="L620" i="4" s="1"/>
  <c r="H1705" i="1"/>
  <c r="C1705" i="1"/>
  <c r="D1705" i="1" s="1"/>
  <c r="H1689" i="1"/>
  <c r="C1689" i="1"/>
  <c r="D1689" i="1" s="1"/>
  <c r="H1673" i="1"/>
  <c r="C1673" i="1"/>
  <c r="D1673" i="1" s="1"/>
  <c r="H1657" i="1"/>
  <c r="Q684" i="4" s="1"/>
  <c r="C1657" i="1"/>
  <c r="D1657" i="1" s="1"/>
  <c r="L684" i="4" s="1"/>
  <c r="H1641" i="1"/>
  <c r="C1641" i="1"/>
  <c r="D1641" i="1" s="1"/>
  <c r="H1625" i="1"/>
  <c r="C1625" i="1"/>
  <c r="D1625" i="1" s="1"/>
  <c r="H1609" i="1"/>
  <c r="C1609" i="1"/>
  <c r="D1609" i="1" s="1"/>
  <c r="H1481" i="1"/>
  <c r="C1481" i="1"/>
  <c r="D1481" i="1" s="1"/>
  <c r="H1465" i="1"/>
  <c r="C1465" i="1"/>
  <c r="D1465" i="1" s="1"/>
  <c r="H1449" i="1"/>
  <c r="C1449" i="1"/>
  <c r="D1449" i="1" s="1"/>
  <c r="H1433" i="1"/>
  <c r="C1433" i="1"/>
  <c r="D1433" i="1" s="1"/>
  <c r="H1409" i="1"/>
  <c r="C1409" i="1"/>
  <c r="D1409" i="1" s="1"/>
  <c r="H1377" i="1"/>
  <c r="Q964" i="4" s="1"/>
  <c r="C1377" i="1"/>
  <c r="D1377" i="1" s="1"/>
  <c r="L964" i="4" s="1"/>
  <c r="H1337" i="1"/>
  <c r="C1337" i="1"/>
  <c r="D1337" i="1" s="1"/>
  <c r="H1305" i="1"/>
  <c r="Q1036" i="4" s="1"/>
  <c r="C1305" i="1"/>
  <c r="D1305" i="1" s="1"/>
  <c r="L1036" i="4" s="1"/>
  <c r="H1281" i="1"/>
  <c r="C1281" i="1"/>
  <c r="D1281" i="1" s="1"/>
  <c r="H1249" i="1"/>
  <c r="Q1092" i="4" s="1"/>
  <c r="C1249" i="1"/>
  <c r="D1249" i="1" s="1"/>
  <c r="L1092" i="4" s="1"/>
  <c r="H1233" i="1"/>
  <c r="Q1108" i="4" s="1"/>
  <c r="C1233" i="1"/>
  <c r="D1233" i="1" s="1"/>
  <c r="L1108" i="4" s="1"/>
  <c r="H1209" i="1"/>
  <c r="C1209" i="1"/>
  <c r="D1209" i="1" s="1"/>
  <c r="H1193" i="1"/>
  <c r="C1193" i="1"/>
  <c r="D1193" i="1" s="1"/>
  <c r="H1177" i="1"/>
  <c r="Q1164" i="4" s="1"/>
  <c r="C1177" i="1"/>
  <c r="D1177" i="1" s="1"/>
  <c r="L1164" i="4" s="1"/>
  <c r="H1161" i="1"/>
  <c r="C1161" i="1"/>
  <c r="D1161" i="1" s="1"/>
  <c r="H1137" i="1"/>
  <c r="C1137" i="1"/>
  <c r="D1137" i="1" s="1"/>
  <c r="H1001" i="1"/>
  <c r="C1001" i="1"/>
  <c r="D1001" i="1" s="1"/>
  <c r="H993" i="1"/>
  <c r="C993" i="1"/>
  <c r="D993" i="1" s="1"/>
  <c r="H977" i="1"/>
  <c r="C977" i="1"/>
  <c r="D977" i="1" s="1"/>
  <c r="H961" i="1"/>
  <c r="C961" i="1"/>
  <c r="D961" i="1" s="1"/>
  <c r="H945" i="1"/>
  <c r="Q1396" i="4" s="1"/>
  <c r="C945" i="1"/>
  <c r="D945" i="1" s="1"/>
  <c r="L1396" i="4" s="1"/>
  <c r="H929" i="1"/>
  <c r="C929" i="1"/>
  <c r="D929" i="1" s="1"/>
  <c r="H905" i="1"/>
  <c r="C905" i="1"/>
  <c r="D905" i="1" s="1"/>
  <c r="H873" i="1"/>
  <c r="Q1468" i="4" s="1"/>
  <c r="C873" i="1"/>
  <c r="D873" i="1" s="1"/>
  <c r="L1468" i="4" s="1"/>
  <c r="H841" i="1"/>
  <c r="C841" i="1"/>
  <c r="D841" i="1" s="1"/>
  <c r="H809" i="1"/>
  <c r="C809" i="1"/>
  <c r="D809" i="1" s="1"/>
  <c r="H777" i="1"/>
  <c r="C777" i="1"/>
  <c r="D777" i="1" s="1"/>
  <c r="H745" i="1"/>
  <c r="Q1596" i="4" s="1"/>
  <c r="C745" i="1"/>
  <c r="D745" i="1" s="1"/>
  <c r="L1596" i="4" s="1"/>
  <c r="H705" i="1"/>
  <c r="C705" i="1"/>
  <c r="D705" i="1" s="1"/>
  <c r="H681" i="1"/>
  <c r="C681" i="1"/>
  <c r="D681" i="1" s="1"/>
  <c r="H665" i="1"/>
  <c r="C665" i="1"/>
  <c r="D665" i="1" s="1"/>
  <c r="H649" i="1"/>
  <c r="C649" i="1"/>
  <c r="D649" i="1" s="1"/>
  <c r="H633" i="1"/>
  <c r="C633" i="1"/>
  <c r="D633" i="1" s="1"/>
  <c r="H617" i="1"/>
  <c r="C617" i="1"/>
  <c r="D617" i="1" s="1"/>
  <c r="H593" i="1"/>
  <c r="C593" i="1"/>
  <c r="D593" i="1" s="1"/>
  <c r="H561" i="1"/>
  <c r="C561" i="1"/>
  <c r="D561" i="1" s="1"/>
  <c r="H537" i="1"/>
  <c r="C537" i="1"/>
  <c r="D537" i="1" s="1"/>
  <c r="H513" i="1"/>
  <c r="C513" i="1"/>
  <c r="D513" i="1" s="1"/>
  <c r="H481" i="1"/>
  <c r="C481" i="1"/>
  <c r="D481" i="1" s="1"/>
  <c r="H449" i="1"/>
  <c r="Q1891" i="4" s="1"/>
  <c r="C449" i="1"/>
  <c r="D449" i="1" s="1"/>
  <c r="L1891" i="4" s="1"/>
  <c r="H417" i="1"/>
  <c r="C417" i="1"/>
  <c r="D417" i="1" s="1"/>
  <c r="H385" i="1"/>
  <c r="C385" i="1"/>
  <c r="D385" i="1" s="1"/>
  <c r="H353" i="1"/>
  <c r="C353" i="1"/>
  <c r="D353" i="1" s="1"/>
  <c r="H329" i="1"/>
  <c r="C329" i="1"/>
  <c r="D329" i="1" s="1"/>
  <c r="H297" i="1"/>
  <c r="C297" i="1"/>
  <c r="D297" i="1" s="1"/>
  <c r="H265" i="1"/>
  <c r="C265" i="1"/>
  <c r="D265" i="1" s="1"/>
  <c r="H241" i="1"/>
  <c r="C241" i="1"/>
  <c r="D241" i="1" s="1"/>
  <c r="H201" i="1"/>
  <c r="C201" i="1"/>
  <c r="D201" i="1" s="1"/>
  <c r="C17" i="1"/>
  <c r="D17" i="1" s="1"/>
  <c r="H17" i="1"/>
  <c r="H2328" i="1"/>
  <c r="C2328" i="1"/>
  <c r="D2328" i="1" s="1"/>
  <c r="H2296" i="1"/>
  <c r="C2296" i="1"/>
  <c r="D2296" i="1" s="1"/>
  <c r="H2264" i="1"/>
  <c r="C2264" i="1"/>
  <c r="D2264" i="1" s="1"/>
  <c r="H2232" i="1"/>
  <c r="C2232" i="1"/>
  <c r="D2232" i="1" s="1"/>
  <c r="H2200" i="1"/>
  <c r="C2200" i="1"/>
  <c r="D2200" i="1" s="1"/>
  <c r="H2168" i="1"/>
  <c r="C2168" i="1"/>
  <c r="D2168" i="1" s="1"/>
  <c r="H2136" i="1"/>
  <c r="C2136" i="1"/>
  <c r="D2136" i="1" s="1"/>
  <c r="H2112" i="1"/>
  <c r="C2112" i="1"/>
  <c r="D2112" i="1" s="1"/>
  <c r="H2080" i="1"/>
  <c r="C2080" i="1"/>
  <c r="D2080" i="1" s="1"/>
  <c r="H2048" i="1"/>
  <c r="Q294" i="4" s="1"/>
  <c r="C2048" i="1"/>
  <c r="D2048" i="1" s="1"/>
  <c r="L294" i="4" s="1"/>
  <c r="H2016" i="1"/>
  <c r="C2016" i="1"/>
  <c r="D2016" i="1" s="1"/>
  <c r="H1984" i="1"/>
  <c r="Q358" i="4" s="1"/>
  <c r="C1984" i="1"/>
  <c r="D1984" i="1" s="1"/>
  <c r="L358" i="4" s="1"/>
  <c r="H1936" i="1"/>
  <c r="C1936" i="1"/>
  <c r="D1936" i="1" s="1"/>
  <c r="H1904" i="1"/>
  <c r="C1904" i="1"/>
  <c r="D1904" i="1" s="1"/>
  <c r="H1872" i="1"/>
  <c r="C1872" i="1"/>
  <c r="D1872" i="1" s="1"/>
  <c r="H1840" i="1"/>
  <c r="C1840" i="1"/>
  <c r="D1840" i="1" s="1"/>
  <c r="H1808" i="1"/>
  <c r="C1808" i="1"/>
  <c r="D1808" i="1" s="1"/>
  <c r="H1776" i="1"/>
  <c r="C1776" i="1"/>
  <c r="D1776" i="1" s="1"/>
  <c r="H1744" i="1"/>
  <c r="C1744" i="1"/>
  <c r="D1744" i="1" s="1"/>
  <c r="H1712" i="1"/>
  <c r="C1712" i="1"/>
  <c r="D1712" i="1" s="1"/>
  <c r="H1680" i="1"/>
  <c r="C1680" i="1"/>
  <c r="D1680" i="1" s="1"/>
  <c r="H1624" i="1"/>
  <c r="C1624" i="1"/>
  <c r="D1624" i="1" s="1"/>
  <c r="H1488" i="1"/>
  <c r="C1488" i="1"/>
  <c r="D1488" i="1" s="1"/>
  <c r="H1480" i="1"/>
  <c r="C1480" i="1"/>
  <c r="D1480" i="1" s="1"/>
  <c r="H1472" i="1"/>
  <c r="Q869" i="4" s="1"/>
  <c r="C1472" i="1"/>
  <c r="D1472" i="1" s="1"/>
  <c r="L869" i="4" s="1"/>
  <c r="H1456" i="1"/>
  <c r="C1456" i="1"/>
  <c r="D1456" i="1" s="1"/>
  <c r="H1440" i="1"/>
  <c r="Q901" i="4" s="1"/>
  <c r="C1440" i="1"/>
  <c r="D1440" i="1" s="1"/>
  <c r="L901" i="4" s="1"/>
  <c r="H1424" i="1"/>
  <c r="C1424" i="1"/>
  <c r="D1424" i="1" s="1"/>
  <c r="H1408" i="1"/>
  <c r="C1408" i="1"/>
  <c r="D1408" i="1" s="1"/>
  <c r="H1384" i="1"/>
  <c r="C1384" i="1"/>
  <c r="D1384" i="1" s="1"/>
  <c r="H1352" i="1"/>
  <c r="C1352" i="1"/>
  <c r="D1352" i="1" s="1"/>
  <c r="H1320" i="1"/>
  <c r="C1320" i="1"/>
  <c r="D1320" i="1" s="1"/>
  <c r="H1288" i="1"/>
  <c r="C1288" i="1"/>
  <c r="D1288" i="1" s="1"/>
  <c r="H1256" i="1"/>
  <c r="C1256" i="1"/>
  <c r="D1256" i="1" s="1"/>
  <c r="H1224" i="1"/>
  <c r="C1224" i="1"/>
  <c r="D1224" i="1" s="1"/>
  <c r="H1184" i="1"/>
  <c r="C1184" i="1"/>
  <c r="D1184" i="1" s="1"/>
  <c r="H1136" i="1"/>
  <c r="C1136" i="1"/>
  <c r="D1136" i="1" s="1"/>
  <c r="H824" i="1"/>
  <c r="C824" i="1"/>
  <c r="D824" i="1" s="1"/>
  <c r="H800" i="1"/>
  <c r="Q1541" i="4" s="1"/>
  <c r="C800" i="1"/>
  <c r="D800" i="1" s="1"/>
  <c r="L1541" i="4" s="1"/>
  <c r="H784" i="1"/>
  <c r="C784" i="1"/>
  <c r="D784" i="1" s="1"/>
  <c r="H768" i="1"/>
  <c r="C768" i="1"/>
  <c r="D768" i="1" s="1"/>
  <c r="H744" i="1"/>
  <c r="C744" i="1"/>
  <c r="D744" i="1" s="1"/>
  <c r="H552" i="1"/>
  <c r="C552" i="1"/>
  <c r="D552" i="1" s="1"/>
  <c r="H520" i="1"/>
  <c r="Q1820" i="4" s="1"/>
  <c r="C520" i="1"/>
  <c r="D520" i="1" s="1"/>
  <c r="L1820" i="4" s="1"/>
  <c r="H488" i="1"/>
  <c r="Q1852" i="4" s="1"/>
  <c r="C488" i="1"/>
  <c r="D488" i="1" s="1"/>
  <c r="L1852" i="4" s="1"/>
  <c r="H456" i="1"/>
  <c r="C456" i="1"/>
  <c r="D456" i="1" s="1"/>
  <c r="H424" i="1"/>
  <c r="Q1916" i="4" s="1"/>
  <c r="C424" i="1"/>
  <c r="D424" i="1" s="1"/>
  <c r="L1916" i="4" s="1"/>
  <c r="H384" i="1"/>
  <c r="C384" i="1"/>
  <c r="D384" i="1" s="1"/>
  <c r="H336" i="1"/>
  <c r="C336" i="1"/>
  <c r="D336" i="1" s="1"/>
  <c r="H152" i="1"/>
  <c r="C152" i="1"/>
  <c r="D152" i="1" s="1"/>
  <c r="H128" i="1"/>
  <c r="C128" i="1"/>
  <c r="D128" i="1" s="1"/>
  <c r="H96" i="1"/>
  <c r="C96" i="1"/>
  <c r="D96" i="1" s="1"/>
  <c r="H72" i="1"/>
  <c r="C72" i="1"/>
  <c r="D72" i="1" s="1"/>
  <c r="H48" i="1"/>
  <c r="C48" i="1"/>
  <c r="D48" i="1" s="1"/>
  <c r="H24" i="1"/>
  <c r="C24" i="1"/>
  <c r="D24" i="1" s="1"/>
  <c r="H16" i="1"/>
  <c r="C16" i="1"/>
  <c r="D16" i="1" s="1"/>
  <c r="H8" i="1"/>
  <c r="C8" i="1"/>
  <c r="D8" i="1" s="1"/>
  <c r="C1425" i="1"/>
  <c r="D1425" i="1" s="1"/>
  <c r="C985" i="1"/>
  <c r="D985" i="1" s="1"/>
  <c r="C848" i="1"/>
  <c r="D848" i="1" s="1"/>
  <c r="H2343" i="1"/>
  <c r="C2343" i="1"/>
  <c r="D2343" i="1" s="1"/>
  <c r="H2335" i="1"/>
  <c r="C2335" i="1"/>
  <c r="D2335" i="1" s="1"/>
  <c r="H2311" i="1"/>
  <c r="Q35" i="4" s="1"/>
  <c r="C2311" i="1"/>
  <c r="D2311" i="1" s="1"/>
  <c r="L35" i="4" s="1"/>
  <c r="H2295" i="1"/>
  <c r="C2295" i="1"/>
  <c r="D2295" i="1" s="1"/>
  <c r="H2279" i="1"/>
  <c r="Q67" i="4" s="1"/>
  <c r="C2279" i="1"/>
  <c r="D2279" i="1" s="1"/>
  <c r="L67" i="4" s="1"/>
  <c r="H2255" i="1"/>
  <c r="Q91" i="4" s="1"/>
  <c r="C2255" i="1"/>
  <c r="D2255" i="1" s="1"/>
  <c r="L91" i="4" s="1"/>
  <c r="H2119" i="1"/>
  <c r="C2119" i="1"/>
  <c r="D2119" i="1" s="1"/>
  <c r="H2095" i="1"/>
  <c r="C2095" i="1"/>
  <c r="D2095" i="1" s="1"/>
  <c r="H2079" i="1"/>
  <c r="C2079" i="1"/>
  <c r="D2079" i="1" s="1"/>
  <c r="H2055" i="1"/>
  <c r="C2055" i="1"/>
  <c r="D2055" i="1" s="1"/>
  <c r="H1943" i="1"/>
  <c r="C1943" i="1"/>
  <c r="D1943" i="1" s="1"/>
  <c r="H1919" i="1"/>
  <c r="C1919" i="1"/>
  <c r="D1919" i="1" s="1"/>
  <c r="H1823" i="1"/>
  <c r="C1823" i="1"/>
  <c r="D1823" i="1" s="1"/>
  <c r="H1799" i="1"/>
  <c r="C1799" i="1"/>
  <c r="D1799" i="1" s="1"/>
  <c r="H1679" i="1"/>
  <c r="C1679" i="1"/>
  <c r="D1679" i="1" s="1"/>
  <c r="H1655" i="1"/>
  <c r="C1655" i="1"/>
  <c r="D1655" i="1" s="1"/>
  <c r="H1623" i="1"/>
  <c r="C1623" i="1"/>
  <c r="D1623" i="1" s="1"/>
  <c r="H1599" i="1"/>
  <c r="C1599" i="1"/>
  <c r="D1599" i="1" s="1"/>
  <c r="H1575" i="1"/>
  <c r="C1575" i="1"/>
  <c r="D1575" i="1" s="1"/>
  <c r="H1559" i="1"/>
  <c r="C1559" i="1"/>
  <c r="D1559" i="1" s="1"/>
  <c r="H1527" i="1"/>
  <c r="C1527" i="1"/>
  <c r="D1527" i="1" s="1"/>
  <c r="H1319" i="1"/>
  <c r="C1319" i="1"/>
  <c r="D1319" i="1" s="1"/>
  <c r="H1303" i="1"/>
  <c r="C1303" i="1"/>
  <c r="D1303" i="1" s="1"/>
  <c r="H1295" i="1"/>
  <c r="C1295" i="1"/>
  <c r="D1295" i="1" s="1"/>
  <c r="H1287" i="1"/>
  <c r="Q1054" i="4" s="1"/>
  <c r="C1287" i="1"/>
  <c r="D1287" i="1" s="1"/>
  <c r="L1054" i="4" s="1"/>
  <c r="H1279" i="1"/>
  <c r="C1279" i="1"/>
  <c r="D1279" i="1" s="1"/>
  <c r="H1271" i="1"/>
  <c r="Q1070" i="4" s="1"/>
  <c r="C1271" i="1"/>
  <c r="D1271" i="1" s="1"/>
  <c r="L1070" i="4" s="1"/>
  <c r="H1263" i="1"/>
  <c r="C1263" i="1"/>
  <c r="D1263" i="1" s="1"/>
  <c r="H1247" i="1"/>
  <c r="C1247" i="1"/>
  <c r="D1247" i="1" s="1"/>
  <c r="H1231" i="1"/>
  <c r="C1231" i="1"/>
  <c r="D1231" i="1" s="1"/>
  <c r="H1207" i="1"/>
  <c r="C1207" i="1"/>
  <c r="D1207" i="1" s="1"/>
  <c r="H1191" i="1"/>
  <c r="C1191" i="1"/>
  <c r="D1191" i="1" s="1"/>
  <c r="H1167" i="1"/>
  <c r="C1167" i="1"/>
  <c r="D1167" i="1" s="1"/>
  <c r="H1143" i="1"/>
  <c r="C1143" i="1"/>
  <c r="D1143" i="1" s="1"/>
  <c r="H1119" i="1"/>
  <c r="C1119" i="1"/>
  <c r="D1119" i="1" s="1"/>
  <c r="H1095" i="1"/>
  <c r="C1095" i="1"/>
  <c r="D1095" i="1" s="1"/>
  <c r="H1063" i="1"/>
  <c r="C1063" i="1"/>
  <c r="D1063" i="1" s="1"/>
  <c r="H855" i="1"/>
  <c r="C855" i="1"/>
  <c r="D855" i="1" s="1"/>
  <c r="C1633" i="1"/>
  <c r="D1633" i="1" s="1"/>
  <c r="L708" i="4" s="1"/>
  <c r="C952" i="1"/>
  <c r="D952" i="1" s="1"/>
  <c r="C584" i="1"/>
  <c r="D584" i="1" s="1"/>
  <c r="L1756" i="4" s="1"/>
  <c r="C1497" i="1"/>
  <c r="D1497" i="1" s="1"/>
  <c r="L844" i="4" s="1"/>
  <c r="C1360" i="1"/>
  <c r="D1360" i="1" s="1"/>
  <c r="C951" i="1"/>
  <c r="D951" i="1" s="1"/>
  <c r="C815" i="1"/>
  <c r="D815" i="1" s="1"/>
  <c r="H3" i="1"/>
  <c r="C3" i="1"/>
  <c r="D3" i="1" s="1"/>
  <c r="H2313" i="1"/>
  <c r="C2313" i="1"/>
  <c r="D2313" i="1" s="1"/>
  <c r="H2281" i="1"/>
  <c r="C2281" i="1"/>
  <c r="D2281" i="1" s="1"/>
  <c r="H2249" i="1"/>
  <c r="C2249" i="1"/>
  <c r="D2249" i="1" s="1"/>
  <c r="H2217" i="1"/>
  <c r="C2217" i="1"/>
  <c r="D2217" i="1" s="1"/>
  <c r="H2185" i="1"/>
  <c r="C2185" i="1"/>
  <c r="D2185" i="1" s="1"/>
  <c r="H2153" i="1"/>
  <c r="C2153" i="1"/>
  <c r="D2153" i="1" s="1"/>
  <c r="H2129" i="1"/>
  <c r="C2129" i="1"/>
  <c r="D2129" i="1" s="1"/>
  <c r="H2105" i="1"/>
  <c r="C2105" i="1"/>
  <c r="D2105" i="1" s="1"/>
  <c r="H2081" i="1"/>
  <c r="C2081" i="1"/>
  <c r="D2081" i="1" s="1"/>
  <c r="H2049" i="1"/>
  <c r="C2049" i="1"/>
  <c r="D2049" i="1" s="1"/>
  <c r="H2009" i="1"/>
  <c r="C2009" i="1"/>
  <c r="D2009" i="1" s="1"/>
  <c r="H1977" i="1"/>
  <c r="C1977" i="1"/>
  <c r="D1977" i="1" s="1"/>
  <c r="H1945" i="1"/>
  <c r="C1945" i="1"/>
  <c r="D1945" i="1" s="1"/>
  <c r="H1913" i="1"/>
  <c r="C1913" i="1"/>
  <c r="D1913" i="1" s="1"/>
  <c r="H1881" i="1"/>
  <c r="C1881" i="1"/>
  <c r="D1881" i="1" s="1"/>
  <c r="H1849" i="1"/>
  <c r="C1849" i="1"/>
  <c r="D1849" i="1" s="1"/>
  <c r="H1817" i="1"/>
  <c r="C1817" i="1"/>
  <c r="D1817" i="1" s="1"/>
  <c r="H1785" i="1"/>
  <c r="C1785" i="1"/>
  <c r="D1785" i="1" s="1"/>
  <c r="H1753" i="1"/>
  <c r="C1753" i="1"/>
  <c r="D1753" i="1" s="1"/>
  <c r="H1617" i="1"/>
  <c r="C1617" i="1"/>
  <c r="D1617" i="1" s="1"/>
  <c r="H1593" i="1"/>
  <c r="Q748" i="4" s="1"/>
  <c r="C1593" i="1"/>
  <c r="D1593" i="1" s="1"/>
  <c r="L748" i="4" s="1"/>
  <c r="H1577" i="1"/>
  <c r="C1577" i="1"/>
  <c r="D1577" i="1" s="1"/>
  <c r="H1561" i="1"/>
  <c r="C1561" i="1"/>
  <c r="D1561" i="1" s="1"/>
  <c r="H1553" i="1"/>
  <c r="C1553" i="1"/>
  <c r="D1553" i="1" s="1"/>
  <c r="H1537" i="1"/>
  <c r="Q804" i="4" s="1"/>
  <c r="C1537" i="1"/>
  <c r="D1537" i="1" s="1"/>
  <c r="L804" i="4" s="1"/>
  <c r="H1521" i="1"/>
  <c r="C1521" i="1"/>
  <c r="D1521" i="1" s="1"/>
  <c r="H1361" i="1"/>
  <c r="C1361" i="1"/>
  <c r="D1361" i="1" s="1"/>
  <c r="H1321" i="1"/>
  <c r="C1321" i="1"/>
  <c r="D1321" i="1" s="1"/>
  <c r="H1273" i="1"/>
  <c r="C1273" i="1"/>
  <c r="D1273" i="1" s="1"/>
  <c r="H1105" i="1"/>
  <c r="C1105" i="1"/>
  <c r="D1105" i="1" s="1"/>
  <c r="H969" i="1"/>
  <c r="C969" i="1"/>
  <c r="D969" i="1" s="1"/>
  <c r="H953" i="1"/>
  <c r="C953" i="1"/>
  <c r="D953" i="1" s="1"/>
  <c r="H937" i="1"/>
  <c r="C937" i="1"/>
  <c r="D937" i="1" s="1"/>
  <c r="H921" i="1"/>
  <c r="C921" i="1"/>
  <c r="D921" i="1" s="1"/>
  <c r="H897" i="1"/>
  <c r="C897" i="1"/>
  <c r="D897" i="1" s="1"/>
  <c r="H865" i="1"/>
  <c r="C865" i="1"/>
  <c r="D865" i="1" s="1"/>
  <c r="H833" i="1"/>
  <c r="C833" i="1"/>
  <c r="D833" i="1" s="1"/>
  <c r="H801" i="1"/>
  <c r="C801" i="1"/>
  <c r="D801" i="1" s="1"/>
  <c r="H769" i="1"/>
  <c r="Q1572" i="4" s="1"/>
  <c r="C769" i="1"/>
  <c r="D769" i="1" s="1"/>
  <c r="L1572" i="4" s="1"/>
  <c r="H753" i="1"/>
  <c r="C753" i="1"/>
  <c r="D753" i="1" s="1"/>
  <c r="H721" i="1"/>
  <c r="C721" i="1"/>
  <c r="D721" i="1" s="1"/>
  <c r="H697" i="1"/>
  <c r="Q1643" i="4" s="1"/>
  <c r="C697" i="1"/>
  <c r="D697" i="1" s="1"/>
  <c r="L1643" i="4" s="1"/>
  <c r="H673" i="1"/>
  <c r="C673" i="1"/>
  <c r="D673" i="1" s="1"/>
  <c r="H641" i="1"/>
  <c r="C641" i="1"/>
  <c r="D641" i="1" s="1"/>
  <c r="H625" i="1"/>
  <c r="C625" i="1"/>
  <c r="D625" i="1" s="1"/>
  <c r="H609" i="1"/>
  <c r="C609" i="1"/>
  <c r="D609" i="1" s="1"/>
  <c r="H601" i="1"/>
  <c r="C601" i="1"/>
  <c r="D601" i="1" s="1"/>
  <c r="H577" i="1"/>
  <c r="C577" i="1"/>
  <c r="D577" i="1" s="1"/>
  <c r="H545" i="1"/>
  <c r="C545" i="1"/>
  <c r="D545" i="1" s="1"/>
  <c r="H529" i="1"/>
  <c r="Q1811" i="4" s="1"/>
  <c r="C529" i="1"/>
  <c r="D529" i="1" s="1"/>
  <c r="L1811" i="4" s="1"/>
  <c r="H505" i="1"/>
  <c r="C505" i="1"/>
  <c r="D505" i="1" s="1"/>
  <c r="H473" i="1"/>
  <c r="C473" i="1"/>
  <c r="D473" i="1" s="1"/>
  <c r="H433" i="1"/>
  <c r="C433" i="1"/>
  <c r="D433" i="1" s="1"/>
  <c r="H401" i="1"/>
  <c r="C401" i="1"/>
  <c r="D401" i="1" s="1"/>
  <c r="H369" i="1"/>
  <c r="C369" i="1"/>
  <c r="D369" i="1" s="1"/>
  <c r="H337" i="1"/>
  <c r="C337" i="1"/>
  <c r="D337" i="1" s="1"/>
  <c r="H305" i="1"/>
  <c r="C305" i="1"/>
  <c r="D305" i="1" s="1"/>
  <c r="H273" i="1"/>
  <c r="C273" i="1"/>
  <c r="D273" i="1" s="1"/>
  <c r="H249" i="1"/>
  <c r="C249" i="1"/>
  <c r="D249" i="1" s="1"/>
  <c r="H225" i="1"/>
  <c r="C225" i="1"/>
  <c r="D225" i="1" s="1"/>
  <c r="H209" i="1"/>
  <c r="Q2130" i="4" s="1"/>
  <c r="C209" i="1"/>
  <c r="D209" i="1" s="1"/>
  <c r="L2130" i="4" s="1"/>
  <c r="H185" i="1"/>
  <c r="Q2154" i="4" s="1"/>
  <c r="C185" i="1"/>
  <c r="D185" i="1" s="1"/>
  <c r="L2154" i="4" s="1"/>
  <c r="H169" i="1"/>
  <c r="C169" i="1"/>
  <c r="D169" i="1" s="1"/>
  <c r="H153" i="1"/>
  <c r="Q2186" i="4" s="1"/>
  <c r="C153" i="1"/>
  <c r="D153" i="1" s="1"/>
  <c r="L2186" i="4" s="1"/>
  <c r="H137" i="1"/>
  <c r="Q2202" i="4" s="1"/>
  <c r="C137" i="1"/>
  <c r="D137" i="1" s="1"/>
  <c r="L2202" i="4" s="1"/>
  <c r="H121" i="1"/>
  <c r="C121" i="1"/>
  <c r="D121" i="1" s="1"/>
  <c r="H97" i="1"/>
  <c r="C97" i="1"/>
  <c r="D97" i="1" s="1"/>
  <c r="H81" i="1"/>
  <c r="C81" i="1"/>
  <c r="D81" i="1" s="1"/>
  <c r="H57" i="1"/>
  <c r="C57" i="1"/>
  <c r="D57" i="1" s="1"/>
  <c r="H2344" i="1"/>
  <c r="C2344" i="1"/>
  <c r="D2344" i="1" s="1"/>
  <c r="H2312" i="1"/>
  <c r="C2312" i="1"/>
  <c r="D2312" i="1" s="1"/>
  <c r="H2272" i="1"/>
  <c r="Q74" i="4" s="1"/>
  <c r="C2272" i="1"/>
  <c r="D2272" i="1" s="1"/>
  <c r="L74" i="4" s="1"/>
  <c r="H2248" i="1"/>
  <c r="C2248" i="1"/>
  <c r="D2248" i="1" s="1"/>
  <c r="H2216" i="1"/>
  <c r="Q130" i="4" s="1"/>
  <c r="C2216" i="1"/>
  <c r="D2216" i="1" s="1"/>
  <c r="L130" i="4" s="1"/>
  <c r="H2192" i="1"/>
  <c r="Q153" i="4" s="1"/>
  <c r="C2192" i="1"/>
  <c r="D2192" i="1" s="1"/>
  <c r="L153" i="4" s="1"/>
  <c r="H2160" i="1"/>
  <c r="C2160" i="1"/>
  <c r="D2160" i="1" s="1"/>
  <c r="H2128" i="1"/>
  <c r="C2128" i="1"/>
  <c r="D2128" i="1" s="1"/>
  <c r="H2096" i="1"/>
  <c r="C2096" i="1"/>
  <c r="D2096" i="1" s="1"/>
  <c r="H2064" i="1"/>
  <c r="C2064" i="1"/>
  <c r="D2064" i="1" s="1"/>
  <c r="H2032" i="1"/>
  <c r="C2032" i="1"/>
  <c r="D2032" i="1" s="1"/>
  <c r="H2000" i="1"/>
  <c r="C2000" i="1"/>
  <c r="D2000" i="1" s="1"/>
  <c r="H1968" i="1"/>
  <c r="C1968" i="1"/>
  <c r="D1968" i="1" s="1"/>
  <c r="H1944" i="1"/>
  <c r="C1944" i="1"/>
  <c r="D1944" i="1" s="1"/>
  <c r="H1912" i="1"/>
  <c r="C1912" i="1"/>
  <c r="D1912" i="1" s="1"/>
  <c r="H1880" i="1"/>
  <c r="Q462" i="4" s="1"/>
  <c r="C1880" i="1"/>
  <c r="D1880" i="1" s="1"/>
  <c r="L462" i="4" s="1"/>
  <c r="H1848" i="1"/>
  <c r="C1848" i="1"/>
  <c r="D1848" i="1" s="1"/>
  <c r="H1816" i="1"/>
  <c r="C1816" i="1"/>
  <c r="D1816" i="1" s="1"/>
  <c r="H1784" i="1"/>
  <c r="C1784" i="1"/>
  <c r="D1784" i="1" s="1"/>
  <c r="H1752" i="1"/>
  <c r="C1752" i="1"/>
  <c r="D1752" i="1" s="1"/>
  <c r="H1720" i="1"/>
  <c r="C1720" i="1"/>
  <c r="D1720" i="1" s="1"/>
  <c r="H1688" i="1"/>
  <c r="Q653" i="4" s="1"/>
  <c r="C1688" i="1"/>
  <c r="D1688" i="1" s="1"/>
  <c r="L653" i="4" s="1"/>
  <c r="H1656" i="1"/>
  <c r="C1656" i="1"/>
  <c r="D1656" i="1" s="1"/>
  <c r="H1632" i="1"/>
  <c r="C1632" i="1"/>
  <c r="D1632" i="1" s="1"/>
  <c r="H1600" i="1"/>
  <c r="C1600" i="1"/>
  <c r="D1600" i="1" s="1"/>
  <c r="H1584" i="1"/>
  <c r="C1584" i="1"/>
  <c r="D1584" i="1" s="1"/>
  <c r="H1560" i="1"/>
  <c r="C1560" i="1"/>
  <c r="D1560" i="1" s="1"/>
  <c r="H1544" i="1"/>
  <c r="C1544" i="1"/>
  <c r="D1544" i="1" s="1"/>
  <c r="H1528" i="1"/>
  <c r="C1528" i="1"/>
  <c r="D1528" i="1" s="1"/>
  <c r="H1520" i="1"/>
  <c r="C1520" i="1"/>
  <c r="D1520" i="1" s="1"/>
  <c r="H1504" i="1"/>
  <c r="C1504" i="1"/>
  <c r="D1504" i="1" s="1"/>
  <c r="H1328" i="1"/>
  <c r="Q1013" i="4" s="1"/>
  <c r="C1328" i="1"/>
  <c r="D1328" i="1" s="1"/>
  <c r="L1013" i="4" s="1"/>
  <c r="H1296" i="1"/>
  <c r="C1296" i="1"/>
  <c r="D1296" i="1" s="1"/>
  <c r="H1264" i="1"/>
  <c r="C1264" i="1"/>
  <c r="D1264" i="1" s="1"/>
  <c r="H1232" i="1"/>
  <c r="C1232" i="1"/>
  <c r="D1232" i="1" s="1"/>
  <c r="H1200" i="1"/>
  <c r="C1200" i="1"/>
  <c r="D1200" i="1" s="1"/>
  <c r="H1168" i="1"/>
  <c r="C1168" i="1"/>
  <c r="D1168" i="1" s="1"/>
  <c r="H1144" i="1"/>
  <c r="C1144" i="1"/>
  <c r="D1144" i="1" s="1"/>
  <c r="H1112" i="1"/>
  <c r="C1112" i="1"/>
  <c r="D1112" i="1" s="1"/>
  <c r="H1088" i="1"/>
  <c r="C1088" i="1"/>
  <c r="D1088" i="1" s="1"/>
  <c r="H1072" i="1"/>
  <c r="C1072" i="1"/>
  <c r="D1072" i="1" s="1"/>
  <c r="H1056" i="1"/>
  <c r="C1056" i="1"/>
  <c r="D1056" i="1" s="1"/>
  <c r="H1040" i="1"/>
  <c r="Q1301" i="4" s="1"/>
  <c r="C1040" i="1"/>
  <c r="D1040" i="1" s="1"/>
  <c r="L1301" i="4" s="1"/>
  <c r="H1024" i="1"/>
  <c r="C1024" i="1"/>
  <c r="D1024" i="1" s="1"/>
  <c r="H1000" i="1"/>
  <c r="C1000" i="1"/>
  <c r="D1000" i="1" s="1"/>
  <c r="H864" i="1"/>
  <c r="C864" i="1"/>
  <c r="D864" i="1" s="1"/>
  <c r="H832" i="1"/>
  <c r="C832" i="1"/>
  <c r="D832" i="1" s="1"/>
  <c r="H816" i="1"/>
  <c r="C816" i="1"/>
  <c r="D816" i="1" s="1"/>
  <c r="H792" i="1"/>
  <c r="Q1549" i="4" s="1"/>
  <c r="C792" i="1"/>
  <c r="D792" i="1" s="1"/>
  <c r="L1549" i="4" s="1"/>
  <c r="H776" i="1"/>
  <c r="C776" i="1"/>
  <c r="D776" i="1" s="1"/>
  <c r="H760" i="1"/>
  <c r="C760" i="1"/>
  <c r="D760" i="1" s="1"/>
  <c r="H752" i="1"/>
  <c r="Q1589" i="4" s="1"/>
  <c r="C752" i="1"/>
  <c r="D752" i="1" s="1"/>
  <c r="L1589" i="4" s="1"/>
  <c r="H736" i="1"/>
  <c r="C736" i="1"/>
  <c r="D736" i="1" s="1"/>
  <c r="H728" i="1"/>
  <c r="C728" i="1"/>
  <c r="D728" i="1" s="1"/>
  <c r="H720" i="1"/>
  <c r="Q1620" i="4" s="1"/>
  <c r="C720" i="1"/>
  <c r="D720" i="1" s="1"/>
  <c r="L1620" i="4" s="1"/>
  <c r="H704" i="1"/>
  <c r="C704" i="1"/>
  <c r="D704" i="1" s="1"/>
  <c r="H688" i="1"/>
  <c r="C688" i="1"/>
  <c r="D688" i="1" s="1"/>
  <c r="H664" i="1"/>
  <c r="C664" i="1"/>
  <c r="D664" i="1" s="1"/>
  <c r="H640" i="1"/>
  <c r="C640" i="1"/>
  <c r="D640" i="1" s="1"/>
  <c r="H624" i="1"/>
  <c r="C624" i="1"/>
  <c r="D624" i="1" s="1"/>
  <c r="H608" i="1"/>
  <c r="Q1732" i="4" s="1"/>
  <c r="C608" i="1"/>
  <c r="D608" i="1" s="1"/>
  <c r="L1732" i="4" s="1"/>
  <c r="H576" i="1"/>
  <c r="C576" i="1"/>
  <c r="D576" i="1" s="1"/>
  <c r="H544" i="1"/>
  <c r="C544" i="1"/>
  <c r="D544" i="1" s="1"/>
  <c r="H528" i="1"/>
  <c r="C528" i="1"/>
  <c r="D528" i="1" s="1"/>
  <c r="H496" i="1"/>
  <c r="C496" i="1"/>
  <c r="D496" i="1" s="1"/>
  <c r="H464" i="1"/>
  <c r="C464" i="1"/>
  <c r="D464" i="1" s="1"/>
  <c r="H432" i="1"/>
  <c r="C432" i="1"/>
  <c r="D432" i="1" s="1"/>
  <c r="H400" i="1"/>
  <c r="C400" i="1"/>
  <c r="D400" i="1" s="1"/>
  <c r="H368" i="1"/>
  <c r="Q1972" i="4" s="1"/>
  <c r="C368" i="1"/>
  <c r="D368" i="1" s="1"/>
  <c r="L1972" i="4" s="1"/>
  <c r="H344" i="1"/>
  <c r="C344" i="1"/>
  <c r="D344" i="1" s="1"/>
  <c r="H312" i="1"/>
  <c r="C312" i="1"/>
  <c r="D312" i="1" s="1"/>
  <c r="H288" i="1"/>
  <c r="C288" i="1"/>
  <c r="D288" i="1" s="1"/>
  <c r="H272" i="1"/>
  <c r="C272" i="1"/>
  <c r="D272" i="1" s="1"/>
  <c r="H256" i="1"/>
  <c r="C256" i="1"/>
  <c r="D256" i="1" s="1"/>
  <c r="H240" i="1"/>
  <c r="C240" i="1"/>
  <c r="D240" i="1" s="1"/>
  <c r="H216" i="1"/>
  <c r="C216" i="1"/>
  <c r="D216" i="1" s="1"/>
  <c r="H200" i="1"/>
  <c r="C200" i="1"/>
  <c r="D200" i="1" s="1"/>
  <c r="H184" i="1"/>
  <c r="C184" i="1"/>
  <c r="D184" i="1" s="1"/>
  <c r="H160" i="1"/>
  <c r="C160" i="1"/>
  <c r="D160" i="1" s="1"/>
  <c r="H136" i="1"/>
  <c r="C136" i="1"/>
  <c r="D136" i="1" s="1"/>
  <c r="H120" i="1"/>
  <c r="C120" i="1"/>
  <c r="D120" i="1" s="1"/>
  <c r="H80" i="1"/>
  <c r="C80" i="1"/>
  <c r="D80" i="1" s="1"/>
  <c r="H56" i="1"/>
  <c r="C56" i="1"/>
  <c r="D56" i="1" s="1"/>
  <c r="H40" i="1"/>
  <c r="C40" i="1"/>
  <c r="D40" i="1" s="1"/>
  <c r="C113" i="1"/>
  <c r="D113" i="1" s="1"/>
  <c r="H2327" i="1"/>
  <c r="C2327" i="1"/>
  <c r="D2327" i="1" s="1"/>
  <c r="H2175" i="1"/>
  <c r="C2175" i="1"/>
  <c r="D2175" i="1" s="1"/>
  <c r="H2159" i="1"/>
  <c r="C2159" i="1"/>
  <c r="D2159" i="1" s="1"/>
  <c r="H2143" i="1"/>
  <c r="C2143" i="1"/>
  <c r="D2143" i="1" s="1"/>
  <c r="H2103" i="1"/>
  <c r="C2103" i="1"/>
  <c r="D2103" i="1" s="1"/>
  <c r="H1847" i="1"/>
  <c r="C1847" i="1"/>
  <c r="D1847" i="1" s="1"/>
  <c r="H1727" i="1"/>
  <c r="C1727" i="1"/>
  <c r="D1727" i="1" s="1"/>
  <c r="H1695" i="1"/>
  <c r="C1695" i="1"/>
  <c r="D1695" i="1" s="1"/>
  <c r="H1671" i="1"/>
  <c r="C1671" i="1"/>
  <c r="D1671" i="1" s="1"/>
  <c r="H1647" i="1"/>
  <c r="C1647" i="1"/>
  <c r="D1647" i="1" s="1"/>
  <c r="H1631" i="1"/>
  <c r="C1631" i="1"/>
  <c r="D1631" i="1" s="1"/>
  <c r="H1607" i="1"/>
  <c r="C1607" i="1"/>
  <c r="D1607" i="1" s="1"/>
  <c r="H1583" i="1"/>
  <c r="C1583" i="1"/>
  <c r="D1583" i="1" s="1"/>
  <c r="H1551" i="1"/>
  <c r="C1551" i="1"/>
  <c r="D1551" i="1" s="1"/>
  <c r="H1447" i="1"/>
  <c r="C1447" i="1"/>
  <c r="D1447" i="1" s="1"/>
  <c r="H1439" i="1"/>
  <c r="C1439" i="1"/>
  <c r="D1439" i="1" s="1"/>
  <c r="H1423" i="1"/>
  <c r="C1423" i="1"/>
  <c r="D1423" i="1" s="1"/>
  <c r="H1415" i="1"/>
  <c r="Q926" i="4" s="1"/>
  <c r="C1415" i="1"/>
  <c r="D1415" i="1" s="1"/>
  <c r="L926" i="4" s="1"/>
  <c r="H1407" i="1"/>
  <c r="C1407" i="1"/>
  <c r="D1407" i="1" s="1"/>
  <c r="H1399" i="1"/>
  <c r="C1399" i="1"/>
  <c r="D1399" i="1" s="1"/>
  <c r="H1391" i="1"/>
  <c r="C1391" i="1"/>
  <c r="D1391" i="1" s="1"/>
  <c r="H1383" i="1"/>
  <c r="C1383" i="1"/>
  <c r="D1383" i="1" s="1"/>
  <c r="H1375" i="1"/>
  <c r="C1375" i="1"/>
  <c r="D1375" i="1" s="1"/>
  <c r="H1367" i="1"/>
  <c r="C1367" i="1"/>
  <c r="D1367" i="1" s="1"/>
  <c r="H1351" i="1"/>
  <c r="C1351" i="1"/>
  <c r="D1351" i="1" s="1"/>
  <c r="H1335" i="1"/>
  <c r="C1335" i="1"/>
  <c r="D1335" i="1" s="1"/>
  <c r="H1311" i="1"/>
  <c r="C1311" i="1"/>
  <c r="D1311" i="1" s="1"/>
  <c r="H1199" i="1"/>
  <c r="C1199" i="1"/>
  <c r="D1199" i="1" s="1"/>
  <c r="H1175" i="1"/>
  <c r="C1175" i="1"/>
  <c r="D1175" i="1" s="1"/>
  <c r="H1159" i="1"/>
  <c r="C1159" i="1"/>
  <c r="D1159" i="1" s="1"/>
  <c r="H1127" i="1"/>
  <c r="C1127" i="1"/>
  <c r="D1127" i="1" s="1"/>
  <c r="H1103" i="1"/>
  <c r="C1103" i="1"/>
  <c r="D1103" i="1" s="1"/>
  <c r="H1079" i="1"/>
  <c r="Q1262" i="4" s="1"/>
  <c r="C1079" i="1"/>
  <c r="D1079" i="1" s="1"/>
  <c r="L1262" i="4" s="1"/>
  <c r="H1055" i="1"/>
  <c r="C1055" i="1"/>
  <c r="D1055" i="1" s="1"/>
  <c r="H927" i="1"/>
  <c r="C927" i="1"/>
  <c r="D927" i="1" s="1"/>
  <c r="H839" i="1"/>
  <c r="C839" i="1"/>
  <c r="D839" i="1" s="1"/>
  <c r="H831" i="1"/>
  <c r="C831" i="1"/>
  <c r="D831" i="1" s="1"/>
  <c r="H823" i="1"/>
  <c r="C823" i="1"/>
  <c r="D823" i="1" s="1"/>
  <c r="H727" i="1"/>
  <c r="C727" i="1"/>
  <c r="D727" i="1" s="1"/>
  <c r="H711" i="1"/>
  <c r="C711" i="1"/>
  <c r="D711" i="1" s="1"/>
  <c r="H695" i="1"/>
  <c r="C695" i="1"/>
  <c r="D695" i="1" s="1"/>
  <c r="H679" i="1"/>
  <c r="Q1661" i="4" s="1"/>
  <c r="C679" i="1"/>
  <c r="D679" i="1" s="1"/>
  <c r="L1661" i="4" s="1"/>
  <c r="H663" i="1"/>
  <c r="C663" i="1"/>
  <c r="D663" i="1" s="1"/>
  <c r="H647" i="1"/>
  <c r="C647" i="1"/>
  <c r="D647" i="1" s="1"/>
  <c r="H631" i="1"/>
  <c r="C631" i="1"/>
  <c r="D631" i="1" s="1"/>
  <c r="H615" i="1"/>
  <c r="Q1725" i="4" s="1"/>
  <c r="C615" i="1"/>
  <c r="D615" i="1" s="1"/>
  <c r="L1725" i="4" s="1"/>
  <c r="H599" i="1"/>
  <c r="Q1741" i="4" s="1"/>
  <c r="C599" i="1"/>
  <c r="D599" i="1" s="1"/>
  <c r="L1741" i="4" s="1"/>
  <c r="H583" i="1"/>
  <c r="C583" i="1"/>
  <c r="D583" i="1" s="1"/>
  <c r="H567" i="1"/>
  <c r="C567" i="1"/>
  <c r="D567" i="1" s="1"/>
  <c r="H551" i="1"/>
  <c r="Q1789" i="4" s="1"/>
  <c r="C551" i="1"/>
  <c r="D551" i="1" s="1"/>
  <c r="L1789" i="4" s="1"/>
  <c r="H535" i="1"/>
  <c r="C535" i="1"/>
  <c r="D535" i="1" s="1"/>
  <c r="C2319" i="1"/>
  <c r="D2319" i="1" s="1"/>
  <c r="L27" i="4" s="1"/>
  <c r="C1959" i="1"/>
  <c r="D1959" i="1" s="1"/>
  <c r="C1831" i="1"/>
  <c r="D1831" i="1" s="1"/>
  <c r="C1703" i="1"/>
  <c r="D1703" i="1" s="1"/>
  <c r="C1601" i="1"/>
  <c r="D1601" i="1" s="1"/>
  <c r="C1496" i="1"/>
  <c r="D1496" i="1" s="1"/>
  <c r="C1359" i="1"/>
  <c r="D1359" i="1" s="1"/>
  <c r="L982" i="4" s="1"/>
  <c r="C1255" i="1"/>
  <c r="D1255" i="1" s="1"/>
  <c r="C919" i="1"/>
  <c r="D919" i="1" s="1"/>
  <c r="C712" i="1"/>
  <c r="D712" i="1" s="1"/>
  <c r="C489" i="1"/>
  <c r="D489" i="1" s="1"/>
  <c r="C176" i="1"/>
  <c r="D176" i="1" s="1"/>
  <c r="H2321" i="1"/>
  <c r="C2321" i="1"/>
  <c r="D2321" i="1" s="1"/>
  <c r="H2289" i="1"/>
  <c r="C2289" i="1"/>
  <c r="D2289" i="1" s="1"/>
  <c r="H2257" i="1"/>
  <c r="C2257" i="1"/>
  <c r="D2257" i="1" s="1"/>
  <c r="H2225" i="1"/>
  <c r="C2225" i="1"/>
  <c r="D2225" i="1" s="1"/>
  <c r="H2193" i="1"/>
  <c r="C2193" i="1"/>
  <c r="D2193" i="1" s="1"/>
  <c r="H2169" i="1"/>
  <c r="Q176" i="4" s="1"/>
  <c r="C2169" i="1"/>
  <c r="D2169" i="1" s="1"/>
  <c r="L176" i="4" s="1"/>
  <c r="H2145" i="1"/>
  <c r="C2145" i="1"/>
  <c r="D2145" i="1" s="1"/>
  <c r="H2113" i="1"/>
  <c r="C2113" i="1"/>
  <c r="D2113" i="1" s="1"/>
  <c r="H2073" i="1"/>
  <c r="C2073" i="1"/>
  <c r="D2073" i="1" s="1"/>
  <c r="H2041" i="1"/>
  <c r="C2041" i="1"/>
  <c r="D2041" i="1" s="1"/>
  <c r="H2017" i="1"/>
  <c r="C2017" i="1"/>
  <c r="D2017" i="1" s="1"/>
  <c r="H1985" i="1"/>
  <c r="C1985" i="1"/>
  <c r="D1985" i="1" s="1"/>
  <c r="H1953" i="1"/>
  <c r="C1953" i="1"/>
  <c r="D1953" i="1" s="1"/>
  <c r="H1921" i="1"/>
  <c r="C1921" i="1"/>
  <c r="D1921" i="1" s="1"/>
  <c r="H1889" i="1"/>
  <c r="C1889" i="1"/>
  <c r="D1889" i="1" s="1"/>
  <c r="H1865" i="1"/>
  <c r="C1865" i="1"/>
  <c r="D1865" i="1" s="1"/>
  <c r="H1833" i="1"/>
  <c r="C1833" i="1"/>
  <c r="D1833" i="1" s="1"/>
  <c r="H1801" i="1"/>
  <c r="C1801" i="1"/>
  <c r="D1801" i="1" s="1"/>
  <c r="H1769" i="1"/>
  <c r="C1769" i="1"/>
  <c r="D1769" i="1" s="1"/>
  <c r="H1737" i="1"/>
  <c r="C1737" i="1"/>
  <c r="D1737" i="1" s="1"/>
  <c r="H1713" i="1"/>
  <c r="Q628" i="4" s="1"/>
  <c r="C1713" i="1"/>
  <c r="D1713" i="1" s="1"/>
  <c r="L628" i="4" s="1"/>
  <c r="H1697" i="1"/>
  <c r="C1697" i="1"/>
  <c r="D1697" i="1" s="1"/>
  <c r="H1681" i="1"/>
  <c r="C1681" i="1"/>
  <c r="D1681" i="1" s="1"/>
  <c r="H1665" i="1"/>
  <c r="C1665" i="1"/>
  <c r="D1665" i="1" s="1"/>
  <c r="H1649" i="1"/>
  <c r="C1649" i="1"/>
  <c r="D1649" i="1" s="1"/>
  <c r="H1513" i="1"/>
  <c r="C1513" i="1"/>
  <c r="D1513" i="1" s="1"/>
  <c r="H1505" i="1"/>
  <c r="C1505" i="1"/>
  <c r="D1505" i="1" s="1"/>
  <c r="H1489" i="1"/>
  <c r="C1489" i="1"/>
  <c r="D1489" i="1" s="1"/>
  <c r="H1473" i="1"/>
  <c r="C1473" i="1"/>
  <c r="D1473" i="1" s="1"/>
  <c r="H1457" i="1"/>
  <c r="C1457" i="1"/>
  <c r="D1457" i="1" s="1"/>
  <c r="H1441" i="1"/>
  <c r="Q900" i="4" s="1"/>
  <c r="C1441" i="1"/>
  <c r="D1441" i="1" s="1"/>
  <c r="L900" i="4" s="1"/>
  <c r="H1417" i="1"/>
  <c r="C1417" i="1"/>
  <c r="D1417" i="1" s="1"/>
  <c r="H1385" i="1"/>
  <c r="C1385" i="1"/>
  <c r="D1385" i="1" s="1"/>
  <c r="H1353" i="1"/>
  <c r="C1353" i="1"/>
  <c r="D1353" i="1" s="1"/>
  <c r="H1329" i="1"/>
  <c r="C1329" i="1"/>
  <c r="D1329" i="1" s="1"/>
  <c r="H1297" i="1"/>
  <c r="C1297" i="1"/>
  <c r="D1297" i="1" s="1"/>
  <c r="H1265" i="1"/>
  <c r="C1265" i="1"/>
  <c r="D1265" i="1" s="1"/>
  <c r="H1241" i="1"/>
  <c r="Q1100" i="4" s="1"/>
  <c r="C1241" i="1"/>
  <c r="D1241" i="1" s="1"/>
  <c r="L1100" i="4" s="1"/>
  <c r="H1217" i="1"/>
  <c r="C1217" i="1"/>
  <c r="D1217" i="1" s="1"/>
  <c r="H1201" i="1"/>
  <c r="C1201" i="1"/>
  <c r="D1201" i="1" s="1"/>
  <c r="H1185" i="1"/>
  <c r="C1185" i="1"/>
  <c r="D1185" i="1" s="1"/>
  <c r="H1169" i="1"/>
  <c r="C1169" i="1"/>
  <c r="D1169" i="1" s="1"/>
  <c r="H1153" i="1"/>
  <c r="C1153" i="1"/>
  <c r="D1153" i="1" s="1"/>
  <c r="H1145" i="1"/>
  <c r="C1145" i="1"/>
  <c r="D1145" i="1" s="1"/>
  <c r="H1129" i="1"/>
  <c r="Q1212" i="4" s="1"/>
  <c r="C1129" i="1"/>
  <c r="D1129" i="1" s="1"/>
  <c r="L1212" i="4" s="1"/>
  <c r="H1113" i="1"/>
  <c r="C1113" i="1"/>
  <c r="D1113" i="1" s="1"/>
  <c r="H1097" i="1"/>
  <c r="C1097" i="1"/>
  <c r="D1097" i="1" s="1"/>
  <c r="H1081" i="1"/>
  <c r="C1081" i="1"/>
  <c r="D1081" i="1" s="1"/>
  <c r="H1065" i="1"/>
  <c r="C1065" i="1"/>
  <c r="D1065" i="1" s="1"/>
  <c r="H1057" i="1"/>
  <c r="Q1284" i="4" s="1"/>
  <c r="C1057" i="1"/>
  <c r="D1057" i="1" s="1"/>
  <c r="L1284" i="4" s="1"/>
  <c r="H1041" i="1"/>
  <c r="C1041" i="1"/>
  <c r="D1041" i="1" s="1"/>
  <c r="H1033" i="1"/>
  <c r="Q1308" i="4" s="1"/>
  <c r="C1033" i="1"/>
  <c r="D1033" i="1" s="1"/>
  <c r="L1308" i="4" s="1"/>
  <c r="H1009" i="1"/>
  <c r="C1009" i="1"/>
  <c r="D1009" i="1" s="1"/>
  <c r="H849" i="1"/>
  <c r="Q1492" i="4" s="1"/>
  <c r="C849" i="1"/>
  <c r="D849" i="1" s="1"/>
  <c r="L1492" i="4" s="1"/>
  <c r="H817" i="1"/>
  <c r="C817" i="1"/>
  <c r="D817" i="1" s="1"/>
  <c r="H785" i="1"/>
  <c r="C785" i="1"/>
  <c r="D785" i="1" s="1"/>
  <c r="H737" i="1"/>
  <c r="C737" i="1"/>
  <c r="D737" i="1" s="1"/>
  <c r="H569" i="1"/>
  <c r="C569" i="1"/>
  <c r="D569" i="1" s="1"/>
  <c r="H553" i="1"/>
  <c r="Q1787" i="4" s="1"/>
  <c r="C553" i="1"/>
  <c r="D553" i="1" s="1"/>
  <c r="L1787" i="4" s="1"/>
  <c r="H521" i="1"/>
  <c r="C521" i="1"/>
  <c r="D521" i="1" s="1"/>
  <c r="H497" i="1"/>
  <c r="C497" i="1"/>
  <c r="D497" i="1" s="1"/>
  <c r="H465" i="1"/>
  <c r="C465" i="1"/>
  <c r="D465" i="1" s="1"/>
  <c r="H441" i="1"/>
  <c r="Q1899" i="4" s="1"/>
  <c r="C441" i="1"/>
  <c r="D441" i="1" s="1"/>
  <c r="L1899" i="4" s="1"/>
  <c r="H409" i="1"/>
  <c r="C409" i="1"/>
  <c r="D409" i="1" s="1"/>
  <c r="H377" i="1"/>
  <c r="C377" i="1"/>
  <c r="D377" i="1" s="1"/>
  <c r="H345" i="1"/>
  <c r="Q1995" i="4" s="1"/>
  <c r="C345" i="1"/>
  <c r="D345" i="1" s="1"/>
  <c r="L1995" i="4" s="1"/>
  <c r="H313" i="1"/>
  <c r="C313" i="1"/>
  <c r="D313" i="1" s="1"/>
  <c r="H281" i="1"/>
  <c r="C281" i="1"/>
  <c r="D281" i="1" s="1"/>
  <c r="H257" i="1"/>
  <c r="C257" i="1"/>
  <c r="D257" i="1" s="1"/>
  <c r="H233" i="1"/>
  <c r="C233" i="1"/>
  <c r="D233" i="1" s="1"/>
  <c r="H217" i="1"/>
  <c r="C217" i="1"/>
  <c r="D217" i="1" s="1"/>
  <c r="H193" i="1"/>
  <c r="Q2146" i="4" s="1"/>
  <c r="C193" i="1"/>
  <c r="D193" i="1" s="1"/>
  <c r="L2146" i="4" s="1"/>
  <c r="H177" i="1"/>
  <c r="Q2162" i="4" s="1"/>
  <c r="C177" i="1"/>
  <c r="D177" i="1" s="1"/>
  <c r="L2162" i="4" s="1"/>
  <c r="H161" i="1"/>
  <c r="C161" i="1"/>
  <c r="D161" i="1" s="1"/>
  <c r="H145" i="1"/>
  <c r="C145" i="1"/>
  <c r="D145" i="1" s="1"/>
  <c r="H129" i="1"/>
  <c r="C129" i="1"/>
  <c r="D129" i="1" s="1"/>
  <c r="H105" i="1"/>
  <c r="C105" i="1"/>
  <c r="D105" i="1" s="1"/>
  <c r="H73" i="1"/>
  <c r="C73" i="1"/>
  <c r="D73" i="1" s="1"/>
  <c r="H41" i="1"/>
  <c r="C41" i="1"/>
  <c r="D41" i="1" s="1"/>
  <c r="H2320" i="1"/>
  <c r="C2320" i="1"/>
  <c r="D2320" i="1" s="1"/>
  <c r="H2288" i="1"/>
  <c r="Q58" i="4" s="1"/>
  <c r="C2288" i="1"/>
  <c r="D2288" i="1" s="1"/>
  <c r="L58" i="4" s="1"/>
  <c r="H2240" i="1"/>
  <c r="C2240" i="1"/>
  <c r="D2240" i="1" s="1"/>
  <c r="H2208" i="1"/>
  <c r="C2208" i="1"/>
  <c r="D2208" i="1" s="1"/>
  <c r="H2176" i="1"/>
  <c r="C2176" i="1"/>
  <c r="D2176" i="1" s="1"/>
  <c r="H2152" i="1"/>
  <c r="C2152" i="1"/>
  <c r="D2152" i="1" s="1"/>
  <c r="H2120" i="1"/>
  <c r="C2120" i="1"/>
  <c r="D2120" i="1" s="1"/>
  <c r="H2088" i="1"/>
  <c r="C2088" i="1"/>
  <c r="D2088" i="1" s="1"/>
  <c r="H2056" i="1"/>
  <c r="Q286" i="4" s="1"/>
  <c r="C2056" i="1"/>
  <c r="D2056" i="1" s="1"/>
  <c r="L286" i="4" s="1"/>
  <c r="H2024" i="1"/>
  <c r="Q318" i="4" s="1"/>
  <c r="C2024" i="1"/>
  <c r="D2024" i="1" s="1"/>
  <c r="L318" i="4" s="1"/>
  <c r="H1992" i="1"/>
  <c r="C1992" i="1"/>
  <c r="D1992" i="1" s="1"/>
  <c r="H1960" i="1"/>
  <c r="C1960" i="1"/>
  <c r="D1960" i="1" s="1"/>
  <c r="H1928" i="1"/>
  <c r="C1928" i="1"/>
  <c r="D1928" i="1" s="1"/>
  <c r="H1896" i="1"/>
  <c r="C1896" i="1"/>
  <c r="D1896" i="1" s="1"/>
  <c r="H1864" i="1"/>
  <c r="C1864" i="1"/>
  <c r="D1864" i="1" s="1"/>
  <c r="H1832" i="1"/>
  <c r="C1832" i="1"/>
  <c r="D1832" i="1" s="1"/>
  <c r="H1800" i="1"/>
  <c r="C1800" i="1"/>
  <c r="D1800" i="1" s="1"/>
  <c r="H1768" i="1"/>
  <c r="C1768" i="1"/>
  <c r="D1768" i="1" s="1"/>
  <c r="H1736" i="1"/>
  <c r="C1736" i="1"/>
  <c r="D1736" i="1" s="1"/>
  <c r="H1704" i="1"/>
  <c r="C1704" i="1"/>
  <c r="D1704" i="1" s="1"/>
  <c r="H1672" i="1"/>
  <c r="C1672" i="1"/>
  <c r="D1672" i="1" s="1"/>
  <c r="H1648" i="1"/>
  <c r="C1648" i="1"/>
  <c r="D1648" i="1" s="1"/>
  <c r="H1608" i="1"/>
  <c r="Q733" i="4" s="1"/>
  <c r="C1608" i="1"/>
  <c r="D1608" i="1" s="1"/>
  <c r="L733" i="4" s="1"/>
  <c r="H1576" i="1"/>
  <c r="C1576" i="1"/>
  <c r="D1576" i="1" s="1"/>
  <c r="H1448" i="1"/>
  <c r="Q893" i="4" s="1"/>
  <c r="C1448" i="1"/>
  <c r="D1448" i="1" s="1"/>
  <c r="L893" i="4" s="1"/>
  <c r="H1432" i="1"/>
  <c r="C1432" i="1"/>
  <c r="D1432" i="1" s="1"/>
  <c r="H1416" i="1"/>
  <c r="C1416" i="1"/>
  <c r="D1416" i="1" s="1"/>
  <c r="H1400" i="1"/>
  <c r="C1400" i="1"/>
  <c r="D1400" i="1" s="1"/>
  <c r="H1368" i="1"/>
  <c r="C1368" i="1"/>
  <c r="D1368" i="1" s="1"/>
  <c r="H1336" i="1"/>
  <c r="Q1005" i="4" s="1"/>
  <c r="C1336" i="1"/>
  <c r="D1336" i="1" s="1"/>
  <c r="L1005" i="4" s="1"/>
  <c r="H1304" i="1"/>
  <c r="C1304" i="1"/>
  <c r="D1304" i="1" s="1"/>
  <c r="H1272" i="1"/>
  <c r="C1272" i="1"/>
  <c r="D1272" i="1" s="1"/>
  <c r="H1240" i="1"/>
  <c r="Q1101" i="4" s="1"/>
  <c r="C1240" i="1"/>
  <c r="D1240" i="1" s="1"/>
  <c r="L1101" i="4" s="1"/>
  <c r="H1208" i="1"/>
  <c r="Q1133" i="4" s="1"/>
  <c r="C1208" i="1"/>
  <c r="D1208" i="1" s="1"/>
  <c r="L1133" i="4" s="1"/>
  <c r="H1176" i="1"/>
  <c r="C1176" i="1"/>
  <c r="D1176" i="1" s="1"/>
  <c r="H1152" i="1"/>
  <c r="C1152" i="1"/>
  <c r="D1152" i="1" s="1"/>
  <c r="H1120" i="1"/>
  <c r="C1120" i="1"/>
  <c r="D1120" i="1" s="1"/>
  <c r="H1096" i="1"/>
  <c r="C1096" i="1"/>
  <c r="D1096" i="1" s="1"/>
  <c r="H936" i="1"/>
  <c r="C936" i="1"/>
  <c r="D936" i="1" s="1"/>
  <c r="H920" i="1"/>
  <c r="C920" i="1"/>
  <c r="D920" i="1" s="1"/>
  <c r="H904" i="1"/>
  <c r="C904" i="1"/>
  <c r="D904" i="1" s="1"/>
  <c r="H888" i="1"/>
  <c r="C888" i="1"/>
  <c r="D888" i="1" s="1"/>
  <c r="H856" i="1"/>
  <c r="C856" i="1"/>
  <c r="D856" i="1" s="1"/>
  <c r="H696" i="1"/>
  <c r="C696" i="1"/>
  <c r="D696" i="1" s="1"/>
  <c r="H680" i="1"/>
  <c r="C680" i="1"/>
  <c r="D680" i="1" s="1"/>
  <c r="H656" i="1"/>
  <c r="C656" i="1"/>
  <c r="D656" i="1" s="1"/>
  <c r="H632" i="1"/>
  <c r="Q1708" i="4" s="1"/>
  <c r="C632" i="1"/>
  <c r="D632" i="1" s="1"/>
  <c r="L1708" i="4" s="1"/>
  <c r="H600" i="1"/>
  <c r="C600" i="1"/>
  <c r="D600" i="1" s="1"/>
  <c r="H568" i="1"/>
  <c r="C568" i="1"/>
  <c r="D568" i="1" s="1"/>
  <c r="H536" i="1"/>
  <c r="Q1804" i="4" s="1"/>
  <c r="C536" i="1"/>
  <c r="D536" i="1" s="1"/>
  <c r="L1804" i="4" s="1"/>
  <c r="H504" i="1"/>
  <c r="C504" i="1"/>
  <c r="D504" i="1" s="1"/>
  <c r="H472" i="1"/>
  <c r="C472" i="1"/>
  <c r="D472" i="1" s="1"/>
  <c r="H440" i="1"/>
  <c r="C440" i="1"/>
  <c r="D440" i="1" s="1"/>
  <c r="H408" i="1"/>
  <c r="C408" i="1"/>
  <c r="D408" i="1" s="1"/>
  <c r="H376" i="1"/>
  <c r="C376" i="1"/>
  <c r="D376" i="1" s="1"/>
  <c r="H352" i="1"/>
  <c r="C352" i="1"/>
  <c r="D352" i="1" s="1"/>
  <c r="H320" i="1"/>
  <c r="C320" i="1"/>
  <c r="D320" i="1" s="1"/>
  <c r="H296" i="1"/>
  <c r="C296" i="1"/>
  <c r="D296" i="1" s="1"/>
  <c r="H264" i="1"/>
  <c r="C264" i="1"/>
  <c r="D264" i="1" s="1"/>
  <c r="H88" i="1"/>
  <c r="C88" i="1"/>
  <c r="D88" i="1" s="1"/>
  <c r="H64" i="1"/>
  <c r="C64" i="1"/>
  <c r="D64" i="1" s="1"/>
  <c r="H32" i="1"/>
  <c r="C32" i="1"/>
  <c r="D32" i="1" s="1"/>
  <c r="H2239" i="1"/>
  <c r="C2239" i="1"/>
  <c r="D2239" i="1" s="1"/>
  <c r="H2231" i="1"/>
  <c r="C2231" i="1"/>
  <c r="D2231" i="1" s="1"/>
  <c r="H2215" i="1"/>
  <c r="C2215" i="1"/>
  <c r="D2215" i="1" s="1"/>
  <c r="H2207" i="1"/>
  <c r="C2207" i="1"/>
  <c r="D2207" i="1" s="1"/>
  <c r="H2199" i="1"/>
  <c r="C2199" i="1"/>
  <c r="D2199" i="1" s="1"/>
  <c r="H2183" i="1"/>
  <c r="C2183" i="1"/>
  <c r="D2183" i="1" s="1"/>
  <c r="H2167" i="1"/>
  <c r="C2167" i="1"/>
  <c r="D2167" i="1" s="1"/>
  <c r="H2151" i="1"/>
  <c r="C2151" i="1"/>
  <c r="D2151" i="1" s="1"/>
  <c r="H2127" i="1"/>
  <c r="Q216" i="4" s="1"/>
  <c r="C2127" i="1"/>
  <c r="D2127" i="1" s="1"/>
  <c r="L216" i="4" s="1"/>
  <c r="H2111" i="1"/>
  <c r="Q232" i="4" s="1"/>
  <c r="C2111" i="1"/>
  <c r="D2111" i="1" s="1"/>
  <c r="L232" i="4" s="1"/>
  <c r="H2087" i="1"/>
  <c r="C2087" i="1"/>
  <c r="D2087" i="1" s="1"/>
  <c r="H2071" i="1"/>
  <c r="C2071" i="1"/>
  <c r="D2071" i="1" s="1"/>
  <c r="H2047" i="1"/>
  <c r="Q295" i="4" s="1"/>
  <c r="C2047" i="1"/>
  <c r="D2047" i="1" s="1"/>
  <c r="L295" i="4" s="1"/>
  <c r="H2031" i="1"/>
  <c r="C2031" i="1"/>
  <c r="D2031" i="1" s="1"/>
  <c r="H2023" i="1"/>
  <c r="Q319" i="4" s="1"/>
  <c r="C2023" i="1"/>
  <c r="D2023" i="1" s="1"/>
  <c r="L319" i="4" s="1"/>
  <c r="H2007" i="1"/>
  <c r="C2007" i="1"/>
  <c r="D2007" i="1" s="1"/>
  <c r="H1999" i="1"/>
  <c r="C1999" i="1"/>
  <c r="D1999" i="1" s="1"/>
  <c r="H1991" i="1"/>
  <c r="C1991" i="1"/>
  <c r="D1991" i="1" s="1"/>
  <c r="H1983" i="1"/>
  <c r="C1983" i="1"/>
  <c r="D1983" i="1" s="1"/>
  <c r="H1967" i="1"/>
  <c r="C1967" i="1"/>
  <c r="D1967" i="1" s="1"/>
  <c r="H1951" i="1"/>
  <c r="C1951" i="1"/>
  <c r="D1951" i="1" s="1"/>
  <c r="H1935" i="1"/>
  <c r="C1935" i="1"/>
  <c r="D1935" i="1" s="1"/>
  <c r="H1927" i="1"/>
  <c r="C1927" i="1"/>
  <c r="D1927" i="1" s="1"/>
  <c r="H1911" i="1"/>
  <c r="Q431" i="4" s="1"/>
  <c r="C1911" i="1"/>
  <c r="D1911" i="1" s="1"/>
  <c r="L431" i="4" s="1"/>
  <c r="H1903" i="1"/>
  <c r="C1903" i="1"/>
  <c r="D1903" i="1" s="1"/>
  <c r="H1895" i="1"/>
  <c r="C1895" i="1"/>
  <c r="D1895" i="1" s="1"/>
  <c r="H1887" i="1"/>
  <c r="Q455" i="4" s="1"/>
  <c r="C1887" i="1"/>
  <c r="D1887" i="1" s="1"/>
  <c r="L455" i="4" s="1"/>
  <c r="H1879" i="1"/>
  <c r="Q463" i="4" s="1"/>
  <c r="C1879" i="1"/>
  <c r="D1879" i="1" s="1"/>
  <c r="L463" i="4" s="1"/>
  <c r="H1863" i="1"/>
  <c r="C1863" i="1"/>
  <c r="D1863" i="1" s="1"/>
  <c r="H1855" i="1"/>
  <c r="C1855" i="1"/>
  <c r="D1855" i="1" s="1"/>
  <c r="H1839" i="1"/>
  <c r="C1839" i="1"/>
  <c r="D1839" i="1" s="1"/>
  <c r="H1815" i="1"/>
  <c r="C1815" i="1"/>
  <c r="D1815" i="1" s="1"/>
  <c r="H1807" i="1"/>
  <c r="C1807" i="1"/>
  <c r="D1807" i="1" s="1"/>
  <c r="H1791" i="1"/>
  <c r="C1791" i="1"/>
  <c r="D1791" i="1" s="1"/>
  <c r="H1783" i="1"/>
  <c r="C1783" i="1"/>
  <c r="D1783" i="1" s="1"/>
  <c r="H1775" i="1"/>
  <c r="C1775" i="1"/>
  <c r="D1775" i="1" s="1"/>
  <c r="H1767" i="1"/>
  <c r="C1767" i="1"/>
  <c r="D1767" i="1" s="1"/>
  <c r="H1759" i="1"/>
  <c r="C1759" i="1"/>
  <c r="D1759" i="1" s="1"/>
  <c r="H1751" i="1"/>
  <c r="C1751" i="1"/>
  <c r="D1751" i="1" s="1"/>
  <c r="H1735" i="1"/>
  <c r="C1735" i="1"/>
  <c r="D1735" i="1" s="1"/>
  <c r="H1719" i="1"/>
  <c r="C1719" i="1"/>
  <c r="D1719" i="1" s="1"/>
  <c r="H1687" i="1"/>
  <c r="C1687" i="1"/>
  <c r="D1687" i="1" s="1"/>
  <c r="H1663" i="1"/>
  <c r="Q678" i="4" s="1"/>
  <c r="C1663" i="1"/>
  <c r="D1663" i="1" s="1"/>
  <c r="L678" i="4" s="1"/>
  <c r="H1639" i="1"/>
  <c r="C1639" i="1"/>
  <c r="D1639" i="1" s="1"/>
  <c r="H1615" i="1"/>
  <c r="Q726" i="4" s="1"/>
  <c r="C1615" i="1"/>
  <c r="D1615" i="1" s="1"/>
  <c r="L726" i="4" s="1"/>
  <c r="H1591" i="1"/>
  <c r="C1591" i="1"/>
  <c r="D1591" i="1" s="1"/>
  <c r="H1567" i="1"/>
  <c r="C1567" i="1"/>
  <c r="D1567" i="1" s="1"/>
  <c r="H1543" i="1"/>
  <c r="C1543" i="1"/>
  <c r="D1543" i="1" s="1"/>
  <c r="H1535" i="1"/>
  <c r="Q806" i="4" s="1"/>
  <c r="C1535" i="1"/>
  <c r="D1535" i="1" s="1"/>
  <c r="L806" i="4" s="1"/>
  <c r="H1519" i="1"/>
  <c r="Q822" i="4" s="1"/>
  <c r="C1519" i="1"/>
  <c r="D1519" i="1" s="1"/>
  <c r="L822" i="4" s="1"/>
  <c r="H1511" i="1"/>
  <c r="C1511" i="1"/>
  <c r="D1511" i="1" s="1"/>
  <c r="H1503" i="1"/>
  <c r="C1503" i="1"/>
  <c r="D1503" i="1" s="1"/>
  <c r="H1495" i="1"/>
  <c r="C1495" i="1"/>
  <c r="D1495" i="1" s="1"/>
  <c r="H1487" i="1"/>
  <c r="C1487" i="1"/>
  <c r="D1487" i="1" s="1"/>
  <c r="H1479" i="1"/>
  <c r="C1479" i="1"/>
  <c r="D1479" i="1" s="1"/>
  <c r="H1471" i="1"/>
  <c r="C1471" i="1"/>
  <c r="D1471" i="1" s="1"/>
  <c r="H1455" i="1"/>
  <c r="C1455" i="1"/>
  <c r="D1455" i="1" s="1"/>
  <c r="H1343" i="1"/>
  <c r="C1343" i="1"/>
  <c r="D1343" i="1" s="1"/>
  <c r="H1239" i="1"/>
  <c r="C1239" i="1"/>
  <c r="D1239" i="1" s="1"/>
  <c r="H1215" i="1"/>
  <c r="C1215" i="1"/>
  <c r="D1215" i="1" s="1"/>
  <c r="H1183" i="1"/>
  <c r="C1183" i="1"/>
  <c r="D1183" i="1" s="1"/>
  <c r="H1151" i="1"/>
  <c r="C1151" i="1"/>
  <c r="D1151" i="1" s="1"/>
  <c r="H1135" i="1"/>
  <c r="C1135" i="1"/>
  <c r="D1135" i="1" s="1"/>
  <c r="H1111" i="1"/>
  <c r="C1111" i="1"/>
  <c r="D1111" i="1" s="1"/>
  <c r="H1087" i="1"/>
  <c r="C1087" i="1"/>
  <c r="D1087" i="1" s="1"/>
  <c r="H1071" i="1"/>
  <c r="C1071" i="1"/>
  <c r="D1071" i="1" s="1"/>
  <c r="H1047" i="1"/>
  <c r="C1047" i="1"/>
  <c r="D1047" i="1" s="1"/>
  <c r="H1039" i="1"/>
  <c r="Q1302" i="4" s="1"/>
  <c r="C1039" i="1"/>
  <c r="D1039" i="1" s="1"/>
  <c r="L1302" i="4" s="1"/>
  <c r="H1031" i="1"/>
  <c r="C1031" i="1"/>
  <c r="D1031" i="1" s="1"/>
  <c r="H1023" i="1"/>
  <c r="C1023" i="1"/>
  <c r="D1023" i="1" s="1"/>
  <c r="H1015" i="1"/>
  <c r="Q1326" i="4" s="1"/>
  <c r="C1015" i="1"/>
  <c r="D1015" i="1" s="1"/>
  <c r="L1326" i="4" s="1"/>
  <c r="H1007" i="1"/>
  <c r="C1007" i="1"/>
  <c r="D1007" i="1" s="1"/>
  <c r="H999" i="1"/>
  <c r="C999" i="1"/>
  <c r="D999" i="1" s="1"/>
  <c r="H991" i="1"/>
  <c r="C991" i="1"/>
  <c r="D991" i="1" s="1"/>
  <c r="H983" i="1"/>
  <c r="Q1358" i="4" s="1"/>
  <c r="C983" i="1"/>
  <c r="D983" i="1" s="1"/>
  <c r="L1358" i="4" s="1"/>
  <c r="H975" i="1"/>
  <c r="C975" i="1"/>
  <c r="D975" i="1" s="1"/>
  <c r="H967" i="1"/>
  <c r="C967" i="1"/>
  <c r="D967" i="1" s="1"/>
  <c r="H959" i="1"/>
  <c r="C959" i="1"/>
  <c r="D959" i="1" s="1"/>
  <c r="H943" i="1"/>
  <c r="C943" i="1"/>
  <c r="D943" i="1" s="1"/>
  <c r="H935" i="1"/>
  <c r="C935" i="1"/>
  <c r="D935" i="1" s="1"/>
  <c r="H911" i="1"/>
  <c r="Q1430" i="4" s="1"/>
  <c r="C911" i="1"/>
  <c r="D911" i="1" s="1"/>
  <c r="L1430" i="4" s="1"/>
  <c r="H903" i="1"/>
  <c r="C903" i="1"/>
  <c r="D903" i="1" s="1"/>
  <c r="H895" i="1"/>
  <c r="C895" i="1"/>
  <c r="D895" i="1" s="1"/>
  <c r="H887" i="1"/>
  <c r="C887" i="1"/>
  <c r="D887" i="1" s="1"/>
  <c r="H879" i="1"/>
  <c r="C879" i="1"/>
  <c r="D879" i="1" s="1"/>
  <c r="H871" i="1"/>
  <c r="C871" i="1"/>
  <c r="D871" i="1" s="1"/>
  <c r="H863" i="1"/>
  <c r="C863" i="1"/>
  <c r="D863" i="1" s="1"/>
  <c r="H807" i="1"/>
  <c r="Q1534" i="4" s="1"/>
  <c r="C807" i="1"/>
  <c r="D807" i="1" s="1"/>
  <c r="L1534" i="4" s="1"/>
  <c r="H799" i="1"/>
  <c r="C799" i="1"/>
  <c r="D799" i="1" s="1"/>
  <c r="H791" i="1"/>
  <c r="C791" i="1"/>
  <c r="D791" i="1" s="1"/>
  <c r="H783" i="1"/>
  <c r="C783" i="1"/>
  <c r="D783" i="1" s="1"/>
  <c r="H775" i="1"/>
  <c r="C775" i="1"/>
  <c r="D775" i="1" s="1"/>
  <c r="H767" i="1"/>
  <c r="C767" i="1"/>
  <c r="D767" i="1" s="1"/>
  <c r="H759" i="1"/>
  <c r="C759" i="1"/>
  <c r="D759" i="1" s="1"/>
  <c r="H751" i="1"/>
  <c r="Q1590" i="4" s="1"/>
  <c r="C751" i="1"/>
  <c r="D751" i="1" s="1"/>
  <c r="L1590" i="4" s="1"/>
  <c r="H735" i="1"/>
  <c r="Q1606" i="4" s="1"/>
  <c r="C735" i="1"/>
  <c r="D735" i="1" s="1"/>
  <c r="L1606" i="4" s="1"/>
  <c r="H719" i="1"/>
  <c r="C719" i="1"/>
  <c r="D719" i="1" s="1"/>
  <c r="H703" i="1"/>
  <c r="C703" i="1"/>
  <c r="D703" i="1" s="1"/>
  <c r="H687" i="1"/>
  <c r="C687" i="1"/>
  <c r="D687" i="1" s="1"/>
  <c r="H671" i="1"/>
  <c r="C671" i="1"/>
  <c r="D671" i="1" s="1"/>
  <c r="H655" i="1"/>
  <c r="C655" i="1"/>
  <c r="D655" i="1" s="1"/>
  <c r="H639" i="1"/>
  <c r="C639" i="1"/>
  <c r="D639" i="1" s="1"/>
  <c r="H623" i="1"/>
  <c r="C623" i="1"/>
  <c r="D623" i="1" s="1"/>
  <c r="H607" i="1"/>
  <c r="C607" i="1"/>
  <c r="D607" i="1" s="1"/>
  <c r="H591" i="1"/>
  <c r="Q1749" i="4" s="1"/>
  <c r="C591" i="1"/>
  <c r="D591" i="1" s="1"/>
  <c r="L1749" i="4" s="1"/>
  <c r="H575" i="1"/>
  <c r="C575" i="1"/>
  <c r="D575" i="1" s="1"/>
  <c r="H559" i="1"/>
  <c r="C559" i="1"/>
  <c r="D559" i="1" s="1"/>
  <c r="H543" i="1"/>
  <c r="C543" i="1"/>
  <c r="D543" i="1" s="1"/>
  <c r="C1393" i="1"/>
  <c r="D1393" i="1" s="1"/>
  <c r="C1089" i="1"/>
  <c r="D1089" i="1" s="1"/>
  <c r="C984" i="1"/>
  <c r="D984" i="1" s="1"/>
  <c r="C847" i="1"/>
  <c r="D847" i="1" s="1"/>
  <c r="C743" i="1"/>
  <c r="D743" i="1" s="1"/>
  <c r="C672" i="1"/>
  <c r="D672" i="1" s="1"/>
  <c r="C585" i="1"/>
  <c r="D585" i="1" s="1"/>
  <c r="C112" i="1"/>
  <c r="D112" i="1" s="1"/>
  <c r="C1529" i="1"/>
  <c r="D1529" i="1" s="1"/>
  <c r="L812" i="4" s="1"/>
  <c r="C1392" i="1"/>
  <c r="D1392" i="1" s="1"/>
  <c r="C33" i="1"/>
  <c r="D33" i="1" s="1"/>
  <c r="C2135" i="1"/>
  <c r="D2135" i="1" s="1"/>
  <c r="C2063" i="1"/>
  <c r="D2063" i="1" s="1"/>
  <c r="C1975" i="1"/>
  <c r="D1975" i="1" s="1"/>
  <c r="C1464" i="1"/>
  <c r="D1464" i="1" s="1"/>
  <c r="C913" i="1"/>
  <c r="D913" i="1" s="1"/>
  <c r="H519" i="1"/>
  <c r="C519" i="1"/>
  <c r="D519" i="1" s="1"/>
  <c r="H503" i="1"/>
  <c r="C503" i="1"/>
  <c r="D503" i="1" s="1"/>
  <c r="H487" i="1"/>
  <c r="C487" i="1"/>
  <c r="D487" i="1" s="1"/>
  <c r="H471" i="1"/>
  <c r="C471" i="1"/>
  <c r="D471" i="1" s="1"/>
  <c r="H455" i="1"/>
  <c r="C455" i="1"/>
  <c r="D455" i="1" s="1"/>
  <c r="H447" i="1"/>
  <c r="C447" i="1"/>
  <c r="D447" i="1" s="1"/>
  <c r="H431" i="1"/>
  <c r="Q1909" i="4" s="1"/>
  <c r="C431" i="1"/>
  <c r="D431" i="1" s="1"/>
  <c r="L1909" i="4" s="1"/>
  <c r="H415" i="1"/>
  <c r="Q1925" i="4" s="1"/>
  <c r="C415" i="1"/>
  <c r="D415" i="1" s="1"/>
  <c r="L1925" i="4" s="1"/>
  <c r="H399" i="1"/>
  <c r="C399" i="1"/>
  <c r="D399" i="1" s="1"/>
  <c r="H383" i="1"/>
  <c r="C383" i="1"/>
  <c r="D383" i="1" s="1"/>
  <c r="H367" i="1"/>
  <c r="C367" i="1"/>
  <c r="D367" i="1" s="1"/>
  <c r="H351" i="1"/>
  <c r="C351" i="1"/>
  <c r="D351" i="1" s="1"/>
  <c r="H327" i="1"/>
  <c r="Q2013" i="4" s="1"/>
  <c r="C327" i="1"/>
  <c r="D327" i="1" s="1"/>
  <c r="L2013" i="4" s="1"/>
  <c r="H311" i="1"/>
  <c r="C311" i="1"/>
  <c r="D311" i="1" s="1"/>
  <c r="H295" i="1"/>
  <c r="C295" i="1"/>
  <c r="D295" i="1" s="1"/>
  <c r="H279" i="1"/>
  <c r="Q2060" i="4" s="1"/>
  <c r="C279" i="1"/>
  <c r="D279" i="1" s="1"/>
  <c r="L2060" i="4" s="1"/>
  <c r="H263" i="1"/>
  <c r="Q2076" i="4" s="1"/>
  <c r="C263" i="1"/>
  <c r="D263" i="1" s="1"/>
  <c r="L2076" i="4" s="1"/>
  <c r="H247" i="1"/>
  <c r="C247" i="1"/>
  <c r="D247" i="1" s="1"/>
  <c r="H231" i="1"/>
  <c r="C231" i="1"/>
  <c r="D231" i="1" s="1"/>
  <c r="H215" i="1"/>
  <c r="C215" i="1"/>
  <c r="D215" i="1" s="1"/>
  <c r="H199" i="1"/>
  <c r="C199" i="1"/>
  <c r="D199" i="1" s="1"/>
  <c r="H183" i="1"/>
  <c r="C183" i="1"/>
  <c r="D183" i="1" s="1"/>
  <c r="H167" i="1"/>
  <c r="C167" i="1"/>
  <c r="D167" i="1" s="1"/>
  <c r="H151" i="1"/>
  <c r="Q2188" i="4" s="1"/>
  <c r="C151" i="1"/>
  <c r="D151" i="1" s="1"/>
  <c r="L2188" i="4" s="1"/>
  <c r="H135" i="1"/>
  <c r="C135" i="1"/>
  <c r="D135" i="1" s="1"/>
  <c r="H119" i="1"/>
  <c r="C119" i="1"/>
  <c r="D119" i="1" s="1"/>
  <c r="H103" i="1"/>
  <c r="C103" i="1"/>
  <c r="D103" i="1" s="1"/>
  <c r="H87" i="1"/>
  <c r="C87" i="1"/>
  <c r="D87" i="1" s="1"/>
  <c r="H2326" i="1"/>
  <c r="C2326" i="1"/>
  <c r="D2326" i="1" s="1"/>
  <c r="H2310" i="1"/>
  <c r="C2310" i="1"/>
  <c r="D2310" i="1" s="1"/>
  <c r="H2286" i="1"/>
  <c r="C2286" i="1"/>
  <c r="D2286" i="1" s="1"/>
  <c r="H2262" i="1"/>
  <c r="C2262" i="1"/>
  <c r="D2262" i="1" s="1"/>
  <c r="H2182" i="1"/>
  <c r="C2182" i="1"/>
  <c r="D2182" i="1" s="1"/>
  <c r="H2158" i="1"/>
  <c r="C2158" i="1"/>
  <c r="D2158" i="1" s="1"/>
  <c r="H2134" i="1"/>
  <c r="C2134" i="1"/>
  <c r="D2134" i="1" s="1"/>
  <c r="H2054" i="1"/>
  <c r="C2054" i="1"/>
  <c r="D2054" i="1" s="1"/>
  <c r="H2030" i="1"/>
  <c r="Q312" i="4" s="1"/>
  <c r="C2030" i="1"/>
  <c r="D2030" i="1" s="1"/>
  <c r="L312" i="4" s="1"/>
  <c r="H2006" i="1"/>
  <c r="C2006" i="1"/>
  <c r="D2006" i="1" s="1"/>
  <c r="H1902" i="1"/>
  <c r="C1902" i="1"/>
  <c r="D1902" i="1" s="1"/>
  <c r="H1878" i="1"/>
  <c r="C1878" i="1"/>
  <c r="D1878" i="1" s="1"/>
  <c r="H1838" i="1"/>
  <c r="C1838" i="1"/>
  <c r="D1838" i="1" s="1"/>
  <c r="H1814" i="1"/>
  <c r="Q527" i="4" s="1"/>
  <c r="C1814" i="1"/>
  <c r="D1814" i="1" s="1"/>
  <c r="L527" i="4" s="1"/>
  <c r="H1774" i="1"/>
  <c r="C1774" i="1"/>
  <c r="D1774" i="1" s="1"/>
  <c r="H1750" i="1"/>
  <c r="Q591" i="4" s="1"/>
  <c r="C1750" i="1"/>
  <c r="D1750" i="1" s="1"/>
  <c r="L591" i="4" s="1"/>
  <c r="H1710" i="1"/>
  <c r="C1710" i="1"/>
  <c r="D1710" i="1" s="1"/>
  <c r="H1686" i="1"/>
  <c r="C1686" i="1"/>
  <c r="D1686" i="1" s="1"/>
  <c r="H1638" i="1"/>
  <c r="C1638" i="1"/>
  <c r="D1638" i="1" s="1"/>
  <c r="H1630" i="1"/>
  <c r="C1630" i="1"/>
  <c r="D1630" i="1" s="1"/>
  <c r="H1622" i="1"/>
  <c r="C1622" i="1"/>
  <c r="D1622" i="1" s="1"/>
  <c r="H1574" i="1"/>
  <c r="C1574" i="1"/>
  <c r="D1574" i="1" s="1"/>
  <c r="H1566" i="1"/>
  <c r="C1566" i="1"/>
  <c r="D1566" i="1" s="1"/>
  <c r="H1558" i="1"/>
  <c r="C1558" i="1"/>
  <c r="D1558" i="1" s="1"/>
  <c r="H1534" i="1"/>
  <c r="C1534" i="1"/>
  <c r="D1534" i="1" s="1"/>
  <c r="H1526" i="1"/>
  <c r="C1526" i="1"/>
  <c r="D1526" i="1" s="1"/>
  <c r="H1518" i="1"/>
  <c r="Q823" i="4" s="1"/>
  <c r="C1518" i="1"/>
  <c r="D1518" i="1" s="1"/>
  <c r="L823" i="4" s="1"/>
  <c r="H1470" i="1"/>
  <c r="C1470" i="1"/>
  <c r="D1470" i="1" s="1"/>
  <c r="H1462" i="1"/>
  <c r="C1462" i="1"/>
  <c r="D1462" i="1" s="1"/>
  <c r="H1454" i="1"/>
  <c r="C1454" i="1"/>
  <c r="D1454" i="1" s="1"/>
  <c r="H1382" i="1"/>
  <c r="C1382" i="1"/>
  <c r="D1382" i="1" s="1"/>
  <c r="H1374" i="1"/>
  <c r="C1374" i="1"/>
  <c r="D1374" i="1" s="1"/>
  <c r="H1366" i="1"/>
  <c r="C1366" i="1"/>
  <c r="D1366" i="1" s="1"/>
  <c r="H1318" i="1"/>
  <c r="C1318" i="1"/>
  <c r="D1318" i="1" s="1"/>
  <c r="H1310" i="1"/>
  <c r="C1310" i="1"/>
  <c r="D1310" i="1" s="1"/>
  <c r="H1302" i="1"/>
  <c r="C1302" i="1"/>
  <c r="D1302" i="1" s="1"/>
  <c r="H1278" i="1"/>
  <c r="C1278" i="1"/>
  <c r="D1278" i="1" s="1"/>
  <c r="H1270" i="1"/>
  <c r="C1270" i="1"/>
  <c r="D1270" i="1" s="1"/>
  <c r="H1262" i="1"/>
  <c r="C1262" i="1"/>
  <c r="D1262" i="1" s="1"/>
  <c r="H1214" i="1"/>
  <c r="C1214" i="1"/>
  <c r="D1214" i="1" s="1"/>
  <c r="H1206" i="1"/>
  <c r="C1206" i="1"/>
  <c r="D1206" i="1" s="1"/>
  <c r="H1198" i="1"/>
  <c r="C1198" i="1"/>
  <c r="D1198" i="1" s="1"/>
  <c r="H1126" i="1"/>
  <c r="C1126" i="1"/>
  <c r="D1126" i="1" s="1"/>
  <c r="H1118" i="1"/>
  <c r="Q1223" i="4" s="1"/>
  <c r="C1118" i="1"/>
  <c r="D1118" i="1" s="1"/>
  <c r="L1223" i="4" s="1"/>
  <c r="H1110" i="1"/>
  <c r="C1110" i="1"/>
  <c r="D1110" i="1" s="1"/>
  <c r="H990" i="1"/>
  <c r="C990" i="1"/>
  <c r="D990" i="1" s="1"/>
  <c r="H982" i="1"/>
  <c r="C982" i="1"/>
  <c r="D982" i="1" s="1"/>
  <c r="H974" i="1"/>
  <c r="C974" i="1"/>
  <c r="D974" i="1" s="1"/>
  <c r="H926" i="1"/>
  <c r="C926" i="1"/>
  <c r="D926" i="1" s="1"/>
  <c r="H918" i="1"/>
  <c r="Q1423" i="4" s="1"/>
  <c r="C918" i="1"/>
  <c r="D918" i="1" s="1"/>
  <c r="L1423" i="4" s="1"/>
  <c r="H910" i="1"/>
  <c r="C910" i="1"/>
  <c r="D910" i="1" s="1"/>
  <c r="H902" i="1"/>
  <c r="C902" i="1"/>
  <c r="D902" i="1" s="1"/>
  <c r="H894" i="1"/>
  <c r="C894" i="1"/>
  <c r="D894" i="1" s="1"/>
  <c r="H886" i="1"/>
  <c r="C886" i="1"/>
  <c r="D886" i="1" s="1"/>
  <c r="H838" i="1"/>
  <c r="Q1503" i="4" s="1"/>
  <c r="C838" i="1"/>
  <c r="D838" i="1" s="1"/>
  <c r="L1503" i="4" s="1"/>
  <c r="H830" i="1"/>
  <c r="C830" i="1"/>
  <c r="D830" i="1" s="1"/>
  <c r="H822" i="1"/>
  <c r="Q1519" i="4" s="1"/>
  <c r="C822" i="1"/>
  <c r="D822" i="1" s="1"/>
  <c r="L1519" i="4" s="1"/>
  <c r="H726" i="1"/>
  <c r="C726" i="1"/>
  <c r="D726" i="1" s="1"/>
  <c r="H702" i="1"/>
  <c r="C702" i="1"/>
  <c r="D702" i="1" s="1"/>
  <c r="H686" i="1"/>
  <c r="C686" i="1"/>
  <c r="D686" i="1" s="1"/>
  <c r="H670" i="1"/>
  <c r="C670" i="1"/>
  <c r="D670" i="1" s="1"/>
  <c r="H654" i="1"/>
  <c r="C654" i="1"/>
  <c r="D654" i="1" s="1"/>
  <c r="H638" i="1"/>
  <c r="Q1702" i="4" s="1"/>
  <c r="C638" i="1"/>
  <c r="D638" i="1" s="1"/>
  <c r="L1702" i="4" s="1"/>
  <c r="H622" i="1"/>
  <c r="C622" i="1"/>
  <c r="D622" i="1" s="1"/>
  <c r="H606" i="1"/>
  <c r="C606" i="1"/>
  <c r="D606" i="1" s="1"/>
  <c r="H590" i="1"/>
  <c r="C590" i="1"/>
  <c r="D590" i="1" s="1"/>
  <c r="H574" i="1"/>
  <c r="Q1766" i="4" s="1"/>
  <c r="C574" i="1"/>
  <c r="D574" i="1" s="1"/>
  <c r="L1766" i="4" s="1"/>
  <c r="H558" i="1"/>
  <c r="C558" i="1"/>
  <c r="D558" i="1" s="1"/>
  <c r="H542" i="1"/>
  <c r="C542" i="1"/>
  <c r="D542" i="1" s="1"/>
  <c r="H526" i="1"/>
  <c r="C526" i="1"/>
  <c r="D526" i="1" s="1"/>
  <c r="H510" i="1"/>
  <c r="C510" i="1"/>
  <c r="D510" i="1" s="1"/>
  <c r="H494" i="1"/>
  <c r="C494" i="1"/>
  <c r="D494" i="1" s="1"/>
  <c r="H478" i="1"/>
  <c r="Q1862" i="4" s="1"/>
  <c r="C478" i="1"/>
  <c r="D478" i="1" s="1"/>
  <c r="L1862" i="4" s="1"/>
  <c r="H462" i="1"/>
  <c r="Q1878" i="4" s="1"/>
  <c r="C462" i="1"/>
  <c r="D462" i="1" s="1"/>
  <c r="L1878" i="4" s="1"/>
  <c r="H446" i="1"/>
  <c r="C446" i="1"/>
  <c r="D446" i="1" s="1"/>
  <c r="H430" i="1"/>
  <c r="C430" i="1"/>
  <c r="D430" i="1" s="1"/>
  <c r="H406" i="1"/>
  <c r="Q1934" i="4" s="1"/>
  <c r="C406" i="1"/>
  <c r="D406" i="1" s="1"/>
  <c r="L1934" i="4" s="1"/>
  <c r="H390" i="1"/>
  <c r="C390" i="1"/>
  <c r="D390" i="1" s="1"/>
  <c r="H374" i="1"/>
  <c r="Q1966" i="4" s="1"/>
  <c r="C374" i="1"/>
  <c r="D374" i="1" s="1"/>
  <c r="L1966" i="4" s="1"/>
  <c r="H358" i="1"/>
  <c r="C358" i="1"/>
  <c r="D358" i="1" s="1"/>
  <c r="H342" i="1"/>
  <c r="C342" i="1"/>
  <c r="D342" i="1" s="1"/>
  <c r="H326" i="1"/>
  <c r="C326" i="1"/>
  <c r="D326" i="1" s="1"/>
  <c r="H310" i="1"/>
  <c r="C310" i="1"/>
  <c r="D310" i="1" s="1"/>
  <c r="H294" i="1"/>
  <c r="C294" i="1"/>
  <c r="D294" i="1" s="1"/>
  <c r="H278" i="1"/>
  <c r="C278" i="1"/>
  <c r="D278" i="1" s="1"/>
  <c r="H262" i="1"/>
  <c r="C262" i="1"/>
  <c r="D262" i="1" s="1"/>
  <c r="H246" i="1"/>
  <c r="C246" i="1"/>
  <c r="D246" i="1" s="1"/>
  <c r="H230" i="1"/>
  <c r="C230" i="1"/>
  <c r="D230" i="1" s="1"/>
  <c r="H214" i="1"/>
  <c r="C214" i="1"/>
  <c r="D214" i="1" s="1"/>
  <c r="H198" i="1"/>
  <c r="Q2141" i="4" s="1"/>
  <c r="C198" i="1"/>
  <c r="D198" i="1" s="1"/>
  <c r="L2141" i="4" s="1"/>
  <c r="H182" i="1"/>
  <c r="C182" i="1"/>
  <c r="D182" i="1" s="1"/>
  <c r="H166" i="1"/>
  <c r="Q2173" i="4" s="1"/>
  <c r="C166" i="1"/>
  <c r="D166" i="1" s="1"/>
  <c r="L2173" i="4" s="1"/>
  <c r="H158" i="1"/>
  <c r="C158" i="1"/>
  <c r="D158" i="1" s="1"/>
  <c r="H142" i="1"/>
  <c r="C142" i="1"/>
  <c r="D142" i="1" s="1"/>
  <c r="H134" i="1"/>
  <c r="C134" i="1"/>
  <c r="D134" i="1" s="1"/>
  <c r="H126" i="1"/>
  <c r="C126" i="1"/>
  <c r="D126" i="1" s="1"/>
  <c r="H118" i="1"/>
  <c r="Q2221" i="4" s="1"/>
  <c r="C118" i="1"/>
  <c r="D118" i="1" s="1"/>
  <c r="L2221" i="4" s="1"/>
  <c r="H110" i="1"/>
  <c r="C110" i="1"/>
  <c r="D110" i="1" s="1"/>
  <c r="H102" i="1"/>
  <c r="Q2237" i="4" s="1"/>
  <c r="C102" i="1"/>
  <c r="D102" i="1" s="1"/>
  <c r="L2237" i="4" s="1"/>
  <c r="H94" i="1"/>
  <c r="C94" i="1"/>
  <c r="D94" i="1" s="1"/>
  <c r="H86" i="1"/>
  <c r="C86" i="1"/>
  <c r="D86" i="1" s="1"/>
  <c r="H78" i="1"/>
  <c r="C78" i="1"/>
  <c r="D78" i="1" s="1"/>
  <c r="H70" i="1"/>
  <c r="C70" i="1"/>
  <c r="D70" i="1" s="1"/>
  <c r="H62" i="1"/>
  <c r="C62" i="1"/>
  <c r="D62" i="1" s="1"/>
  <c r="H38" i="1"/>
  <c r="C38" i="1"/>
  <c r="D38" i="1" s="1"/>
  <c r="H30" i="1"/>
  <c r="C30" i="1"/>
  <c r="D30" i="1" s="1"/>
  <c r="H22" i="1"/>
  <c r="C22" i="1"/>
  <c r="D22" i="1" s="1"/>
  <c r="C2294" i="1"/>
  <c r="D2294" i="1" s="1"/>
  <c r="C2278" i="1"/>
  <c r="D2278" i="1" s="1"/>
  <c r="C2259" i="1"/>
  <c r="D2259" i="1" s="1"/>
  <c r="C2166" i="1"/>
  <c r="D2166" i="1" s="1"/>
  <c r="C2150" i="1"/>
  <c r="D2150" i="1" s="1"/>
  <c r="C2131" i="1"/>
  <c r="D2131" i="1" s="1"/>
  <c r="C2038" i="1"/>
  <c r="D2038" i="1" s="1"/>
  <c r="C2022" i="1"/>
  <c r="D2022" i="1" s="1"/>
  <c r="C1939" i="1"/>
  <c r="D1939" i="1" s="1"/>
  <c r="C1846" i="1"/>
  <c r="D1846" i="1" s="1"/>
  <c r="C1811" i="1"/>
  <c r="D1811" i="1" s="1"/>
  <c r="C1718" i="1"/>
  <c r="D1718" i="1" s="1"/>
  <c r="C1683" i="1"/>
  <c r="D1683" i="1" s="1"/>
  <c r="L658" i="4" s="1"/>
  <c r="C1659" i="1"/>
  <c r="D1659" i="1" s="1"/>
  <c r="C1626" i="1"/>
  <c r="D1626" i="1" s="1"/>
  <c r="C1390" i="1"/>
  <c r="D1390" i="1" s="1"/>
  <c r="C1355" i="1"/>
  <c r="D1355" i="1" s="1"/>
  <c r="C1286" i="1"/>
  <c r="D1286" i="1" s="1"/>
  <c r="C1251" i="1"/>
  <c r="D1251" i="1" s="1"/>
  <c r="L1090" i="4" s="1"/>
  <c r="C1218" i="1"/>
  <c r="D1218" i="1" s="1"/>
  <c r="C1147" i="1"/>
  <c r="D1147" i="1" s="1"/>
  <c r="C1114" i="1"/>
  <c r="D1114" i="1" s="1"/>
  <c r="C878" i="1"/>
  <c r="D878" i="1" s="1"/>
  <c r="C843" i="1"/>
  <c r="D843" i="1" s="1"/>
  <c r="C774" i="1"/>
  <c r="D774" i="1" s="1"/>
  <c r="C739" i="1"/>
  <c r="D739" i="1" s="1"/>
  <c r="C658" i="1"/>
  <c r="D658" i="1" s="1"/>
  <c r="C482" i="1"/>
  <c r="D482" i="1" s="1"/>
  <c r="C2331" i="1"/>
  <c r="D2331" i="1" s="1"/>
  <c r="C2238" i="1"/>
  <c r="D2238" i="1" s="1"/>
  <c r="C2220" i="1"/>
  <c r="D2220" i="1" s="1"/>
  <c r="C2203" i="1"/>
  <c r="D2203" i="1" s="1"/>
  <c r="C2110" i="1"/>
  <c r="D2110" i="1" s="1"/>
  <c r="C2092" i="1"/>
  <c r="D2092" i="1" s="1"/>
  <c r="C2075" i="1"/>
  <c r="D2075" i="1" s="1"/>
  <c r="C1987" i="1"/>
  <c r="D1987" i="1" s="1"/>
  <c r="C1899" i="1"/>
  <c r="D1899" i="1" s="1"/>
  <c r="C1883" i="1"/>
  <c r="D1883" i="1" s="1"/>
  <c r="L459" i="4" s="1"/>
  <c r="C1771" i="1"/>
  <c r="D1771" i="1" s="1"/>
  <c r="C1755" i="1"/>
  <c r="D1755" i="1" s="1"/>
  <c r="C1550" i="1"/>
  <c r="D1550" i="1" s="1"/>
  <c r="L791" i="4" s="1"/>
  <c r="C1515" i="1"/>
  <c r="D1515" i="1" s="1"/>
  <c r="L826" i="4" s="1"/>
  <c r="C1446" i="1"/>
  <c r="D1446" i="1" s="1"/>
  <c r="C1411" i="1"/>
  <c r="D1411" i="1" s="1"/>
  <c r="C1378" i="1"/>
  <c r="D1378" i="1" s="1"/>
  <c r="C1307" i="1"/>
  <c r="D1307" i="1" s="1"/>
  <c r="C1274" i="1"/>
  <c r="D1274" i="1" s="1"/>
  <c r="C1038" i="1"/>
  <c r="D1038" i="1" s="1"/>
  <c r="L1303" i="4" s="1"/>
  <c r="C1003" i="1"/>
  <c r="D1003" i="1" s="1"/>
  <c r="L1338" i="4" s="1"/>
  <c r="C934" i="1"/>
  <c r="D934" i="1" s="1"/>
  <c r="L1407" i="4" s="1"/>
  <c r="C899" i="1"/>
  <c r="D899" i="1" s="1"/>
  <c r="L1442" i="4" s="1"/>
  <c r="C866" i="1"/>
  <c r="D866" i="1" s="1"/>
  <c r="C795" i="1"/>
  <c r="D795" i="1" s="1"/>
  <c r="C762" i="1"/>
  <c r="D762" i="1" s="1"/>
  <c r="C642" i="1"/>
  <c r="D642" i="1" s="1"/>
  <c r="C147" i="1"/>
  <c r="D147" i="1" s="1"/>
  <c r="C91" i="1"/>
  <c r="D91" i="1" s="1"/>
  <c r="H527" i="1"/>
  <c r="C527" i="1"/>
  <c r="D527" i="1" s="1"/>
  <c r="H511" i="1"/>
  <c r="C511" i="1"/>
  <c r="D511" i="1" s="1"/>
  <c r="H495" i="1"/>
  <c r="C495" i="1"/>
  <c r="D495" i="1" s="1"/>
  <c r="H479" i="1"/>
  <c r="C479" i="1"/>
  <c r="D479" i="1" s="1"/>
  <c r="H463" i="1"/>
  <c r="C463" i="1"/>
  <c r="D463" i="1" s="1"/>
  <c r="H439" i="1"/>
  <c r="C439" i="1"/>
  <c r="D439" i="1" s="1"/>
  <c r="H423" i="1"/>
  <c r="C423" i="1"/>
  <c r="D423" i="1" s="1"/>
  <c r="H407" i="1"/>
  <c r="C407" i="1"/>
  <c r="D407" i="1" s="1"/>
  <c r="H391" i="1"/>
  <c r="C391" i="1"/>
  <c r="D391" i="1" s="1"/>
  <c r="H375" i="1"/>
  <c r="Q1965" i="4" s="1"/>
  <c r="C375" i="1"/>
  <c r="D375" i="1" s="1"/>
  <c r="L1965" i="4" s="1"/>
  <c r="H359" i="1"/>
  <c r="C359" i="1"/>
  <c r="D359" i="1" s="1"/>
  <c r="H343" i="1"/>
  <c r="C343" i="1"/>
  <c r="D343" i="1" s="1"/>
  <c r="H335" i="1"/>
  <c r="C335" i="1"/>
  <c r="D335" i="1" s="1"/>
  <c r="H319" i="1"/>
  <c r="Q2021" i="4" s="1"/>
  <c r="C319" i="1"/>
  <c r="D319" i="1" s="1"/>
  <c r="L2021" i="4" s="1"/>
  <c r="H303" i="1"/>
  <c r="C303" i="1"/>
  <c r="D303" i="1" s="1"/>
  <c r="H287" i="1"/>
  <c r="C287" i="1"/>
  <c r="D287" i="1" s="1"/>
  <c r="H271" i="1"/>
  <c r="C271" i="1"/>
  <c r="D271" i="1" s="1"/>
  <c r="H255" i="1"/>
  <c r="C255" i="1"/>
  <c r="D255" i="1" s="1"/>
  <c r="H239" i="1"/>
  <c r="C239" i="1"/>
  <c r="D239" i="1" s="1"/>
  <c r="H223" i="1"/>
  <c r="Q2116" i="4" s="1"/>
  <c r="C223" i="1"/>
  <c r="D223" i="1" s="1"/>
  <c r="L2116" i="4" s="1"/>
  <c r="H207" i="1"/>
  <c r="C207" i="1"/>
  <c r="D207" i="1" s="1"/>
  <c r="H191" i="1"/>
  <c r="C191" i="1"/>
  <c r="D191" i="1" s="1"/>
  <c r="H175" i="1"/>
  <c r="C175" i="1"/>
  <c r="D175" i="1" s="1"/>
  <c r="H159" i="1"/>
  <c r="C159" i="1"/>
  <c r="D159" i="1" s="1"/>
  <c r="H143" i="1"/>
  <c r="C143" i="1"/>
  <c r="D143" i="1" s="1"/>
  <c r="H127" i="1"/>
  <c r="C127" i="1"/>
  <c r="D127" i="1" s="1"/>
  <c r="H111" i="1"/>
  <c r="C111" i="1"/>
  <c r="D111" i="1" s="1"/>
  <c r="H95" i="1"/>
  <c r="C95" i="1"/>
  <c r="D95" i="1" s="1"/>
  <c r="H79" i="1"/>
  <c r="C79" i="1"/>
  <c r="D79" i="1" s="1"/>
  <c r="H2246" i="1"/>
  <c r="Q100" i="4" s="1"/>
  <c r="C2246" i="1"/>
  <c r="D2246" i="1" s="1"/>
  <c r="L100" i="4" s="1"/>
  <c r="H2222" i="1"/>
  <c r="C2222" i="1"/>
  <c r="D2222" i="1" s="1"/>
  <c r="H2198" i="1"/>
  <c r="C2198" i="1"/>
  <c r="D2198" i="1" s="1"/>
  <c r="H2118" i="1"/>
  <c r="C2118" i="1"/>
  <c r="D2118" i="1" s="1"/>
  <c r="H2094" i="1"/>
  <c r="C2094" i="1"/>
  <c r="D2094" i="1" s="1"/>
  <c r="H2070" i="1"/>
  <c r="C2070" i="1"/>
  <c r="D2070" i="1" s="1"/>
  <c r="H1990" i="1"/>
  <c r="Q352" i="4" s="1"/>
  <c r="C1990" i="1"/>
  <c r="D1990" i="1" s="1"/>
  <c r="L352" i="4" s="1"/>
  <c r="H1966" i="1"/>
  <c r="C1966" i="1"/>
  <c r="D1966" i="1" s="1"/>
  <c r="H1942" i="1"/>
  <c r="C1942" i="1"/>
  <c r="D1942" i="1" s="1"/>
  <c r="H1926" i="1"/>
  <c r="C1926" i="1"/>
  <c r="D1926" i="1" s="1"/>
  <c r="H1918" i="1"/>
  <c r="Q424" i="4" s="1"/>
  <c r="C1918" i="1"/>
  <c r="D1918" i="1" s="1"/>
  <c r="L424" i="4" s="1"/>
  <c r="H1862" i="1"/>
  <c r="Q479" i="4" s="1"/>
  <c r="C1862" i="1"/>
  <c r="D1862" i="1" s="1"/>
  <c r="L479" i="4" s="1"/>
  <c r="H1854" i="1"/>
  <c r="C1854" i="1"/>
  <c r="D1854" i="1" s="1"/>
  <c r="H1798" i="1"/>
  <c r="C1798" i="1"/>
  <c r="D1798" i="1" s="1"/>
  <c r="H1790" i="1"/>
  <c r="Q551" i="4" s="1"/>
  <c r="C1790" i="1"/>
  <c r="D1790" i="1" s="1"/>
  <c r="L551" i="4" s="1"/>
  <c r="H1734" i="1"/>
  <c r="Q607" i="4" s="1"/>
  <c r="C1734" i="1"/>
  <c r="D1734" i="1" s="1"/>
  <c r="L607" i="4" s="1"/>
  <c r="H1726" i="1"/>
  <c r="C1726" i="1"/>
  <c r="D1726" i="1" s="1"/>
  <c r="H1670" i="1"/>
  <c r="C1670" i="1"/>
  <c r="D1670" i="1" s="1"/>
  <c r="H1662" i="1"/>
  <c r="C1662" i="1"/>
  <c r="D1662" i="1" s="1"/>
  <c r="H1654" i="1"/>
  <c r="C1654" i="1"/>
  <c r="D1654" i="1" s="1"/>
  <c r="H1606" i="1"/>
  <c r="C1606" i="1"/>
  <c r="D1606" i="1" s="1"/>
  <c r="H1598" i="1"/>
  <c r="C1598" i="1"/>
  <c r="D1598" i="1" s="1"/>
  <c r="H1590" i="1"/>
  <c r="C1590" i="1"/>
  <c r="D1590" i="1" s="1"/>
  <c r="H1502" i="1"/>
  <c r="Q839" i="4" s="1"/>
  <c r="C1502" i="1"/>
  <c r="D1502" i="1" s="1"/>
  <c r="L839" i="4" s="1"/>
  <c r="H1494" i="1"/>
  <c r="C1494" i="1"/>
  <c r="D1494" i="1" s="1"/>
  <c r="H1486" i="1"/>
  <c r="C1486" i="1"/>
  <c r="D1486" i="1" s="1"/>
  <c r="H1438" i="1"/>
  <c r="C1438" i="1"/>
  <c r="D1438" i="1" s="1"/>
  <c r="H1430" i="1"/>
  <c r="C1430" i="1"/>
  <c r="D1430" i="1" s="1"/>
  <c r="H1422" i="1"/>
  <c r="C1422" i="1"/>
  <c r="D1422" i="1" s="1"/>
  <c r="H1414" i="1"/>
  <c r="Q927" i="4" s="1"/>
  <c r="C1414" i="1"/>
  <c r="D1414" i="1" s="1"/>
  <c r="L927" i="4" s="1"/>
  <c r="H1406" i="1"/>
  <c r="C1406" i="1"/>
  <c r="D1406" i="1" s="1"/>
  <c r="H1398" i="1"/>
  <c r="C1398" i="1"/>
  <c r="D1398" i="1" s="1"/>
  <c r="H1350" i="1"/>
  <c r="C1350" i="1"/>
  <c r="D1350" i="1" s="1"/>
  <c r="H1342" i="1"/>
  <c r="C1342" i="1"/>
  <c r="D1342" i="1" s="1"/>
  <c r="H1334" i="1"/>
  <c r="C1334" i="1"/>
  <c r="D1334" i="1" s="1"/>
  <c r="H1246" i="1"/>
  <c r="C1246" i="1"/>
  <c r="D1246" i="1" s="1"/>
  <c r="H1238" i="1"/>
  <c r="C1238" i="1"/>
  <c r="D1238" i="1" s="1"/>
  <c r="H1230" i="1"/>
  <c r="C1230" i="1"/>
  <c r="D1230" i="1" s="1"/>
  <c r="H1182" i="1"/>
  <c r="Q1159" i="4" s="1"/>
  <c r="C1182" i="1"/>
  <c r="D1182" i="1" s="1"/>
  <c r="L1159" i="4" s="1"/>
  <c r="H1174" i="1"/>
  <c r="C1174" i="1"/>
  <c r="D1174" i="1" s="1"/>
  <c r="H1166" i="1"/>
  <c r="C1166" i="1"/>
  <c r="D1166" i="1" s="1"/>
  <c r="H1158" i="1"/>
  <c r="Q1183" i="4" s="1"/>
  <c r="C1158" i="1"/>
  <c r="D1158" i="1" s="1"/>
  <c r="L1183" i="4" s="1"/>
  <c r="H1150" i="1"/>
  <c r="C1150" i="1"/>
  <c r="D1150" i="1" s="1"/>
  <c r="H1142" i="1"/>
  <c r="C1142" i="1"/>
  <c r="D1142" i="1" s="1"/>
  <c r="H1094" i="1"/>
  <c r="Q1247" i="4" s="1"/>
  <c r="C1094" i="1"/>
  <c r="D1094" i="1" s="1"/>
  <c r="L1247" i="4" s="1"/>
  <c r="H1086" i="1"/>
  <c r="C1086" i="1"/>
  <c r="D1086" i="1" s="1"/>
  <c r="H1078" i="1"/>
  <c r="Q1263" i="4" s="1"/>
  <c r="C1078" i="1"/>
  <c r="D1078" i="1" s="1"/>
  <c r="L1263" i="4" s="1"/>
  <c r="H1062" i="1"/>
  <c r="C1062" i="1"/>
  <c r="D1062" i="1" s="1"/>
  <c r="H1054" i="1"/>
  <c r="C1054" i="1"/>
  <c r="D1054" i="1" s="1"/>
  <c r="H1046" i="1"/>
  <c r="C1046" i="1"/>
  <c r="D1046" i="1" s="1"/>
  <c r="H1022" i="1"/>
  <c r="Q1319" i="4" s="1"/>
  <c r="C1022" i="1"/>
  <c r="D1022" i="1" s="1"/>
  <c r="L1319" i="4" s="1"/>
  <c r="H1014" i="1"/>
  <c r="C1014" i="1"/>
  <c r="D1014" i="1" s="1"/>
  <c r="H1006" i="1"/>
  <c r="Q1335" i="4" s="1"/>
  <c r="C1006" i="1"/>
  <c r="D1006" i="1" s="1"/>
  <c r="L1335" i="4" s="1"/>
  <c r="H958" i="1"/>
  <c r="C958" i="1"/>
  <c r="D958" i="1" s="1"/>
  <c r="H950" i="1"/>
  <c r="C950" i="1"/>
  <c r="D950" i="1" s="1"/>
  <c r="H942" i="1"/>
  <c r="C942" i="1"/>
  <c r="D942" i="1" s="1"/>
  <c r="H870" i="1"/>
  <c r="C870" i="1"/>
  <c r="D870" i="1" s="1"/>
  <c r="H862" i="1"/>
  <c r="C862" i="1"/>
  <c r="D862" i="1" s="1"/>
  <c r="H854" i="1"/>
  <c r="C854" i="1"/>
  <c r="D854" i="1" s="1"/>
  <c r="H806" i="1"/>
  <c r="Q1535" i="4" s="1"/>
  <c r="C806" i="1"/>
  <c r="D806" i="1" s="1"/>
  <c r="L1535" i="4" s="1"/>
  <c r="H798" i="1"/>
  <c r="C798" i="1"/>
  <c r="D798" i="1" s="1"/>
  <c r="H790" i="1"/>
  <c r="C790" i="1"/>
  <c r="D790" i="1" s="1"/>
  <c r="H766" i="1"/>
  <c r="C766" i="1"/>
  <c r="D766" i="1" s="1"/>
  <c r="H758" i="1"/>
  <c r="C758" i="1"/>
  <c r="D758" i="1" s="1"/>
  <c r="H750" i="1"/>
  <c r="C750" i="1"/>
  <c r="D750" i="1" s="1"/>
  <c r="H734" i="1"/>
  <c r="Q1607" i="4" s="1"/>
  <c r="C734" i="1"/>
  <c r="D734" i="1" s="1"/>
  <c r="L1607" i="4" s="1"/>
  <c r="H718" i="1"/>
  <c r="C718" i="1"/>
  <c r="D718" i="1" s="1"/>
  <c r="H710" i="1"/>
  <c r="C710" i="1"/>
  <c r="D710" i="1" s="1"/>
  <c r="H694" i="1"/>
  <c r="C694" i="1"/>
  <c r="D694" i="1" s="1"/>
  <c r="H678" i="1"/>
  <c r="C678" i="1"/>
  <c r="D678" i="1" s="1"/>
  <c r="H662" i="1"/>
  <c r="Q1678" i="4" s="1"/>
  <c r="C662" i="1"/>
  <c r="D662" i="1" s="1"/>
  <c r="L1678" i="4" s="1"/>
  <c r="H646" i="1"/>
  <c r="C646" i="1"/>
  <c r="D646" i="1" s="1"/>
  <c r="H630" i="1"/>
  <c r="C630" i="1"/>
  <c r="D630" i="1" s="1"/>
  <c r="H614" i="1"/>
  <c r="C614" i="1"/>
  <c r="D614" i="1" s="1"/>
  <c r="H598" i="1"/>
  <c r="C598" i="1"/>
  <c r="D598" i="1" s="1"/>
  <c r="H582" i="1"/>
  <c r="C582" i="1"/>
  <c r="D582" i="1" s="1"/>
  <c r="H566" i="1"/>
  <c r="C566" i="1"/>
  <c r="D566" i="1" s="1"/>
  <c r="H550" i="1"/>
  <c r="C550" i="1"/>
  <c r="D550" i="1" s="1"/>
  <c r="H534" i="1"/>
  <c r="C534" i="1"/>
  <c r="D534" i="1" s="1"/>
  <c r="H518" i="1"/>
  <c r="C518" i="1"/>
  <c r="D518" i="1" s="1"/>
  <c r="H502" i="1"/>
  <c r="Q1838" i="4" s="1"/>
  <c r="C502" i="1"/>
  <c r="D502" i="1" s="1"/>
  <c r="L1838" i="4" s="1"/>
  <c r="H486" i="1"/>
  <c r="C486" i="1"/>
  <c r="D486" i="1" s="1"/>
  <c r="H470" i="1"/>
  <c r="C470" i="1"/>
  <c r="D470" i="1" s="1"/>
  <c r="H454" i="1"/>
  <c r="C454" i="1"/>
  <c r="D454" i="1" s="1"/>
  <c r="H438" i="1"/>
  <c r="C438" i="1"/>
  <c r="D438" i="1" s="1"/>
  <c r="H422" i="1"/>
  <c r="C422" i="1"/>
  <c r="D422" i="1" s="1"/>
  <c r="H414" i="1"/>
  <c r="C414" i="1"/>
  <c r="D414" i="1" s="1"/>
  <c r="H398" i="1"/>
  <c r="C398" i="1"/>
  <c r="D398" i="1" s="1"/>
  <c r="H382" i="1"/>
  <c r="C382" i="1"/>
  <c r="D382" i="1" s="1"/>
  <c r="H366" i="1"/>
  <c r="C366" i="1"/>
  <c r="D366" i="1" s="1"/>
  <c r="H350" i="1"/>
  <c r="C350" i="1"/>
  <c r="D350" i="1" s="1"/>
  <c r="H334" i="1"/>
  <c r="C334" i="1"/>
  <c r="D334" i="1" s="1"/>
  <c r="H318" i="1"/>
  <c r="C318" i="1"/>
  <c r="D318" i="1" s="1"/>
  <c r="H302" i="1"/>
  <c r="C302" i="1"/>
  <c r="D302" i="1" s="1"/>
  <c r="H286" i="1"/>
  <c r="C286" i="1"/>
  <c r="D286" i="1" s="1"/>
  <c r="H270" i="1"/>
  <c r="C270" i="1"/>
  <c r="D270" i="1" s="1"/>
  <c r="H254" i="1"/>
  <c r="C254" i="1"/>
  <c r="D254" i="1" s="1"/>
  <c r="H238" i="1"/>
  <c r="C238" i="1"/>
  <c r="D238" i="1" s="1"/>
  <c r="H222" i="1"/>
  <c r="Q2117" i="4" s="1"/>
  <c r="C222" i="1"/>
  <c r="D222" i="1" s="1"/>
  <c r="L2117" i="4" s="1"/>
  <c r="H206" i="1"/>
  <c r="C206" i="1"/>
  <c r="D206" i="1" s="1"/>
  <c r="H190" i="1"/>
  <c r="C190" i="1"/>
  <c r="D190" i="1" s="1"/>
  <c r="H174" i="1"/>
  <c r="C174" i="1"/>
  <c r="D174" i="1" s="1"/>
  <c r="H150" i="1"/>
  <c r="Q2189" i="4" s="1"/>
  <c r="C150" i="1"/>
  <c r="D150" i="1" s="1"/>
  <c r="L2189" i="4" s="1"/>
  <c r="H2324" i="1"/>
  <c r="C2324" i="1"/>
  <c r="D2324" i="1" s="1"/>
  <c r="H2300" i="1"/>
  <c r="C2300" i="1"/>
  <c r="D2300" i="1" s="1"/>
  <c r="H2276" i="1"/>
  <c r="C2276" i="1"/>
  <c r="D2276" i="1" s="1"/>
  <c r="H2260" i="1"/>
  <c r="Q86" i="4" s="1"/>
  <c r="C2260" i="1"/>
  <c r="D2260" i="1" s="1"/>
  <c r="L86" i="4" s="1"/>
  <c r="H2236" i="1"/>
  <c r="C2236" i="1"/>
  <c r="D2236" i="1" s="1"/>
  <c r="H2212" i="1"/>
  <c r="C2212" i="1"/>
  <c r="D2212" i="1" s="1"/>
  <c r="H2196" i="1"/>
  <c r="C2196" i="1"/>
  <c r="D2196" i="1" s="1"/>
  <c r="H2172" i="1"/>
  <c r="C2172" i="1"/>
  <c r="D2172" i="1" s="1"/>
  <c r="H2148" i="1"/>
  <c r="Q196" i="4" s="1"/>
  <c r="C2148" i="1"/>
  <c r="D2148" i="1" s="1"/>
  <c r="L196" i="4" s="1"/>
  <c r="H2132" i="1"/>
  <c r="C2132" i="1"/>
  <c r="D2132" i="1" s="1"/>
  <c r="H2108" i="1"/>
  <c r="C2108" i="1"/>
  <c r="D2108" i="1" s="1"/>
  <c r="H2084" i="1"/>
  <c r="C2084" i="1"/>
  <c r="D2084" i="1" s="1"/>
  <c r="H2068" i="1"/>
  <c r="C2068" i="1"/>
  <c r="D2068" i="1" s="1"/>
  <c r="H2044" i="1"/>
  <c r="C2044" i="1"/>
  <c r="D2044" i="1" s="1"/>
  <c r="C54" i="1"/>
  <c r="D54" i="1" s="1"/>
  <c r="C2308" i="1"/>
  <c r="D2308" i="1" s="1"/>
  <c r="C2292" i="1"/>
  <c r="D2292" i="1" s="1"/>
  <c r="C2270" i="1"/>
  <c r="D2270" i="1" s="1"/>
  <c r="L76" i="4" s="1"/>
  <c r="C2254" i="1"/>
  <c r="D2254" i="1" s="1"/>
  <c r="C2219" i="1"/>
  <c r="D2219" i="1" s="1"/>
  <c r="C2180" i="1"/>
  <c r="D2180" i="1" s="1"/>
  <c r="L165" i="4" s="1"/>
  <c r="C2164" i="1"/>
  <c r="D2164" i="1" s="1"/>
  <c r="C2142" i="1"/>
  <c r="D2142" i="1" s="1"/>
  <c r="C2126" i="1"/>
  <c r="D2126" i="1" s="1"/>
  <c r="C2091" i="1"/>
  <c r="D2091" i="1" s="1"/>
  <c r="C2052" i="1"/>
  <c r="D2052" i="1" s="1"/>
  <c r="C2036" i="1"/>
  <c r="D2036" i="1" s="1"/>
  <c r="L306" i="4" s="1"/>
  <c r="C2003" i="1"/>
  <c r="D2003" i="1" s="1"/>
  <c r="C1971" i="1"/>
  <c r="D1971" i="1" s="1"/>
  <c r="C1950" i="1"/>
  <c r="D1950" i="1" s="1"/>
  <c r="L392" i="4" s="1"/>
  <c r="C1934" i="1"/>
  <c r="D1934" i="1" s="1"/>
  <c r="L408" i="4" s="1"/>
  <c r="C1822" i="1"/>
  <c r="D1822" i="1" s="1"/>
  <c r="L519" i="4" s="1"/>
  <c r="C1806" i="1"/>
  <c r="D1806" i="1" s="1"/>
  <c r="C1694" i="1"/>
  <c r="D1694" i="1" s="1"/>
  <c r="C1678" i="1"/>
  <c r="D1678" i="1" s="1"/>
  <c r="C1582" i="1"/>
  <c r="D1582" i="1" s="1"/>
  <c r="C1547" i="1"/>
  <c r="D1547" i="1" s="1"/>
  <c r="C1478" i="1"/>
  <c r="D1478" i="1" s="1"/>
  <c r="C1443" i="1"/>
  <c r="D1443" i="1" s="1"/>
  <c r="C1410" i="1"/>
  <c r="D1410" i="1" s="1"/>
  <c r="C1339" i="1"/>
  <c r="D1339" i="1" s="1"/>
  <c r="C1306" i="1"/>
  <c r="D1306" i="1" s="1"/>
  <c r="C1070" i="1"/>
  <c r="D1070" i="1" s="1"/>
  <c r="C1035" i="1"/>
  <c r="D1035" i="1" s="1"/>
  <c r="C966" i="1"/>
  <c r="D966" i="1" s="1"/>
  <c r="C931" i="1"/>
  <c r="D931" i="1" s="1"/>
  <c r="C898" i="1"/>
  <c r="D898" i="1" s="1"/>
  <c r="C827" i="1"/>
  <c r="D827" i="1" s="1"/>
  <c r="C794" i="1"/>
  <c r="D794" i="1" s="1"/>
  <c r="C723" i="1"/>
  <c r="D723" i="1" s="1"/>
  <c r="C515" i="1"/>
  <c r="D515" i="1" s="1"/>
  <c r="C146" i="1"/>
  <c r="D146" i="1" s="1"/>
  <c r="H63" i="1"/>
  <c r="C63" i="1"/>
  <c r="D63" i="1" s="1"/>
  <c r="H2339" i="1"/>
  <c r="C2339" i="1"/>
  <c r="D2339" i="1" s="1"/>
  <c r="H2315" i="1"/>
  <c r="C2315" i="1"/>
  <c r="D2315" i="1" s="1"/>
  <c r="H2235" i="1"/>
  <c r="C2235" i="1"/>
  <c r="D2235" i="1" s="1"/>
  <c r="H2211" i="1"/>
  <c r="C2211" i="1"/>
  <c r="D2211" i="1" s="1"/>
  <c r="H2187" i="1"/>
  <c r="C2187" i="1"/>
  <c r="D2187" i="1" s="1"/>
  <c r="H2107" i="1"/>
  <c r="C2107" i="1"/>
  <c r="D2107" i="1" s="1"/>
  <c r="H2083" i="1"/>
  <c r="C2083" i="1"/>
  <c r="D2083" i="1" s="1"/>
  <c r="H2059" i="1"/>
  <c r="C2059" i="1"/>
  <c r="D2059" i="1" s="1"/>
  <c r="H1979" i="1"/>
  <c r="C1979" i="1"/>
  <c r="D1979" i="1" s="1"/>
  <c r="H1955" i="1"/>
  <c r="C1955" i="1"/>
  <c r="D1955" i="1" s="1"/>
  <c r="H1931" i="1"/>
  <c r="C1931" i="1"/>
  <c r="D1931" i="1" s="1"/>
  <c r="H1891" i="1"/>
  <c r="C1891" i="1"/>
  <c r="D1891" i="1" s="1"/>
  <c r="H1867" i="1"/>
  <c r="C1867" i="1"/>
  <c r="D1867" i="1" s="1"/>
  <c r="H1827" i="1"/>
  <c r="C1827" i="1"/>
  <c r="D1827" i="1" s="1"/>
  <c r="H1803" i="1"/>
  <c r="C1803" i="1"/>
  <c r="D1803" i="1" s="1"/>
  <c r="H1723" i="1"/>
  <c r="Q618" i="4" s="1"/>
  <c r="C1723" i="1"/>
  <c r="D1723" i="1" s="1"/>
  <c r="L618" i="4" s="1"/>
  <c r="H1715" i="1"/>
  <c r="C1715" i="1"/>
  <c r="D1715" i="1" s="1"/>
  <c r="H1675" i="1"/>
  <c r="C1675" i="1"/>
  <c r="D1675" i="1" s="1"/>
  <c r="H1651" i="1"/>
  <c r="C1651" i="1"/>
  <c r="D1651" i="1" s="1"/>
  <c r="H1643" i="1"/>
  <c r="Q698" i="4" s="1"/>
  <c r="C1643" i="1"/>
  <c r="D1643" i="1" s="1"/>
  <c r="L698" i="4" s="1"/>
  <c r="H1635" i="1"/>
  <c r="C1635" i="1"/>
  <c r="D1635" i="1" s="1"/>
  <c r="H1619" i="1"/>
  <c r="C1619" i="1"/>
  <c r="D1619" i="1" s="1"/>
  <c r="H1603" i="1"/>
  <c r="C1603" i="1"/>
  <c r="D1603" i="1" s="1"/>
  <c r="H1587" i="1"/>
  <c r="Q754" i="4" s="1"/>
  <c r="C1587" i="1"/>
  <c r="D1587" i="1" s="1"/>
  <c r="L754" i="4" s="1"/>
  <c r="H1571" i="1"/>
  <c r="C1571" i="1"/>
  <c r="D1571" i="1" s="1"/>
  <c r="H1555" i="1"/>
  <c r="C1555" i="1"/>
  <c r="D1555" i="1" s="1"/>
  <c r="H1539" i="1"/>
  <c r="C1539" i="1"/>
  <c r="D1539" i="1" s="1"/>
  <c r="H1531" i="1"/>
  <c r="C1531" i="1"/>
  <c r="D1531" i="1" s="1"/>
  <c r="H1523" i="1"/>
  <c r="Q818" i="4" s="1"/>
  <c r="C1523" i="1"/>
  <c r="D1523" i="1" s="1"/>
  <c r="L818" i="4" s="1"/>
  <c r="H1499" i="1"/>
  <c r="C1499" i="1"/>
  <c r="D1499" i="1" s="1"/>
  <c r="H1491" i="1"/>
  <c r="C1491" i="1"/>
  <c r="D1491" i="1" s="1"/>
  <c r="H1483" i="1"/>
  <c r="C1483" i="1"/>
  <c r="D1483" i="1" s="1"/>
  <c r="H1467" i="1"/>
  <c r="C1467" i="1"/>
  <c r="D1467" i="1" s="1"/>
  <c r="H1459" i="1"/>
  <c r="C1459" i="1"/>
  <c r="D1459" i="1" s="1"/>
  <c r="H1451" i="1"/>
  <c r="C1451" i="1"/>
  <c r="D1451" i="1" s="1"/>
  <c r="H1435" i="1"/>
  <c r="C1435" i="1"/>
  <c r="D1435" i="1" s="1"/>
  <c r="H1427" i="1"/>
  <c r="C1427" i="1"/>
  <c r="D1427" i="1" s="1"/>
  <c r="H1419" i="1"/>
  <c r="Q922" i="4" s="1"/>
  <c r="C1419" i="1"/>
  <c r="D1419" i="1" s="1"/>
  <c r="L922" i="4" s="1"/>
  <c r="H1395" i="1"/>
  <c r="C1395" i="1"/>
  <c r="D1395" i="1" s="1"/>
  <c r="H1387" i="1"/>
  <c r="C1387" i="1"/>
  <c r="D1387" i="1" s="1"/>
  <c r="H1379" i="1"/>
  <c r="C1379" i="1"/>
  <c r="D1379" i="1" s="1"/>
  <c r="H1363" i="1"/>
  <c r="C1363" i="1"/>
  <c r="D1363" i="1" s="1"/>
  <c r="H1347" i="1"/>
  <c r="C1347" i="1"/>
  <c r="D1347" i="1" s="1"/>
  <c r="H1331" i="1"/>
  <c r="C1331" i="1"/>
  <c r="D1331" i="1" s="1"/>
  <c r="H1315" i="1"/>
  <c r="Q1026" i="4" s="1"/>
  <c r="C1315" i="1"/>
  <c r="D1315" i="1" s="1"/>
  <c r="L1026" i="4" s="1"/>
  <c r="H1299" i="1"/>
  <c r="C1299" i="1"/>
  <c r="D1299" i="1" s="1"/>
  <c r="H1283" i="1"/>
  <c r="C1283" i="1"/>
  <c r="D1283" i="1" s="1"/>
  <c r="H1275" i="1"/>
  <c r="C1275" i="1"/>
  <c r="D1275" i="1" s="1"/>
  <c r="H1267" i="1"/>
  <c r="C1267" i="1"/>
  <c r="D1267" i="1" s="1"/>
  <c r="H1243" i="1"/>
  <c r="C1243" i="1"/>
  <c r="D1243" i="1" s="1"/>
  <c r="H1235" i="1"/>
  <c r="Q1106" i="4" s="1"/>
  <c r="C1235" i="1"/>
  <c r="D1235" i="1" s="1"/>
  <c r="L1106" i="4" s="1"/>
  <c r="H1227" i="1"/>
  <c r="C1227" i="1"/>
  <c r="D1227" i="1" s="1"/>
  <c r="H1211" i="1"/>
  <c r="Q1130" i="4" s="1"/>
  <c r="C1211" i="1"/>
  <c r="D1211" i="1" s="1"/>
  <c r="L1130" i="4" s="1"/>
  <c r="H1203" i="1"/>
  <c r="C1203" i="1"/>
  <c r="D1203" i="1" s="1"/>
  <c r="H1195" i="1"/>
  <c r="C1195" i="1"/>
  <c r="D1195" i="1" s="1"/>
  <c r="H1179" i="1"/>
  <c r="Q1162" i="4" s="1"/>
  <c r="C1179" i="1"/>
  <c r="D1179" i="1" s="1"/>
  <c r="L1162" i="4" s="1"/>
  <c r="H1171" i="1"/>
  <c r="C1171" i="1"/>
  <c r="D1171" i="1" s="1"/>
  <c r="H1163" i="1"/>
  <c r="C1163" i="1"/>
  <c r="D1163" i="1" s="1"/>
  <c r="H1139" i="1"/>
  <c r="C1139" i="1"/>
  <c r="D1139" i="1" s="1"/>
  <c r="H1131" i="1"/>
  <c r="C1131" i="1"/>
  <c r="D1131" i="1" s="1"/>
  <c r="H1123" i="1"/>
  <c r="C1123" i="1"/>
  <c r="D1123" i="1" s="1"/>
  <c r="H1107" i="1"/>
  <c r="C1107" i="1"/>
  <c r="D1107" i="1" s="1"/>
  <c r="H1091" i="1"/>
  <c r="Q1250" i="4" s="1"/>
  <c r="C1091" i="1"/>
  <c r="D1091" i="1" s="1"/>
  <c r="L1250" i="4" s="1"/>
  <c r="H1075" i="1"/>
  <c r="C1075" i="1"/>
  <c r="D1075" i="1" s="1"/>
  <c r="H1059" i="1"/>
  <c r="C1059" i="1"/>
  <c r="D1059" i="1" s="1"/>
  <c r="H1043" i="1"/>
  <c r="C1043" i="1"/>
  <c r="D1043" i="1" s="1"/>
  <c r="H1027" i="1"/>
  <c r="C1027" i="1"/>
  <c r="D1027" i="1" s="1"/>
  <c r="H1019" i="1"/>
  <c r="Q1322" i="4" s="1"/>
  <c r="C1019" i="1"/>
  <c r="D1019" i="1" s="1"/>
  <c r="L1322" i="4" s="1"/>
  <c r="H1011" i="1"/>
  <c r="C1011" i="1"/>
  <c r="D1011" i="1" s="1"/>
  <c r="H987" i="1"/>
  <c r="C987" i="1"/>
  <c r="D987" i="1" s="1"/>
  <c r="H979" i="1"/>
  <c r="C979" i="1"/>
  <c r="D979" i="1" s="1"/>
  <c r="H971" i="1"/>
  <c r="C971" i="1"/>
  <c r="D971" i="1" s="1"/>
  <c r="H955" i="1"/>
  <c r="C955" i="1"/>
  <c r="D955" i="1" s="1"/>
  <c r="H947" i="1"/>
  <c r="C947" i="1"/>
  <c r="D947" i="1" s="1"/>
  <c r="H939" i="1"/>
  <c r="C939" i="1"/>
  <c r="D939" i="1" s="1"/>
  <c r="H923" i="1"/>
  <c r="C923" i="1"/>
  <c r="D923" i="1" s="1"/>
  <c r="H915" i="1"/>
  <c r="Q1426" i="4" s="1"/>
  <c r="C915" i="1"/>
  <c r="D915" i="1" s="1"/>
  <c r="L1426" i="4" s="1"/>
  <c r="H907" i="1"/>
  <c r="C907" i="1"/>
  <c r="D907" i="1" s="1"/>
  <c r="H883" i="1"/>
  <c r="Q1458" i="4" s="1"/>
  <c r="C883" i="1"/>
  <c r="D883" i="1" s="1"/>
  <c r="L1458" i="4" s="1"/>
  <c r="H875" i="1"/>
  <c r="C875" i="1"/>
  <c r="D875" i="1" s="1"/>
  <c r="H867" i="1"/>
  <c r="C867" i="1"/>
  <c r="D867" i="1" s="1"/>
  <c r="H851" i="1"/>
  <c r="C851" i="1"/>
  <c r="D851" i="1" s="1"/>
  <c r="H835" i="1"/>
  <c r="C835" i="1"/>
  <c r="D835" i="1" s="1"/>
  <c r="H819" i="1"/>
  <c r="C819" i="1"/>
  <c r="D819" i="1" s="1"/>
  <c r="H803" i="1"/>
  <c r="C803" i="1"/>
  <c r="D803" i="1" s="1"/>
  <c r="H787" i="1"/>
  <c r="C787" i="1"/>
  <c r="D787" i="1" s="1"/>
  <c r="H771" i="1"/>
  <c r="C771" i="1"/>
  <c r="D771" i="1" s="1"/>
  <c r="H763" i="1"/>
  <c r="C763" i="1"/>
  <c r="D763" i="1" s="1"/>
  <c r="H755" i="1"/>
  <c r="C755" i="1"/>
  <c r="D755" i="1" s="1"/>
  <c r="H731" i="1"/>
  <c r="C731" i="1"/>
  <c r="D731" i="1" s="1"/>
  <c r="H715" i="1"/>
  <c r="C715" i="1"/>
  <c r="D715" i="1" s="1"/>
  <c r="H707" i="1"/>
  <c r="C707" i="1"/>
  <c r="D707" i="1" s="1"/>
  <c r="H699" i="1"/>
  <c r="C699" i="1"/>
  <c r="D699" i="1" s="1"/>
  <c r="H691" i="1"/>
  <c r="C691" i="1"/>
  <c r="D691" i="1" s="1"/>
  <c r="H683" i="1"/>
  <c r="C683" i="1"/>
  <c r="D683" i="1" s="1"/>
  <c r="H675" i="1"/>
  <c r="C675" i="1"/>
  <c r="D675" i="1" s="1"/>
  <c r="H667" i="1"/>
  <c r="C667" i="1"/>
  <c r="D667" i="1" s="1"/>
  <c r="H651" i="1"/>
  <c r="Q1689" i="4" s="1"/>
  <c r="C651" i="1"/>
  <c r="D651" i="1" s="1"/>
  <c r="L1689" i="4" s="1"/>
  <c r="H643" i="1"/>
  <c r="C643" i="1"/>
  <c r="D643" i="1" s="1"/>
  <c r="H627" i="1"/>
  <c r="C627" i="1"/>
  <c r="D627" i="1" s="1"/>
  <c r="H619" i="1"/>
  <c r="C619" i="1"/>
  <c r="D619" i="1" s="1"/>
  <c r="H611" i="1"/>
  <c r="C611" i="1"/>
  <c r="D611" i="1" s="1"/>
  <c r="H603" i="1"/>
  <c r="C603" i="1"/>
  <c r="D603" i="1" s="1"/>
  <c r="H595" i="1"/>
  <c r="C595" i="1"/>
  <c r="D595" i="1" s="1"/>
  <c r="H587" i="1"/>
  <c r="C587" i="1"/>
  <c r="D587" i="1" s="1"/>
  <c r="H579" i="1"/>
  <c r="Q1761" i="4" s="1"/>
  <c r="C579" i="1"/>
  <c r="D579" i="1" s="1"/>
  <c r="L1761" i="4" s="1"/>
  <c r="H571" i="1"/>
  <c r="C571" i="1"/>
  <c r="D571" i="1" s="1"/>
  <c r="H563" i="1"/>
  <c r="C563" i="1"/>
  <c r="D563" i="1" s="1"/>
  <c r="H555" i="1"/>
  <c r="C555" i="1"/>
  <c r="D555" i="1" s="1"/>
  <c r="H547" i="1"/>
  <c r="C547" i="1"/>
  <c r="D547" i="1" s="1"/>
  <c r="H531" i="1"/>
  <c r="C531" i="1"/>
  <c r="D531" i="1" s="1"/>
  <c r="H523" i="1"/>
  <c r="C523" i="1"/>
  <c r="D523" i="1" s="1"/>
  <c r="H507" i="1"/>
  <c r="C507" i="1"/>
  <c r="D507" i="1" s="1"/>
  <c r="H499" i="1"/>
  <c r="C499" i="1"/>
  <c r="D499" i="1" s="1"/>
  <c r="H491" i="1"/>
  <c r="C491" i="1"/>
  <c r="D491" i="1" s="1"/>
  <c r="H475" i="1"/>
  <c r="C475" i="1"/>
  <c r="D475" i="1" s="1"/>
  <c r="H467" i="1"/>
  <c r="C467" i="1"/>
  <c r="D467" i="1" s="1"/>
  <c r="H459" i="1"/>
  <c r="Q1881" i="4" s="1"/>
  <c r="C459" i="1"/>
  <c r="D459" i="1" s="1"/>
  <c r="L1881" i="4" s="1"/>
  <c r="H443" i="1"/>
  <c r="C443" i="1"/>
  <c r="D443" i="1" s="1"/>
  <c r="H435" i="1"/>
  <c r="C435" i="1"/>
  <c r="D435" i="1" s="1"/>
  <c r="H427" i="1"/>
  <c r="C427" i="1"/>
  <c r="D427" i="1" s="1"/>
  <c r="H411" i="1"/>
  <c r="C411" i="1"/>
  <c r="D411" i="1" s="1"/>
  <c r="H395" i="1"/>
  <c r="Q1945" i="4" s="1"/>
  <c r="C395" i="1"/>
  <c r="D395" i="1" s="1"/>
  <c r="L1945" i="4" s="1"/>
  <c r="H387" i="1"/>
  <c r="C387" i="1"/>
  <c r="D387" i="1" s="1"/>
  <c r="H379" i="1"/>
  <c r="Q1961" i="4" s="1"/>
  <c r="C379" i="1"/>
  <c r="D379" i="1" s="1"/>
  <c r="L1961" i="4" s="1"/>
  <c r="H371" i="1"/>
  <c r="C371" i="1"/>
  <c r="D371" i="1" s="1"/>
  <c r="H355" i="1"/>
  <c r="Q1985" i="4" s="1"/>
  <c r="C355" i="1"/>
  <c r="D355" i="1" s="1"/>
  <c r="L1985" i="4" s="1"/>
  <c r="H347" i="1"/>
  <c r="C347" i="1"/>
  <c r="D347" i="1" s="1"/>
  <c r="H339" i="1"/>
  <c r="Q2001" i="4" s="1"/>
  <c r="C339" i="1"/>
  <c r="D339" i="1" s="1"/>
  <c r="L2001" i="4" s="1"/>
  <c r="H331" i="1"/>
  <c r="C331" i="1"/>
  <c r="D331" i="1" s="1"/>
  <c r="H323" i="1"/>
  <c r="C323" i="1"/>
  <c r="D323" i="1" s="1"/>
  <c r="H315" i="1"/>
  <c r="Q2025" i="4" s="1"/>
  <c r="C315" i="1"/>
  <c r="D315" i="1" s="1"/>
  <c r="L2025" i="4" s="1"/>
  <c r="H307" i="1"/>
  <c r="C307" i="1"/>
  <c r="D307" i="1" s="1"/>
  <c r="H299" i="1"/>
  <c r="C299" i="1"/>
  <c r="D299" i="1" s="1"/>
  <c r="H291" i="1"/>
  <c r="C291" i="1"/>
  <c r="D291" i="1" s="1"/>
  <c r="H275" i="1"/>
  <c r="C275" i="1"/>
  <c r="D275" i="1" s="1"/>
  <c r="H267" i="1"/>
  <c r="C267" i="1"/>
  <c r="D267" i="1" s="1"/>
  <c r="H259" i="1"/>
  <c r="C259" i="1"/>
  <c r="D259" i="1" s="1"/>
  <c r="H251" i="1"/>
  <c r="C251" i="1"/>
  <c r="D251" i="1" s="1"/>
  <c r="H243" i="1"/>
  <c r="C243" i="1"/>
  <c r="D243" i="1" s="1"/>
  <c r="H235" i="1"/>
  <c r="C235" i="1"/>
  <c r="D235" i="1" s="1"/>
  <c r="H227" i="1"/>
  <c r="C227" i="1"/>
  <c r="D227" i="1" s="1"/>
  <c r="H219" i="1"/>
  <c r="Q2120" i="4" s="1"/>
  <c r="C219" i="1"/>
  <c r="D219" i="1" s="1"/>
  <c r="L2120" i="4" s="1"/>
  <c r="H203" i="1"/>
  <c r="C203" i="1"/>
  <c r="D203" i="1" s="1"/>
  <c r="H195" i="1"/>
  <c r="C195" i="1"/>
  <c r="D195" i="1" s="1"/>
  <c r="H187" i="1"/>
  <c r="Q2152" i="4" s="1"/>
  <c r="C187" i="1"/>
  <c r="D187" i="1" s="1"/>
  <c r="L2152" i="4" s="1"/>
  <c r="H179" i="1"/>
  <c r="C179" i="1"/>
  <c r="D179" i="1" s="1"/>
  <c r="H171" i="1"/>
  <c r="C171" i="1"/>
  <c r="D171" i="1" s="1"/>
  <c r="H163" i="1"/>
  <c r="C163" i="1"/>
  <c r="D163" i="1" s="1"/>
  <c r="H155" i="1"/>
  <c r="Q2184" i="4" s="1"/>
  <c r="C155" i="1"/>
  <c r="D155" i="1" s="1"/>
  <c r="L2184" i="4" s="1"/>
  <c r="H139" i="1"/>
  <c r="C139" i="1"/>
  <c r="D139" i="1" s="1"/>
  <c r="H131" i="1"/>
  <c r="C131" i="1"/>
  <c r="D131" i="1" s="1"/>
  <c r="H115" i="1"/>
  <c r="C115" i="1"/>
  <c r="D115" i="1" s="1"/>
  <c r="H107" i="1"/>
  <c r="Q2232" i="4" s="1"/>
  <c r="C107" i="1"/>
  <c r="D107" i="1" s="1"/>
  <c r="L2232" i="4" s="1"/>
  <c r="H99" i="1"/>
  <c r="C99" i="1"/>
  <c r="D99" i="1" s="1"/>
  <c r="H83" i="1"/>
  <c r="C83" i="1"/>
  <c r="D83" i="1" s="1"/>
  <c r="H75" i="1"/>
  <c r="Q2264" i="4" s="1"/>
  <c r="C75" i="1"/>
  <c r="D75" i="1" s="1"/>
  <c r="L2264" i="4" s="1"/>
  <c r="H67" i="1"/>
  <c r="C67" i="1"/>
  <c r="D67" i="1" s="1"/>
  <c r="H59" i="1"/>
  <c r="C59" i="1"/>
  <c r="D59" i="1" s="1"/>
  <c r="H51" i="1"/>
  <c r="Q2288" i="4" s="1"/>
  <c r="C51" i="1"/>
  <c r="D51" i="1" s="1"/>
  <c r="L2288" i="4" s="1"/>
  <c r="H43" i="1"/>
  <c r="C43" i="1"/>
  <c r="D43" i="1" s="1"/>
  <c r="H35" i="1"/>
  <c r="Q2303" i="4" s="1"/>
  <c r="C35" i="1"/>
  <c r="D35" i="1" s="1"/>
  <c r="L2303" i="4" s="1"/>
  <c r="H27" i="1"/>
  <c r="C27" i="1"/>
  <c r="D27" i="1" s="1"/>
  <c r="C11" i="1"/>
  <c r="D11" i="1" s="1"/>
  <c r="C2342" i="1"/>
  <c r="D2342" i="1" s="1"/>
  <c r="L4" i="4" s="1"/>
  <c r="C2307" i="1"/>
  <c r="D2307" i="1" s="1"/>
  <c r="C2291" i="1"/>
  <c r="D2291" i="1" s="1"/>
  <c r="C2179" i="1"/>
  <c r="D2179" i="1" s="1"/>
  <c r="C2163" i="1"/>
  <c r="D2163" i="1" s="1"/>
  <c r="C2051" i="1"/>
  <c r="D2051" i="1" s="1"/>
  <c r="L291" i="4" s="1"/>
  <c r="C2035" i="1"/>
  <c r="D2035" i="1" s="1"/>
  <c r="L307" i="4" s="1"/>
  <c r="C2014" i="1"/>
  <c r="D2014" i="1" s="1"/>
  <c r="C1982" i="1"/>
  <c r="D1982" i="1" s="1"/>
  <c r="C1894" i="1"/>
  <c r="D1894" i="1" s="1"/>
  <c r="C1859" i="1"/>
  <c r="D1859" i="1" s="1"/>
  <c r="C1766" i="1"/>
  <c r="D1766" i="1" s="1"/>
  <c r="C1731" i="1"/>
  <c r="D1731" i="1" s="1"/>
  <c r="L610" i="4" s="1"/>
  <c r="C1614" i="1"/>
  <c r="D1614" i="1" s="1"/>
  <c r="C1579" i="1"/>
  <c r="D1579" i="1" s="1"/>
  <c r="C1510" i="1"/>
  <c r="D1510" i="1" s="1"/>
  <c r="C1475" i="1"/>
  <c r="D1475" i="1" s="1"/>
  <c r="C1442" i="1"/>
  <c r="D1442" i="1" s="1"/>
  <c r="C1371" i="1"/>
  <c r="D1371" i="1" s="1"/>
  <c r="C1338" i="1"/>
  <c r="D1338" i="1" s="1"/>
  <c r="C1102" i="1"/>
  <c r="D1102" i="1" s="1"/>
  <c r="C1067" i="1"/>
  <c r="D1067" i="1" s="1"/>
  <c r="C998" i="1"/>
  <c r="D998" i="1" s="1"/>
  <c r="C963" i="1"/>
  <c r="D963" i="1" s="1"/>
  <c r="C930" i="1"/>
  <c r="D930" i="1" s="1"/>
  <c r="C859" i="1"/>
  <c r="D859" i="1" s="1"/>
  <c r="C826" i="1"/>
  <c r="D826" i="1" s="1"/>
  <c r="C722" i="1"/>
  <c r="D722" i="1" s="1"/>
  <c r="C635" i="1"/>
  <c r="D635" i="1" s="1"/>
  <c r="L1705" i="4" s="1"/>
  <c r="C506" i="1"/>
  <c r="D506" i="1" s="1"/>
  <c r="C330" i="1"/>
  <c r="D330" i="1" s="1"/>
  <c r="C283" i="1"/>
  <c r="D283" i="1" s="1"/>
  <c r="C234" i="1"/>
  <c r="D234" i="1" s="1"/>
  <c r="H71" i="1"/>
  <c r="C71" i="1"/>
  <c r="D71" i="1" s="1"/>
  <c r="H2299" i="1"/>
  <c r="C2299" i="1"/>
  <c r="D2299" i="1" s="1"/>
  <c r="H2275" i="1"/>
  <c r="C2275" i="1"/>
  <c r="D2275" i="1" s="1"/>
  <c r="H2251" i="1"/>
  <c r="C2251" i="1"/>
  <c r="D2251" i="1" s="1"/>
  <c r="H2171" i="1"/>
  <c r="C2171" i="1"/>
  <c r="D2171" i="1" s="1"/>
  <c r="H2147" i="1"/>
  <c r="C2147" i="1"/>
  <c r="D2147" i="1" s="1"/>
  <c r="H2123" i="1"/>
  <c r="Q220" i="4" s="1"/>
  <c r="C2123" i="1"/>
  <c r="D2123" i="1" s="1"/>
  <c r="L220" i="4" s="1"/>
  <c r="H2043" i="1"/>
  <c r="C2043" i="1"/>
  <c r="D2043" i="1" s="1"/>
  <c r="H2019" i="1"/>
  <c r="C2019" i="1"/>
  <c r="D2019" i="1" s="1"/>
  <c r="H1995" i="1"/>
  <c r="Q347" i="4" s="1"/>
  <c r="C1995" i="1"/>
  <c r="D1995" i="1" s="1"/>
  <c r="L347" i="4" s="1"/>
  <c r="H1915" i="1"/>
  <c r="C1915" i="1"/>
  <c r="D1915" i="1" s="1"/>
  <c r="H1907" i="1"/>
  <c r="C1907" i="1"/>
  <c r="D1907" i="1" s="1"/>
  <c r="H1851" i="1"/>
  <c r="Q490" i="4" s="1"/>
  <c r="C1851" i="1"/>
  <c r="D1851" i="1" s="1"/>
  <c r="L490" i="4" s="1"/>
  <c r="H1843" i="1"/>
  <c r="C1843" i="1"/>
  <c r="D1843" i="1" s="1"/>
  <c r="H1787" i="1"/>
  <c r="C1787" i="1"/>
  <c r="D1787" i="1" s="1"/>
  <c r="H1779" i="1"/>
  <c r="C1779" i="1"/>
  <c r="D1779" i="1" s="1"/>
  <c r="H1763" i="1"/>
  <c r="Q578" i="4" s="1"/>
  <c r="C1763" i="1"/>
  <c r="D1763" i="1" s="1"/>
  <c r="L578" i="4" s="1"/>
  <c r="H1739" i="1"/>
  <c r="Q602" i="4" s="1"/>
  <c r="C1739" i="1"/>
  <c r="D1739" i="1" s="1"/>
  <c r="L602" i="4" s="1"/>
  <c r="H1699" i="1"/>
  <c r="C1699" i="1"/>
  <c r="D1699" i="1" s="1"/>
  <c r="H2" i="1"/>
  <c r="C2" i="1"/>
  <c r="D2" i="1" s="1"/>
  <c r="H2338" i="1"/>
  <c r="C2338" i="1"/>
  <c r="D2338" i="1" s="1"/>
  <c r="H2330" i="1"/>
  <c r="C2330" i="1"/>
  <c r="D2330" i="1" s="1"/>
  <c r="H2322" i="1"/>
  <c r="Q24" i="4" s="1"/>
  <c r="C2322" i="1"/>
  <c r="D2322" i="1" s="1"/>
  <c r="L24" i="4" s="1"/>
  <c r="H2314" i="1"/>
  <c r="C2314" i="1"/>
  <c r="D2314" i="1" s="1"/>
  <c r="H2306" i="1"/>
  <c r="C2306" i="1"/>
  <c r="D2306" i="1" s="1"/>
  <c r="H2298" i="1"/>
  <c r="C2298" i="1"/>
  <c r="D2298" i="1" s="1"/>
  <c r="H2290" i="1"/>
  <c r="C2290" i="1"/>
  <c r="D2290" i="1" s="1"/>
  <c r="H2282" i="1"/>
  <c r="C2282" i="1"/>
  <c r="D2282" i="1" s="1"/>
  <c r="H2274" i="1"/>
  <c r="C2274" i="1"/>
  <c r="D2274" i="1" s="1"/>
  <c r="H2266" i="1"/>
  <c r="C2266" i="1"/>
  <c r="D2266" i="1" s="1"/>
  <c r="H2258" i="1"/>
  <c r="C2258" i="1"/>
  <c r="D2258" i="1" s="1"/>
  <c r="H2250" i="1"/>
  <c r="Q96" i="4" s="1"/>
  <c r="C2250" i="1"/>
  <c r="D2250" i="1" s="1"/>
  <c r="L96" i="4" s="1"/>
  <c r="H2242" i="1"/>
  <c r="C2242" i="1"/>
  <c r="D2242" i="1" s="1"/>
  <c r="H2234" i="1"/>
  <c r="C2234" i="1"/>
  <c r="D2234" i="1" s="1"/>
  <c r="H2226" i="1"/>
  <c r="C2226" i="1"/>
  <c r="D2226" i="1" s="1"/>
  <c r="H2218" i="1"/>
  <c r="C2218" i="1"/>
  <c r="D2218" i="1" s="1"/>
  <c r="H2210" i="1"/>
  <c r="C2210" i="1"/>
  <c r="D2210" i="1" s="1"/>
  <c r="H2202" i="1"/>
  <c r="C2202" i="1"/>
  <c r="D2202" i="1" s="1"/>
  <c r="H2194" i="1"/>
  <c r="C2194" i="1"/>
  <c r="D2194" i="1" s="1"/>
  <c r="H2186" i="1"/>
  <c r="Q159" i="4" s="1"/>
  <c r="C2186" i="1"/>
  <c r="D2186" i="1" s="1"/>
  <c r="L159" i="4" s="1"/>
  <c r="H2178" i="1"/>
  <c r="C2178" i="1"/>
  <c r="D2178" i="1" s="1"/>
  <c r="H2170" i="1"/>
  <c r="C2170" i="1"/>
  <c r="D2170" i="1" s="1"/>
  <c r="H2162" i="1"/>
  <c r="C2162" i="1"/>
  <c r="D2162" i="1" s="1"/>
  <c r="H2154" i="1"/>
  <c r="C2154" i="1"/>
  <c r="D2154" i="1" s="1"/>
  <c r="H2146" i="1"/>
  <c r="C2146" i="1"/>
  <c r="D2146" i="1" s="1"/>
  <c r="H2138" i="1"/>
  <c r="C2138" i="1"/>
  <c r="D2138" i="1" s="1"/>
  <c r="H2130" i="1"/>
  <c r="C2130" i="1"/>
  <c r="D2130" i="1" s="1"/>
  <c r="H2122" i="1"/>
  <c r="C2122" i="1"/>
  <c r="D2122" i="1" s="1"/>
  <c r="H2114" i="1"/>
  <c r="C2114" i="1"/>
  <c r="D2114" i="1" s="1"/>
  <c r="H2106" i="1"/>
  <c r="C2106" i="1"/>
  <c r="D2106" i="1" s="1"/>
  <c r="H2098" i="1"/>
  <c r="C2098" i="1"/>
  <c r="D2098" i="1" s="1"/>
  <c r="H2090" i="1"/>
  <c r="Q252" i="4" s="1"/>
  <c r="C2090" i="1"/>
  <c r="D2090" i="1" s="1"/>
  <c r="L252" i="4" s="1"/>
  <c r="H2082" i="1"/>
  <c r="Q260" i="4" s="1"/>
  <c r="C2082" i="1"/>
  <c r="D2082" i="1" s="1"/>
  <c r="L260" i="4" s="1"/>
  <c r="H2074" i="1"/>
  <c r="C2074" i="1"/>
  <c r="D2074" i="1" s="1"/>
  <c r="H2066" i="1"/>
  <c r="C2066" i="1"/>
  <c r="D2066" i="1" s="1"/>
  <c r="H2058" i="1"/>
  <c r="C2058" i="1"/>
  <c r="D2058" i="1" s="1"/>
  <c r="H2050" i="1"/>
  <c r="Q292" i="4" s="1"/>
  <c r="C2050" i="1"/>
  <c r="D2050" i="1" s="1"/>
  <c r="L292" i="4" s="1"/>
  <c r="H2042" i="1"/>
  <c r="C2042" i="1"/>
  <c r="D2042" i="1" s="1"/>
  <c r="H2034" i="1"/>
  <c r="C2034" i="1"/>
  <c r="D2034" i="1" s="1"/>
  <c r="H2026" i="1"/>
  <c r="C2026" i="1"/>
  <c r="D2026" i="1" s="1"/>
  <c r="H2018" i="1"/>
  <c r="C2018" i="1"/>
  <c r="D2018" i="1" s="1"/>
  <c r="H2010" i="1"/>
  <c r="C2010" i="1"/>
  <c r="D2010" i="1" s="1"/>
  <c r="H2002" i="1"/>
  <c r="C2002" i="1"/>
  <c r="D2002" i="1" s="1"/>
  <c r="H1994" i="1"/>
  <c r="C1994" i="1"/>
  <c r="D1994" i="1" s="1"/>
  <c r="H1986" i="1"/>
  <c r="C1986" i="1"/>
  <c r="D1986" i="1" s="1"/>
  <c r="H1978" i="1"/>
  <c r="C1978" i="1"/>
  <c r="D1978" i="1" s="1"/>
  <c r="H1970" i="1"/>
  <c r="C1970" i="1"/>
  <c r="D1970" i="1" s="1"/>
  <c r="H1962" i="1"/>
  <c r="C1962" i="1"/>
  <c r="D1962" i="1" s="1"/>
  <c r="H1954" i="1"/>
  <c r="C1954" i="1"/>
  <c r="D1954" i="1" s="1"/>
  <c r="H1946" i="1"/>
  <c r="C1946" i="1"/>
  <c r="D1946" i="1" s="1"/>
  <c r="H1938" i="1"/>
  <c r="C1938" i="1"/>
  <c r="D1938" i="1" s="1"/>
  <c r="H1930" i="1"/>
  <c r="C1930" i="1"/>
  <c r="D1930" i="1" s="1"/>
  <c r="H1922" i="1"/>
  <c r="C1922" i="1"/>
  <c r="D1922" i="1" s="1"/>
  <c r="H1914" i="1"/>
  <c r="C1914" i="1"/>
  <c r="D1914" i="1" s="1"/>
  <c r="H1906" i="1"/>
  <c r="C1906" i="1"/>
  <c r="D1906" i="1" s="1"/>
  <c r="H1898" i="1"/>
  <c r="C1898" i="1"/>
  <c r="D1898" i="1" s="1"/>
  <c r="H1890" i="1"/>
  <c r="C1890" i="1"/>
  <c r="D1890" i="1" s="1"/>
  <c r="H1882" i="1"/>
  <c r="C1882" i="1"/>
  <c r="D1882" i="1" s="1"/>
  <c r="H1874" i="1"/>
  <c r="C1874" i="1"/>
  <c r="D1874" i="1" s="1"/>
  <c r="H1866" i="1"/>
  <c r="C1866" i="1"/>
  <c r="D1866" i="1" s="1"/>
  <c r="H1858" i="1"/>
  <c r="C1858" i="1"/>
  <c r="D1858" i="1" s="1"/>
  <c r="H1850" i="1"/>
  <c r="C1850" i="1"/>
  <c r="D1850" i="1" s="1"/>
  <c r="H1842" i="1"/>
  <c r="C1842" i="1"/>
  <c r="D1842" i="1" s="1"/>
  <c r="H1834" i="1"/>
  <c r="C1834" i="1"/>
  <c r="D1834" i="1" s="1"/>
  <c r="H1826" i="1"/>
  <c r="C1826" i="1"/>
  <c r="D1826" i="1" s="1"/>
  <c r="H1818" i="1"/>
  <c r="C1818" i="1"/>
  <c r="D1818" i="1" s="1"/>
  <c r="H1810" i="1"/>
  <c r="C1810" i="1"/>
  <c r="D1810" i="1" s="1"/>
  <c r="H1802" i="1"/>
  <c r="Q539" i="4" s="1"/>
  <c r="C1802" i="1"/>
  <c r="D1802" i="1" s="1"/>
  <c r="L539" i="4" s="1"/>
  <c r="H1794" i="1"/>
  <c r="C1794" i="1"/>
  <c r="D1794" i="1" s="1"/>
  <c r="H1786" i="1"/>
  <c r="C1786" i="1"/>
  <c r="D1786" i="1" s="1"/>
  <c r="H1778" i="1"/>
  <c r="C1778" i="1"/>
  <c r="D1778" i="1" s="1"/>
  <c r="H1770" i="1"/>
  <c r="C1770" i="1"/>
  <c r="D1770" i="1" s="1"/>
  <c r="H1762" i="1"/>
  <c r="C1762" i="1"/>
  <c r="D1762" i="1" s="1"/>
  <c r="H1754" i="1"/>
  <c r="Q587" i="4" s="1"/>
  <c r="C1754" i="1"/>
  <c r="D1754" i="1" s="1"/>
  <c r="L587" i="4" s="1"/>
  <c r="H1746" i="1"/>
  <c r="C1746" i="1"/>
  <c r="D1746" i="1" s="1"/>
  <c r="H1738" i="1"/>
  <c r="C1738" i="1"/>
  <c r="D1738" i="1" s="1"/>
  <c r="H1730" i="1"/>
  <c r="C1730" i="1"/>
  <c r="D1730" i="1" s="1"/>
  <c r="H1722" i="1"/>
  <c r="C1722" i="1"/>
  <c r="D1722" i="1" s="1"/>
  <c r="H1714" i="1"/>
  <c r="C1714" i="1"/>
  <c r="D1714" i="1" s="1"/>
  <c r="H1706" i="1"/>
  <c r="C1706" i="1"/>
  <c r="D1706" i="1" s="1"/>
  <c r="H1698" i="1"/>
  <c r="C1698" i="1"/>
  <c r="D1698" i="1" s="1"/>
  <c r="H1690" i="1"/>
  <c r="C1690" i="1"/>
  <c r="D1690" i="1" s="1"/>
  <c r="H1682" i="1"/>
  <c r="C1682" i="1"/>
  <c r="D1682" i="1" s="1"/>
  <c r="H1674" i="1"/>
  <c r="C1674" i="1"/>
  <c r="D1674" i="1" s="1"/>
  <c r="H1658" i="1"/>
  <c r="C1658" i="1"/>
  <c r="D1658" i="1" s="1"/>
  <c r="H1650" i="1"/>
  <c r="C1650" i="1"/>
  <c r="D1650" i="1" s="1"/>
  <c r="H1642" i="1"/>
  <c r="C1642" i="1"/>
  <c r="D1642" i="1" s="1"/>
  <c r="H1618" i="1"/>
  <c r="C1618" i="1"/>
  <c r="D1618" i="1" s="1"/>
  <c r="H1610" i="1"/>
  <c r="C1610" i="1"/>
  <c r="D1610" i="1" s="1"/>
  <c r="H1602" i="1"/>
  <c r="C1602" i="1"/>
  <c r="D1602" i="1" s="1"/>
  <c r="H1586" i="1"/>
  <c r="C1586" i="1"/>
  <c r="D1586" i="1" s="1"/>
  <c r="H1578" i="1"/>
  <c r="C1578" i="1"/>
  <c r="D1578" i="1" s="1"/>
  <c r="H1570" i="1"/>
  <c r="C1570" i="1"/>
  <c r="D1570" i="1" s="1"/>
  <c r="H1554" i="1"/>
  <c r="C1554" i="1"/>
  <c r="D1554" i="1" s="1"/>
  <c r="H1546" i="1"/>
  <c r="C1546" i="1"/>
  <c r="D1546" i="1" s="1"/>
  <c r="H1538" i="1"/>
  <c r="C1538" i="1"/>
  <c r="D1538" i="1" s="1"/>
  <c r="H1522" i="1"/>
  <c r="C1522" i="1"/>
  <c r="D1522" i="1" s="1"/>
  <c r="H1514" i="1"/>
  <c r="C1514" i="1"/>
  <c r="D1514" i="1" s="1"/>
  <c r="H1506" i="1"/>
  <c r="C1506" i="1"/>
  <c r="D1506" i="1" s="1"/>
  <c r="H1498" i="1"/>
  <c r="C1498" i="1"/>
  <c r="D1498" i="1" s="1"/>
  <c r="H1490" i="1"/>
  <c r="C1490" i="1"/>
  <c r="D1490" i="1" s="1"/>
  <c r="H1482" i="1"/>
  <c r="Q859" i="4" s="1"/>
  <c r="C1482" i="1"/>
  <c r="D1482" i="1" s="1"/>
  <c r="L859" i="4" s="1"/>
  <c r="H1466" i="1"/>
  <c r="C1466" i="1"/>
  <c r="D1466" i="1" s="1"/>
  <c r="H1458" i="1"/>
  <c r="C1458" i="1"/>
  <c r="D1458" i="1" s="1"/>
  <c r="H1450" i="1"/>
  <c r="Q891" i="4" s="1"/>
  <c r="C1450" i="1"/>
  <c r="D1450" i="1" s="1"/>
  <c r="L891" i="4" s="1"/>
  <c r="H1434" i="1"/>
  <c r="C1434" i="1"/>
  <c r="D1434" i="1" s="1"/>
  <c r="H1426" i="1"/>
  <c r="C1426" i="1"/>
  <c r="D1426" i="1" s="1"/>
  <c r="H1418" i="1"/>
  <c r="C1418" i="1"/>
  <c r="D1418" i="1" s="1"/>
  <c r="H1402" i="1"/>
  <c r="C1402" i="1"/>
  <c r="D1402" i="1" s="1"/>
  <c r="H1394" i="1"/>
  <c r="C1394" i="1"/>
  <c r="D1394" i="1" s="1"/>
  <c r="H1386" i="1"/>
  <c r="C1386" i="1"/>
  <c r="D1386" i="1" s="1"/>
  <c r="H1362" i="1"/>
  <c r="C1362" i="1"/>
  <c r="D1362" i="1" s="1"/>
  <c r="H1354" i="1"/>
  <c r="Q987" i="4" s="1"/>
  <c r="C1354" i="1"/>
  <c r="D1354" i="1" s="1"/>
  <c r="L987" i="4" s="1"/>
  <c r="H1346" i="1"/>
  <c r="C1346" i="1"/>
  <c r="D1346" i="1" s="1"/>
  <c r="H1330" i="1"/>
  <c r="Q1011" i="4" s="1"/>
  <c r="C1330" i="1"/>
  <c r="D1330" i="1" s="1"/>
  <c r="L1011" i="4" s="1"/>
  <c r="H1322" i="1"/>
  <c r="C1322" i="1"/>
  <c r="D1322" i="1" s="1"/>
  <c r="H1314" i="1"/>
  <c r="C1314" i="1"/>
  <c r="D1314" i="1" s="1"/>
  <c r="H1298" i="1"/>
  <c r="C1298" i="1"/>
  <c r="D1298" i="1" s="1"/>
  <c r="H1290" i="1"/>
  <c r="C1290" i="1"/>
  <c r="D1290" i="1" s="1"/>
  <c r="H1282" i="1"/>
  <c r="C1282" i="1"/>
  <c r="D1282" i="1" s="1"/>
  <c r="H1266" i="1"/>
  <c r="Q1075" i="4" s="1"/>
  <c r="C1266" i="1"/>
  <c r="D1266" i="1" s="1"/>
  <c r="L1075" i="4" s="1"/>
  <c r="H1258" i="1"/>
  <c r="C1258" i="1"/>
  <c r="D1258" i="1" s="1"/>
  <c r="H1250" i="1"/>
  <c r="C1250" i="1"/>
  <c r="D1250" i="1" s="1"/>
  <c r="H1242" i="1"/>
  <c r="C1242" i="1"/>
  <c r="D1242" i="1" s="1"/>
  <c r="H1234" i="1"/>
  <c r="C1234" i="1"/>
  <c r="D1234" i="1" s="1"/>
  <c r="H1226" i="1"/>
  <c r="Q1115" i="4" s="1"/>
  <c r="C1226" i="1"/>
  <c r="D1226" i="1" s="1"/>
  <c r="L1115" i="4" s="1"/>
  <c r="H1210" i="1"/>
  <c r="C1210" i="1"/>
  <c r="D1210" i="1" s="1"/>
  <c r="H1202" i="1"/>
  <c r="C1202" i="1"/>
  <c r="D1202" i="1" s="1"/>
  <c r="H1194" i="1"/>
  <c r="C1194" i="1"/>
  <c r="D1194" i="1" s="1"/>
  <c r="H1178" i="1"/>
  <c r="C1178" i="1"/>
  <c r="D1178" i="1" s="1"/>
  <c r="H1170" i="1"/>
  <c r="C1170" i="1"/>
  <c r="D1170" i="1" s="1"/>
  <c r="H1162" i="1"/>
  <c r="C1162" i="1"/>
  <c r="D1162" i="1" s="1"/>
  <c r="H1146" i="1"/>
  <c r="C1146" i="1"/>
  <c r="D1146" i="1" s="1"/>
  <c r="H1138" i="1"/>
  <c r="C1138" i="1"/>
  <c r="D1138" i="1" s="1"/>
  <c r="H1130" i="1"/>
  <c r="C1130" i="1"/>
  <c r="D1130" i="1" s="1"/>
  <c r="H1106" i="1"/>
  <c r="C1106" i="1"/>
  <c r="D1106" i="1" s="1"/>
  <c r="H1098" i="1"/>
  <c r="Q1243" i="4" s="1"/>
  <c r="C1098" i="1"/>
  <c r="D1098" i="1" s="1"/>
  <c r="L1243" i="4" s="1"/>
  <c r="H1090" i="1"/>
  <c r="C1090" i="1"/>
  <c r="D1090" i="1" s="1"/>
  <c r="H1074" i="1"/>
  <c r="C1074" i="1"/>
  <c r="D1074" i="1" s="1"/>
  <c r="H1066" i="1"/>
  <c r="C1066" i="1"/>
  <c r="D1066" i="1" s="1"/>
  <c r="H1058" i="1"/>
  <c r="Q1283" i="4" s="1"/>
  <c r="C1058" i="1"/>
  <c r="D1058" i="1" s="1"/>
  <c r="L1283" i="4" s="1"/>
  <c r="H1042" i="1"/>
  <c r="C1042" i="1"/>
  <c r="D1042" i="1" s="1"/>
  <c r="H1034" i="1"/>
  <c r="Q1307" i="4" s="1"/>
  <c r="C1034" i="1"/>
  <c r="D1034" i="1" s="1"/>
  <c r="L1307" i="4" s="1"/>
  <c r="H1026" i="1"/>
  <c r="C1026" i="1"/>
  <c r="D1026" i="1" s="1"/>
  <c r="H1010" i="1"/>
  <c r="C1010" i="1"/>
  <c r="D1010" i="1" s="1"/>
  <c r="H1002" i="1"/>
  <c r="C1002" i="1"/>
  <c r="D1002" i="1" s="1"/>
  <c r="H994" i="1"/>
  <c r="C994" i="1"/>
  <c r="D994" i="1" s="1"/>
  <c r="H986" i="1"/>
  <c r="C986" i="1"/>
  <c r="D986" i="1" s="1"/>
  <c r="H978" i="1"/>
  <c r="C978" i="1"/>
  <c r="D978" i="1" s="1"/>
  <c r="H970" i="1"/>
  <c r="C970" i="1"/>
  <c r="D970" i="1" s="1"/>
  <c r="H954" i="1"/>
  <c r="C954" i="1"/>
  <c r="D954" i="1" s="1"/>
  <c r="H946" i="1"/>
  <c r="C946" i="1"/>
  <c r="D946" i="1" s="1"/>
  <c r="H938" i="1"/>
  <c r="C938" i="1"/>
  <c r="D938" i="1" s="1"/>
  <c r="H922" i="1"/>
  <c r="C922" i="1"/>
  <c r="D922" i="1" s="1"/>
  <c r="H914" i="1"/>
  <c r="C914" i="1"/>
  <c r="D914" i="1" s="1"/>
  <c r="H906" i="1"/>
  <c r="C906" i="1"/>
  <c r="D906" i="1" s="1"/>
  <c r="H890" i="1"/>
  <c r="C890" i="1"/>
  <c r="D890" i="1" s="1"/>
  <c r="H882" i="1"/>
  <c r="C882" i="1"/>
  <c r="D882" i="1" s="1"/>
  <c r="H874" i="1"/>
  <c r="C874" i="1"/>
  <c r="D874" i="1" s="1"/>
  <c r="H850" i="1"/>
  <c r="C850" i="1"/>
  <c r="D850" i="1" s="1"/>
  <c r="H842" i="1"/>
  <c r="C842" i="1"/>
  <c r="D842" i="1" s="1"/>
  <c r="H834" i="1"/>
  <c r="C834" i="1"/>
  <c r="D834" i="1" s="1"/>
  <c r="H818" i="1"/>
  <c r="C818" i="1"/>
  <c r="D818" i="1" s="1"/>
  <c r="H810" i="1"/>
  <c r="C810" i="1"/>
  <c r="D810" i="1" s="1"/>
  <c r="H802" i="1"/>
  <c r="C802" i="1"/>
  <c r="D802" i="1" s="1"/>
  <c r="H786" i="1"/>
  <c r="C786" i="1"/>
  <c r="D786" i="1" s="1"/>
  <c r="H778" i="1"/>
  <c r="C778" i="1"/>
  <c r="D778" i="1" s="1"/>
  <c r="H770" i="1"/>
  <c r="C770" i="1"/>
  <c r="D770" i="1" s="1"/>
  <c r="H754" i="1"/>
  <c r="C754" i="1"/>
  <c r="D754" i="1" s="1"/>
  <c r="H746" i="1"/>
  <c r="C746" i="1"/>
  <c r="D746" i="1" s="1"/>
  <c r="H738" i="1"/>
  <c r="Q1603" i="4" s="1"/>
  <c r="C738" i="1"/>
  <c r="D738" i="1" s="1"/>
  <c r="L1603" i="4" s="1"/>
  <c r="H730" i="1"/>
  <c r="C730" i="1"/>
  <c r="D730" i="1" s="1"/>
  <c r="H714" i="1"/>
  <c r="C714" i="1"/>
  <c r="D714" i="1" s="1"/>
  <c r="H706" i="1"/>
  <c r="C706" i="1"/>
  <c r="D706" i="1" s="1"/>
  <c r="H698" i="1"/>
  <c r="C698" i="1"/>
  <c r="D698" i="1" s="1"/>
  <c r="H690" i="1"/>
  <c r="C690" i="1"/>
  <c r="D690" i="1" s="1"/>
  <c r="H682" i="1"/>
  <c r="Q1658" i="4" s="1"/>
  <c r="C682" i="1"/>
  <c r="D682" i="1" s="1"/>
  <c r="L1658" i="4" s="1"/>
  <c r="H674" i="1"/>
  <c r="C674" i="1"/>
  <c r="D674" i="1" s="1"/>
  <c r="H666" i="1"/>
  <c r="C666" i="1"/>
  <c r="D666" i="1" s="1"/>
  <c r="H650" i="1"/>
  <c r="C650" i="1"/>
  <c r="D650" i="1" s="1"/>
  <c r="H626" i="1"/>
  <c r="C626" i="1"/>
  <c r="D626" i="1" s="1"/>
  <c r="H610" i="1"/>
  <c r="C610" i="1"/>
  <c r="D610" i="1" s="1"/>
  <c r="H602" i="1"/>
  <c r="C602" i="1"/>
  <c r="D602" i="1" s="1"/>
  <c r="H594" i="1"/>
  <c r="C594" i="1"/>
  <c r="D594" i="1" s="1"/>
  <c r="H578" i="1"/>
  <c r="C578" i="1"/>
  <c r="D578" i="1" s="1"/>
  <c r="H570" i="1"/>
  <c r="C570" i="1"/>
  <c r="D570" i="1" s="1"/>
  <c r="H562" i="1"/>
  <c r="Q1778" i="4" s="1"/>
  <c r="C562" i="1"/>
  <c r="D562" i="1" s="1"/>
  <c r="L1778" i="4" s="1"/>
  <c r="H554" i="1"/>
  <c r="C554" i="1"/>
  <c r="D554" i="1" s="1"/>
  <c r="H546" i="1"/>
  <c r="C546" i="1"/>
  <c r="D546" i="1" s="1"/>
  <c r="H538" i="1"/>
  <c r="C538" i="1"/>
  <c r="D538" i="1" s="1"/>
  <c r="H530" i="1"/>
  <c r="C530" i="1"/>
  <c r="D530" i="1" s="1"/>
  <c r="H522" i="1"/>
  <c r="C522" i="1"/>
  <c r="D522" i="1" s="1"/>
  <c r="H514" i="1"/>
  <c r="Q1826" i="4" s="1"/>
  <c r="C514" i="1"/>
  <c r="D514" i="1" s="1"/>
  <c r="L1826" i="4" s="1"/>
  <c r="H498" i="1"/>
  <c r="C498" i="1"/>
  <c r="D498" i="1" s="1"/>
  <c r="H490" i="1"/>
  <c r="C490" i="1"/>
  <c r="D490" i="1" s="1"/>
  <c r="H474" i="1"/>
  <c r="C474" i="1"/>
  <c r="D474" i="1" s="1"/>
  <c r="H466" i="1"/>
  <c r="C466" i="1"/>
  <c r="D466" i="1" s="1"/>
  <c r="H458" i="1"/>
  <c r="C458" i="1"/>
  <c r="D458" i="1" s="1"/>
  <c r="H450" i="1"/>
  <c r="C450" i="1"/>
  <c r="D450" i="1" s="1"/>
  <c r="H442" i="1"/>
  <c r="C442" i="1"/>
  <c r="D442" i="1" s="1"/>
  <c r="H434" i="1"/>
  <c r="C434" i="1"/>
  <c r="D434" i="1" s="1"/>
  <c r="H426" i="1"/>
  <c r="C426" i="1"/>
  <c r="D426" i="1" s="1"/>
  <c r="H418" i="1"/>
  <c r="C418" i="1"/>
  <c r="D418" i="1" s="1"/>
  <c r="H410" i="1"/>
  <c r="C410" i="1"/>
  <c r="D410" i="1" s="1"/>
  <c r="H394" i="1"/>
  <c r="C394" i="1"/>
  <c r="D394" i="1" s="1"/>
  <c r="H386" i="1"/>
  <c r="C386" i="1"/>
  <c r="D386" i="1" s="1"/>
  <c r="H378" i="1"/>
  <c r="C378" i="1"/>
  <c r="D378" i="1" s="1"/>
  <c r="H370" i="1"/>
  <c r="C370" i="1"/>
  <c r="D370" i="1" s="1"/>
  <c r="H362" i="1"/>
  <c r="C362" i="1"/>
  <c r="D362" i="1" s="1"/>
  <c r="H354" i="1"/>
  <c r="C354" i="1"/>
  <c r="D354" i="1" s="1"/>
  <c r="H346" i="1"/>
  <c r="C346" i="1"/>
  <c r="D346" i="1" s="1"/>
  <c r="H338" i="1"/>
  <c r="Q2002" i="4" s="1"/>
  <c r="C338" i="1"/>
  <c r="D338" i="1" s="1"/>
  <c r="L2002" i="4" s="1"/>
  <c r="H322" i="1"/>
  <c r="C322" i="1"/>
  <c r="D322" i="1" s="1"/>
  <c r="H306" i="1"/>
  <c r="C306" i="1"/>
  <c r="D306" i="1" s="1"/>
  <c r="H298" i="1"/>
  <c r="C298" i="1"/>
  <c r="D298" i="1" s="1"/>
  <c r="H290" i="1"/>
  <c r="C290" i="1"/>
  <c r="D290" i="1" s="1"/>
  <c r="H282" i="1"/>
  <c r="C282" i="1"/>
  <c r="D282" i="1" s="1"/>
  <c r="H274" i="1"/>
  <c r="C274" i="1"/>
  <c r="D274" i="1" s="1"/>
  <c r="H258" i="1"/>
  <c r="C258" i="1"/>
  <c r="D258" i="1" s="1"/>
  <c r="H250" i="1"/>
  <c r="C250" i="1"/>
  <c r="D250" i="1" s="1"/>
  <c r="H242" i="1"/>
  <c r="Q2097" i="4" s="1"/>
  <c r="C242" i="1"/>
  <c r="D242" i="1" s="1"/>
  <c r="L2097" i="4" s="1"/>
  <c r="H226" i="1"/>
  <c r="C226" i="1"/>
  <c r="D226" i="1" s="1"/>
  <c r="H218" i="1"/>
  <c r="C218" i="1"/>
  <c r="D218" i="1" s="1"/>
  <c r="H202" i="1"/>
  <c r="C202" i="1"/>
  <c r="D202" i="1" s="1"/>
  <c r="H194" i="1"/>
  <c r="C194" i="1"/>
  <c r="D194" i="1" s="1"/>
  <c r="H186" i="1"/>
  <c r="C186" i="1"/>
  <c r="D186" i="1" s="1"/>
  <c r="H178" i="1"/>
  <c r="C178" i="1"/>
  <c r="D178" i="1" s="1"/>
  <c r="H170" i="1"/>
  <c r="C170" i="1"/>
  <c r="D170" i="1" s="1"/>
  <c r="H162" i="1"/>
  <c r="Q2177" i="4" s="1"/>
  <c r="C162" i="1"/>
  <c r="D162" i="1" s="1"/>
  <c r="L2177" i="4" s="1"/>
  <c r="H154" i="1"/>
  <c r="C154" i="1"/>
  <c r="D154" i="1" s="1"/>
  <c r="H138" i="1"/>
  <c r="C138" i="1"/>
  <c r="D138" i="1" s="1"/>
  <c r="H130" i="1"/>
  <c r="C130" i="1"/>
  <c r="D130" i="1" s="1"/>
  <c r="H122" i="1"/>
  <c r="Q2217" i="4" s="1"/>
  <c r="C122" i="1"/>
  <c r="D122" i="1" s="1"/>
  <c r="L2217" i="4" s="1"/>
  <c r="H114" i="1"/>
  <c r="C114" i="1"/>
  <c r="D114" i="1" s="1"/>
  <c r="H106" i="1"/>
  <c r="C106" i="1"/>
  <c r="D106" i="1" s="1"/>
  <c r="H98" i="1"/>
  <c r="C98" i="1"/>
  <c r="D98" i="1" s="1"/>
  <c r="H90" i="1"/>
  <c r="C90" i="1"/>
  <c r="D90" i="1" s="1"/>
  <c r="H82" i="1"/>
  <c r="C82" i="1"/>
  <c r="D82" i="1" s="1"/>
  <c r="H74" i="1"/>
  <c r="Q2265" i="4" s="1"/>
  <c r="C74" i="1"/>
  <c r="D74" i="1" s="1"/>
  <c r="L2265" i="4" s="1"/>
  <c r="H66" i="1"/>
  <c r="C66" i="1"/>
  <c r="D66" i="1" s="1"/>
  <c r="H58" i="1"/>
  <c r="C58" i="1"/>
  <c r="D58" i="1" s="1"/>
  <c r="H50" i="1"/>
  <c r="C50" i="1"/>
  <c r="D50" i="1" s="1"/>
  <c r="H26" i="1"/>
  <c r="C26" i="1"/>
  <c r="D26" i="1" s="1"/>
  <c r="C10" i="1"/>
  <c r="D10" i="1" s="1"/>
  <c r="C2323" i="1"/>
  <c r="D2323" i="1" s="1"/>
  <c r="C2268" i="1"/>
  <c r="D2268" i="1" s="1"/>
  <c r="C2252" i="1"/>
  <c r="D2252" i="1" s="1"/>
  <c r="C2230" i="1"/>
  <c r="D2230" i="1" s="1"/>
  <c r="C2214" i="1"/>
  <c r="D2214" i="1" s="1"/>
  <c r="L132" i="4" s="1"/>
  <c r="C2195" i="1"/>
  <c r="D2195" i="1" s="1"/>
  <c r="C2140" i="1"/>
  <c r="D2140" i="1" s="1"/>
  <c r="C2124" i="1"/>
  <c r="D2124" i="1" s="1"/>
  <c r="L219" i="4" s="1"/>
  <c r="C2102" i="1"/>
  <c r="D2102" i="1" s="1"/>
  <c r="C2086" i="1"/>
  <c r="D2086" i="1" s="1"/>
  <c r="C2067" i="1"/>
  <c r="D2067" i="1" s="1"/>
  <c r="C1998" i="1"/>
  <c r="D1998" i="1" s="1"/>
  <c r="C1910" i="1"/>
  <c r="D1910" i="1" s="1"/>
  <c r="C1875" i="1"/>
  <c r="D1875" i="1" s="1"/>
  <c r="C1782" i="1"/>
  <c r="D1782" i="1" s="1"/>
  <c r="C1747" i="1"/>
  <c r="D1747" i="1" s="1"/>
  <c r="L594" i="4" s="1"/>
  <c r="C1646" i="1"/>
  <c r="D1646" i="1" s="1"/>
  <c r="C1611" i="1"/>
  <c r="D1611" i="1" s="1"/>
  <c r="C1542" i="1"/>
  <c r="D1542" i="1" s="1"/>
  <c r="C1507" i="1"/>
  <c r="D1507" i="1" s="1"/>
  <c r="L834" i="4" s="1"/>
  <c r="C1474" i="1"/>
  <c r="D1474" i="1" s="1"/>
  <c r="L867" i="4" s="1"/>
  <c r="C1403" i="1"/>
  <c r="D1403" i="1" s="1"/>
  <c r="C1370" i="1"/>
  <c r="D1370" i="1" s="1"/>
  <c r="C1134" i="1"/>
  <c r="D1134" i="1" s="1"/>
  <c r="C1099" i="1"/>
  <c r="D1099" i="1" s="1"/>
  <c r="C1030" i="1"/>
  <c r="D1030" i="1" s="1"/>
  <c r="C995" i="1"/>
  <c r="D995" i="1" s="1"/>
  <c r="C962" i="1"/>
  <c r="D962" i="1" s="1"/>
  <c r="C891" i="1"/>
  <c r="D891" i="1" s="1"/>
  <c r="C858" i="1"/>
  <c r="D858" i="1" s="1"/>
  <c r="C634" i="1"/>
  <c r="D634" i="1" s="1"/>
  <c r="C586" i="1"/>
  <c r="D586" i="1" s="1"/>
  <c r="C419" i="1"/>
  <c r="D419" i="1" s="1"/>
  <c r="C123" i="1"/>
  <c r="D123" i="1" s="1"/>
  <c r="H31" i="1"/>
  <c r="C31" i="1"/>
  <c r="D31" i="1" s="1"/>
  <c r="H23" i="1"/>
  <c r="C23" i="1"/>
  <c r="D23" i="1" s="1"/>
  <c r="C7" i="1"/>
  <c r="D7" i="1" s="1"/>
  <c r="C6" i="1"/>
  <c r="D6" i="1" s="1"/>
  <c r="C39" i="1"/>
  <c r="D39" i="1" s="1"/>
  <c r="H1669" i="1"/>
  <c r="C1669" i="1"/>
  <c r="D1669" i="1" s="1"/>
  <c r="H1661" i="1"/>
  <c r="C1661" i="1"/>
  <c r="D1661" i="1" s="1"/>
  <c r="H1653" i="1"/>
  <c r="C1653" i="1"/>
  <c r="D1653" i="1" s="1"/>
  <c r="H1645" i="1"/>
  <c r="Q696" i="4" s="1"/>
  <c r="C1645" i="1"/>
  <c r="D1645" i="1" s="1"/>
  <c r="L696" i="4" s="1"/>
  <c r="H1637" i="1"/>
  <c r="Q704" i="4" s="1"/>
  <c r="C1637" i="1"/>
  <c r="D1637" i="1" s="1"/>
  <c r="L704" i="4" s="1"/>
  <c r="H1629" i="1"/>
  <c r="C1629" i="1"/>
  <c r="D1629" i="1" s="1"/>
  <c r="H1621" i="1"/>
  <c r="Q720" i="4" s="1"/>
  <c r="C1621" i="1"/>
  <c r="D1621" i="1" s="1"/>
  <c r="L720" i="4" s="1"/>
  <c r="H1613" i="1"/>
  <c r="C1613" i="1"/>
  <c r="D1613" i="1" s="1"/>
  <c r="H1605" i="1"/>
  <c r="C1605" i="1"/>
  <c r="D1605" i="1" s="1"/>
  <c r="H1597" i="1"/>
  <c r="C1597" i="1"/>
  <c r="D1597" i="1" s="1"/>
  <c r="H1589" i="1"/>
  <c r="C1589" i="1"/>
  <c r="D1589" i="1" s="1"/>
  <c r="H1581" i="1"/>
  <c r="C1581" i="1"/>
  <c r="D1581" i="1" s="1"/>
  <c r="H1573" i="1"/>
  <c r="C1573" i="1"/>
  <c r="D1573" i="1" s="1"/>
  <c r="H1565" i="1"/>
  <c r="C1565" i="1"/>
  <c r="D1565" i="1" s="1"/>
  <c r="H1557" i="1"/>
  <c r="C1557" i="1"/>
  <c r="D1557" i="1" s="1"/>
  <c r="H1549" i="1"/>
  <c r="C1549" i="1"/>
  <c r="D1549" i="1" s="1"/>
  <c r="H1541" i="1"/>
  <c r="C1541" i="1"/>
  <c r="D1541" i="1" s="1"/>
  <c r="H1533" i="1"/>
  <c r="C1533" i="1"/>
  <c r="D1533" i="1" s="1"/>
  <c r="H1525" i="1"/>
  <c r="C1525" i="1"/>
  <c r="D1525" i="1" s="1"/>
  <c r="H1517" i="1"/>
  <c r="Q824" i="4" s="1"/>
  <c r="C1517" i="1"/>
  <c r="D1517" i="1" s="1"/>
  <c r="L824" i="4" s="1"/>
  <c r="H1509" i="1"/>
  <c r="Q832" i="4" s="1"/>
  <c r="C1509" i="1"/>
  <c r="D1509" i="1" s="1"/>
  <c r="L832" i="4" s="1"/>
  <c r="H1501" i="1"/>
  <c r="C1501" i="1"/>
  <c r="D1501" i="1" s="1"/>
  <c r="H1493" i="1"/>
  <c r="C1493" i="1"/>
  <c r="D1493" i="1" s="1"/>
  <c r="H1485" i="1"/>
  <c r="C1485" i="1"/>
  <c r="D1485" i="1" s="1"/>
  <c r="H1477" i="1"/>
  <c r="C1477" i="1"/>
  <c r="D1477" i="1" s="1"/>
  <c r="H1469" i="1"/>
  <c r="C1469" i="1"/>
  <c r="D1469" i="1" s="1"/>
  <c r="H1461" i="1"/>
  <c r="C1461" i="1"/>
  <c r="D1461" i="1" s="1"/>
  <c r="H1453" i="1"/>
  <c r="C1453" i="1"/>
  <c r="D1453" i="1" s="1"/>
  <c r="H1445" i="1"/>
  <c r="C1445" i="1"/>
  <c r="D1445" i="1" s="1"/>
  <c r="H1437" i="1"/>
  <c r="C1437" i="1"/>
  <c r="D1437" i="1" s="1"/>
  <c r="H1429" i="1"/>
  <c r="C1429" i="1"/>
  <c r="D1429" i="1" s="1"/>
  <c r="H1421" i="1"/>
  <c r="C1421" i="1"/>
  <c r="D1421" i="1" s="1"/>
  <c r="H1413" i="1"/>
  <c r="C1413" i="1"/>
  <c r="D1413" i="1" s="1"/>
  <c r="H1405" i="1"/>
  <c r="Q936" i="4" s="1"/>
  <c r="C1405" i="1"/>
  <c r="D1405" i="1" s="1"/>
  <c r="L936" i="4" s="1"/>
  <c r="H1397" i="1"/>
  <c r="C1397" i="1"/>
  <c r="D1397" i="1" s="1"/>
  <c r="H1389" i="1"/>
  <c r="C1389" i="1"/>
  <c r="D1389" i="1" s="1"/>
  <c r="H1381" i="1"/>
  <c r="C1381" i="1"/>
  <c r="D1381" i="1" s="1"/>
  <c r="H1373" i="1"/>
  <c r="Q968" i="4" s="1"/>
  <c r="C1373" i="1"/>
  <c r="D1373" i="1" s="1"/>
  <c r="L968" i="4" s="1"/>
  <c r="H1365" i="1"/>
  <c r="C1365" i="1"/>
  <c r="D1365" i="1" s="1"/>
  <c r="H1357" i="1"/>
  <c r="C1357" i="1"/>
  <c r="D1357" i="1" s="1"/>
  <c r="H1349" i="1"/>
  <c r="Q992" i="4" s="1"/>
  <c r="C1349" i="1"/>
  <c r="D1349" i="1" s="1"/>
  <c r="L992" i="4" s="1"/>
  <c r="H1341" i="1"/>
  <c r="C1341" i="1"/>
  <c r="D1341" i="1" s="1"/>
  <c r="H1333" i="1"/>
  <c r="C1333" i="1"/>
  <c r="D1333" i="1" s="1"/>
  <c r="H1325" i="1"/>
  <c r="C1325" i="1"/>
  <c r="D1325" i="1" s="1"/>
  <c r="H1317" i="1"/>
  <c r="C1317" i="1"/>
  <c r="D1317" i="1" s="1"/>
  <c r="H1309" i="1"/>
  <c r="C1309" i="1"/>
  <c r="D1309" i="1" s="1"/>
  <c r="H1301" i="1"/>
  <c r="C1301" i="1"/>
  <c r="D1301" i="1" s="1"/>
  <c r="H1293" i="1"/>
  <c r="C1293" i="1"/>
  <c r="D1293" i="1" s="1"/>
  <c r="H1285" i="1"/>
  <c r="C1285" i="1"/>
  <c r="D1285" i="1" s="1"/>
  <c r="H1277" i="1"/>
  <c r="C1277" i="1"/>
  <c r="D1277" i="1" s="1"/>
  <c r="H1269" i="1"/>
  <c r="C1269" i="1"/>
  <c r="D1269" i="1" s="1"/>
  <c r="H1261" i="1"/>
  <c r="C1261" i="1"/>
  <c r="D1261" i="1" s="1"/>
  <c r="H1253" i="1"/>
  <c r="Q1088" i="4" s="1"/>
  <c r="C1253" i="1"/>
  <c r="D1253" i="1" s="1"/>
  <c r="L1088" i="4" s="1"/>
  <c r="H1245" i="1"/>
  <c r="C1245" i="1"/>
  <c r="D1245" i="1" s="1"/>
  <c r="H1237" i="1"/>
  <c r="Q1104" i="4" s="1"/>
  <c r="C1237" i="1"/>
  <c r="D1237" i="1" s="1"/>
  <c r="L1104" i="4" s="1"/>
  <c r="H1229" i="1"/>
  <c r="C1229" i="1"/>
  <c r="D1229" i="1" s="1"/>
  <c r="H1221" i="1"/>
  <c r="C1221" i="1"/>
  <c r="D1221" i="1" s="1"/>
  <c r="H1213" i="1"/>
  <c r="C1213" i="1"/>
  <c r="D1213" i="1" s="1"/>
  <c r="H1205" i="1"/>
  <c r="C1205" i="1"/>
  <c r="D1205" i="1" s="1"/>
  <c r="H1197" i="1"/>
  <c r="C1197" i="1"/>
  <c r="D1197" i="1" s="1"/>
  <c r="H1189" i="1"/>
  <c r="C1189" i="1"/>
  <c r="D1189" i="1" s="1"/>
  <c r="H1181" i="1"/>
  <c r="C1181" i="1"/>
  <c r="D1181" i="1" s="1"/>
  <c r="H1173" i="1"/>
  <c r="Q1168" i="4" s="1"/>
  <c r="C1173" i="1"/>
  <c r="D1173" i="1" s="1"/>
  <c r="L1168" i="4" s="1"/>
  <c r="H1165" i="1"/>
  <c r="C1165" i="1"/>
  <c r="D1165" i="1" s="1"/>
  <c r="H1157" i="1"/>
  <c r="Q1184" i="4" s="1"/>
  <c r="C1157" i="1"/>
  <c r="D1157" i="1" s="1"/>
  <c r="L1184" i="4" s="1"/>
  <c r="H1149" i="1"/>
  <c r="C1149" i="1"/>
  <c r="D1149" i="1" s="1"/>
  <c r="H1141" i="1"/>
  <c r="C1141" i="1"/>
  <c r="D1141" i="1" s="1"/>
  <c r="H1133" i="1"/>
  <c r="C1133" i="1"/>
  <c r="D1133" i="1" s="1"/>
  <c r="H1125" i="1"/>
  <c r="C1125" i="1"/>
  <c r="D1125" i="1" s="1"/>
  <c r="H1117" i="1"/>
  <c r="C1117" i="1"/>
  <c r="D1117" i="1" s="1"/>
  <c r="H1109" i="1"/>
  <c r="C1109" i="1"/>
  <c r="D1109" i="1" s="1"/>
  <c r="H1101" i="1"/>
  <c r="Q1240" i="4" s="1"/>
  <c r="C1101" i="1"/>
  <c r="D1101" i="1" s="1"/>
  <c r="L1240" i="4" s="1"/>
  <c r="H1093" i="1"/>
  <c r="C1093" i="1"/>
  <c r="D1093" i="1" s="1"/>
  <c r="H1085" i="1"/>
  <c r="C1085" i="1"/>
  <c r="D1085" i="1" s="1"/>
  <c r="H1077" i="1"/>
  <c r="C1077" i="1"/>
  <c r="D1077" i="1" s="1"/>
  <c r="H1069" i="1"/>
  <c r="C1069" i="1"/>
  <c r="D1069" i="1" s="1"/>
  <c r="H1061" i="1"/>
  <c r="C1061" i="1"/>
  <c r="D1061" i="1" s="1"/>
  <c r="H1053" i="1"/>
  <c r="C1053" i="1"/>
  <c r="D1053" i="1" s="1"/>
  <c r="H1045" i="1"/>
  <c r="C1045" i="1"/>
  <c r="D1045" i="1" s="1"/>
  <c r="H1037" i="1"/>
  <c r="Q1304" i="4" s="1"/>
  <c r="C1037" i="1"/>
  <c r="D1037" i="1" s="1"/>
  <c r="L1304" i="4" s="1"/>
  <c r="H1029" i="1"/>
  <c r="C1029" i="1"/>
  <c r="D1029" i="1" s="1"/>
  <c r="H1021" i="1"/>
  <c r="C1021" i="1"/>
  <c r="D1021" i="1" s="1"/>
  <c r="H1013" i="1"/>
  <c r="C1013" i="1"/>
  <c r="D1013" i="1" s="1"/>
  <c r="H1005" i="1"/>
  <c r="C1005" i="1"/>
  <c r="D1005" i="1" s="1"/>
  <c r="H997" i="1"/>
  <c r="C997" i="1"/>
  <c r="D997" i="1" s="1"/>
  <c r="H989" i="1"/>
  <c r="C989" i="1"/>
  <c r="D989" i="1" s="1"/>
  <c r="H981" i="1"/>
  <c r="C981" i="1"/>
  <c r="D981" i="1" s="1"/>
  <c r="H973" i="1"/>
  <c r="C973" i="1"/>
  <c r="D973" i="1" s="1"/>
  <c r="H965" i="1"/>
  <c r="C965" i="1"/>
  <c r="D965" i="1" s="1"/>
  <c r="H957" i="1"/>
  <c r="C957" i="1"/>
  <c r="D957" i="1" s="1"/>
  <c r="H949" i="1"/>
  <c r="Q1392" i="4" s="1"/>
  <c r="C949" i="1"/>
  <c r="D949" i="1" s="1"/>
  <c r="L1392" i="4" s="1"/>
  <c r="H941" i="1"/>
  <c r="C941" i="1"/>
  <c r="D941" i="1" s="1"/>
  <c r="H933" i="1"/>
  <c r="C933" i="1"/>
  <c r="D933" i="1" s="1"/>
  <c r="H925" i="1"/>
  <c r="C925" i="1"/>
  <c r="D925" i="1" s="1"/>
  <c r="H917" i="1"/>
  <c r="Q1424" i="4" s="1"/>
  <c r="C917" i="1"/>
  <c r="D917" i="1" s="1"/>
  <c r="L1424" i="4" s="1"/>
  <c r="H909" i="1"/>
  <c r="C909" i="1"/>
  <c r="D909" i="1" s="1"/>
  <c r="H901" i="1"/>
  <c r="C901" i="1"/>
  <c r="D901" i="1" s="1"/>
  <c r="H893" i="1"/>
  <c r="C893" i="1"/>
  <c r="D893" i="1" s="1"/>
  <c r="H885" i="1"/>
  <c r="C885" i="1"/>
  <c r="D885" i="1" s="1"/>
  <c r="H877" i="1"/>
  <c r="Q1464" i="4" s="1"/>
  <c r="C877" i="1"/>
  <c r="D877" i="1" s="1"/>
  <c r="L1464" i="4" s="1"/>
  <c r="H869" i="1"/>
  <c r="Q1472" i="4" s="1"/>
  <c r="C869" i="1"/>
  <c r="D869" i="1" s="1"/>
  <c r="L1472" i="4" s="1"/>
  <c r="H861" i="1"/>
  <c r="C861" i="1"/>
  <c r="D861" i="1" s="1"/>
  <c r="H853" i="1"/>
  <c r="C853" i="1"/>
  <c r="D853" i="1" s="1"/>
  <c r="H845" i="1"/>
  <c r="C845" i="1"/>
  <c r="D845" i="1" s="1"/>
  <c r="H837" i="1"/>
  <c r="C837" i="1"/>
  <c r="D837" i="1" s="1"/>
  <c r="H829" i="1"/>
  <c r="C829" i="1"/>
  <c r="D829" i="1" s="1"/>
  <c r="H821" i="1"/>
  <c r="Q1520" i="4" s="1"/>
  <c r="C821" i="1"/>
  <c r="D821" i="1" s="1"/>
  <c r="L1520" i="4" s="1"/>
  <c r="H813" i="1"/>
  <c r="C813" i="1"/>
  <c r="D813" i="1" s="1"/>
  <c r="H805" i="1"/>
  <c r="C805" i="1"/>
  <c r="D805" i="1" s="1"/>
  <c r="H797" i="1"/>
  <c r="C797" i="1"/>
  <c r="D797" i="1" s="1"/>
  <c r="H789" i="1"/>
  <c r="C789" i="1"/>
  <c r="D789" i="1" s="1"/>
  <c r="H781" i="1"/>
  <c r="C781" i="1"/>
  <c r="D781" i="1" s="1"/>
  <c r="H773" i="1"/>
  <c r="Q1568" i="4" s="1"/>
  <c r="C773" i="1"/>
  <c r="D773" i="1" s="1"/>
  <c r="L1568" i="4" s="1"/>
  <c r="H765" i="1"/>
  <c r="C765" i="1"/>
  <c r="D765" i="1" s="1"/>
  <c r="H757" i="1"/>
  <c r="Q1584" i="4" s="1"/>
  <c r="C757" i="1"/>
  <c r="D757" i="1" s="1"/>
  <c r="L1584" i="4" s="1"/>
  <c r="H749" i="1"/>
  <c r="C749" i="1"/>
  <c r="D749" i="1" s="1"/>
  <c r="H741" i="1"/>
  <c r="C741" i="1"/>
  <c r="D741" i="1" s="1"/>
  <c r="H733" i="1"/>
  <c r="C733" i="1"/>
  <c r="D733" i="1" s="1"/>
  <c r="H725" i="1"/>
  <c r="C725" i="1"/>
  <c r="D725" i="1" s="1"/>
  <c r="H717" i="1"/>
  <c r="C717" i="1"/>
  <c r="D717" i="1" s="1"/>
  <c r="H709" i="1"/>
  <c r="C709" i="1"/>
  <c r="D709" i="1" s="1"/>
  <c r="H701" i="1"/>
  <c r="C701" i="1"/>
  <c r="D701" i="1" s="1"/>
  <c r="H693" i="1"/>
  <c r="C693" i="1"/>
  <c r="D693" i="1" s="1"/>
  <c r="H685" i="1"/>
  <c r="C685" i="1"/>
  <c r="D685" i="1" s="1"/>
  <c r="H677" i="1"/>
  <c r="C677" i="1"/>
  <c r="D677" i="1" s="1"/>
  <c r="H669" i="1"/>
  <c r="C669" i="1"/>
  <c r="D669" i="1" s="1"/>
  <c r="H661" i="1"/>
  <c r="Q1679" i="4" s="1"/>
  <c r="C661" i="1"/>
  <c r="D661" i="1" s="1"/>
  <c r="L1679" i="4" s="1"/>
  <c r="H653" i="1"/>
  <c r="Q1687" i="4" s="1"/>
  <c r="C653" i="1"/>
  <c r="D653" i="1" s="1"/>
  <c r="L1687" i="4" s="1"/>
  <c r="H645" i="1"/>
  <c r="Q1695" i="4" s="1"/>
  <c r="C645" i="1"/>
  <c r="D645" i="1" s="1"/>
  <c r="L1695" i="4" s="1"/>
  <c r="H637" i="1"/>
  <c r="C637" i="1"/>
  <c r="D637" i="1" s="1"/>
  <c r="H629" i="1"/>
  <c r="C629" i="1"/>
  <c r="D629" i="1" s="1"/>
  <c r="H621" i="1"/>
  <c r="C621" i="1"/>
  <c r="D621" i="1" s="1"/>
  <c r="H613" i="1"/>
  <c r="Q1727" i="4" s="1"/>
  <c r="C613" i="1"/>
  <c r="D613" i="1" s="1"/>
  <c r="L1727" i="4" s="1"/>
  <c r="H605" i="1"/>
  <c r="C605" i="1"/>
  <c r="D605" i="1" s="1"/>
  <c r="H597" i="1"/>
  <c r="C597" i="1"/>
  <c r="D597" i="1" s="1"/>
  <c r="H589" i="1"/>
  <c r="C589" i="1"/>
  <c r="D589" i="1" s="1"/>
  <c r="H581" i="1"/>
  <c r="C581" i="1"/>
  <c r="D581" i="1" s="1"/>
  <c r="H573" i="1"/>
  <c r="C573" i="1"/>
  <c r="D573" i="1" s="1"/>
  <c r="H565" i="1"/>
  <c r="C565" i="1"/>
  <c r="D565" i="1" s="1"/>
  <c r="H557" i="1"/>
  <c r="Q1783" i="4" s="1"/>
  <c r="C557" i="1"/>
  <c r="D557" i="1" s="1"/>
  <c r="L1783" i="4" s="1"/>
  <c r="H549" i="1"/>
  <c r="Q1791" i="4" s="1"/>
  <c r="C549" i="1"/>
  <c r="D549" i="1" s="1"/>
  <c r="L1791" i="4" s="1"/>
  <c r="H541" i="1"/>
  <c r="C541" i="1"/>
  <c r="D541" i="1" s="1"/>
  <c r="H533" i="1"/>
  <c r="C533" i="1"/>
  <c r="D533" i="1" s="1"/>
  <c r="H525" i="1"/>
  <c r="C525" i="1"/>
  <c r="D525" i="1" s="1"/>
  <c r="H517" i="1"/>
  <c r="C517" i="1"/>
  <c r="D517" i="1" s="1"/>
  <c r="H509" i="1"/>
  <c r="C509" i="1"/>
  <c r="D509" i="1" s="1"/>
  <c r="H501" i="1"/>
  <c r="C501" i="1"/>
  <c r="D501" i="1" s="1"/>
  <c r="H493" i="1"/>
  <c r="C493" i="1"/>
  <c r="D493" i="1" s="1"/>
  <c r="H485" i="1"/>
  <c r="Q1855" i="4" s="1"/>
  <c r="C485" i="1"/>
  <c r="D485" i="1" s="1"/>
  <c r="L1855" i="4" s="1"/>
  <c r="H477" i="1"/>
  <c r="C477" i="1"/>
  <c r="D477" i="1" s="1"/>
  <c r="H469" i="1"/>
  <c r="C469" i="1"/>
  <c r="D469" i="1" s="1"/>
  <c r="H461" i="1"/>
  <c r="C461" i="1"/>
  <c r="D461" i="1" s="1"/>
  <c r="H453" i="1"/>
  <c r="C453" i="1"/>
  <c r="D453" i="1" s="1"/>
  <c r="H445" i="1"/>
  <c r="C445" i="1"/>
  <c r="D445" i="1" s="1"/>
  <c r="H437" i="1"/>
  <c r="Q1903" i="4" s="1"/>
  <c r="C437" i="1"/>
  <c r="D437" i="1" s="1"/>
  <c r="L1903" i="4" s="1"/>
  <c r="H429" i="1"/>
  <c r="C429" i="1"/>
  <c r="D429" i="1" s="1"/>
  <c r="H421" i="1"/>
  <c r="C421" i="1"/>
  <c r="D421" i="1" s="1"/>
  <c r="H413" i="1"/>
  <c r="C413" i="1"/>
  <c r="D413" i="1" s="1"/>
  <c r="H405" i="1"/>
  <c r="C405" i="1"/>
  <c r="D405" i="1" s="1"/>
  <c r="H397" i="1"/>
  <c r="C397" i="1"/>
  <c r="D397" i="1" s="1"/>
  <c r="H389" i="1"/>
  <c r="C389" i="1"/>
  <c r="D389" i="1" s="1"/>
  <c r="H381" i="1"/>
  <c r="C381" i="1"/>
  <c r="D381" i="1" s="1"/>
  <c r="H373" i="1"/>
  <c r="Q1967" i="4" s="1"/>
  <c r="C373" i="1"/>
  <c r="D373" i="1" s="1"/>
  <c r="L1967" i="4" s="1"/>
  <c r="H365" i="1"/>
  <c r="C365" i="1"/>
  <c r="D365" i="1" s="1"/>
  <c r="H357" i="1"/>
  <c r="C357" i="1"/>
  <c r="D357" i="1" s="1"/>
  <c r="H349" i="1"/>
  <c r="C349" i="1"/>
  <c r="D349" i="1" s="1"/>
  <c r="H341" i="1"/>
  <c r="C341" i="1"/>
  <c r="D341" i="1" s="1"/>
  <c r="H333" i="1"/>
  <c r="C333" i="1"/>
  <c r="D333" i="1" s="1"/>
  <c r="H325" i="1"/>
  <c r="Q2015" i="4" s="1"/>
  <c r="C325" i="1"/>
  <c r="D325" i="1" s="1"/>
  <c r="L2015" i="4" s="1"/>
  <c r="H317" i="1"/>
  <c r="C317" i="1"/>
  <c r="D317" i="1" s="1"/>
  <c r="H309" i="1"/>
  <c r="C309" i="1"/>
  <c r="D309" i="1" s="1"/>
  <c r="H301" i="1"/>
  <c r="C301" i="1"/>
  <c r="D301" i="1" s="1"/>
  <c r="H293" i="1"/>
  <c r="C293" i="1"/>
  <c r="D293" i="1" s="1"/>
  <c r="H285" i="1"/>
  <c r="C285" i="1"/>
  <c r="D285" i="1" s="1"/>
  <c r="H277" i="1"/>
  <c r="C277" i="1"/>
  <c r="D277" i="1" s="1"/>
  <c r="H269" i="1"/>
  <c r="C269" i="1"/>
  <c r="D269" i="1" s="1"/>
  <c r="H261" i="1"/>
  <c r="C261" i="1"/>
  <c r="D261" i="1" s="1"/>
  <c r="H253" i="1"/>
  <c r="C253" i="1"/>
  <c r="D253" i="1" s="1"/>
  <c r="H245" i="1"/>
  <c r="C245" i="1"/>
  <c r="D245" i="1" s="1"/>
  <c r="H237" i="1"/>
  <c r="C237" i="1"/>
  <c r="D237" i="1" s="1"/>
  <c r="H229" i="1"/>
  <c r="C229" i="1"/>
  <c r="D229" i="1" s="1"/>
  <c r="H221" i="1"/>
  <c r="C221" i="1"/>
  <c r="D221" i="1" s="1"/>
  <c r="H213" i="1"/>
  <c r="C213" i="1"/>
  <c r="D213" i="1" s="1"/>
  <c r="H205" i="1"/>
  <c r="Q2134" i="4" s="1"/>
  <c r="C205" i="1"/>
  <c r="D205" i="1" s="1"/>
  <c r="L2134" i="4" s="1"/>
  <c r="H197" i="1"/>
  <c r="C197" i="1"/>
  <c r="D197" i="1" s="1"/>
  <c r="H189" i="1"/>
  <c r="Q2150" i="4" s="1"/>
  <c r="C189" i="1"/>
  <c r="D189" i="1" s="1"/>
  <c r="L2150" i="4" s="1"/>
  <c r="H181" i="1"/>
  <c r="C181" i="1"/>
  <c r="D181" i="1" s="1"/>
  <c r="H173" i="1"/>
  <c r="C173" i="1"/>
  <c r="D173" i="1" s="1"/>
  <c r="H165" i="1"/>
  <c r="C165" i="1"/>
  <c r="D165" i="1" s="1"/>
  <c r="H157" i="1"/>
  <c r="Q2182" i="4" s="1"/>
  <c r="C157" i="1"/>
  <c r="D157" i="1" s="1"/>
  <c r="L2182" i="4" s="1"/>
  <c r="H149" i="1"/>
  <c r="C149" i="1"/>
  <c r="D149" i="1" s="1"/>
  <c r="H141" i="1"/>
  <c r="C141" i="1"/>
  <c r="D141" i="1" s="1"/>
  <c r="H133" i="1"/>
  <c r="C133" i="1"/>
  <c r="D133" i="1" s="1"/>
  <c r="H125" i="1"/>
  <c r="Q2214" i="4" s="1"/>
  <c r="C125" i="1"/>
  <c r="D125" i="1" s="1"/>
  <c r="L2214" i="4" s="1"/>
  <c r="H117" i="1"/>
  <c r="C117" i="1"/>
  <c r="D117" i="1" s="1"/>
  <c r="H109" i="1"/>
  <c r="C109" i="1"/>
  <c r="D109" i="1" s="1"/>
  <c r="H101" i="1"/>
  <c r="C101" i="1"/>
  <c r="D101" i="1" s="1"/>
  <c r="H93" i="1"/>
  <c r="C93" i="1"/>
  <c r="D93" i="1" s="1"/>
  <c r="H85" i="1"/>
  <c r="Q2254" i="4" s="1"/>
  <c r="C85" i="1"/>
  <c r="D85" i="1" s="1"/>
  <c r="L2254" i="4" s="1"/>
  <c r="H77" i="1"/>
  <c r="C77" i="1"/>
  <c r="D77" i="1" s="1"/>
  <c r="H69" i="1"/>
  <c r="C69" i="1"/>
  <c r="D69" i="1" s="1"/>
  <c r="H61" i="1"/>
  <c r="C61" i="1"/>
  <c r="D61" i="1" s="1"/>
  <c r="C4" i="1"/>
  <c r="D4" i="1" s="1"/>
  <c r="C60" i="1"/>
  <c r="D60" i="1" s="1"/>
  <c r="C52" i="1"/>
  <c r="D52" i="1" s="1"/>
  <c r="C44" i="1"/>
  <c r="D44" i="1" s="1"/>
  <c r="C36" i="1"/>
  <c r="D36" i="1" s="1"/>
  <c r="C732" i="1"/>
  <c r="D732" i="1" s="1"/>
  <c r="C508" i="1"/>
  <c r="D508" i="1" s="1"/>
  <c r="C492" i="1"/>
  <c r="D492" i="1" s="1"/>
  <c r="L1848" i="4" s="1"/>
  <c r="C476" i="1"/>
  <c r="D476" i="1" s="1"/>
  <c r="C252" i="1"/>
  <c r="D252" i="1" s="1"/>
  <c r="C236" i="1"/>
  <c r="D236" i="1" s="1"/>
  <c r="C220" i="1"/>
  <c r="D220" i="1" s="1"/>
  <c r="H1668" i="1"/>
  <c r="Q673" i="4" s="1"/>
  <c r="C1668" i="1"/>
  <c r="D1668" i="1" s="1"/>
  <c r="L673" i="4" s="1"/>
  <c r="H1660" i="1"/>
  <c r="C1660" i="1"/>
  <c r="D1660" i="1" s="1"/>
  <c r="H1652" i="1"/>
  <c r="C1652" i="1"/>
  <c r="D1652" i="1" s="1"/>
  <c r="H1644" i="1"/>
  <c r="C1644" i="1"/>
  <c r="D1644" i="1" s="1"/>
  <c r="H1636" i="1"/>
  <c r="C1636" i="1"/>
  <c r="D1636" i="1" s="1"/>
  <c r="H1628" i="1"/>
  <c r="Q713" i="4" s="1"/>
  <c r="C1628" i="1"/>
  <c r="D1628" i="1" s="1"/>
  <c r="L713" i="4" s="1"/>
  <c r="H1620" i="1"/>
  <c r="Q721" i="4" s="1"/>
  <c r="C1620" i="1"/>
  <c r="D1620" i="1" s="1"/>
  <c r="L721" i="4" s="1"/>
  <c r="H1612" i="1"/>
  <c r="C1612" i="1"/>
  <c r="D1612" i="1" s="1"/>
  <c r="H1604" i="1"/>
  <c r="C1604" i="1"/>
  <c r="D1604" i="1" s="1"/>
  <c r="H1596" i="1"/>
  <c r="C1596" i="1"/>
  <c r="D1596" i="1" s="1"/>
  <c r="H1588" i="1"/>
  <c r="C1588" i="1"/>
  <c r="D1588" i="1" s="1"/>
  <c r="H1580" i="1"/>
  <c r="C1580" i="1"/>
  <c r="D1580" i="1" s="1"/>
  <c r="H1572" i="1"/>
  <c r="C1572" i="1"/>
  <c r="D1572" i="1" s="1"/>
  <c r="H1564" i="1"/>
  <c r="Q777" i="4" s="1"/>
  <c r="C1564" i="1"/>
  <c r="D1564" i="1" s="1"/>
  <c r="L777" i="4" s="1"/>
  <c r="H1556" i="1"/>
  <c r="C1556" i="1"/>
  <c r="D1556" i="1" s="1"/>
  <c r="H1548" i="1"/>
  <c r="Q793" i="4" s="1"/>
  <c r="C1548" i="1"/>
  <c r="D1548" i="1" s="1"/>
  <c r="L793" i="4" s="1"/>
  <c r="H1540" i="1"/>
  <c r="Q801" i="4" s="1"/>
  <c r="C1540" i="1"/>
  <c r="D1540" i="1" s="1"/>
  <c r="L801" i="4" s="1"/>
  <c r="H1532" i="1"/>
  <c r="C1532" i="1"/>
  <c r="D1532" i="1" s="1"/>
  <c r="H1524" i="1"/>
  <c r="C1524" i="1"/>
  <c r="D1524" i="1" s="1"/>
  <c r="H1516" i="1"/>
  <c r="C1516" i="1"/>
  <c r="D1516" i="1" s="1"/>
  <c r="H1508" i="1"/>
  <c r="C1508" i="1"/>
  <c r="D1508" i="1" s="1"/>
  <c r="H1500" i="1"/>
  <c r="Q841" i="4" s="1"/>
  <c r="C1500" i="1"/>
  <c r="D1500" i="1" s="1"/>
  <c r="L841" i="4" s="1"/>
  <c r="H1492" i="1"/>
  <c r="C1492" i="1"/>
  <c r="D1492" i="1" s="1"/>
  <c r="H1484" i="1"/>
  <c r="C1484" i="1"/>
  <c r="D1484" i="1" s="1"/>
  <c r="H1476" i="1"/>
  <c r="C1476" i="1"/>
  <c r="D1476" i="1" s="1"/>
  <c r="H1468" i="1"/>
  <c r="C1468" i="1"/>
  <c r="D1468" i="1" s="1"/>
  <c r="H1460" i="1"/>
  <c r="C1460" i="1"/>
  <c r="D1460" i="1" s="1"/>
  <c r="H1452" i="1"/>
  <c r="C1452" i="1"/>
  <c r="D1452" i="1" s="1"/>
  <c r="H1444" i="1"/>
  <c r="C1444" i="1"/>
  <c r="D1444" i="1" s="1"/>
  <c r="H1436" i="1"/>
  <c r="C1436" i="1"/>
  <c r="D1436" i="1" s="1"/>
  <c r="H1428" i="1"/>
  <c r="C1428" i="1"/>
  <c r="D1428" i="1" s="1"/>
  <c r="H1420" i="1"/>
  <c r="C1420" i="1"/>
  <c r="D1420" i="1" s="1"/>
  <c r="H1412" i="1"/>
  <c r="C1412" i="1"/>
  <c r="D1412" i="1" s="1"/>
  <c r="H1404" i="1"/>
  <c r="C1404" i="1"/>
  <c r="D1404" i="1" s="1"/>
  <c r="H1396" i="1"/>
  <c r="C1396" i="1"/>
  <c r="D1396" i="1" s="1"/>
  <c r="H1388" i="1"/>
  <c r="C1388" i="1"/>
  <c r="D1388" i="1" s="1"/>
  <c r="H1380" i="1"/>
  <c r="C1380" i="1"/>
  <c r="D1380" i="1" s="1"/>
  <c r="H1372" i="1"/>
  <c r="C1372" i="1"/>
  <c r="D1372" i="1" s="1"/>
  <c r="H1364" i="1"/>
  <c r="C1364" i="1"/>
  <c r="D1364" i="1" s="1"/>
  <c r="H1356" i="1"/>
  <c r="C1356" i="1"/>
  <c r="D1356" i="1" s="1"/>
  <c r="H1348" i="1"/>
  <c r="C1348" i="1"/>
  <c r="D1348" i="1" s="1"/>
  <c r="H1340" i="1"/>
  <c r="C1340" i="1"/>
  <c r="D1340" i="1" s="1"/>
  <c r="H1332" i="1"/>
  <c r="C1332" i="1"/>
  <c r="D1332" i="1" s="1"/>
  <c r="H1324" i="1"/>
  <c r="Q1017" i="4" s="1"/>
  <c r="C1324" i="1"/>
  <c r="D1324" i="1" s="1"/>
  <c r="L1017" i="4" s="1"/>
  <c r="H1316" i="1"/>
  <c r="C1316" i="1"/>
  <c r="D1316" i="1" s="1"/>
  <c r="H1308" i="1"/>
  <c r="C1308" i="1"/>
  <c r="D1308" i="1" s="1"/>
  <c r="H1300" i="1"/>
  <c r="C1300" i="1"/>
  <c r="D1300" i="1" s="1"/>
  <c r="H1292" i="1"/>
  <c r="C1292" i="1"/>
  <c r="D1292" i="1" s="1"/>
  <c r="H1284" i="1"/>
  <c r="C1284" i="1"/>
  <c r="D1284" i="1" s="1"/>
  <c r="H1276" i="1"/>
  <c r="C1276" i="1"/>
  <c r="D1276" i="1" s="1"/>
  <c r="H1268" i="1"/>
  <c r="C1268" i="1"/>
  <c r="D1268" i="1" s="1"/>
  <c r="H1260" i="1"/>
  <c r="C1260" i="1"/>
  <c r="D1260" i="1" s="1"/>
  <c r="H1252" i="1"/>
  <c r="Q1089" i="4" s="1"/>
  <c r="C1252" i="1"/>
  <c r="D1252" i="1" s="1"/>
  <c r="L1089" i="4" s="1"/>
  <c r="H1244" i="1"/>
  <c r="C1244" i="1"/>
  <c r="D1244" i="1" s="1"/>
  <c r="H1236" i="1"/>
  <c r="C1236" i="1"/>
  <c r="D1236" i="1" s="1"/>
  <c r="H1228" i="1"/>
  <c r="C1228" i="1"/>
  <c r="D1228" i="1" s="1"/>
  <c r="H1220" i="1"/>
  <c r="C1220" i="1"/>
  <c r="D1220" i="1" s="1"/>
  <c r="H1212" i="1"/>
  <c r="C1212" i="1"/>
  <c r="D1212" i="1" s="1"/>
  <c r="H1204" i="1"/>
  <c r="C1204" i="1"/>
  <c r="D1204" i="1" s="1"/>
  <c r="H1196" i="1"/>
  <c r="C1196" i="1"/>
  <c r="D1196" i="1" s="1"/>
  <c r="H1188" i="1"/>
  <c r="C1188" i="1"/>
  <c r="D1188" i="1" s="1"/>
  <c r="H1180" i="1"/>
  <c r="C1180" i="1"/>
  <c r="D1180" i="1" s="1"/>
  <c r="H1172" i="1"/>
  <c r="C1172" i="1"/>
  <c r="D1172" i="1" s="1"/>
  <c r="H1164" i="1"/>
  <c r="C1164" i="1"/>
  <c r="D1164" i="1" s="1"/>
  <c r="H1156" i="1"/>
  <c r="C1156" i="1"/>
  <c r="D1156" i="1" s="1"/>
  <c r="H1148" i="1"/>
  <c r="C1148" i="1"/>
  <c r="D1148" i="1" s="1"/>
  <c r="H1140" i="1"/>
  <c r="C1140" i="1"/>
  <c r="D1140" i="1" s="1"/>
  <c r="H1132" i="1"/>
  <c r="C1132" i="1"/>
  <c r="D1132" i="1" s="1"/>
  <c r="H1124" i="1"/>
  <c r="C1124" i="1"/>
  <c r="D1124" i="1" s="1"/>
  <c r="H1116" i="1"/>
  <c r="C1116" i="1"/>
  <c r="D1116" i="1" s="1"/>
  <c r="H1108" i="1"/>
  <c r="C1108" i="1"/>
  <c r="D1108" i="1" s="1"/>
  <c r="H1100" i="1"/>
  <c r="C1100" i="1"/>
  <c r="D1100" i="1" s="1"/>
  <c r="H1092" i="1"/>
  <c r="C1092" i="1"/>
  <c r="D1092" i="1" s="1"/>
  <c r="H1084" i="1"/>
  <c r="C1084" i="1"/>
  <c r="D1084" i="1" s="1"/>
  <c r="H1076" i="1"/>
  <c r="C1076" i="1"/>
  <c r="D1076" i="1" s="1"/>
  <c r="H1068" i="1"/>
  <c r="Q1273" i="4" s="1"/>
  <c r="C1068" i="1"/>
  <c r="D1068" i="1" s="1"/>
  <c r="L1273" i="4" s="1"/>
  <c r="H1060" i="1"/>
  <c r="C1060" i="1"/>
  <c r="D1060" i="1" s="1"/>
  <c r="H1052" i="1"/>
  <c r="C1052" i="1"/>
  <c r="D1052" i="1" s="1"/>
  <c r="H1044" i="1"/>
  <c r="Q1297" i="4" s="1"/>
  <c r="C1044" i="1"/>
  <c r="D1044" i="1" s="1"/>
  <c r="L1297" i="4" s="1"/>
  <c r="H1036" i="1"/>
  <c r="Q1305" i="4" s="1"/>
  <c r="C1036" i="1"/>
  <c r="D1036" i="1" s="1"/>
  <c r="L1305" i="4" s="1"/>
  <c r="H1028" i="1"/>
  <c r="C1028" i="1"/>
  <c r="D1028" i="1" s="1"/>
  <c r="H1020" i="1"/>
  <c r="C1020" i="1"/>
  <c r="D1020" i="1" s="1"/>
  <c r="H1012" i="1"/>
  <c r="C1012" i="1"/>
  <c r="D1012" i="1" s="1"/>
  <c r="H1004" i="1"/>
  <c r="C1004" i="1"/>
  <c r="D1004" i="1" s="1"/>
  <c r="H996" i="1"/>
  <c r="C996" i="1"/>
  <c r="D996" i="1" s="1"/>
  <c r="H988" i="1"/>
  <c r="C988" i="1"/>
  <c r="D988" i="1" s="1"/>
  <c r="H980" i="1"/>
  <c r="C980" i="1"/>
  <c r="D980" i="1" s="1"/>
  <c r="H972" i="1"/>
  <c r="C972" i="1"/>
  <c r="D972" i="1" s="1"/>
  <c r="H964" i="1"/>
  <c r="C964" i="1"/>
  <c r="D964" i="1" s="1"/>
  <c r="H956" i="1"/>
  <c r="Q1385" i="4" s="1"/>
  <c r="C956" i="1"/>
  <c r="D956" i="1" s="1"/>
  <c r="L1385" i="4" s="1"/>
  <c r="H948" i="1"/>
  <c r="C948" i="1"/>
  <c r="D948" i="1" s="1"/>
  <c r="H940" i="1"/>
  <c r="C940" i="1"/>
  <c r="D940" i="1" s="1"/>
  <c r="H932" i="1"/>
  <c r="Q1409" i="4" s="1"/>
  <c r="C932" i="1"/>
  <c r="D932" i="1" s="1"/>
  <c r="L1409" i="4" s="1"/>
  <c r="H924" i="1"/>
  <c r="C924" i="1"/>
  <c r="D924" i="1" s="1"/>
  <c r="H916" i="1"/>
  <c r="C916" i="1"/>
  <c r="D916" i="1" s="1"/>
  <c r="H908" i="1"/>
  <c r="C908" i="1"/>
  <c r="D908" i="1" s="1"/>
  <c r="H900" i="1"/>
  <c r="C900" i="1"/>
  <c r="D900" i="1" s="1"/>
  <c r="H892" i="1"/>
  <c r="C892" i="1"/>
  <c r="D892" i="1" s="1"/>
  <c r="H884" i="1"/>
  <c r="C884" i="1"/>
  <c r="D884" i="1" s="1"/>
  <c r="H876" i="1"/>
  <c r="C876" i="1"/>
  <c r="D876" i="1" s="1"/>
  <c r="H868" i="1"/>
  <c r="C868" i="1"/>
  <c r="D868" i="1" s="1"/>
  <c r="H860" i="1"/>
  <c r="C860" i="1"/>
  <c r="D860" i="1" s="1"/>
  <c r="H852" i="1"/>
  <c r="C852" i="1"/>
  <c r="D852" i="1" s="1"/>
  <c r="H844" i="1"/>
  <c r="C844" i="1"/>
  <c r="D844" i="1" s="1"/>
  <c r="H836" i="1"/>
  <c r="C836" i="1"/>
  <c r="D836" i="1" s="1"/>
  <c r="H828" i="1"/>
  <c r="C828" i="1"/>
  <c r="D828" i="1" s="1"/>
  <c r="H820" i="1"/>
  <c r="C820" i="1"/>
  <c r="D820" i="1" s="1"/>
  <c r="H812" i="1"/>
  <c r="C812" i="1"/>
  <c r="D812" i="1" s="1"/>
  <c r="H804" i="1"/>
  <c r="C804" i="1"/>
  <c r="D804" i="1" s="1"/>
  <c r="H796" i="1"/>
  <c r="C796" i="1"/>
  <c r="D796" i="1" s="1"/>
  <c r="H788" i="1"/>
  <c r="C788" i="1"/>
  <c r="D788" i="1" s="1"/>
  <c r="H780" i="1"/>
  <c r="C780" i="1"/>
  <c r="D780" i="1" s="1"/>
  <c r="H772" i="1"/>
  <c r="C772" i="1"/>
  <c r="D772" i="1" s="1"/>
  <c r="H764" i="1"/>
  <c r="C764" i="1"/>
  <c r="D764" i="1" s="1"/>
  <c r="H756" i="1"/>
  <c r="C756" i="1"/>
  <c r="D756" i="1" s="1"/>
  <c r="H748" i="1"/>
  <c r="C748" i="1"/>
  <c r="D748" i="1" s="1"/>
  <c r="H740" i="1"/>
  <c r="C740" i="1"/>
  <c r="D740" i="1" s="1"/>
  <c r="H716" i="1"/>
  <c r="C716" i="1"/>
  <c r="D716" i="1" s="1"/>
  <c r="H676" i="1"/>
  <c r="Q1664" i="4" s="1"/>
  <c r="C676" i="1"/>
  <c r="D676" i="1" s="1"/>
  <c r="L1664" i="4" s="1"/>
  <c r="H652" i="1"/>
  <c r="Q1688" i="4" s="1"/>
  <c r="C652" i="1"/>
  <c r="D652" i="1" s="1"/>
  <c r="L1688" i="4" s="1"/>
  <c r="H612" i="1"/>
  <c r="C612" i="1"/>
  <c r="D612" i="1" s="1"/>
  <c r="H588" i="1"/>
  <c r="C588" i="1"/>
  <c r="D588" i="1" s="1"/>
  <c r="H548" i="1"/>
  <c r="C548" i="1"/>
  <c r="D548" i="1" s="1"/>
  <c r="H524" i="1"/>
  <c r="Q1816" i="4" s="1"/>
  <c r="C524" i="1"/>
  <c r="D524" i="1" s="1"/>
  <c r="L1816" i="4" s="1"/>
  <c r="H484" i="1"/>
  <c r="C484" i="1"/>
  <c r="D484" i="1" s="1"/>
  <c r="H460" i="1"/>
  <c r="C460" i="1"/>
  <c r="D460" i="1" s="1"/>
  <c r="H420" i="1"/>
  <c r="C420" i="1"/>
  <c r="D420" i="1" s="1"/>
  <c r="H396" i="1"/>
  <c r="C396" i="1"/>
  <c r="D396" i="1" s="1"/>
  <c r="H356" i="1"/>
  <c r="C356" i="1"/>
  <c r="D356" i="1" s="1"/>
  <c r="H332" i="1"/>
  <c r="Q2008" i="4" s="1"/>
  <c r="C332" i="1"/>
  <c r="D332" i="1" s="1"/>
  <c r="L2008" i="4" s="1"/>
  <c r="H292" i="1"/>
  <c r="C292" i="1"/>
  <c r="D292" i="1" s="1"/>
  <c r="H268" i="1"/>
  <c r="C268" i="1"/>
  <c r="D268" i="1" s="1"/>
  <c r="H228" i="1"/>
  <c r="C228" i="1"/>
  <c r="D228" i="1" s="1"/>
  <c r="H204" i="1"/>
  <c r="C204" i="1"/>
  <c r="D204" i="1" s="1"/>
  <c r="H164" i="1"/>
  <c r="C164" i="1"/>
  <c r="D164" i="1" s="1"/>
  <c r="H140" i="1"/>
  <c r="C140" i="1"/>
  <c r="D140" i="1" s="1"/>
  <c r="H100" i="1"/>
  <c r="C100" i="1"/>
  <c r="D100" i="1" s="1"/>
  <c r="H76" i="1"/>
  <c r="Q2263" i="4" s="1"/>
  <c r="C76" i="1"/>
  <c r="D76" i="1" s="1"/>
  <c r="L2263" i="4" s="1"/>
  <c r="C660" i="1"/>
  <c r="D660" i="1" s="1"/>
  <c r="C644" i="1"/>
  <c r="D644" i="1" s="1"/>
  <c r="C628" i="1"/>
  <c r="D628" i="1" s="1"/>
  <c r="C404" i="1"/>
  <c r="D404" i="1" s="1"/>
  <c r="C388" i="1"/>
  <c r="D388" i="1" s="1"/>
  <c r="C372" i="1"/>
  <c r="D372" i="1" s="1"/>
  <c r="L1968" i="4" s="1"/>
  <c r="C148" i="1"/>
  <c r="D148" i="1" s="1"/>
  <c r="C132" i="1"/>
  <c r="D132" i="1" s="1"/>
  <c r="L2207" i="4" s="1"/>
  <c r="C116" i="1"/>
  <c r="D116" i="1" s="1"/>
  <c r="P15" i="1" l="1"/>
  <c r="Q2333" i="4"/>
  <c r="P1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<sst xmlns="http://schemas.openxmlformats.org/spreadsheetml/2006/main" count="35189" uniqueCount="6043">
  <si>
    <t>Customer ID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</si>
  <si>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</si>
  <si>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</si>
  <si>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</si>
  <si>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</si>
  <si>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</si>
  <si>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</si>
  <si>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</si>
  <si>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</si>
  <si>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Id2335</t>
  </si>
  <si>
    <t>Jul</t>
  </si>
  <si>
    <t>tier - 2</t>
  </si>
  <si>
    <t>tier - 3</t>
  </si>
  <si>
    <t>R1013</t>
  </si>
  <si>
    <t>Id2334</t>
  </si>
  <si>
    <t>Nov</t>
  </si>
  <si>
    <t>tier - 1</t>
  </si>
  <si>
    <t>Id2333</t>
  </si>
  <si>
    <t>Jun</t>
  </si>
  <si>
    <t>Id2332</t>
  </si>
  <si>
    <t>Sep</t>
  </si>
  <si>
    <t>Id2331</t>
  </si>
  <si>
    <t>Id2330</t>
  </si>
  <si>
    <t>R1012</t>
  </si>
  <si>
    <t>Id2329</t>
  </si>
  <si>
    <t>Id2328</t>
  </si>
  <si>
    <t>Id2327</t>
  </si>
  <si>
    <t>Id2326</t>
  </si>
  <si>
    <t>Id2325</t>
  </si>
  <si>
    <t>Id2324</t>
  </si>
  <si>
    <t>Dec</t>
  </si>
  <si>
    <t>Id2323</t>
  </si>
  <si>
    <t>Id2322</t>
  </si>
  <si>
    <t>Id2321</t>
  </si>
  <si>
    <t>Aug</t>
  </si>
  <si>
    <t>Id2320</t>
  </si>
  <si>
    <t>Oct</t>
  </si>
  <si>
    <t>Id2319</t>
  </si>
  <si>
    <t>Id2318</t>
  </si>
  <si>
    <t>Id2317</t>
  </si>
  <si>
    <t>Id2316</t>
  </si>
  <si>
    <t>R1011</t>
  </si>
  <si>
    <t>Id2315</t>
  </si>
  <si>
    <t>Id2314</t>
  </si>
  <si>
    <t>Id2313</t>
  </si>
  <si>
    <t>Id2312</t>
  </si>
  <si>
    <t>Id2311</t>
  </si>
  <si>
    <t>Id2310</t>
  </si>
  <si>
    <t>Id2309</t>
  </si>
  <si>
    <t>Id2308</t>
  </si>
  <si>
    <t>Id2307</t>
  </si>
  <si>
    <t>Id2306</t>
  </si>
  <si>
    <t>Id2305</t>
  </si>
  <si>
    <t>Id2304</t>
  </si>
  <si>
    <t>Id2303</t>
  </si>
  <si>
    <t>Id2302</t>
  </si>
  <si>
    <t>Id2301</t>
  </si>
  <si>
    <t>Id2300</t>
  </si>
  <si>
    <t>Id2299</t>
  </si>
  <si>
    <t>Id2298</t>
  </si>
  <si>
    <t>Id2297</t>
  </si>
  <si>
    <t>Id2296</t>
  </si>
  <si>
    <t>Id2295</t>
  </si>
  <si>
    <t>Id2294</t>
  </si>
  <si>
    <t>Id2293</t>
  </si>
  <si>
    <t>Id2292</t>
  </si>
  <si>
    <t>Id2291</t>
  </si>
  <si>
    <t>Id2290</t>
  </si>
  <si>
    <t>Id2289</t>
  </si>
  <si>
    <t>Id2288</t>
  </si>
  <si>
    <t>Id2287</t>
  </si>
  <si>
    <t>Id2286</t>
  </si>
  <si>
    <t>Id2285</t>
  </si>
  <si>
    <t>Id2284</t>
  </si>
  <si>
    <t>Id2283</t>
  </si>
  <si>
    <t>Id2282</t>
  </si>
  <si>
    <t>Id2281</t>
  </si>
  <si>
    <t>Id2280</t>
  </si>
  <si>
    <t>Id2279</t>
  </si>
  <si>
    <t>Id2278</t>
  </si>
  <si>
    <t>Id2277</t>
  </si>
  <si>
    <t>Id2276</t>
  </si>
  <si>
    <t>Id2275</t>
  </si>
  <si>
    <t>Id2274</t>
  </si>
  <si>
    <t>Id2273</t>
  </si>
  <si>
    <t>Id2272</t>
  </si>
  <si>
    <t>Id2271</t>
  </si>
  <si>
    <t>Id2270</t>
  </si>
  <si>
    <t>Id2269</t>
  </si>
  <si>
    <t>Id2268</t>
  </si>
  <si>
    <t>Id2267</t>
  </si>
  <si>
    <t>Id2266</t>
  </si>
  <si>
    <t>Id2265</t>
  </si>
  <si>
    <t>Id2264</t>
  </si>
  <si>
    <t>Id2263</t>
  </si>
  <si>
    <t>Id2262</t>
  </si>
  <si>
    <t>Id2261</t>
  </si>
  <si>
    <t>Id2260</t>
  </si>
  <si>
    <t>Id2259</t>
  </si>
  <si>
    <t>Id2258</t>
  </si>
  <si>
    <t>Id2257</t>
  </si>
  <si>
    <t>Id2256</t>
  </si>
  <si>
    <t>Id2255</t>
  </si>
  <si>
    <t>Id2254</t>
  </si>
  <si>
    <t>Id2253</t>
  </si>
  <si>
    <t>Id2252</t>
  </si>
  <si>
    <t>Id2251</t>
  </si>
  <si>
    <t>Id2250</t>
  </si>
  <si>
    <t>Id2249</t>
  </si>
  <si>
    <t>Id2248</t>
  </si>
  <si>
    <t>Id2247</t>
  </si>
  <si>
    <t>Id2246</t>
  </si>
  <si>
    <t>Id2245</t>
  </si>
  <si>
    <t>Id2244</t>
  </si>
  <si>
    <t>Id2243</t>
  </si>
  <si>
    <t>Id2242</t>
  </si>
  <si>
    <t>Id2241</t>
  </si>
  <si>
    <t>Id2240</t>
  </si>
  <si>
    <t>Id2239</t>
  </si>
  <si>
    <t>Id2238</t>
  </si>
  <si>
    <t>Id2237</t>
  </si>
  <si>
    <t>Id2236</t>
  </si>
  <si>
    <t>Id2235</t>
  </si>
  <si>
    <t>Id2234</t>
  </si>
  <si>
    <t>Id2233</t>
  </si>
  <si>
    <t>Id2232</t>
  </si>
  <si>
    <t>Id2231</t>
  </si>
  <si>
    <t>Id2230</t>
  </si>
  <si>
    <t>Id2229</t>
  </si>
  <si>
    <t>Id2228</t>
  </si>
  <si>
    <t>Id2227</t>
  </si>
  <si>
    <t>Id2226</t>
  </si>
  <si>
    <t>Id2225</t>
  </si>
  <si>
    <t>Id2224</t>
  </si>
  <si>
    <t>Id2223</t>
  </si>
  <si>
    <t>Id2222</t>
  </si>
  <si>
    <t>Id2221</t>
  </si>
  <si>
    <t>Id2220</t>
  </si>
  <si>
    <t>Id2219</t>
  </si>
  <si>
    <t>Id2218</t>
  </si>
  <si>
    <t>Id2217</t>
  </si>
  <si>
    <t>Id2216</t>
  </si>
  <si>
    <t>Id2215</t>
  </si>
  <si>
    <t>Id2214</t>
  </si>
  <si>
    <t>Id2213</t>
  </si>
  <si>
    <t>Id2212</t>
  </si>
  <si>
    <t>Id2211</t>
  </si>
  <si>
    <t>Id2210</t>
  </si>
  <si>
    <t>Id2209</t>
  </si>
  <si>
    <t>Id2208</t>
  </si>
  <si>
    <t>Id2207</t>
  </si>
  <si>
    <t>Id2206</t>
  </si>
  <si>
    <t>Id2205</t>
  </si>
  <si>
    <t>Id2204</t>
  </si>
  <si>
    <t>Id2203</t>
  </si>
  <si>
    <t>Id2202</t>
  </si>
  <si>
    <t>Id2201</t>
  </si>
  <si>
    <t>Id2200</t>
  </si>
  <si>
    <t>Id2199</t>
  </si>
  <si>
    <t>Id2198</t>
  </si>
  <si>
    <t>Id2197</t>
  </si>
  <si>
    <t>Id2196</t>
  </si>
  <si>
    <t>Id2195</t>
  </si>
  <si>
    <t>R1015</t>
  </si>
  <si>
    <t>Id2194</t>
  </si>
  <si>
    <t>R1019</t>
  </si>
  <si>
    <t>Id2193</t>
  </si>
  <si>
    <t>R1016</t>
  </si>
  <si>
    <t>Id2192</t>
  </si>
  <si>
    <t>R1018</t>
  </si>
  <si>
    <t>Id2191</t>
  </si>
  <si>
    <t>Id2190</t>
  </si>
  <si>
    <t>Id2189</t>
  </si>
  <si>
    <t>Id2188</t>
  </si>
  <si>
    <t>Id2187</t>
  </si>
  <si>
    <t>Id2186</t>
  </si>
  <si>
    <t>Id2185</t>
  </si>
  <si>
    <t>Id2184</t>
  </si>
  <si>
    <t>Id2183</t>
  </si>
  <si>
    <t>Id2182</t>
  </si>
  <si>
    <t>Id2181</t>
  </si>
  <si>
    <t>Id2180</t>
  </si>
  <si>
    <t>Id2179</t>
  </si>
  <si>
    <t>Id2178</t>
  </si>
  <si>
    <t>Id2177</t>
  </si>
  <si>
    <t>Id2176</t>
  </si>
  <si>
    <t>Id2175</t>
  </si>
  <si>
    <t>Id2174</t>
  </si>
  <si>
    <t>Id2173</t>
  </si>
  <si>
    <t>Id2172</t>
  </si>
  <si>
    <t>Id2171</t>
  </si>
  <si>
    <t>Id2170</t>
  </si>
  <si>
    <t>Id2169</t>
  </si>
  <si>
    <t>Id2168</t>
  </si>
  <si>
    <t>Id2167</t>
  </si>
  <si>
    <t>Id2166</t>
  </si>
  <si>
    <t>Id2165</t>
  </si>
  <si>
    <t>Id2164</t>
  </si>
  <si>
    <t>Id2163</t>
  </si>
  <si>
    <t>R1025</t>
  </si>
  <si>
    <t>Id2162</t>
  </si>
  <si>
    <t>Id2161</t>
  </si>
  <si>
    <t>Id2160</t>
  </si>
  <si>
    <t>Id2159</t>
  </si>
  <si>
    <t>Id2158</t>
  </si>
  <si>
    <t>Id2157</t>
  </si>
  <si>
    <t>Id2156</t>
  </si>
  <si>
    <t>Id2155</t>
  </si>
  <si>
    <t>Id2154</t>
  </si>
  <si>
    <t>Id2153</t>
  </si>
  <si>
    <t>Id2152</t>
  </si>
  <si>
    <t>Id2151</t>
  </si>
  <si>
    <t>Id2150</t>
  </si>
  <si>
    <t>Id2149</t>
  </si>
  <si>
    <t>Id2148</t>
  </si>
  <si>
    <t>Id2147</t>
  </si>
  <si>
    <t>Id2146</t>
  </si>
  <si>
    <t>Id2145</t>
  </si>
  <si>
    <t>Id2144</t>
  </si>
  <si>
    <t>Id2143</t>
  </si>
  <si>
    <t>Id2142</t>
  </si>
  <si>
    <t>Id2141</t>
  </si>
  <si>
    <t>Id2140</t>
  </si>
  <si>
    <t>Id2139</t>
  </si>
  <si>
    <t>Id2138</t>
  </si>
  <si>
    <t>Id2137</t>
  </si>
  <si>
    <t>Id2136</t>
  </si>
  <si>
    <t>Id2135</t>
  </si>
  <si>
    <t>Id2134</t>
  </si>
  <si>
    <t>Id2133</t>
  </si>
  <si>
    <t>Id2132</t>
  </si>
  <si>
    <t>Id2131</t>
  </si>
  <si>
    <t>Id2130</t>
  </si>
  <si>
    <t>Id2129</t>
  </si>
  <si>
    <t>Id2128</t>
  </si>
  <si>
    <t>Id2127</t>
  </si>
  <si>
    <t>Id2126</t>
  </si>
  <si>
    <t>Id2125</t>
  </si>
  <si>
    <t>Id2124</t>
  </si>
  <si>
    <t>Id2123</t>
  </si>
  <si>
    <t>Id2122</t>
  </si>
  <si>
    <t>Id2121</t>
  </si>
  <si>
    <t>Id2120</t>
  </si>
  <si>
    <t>Id2119</t>
  </si>
  <si>
    <t>Id2118</t>
  </si>
  <si>
    <t>Id2117</t>
  </si>
  <si>
    <t>R1024</t>
  </si>
  <si>
    <t>Id2116</t>
  </si>
  <si>
    <t>R1023</t>
  </si>
  <si>
    <t>Id2115</t>
  </si>
  <si>
    <t>Id2114</t>
  </si>
  <si>
    <t>Id2113</t>
  </si>
  <si>
    <t>Id2112</t>
  </si>
  <si>
    <t>Id2111</t>
  </si>
  <si>
    <t>Id2110</t>
  </si>
  <si>
    <t>Id2109</t>
  </si>
  <si>
    <t>Id2108</t>
  </si>
  <si>
    <t>Id2107</t>
  </si>
  <si>
    <t>Id2106</t>
  </si>
  <si>
    <t>Id2105</t>
  </si>
  <si>
    <t>Id2104</t>
  </si>
  <si>
    <t>Id2103</t>
  </si>
  <si>
    <t>Id2102</t>
  </si>
  <si>
    <t>Id2101</t>
  </si>
  <si>
    <t>Id2100</t>
  </si>
  <si>
    <t>Id2099</t>
  </si>
  <si>
    <t>Id2098</t>
  </si>
  <si>
    <t>Id2097</t>
  </si>
  <si>
    <t>Id2096</t>
  </si>
  <si>
    <t>Id2095</t>
  </si>
  <si>
    <t>Id2094</t>
  </si>
  <si>
    <t>Id2093</t>
  </si>
  <si>
    <t>Id2092</t>
  </si>
  <si>
    <t>Id2091</t>
  </si>
  <si>
    <t>Id2090</t>
  </si>
  <si>
    <t>R1014</t>
  </si>
  <si>
    <t>Id2089</t>
  </si>
  <si>
    <t>Id2088</t>
  </si>
  <si>
    <t>Id2087</t>
  </si>
  <si>
    <t>Id2086</t>
  </si>
  <si>
    <t>Id2085</t>
  </si>
  <si>
    <t>Id2084</t>
  </si>
  <si>
    <t>Id2083</t>
  </si>
  <si>
    <t>Id2082</t>
  </si>
  <si>
    <t>Id2081</t>
  </si>
  <si>
    <t>Id2080</t>
  </si>
  <si>
    <t>Id2079</t>
  </si>
  <si>
    <t>Id2078</t>
  </si>
  <si>
    <t>Id2077</t>
  </si>
  <si>
    <t>Id2076</t>
  </si>
  <si>
    <t>Id2075</t>
  </si>
  <si>
    <t>Id2074</t>
  </si>
  <si>
    <t>Id2073</t>
  </si>
  <si>
    <t>Id2072</t>
  </si>
  <si>
    <t>Id2071</t>
  </si>
  <si>
    <t>Id2070</t>
  </si>
  <si>
    <t>Id2069</t>
  </si>
  <si>
    <t>Id2068</t>
  </si>
  <si>
    <t>Id2067</t>
  </si>
  <si>
    <t>R1021</t>
  </si>
  <si>
    <t>Id2066</t>
  </si>
  <si>
    <t>Id2065</t>
  </si>
  <si>
    <t>Id2064</t>
  </si>
  <si>
    <t>Id2063</t>
  </si>
  <si>
    <t>Id2062</t>
  </si>
  <si>
    <t>Id2061</t>
  </si>
  <si>
    <t>Id2060</t>
  </si>
  <si>
    <t>Id2059</t>
  </si>
  <si>
    <t>Id2058</t>
  </si>
  <si>
    <t>Id2057</t>
  </si>
  <si>
    <t>Id2056</t>
  </si>
  <si>
    <t>Id2055</t>
  </si>
  <si>
    <t>Id2054</t>
  </si>
  <si>
    <t>Id2053</t>
  </si>
  <si>
    <t>Id2052</t>
  </si>
  <si>
    <t>Id2051</t>
  </si>
  <si>
    <t>Id2050</t>
  </si>
  <si>
    <t>Id2049</t>
  </si>
  <si>
    <t>Id2048</t>
  </si>
  <si>
    <t>Id2047</t>
  </si>
  <si>
    <t>Id2046</t>
  </si>
  <si>
    <t>Id2045</t>
  </si>
  <si>
    <t>Id2044</t>
  </si>
  <si>
    <t>Id2043</t>
  </si>
  <si>
    <t>Id2042</t>
  </si>
  <si>
    <t>Id2041</t>
  </si>
  <si>
    <t>Id2040</t>
  </si>
  <si>
    <t>Id2039</t>
  </si>
  <si>
    <t>Id2038</t>
  </si>
  <si>
    <t>Id2037</t>
  </si>
  <si>
    <t>Id2036</t>
  </si>
  <si>
    <t>Id2035</t>
  </si>
  <si>
    <t>Id2034</t>
  </si>
  <si>
    <t>Id2033</t>
  </si>
  <si>
    <t>Id2032</t>
  </si>
  <si>
    <t>Id2031</t>
  </si>
  <si>
    <t>Id2030</t>
  </si>
  <si>
    <t>Id2029</t>
  </si>
  <si>
    <t>Id2028</t>
  </si>
  <si>
    <t>Id2027</t>
  </si>
  <si>
    <t>Id2026</t>
  </si>
  <si>
    <t>Id2025</t>
  </si>
  <si>
    <t>Id2024</t>
  </si>
  <si>
    <t>Id2023</t>
  </si>
  <si>
    <t>Id2022</t>
  </si>
  <si>
    <t>Id2021</t>
  </si>
  <si>
    <t>Id2020</t>
  </si>
  <si>
    <t>Id2019</t>
  </si>
  <si>
    <t>Id2018</t>
  </si>
  <si>
    <t>Id2017</t>
  </si>
  <si>
    <t>Id2016</t>
  </si>
  <si>
    <t>Id2015</t>
  </si>
  <si>
    <t>Id2014</t>
  </si>
  <si>
    <t>Id2013</t>
  </si>
  <si>
    <t>Id2012</t>
  </si>
  <si>
    <t>R1017</t>
  </si>
  <si>
    <t>Id2011</t>
  </si>
  <si>
    <t>Id2010</t>
  </si>
  <si>
    <t>Id2009</t>
  </si>
  <si>
    <t>Id2008</t>
  </si>
  <si>
    <t>Id2007</t>
  </si>
  <si>
    <t>Id2006</t>
  </si>
  <si>
    <t>Id2005</t>
  </si>
  <si>
    <t>Id2004</t>
  </si>
  <si>
    <t>Id2003</t>
  </si>
  <si>
    <t>Id2002</t>
  </si>
  <si>
    <t>Id2001</t>
  </si>
  <si>
    <t>Id2000</t>
  </si>
  <si>
    <t>Id1999</t>
  </si>
  <si>
    <t>Id1998</t>
  </si>
  <si>
    <t>Id1997</t>
  </si>
  <si>
    <t>Id1996</t>
  </si>
  <si>
    <t>Id1995</t>
  </si>
  <si>
    <t>Id1994</t>
  </si>
  <si>
    <t>Id1993</t>
  </si>
  <si>
    <t>Id1992</t>
  </si>
  <si>
    <t>Id1991</t>
  </si>
  <si>
    <t>Id1990</t>
  </si>
  <si>
    <t>Id1989</t>
  </si>
  <si>
    <t>Id1988</t>
  </si>
  <si>
    <t>Id1987</t>
  </si>
  <si>
    <t>Id1986</t>
  </si>
  <si>
    <t>Id1985</t>
  </si>
  <si>
    <t>Id1984</t>
  </si>
  <si>
    <t>Id1983</t>
  </si>
  <si>
    <t>Id1982</t>
  </si>
  <si>
    <t>Id1981</t>
  </si>
  <si>
    <t>Id1980</t>
  </si>
  <si>
    <t>Id1979</t>
  </si>
  <si>
    <t>Id1978</t>
  </si>
  <si>
    <t>Id1977</t>
  </si>
  <si>
    <t>Id1976</t>
  </si>
  <si>
    <t>Id1975</t>
  </si>
  <si>
    <t>Id1974</t>
  </si>
  <si>
    <t>Id1973</t>
  </si>
  <si>
    <t>Id1972</t>
  </si>
  <si>
    <t>Id1971</t>
  </si>
  <si>
    <t>Id1970</t>
  </si>
  <si>
    <t>Id1969</t>
  </si>
  <si>
    <t>Id1968</t>
  </si>
  <si>
    <t>Id1967</t>
  </si>
  <si>
    <t>Id1966</t>
  </si>
  <si>
    <t>Id1965</t>
  </si>
  <si>
    <t>Id1964</t>
  </si>
  <si>
    <t>Id1963</t>
  </si>
  <si>
    <t>Id1962</t>
  </si>
  <si>
    <t>Id1961</t>
  </si>
  <si>
    <t>Id1960</t>
  </si>
  <si>
    <t>Id1959</t>
  </si>
  <si>
    <t>Id1958</t>
  </si>
  <si>
    <t>Id1957</t>
  </si>
  <si>
    <t>Id1956</t>
  </si>
  <si>
    <t>Id1955</t>
  </si>
  <si>
    <t>Id1954</t>
  </si>
  <si>
    <t>Id1953</t>
  </si>
  <si>
    <t>Id1952</t>
  </si>
  <si>
    <t>Id1951</t>
  </si>
  <si>
    <t>Id1950</t>
  </si>
  <si>
    <t>Id1949</t>
  </si>
  <si>
    <t>Id1948</t>
  </si>
  <si>
    <t>Id1947</t>
  </si>
  <si>
    <t>Id1946</t>
  </si>
  <si>
    <t>Id1945</t>
  </si>
  <si>
    <t>Id1944</t>
  </si>
  <si>
    <t>Id1943</t>
  </si>
  <si>
    <t>Id1942</t>
  </si>
  <si>
    <t>Id1941</t>
  </si>
  <si>
    <t>Id1940</t>
  </si>
  <si>
    <t>Id1939</t>
  </si>
  <si>
    <t>Id1938</t>
  </si>
  <si>
    <t>Id1937</t>
  </si>
  <si>
    <t>Id1936</t>
  </si>
  <si>
    <t>Id1935</t>
  </si>
  <si>
    <t>Id1934</t>
  </si>
  <si>
    <t>Id1933</t>
  </si>
  <si>
    <t>Id1932</t>
  </si>
  <si>
    <t>Id1931</t>
  </si>
  <si>
    <t>Id1930</t>
  </si>
  <si>
    <t>Id1929</t>
  </si>
  <si>
    <t>Id1928</t>
  </si>
  <si>
    <t>Id1927</t>
  </si>
  <si>
    <t>Id1926</t>
  </si>
  <si>
    <t>Id1925</t>
  </si>
  <si>
    <t>Id1924</t>
  </si>
  <si>
    <t>Id1923</t>
  </si>
  <si>
    <t>Id1922</t>
  </si>
  <si>
    <t>Id1921</t>
  </si>
  <si>
    <t>Id1920</t>
  </si>
  <si>
    <t>Id1919</t>
  </si>
  <si>
    <t>Id1918</t>
  </si>
  <si>
    <t>Id1917</t>
  </si>
  <si>
    <t>Id1916</t>
  </si>
  <si>
    <t>Id1915</t>
  </si>
  <si>
    <t>Id1914</t>
  </si>
  <si>
    <t>Id1913</t>
  </si>
  <si>
    <t>Id1912</t>
  </si>
  <si>
    <t>Id1911</t>
  </si>
  <si>
    <t>Id1910</t>
  </si>
  <si>
    <t>Id1909</t>
  </si>
  <si>
    <t>Id1908</t>
  </si>
  <si>
    <t>Id1907</t>
  </si>
  <si>
    <t>Id1906</t>
  </si>
  <si>
    <t>Id1905</t>
  </si>
  <si>
    <t>Id1904</t>
  </si>
  <si>
    <t>Id1903</t>
  </si>
  <si>
    <t>Id1902</t>
  </si>
  <si>
    <t>Id1901</t>
  </si>
  <si>
    <t>Id1900</t>
  </si>
  <si>
    <t>Id1899</t>
  </si>
  <si>
    <t>Id1898</t>
  </si>
  <si>
    <t>Id1897</t>
  </si>
  <si>
    <t>Id1896</t>
  </si>
  <si>
    <t>Id1895</t>
  </si>
  <si>
    <t>Id1894</t>
  </si>
  <si>
    <t>Id1893</t>
  </si>
  <si>
    <t>Id1892</t>
  </si>
  <si>
    <t>Id1891</t>
  </si>
  <si>
    <t>Id1890</t>
  </si>
  <si>
    <t>Id1889</t>
  </si>
  <si>
    <t>Id1888</t>
  </si>
  <si>
    <t>Id1887</t>
  </si>
  <si>
    <t>Id1886</t>
  </si>
  <si>
    <t>Id1885</t>
  </si>
  <si>
    <t>Id1884</t>
  </si>
  <si>
    <t>Id1883</t>
  </si>
  <si>
    <t>Id1882</t>
  </si>
  <si>
    <t>Id1881</t>
  </si>
  <si>
    <t>Id1880</t>
  </si>
  <si>
    <t>Id1879</t>
  </si>
  <si>
    <t>Id1878</t>
  </si>
  <si>
    <t>Id1877</t>
  </si>
  <si>
    <t>Id1876</t>
  </si>
  <si>
    <t>Id1875</t>
  </si>
  <si>
    <t>Id1874</t>
  </si>
  <si>
    <t>Id1873</t>
  </si>
  <si>
    <t>Id1872</t>
  </si>
  <si>
    <t>Id1871</t>
  </si>
  <si>
    <t>Id1870</t>
  </si>
  <si>
    <t>Id1869</t>
  </si>
  <si>
    <t>Id1868</t>
  </si>
  <si>
    <t>Id1867</t>
  </si>
  <si>
    <t>Id1866</t>
  </si>
  <si>
    <t>Id1865</t>
  </si>
  <si>
    <t>Id1864</t>
  </si>
  <si>
    <t>Id1863</t>
  </si>
  <si>
    <t>Id1862</t>
  </si>
  <si>
    <t>Id1861</t>
  </si>
  <si>
    <t>Id1860</t>
  </si>
  <si>
    <t>Id1859</t>
  </si>
  <si>
    <t>Id1858</t>
  </si>
  <si>
    <t>Id1857</t>
  </si>
  <si>
    <t>Id1856</t>
  </si>
  <si>
    <t>Id1855</t>
  </si>
  <si>
    <t>Id1854</t>
  </si>
  <si>
    <t>Id1853</t>
  </si>
  <si>
    <t>R1020</t>
  </si>
  <si>
    <t>Id1852</t>
  </si>
  <si>
    <t>Id1851</t>
  </si>
  <si>
    <t>Id1850</t>
  </si>
  <si>
    <t>Id1849</t>
  </si>
  <si>
    <t>Id1848</t>
  </si>
  <si>
    <t>Id1847</t>
  </si>
  <si>
    <t>Id1846</t>
  </si>
  <si>
    <t>Id1845</t>
  </si>
  <si>
    <t>Id1844</t>
  </si>
  <si>
    <t>Id1843</t>
  </si>
  <si>
    <t>Id1842</t>
  </si>
  <si>
    <t>Id1841</t>
  </si>
  <si>
    <t>Id1840</t>
  </si>
  <si>
    <t>Id1839</t>
  </si>
  <si>
    <t>Id1838</t>
  </si>
  <si>
    <t>Id1837</t>
  </si>
  <si>
    <t>Id1836</t>
  </si>
  <si>
    <t>Id1835</t>
  </si>
  <si>
    <t>R1026</t>
  </si>
  <si>
    <t>Id1834</t>
  </si>
  <si>
    <t>Id1833</t>
  </si>
  <si>
    <t>Id1832</t>
  </si>
  <si>
    <t>Id1831</t>
  </si>
  <si>
    <t>Id1830</t>
  </si>
  <si>
    <t>Id1829</t>
  </si>
  <si>
    <t>Id1828</t>
  </si>
  <si>
    <t>Id1827</t>
  </si>
  <si>
    <t>Id1826</t>
  </si>
  <si>
    <t>Id1825</t>
  </si>
  <si>
    <t>Id1824</t>
  </si>
  <si>
    <t>Id1823</t>
  </si>
  <si>
    <t>Id1822</t>
  </si>
  <si>
    <t>Id1821</t>
  </si>
  <si>
    <t>Id1820</t>
  </si>
  <si>
    <t>Id1819</t>
  </si>
  <si>
    <t>Id1818</t>
  </si>
  <si>
    <t>Id1817</t>
  </si>
  <si>
    <t>Id1816</t>
  </si>
  <si>
    <t>Id1815</t>
  </si>
  <si>
    <t>Id1814</t>
  </si>
  <si>
    <t>Id1813</t>
  </si>
  <si>
    <t>Id1812</t>
  </si>
  <si>
    <t>Id1811</t>
  </si>
  <si>
    <t>Id1810</t>
  </si>
  <si>
    <t>Id1809</t>
  </si>
  <si>
    <t>Id1808</t>
  </si>
  <si>
    <t>Id1807</t>
  </si>
  <si>
    <t>Id1806</t>
  </si>
  <si>
    <t>Id1805</t>
  </si>
  <si>
    <t>Id1804</t>
  </si>
  <si>
    <t>Id1803</t>
  </si>
  <si>
    <t>Id1802</t>
  </si>
  <si>
    <t>Id1801</t>
  </si>
  <si>
    <t>Id1800</t>
  </si>
  <si>
    <t>Id1799</t>
  </si>
  <si>
    <t>Id1798</t>
  </si>
  <si>
    <t>Id1797</t>
  </si>
  <si>
    <t>Id1796</t>
  </si>
  <si>
    <t>Id1795</t>
  </si>
  <si>
    <t>Id1794</t>
  </si>
  <si>
    <t>Id1793</t>
  </si>
  <si>
    <t>Id1792</t>
  </si>
  <si>
    <t>Id1791</t>
  </si>
  <si>
    <t>Id1790</t>
  </si>
  <si>
    <t>Id1789</t>
  </si>
  <si>
    <t>Id1788</t>
  </si>
  <si>
    <t>Id1787</t>
  </si>
  <si>
    <t>Id1786</t>
  </si>
  <si>
    <t>Id1785</t>
  </si>
  <si>
    <t>Id1784</t>
  </si>
  <si>
    <t>Id1783</t>
  </si>
  <si>
    <t>Id1782</t>
  </si>
  <si>
    <t>Id1781</t>
  </si>
  <si>
    <t>Id1780</t>
  </si>
  <si>
    <t>Id1779</t>
  </si>
  <si>
    <t>Id1778</t>
  </si>
  <si>
    <t>Id1777</t>
  </si>
  <si>
    <t>Id1776</t>
  </si>
  <si>
    <t>Id1775</t>
  </si>
  <si>
    <t>Id1774</t>
  </si>
  <si>
    <t>Id1773</t>
  </si>
  <si>
    <t>Id1772</t>
  </si>
  <si>
    <t>Id1771</t>
  </si>
  <si>
    <t>Id1770</t>
  </si>
  <si>
    <t>Id1769</t>
  </si>
  <si>
    <t>Id1768</t>
  </si>
  <si>
    <t>Id1767</t>
  </si>
  <si>
    <t>Id1766</t>
  </si>
  <si>
    <t>Id1765</t>
  </si>
  <si>
    <t>Id1764</t>
  </si>
  <si>
    <t>Id1763</t>
  </si>
  <si>
    <t>Id1762</t>
  </si>
  <si>
    <t>Id1761</t>
  </si>
  <si>
    <t>Id1760</t>
  </si>
  <si>
    <t>Id1759</t>
  </si>
  <si>
    <t>Id1758</t>
  </si>
  <si>
    <t>Id1757</t>
  </si>
  <si>
    <t>Id1756</t>
  </si>
  <si>
    <t>Id1755</t>
  </si>
  <si>
    <t>Id1754</t>
  </si>
  <si>
    <t>Id1753</t>
  </si>
  <si>
    <t>Id1752</t>
  </si>
  <si>
    <t>Id1751</t>
  </si>
  <si>
    <t>Id1750</t>
  </si>
  <si>
    <t>Id1749</t>
  </si>
  <si>
    <t>Id1748</t>
  </si>
  <si>
    <t>Id1747</t>
  </si>
  <si>
    <t>Id1746</t>
  </si>
  <si>
    <t>Id1745</t>
  </si>
  <si>
    <t>Id1744</t>
  </si>
  <si>
    <t>Id1743</t>
  </si>
  <si>
    <t>Id1742</t>
  </si>
  <si>
    <t>Id1741</t>
  </si>
  <si>
    <t>Id1740</t>
  </si>
  <si>
    <t>Id1739</t>
  </si>
  <si>
    <t>R1022</t>
  </si>
  <si>
    <t>Id1738</t>
  </si>
  <si>
    <t>Id1737</t>
  </si>
  <si>
    <t>Id1736</t>
  </si>
  <si>
    <t>Id1735</t>
  </si>
  <si>
    <t>Id1734</t>
  </si>
  <si>
    <t>Id1733</t>
  </si>
  <si>
    <t>Id1732</t>
  </si>
  <si>
    <t>Id1731</t>
  </si>
  <si>
    <t>Id1730</t>
  </si>
  <si>
    <t>Id1729</t>
  </si>
  <si>
    <t>Id1728</t>
  </si>
  <si>
    <t>Id1727</t>
  </si>
  <si>
    <t>Id1726</t>
  </si>
  <si>
    <t>Id1725</t>
  </si>
  <si>
    <t>Id1724</t>
  </si>
  <si>
    <t>Id1723</t>
  </si>
  <si>
    <t>Id1722</t>
  </si>
  <si>
    <t>Id1721</t>
  </si>
  <si>
    <t>Id1720</t>
  </si>
  <si>
    <t>Id1719</t>
  </si>
  <si>
    <t>Id1718</t>
  </si>
  <si>
    <t>Id1717</t>
  </si>
  <si>
    <t>Id1716</t>
  </si>
  <si>
    <t>Id1715</t>
  </si>
  <si>
    <t>Id1714</t>
  </si>
  <si>
    <t>Id1713</t>
  </si>
  <si>
    <t>Id1712</t>
  </si>
  <si>
    <t>Id1711</t>
  </si>
  <si>
    <t>Id1710</t>
  </si>
  <si>
    <t>Id1709</t>
  </si>
  <si>
    <t>Id1708</t>
  </si>
  <si>
    <t>Id1707</t>
  </si>
  <si>
    <t>Id1706</t>
  </si>
  <si>
    <t>Id1705</t>
  </si>
  <si>
    <t>Id1704</t>
  </si>
  <si>
    <t>Id1703</t>
  </si>
  <si>
    <t>Id1702</t>
  </si>
  <si>
    <t>Id1701</t>
  </si>
  <si>
    <t>Id1700</t>
  </si>
  <si>
    <t>Id1699</t>
  </si>
  <si>
    <t>Id1698</t>
  </si>
  <si>
    <t>Id1697</t>
  </si>
  <si>
    <t>Id1696</t>
  </si>
  <si>
    <t>Id1695</t>
  </si>
  <si>
    <t>Id1694</t>
  </si>
  <si>
    <t>Id1693</t>
  </si>
  <si>
    <t>Id1692</t>
  </si>
  <si>
    <t>Id1691</t>
  </si>
  <si>
    <t>Id1690</t>
  </si>
  <si>
    <t>Id1689</t>
  </si>
  <si>
    <t>Id1688</t>
  </si>
  <si>
    <t>Id1687</t>
  </si>
  <si>
    <t>Id1686</t>
  </si>
  <si>
    <t>Id1685</t>
  </si>
  <si>
    <t>Id1684</t>
  </si>
  <si>
    <t>Id1683</t>
  </si>
  <si>
    <t>Id1682</t>
  </si>
  <si>
    <t>Id1681</t>
  </si>
  <si>
    <t>Id1680</t>
  </si>
  <si>
    <t>Id1679</t>
  </si>
  <si>
    <t>Id1678</t>
  </si>
  <si>
    <t>Id1677</t>
  </si>
  <si>
    <t>Id1676</t>
  </si>
  <si>
    <t>Id1675</t>
  </si>
  <si>
    <t>Id1674</t>
  </si>
  <si>
    <t>Id1673</t>
  </si>
  <si>
    <t>Id1672</t>
  </si>
  <si>
    <t>Id1671</t>
  </si>
  <si>
    <t>Id1670</t>
  </si>
  <si>
    <t>Id1669</t>
  </si>
  <si>
    <t>Id1668</t>
  </si>
  <si>
    <t>Id1667</t>
  </si>
  <si>
    <t>Id1666</t>
  </si>
  <si>
    <t>Id1665</t>
  </si>
  <si>
    <t>Id1664</t>
  </si>
  <si>
    <t>Id1663</t>
  </si>
  <si>
    <t>Id1662</t>
  </si>
  <si>
    <t>Id1661</t>
  </si>
  <si>
    <t>Id1660</t>
  </si>
  <si>
    <t>Id1659</t>
  </si>
  <si>
    <t>Id1658</t>
  </si>
  <si>
    <t>Id1657</t>
  </si>
  <si>
    <t>Id1656</t>
  </si>
  <si>
    <t>Id1655</t>
  </si>
  <si>
    <t>Id1654</t>
  </si>
  <si>
    <t>Id1653</t>
  </si>
  <si>
    <t>Id1652</t>
  </si>
  <si>
    <t>Id1651</t>
  </si>
  <si>
    <t>Id1650</t>
  </si>
  <si>
    <t>Id1649</t>
  </si>
  <si>
    <t>Id1648</t>
  </si>
  <si>
    <t>Id1647</t>
  </si>
  <si>
    <t>Id1646</t>
  </si>
  <si>
    <t>Id1645</t>
  </si>
  <si>
    <t>Id1644</t>
  </si>
  <si>
    <t>Id1643</t>
  </si>
  <si>
    <t>Id1642</t>
  </si>
  <si>
    <t>Id1641</t>
  </si>
  <si>
    <t>Id1640</t>
  </si>
  <si>
    <t>Id1639</t>
  </si>
  <si>
    <t>Id1638</t>
  </si>
  <si>
    <t>Id1637</t>
  </si>
  <si>
    <t>Id1636</t>
  </si>
  <si>
    <t>Id1635</t>
  </si>
  <si>
    <t>Id1634</t>
  </si>
  <si>
    <t>Id1633</t>
  </si>
  <si>
    <t>Id1632</t>
  </si>
  <si>
    <t>Id1631</t>
  </si>
  <si>
    <t>Id1630</t>
  </si>
  <si>
    <t>Id1629</t>
  </si>
  <si>
    <t>Id1628</t>
  </si>
  <si>
    <t>Id1627</t>
  </si>
  <si>
    <t>Id1626</t>
  </si>
  <si>
    <t>Id1625</t>
  </si>
  <si>
    <t>Id1624</t>
  </si>
  <si>
    <t>Id1623</t>
  </si>
  <si>
    <t>Id1622</t>
  </si>
  <si>
    <t>Id1621</t>
  </si>
  <si>
    <t>Id1620</t>
  </si>
  <si>
    <t>Id1619</t>
  </si>
  <si>
    <t>Id1618</t>
  </si>
  <si>
    <t>Id1617</t>
  </si>
  <si>
    <t>Id1616</t>
  </si>
  <si>
    <t>Id1615</t>
  </si>
  <si>
    <t>Id1614</t>
  </si>
  <si>
    <t>Id1613</t>
  </si>
  <si>
    <t>Id1612</t>
  </si>
  <si>
    <t>Id1611</t>
  </si>
  <si>
    <t>Id1610</t>
  </si>
  <si>
    <t>Id1609</t>
  </si>
  <si>
    <t>Id1608</t>
  </si>
  <si>
    <t>Id1607</t>
  </si>
  <si>
    <t>Id1606</t>
  </si>
  <si>
    <t>Id1605</t>
  </si>
  <si>
    <t>Id1604</t>
  </si>
  <si>
    <t>Id1603</t>
  </si>
  <si>
    <t>Id1602</t>
  </si>
  <si>
    <t>Id1601</t>
  </si>
  <si>
    <t>Id1600</t>
  </si>
  <si>
    <t>Id1599</t>
  </si>
  <si>
    <t>Id1598</t>
  </si>
  <si>
    <t>Id1597</t>
  </si>
  <si>
    <t>Id1596</t>
  </si>
  <si>
    <t>Id1595</t>
  </si>
  <si>
    <t>Id1594</t>
  </si>
  <si>
    <t>Id1593</t>
  </si>
  <si>
    <t>Id1592</t>
  </si>
  <si>
    <t>Id1591</t>
  </si>
  <si>
    <t>Id1590</t>
  </si>
  <si>
    <t>Id1589</t>
  </si>
  <si>
    <t>Id1588</t>
  </si>
  <si>
    <t>Id1587</t>
  </si>
  <si>
    <t>Id1586</t>
  </si>
  <si>
    <t>Id1585</t>
  </si>
  <si>
    <t>Id1584</t>
  </si>
  <si>
    <t>Id1583</t>
  </si>
  <si>
    <t>Id1582</t>
  </si>
  <si>
    <t>Id1581</t>
  </si>
  <si>
    <t>Id1580</t>
  </si>
  <si>
    <t>Id1579</t>
  </si>
  <si>
    <t>Id1578</t>
  </si>
  <si>
    <t>Id1577</t>
  </si>
  <si>
    <t>Id1576</t>
  </si>
  <si>
    <t>Id1575</t>
  </si>
  <si>
    <t>Id1574</t>
  </si>
  <si>
    <t>Id1573</t>
  </si>
  <si>
    <t>Id1572</t>
  </si>
  <si>
    <t>Id1571</t>
  </si>
  <si>
    <t>Id1570</t>
  </si>
  <si>
    <t>Id1569</t>
  </si>
  <si>
    <t>Id1568</t>
  </si>
  <si>
    <t>Id1567</t>
  </si>
  <si>
    <t>Id1566</t>
  </si>
  <si>
    <t>Id1565</t>
  </si>
  <si>
    <t>Id1564</t>
  </si>
  <si>
    <t>Id1563</t>
  </si>
  <si>
    <t>Id1562</t>
  </si>
  <si>
    <t>Id1561</t>
  </si>
  <si>
    <t>Id1560</t>
  </si>
  <si>
    <t>Id1559</t>
  </si>
  <si>
    <t>Id1558</t>
  </si>
  <si>
    <t>Id1557</t>
  </si>
  <si>
    <t>Id1556</t>
  </si>
  <si>
    <t>Id1555</t>
  </si>
  <si>
    <t>Id1554</t>
  </si>
  <si>
    <t>Id1553</t>
  </si>
  <si>
    <t>Id1552</t>
  </si>
  <si>
    <t>Id1551</t>
  </si>
  <si>
    <t>Id1550</t>
  </si>
  <si>
    <t>Id1549</t>
  </si>
  <si>
    <t>Id1548</t>
  </si>
  <si>
    <t>Id1547</t>
  </si>
  <si>
    <t>Id1546</t>
  </si>
  <si>
    <t>Id1545</t>
  </si>
  <si>
    <t>Id1544</t>
  </si>
  <si>
    <t>Id1543</t>
  </si>
  <si>
    <t>Id1542</t>
  </si>
  <si>
    <t>Id1541</t>
  </si>
  <si>
    <t>Id1540</t>
  </si>
  <si>
    <t>Id1539</t>
  </si>
  <si>
    <t>Id1538</t>
  </si>
  <si>
    <t>Id1537</t>
  </si>
  <si>
    <t>Id1536</t>
  </si>
  <si>
    <t>Id1535</t>
  </si>
  <si>
    <t>Id1534</t>
  </si>
  <si>
    <t>Id1533</t>
  </si>
  <si>
    <t>Id1532</t>
  </si>
  <si>
    <t>Id1531</t>
  </si>
  <si>
    <t>Id1530</t>
  </si>
  <si>
    <t>Id1529</t>
  </si>
  <si>
    <t>Id1528</t>
  </si>
  <si>
    <t>Id1527</t>
  </si>
  <si>
    <t>Id1526</t>
  </si>
  <si>
    <t>Id1525</t>
  </si>
  <si>
    <t>Id1524</t>
  </si>
  <si>
    <t>Id1523</t>
  </si>
  <si>
    <t>Id1522</t>
  </si>
  <si>
    <t>Id1521</t>
  </si>
  <si>
    <t>Id1520</t>
  </si>
  <si>
    <t>Id1519</t>
  </si>
  <si>
    <t>Id1518</t>
  </si>
  <si>
    <t>Id1517</t>
  </si>
  <si>
    <t>Id1516</t>
  </si>
  <si>
    <t>Id1515</t>
  </si>
  <si>
    <t>Id1514</t>
  </si>
  <si>
    <t>Id1513</t>
  </si>
  <si>
    <t>Id1512</t>
  </si>
  <si>
    <t>Id1511</t>
  </si>
  <si>
    <t>Id1510</t>
  </si>
  <si>
    <t>Id1509</t>
  </si>
  <si>
    <t>Id1508</t>
  </si>
  <si>
    <t>Id1507</t>
  </si>
  <si>
    <t>Id1506</t>
  </si>
  <si>
    <t>Id1505</t>
  </si>
  <si>
    <t>Id1504</t>
  </si>
  <si>
    <t>Id1503</t>
  </si>
  <si>
    <t>Id1502</t>
  </si>
  <si>
    <t>Id1501</t>
  </si>
  <si>
    <t>Id1500</t>
  </si>
  <si>
    <t>Id1499</t>
  </si>
  <si>
    <t>Id1498</t>
  </si>
  <si>
    <t>Id1497</t>
  </si>
  <si>
    <t>Id1496</t>
  </si>
  <si>
    <t>Id1495</t>
  </si>
  <si>
    <t>Id1494</t>
  </si>
  <si>
    <t>Id1493</t>
  </si>
  <si>
    <t>Id1492</t>
  </si>
  <si>
    <t>Id1491</t>
  </si>
  <si>
    <t>Id1490</t>
  </si>
  <si>
    <t>Id1489</t>
  </si>
  <si>
    <t>Id1488</t>
  </si>
  <si>
    <t>Id1487</t>
  </si>
  <si>
    <t>Id1486</t>
  </si>
  <si>
    <t>Id1485</t>
  </si>
  <si>
    <t>Id1484</t>
  </si>
  <si>
    <t>Id1483</t>
  </si>
  <si>
    <t>Id1482</t>
  </si>
  <si>
    <t>Id1481</t>
  </si>
  <si>
    <t>Id1480</t>
  </si>
  <si>
    <t>Id1479</t>
  </si>
  <si>
    <t>Id1478</t>
  </si>
  <si>
    <t>Id1477</t>
  </si>
  <si>
    <t>Id1476</t>
  </si>
  <si>
    <t>Id1475</t>
  </si>
  <si>
    <t>Id1474</t>
  </si>
  <si>
    <t>Id1473</t>
  </si>
  <si>
    <t>Id1472</t>
  </si>
  <si>
    <t>Id1471</t>
  </si>
  <si>
    <t>Id1470</t>
  </si>
  <si>
    <t>Id1469</t>
  </si>
  <si>
    <t>Id1468</t>
  </si>
  <si>
    <t>Id1467</t>
  </si>
  <si>
    <t>Id1466</t>
  </si>
  <si>
    <t>Id1465</t>
  </si>
  <si>
    <t>Id1464</t>
  </si>
  <si>
    <t>Id1463</t>
  </si>
  <si>
    <t>Id1462</t>
  </si>
  <si>
    <t>Id1461</t>
  </si>
  <si>
    <t>Id1460</t>
  </si>
  <si>
    <t>Id1459</t>
  </si>
  <si>
    <t>Id1458</t>
  </si>
  <si>
    <t>Id1457</t>
  </si>
  <si>
    <t>Id1456</t>
  </si>
  <si>
    <t>Id1455</t>
  </si>
  <si>
    <t>Id1454</t>
  </si>
  <si>
    <t>Id1453</t>
  </si>
  <si>
    <t>Id1452</t>
  </si>
  <si>
    <t>Id1451</t>
  </si>
  <si>
    <t>Id1450</t>
  </si>
  <si>
    <t>Id1449</t>
  </si>
  <si>
    <t>Id1448</t>
  </si>
  <si>
    <t>Id1447</t>
  </si>
  <si>
    <t>Id1446</t>
  </si>
  <si>
    <t>Id1445</t>
  </si>
  <si>
    <t>Id1444</t>
  </si>
  <si>
    <t>Id1443</t>
  </si>
  <si>
    <t>Id1442</t>
  </si>
  <si>
    <t>Id1441</t>
  </si>
  <si>
    <t>Id1440</t>
  </si>
  <si>
    <t>Id1439</t>
  </si>
  <si>
    <t>Id1438</t>
  </si>
  <si>
    <t>Id1437</t>
  </si>
  <si>
    <t>Id1436</t>
  </si>
  <si>
    <t>Id1435</t>
  </si>
  <si>
    <t>Id1434</t>
  </si>
  <si>
    <t>Id1433</t>
  </si>
  <si>
    <t>Id1432</t>
  </si>
  <si>
    <t>Id1431</t>
  </si>
  <si>
    <t>Id1430</t>
  </si>
  <si>
    <t>Id1429</t>
  </si>
  <si>
    <t>Id1428</t>
  </si>
  <si>
    <t>Id1427</t>
  </si>
  <si>
    <t>Id1426</t>
  </si>
  <si>
    <t>Id1425</t>
  </si>
  <si>
    <t>Id1424</t>
  </si>
  <si>
    <t>Id1423</t>
  </si>
  <si>
    <t>Id1422</t>
  </si>
  <si>
    <t>Id1421</t>
  </si>
  <si>
    <t>Id1420</t>
  </si>
  <si>
    <t>Id1419</t>
  </si>
  <si>
    <t>Id1418</t>
  </si>
  <si>
    <t>Id1417</t>
  </si>
  <si>
    <t>Id1416</t>
  </si>
  <si>
    <t>Id1415</t>
  </si>
  <si>
    <t>Id1414</t>
  </si>
  <si>
    <t>Id1413</t>
  </si>
  <si>
    <t>Id1412</t>
  </si>
  <si>
    <t>Id1411</t>
  </si>
  <si>
    <t>Id1410</t>
  </si>
  <si>
    <t>Id1409</t>
  </si>
  <si>
    <t>Id1408</t>
  </si>
  <si>
    <t>Id1407</t>
  </si>
  <si>
    <t>Id1406</t>
  </si>
  <si>
    <t>Id1405</t>
  </si>
  <si>
    <t>Id1404</t>
  </si>
  <si>
    <t>Id1403</t>
  </si>
  <si>
    <t>Id1402</t>
  </si>
  <si>
    <t>Id1401</t>
  </si>
  <si>
    <t>Id1400</t>
  </si>
  <si>
    <t>Id1399</t>
  </si>
  <si>
    <t>Id1398</t>
  </si>
  <si>
    <t>Id1397</t>
  </si>
  <si>
    <t>Id1396</t>
  </si>
  <si>
    <t>Id1395</t>
  </si>
  <si>
    <t>Id1394</t>
  </si>
  <si>
    <t>Id1393</t>
  </si>
  <si>
    <t>Id1392</t>
  </si>
  <si>
    <t>Id1391</t>
  </si>
  <si>
    <t>Id1390</t>
  </si>
  <si>
    <t>Id1389</t>
  </si>
  <si>
    <t>Id1388</t>
  </si>
  <si>
    <t>Id1387</t>
  </si>
  <si>
    <t>Id1386</t>
  </si>
  <si>
    <t>Id1385</t>
  </si>
  <si>
    <t>Id1384</t>
  </si>
  <si>
    <t>Id1383</t>
  </si>
  <si>
    <t>Id1382</t>
  </si>
  <si>
    <t>Id1381</t>
  </si>
  <si>
    <t>Id1380</t>
  </si>
  <si>
    <t>Id1379</t>
  </si>
  <si>
    <t>Id1378</t>
  </si>
  <si>
    <t>Id1377</t>
  </si>
  <si>
    <t>Id1376</t>
  </si>
  <si>
    <t>Id1375</t>
  </si>
  <si>
    <t>Id1374</t>
  </si>
  <si>
    <t>Id1373</t>
  </si>
  <si>
    <t>Id1372</t>
  </si>
  <si>
    <t>Id1371</t>
  </si>
  <si>
    <t>Id1370</t>
  </si>
  <si>
    <t>Id1369</t>
  </si>
  <si>
    <t>Id1368</t>
  </si>
  <si>
    <t>Id1367</t>
  </si>
  <si>
    <t>Id1366</t>
  </si>
  <si>
    <t>Id1365</t>
  </si>
  <si>
    <t>Id1364</t>
  </si>
  <si>
    <t>Id1363</t>
  </si>
  <si>
    <t>Id1362</t>
  </si>
  <si>
    <t>Id1361</t>
  </si>
  <si>
    <t>Id1360</t>
  </si>
  <si>
    <t>Id1359</t>
  </si>
  <si>
    <t>Id1358</t>
  </si>
  <si>
    <t>Id1357</t>
  </si>
  <si>
    <t>Id1356</t>
  </si>
  <si>
    <t>Id1355</t>
  </si>
  <si>
    <t>Id1354</t>
  </si>
  <si>
    <t>Id1353</t>
  </si>
  <si>
    <t>Id1352</t>
  </si>
  <si>
    <t>Id1351</t>
  </si>
  <si>
    <t>Id1350</t>
  </si>
  <si>
    <t>Id1349</t>
  </si>
  <si>
    <t>Id1348</t>
  </si>
  <si>
    <t>Id1347</t>
  </si>
  <si>
    <t>Id1346</t>
  </si>
  <si>
    <t>Id1345</t>
  </si>
  <si>
    <t>Id1344</t>
  </si>
  <si>
    <t>Id1343</t>
  </si>
  <si>
    <t>Id1342</t>
  </si>
  <si>
    <t>Id1341</t>
  </si>
  <si>
    <t>Id1340</t>
  </si>
  <si>
    <t>Id1339</t>
  </si>
  <si>
    <t>Id1338</t>
  </si>
  <si>
    <t>Id1337</t>
  </si>
  <si>
    <t>Id1336</t>
  </si>
  <si>
    <t>Id1335</t>
  </si>
  <si>
    <t>Id1334</t>
  </si>
  <si>
    <t>Id1333</t>
  </si>
  <si>
    <t>Id1332</t>
  </si>
  <si>
    <t>Id1331</t>
  </si>
  <si>
    <t>Id1330</t>
  </si>
  <si>
    <t>Id1329</t>
  </si>
  <si>
    <t>Id1328</t>
  </si>
  <si>
    <t>Id1327</t>
  </si>
  <si>
    <t>Id1326</t>
  </si>
  <si>
    <t>Id1325</t>
  </si>
  <si>
    <t>Id1324</t>
  </si>
  <si>
    <t>Id1323</t>
  </si>
  <si>
    <t>Id1322</t>
  </si>
  <si>
    <t>Id1321</t>
  </si>
  <si>
    <t>Id1320</t>
  </si>
  <si>
    <t>Id1319</t>
  </si>
  <si>
    <t>Id1318</t>
  </si>
  <si>
    <t>Id1317</t>
  </si>
  <si>
    <t>Id1316</t>
  </si>
  <si>
    <t>Id1315</t>
  </si>
  <si>
    <t>Id1314</t>
  </si>
  <si>
    <t>Id1313</t>
  </si>
  <si>
    <t>Id1312</t>
  </si>
  <si>
    <t>Id1311</t>
  </si>
  <si>
    <t>Id1310</t>
  </si>
  <si>
    <t>Id1309</t>
  </si>
  <si>
    <t>Id1308</t>
  </si>
  <si>
    <t>Id1307</t>
  </si>
  <si>
    <t>Id1306</t>
  </si>
  <si>
    <t>Id1305</t>
  </si>
  <si>
    <t>Id1304</t>
  </si>
  <si>
    <t>Id1303</t>
  </si>
  <si>
    <t>Id1302</t>
  </si>
  <si>
    <t>Id1301</t>
  </si>
  <si>
    <t>Id1300</t>
  </si>
  <si>
    <t>Id1299</t>
  </si>
  <si>
    <t>Id1298</t>
  </si>
  <si>
    <t>Id1297</t>
  </si>
  <si>
    <t>Id1296</t>
  </si>
  <si>
    <t>Id1295</t>
  </si>
  <si>
    <t>Id1294</t>
  </si>
  <si>
    <t>Id1293</t>
  </si>
  <si>
    <t>Id1292</t>
  </si>
  <si>
    <t>Id1291</t>
  </si>
  <si>
    <t>Id1290</t>
  </si>
  <si>
    <t>Id1289</t>
  </si>
  <si>
    <t>Id1288</t>
  </si>
  <si>
    <t>Id1287</t>
  </si>
  <si>
    <t>Id1286</t>
  </si>
  <si>
    <t>Id1285</t>
  </si>
  <si>
    <t>Id1284</t>
  </si>
  <si>
    <t>Id1283</t>
  </si>
  <si>
    <t>Id1282</t>
  </si>
  <si>
    <t>Id1281</t>
  </si>
  <si>
    <t>Id1280</t>
  </si>
  <si>
    <t>Id1279</t>
  </si>
  <si>
    <t>Id1278</t>
  </si>
  <si>
    <t>Id1277</t>
  </si>
  <si>
    <t>Id1276</t>
  </si>
  <si>
    <t>Id1275</t>
  </si>
  <si>
    <t>Id1274</t>
  </si>
  <si>
    <t>Id1273</t>
  </si>
  <si>
    <t>Id1272</t>
  </si>
  <si>
    <t>Id1271</t>
  </si>
  <si>
    <t>Id1270</t>
  </si>
  <si>
    <t>Id1269</t>
  </si>
  <si>
    <t>Id1268</t>
  </si>
  <si>
    <t>Id1267</t>
  </si>
  <si>
    <t>Id1266</t>
  </si>
  <si>
    <t>Id1265</t>
  </si>
  <si>
    <t>Id1264</t>
  </si>
  <si>
    <t>Id1263</t>
  </si>
  <si>
    <t>Id1262</t>
  </si>
  <si>
    <t>Id1261</t>
  </si>
  <si>
    <t>Id1260</t>
  </si>
  <si>
    <t>Id1259</t>
  </si>
  <si>
    <t>Id1258</t>
  </si>
  <si>
    <t>Id1257</t>
  </si>
  <si>
    <t>Id1256</t>
  </si>
  <si>
    <t>Id1255</t>
  </si>
  <si>
    <t>Id1254</t>
  </si>
  <si>
    <t>Id1253</t>
  </si>
  <si>
    <t>Id1252</t>
  </si>
  <si>
    <t>Id1251</t>
  </si>
  <si>
    <t>Id1250</t>
  </si>
  <si>
    <t>Id1249</t>
  </si>
  <si>
    <t>Id1248</t>
  </si>
  <si>
    <t>Id1247</t>
  </si>
  <si>
    <t>Id1246</t>
  </si>
  <si>
    <t>Id1245</t>
  </si>
  <si>
    <t>Id1244</t>
  </si>
  <si>
    <t>Id1243</t>
  </si>
  <si>
    <t>Id1242</t>
  </si>
  <si>
    <t>Id1241</t>
  </si>
  <si>
    <t>Id1240</t>
  </si>
  <si>
    <t>Id1239</t>
  </si>
  <si>
    <t>Id1238</t>
  </si>
  <si>
    <t>Id1237</t>
  </si>
  <si>
    <t>Id1236</t>
  </si>
  <si>
    <t>Id1235</t>
  </si>
  <si>
    <t>Id1234</t>
  </si>
  <si>
    <t>Id1233</t>
  </si>
  <si>
    <t>Id1232</t>
  </si>
  <si>
    <t>Id1231</t>
  </si>
  <si>
    <t>Id1230</t>
  </si>
  <si>
    <t>Id1229</t>
  </si>
  <si>
    <t>Id1228</t>
  </si>
  <si>
    <t>Id1227</t>
  </si>
  <si>
    <t>Id1226</t>
  </si>
  <si>
    <t>Id1225</t>
  </si>
  <si>
    <t>Id1224</t>
  </si>
  <si>
    <t>Id1223</t>
  </si>
  <si>
    <t>Id1222</t>
  </si>
  <si>
    <t>Id1221</t>
  </si>
  <si>
    <t>Id1220</t>
  </si>
  <si>
    <t>Id1219</t>
  </si>
  <si>
    <t>Id1218</t>
  </si>
  <si>
    <t>Id1217</t>
  </si>
  <si>
    <t>Id1216</t>
  </si>
  <si>
    <t>Id1215</t>
  </si>
  <si>
    <t>Id1214</t>
  </si>
  <si>
    <t>Id1213</t>
  </si>
  <si>
    <t>Id1212</t>
  </si>
  <si>
    <t>Id1211</t>
  </si>
  <si>
    <t>Id1210</t>
  </si>
  <si>
    <t>Id1209</t>
  </si>
  <si>
    <t>Id1208</t>
  </si>
  <si>
    <t>Id1207</t>
  </si>
  <si>
    <t>Id1206</t>
  </si>
  <si>
    <t>Id1205</t>
  </si>
  <si>
    <t>Id1204</t>
  </si>
  <si>
    <t>Id1203</t>
  </si>
  <si>
    <t>Id1202</t>
  </si>
  <si>
    <t>Id1201</t>
  </si>
  <si>
    <t>Id1200</t>
  </si>
  <si>
    <t>Id1199</t>
  </si>
  <si>
    <t>Id1198</t>
  </si>
  <si>
    <t>Id1197</t>
  </si>
  <si>
    <t>Id1196</t>
  </si>
  <si>
    <t>Id1195</t>
  </si>
  <si>
    <t>Id1194</t>
  </si>
  <si>
    <t>Id1193</t>
  </si>
  <si>
    <t>Id1192</t>
  </si>
  <si>
    <t>Id1191</t>
  </si>
  <si>
    <t>Id1190</t>
  </si>
  <si>
    <t>Id1189</t>
  </si>
  <si>
    <t>Id1188</t>
  </si>
  <si>
    <t>Id1187</t>
  </si>
  <si>
    <t>Id1186</t>
  </si>
  <si>
    <t>Id1185</t>
  </si>
  <si>
    <t>Id1184</t>
  </si>
  <si>
    <t>Id1183</t>
  </si>
  <si>
    <t>Id1182</t>
  </si>
  <si>
    <t>Id1181</t>
  </si>
  <si>
    <t>Id1180</t>
  </si>
  <si>
    <t>Id1179</t>
  </si>
  <si>
    <t>Id1178</t>
  </si>
  <si>
    <t>Id1177</t>
  </si>
  <si>
    <t>Id1176</t>
  </si>
  <si>
    <t>Id1175</t>
  </si>
  <si>
    <t>Id1174</t>
  </si>
  <si>
    <t>Id1173</t>
  </si>
  <si>
    <t>Id1172</t>
  </si>
  <si>
    <t>Id1171</t>
  </si>
  <si>
    <t>Id1170</t>
  </si>
  <si>
    <t>Id1169</t>
  </si>
  <si>
    <t>Id1168</t>
  </si>
  <si>
    <t>Id1167</t>
  </si>
  <si>
    <t>Id1166</t>
  </si>
  <si>
    <t>Id1165</t>
  </si>
  <si>
    <t>Id1164</t>
  </si>
  <si>
    <t>Id1163</t>
  </si>
  <si>
    <t>Id1162</t>
  </si>
  <si>
    <t>Id1161</t>
  </si>
  <si>
    <t>Id1160</t>
  </si>
  <si>
    <t>Id1159</t>
  </si>
  <si>
    <t>Id1158</t>
  </si>
  <si>
    <t>Id1157</t>
  </si>
  <si>
    <t>Id1156</t>
  </si>
  <si>
    <t>Id1155</t>
  </si>
  <si>
    <t>Id1154</t>
  </si>
  <si>
    <t>Id1153</t>
  </si>
  <si>
    <t>Id1152</t>
  </si>
  <si>
    <t>Id1151</t>
  </si>
  <si>
    <t>Id1150</t>
  </si>
  <si>
    <t>Id1149</t>
  </si>
  <si>
    <t>Id1148</t>
  </si>
  <si>
    <t>Id1147</t>
  </si>
  <si>
    <t>Id1146</t>
  </si>
  <si>
    <t>Id1145</t>
  </si>
  <si>
    <t>Id1144</t>
  </si>
  <si>
    <t>Id1143</t>
  </si>
  <si>
    <t>Id1142</t>
  </si>
  <si>
    <t>Id1141</t>
  </si>
  <si>
    <t>Id1140</t>
  </si>
  <si>
    <t>Id1139</t>
  </si>
  <si>
    <t>Id1138</t>
  </si>
  <si>
    <t>Id1137</t>
  </si>
  <si>
    <t>Id1136</t>
  </si>
  <si>
    <t>Id1135</t>
  </si>
  <si>
    <t>Id1134</t>
  </si>
  <si>
    <t>Id1133</t>
  </si>
  <si>
    <t>Id1132</t>
  </si>
  <si>
    <t>Id1131</t>
  </si>
  <si>
    <t>Id1130</t>
  </si>
  <si>
    <t>Id1129</t>
  </si>
  <si>
    <t>Id1128</t>
  </si>
  <si>
    <t>Id1127</t>
  </si>
  <si>
    <t>Id1126</t>
  </si>
  <si>
    <t>Id1125</t>
  </si>
  <si>
    <t>Id1124</t>
  </si>
  <si>
    <t>Id1123</t>
  </si>
  <si>
    <t>Id1122</t>
  </si>
  <si>
    <t>Id1121</t>
  </si>
  <si>
    <t>Id1120</t>
  </si>
  <si>
    <t>Id1119</t>
  </si>
  <si>
    <t>Id1118</t>
  </si>
  <si>
    <t>Id1117</t>
  </si>
  <si>
    <t>Id1116</t>
  </si>
  <si>
    <t>Id1115</t>
  </si>
  <si>
    <t>Id1114</t>
  </si>
  <si>
    <t>Id1113</t>
  </si>
  <si>
    <t>Id1112</t>
  </si>
  <si>
    <t>Id1111</t>
  </si>
  <si>
    <t>Id1110</t>
  </si>
  <si>
    <t>Id1109</t>
  </si>
  <si>
    <t>Id1108</t>
  </si>
  <si>
    <t>Id1107</t>
  </si>
  <si>
    <t>Id1106</t>
  </si>
  <si>
    <t>Id1105</t>
  </si>
  <si>
    <t>Id1104</t>
  </si>
  <si>
    <t>Id1103</t>
  </si>
  <si>
    <t>Id1102</t>
  </si>
  <si>
    <t>Id1101</t>
  </si>
  <si>
    <t>Id1100</t>
  </si>
  <si>
    <t>Id1099</t>
  </si>
  <si>
    <t>Id1098</t>
  </si>
  <si>
    <t>Id1097</t>
  </si>
  <si>
    <t>Id1096</t>
  </si>
  <si>
    <t>Id1095</t>
  </si>
  <si>
    <t>Id1094</t>
  </si>
  <si>
    <t>Id1093</t>
  </si>
  <si>
    <t>Id1092</t>
  </si>
  <si>
    <t>Id1091</t>
  </si>
  <si>
    <t>Id1090</t>
  </si>
  <si>
    <t>Id1089</t>
  </si>
  <si>
    <t>Id1088</t>
  </si>
  <si>
    <t>Id1087</t>
  </si>
  <si>
    <t>Id1086</t>
  </si>
  <si>
    <t>Id1085</t>
  </si>
  <si>
    <t>Id1084</t>
  </si>
  <si>
    <t>Id1083</t>
  </si>
  <si>
    <t>Id1082</t>
  </si>
  <si>
    <t>Id1081</t>
  </si>
  <si>
    <t>Id1080</t>
  </si>
  <si>
    <t>Id1079</t>
  </si>
  <si>
    <t>Id1078</t>
  </si>
  <si>
    <t>Id1077</t>
  </si>
  <si>
    <t>Id1076</t>
  </si>
  <si>
    <t>Id1075</t>
  </si>
  <si>
    <t>Id1074</t>
  </si>
  <si>
    <t>Id1073</t>
  </si>
  <si>
    <t>Id1072</t>
  </si>
  <si>
    <t>Id1071</t>
  </si>
  <si>
    <t>Id1070</t>
  </si>
  <si>
    <t>Id1069</t>
  </si>
  <si>
    <t>Id1068</t>
  </si>
  <si>
    <t>Id1067</t>
  </si>
  <si>
    <t>Id1066</t>
  </si>
  <si>
    <t>Id1065</t>
  </si>
  <si>
    <t>Id1064</t>
  </si>
  <si>
    <t>Id1063</t>
  </si>
  <si>
    <t>Id1062</t>
  </si>
  <si>
    <t>Id1061</t>
  </si>
  <si>
    <t>Id1060</t>
  </si>
  <si>
    <t>Id1059</t>
  </si>
  <si>
    <t>Id1058</t>
  </si>
  <si>
    <t>Id1057</t>
  </si>
  <si>
    <t>Id1056</t>
  </si>
  <si>
    <t>Id1055</t>
  </si>
  <si>
    <t>Id1054</t>
  </si>
  <si>
    <t>Id1053</t>
  </si>
  <si>
    <t>Id1052</t>
  </si>
  <si>
    <t>Id1051</t>
  </si>
  <si>
    <t>Id1050</t>
  </si>
  <si>
    <t>Id1049</t>
  </si>
  <si>
    <t>Id1048</t>
  </si>
  <si>
    <t>Id1047</t>
  </si>
  <si>
    <t>Id1046</t>
  </si>
  <si>
    <t>Id1045</t>
  </si>
  <si>
    <t>Id1044</t>
  </si>
  <si>
    <t>Id1043</t>
  </si>
  <si>
    <t>Id1042</t>
  </si>
  <si>
    <t>Id1041</t>
  </si>
  <si>
    <t>Id1040</t>
  </si>
  <si>
    <t>Id1039</t>
  </si>
  <si>
    <t>Id1038</t>
  </si>
  <si>
    <t>Id1037</t>
  </si>
  <si>
    <t>Id1036</t>
  </si>
  <si>
    <t>Id1035</t>
  </si>
  <si>
    <t>Id1034</t>
  </si>
  <si>
    <t>Id1033</t>
  </si>
  <si>
    <t>Id1032</t>
  </si>
  <si>
    <t>Id1031</t>
  </si>
  <si>
    <t>Id1030</t>
  </si>
  <si>
    <t>Id1029</t>
  </si>
  <si>
    <t>Id1028</t>
  </si>
  <si>
    <t>Id1027</t>
  </si>
  <si>
    <t>Id1026</t>
  </si>
  <si>
    <t>Id1025</t>
  </si>
  <si>
    <t>Id1024</t>
  </si>
  <si>
    <t>Id1023</t>
  </si>
  <si>
    <t>Id1022</t>
  </si>
  <si>
    <t>Id1021</t>
  </si>
  <si>
    <t>Id1020</t>
  </si>
  <si>
    <t>Id1019</t>
  </si>
  <si>
    <t>Id1018</t>
  </si>
  <si>
    <t>Id1017</t>
  </si>
  <si>
    <t>Id1016</t>
  </si>
  <si>
    <t>Id1015</t>
  </si>
  <si>
    <t>Id1014</t>
  </si>
  <si>
    <t>Id1013</t>
  </si>
  <si>
    <t>Id1012</t>
  </si>
  <si>
    <t>Id1011</t>
  </si>
  <si>
    <t>Id1010</t>
  </si>
  <si>
    <t>Id1009</t>
  </si>
  <si>
    <t>Id1008</t>
  </si>
  <si>
    <t>Id1007</t>
  </si>
  <si>
    <t>Id1006</t>
  </si>
  <si>
    <t>Id1005</t>
  </si>
  <si>
    <t>Id1004</t>
  </si>
  <si>
    <t>Id1003</t>
  </si>
  <si>
    <t>Id1002</t>
  </si>
  <si>
    <t>Id1001</t>
  </si>
  <si>
    <t>Id1000</t>
  </si>
  <si>
    <t>Id999</t>
  </si>
  <si>
    <t>Id998</t>
  </si>
  <si>
    <t>Id997</t>
  </si>
  <si>
    <t>Id996</t>
  </si>
  <si>
    <t>Id995</t>
  </si>
  <si>
    <t>Id994</t>
  </si>
  <si>
    <t>Id993</t>
  </si>
  <si>
    <t>Id992</t>
  </si>
  <si>
    <t>Id991</t>
  </si>
  <si>
    <t>Id990</t>
  </si>
  <si>
    <t>Id989</t>
  </si>
  <si>
    <t>Id988</t>
  </si>
  <si>
    <t>Id987</t>
  </si>
  <si>
    <t>Id986</t>
  </si>
  <si>
    <t>Id985</t>
  </si>
  <si>
    <t>Id984</t>
  </si>
  <si>
    <t>Id983</t>
  </si>
  <si>
    <t>Id982</t>
  </si>
  <si>
    <t>Id981</t>
  </si>
  <si>
    <t>Id980</t>
  </si>
  <si>
    <t>Id979</t>
  </si>
  <si>
    <t>Id978</t>
  </si>
  <si>
    <t>Id977</t>
  </si>
  <si>
    <t>Id976</t>
  </si>
  <si>
    <t>Id975</t>
  </si>
  <si>
    <t>Id974</t>
  </si>
  <si>
    <t>Id973</t>
  </si>
  <si>
    <t>Id972</t>
  </si>
  <si>
    <t>Id971</t>
  </si>
  <si>
    <t>Id970</t>
  </si>
  <si>
    <t>Id969</t>
  </si>
  <si>
    <t>Id968</t>
  </si>
  <si>
    <t>Id967</t>
  </si>
  <si>
    <t>Id966</t>
  </si>
  <si>
    <t>Id965</t>
  </si>
  <si>
    <t>Id964</t>
  </si>
  <si>
    <t>Id963</t>
  </si>
  <si>
    <t>Id962</t>
  </si>
  <si>
    <t>Id961</t>
  </si>
  <si>
    <t>Id960</t>
  </si>
  <si>
    <t>Id959</t>
  </si>
  <si>
    <t>Id958</t>
  </si>
  <si>
    <t>Id957</t>
  </si>
  <si>
    <t>Id956</t>
  </si>
  <si>
    <t>Id955</t>
  </si>
  <si>
    <t>Id954</t>
  </si>
  <si>
    <t>Id953</t>
  </si>
  <si>
    <t>Id952</t>
  </si>
  <si>
    <t>Id951</t>
  </si>
  <si>
    <t>Id950</t>
  </si>
  <si>
    <t>Id949</t>
  </si>
  <si>
    <t>Id948</t>
  </si>
  <si>
    <t>Id947</t>
  </si>
  <si>
    <t>Id946</t>
  </si>
  <si>
    <t>Id945</t>
  </si>
  <si>
    <t>Id944</t>
  </si>
  <si>
    <t>Id943</t>
  </si>
  <si>
    <t>Id942</t>
  </si>
  <si>
    <t>Id941</t>
  </si>
  <si>
    <t>Id940</t>
  </si>
  <si>
    <t>Id939</t>
  </si>
  <si>
    <t>Id938</t>
  </si>
  <si>
    <t>Id937</t>
  </si>
  <si>
    <t>Id936</t>
  </si>
  <si>
    <t>Id935</t>
  </si>
  <si>
    <t>Id934</t>
  </si>
  <si>
    <t>Id933</t>
  </si>
  <si>
    <t>Id932</t>
  </si>
  <si>
    <t>Id931</t>
  </si>
  <si>
    <t>Id930</t>
  </si>
  <si>
    <t>Id929</t>
  </si>
  <si>
    <t>Id928</t>
  </si>
  <si>
    <t>Id927</t>
  </si>
  <si>
    <t>Id926</t>
  </si>
  <si>
    <t>Id925</t>
  </si>
  <si>
    <t>Id924</t>
  </si>
  <si>
    <t>Id923</t>
  </si>
  <si>
    <t>Id922</t>
  </si>
  <si>
    <t>Id921</t>
  </si>
  <si>
    <t>Id920</t>
  </si>
  <si>
    <t>Id919</t>
  </si>
  <si>
    <t>Id918</t>
  </si>
  <si>
    <t>Id917</t>
  </si>
  <si>
    <t>Id916</t>
  </si>
  <si>
    <t>Id915</t>
  </si>
  <si>
    <t>Id914</t>
  </si>
  <si>
    <t>Id913</t>
  </si>
  <si>
    <t>Id912</t>
  </si>
  <si>
    <t>Id911</t>
  </si>
  <si>
    <t>Id910</t>
  </si>
  <si>
    <t>Id909</t>
  </si>
  <si>
    <t>Id908</t>
  </si>
  <si>
    <t>Id907</t>
  </si>
  <si>
    <t>Id906</t>
  </si>
  <si>
    <t>Id905</t>
  </si>
  <si>
    <t>Id904</t>
  </si>
  <si>
    <t>Id903</t>
  </si>
  <si>
    <t>Id902</t>
  </si>
  <si>
    <t>Id901</t>
  </si>
  <si>
    <t>Id900</t>
  </si>
  <si>
    <t>Id899</t>
  </si>
  <si>
    <t>Id898</t>
  </si>
  <si>
    <t>Id897</t>
  </si>
  <si>
    <t>Id896</t>
  </si>
  <si>
    <t>Id895</t>
  </si>
  <si>
    <t>Id894</t>
  </si>
  <si>
    <t>Id893</t>
  </si>
  <si>
    <t>Id892</t>
  </si>
  <si>
    <t>Id891</t>
  </si>
  <si>
    <t>Id890</t>
  </si>
  <si>
    <t>Id889</t>
  </si>
  <si>
    <t>Id888</t>
  </si>
  <si>
    <t>Id887</t>
  </si>
  <si>
    <t>Id886</t>
  </si>
  <si>
    <t>Id885</t>
  </si>
  <si>
    <t>Id884</t>
  </si>
  <si>
    <t>Id883</t>
  </si>
  <si>
    <t>Id882</t>
  </si>
  <si>
    <t>Id881</t>
  </si>
  <si>
    <t>Id880</t>
  </si>
  <si>
    <t>Id879</t>
  </si>
  <si>
    <t>Id878</t>
  </si>
  <si>
    <t>Id877</t>
  </si>
  <si>
    <t>Id876</t>
  </si>
  <si>
    <t>Id875</t>
  </si>
  <si>
    <t>Id874</t>
  </si>
  <si>
    <t>Id873</t>
  </si>
  <si>
    <t>Id872</t>
  </si>
  <si>
    <t>Id871</t>
  </si>
  <si>
    <t>Id870</t>
  </si>
  <si>
    <t>Id869</t>
  </si>
  <si>
    <t>Id868</t>
  </si>
  <si>
    <t>Id867</t>
  </si>
  <si>
    <t>Id866</t>
  </si>
  <si>
    <t>Id865</t>
  </si>
  <si>
    <t>Id864</t>
  </si>
  <si>
    <t>Id863</t>
  </si>
  <si>
    <t>Id862</t>
  </si>
  <si>
    <t>Id861</t>
  </si>
  <si>
    <t>Id860</t>
  </si>
  <si>
    <t>Id859</t>
  </si>
  <si>
    <t>Id858</t>
  </si>
  <si>
    <t>Id857</t>
  </si>
  <si>
    <t>Id856</t>
  </si>
  <si>
    <t>Id855</t>
  </si>
  <si>
    <t>Id854</t>
  </si>
  <si>
    <t>Id853</t>
  </si>
  <si>
    <t>Id852</t>
  </si>
  <si>
    <t>Id851</t>
  </si>
  <si>
    <t>Id850</t>
  </si>
  <si>
    <t>Id849</t>
  </si>
  <si>
    <t>Id848</t>
  </si>
  <si>
    <t>Id847</t>
  </si>
  <si>
    <t>Id846</t>
  </si>
  <si>
    <t>Id845</t>
  </si>
  <si>
    <t>Id844</t>
  </si>
  <si>
    <t>Id843</t>
  </si>
  <si>
    <t>Id842</t>
  </si>
  <si>
    <t>Id841</t>
  </si>
  <si>
    <t>Id840</t>
  </si>
  <si>
    <t>Id839</t>
  </si>
  <si>
    <t>Id838</t>
  </si>
  <si>
    <t>Id837</t>
  </si>
  <si>
    <t>Id836</t>
  </si>
  <si>
    <t>Id835</t>
  </si>
  <si>
    <t>Id834</t>
  </si>
  <si>
    <t>Id833</t>
  </si>
  <si>
    <t>Id832</t>
  </si>
  <si>
    <t>Id831</t>
  </si>
  <si>
    <t>Id830</t>
  </si>
  <si>
    <t>Id829</t>
  </si>
  <si>
    <t>Id828</t>
  </si>
  <si>
    <t>Id827</t>
  </si>
  <si>
    <t>Id826</t>
  </si>
  <si>
    <t>Id825</t>
  </si>
  <si>
    <t>Id824</t>
  </si>
  <si>
    <t>Id823</t>
  </si>
  <si>
    <t>Id822</t>
  </si>
  <si>
    <t>Id821</t>
  </si>
  <si>
    <t>Id820</t>
  </si>
  <si>
    <t>Id819</t>
  </si>
  <si>
    <t>Id818</t>
  </si>
  <si>
    <t>Id817</t>
  </si>
  <si>
    <t>Id816</t>
  </si>
  <si>
    <t>Id815</t>
  </si>
  <si>
    <t>Id814</t>
  </si>
  <si>
    <t>Id813</t>
  </si>
  <si>
    <t>Id812</t>
  </si>
  <si>
    <t>Id811</t>
  </si>
  <si>
    <t>Id810</t>
  </si>
  <si>
    <t>Id809</t>
  </si>
  <si>
    <t>Id808</t>
  </si>
  <si>
    <t>Id807</t>
  </si>
  <si>
    <t>Id806</t>
  </si>
  <si>
    <t>Id805</t>
  </si>
  <si>
    <t>Id804</t>
  </si>
  <si>
    <t>Id803</t>
  </si>
  <si>
    <t>Id802</t>
  </si>
  <si>
    <t>Id801</t>
  </si>
  <si>
    <t>Id800</t>
  </si>
  <si>
    <t>Id799</t>
  </si>
  <si>
    <t>Id798</t>
  </si>
  <si>
    <t>Id797</t>
  </si>
  <si>
    <t>Id796</t>
  </si>
  <si>
    <t>Id795</t>
  </si>
  <si>
    <t>Id794</t>
  </si>
  <si>
    <t>Id793</t>
  </si>
  <si>
    <t>Id792</t>
  </si>
  <si>
    <t>Id791</t>
  </si>
  <si>
    <t>Id790</t>
  </si>
  <si>
    <t>Id789</t>
  </si>
  <si>
    <t>Id788</t>
  </si>
  <si>
    <t>Id787</t>
  </si>
  <si>
    <t>Id786</t>
  </si>
  <si>
    <t>Id785</t>
  </si>
  <si>
    <t>Id784</t>
  </si>
  <si>
    <t>Id783</t>
  </si>
  <si>
    <t>Id782</t>
  </si>
  <si>
    <t>Id781</t>
  </si>
  <si>
    <t>Id780</t>
  </si>
  <si>
    <t>Id779</t>
  </si>
  <si>
    <t>Id778</t>
  </si>
  <si>
    <t>Id777</t>
  </si>
  <si>
    <t>Id776</t>
  </si>
  <si>
    <t>Id775</t>
  </si>
  <si>
    <t>Id774</t>
  </si>
  <si>
    <t>Id773</t>
  </si>
  <si>
    <t>Id772</t>
  </si>
  <si>
    <t>Id771</t>
  </si>
  <si>
    <t>Id770</t>
  </si>
  <si>
    <t>Id769</t>
  </si>
  <si>
    <t>Id768</t>
  </si>
  <si>
    <t>Id767</t>
  </si>
  <si>
    <t>Id766</t>
  </si>
  <si>
    <t>Id765</t>
  </si>
  <si>
    <t>Id764</t>
  </si>
  <si>
    <t>Id763</t>
  </si>
  <si>
    <t>Id762</t>
  </si>
  <si>
    <t>Id761</t>
  </si>
  <si>
    <t>Id760</t>
  </si>
  <si>
    <t>Id759</t>
  </si>
  <si>
    <t>Id758</t>
  </si>
  <si>
    <t>Id757</t>
  </si>
  <si>
    <t>Id756</t>
  </si>
  <si>
    <t>Id755</t>
  </si>
  <si>
    <t>Id754</t>
  </si>
  <si>
    <t>Id753</t>
  </si>
  <si>
    <t>Id752</t>
  </si>
  <si>
    <t>Id751</t>
  </si>
  <si>
    <t>Id750</t>
  </si>
  <si>
    <t>Id749</t>
  </si>
  <si>
    <t>Id748</t>
  </si>
  <si>
    <t>Id747</t>
  </si>
  <si>
    <t>Id746</t>
  </si>
  <si>
    <t>Id745</t>
  </si>
  <si>
    <t>Id744</t>
  </si>
  <si>
    <t>Id743</t>
  </si>
  <si>
    <t>Id742</t>
  </si>
  <si>
    <t>Id741</t>
  </si>
  <si>
    <t>Id740</t>
  </si>
  <si>
    <t>Id739</t>
  </si>
  <si>
    <t>Id738</t>
  </si>
  <si>
    <t>Id737</t>
  </si>
  <si>
    <t>Id736</t>
  </si>
  <si>
    <t>Id735</t>
  </si>
  <si>
    <t>Id734</t>
  </si>
  <si>
    <t>Id733</t>
  </si>
  <si>
    <t>Id732</t>
  </si>
  <si>
    <t>Id731</t>
  </si>
  <si>
    <t>Id730</t>
  </si>
  <si>
    <t>Id729</t>
  </si>
  <si>
    <t>Id728</t>
  </si>
  <si>
    <t>Id727</t>
  </si>
  <si>
    <t>Id726</t>
  </si>
  <si>
    <t>Id725</t>
  </si>
  <si>
    <t>Id724</t>
  </si>
  <si>
    <t>Id723</t>
  </si>
  <si>
    <t>Id722</t>
  </si>
  <si>
    <t>Id721</t>
  </si>
  <si>
    <t>Id720</t>
  </si>
  <si>
    <t>Id719</t>
  </si>
  <si>
    <t>Id718</t>
  </si>
  <si>
    <t>Id717</t>
  </si>
  <si>
    <t>Id716</t>
  </si>
  <si>
    <t>Id715</t>
  </si>
  <si>
    <t>Id714</t>
  </si>
  <si>
    <t>Id713</t>
  </si>
  <si>
    <t>Id712</t>
  </si>
  <si>
    <t>Id711</t>
  </si>
  <si>
    <t>Id710</t>
  </si>
  <si>
    <t>Id709</t>
  </si>
  <si>
    <t>Id708</t>
  </si>
  <si>
    <t>Id707</t>
  </si>
  <si>
    <t>Id706</t>
  </si>
  <si>
    <t>Id705</t>
  </si>
  <si>
    <t>Id704</t>
  </si>
  <si>
    <t>Id703</t>
  </si>
  <si>
    <t>Id702</t>
  </si>
  <si>
    <t>Id701</t>
  </si>
  <si>
    <t>Id700</t>
  </si>
  <si>
    <t>Id699</t>
  </si>
  <si>
    <t>Id698</t>
  </si>
  <si>
    <t>Id697</t>
  </si>
  <si>
    <t>Id696</t>
  </si>
  <si>
    <t>Id695</t>
  </si>
  <si>
    <t>Id694</t>
  </si>
  <si>
    <t>Id693</t>
  </si>
  <si>
    <t>Id692</t>
  </si>
  <si>
    <t>Id691</t>
  </si>
  <si>
    <t>Id690</t>
  </si>
  <si>
    <t>Id689</t>
  </si>
  <si>
    <t>Id688</t>
  </si>
  <si>
    <t>Id687</t>
  </si>
  <si>
    <t>Id686</t>
  </si>
  <si>
    <t>Id685</t>
  </si>
  <si>
    <t>Id684</t>
  </si>
  <si>
    <t>Id683</t>
  </si>
  <si>
    <t>Id682</t>
  </si>
  <si>
    <t>Id681</t>
  </si>
  <si>
    <t>Id680</t>
  </si>
  <si>
    <t>Id679</t>
  </si>
  <si>
    <t>Id678</t>
  </si>
  <si>
    <t>Id677</t>
  </si>
  <si>
    <t>Id676</t>
  </si>
  <si>
    <t>Id675</t>
  </si>
  <si>
    <t>Id674</t>
  </si>
  <si>
    <t>Id673</t>
  </si>
  <si>
    <t>Id672</t>
  </si>
  <si>
    <t>Id671</t>
  </si>
  <si>
    <t>Id670</t>
  </si>
  <si>
    <t>Id669</t>
  </si>
  <si>
    <t>Id668</t>
  </si>
  <si>
    <t>Id667</t>
  </si>
  <si>
    <t>Id666</t>
  </si>
  <si>
    <t>Id665</t>
  </si>
  <si>
    <t>Id664</t>
  </si>
  <si>
    <t>Id663</t>
  </si>
  <si>
    <t>Id662</t>
  </si>
  <si>
    <t>Id661</t>
  </si>
  <si>
    <t>Id660</t>
  </si>
  <si>
    <t>Id659</t>
  </si>
  <si>
    <t>Id658</t>
  </si>
  <si>
    <t>Id657</t>
  </si>
  <si>
    <t>Id656</t>
  </si>
  <si>
    <t>Id655</t>
  </si>
  <si>
    <t>Id654</t>
  </si>
  <si>
    <t>Id653</t>
  </si>
  <si>
    <t>Id652</t>
  </si>
  <si>
    <t>Id651</t>
  </si>
  <si>
    <t>Id650</t>
  </si>
  <si>
    <t>Id649</t>
  </si>
  <si>
    <t>Id648</t>
  </si>
  <si>
    <t>Id647</t>
  </si>
  <si>
    <t>Id646</t>
  </si>
  <si>
    <t>Id645</t>
  </si>
  <si>
    <t>Id644</t>
  </si>
  <si>
    <t>Id643</t>
  </si>
  <si>
    <t>Id642</t>
  </si>
  <si>
    <t>Id641</t>
  </si>
  <si>
    <t>Id640</t>
  </si>
  <si>
    <t>Id639</t>
  </si>
  <si>
    <t>Id638</t>
  </si>
  <si>
    <t>Id637</t>
  </si>
  <si>
    <t>Id636</t>
  </si>
  <si>
    <t>Id635</t>
  </si>
  <si>
    <t>Id634</t>
  </si>
  <si>
    <t>Id633</t>
  </si>
  <si>
    <t>Id632</t>
  </si>
  <si>
    <t>Id631</t>
  </si>
  <si>
    <t>Id630</t>
  </si>
  <si>
    <t>Id629</t>
  </si>
  <si>
    <t>Id628</t>
  </si>
  <si>
    <t>Id627</t>
  </si>
  <si>
    <t>Id626</t>
  </si>
  <si>
    <t>Id625</t>
  </si>
  <si>
    <t>Id624</t>
  </si>
  <si>
    <t>Id623</t>
  </si>
  <si>
    <t>Id622</t>
  </si>
  <si>
    <t>Id621</t>
  </si>
  <si>
    <t>Id620</t>
  </si>
  <si>
    <t>Id619</t>
  </si>
  <si>
    <t>Id618</t>
  </si>
  <si>
    <t>Id617</t>
  </si>
  <si>
    <t>Id616</t>
  </si>
  <si>
    <t>Id615</t>
  </si>
  <si>
    <t>Id614</t>
  </si>
  <si>
    <t>Id613</t>
  </si>
  <si>
    <t>Id612</t>
  </si>
  <si>
    <t>Id611</t>
  </si>
  <si>
    <t>Id610</t>
  </si>
  <si>
    <t>Id609</t>
  </si>
  <si>
    <t>Id608</t>
  </si>
  <si>
    <t>Id607</t>
  </si>
  <si>
    <t>Id606</t>
  </si>
  <si>
    <t>Id605</t>
  </si>
  <si>
    <t>Id604</t>
  </si>
  <si>
    <t>Id603</t>
  </si>
  <si>
    <t>Id602</t>
  </si>
  <si>
    <t>Id601</t>
  </si>
  <si>
    <t>Id600</t>
  </si>
  <si>
    <t>Id599</t>
  </si>
  <si>
    <t>Id598</t>
  </si>
  <si>
    <t>Id597</t>
  </si>
  <si>
    <t>Id596</t>
  </si>
  <si>
    <t>Id595</t>
  </si>
  <si>
    <t>Id594</t>
  </si>
  <si>
    <t>Id593</t>
  </si>
  <si>
    <t>Id592</t>
  </si>
  <si>
    <t>Id591</t>
  </si>
  <si>
    <t>Id590</t>
  </si>
  <si>
    <t>Id589</t>
  </si>
  <si>
    <t>Id588</t>
  </si>
  <si>
    <t>Id587</t>
  </si>
  <si>
    <t>Id586</t>
  </si>
  <si>
    <t>Id585</t>
  </si>
  <si>
    <t>Id584</t>
  </si>
  <si>
    <t>Id583</t>
  </si>
  <si>
    <t>Id582</t>
  </si>
  <si>
    <t>Id581</t>
  </si>
  <si>
    <t>Id580</t>
  </si>
  <si>
    <t>Id579</t>
  </si>
  <si>
    <t>Id578</t>
  </si>
  <si>
    <t>Id577</t>
  </si>
  <si>
    <t>Id576</t>
  </si>
  <si>
    <t>Id575</t>
  </si>
  <si>
    <t>Id574</t>
  </si>
  <si>
    <t>Id573</t>
  </si>
  <si>
    <t>Id572</t>
  </si>
  <si>
    <t>Id571</t>
  </si>
  <si>
    <t>Id570</t>
  </si>
  <si>
    <t>Id569</t>
  </si>
  <si>
    <t>Id568</t>
  </si>
  <si>
    <t>Id567</t>
  </si>
  <si>
    <t>Id566</t>
  </si>
  <si>
    <t>Id565</t>
  </si>
  <si>
    <t>Id564</t>
  </si>
  <si>
    <t>Id563</t>
  </si>
  <si>
    <t>Id562</t>
  </si>
  <si>
    <t>Id561</t>
  </si>
  <si>
    <t>Id560</t>
  </si>
  <si>
    <t>Id559</t>
  </si>
  <si>
    <t>Id558</t>
  </si>
  <si>
    <t>Id557</t>
  </si>
  <si>
    <t>Id556</t>
  </si>
  <si>
    <t>Id555</t>
  </si>
  <si>
    <t>Id554</t>
  </si>
  <si>
    <t>Id553</t>
  </si>
  <si>
    <t>Id552</t>
  </si>
  <si>
    <t>Id551</t>
  </si>
  <si>
    <t>Id550</t>
  </si>
  <si>
    <t>Id549</t>
  </si>
  <si>
    <t>Id548</t>
  </si>
  <si>
    <t>Id547</t>
  </si>
  <si>
    <t>Id546</t>
  </si>
  <si>
    <t>Id545</t>
  </si>
  <si>
    <t>Id544</t>
  </si>
  <si>
    <t>Id543</t>
  </si>
  <si>
    <t>Id542</t>
  </si>
  <si>
    <t>Id541</t>
  </si>
  <si>
    <t>Id540</t>
  </si>
  <si>
    <t>Id539</t>
  </si>
  <si>
    <t>Id538</t>
  </si>
  <si>
    <t>Id537</t>
  </si>
  <si>
    <t>Id536</t>
  </si>
  <si>
    <t>Id535</t>
  </si>
  <si>
    <t>Id534</t>
  </si>
  <si>
    <t>Id533</t>
  </si>
  <si>
    <t>Id532</t>
  </si>
  <si>
    <t>Id531</t>
  </si>
  <si>
    <t>Id530</t>
  </si>
  <si>
    <t>Id529</t>
  </si>
  <si>
    <t>Id528</t>
  </si>
  <si>
    <t>Id527</t>
  </si>
  <si>
    <t>Id526</t>
  </si>
  <si>
    <t>Id525</t>
  </si>
  <si>
    <t>Id524</t>
  </si>
  <si>
    <t>Id523</t>
  </si>
  <si>
    <t>Id522</t>
  </si>
  <si>
    <t>Id521</t>
  </si>
  <si>
    <t>Id520</t>
  </si>
  <si>
    <t>Id519</t>
  </si>
  <si>
    <t>Id518</t>
  </si>
  <si>
    <t>Id517</t>
  </si>
  <si>
    <t>Id516</t>
  </si>
  <si>
    <t>Id515</t>
  </si>
  <si>
    <t>Id514</t>
  </si>
  <si>
    <t>Id513</t>
  </si>
  <si>
    <t>Id512</t>
  </si>
  <si>
    <t>Id511</t>
  </si>
  <si>
    <t>Id510</t>
  </si>
  <si>
    <t>Id509</t>
  </si>
  <si>
    <t>Id508</t>
  </si>
  <si>
    <t>Id507</t>
  </si>
  <si>
    <t>Id506</t>
  </si>
  <si>
    <t>Id505</t>
  </si>
  <si>
    <t>Id504</t>
  </si>
  <si>
    <t>Id503</t>
  </si>
  <si>
    <t>Id502</t>
  </si>
  <si>
    <t>Id501</t>
  </si>
  <si>
    <t>Id500</t>
  </si>
  <si>
    <t>Id499</t>
  </si>
  <si>
    <t>Id498</t>
  </si>
  <si>
    <t>Id497</t>
  </si>
  <si>
    <t>Id496</t>
  </si>
  <si>
    <t>Id495</t>
  </si>
  <si>
    <t>Id494</t>
  </si>
  <si>
    <t>Id493</t>
  </si>
  <si>
    <t>Id492</t>
  </si>
  <si>
    <t>Id491</t>
  </si>
  <si>
    <t>Id490</t>
  </si>
  <si>
    <t>Id489</t>
  </si>
  <si>
    <t>Id488</t>
  </si>
  <si>
    <t>Id487</t>
  </si>
  <si>
    <t>Id486</t>
  </si>
  <si>
    <t>Id485</t>
  </si>
  <si>
    <t>Id484</t>
  </si>
  <si>
    <t>Id483</t>
  </si>
  <si>
    <t>Id482</t>
  </si>
  <si>
    <t>Id481</t>
  </si>
  <si>
    <t>Id480</t>
  </si>
  <si>
    <t>Id479</t>
  </si>
  <si>
    <t>Id478</t>
  </si>
  <si>
    <t>Id477</t>
  </si>
  <si>
    <t>Id476</t>
  </si>
  <si>
    <t>id2444</t>
  </si>
  <si>
    <t>Id475</t>
  </si>
  <si>
    <t>Id474</t>
  </si>
  <si>
    <t>Id473</t>
  </si>
  <si>
    <t>Id472</t>
  </si>
  <si>
    <t>Id471</t>
  </si>
  <si>
    <t>Id470</t>
  </si>
  <si>
    <t>Id469</t>
  </si>
  <si>
    <t>Id468</t>
  </si>
  <si>
    <t>Id467</t>
  </si>
  <si>
    <t>Id466</t>
  </si>
  <si>
    <t>Id465</t>
  </si>
  <si>
    <t>Id464</t>
  </si>
  <si>
    <t>Id463</t>
  </si>
  <si>
    <t>Id462</t>
  </si>
  <si>
    <t>Id461</t>
  </si>
  <si>
    <t>Id460</t>
  </si>
  <si>
    <t>Id459</t>
  </si>
  <si>
    <t>Id458</t>
  </si>
  <si>
    <t>Id457</t>
  </si>
  <si>
    <t>Id456</t>
  </si>
  <si>
    <t>Id455</t>
  </si>
  <si>
    <t>Id454</t>
  </si>
  <si>
    <t>Id453</t>
  </si>
  <si>
    <t>Id452</t>
  </si>
  <si>
    <t>Id451</t>
  </si>
  <si>
    <t>Id450</t>
  </si>
  <si>
    <t>Id449</t>
  </si>
  <si>
    <t>Id448</t>
  </si>
  <si>
    <t>Id447</t>
  </si>
  <si>
    <t>Id446</t>
  </si>
  <si>
    <t>Id445</t>
  </si>
  <si>
    <t>Id444</t>
  </si>
  <si>
    <t>Id443</t>
  </si>
  <si>
    <t>Id442</t>
  </si>
  <si>
    <t>Id441</t>
  </si>
  <si>
    <t>Id440</t>
  </si>
  <si>
    <t>Id439</t>
  </si>
  <si>
    <t>Id438</t>
  </si>
  <si>
    <t>Id437</t>
  </si>
  <si>
    <t>Id436</t>
  </si>
  <si>
    <t>Id435</t>
  </si>
  <si>
    <t>Id434</t>
  </si>
  <si>
    <t>Id433</t>
  </si>
  <si>
    <t>Id432</t>
  </si>
  <si>
    <t>Id431</t>
  </si>
  <si>
    <t>Id430</t>
  </si>
  <si>
    <t>Id429</t>
  </si>
  <si>
    <t>Id428</t>
  </si>
  <si>
    <t>Id427</t>
  </si>
  <si>
    <t>Id426</t>
  </si>
  <si>
    <t>Id425</t>
  </si>
  <si>
    <t>Id424</t>
  </si>
  <si>
    <t>Id423</t>
  </si>
  <si>
    <t>Id422</t>
  </si>
  <si>
    <t>Id421</t>
  </si>
  <si>
    <t>Id420</t>
  </si>
  <si>
    <t>Id419</t>
  </si>
  <si>
    <t>Id418</t>
  </si>
  <si>
    <t>Id417</t>
  </si>
  <si>
    <t>Id416</t>
  </si>
  <si>
    <t>Id415</t>
  </si>
  <si>
    <t>Id414</t>
  </si>
  <si>
    <t>Id413</t>
  </si>
  <si>
    <t>Id412</t>
  </si>
  <si>
    <t>Id411</t>
  </si>
  <si>
    <t>Id410</t>
  </si>
  <si>
    <t>Id409</t>
  </si>
  <si>
    <t>Id408</t>
  </si>
  <si>
    <t>Id407</t>
  </si>
  <si>
    <t>Id406</t>
  </si>
  <si>
    <t>Id405</t>
  </si>
  <si>
    <t>Id404</t>
  </si>
  <si>
    <t>Id403</t>
  </si>
  <si>
    <t>Id402</t>
  </si>
  <si>
    <t>Id401</t>
  </si>
  <si>
    <t>Id400</t>
  </si>
  <si>
    <t>Id399</t>
  </si>
  <si>
    <t>Id398</t>
  </si>
  <si>
    <t>Id397</t>
  </si>
  <si>
    <t>Id396</t>
  </si>
  <si>
    <t>Id395</t>
  </si>
  <si>
    <t>Id394</t>
  </si>
  <si>
    <t>Id393</t>
  </si>
  <si>
    <t>Id392</t>
  </si>
  <si>
    <t>Id391</t>
  </si>
  <si>
    <t>Id390</t>
  </si>
  <si>
    <t>Id389</t>
  </si>
  <si>
    <t>Id388</t>
  </si>
  <si>
    <t>Id387</t>
  </si>
  <si>
    <t>Id386</t>
  </si>
  <si>
    <t>Id385</t>
  </si>
  <si>
    <t>Id384</t>
  </si>
  <si>
    <t>Id383</t>
  </si>
  <si>
    <t>Id382</t>
  </si>
  <si>
    <t>Id381</t>
  </si>
  <si>
    <t>Id380</t>
  </si>
  <si>
    <t>Id379</t>
  </si>
  <si>
    <t>Id378</t>
  </si>
  <si>
    <t>Id377</t>
  </si>
  <si>
    <t>Id376</t>
  </si>
  <si>
    <t>Id375</t>
  </si>
  <si>
    <t>Id374</t>
  </si>
  <si>
    <t>Id373</t>
  </si>
  <si>
    <t>Id372</t>
  </si>
  <si>
    <t>Id371</t>
  </si>
  <si>
    <t>Id370</t>
  </si>
  <si>
    <t>Id369</t>
  </si>
  <si>
    <t>Id368</t>
  </si>
  <si>
    <t>Id367</t>
  </si>
  <si>
    <t>Id366</t>
  </si>
  <si>
    <t>Id365</t>
  </si>
  <si>
    <t>Id364</t>
  </si>
  <si>
    <t>Id363</t>
  </si>
  <si>
    <t>Id362</t>
  </si>
  <si>
    <t>Id361</t>
  </si>
  <si>
    <t>Id360</t>
  </si>
  <si>
    <t>Id359</t>
  </si>
  <si>
    <t>Id358</t>
  </si>
  <si>
    <t>Id357</t>
  </si>
  <si>
    <t>Id356</t>
  </si>
  <si>
    <t>Id355</t>
  </si>
  <si>
    <t>Id354</t>
  </si>
  <si>
    <t>Id353</t>
  </si>
  <si>
    <t>Id352</t>
  </si>
  <si>
    <t>Id351</t>
  </si>
  <si>
    <t>Id350</t>
  </si>
  <si>
    <t>Id349</t>
  </si>
  <si>
    <t>Id348</t>
  </si>
  <si>
    <t>Id347</t>
  </si>
  <si>
    <t>Id346</t>
  </si>
  <si>
    <t>Id345</t>
  </si>
  <si>
    <t>Id344</t>
  </si>
  <si>
    <t>Id343</t>
  </si>
  <si>
    <t>Id342</t>
  </si>
  <si>
    <t>Id341</t>
  </si>
  <si>
    <t>Id340</t>
  </si>
  <si>
    <t>Id339</t>
  </si>
  <si>
    <t>Id338</t>
  </si>
  <si>
    <t>Id337</t>
  </si>
  <si>
    <t>Id336</t>
  </si>
  <si>
    <t>Id335</t>
  </si>
  <si>
    <t>Id334</t>
  </si>
  <si>
    <t>Id333</t>
  </si>
  <si>
    <t>Id332</t>
  </si>
  <si>
    <t>Id331</t>
  </si>
  <si>
    <t>Id330</t>
  </si>
  <si>
    <t>Id329</t>
  </si>
  <si>
    <t>Id328</t>
  </si>
  <si>
    <t>Id327</t>
  </si>
  <si>
    <t>Id326</t>
  </si>
  <si>
    <t>Id325</t>
  </si>
  <si>
    <t>Id324</t>
  </si>
  <si>
    <t>Id323</t>
  </si>
  <si>
    <t>Id322</t>
  </si>
  <si>
    <t>Id321</t>
  </si>
  <si>
    <t>Id320</t>
  </si>
  <si>
    <t>Id319</t>
  </si>
  <si>
    <t>Id318</t>
  </si>
  <si>
    <t>Id317</t>
  </si>
  <si>
    <t>Id316</t>
  </si>
  <si>
    <t>Id315</t>
  </si>
  <si>
    <t>Id314</t>
  </si>
  <si>
    <t>Id313</t>
  </si>
  <si>
    <t>Id312</t>
  </si>
  <si>
    <t>Id311</t>
  </si>
  <si>
    <t>Id310</t>
  </si>
  <si>
    <t>Id309</t>
  </si>
  <si>
    <t>Id308</t>
  </si>
  <si>
    <t>Id307</t>
  </si>
  <si>
    <t>Id306</t>
  </si>
  <si>
    <t>Id305</t>
  </si>
  <si>
    <t>Id304</t>
  </si>
  <si>
    <t>Id303</t>
  </si>
  <si>
    <t>Id302</t>
  </si>
  <si>
    <t>Id301</t>
  </si>
  <si>
    <t>Id300</t>
  </si>
  <si>
    <t>Id299</t>
  </si>
  <si>
    <t>Id298</t>
  </si>
  <si>
    <t>Id297</t>
  </si>
  <si>
    <t>Id296</t>
  </si>
  <si>
    <t>Id295</t>
  </si>
  <si>
    <t>Id294</t>
  </si>
  <si>
    <t>Id293</t>
  </si>
  <si>
    <t>Id292</t>
  </si>
  <si>
    <t>Id291</t>
  </si>
  <si>
    <t>Id290</t>
  </si>
  <si>
    <t>Id289</t>
  </si>
  <si>
    <t>Id288</t>
  </si>
  <si>
    <t>Id287</t>
  </si>
  <si>
    <t>Id286</t>
  </si>
  <si>
    <t>Id285</t>
  </si>
  <si>
    <t>Id284</t>
  </si>
  <si>
    <t>Id283</t>
  </si>
  <si>
    <t>Id282</t>
  </si>
  <si>
    <t>Id281</t>
  </si>
  <si>
    <t>Id280</t>
  </si>
  <si>
    <t>Id279</t>
  </si>
  <si>
    <t>Id278</t>
  </si>
  <si>
    <t>Id277</t>
  </si>
  <si>
    <t>Id276</t>
  </si>
  <si>
    <t>Id275</t>
  </si>
  <si>
    <t>Id274</t>
  </si>
  <si>
    <t>Id273</t>
  </si>
  <si>
    <t>Id272</t>
  </si>
  <si>
    <t>Id271</t>
  </si>
  <si>
    <t>Id270</t>
  </si>
  <si>
    <t>Id269</t>
  </si>
  <si>
    <t>Id268</t>
  </si>
  <si>
    <t>Id267</t>
  </si>
  <si>
    <t>Id266</t>
  </si>
  <si>
    <t>Id265</t>
  </si>
  <si>
    <t>Id264</t>
  </si>
  <si>
    <t>Id263</t>
  </si>
  <si>
    <t>Id262</t>
  </si>
  <si>
    <t>Id261</t>
  </si>
  <si>
    <t>Id260</t>
  </si>
  <si>
    <t>Id259</t>
  </si>
  <si>
    <t>Id258</t>
  </si>
  <si>
    <t>Id257</t>
  </si>
  <si>
    <t>Id256</t>
  </si>
  <si>
    <t>Id255</t>
  </si>
  <si>
    <t>Id254</t>
  </si>
  <si>
    <t>Id253</t>
  </si>
  <si>
    <t>Id252</t>
  </si>
  <si>
    <t>Id251</t>
  </si>
  <si>
    <t>Id250</t>
  </si>
  <si>
    <t>Id249</t>
  </si>
  <si>
    <t>Id248</t>
  </si>
  <si>
    <t>Id247</t>
  </si>
  <si>
    <t>Id246</t>
  </si>
  <si>
    <t>Id245</t>
  </si>
  <si>
    <t>Id244</t>
  </si>
  <si>
    <t>Id243</t>
  </si>
  <si>
    <t>Id242</t>
  </si>
  <si>
    <t>id3444</t>
  </si>
  <si>
    <t>Id241</t>
  </si>
  <si>
    <t>Id240</t>
  </si>
  <si>
    <t>Id239</t>
  </si>
  <si>
    <t>Id238</t>
  </si>
  <si>
    <t>Id237</t>
  </si>
  <si>
    <t>Id236</t>
  </si>
  <si>
    <t>Id235</t>
  </si>
  <si>
    <t>Id234</t>
  </si>
  <si>
    <t>Id233</t>
  </si>
  <si>
    <t>Id232</t>
  </si>
  <si>
    <t>Id231</t>
  </si>
  <si>
    <t>Id230</t>
  </si>
  <si>
    <t>Id229</t>
  </si>
  <si>
    <t>Id228</t>
  </si>
  <si>
    <t>Id227</t>
  </si>
  <si>
    <t>Id226</t>
  </si>
  <si>
    <t>Id225</t>
  </si>
  <si>
    <t>Id224</t>
  </si>
  <si>
    <t>Id223</t>
  </si>
  <si>
    <t>Id222</t>
  </si>
  <si>
    <t>Id221</t>
  </si>
  <si>
    <t>Id220</t>
  </si>
  <si>
    <t>Id219</t>
  </si>
  <si>
    <t>Id218</t>
  </si>
  <si>
    <t>Id217</t>
  </si>
  <si>
    <t>Id216</t>
  </si>
  <si>
    <t>Id215</t>
  </si>
  <si>
    <t>Id214</t>
  </si>
  <si>
    <t>Id213</t>
  </si>
  <si>
    <t>Id212</t>
  </si>
  <si>
    <t>Id211</t>
  </si>
  <si>
    <t>Id210</t>
  </si>
  <si>
    <t>Id209</t>
  </si>
  <si>
    <t>Id208</t>
  </si>
  <si>
    <t>Id207</t>
  </si>
  <si>
    <t>Id206</t>
  </si>
  <si>
    <t>Id205</t>
  </si>
  <si>
    <t>Id204</t>
  </si>
  <si>
    <t>Id203</t>
  </si>
  <si>
    <t>Id202</t>
  </si>
  <si>
    <t>Id201</t>
  </si>
  <si>
    <t>Id200</t>
  </si>
  <si>
    <t>Id199</t>
  </si>
  <si>
    <t>Id198</t>
  </si>
  <si>
    <t>Id197</t>
  </si>
  <si>
    <t>Id196</t>
  </si>
  <si>
    <t>Id195</t>
  </si>
  <si>
    <t>Id194</t>
  </si>
  <si>
    <t>Id193</t>
  </si>
  <si>
    <t>Id192</t>
  </si>
  <si>
    <t>Id191</t>
  </si>
  <si>
    <t>Id190</t>
  </si>
  <si>
    <t>Id189</t>
  </si>
  <si>
    <t>Id188</t>
  </si>
  <si>
    <t>Id187</t>
  </si>
  <si>
    <t>Id186</t>
  </si>
  <si>
    <t>Id185</t>
  </si>
  <si>
    <t>Id184</t>
  </si>
  <si>
    <t>Id183</t>
  </si>
  <si>
    <t>Id182</t>
  </si>
  <si>
    <t>Id181</t>
  </si>
  <si>
    <t>Id180</t>
  </si>
  <si>
    <t>Id179</t>
  </si>
  <si>
    <t>Id178</t>
  </si>
  <si>
    <t>Id177</t>
  </si>
  <si>
    <t>Id176</t>
  </si>
  <si>
    <t>Id175</t>
  </si>
  <si>
    <t>Id174</t>
  </si>
  <si>
    <t>Id173</t>
  </si>
  <si>
    <t>Id172</t>
  </si>
  <si>
    <t>Id171</t>
  </si>
  <si>
    <t>Id170</t>
  </si>
  <si>
    <t>Id169</t>
  </si>
  <si>
    <t>Id168</t>
  </si>
  <si>
    <t>Id167</t>
  </si>
  <si>
    <t>Id166</t>
  </si>
  <si>
    <t>Id165</t>
  </si>
  <si>
    <t>Id164</t>
  </si>
  <si>
    <t>Id163</t>
  </si>
  <si>
    <t>Id162</t>
  </si>
  <si>
    <t>Id161</t>
  </si>
  <si>
    <t>Id160</t>
  </si>
  <si>
    <t>Id159</t>
  </si>
  <si>
    <t>Id158</t>
  </si>
  <si>
    <t>Id157</t>
  </si>
  <si>
    <t>Id156</t>
  </si>
  <si>
    <t>Id155</t>
  </si>
  <si>
    <t>Id154</t>
  </si>
  <si>
    <t>Id153</t>
  </si>
  <si>
    <t>Id152</t>
  </si>
  <si>
    <t>Id151</t>
  </si>
  <si>
    <t>Id150</t>
  </si>
  <si>
    <t>Id149</t>
  </si>
  <si>
    <t>Id148</t>
  </si>
  <si>
    <t>Id147</t>
  </si>
  <si>
    <t>Id146</t>
  </si>
  <si>
    <t>Id145</t>
  </si>
  <si>
    <t>Id144</t>
  </si>
  <si>
    <t>Id143</t>
  </si>
  <si>
    <t>Id142</t>
  </si>
  <si>
    <t>Id141</t>
  </si>
  <si>
    <t>Id140</t>
  </si>
  <si>
    <t>Id139</t>
  </si>
  <si>
    <t>Id138</t>
  </si>
  <si>
    <t>Id137</t>
  </si>
  <si>
    <t>Id136</t>
  </si>
  <si>
    <t>Id135</t>
  </si>
  <si>
    <t>Id134</t>
  </si>
  <si>
    <t>Id133</t>
  </si>
  <si>
    <t>Id132</t>
  </si>
  <si>
    <t>Id131</t>
  </si>
  <si>
    <t>Id130</t>
  </si>
  <si>
    <t>Id129</t>
  </si>
  <si>
    <t>Id128</t>
  </si>
  <si>
    <t>Id127</t>
  </si>
  <si>
    <t>Id126</t>
  </si>
  <si>
    <t>Id125</t>
  </si>
  <si>
    <t>Id124</t>
  </si>
  <si>
    <t>Id123</t>
  </si>
  <si>
    <t>Id122</t>
  </si>
  <si>
    <t>Id121</t>
  </si>
  <si>
    <t>Id120</t>
  </si>
  <si>
    <t>Id119</t>
  </si>
  <si>
    <t>Id118</t>
  </si>
  <si>
    <t>Id117</t>
  </si>
  <si>
    <t>Id116</t>
  </si>
  <si>
    <t>Id115</t>
  </si>
  <si>
    <t>Id114</t>
  </si>
  <si>
    <t>Id113</t>
  </si>
  <si>
    <t>Id112</t>
  </si>
  <si>
    <t>Id111</t>
  </si>
  <si>
    <t>Id110</t>
  </si>
  <si>
    <t>Id109</t>
  </si>
  <si>
    <t>Id108</t>
  </si>
  <si>
    <t>Id107</t>
  </si>
  <si>
    <t>Id106</t>
  </si>
  <si>
    <t>Id105</t>
  </si>
  <si>
    <t>Id104</t>
  </si>
  <si>
    <t>Id103</t>
  </si>
  <si>
    <t>Id102</t>
  </si>
  <si>
    <t>Id101</t>
  </si>
  <si>
    <t>Id100</t>
  </si>
  <si>
    <t>Id99</t>
  </si>
  <si>
    <t>Id98</t>
  </si>
  <si>
    <t>Id97</t>
  </si>
  <si>
    <t>Id96</t>
  </si>
  <si>
    <t>Id95</t>
  </si>
  <si>
    <t>Id94</t>
  </si>
  <si>
    <t>Id93</t>
  </si>
  <si>
    <t>Id92</t>
  </si>
  <si>
    <t>Id91</t>
  </si>
  <si>
    <t>Id90</t>
  </si>
  <si>
    <t>Id89</t>
  </si>
  <si>
    <t>Id88</t>
  </si>
  <si>
    <t>Id87</t>
  </si>
  <si>
    <t>Id86</t>
  </si>
  <si>
    <t>Id85</t>
  </si>
  <si>
    <t>Id84</t>
  </si>
  <si>
    <t>Id83</t>
  </si>
  <si>
    <t>Id82</t>
  </si>
  <si>
    <t>Id81</t>
  </si>
  <si>
    <t>Id80</t>
  </si>
  <si>
    <t>Id79</t>
  </si>
  <si>
    <t>Id78</t>
  </si>
  <si>
    <t>Id77</t>
  </si>
  <si>
    <t>Id76</t>
  </si>
  <si>
    <t>Id75</t>
  </si>
  <si>
    <t>Id74</t>
  </si>
  <si>
    <t>Id73</t>
  </si>
  <si>
    <t>Id72</t>
  </si>
  <si>
    <t>Id71</t>
  </si>
  <si>
    <t>Id70</t>
  </si>
  <si>
    <t>Id69</t>
  </si>
  <si>
    <t>Id68</t>
  </si>
  <si>
    <t>Id67</t>
  </si>
  <si>
    <t>Id66</t>
  </si>
  <si>
    <t>Id65</t>
  </si>
  <si>
    <t>Id64</t>
  </si>
  <si>
    <t>Id63</t>
  </si>
  <si>
    <t>Id62</t>
  </si>
  <si>
    <t>Id61</t>
  </si>
  <si>
    <t>Id60</t>
  </si>
  <si>
    <t>Id59</t>
  </si>
  <si>
    <t>Id58</t>
  </si>
  <si>
    <t>Id57</t>
  </si>
  <si>
    <t>Id56</t>
  </si>
  <si>
    <t>Id55</t>
  </si>
  <si>
    <t>Id54</t>
  </si>
  <si>
    <t>Id53</t>
  </si>
  <si>
    <t>Id52</t>
  </si>
  <si>
    <t>Id51</t>
  </si>
  <si>
    <t>Id50</t>
  </si>
  <si>
    <t>Id49</t>
  </si>
  <si>
    <t>Id48</t>
  </si>
  <si>
    <t>Id47</t>
  </si>
  <si>
    <t>Id46</t>
  </si>
  <si>
    <t>Id45</t>
  </si>
  <si>
    <t>Id44</t>
  </si>
  <si>
    <t>Id43</t>
  </si>
  <si>
    <t>Id42</t>
  </si>
  <si>
    <t>Id41</t>
  </si>
  <si>
    <t>Id40</t>
  </si>
  <si>
    <t>Id39</t>
  </si>
  <si>
    <t>Id38</t>
  </si>
  <si>
    <t>Id37</t>
  </si>
  <si>
    <t>Id36</t>
  </si>
  <si>
    <t>Id35</t>
  </si>
  <si>
    <t>Id34</t>
  </si>
  <si>
    <t>Id33</t>
  </si>
  <si>
    <t>Id32</t>
  </si>
  <si>
    <t>Id31</t>
  </si>
  <si>
    <t>Id30</t>
  </si>
  <si>
    <t>Id29</t>
  </si>
  <si>
    <t>Id28</t>
  </si>
  <si>
    <t>Id27</t>
  </si>
  <si>
    <t>Id26</t>
  </si>
  <si>
    <t>Id25</t>
  </si>
  <si>
    <t>Id24</t>
  </si>
  <si>
    <t>Id23</t>
  </si>
  <si>
    <t>Id22</t>
  </si>
  <si>
    <t>Id21</t>
  </si>
  <si>
    <t>Id20</t>
  </si>
  <si>
    <t>Id19</t>
  </si>
  <si>
    <t>Id18</t>
  </si>
  <si>
    <t>Id17</t>
  </si>
  <si>
    <t>Id16</t>
  </si>
  <si>
    <t>Id15</t>
  </si>
  <si>
    <t>Id14</t>
  </si>
  <si>
    <t>Id13</t>
  </si>
  <si>
    <t>Id12</t>
  </si>
  <si>
    <t>Id11</t>
  </si>
  <si>
    <t>Id10</t>
  </si>
  <si>
    <t>Id9</t>
  </si>
  <si>
    <t>Id8</t>
  </si>
  <si>
    <t>Id7</t>
  </si>
  <si>
    <t>Id6</t>
  </si>
  <si>
    <t>Id5</t>
  </si>
  <si>
    <t>Id4</t>
  </si>
  <si>
    <t>Id3</t>
  </si>
  <si>
    <t>Id2</t>
  </si>
  <si>
    <t>Id1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</si>
  <si>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</si>
  <si>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</si>
  <si>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</si>
  <si>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</si>
  <si>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</si>
  <si>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</si>
  <si>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</si>
  <si>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No</t>
  </si>
  <si>
    <t>Yes</t>
  </si>
  <si>
    <t>UNKNOWN</t>
  </si>
  <si>
    <t>Hawks</t>
  </si>
  <si>
    <t xml:space="preserve"> Ms</t>
  </si>
  <si>
    <t xml:space="preserve">  Kelly</t>
  </si>
  <si>
    <t>Lehner</t>
  </si>
  <si>
    <t xml:space="preserve"> Mr</t>
  </si>
  <si>
    <t xml:space="preserve">  Matthew D</t>
  </si>
  <si>
    <t>Lu</t>
  </si>
  <si>
    <t xml:space="preserve">  Phil</t>
  </si>
  <si>
    <t>Osborne</t>
  </si>
  <si>
    <t xml:space="preserve">  Kelsey</t>
  </si>
  <si>
    <t>Kadala</t>
  </si>
  <si>
    <t xml:space="preserve">  Kristyn</t>
  </si>
  <si>
    <t>Baker</t>
  </si>
  <si>
    <t xml:space="preserve">  Russell B</t>
  </si>
  <si>
    <t>Macpherson</t>
  </si>
  <si>
    <t xml:space="preserve">  Scott</t>
  </si>
  <si>
    <t>Hallman</t>
  </si>
  <si>
    <t xml:space="preserve">  Stephen</t>
  </si>
  <si>
    <t>Moran</t>
  </si>
  <si>
    <t xml:space="preserve">  Patrick R</t>
  </si>
  <si>
    <t>Benner</t>
  </si>
  <si>
    <t xml:space="preserve">  Brooke N</t>
  </si>
  <si>
    <t>Fierro Vargas</t>
  </si>
  <si>
    <t xml:space="preserve">  Paola Andrea</t>
  </si>
  <si>
    <t>Franz</t>
  </si>
  <si>
    <t xml:space="preserve">  David</t>
  </si>
  <si>
    <t>Foster</t>
  </si>
  <si>
    <t xml:space="preserve">  Wade</t>
  </si>
  <si>
    <t>Tenorio</t>
  </si>
  <si>
    <t xml:space="preserve">  Franklin</t>
  </si>
  <si>
    <t>Rios</t>
  </si>
  <si>
    <t xml:space="preserve">  Leilani M</t>
  </si>
  <si>
    <t>Viau-Dupuis</t>
  </si>
  <si>
    <t xml:space="preserve">  Philippe</t>
  </si>
  <si>
    <t>Cronin</t>
  </si>
  <si>
    <t xml:space="preserve">  Jennifer A</t>
  </si>
  <si>
    <t>Noordstar</t>
  </si>
  <si>
    <t xml:space="preserve">  Christina M</t>
  </si>
  <si>
    <t>Boudalia</t>
  </si>
  <si>
    <t xml:space="preserve">  Said Sr</t>
  </si>
  <si>
    <t>Flor</t>
  </si>
  <si>
    <t xml:space="preserve">  John</t>
  </si>
  <si>
    <t>Fennon</t>
  </si>
  <si>
    <t xml:space="preserve">  Myles</t>
  </si>
  <si>
    <t>Hribar</t>
  </si>
  <si>
    <t xml:space="preserve">  Madelyn C</t>
  </si>
  <si>
    <t>Tassello</t>
  </si>
  <si>
    <t xml:space="preserve">  Nicole</t>
  </si>
  <si>
    <t>Mauricette</t>
  </si>
  <si>
    <t xml:space="preserve">  Eric A</t>
  </si>
  <si>
    <t>Garcia</t>
  </si>
  <si>
    <t xml:space="preserve">  Emiliano I</t>
  </si>
  <si>
    <t>Airoldi</t>
  </si>
  <si>
    <t xml:space="preserve">  Adam</t>
  </si>
  <si>
    <t>Cater-Cyker</t>
  </si>
  <si>
    <t xml:space="preserve">  Zach</t>
  </si>
  <si>
    <t>Hamm</t>
  </si>
  <si>
    <t xml:space="preserve">  Stephanie W</t>
  </si>
  <si>
    <t>Cox</t>
  </si>
  <si>
    <t>Sachrajda</t>
  </si>
  <si>
    <t xml:space="preserve">  Natalie</t>
  </si>
  <si>
    <t>Gareri</t>
  </si>
  <si>
    <t xml:space="preserve">  Nicole J</t>
  </si>
  <si>
    <t>Welch</t>
  </si>
  <si>
    <t xml:space="preserve">  Jefferson D</t>
  </si>
  <si>
    <t>Prindiville</t>
  </si>
  <si>
    <t xml:space="preserve">  Brendan D</t>
  </si>
  <si>
    <t>Kincaid</t>
  </si>
  <si>
    <t xml:space="preserve">  Courtney</t>
  </si>
  <si>
    <t>Bruestle</t>
  </si>
  <si>
    <t xml:space="preserve">  Sydney L</t>
  </si>
  <si>
    <t>Lachance</t>
  </si>
  <si>
    <t xml:space="preserve">  Julien</t>
  </si>
  <si>
    <t>Eason</t>
  </si>
  <si>
    <t xml:space="preserve">  Ryan M</t>
  </si>
  <si>
    <t>Grummon</t>
  </si>
  <si>
    <t xml:space="preserve">  Anna H</t>
  </si>
  <si>
    <t>Vanwechel</t>
  </si>
  <si>
    <t xml:space="preserve">  Samantha</t>
  </si>
  <si>
    <t>Fisher</t>
  </si>
  <si>
    <t xml:space="preserve">  Robert</t>
  </si>
  <si>
    <t>Jenkins</t>
  </si>
  <si>
    <t xml:space="preserve">  James R</t>
  </si>
  <si>
    <t>Peters</t>
  </si>
  <si>
    <t xml:space="preserve">  Roseann</t>
  </si>
  <si>
    <t>Aha</t>
  </si>
  <si>
    <t>McElwain</t>
  </si>
  <si>
    <t xml:space="preserve">  Spencer</t>
  </si>
  <si>
    <t>Januszewski</t>
  </si>
  <si>
    <t xml:space="preserve">  Eric W</t>
  </si>
  <si>
    <t>Rohne</t>
  </si>
  <si>
    <t xml:space="preserve">  Brianna L</t>
  </si>
  <si>
    <t>O'Grady</t>
  </si>
  <si>
    <t xml:space="preserve">  Thomas J</t>
  </si>
  <si>
    <t xml:space="preserve">  Melissa L</t>
  </si>
  <si>
    <t>De Simone</t>
  </si>
  <si>
    <t xml:space="preserve">  Flavio</t>
  </si>
  <si>
    <t>Beckett</t>
  </si>
  <si>
    <t xml:space="preserve">  Ryan</t>
  </si>
  <si>
    <t>Sobrilsky</t>
  </si>
  <si>
    <t xml:space="preserve">  Anthony J</t>
  </si>
  <si>
    <t>Wang</t>
  </si>
  <si>
    <t xml:space="preserve">  Alex</t>
  </si>
  <si>
    <t>Campa</t>
  </si>
  <si>
    <t>Clifford</t>
  </si>
  <si>
    <t xml:space="preserve">  Andrew B</t>
  </si>
  <si>
    <t>Dalmata</t>
  </si>
  <si>
    <t xml:space="preserve">  Dara E</t>
  </si>
  <si>
    <t>Vishik</t>
  </si>
  <si>
    <t xml:space="preserve">  Inna</t>
  </si>
  <si>
    <t>Schorr</t>
  </si>
  <si>
    <t xml:space="preserve">  Ari</t>
  </si>
  <si>
    <t>Lusardi</t>
  </si>
  <si>
    <t xml:space="preserve">  Lindsey</t>
  </si>
  <si>
    <t>Rayner</t>
  </si>
  <si>
    <t xml:space="preserve">  Kenny</t>
  </si>
  <si>
    <t>Voghel</t>
  </si>
  <si>
    <t xml:space="preserve">  Louise</t>
  </si>
  <si>
    <t>Rieth</t>
  </si>
  <si>
    <t xml:space="preserve">  Cameron</t>
  </si>
  <si>
    <t>Gollotto</t>
  </si>
  <si>
    <t xml:space="preserve">  Katie T</t>
  </si>
  <si>
    <t>Dunn</t>
  </si>
  <si>
    <t xml:space="preserve">  Casey</t>
  </si>
  <si>
    <t>Blitzer</t>
  </si>
  <si>
    <t>Smith</t>
  </si>
  <si>
    <t xml:space="preserve">  Bryson C</t>
  </si>
  <si>
    <t>Hyland</t>
  </si>
  <si>
    <t xml:space="preserve">  Megan</t>
  </si>
  <si>
    <t>Ducharme</t>
  </si>
  <si>
    <t xml:space="preserve">  Daniel</t>
  </si>
  <si>
    <t>Johnson</t>
  </si>
  <si>
    <t xml:space="preserve">  Steven M</t>
  </si>
  <si>
    <t>Mutz</t>
  </si>
  <si>
    <t xml:space="preserve">  Jenna L</t>
  </si>
  <si>
    <t>Lee</t>
  </si>
  <si>
    <t xml:space="preserve">  Freeman</t>
  </si>
  <si>
    <t>Turner</t>
  </si>
  <si>
    <t xml:space="preserve">  Jeff</t>
  </si>
  <si>
    <t>Rangel</t>
  </si>
  <si>
    <t xml:space="preserve">  Elenilton V</t>
  </si>
  <si>
    <t xml:space="preserve"> Sr</t>
  </si>
  <si>
    <t>Lacey</t>
  </si>
  <si>
    <t xml:space="preserve">  Maurya</t>
  </si>
  <si>
    <t>Stiger</t>
  </si>
  <si>
    <t xml:space="preserve">  Samantha C</t>
  </si>
  <si>
    <t>Caldwell</t>
  </si>
  <si>
    <t xml:space="preserve">  Bethany A</t>
  </si>
  <si>
    <t>Marmillod</t>
  </si>
  <si>
    <t xml:space="preserve">  Yves</t>
  </si>
  <si>
    <t>Cloutier-Simons</t>
  </si>
  <si>
    <t xml:space="preserve">  Danielle</t>
  </si>
  <si>
    <t>Vegas</t>
  </si>
  <si>
    <t xml:space="preserve">  Julia</t>
  </si>
  <si>
    <t>Cochran</t>
  </si>
  <si>
    <t xml:space="preserve">  Joshua</t>
  </si>
  <si>
    <t>Holtzapple</t>
  </si>
  <si>
    <t xml:space="preserve">  Jennifer</t>
  </si>
  <si>
    <t>Meyer</t>
  </si>
  <si>
    <t xml:space="preserve">  Gwen M</t>
  </si>
  <si>
    <t>Brickley</t>
  </si>
  <si>
    <t xml:space="preserve">  Patrick</t>
  </si>
  <si>
    <t>Magee</t>
  </si>
  <si>
    <t xml:space="preserve">  Kate</t>
  </si>
  <si>
    <t>Thoma</t>
  </si>
  <si>
    <t xml:space="preserve">  Kevin</t>
  </si>
  <si>
    <t>Heagy</t>
  </si>
  <si>
    <t xml:space="preserve">  Stephen II</t>
  </si>
  <si>
    <t>Regnier</t>
  </si>
  <si>
    <t xml:space="preserve">  Philip</t>
  </si>
  <si>
    <t>Parendo</t>
  </si>
  <si>
    <t xml:space="preserve">  Brett A</t>
  </si>
  <si>
    <t>Schell</t>
  </si>
  <si>
    <t xml:space="preserve">  Rebecca</t>
  </si>
  <si>
    <t>Driscoll</t>
  </si>
  <si>
    <t xml:space="preserve">  Kelley</t>
  </si>
  <si>
    <t>Mitchell</t>
  </si>
  <si>
    <t xml:space="preserve">  Abigail K</t>
  </si>
  <si>
    <t>Cutler</t>
  </si>
  <si>
    <t xml:space="preserve">  Hope</t>
  </si>
  <si>
    <t>Derian</t>
  </si>
  <si>
    <t xml:space="preserve">  Elyse M</t>
  </si>
  <si>
    <t>Farina</t>
  </si>
  <si>
    <t xml:space="preserve">  Nicholas</t>
  </si>
  <si>
    <t>Saunders</t>
  </si>
  <si>
    <t>Kratz</t>
  </si>
  <si>
    <t>Boland</t>
  </si>
  <si>
    <t xml:space="preserve">  Thomas</t>
  </si>
  <si>
    <t>Van Hout</t>
  </si>
  <si>
    <t xml:space="preserve">  Pamela J</t>
  </si>
  <si>
    <t>Ramsey</t>
  </si>
  <si>
    <t xml:space="preserve">  Jessica</t>
  </si>
  <si>
    <t>Gage</t>
  </si>
  <si>
    <t xml:space="preserve">  Ron N</t>
  </si>
  <si>
    <t>Gollins</t>
  </si>
  <si>
    <t>Benestad</t>
  </si>
  <si>
    <t xml:space="preserve">  Brian</t>
  </si>
  <si>
    <t>Aviv</t>
  </si>
  <si>
    <t xml:space="preserve">  Sari</t>
  </si>
  <si>
    <t>Burns</t>
  </si>
  <si>
    <t xml:space="preserve">  Robert M</t>
  </si>
  <si>
    <t>Maldonado</t>
  </si>
  <si>
    <t xml:space="preserve">  Ricardo</t>
  </si>
  <si>
    <t>Yitref</t>
  </si>
  <si>
    <t xml:space="preserve">  Gedion</t>
  </si>
  <si>
    <t>Loudon-Brown</t>
  </si>
  <si>
    <t xml:space="preserve">  Mark</t>
  </si>
  <si>
    <t>Sugathadasa</t>
  </si>
  <si>
    <t xml:space="preserve">  Gamini P</t>
  </si>
  <si>
    <t>Ganley</t>
  </si>
  <si>
    <t xml:space="preserve">  Emily J</t>
  </si>
  <si>
    <t>Potter</t>
  </si>
  <si>
    <t xml:space="preserve">  Amanda</t>
  </si>
  <si>
    <t>Rasmussen</t>
  </si>
  <si>
    <t>Robinson</t>
  </si>
  <si>
    <t xml:space="preserve">  Knox</t>
  </si>
  <si>
    <t>Antonopoulos</t>
  </si>
  <si>
    <t xml:space="preserve">  Yianna</t>
  </si>
  <si>
    <t>Groner</t>
  </si>
  <si>
    <t xml:space="preserve">  Roberta</t>
  </si>
  <si>
    <t>Zywicki</t>
  </si>
  <si>
    <t xml:space="preserve">  Benjamin P</t>
  </si>
  <si>
    <t>Cardinal</t>
  </si>
  <si>
    <t xml:space="preserve">  Craig</t>
  </si>
  <si>
    <t>Alleman</t>
  </si>
  <si>
    <t xml:space="preserve">  Ann</t>
  </si>
  <si>
    <t>Stroffolino</t>
  </si>
  <si>
    <t xml:space="preserve">  Jamie P</t>
  </si>
  <si>
    <t>Clubb</t>
  </si>
  <si>
    <t>McGoogan</t>
  </si>
  <si>
    <t xml:space="preserve">  Charlie</t>
  </si>
  <si>
    <t>Keflezighi</t>
  </si>
  <si>
    <t xml:space="preserve">  Meb</t>
  </si>
  <si>
    <t>Syed</t>
  </si>
  <si>
    <t xml:space="preserve">  Aaqib L</t>
  </si>
  <si>
    <t>Segal</t>
  </si>
  <si>
    <t xml:space="preserve">  Craig A</t>
  </si>
  <si>
    <t>Defranco</t>
  </si>
  <si>
    <t xml:space="preserve">  Meredith</t>
  </si>
  <si>
    <t>Kells</t>
  </si>
  <si>
    <t xml:space="preserve">  Doug</t>
  </si>
  <si>
    <t>Lawton</t>
  </si>
  <si>
    <t xml:space="preserve">  Elizabeth J</t>
  </si>
  <si>
    <t>Bejar</t>
  </si>
  <si>
    <t xml:space="preserve">  Matthew P</t>
  </si>
  <si>
    <t>Navarro Castro</t>
  </si>
  <si>
    <t xml:space="preserve">  Guillermo Sr</t>
  </si>
  <si>
    <t>Tice</t>
  </si>
  <si>
    <t xml:space="preserve">  Ryan C</t>
  </si>
  <si>
    <t>Wolf</t>
  </si>
  <si>
    <t xml:space="preserve">  Dane</t>
  </si>
  <si>
    <t>Oppedal</t>
  </si>
  <si>
    <t xml:space="preserve">  Jonas</t>
  </si>
  <si>
    <t>Wright</t>
  </si>
  <si>
    <t xml:space="preserve">  George E</t>
  </si>
  <si>
    <t>Ellis</t>
  </si>
  <si>
    <t xml:space="preserve">  Sara S</t>
  </si>
  <si>
    <t>Taormina</t>
  </si>
  <si>
    <t xml:space="preserve">  Nick</t>
  </si>
  <si>
    <t>Lynch</t>
  </si>
  <si>
    <t xml:space="preserve">  Timothy</t>
  </si>
  <si>
    <t>Tavella</t>
  </si>
  <si>
    <t xml:space="preserve">  Becky L</t>
  </si>
  <si>
    <t>Neufeld</t>
  </si>
  <si>
    <t xml:space="preserve">  Steph K</t>
  </si>
  <si>
    <t>Walhovd</t>
  </si>
  <si>
    <t xml:space="preserve">  Kristine B</t>
  </si>
  <si>
    <t>Washburn</t>
  </si>
  <si>
    <t xml:space="preserve">  Taylor B</t>
  </si>
  <si>
    <t>Mroz</t>
  </si>
  <si>
    <t xml:space="preserve">  William</t>
  </si>
  <si>
    <t>Canaday</t>
  </si>
  <si>
    <t xml:space="preserve">  Sage</t>
  </si>
  <si>
    <t>Atkins</t>
  </si>
  <si>
    <t xml:space="preserve">  Cole</t>
  </si>
  <si>
    <t>Kropelnicki</t>
  </si>
  <si>
    <t xml:space="preserve">  Jesse</t>
  </si>
  <si>
    <t>Braund</t>
  </si>
  <si>
    <t xml:space="preserve">  Tammi J</t>
  </si>
  <si>
    <t>Anderson</t>
  </si>
  <si>
    <t xml:space="preserve">  Matthew S</t>
  </si>
  <si>
    <t>Bilbrey</t>
  </si>
  <si>
    <t xml:space="preserve">  Eric</t>
  </si>
  <si>
    <t>Curtis</t>
  </si>
  <si>
    <t xml:space="preserve">  Valeria R</t>
  </si>
  <si>
    <t xml:space="preserve">  Michael P</t>
  </si>
  <si>
    <t>Bardeesy</t>
  </si>
  <si>
    <t xml:space="preserve">  Rami</t>
  </si>
  <si>
    <t>Shanahan</t>
  </si>
  <si>
    <t xml:space="preserve">  Denis</t>
  </si>
  <si>
    <t>Sutter</t>
  </si>
  <si>
    <t xml:space="preserve">  Brian E</t>
  </si>
  <si>
    <t>Yesian</t>
  </si>
  <si>
    <t xml:space="preserve">  Bonnie</t>
  </si>
  <si>
    <t>Meers</t>
  </si>
  <si>
    <t>Conlon</t>
  </si>
  <si>
    <t xml:space="preserve">  Paul</t>
  </si>
  <si>
    <t>Arnstein</t>
  </si>
  <si>
    <t xml:space="preserve">  Michael</t>
  </si>
  <si>
    <t>Jurek</t>
  </si>
  <si>
    <t xml:space="preserve">  Samuel</t>
  </si>
  <si>
    <t>Thill</t>
  </si>
  <si>
    <t xml:space="preserve">  Matthew</t>
  </si>
  <si>
    <t>Glaz</t>
  </si>
  <si>
    <t>Sampson</t>
  </si>
  <si>
    <t xml:space="preserve">  Syndy</t>
  </si>
  <si>
    <t>Duliba</t>
  </si>
  <si>
    <t xml:space="preserve">  Aleksandra</t>
  </si>
  <si>
    <t>Tanguay</t>
  </si>
  <si>
    <t xml:space="preserve">  Steeve T Sr</t>
  </si>
  <si>
    <t>McClelland</t>
  </si>
  <si>
    <t xml:space="preserve">  Richard</t>
  </si>
  <si>
    <t>Gorman</t>
  </si>
  <si>
    <t xml:space="preserve">  Aaron T</t>
  </si>
  <si>
    <t>Nishimura</t>
  </si>
  <si>
    <t xml:space="preserve">  Akira</t>
  </si>
  <si>
    <t>Brimble</t>
  </si>
  <si>
    <t xml:space="preserve">  Ben</t>
  </si>
  <si>
    <t>Trenk</t>
  </si>
  <si>
    <t xml:space="preserve">  Jana</t>
  </si>
  <si>
    <t>Wittmann</t>
  </si>
  <si>
    <t xml:space="preserve">  Jay T</t>
  </si>
  <si>
    <t>Tremblay</t>
  </si>
  <si>
    <t xml:space="preserve">  Marie-Helene</t>
  </si>
  <si>
    <t>Scofield</t>
  </si>
  <si>
    <t xml:space="preserve">  Bret R</t>
  </si>
  <si>
    <t>Yost</t>
  </si>
  <si>
    <t xml:space="preserve">  Gardner L</t>
  </si>
  <si>
    <t>Torphy</t>
  </si>
  <si>
    <t xml:space="preserve">  Bobby</t>
  </si>
  <si>
    <t>Busby</t>
  </si>
  <si>
    <t>Nguyen</t>
  </si>
  <si>
    <t xml:space="preserve">  Lina</t>
  </si>
  <si>
    <t>Hanley</t>
  </si>
  <si>
    <t xml:space="preserve">  Zebulon</t>
  </si>
  <si>
    <t>Scheer</t>
  </si>
  <si>
    <t>Rankin</t>
  </si>
  <si>
    <t xml:space="preserve">  Greg</t>
  </si>
  <si>
    <t>Ricardi</t>
  </si>
  <si>
    <t>Karkos</t>
  </si>
  <si>
    <t xml:space="preserve">  Kelsey A</t>
  </si>
  <si>
    <t>Price-Dierksen</t>
  </si>
  <si>
    <t xml:space="preserve">  Bronwen L</t>
  </si>
  <si>
    <t>Knispel</t>
  </si>
  <si>
    <t xml:space="preserve">  Manuela</t>
  </si>
  <si>
    <t>King</t>
  </si>
  <si>
    <t xml:space="preserve">  Jennifer L</t>
  </si>
  <si>
    <t>Samuelson</t>
  </si>
  <si>
    <t xml:space="preserve">  Abby W</t>
  </si>
  <si>
    <t>Fredsall</t>
  </si>
  <si>
    <t xml:space="preserve">  Tyler</t>
  </si>
  <si>
    <t>Eggleston</t>
  </si>
  <si>
    <t xml:space="preserve">  Jeffrey</t>
  </si>
  <si>
    <t>Palombaro</t>
  </si>
  <si>
    <t xml:space="preserve">  Matthew F</t>
  </si>
  <si>
    <t>Silva</t>
  </si>
  <si>
    <t xml:space="preserve">  Ryan J</t>
  </si>
  <si>
    <t>Bugala</t>
  </si>
  <si>
    <t xml:space="preserve">  Amy</t>
  </si>
  <si>
    <t>Dublin</t>
  </si>
  <si>
    <t xml:space="preserve">  Andrew P</t>
  </si>
  <si>
    <t>Cleland</t>
  </si>
  <si>
    <t xml:space="preserve">  George M</t>
  </si>
  <si>
    <t xml:space="preserve"> V</t>
  </si>
  <si>
    <t>Evans</t>
  </si>
  <si>
    <t xml:space="preserve">  Sarah</t>
  </si>
  <si>
    <t>Boyd</t>
  </si>
  <si>
    <t xml:space="preserve">  Lara</t>
  </si>
  <si>
    <t>Roulier</t>
  </si>
  <si>
    <t xml:space="preserve">  Sebastien</t>
  </si>
  <si>
    <t>Mullins</t>
  </si>
  <si>
    <t xml:space="preserve">  Padraig</t>
  </si>
  <si>
    <t>Hofmann</t>
  </si>
  <si>
    <t xml:space="preserve">  Heather</t>
  </si>
  <si>
    <t>Garcia Garcia</t>
  </si>
  <si>
    <t xml:space="preserve">  Jorge</t>
  </si>
  <si>
    <t>Klecker</t>
  </si>
  <si>
    <t xml:space="preserve">  Jack R</t>
  </si>
  <si>
    <t>Cancre</t>
  </si>
  <si>
    <t xml:space="preserve">  Felix</t>
  </si>
  <si>
    <t>Denucci</t>
  </si>
  <si>
    <t xml:space="preserve">  Christopher C</t>
  </si>
  <si>
    <t>Saldana</t>
  </si>
  <si>
    <t>Weinberg</t>
  </si>
  <si>
    <t xml:space="preserve">  Jill</t>
  </si>
  <si>
    <t>Walsh</t>
  </si>
  <si>
    <t>Pasten</t>
  </si>
  <si>
    <t xml:space="preserve">  Alejandro</t>
  </si>
  <si>
    <t>LaBelle</t>
  </si>
  <si>
    <t xml:space="preserve">  Ian E</t>
  </si>
  <si>
    <t>Guzman</t>
  </si>
  <si>
    <t xml:space="preserve">  Hector Sr</t>
  </si>
  <si>
    <t>Turnbull</t>
  </si>
  <si>
    <t>Aguero</t>
  </si>
  <si>
    <t xml:space="preserve">  Matt</t>
  </si>
  <si>
    <t>Woodward</t>
  </si>
  <si>
    <t xml:space="preserve">  Elizabeth H</t>
  </si>
  <si>
    <t>McElroy</t>
  </si>
  <si>
    <t xml:space="preserve">  Grace</t>
  </si>
  <si>
    <t>Lopez</t>
  </si>
  <si>
    <t xml:space="preserve">  Jaime</t>
  </si>
  <si>
    <t>Cardosi</t>
  </si>
  <si>
    <t xml:space="preserve">  Calesse</t>
  </si>
  <si>
    <t>Looney</t>
  </si>
  <si>
    <t xml:space="preserve">  Kate L</t>
  </si>
  <si>
    <t>Zyryanov</t>
  </si>
  <si>
    <t xml:space="preserve">  Sergey</t>
  </si>
  <si>
    <t>Gavin</t>
  </si>
  <si>
    <t xml:space="preserve">  Timothy V</t>
  </si>
  <si>
    <t>Littlefield</t>
  </si>
  <si>
    <t xml:space="preserve">  Andrew S</t>
  </si>
  <si>
    <t>Shearer</t>
  </si>
  <si>
    <t>Armstrong</t>
  </si>
  <si>
    <t>Warriner</t>
  </si>
  <si>
    <t xml:space="preserve">  Lawrence</t>
  </si>
  <si>
    <t>White</t>
  </si>
  <si>
    <t>Cordaro</t>
  </si>
  <si>
    <t>Hamilton</t>
  </si>
  <si>
    <t xml:space="preserve">  Gavin M</t>
  </si>
  <si>
    <t xml:space="preserve">  Rick E</t>
  </si>
  <si>
    <t>Duke</t>
  </si>
  <si>
    <t xml:space="preserve">  Andrea H</t>
  </si>
  <si>
    <t>Malatesta</t>
  </si>
  <si>
    <t xml:space="preserve">  Anthony S</t>
  </si>
  <si>
    <t>Hinrichsen</t>
  </si>
  <si>
    <t xml:space="preserve">  Erik</t>
  </si>
  <si>
    <t>Lucan</t>
  </si>
  <si>
    <t xml:space="preserve">  Kiley D</t>
  </si>
  <si>
    <t>Koch</t>
  </si>
  <si>
    <t xml:space="preserve">  Chris</t>
  </si>
  <si>
    <t>O'Connor</t>
  </si>
  <si>
    <t xml:space="preserve">  Marian M</t>
  </si>
  <si>
    <t>Kampwerth</t>
  </si>
  <si>
    <t xml:space="preserve">  Jeremy</t>
  </si>
  <si>
    <t>Federoff</t>
  </si>
  <si>
    <t xml:space="preserve">  Allison H</t>
  </si>
  <si>
    <t>Goya</t>
  </si>
  <si>
    <t xml:space="preserve">  Elizabeth</t>
  </si>
  <si>
    <t>Hodges</t>
  </si>
  <si>
    <t xml:space="preserve">  Andrew</t>
  </si>
  <si>
    <t>Erickson</t>
  </si>
  <si>
    <t xml:space="preserve">  Anders J</t>
  </si>
  <si>
    <t>Welleck</t>
  </si>
  <si>
    <t xml:space="preserve">  Sean</t>
  </si>
  <si>
    <t>Polen</t>
  </si>
  <si>
    <t xml:space="preserve">  Brian M</t>
  </si>
  <si>
    <t>Hufstader</t>
  </si>
  <si>
    <t xml:space="preserve">  Susannah</t>
  </si>
  <si>
    <t>Doak</t>
  </si>
  <si>
    <t xml:space="preserve">  Randy</t>
  </si>
  <si>
    <t>Noya</t>
  </si>
  <si>
    <t xml:space="preserve">  Leslie</t>
  </si>
  <si>
    <t>Heninger</t>
  </si>
  <si>
    <t xml:space="preserve">  Brittany L</t>
  </si>
  <si>
    <t>Richardson</t>
  </si>
  <si>
    <t xml:space="preserve">  Cassie J</t>
  </si>
  <si>
    <t>Deucher</t>
  </si>
  <si>
    <t xml:space="preserve">  Peter W</t>
  </si>
  <si>
    <t>Wilson</t>
  </si>
  <si>
    <t xml:space="preserve">  Douglas</t>
  </si>
  <si>
    <t>Hall</t>
  </si>
  <si>
    <t xml:space="preserve">  Dan</t>
  </si>
  <si>
    <t>Reed</t>
  </si>
  <si>
    <t xml:space="preserve">  Dan M</t>
  </si>
  <si>
    <t>Frome</t>
  </si>
  <si>
    <t xml:space="preserve">  Eric L</t>
  </si>
  <si>
    <t>Creasy</t>
  </si>
  <si>
    <t xml:space="preserve">  Les J</t>
  </si>
  <si>
    <t>Latimer</t>
  </si>
  <si>
    <t xml:space="preserve">  Stephanie</t>
  </si>
  <si>
    <t>Wei</t>
  </si>
  <si>
    <t xml:space="preserve">  Melissa Y</t>
  </si>
  <si>
    <t>Hayes</t>
  </si>
  <si>
    <t xml:space="preserve">  Ashley</t>
  </si>
  <si>
    <t>Velardo</t>
  </si>
  <si>
    <t xml:space="preserve">  Stephanie M</t>
  </si>
  <si>
    <t>Kastes</t>
  </si>
  <si>
    <t xml:space="preserve">  Kylie</t>
  </si>
  <si>
    <t>Escorcia</t>
  </si>
  <si>
    <t>Larscheid</t>
  </si>
  <si>
    <t xml:space="preserve">  Carrie</t>
  </si>
  <si>
    <t>O'Bannon</t>
  </si>
  <si>
    <t>Ridgway</t>
  </si>
  <si>
    <t xml:space="preserve">  Zach S</t>
  </si>
  <si>
    <t>Black</t>
  </si>
  <si>
    <t xml:space="preserve">  Alan</t>
  </si>
  <si>
    <t>Canton</t>
  </si>
  <si>
    <t xml:space="preserve">  Nate</t>
  </si>
  <si>
    <t>Fine</t>
  </si>
  <si>
    <t xml:space="preserve">  Jesse G</t>
  </si>
  <si>
    <t>Bui</t>
  </si>
  <si>
    <t xml:space="preserve">  Jason</t>
  </si>
  <si>
    <t>Riepma</t>
  </si>
  <si>
    <t xml:space="preserve">  Megan A</t>
  </si>
  <si>
    <t>Inman</t>
  </si>
  <si>
    <t xml:space="preserve">  Luke M</t>
  </si>
  <si>
    <t>Kruzel</t>
  </si>
  <si>
    <t xml:space="preserve">  Jacy D</t>
  </si>
  <si>
    <t>Lindsay</t>
  </si>
  <si>
    <t xml:space="preserve">  Simon G</t>
  </si>
  <si>
    <t>Land</t>
  </si>
  <si>
    <t xml:space="preserve">  Ainsley E</t>
  </si>
  <si>
    <t>Brecher</t>
  </si>
  <si>
    <t xml:space="preserve">  Erica A</t>
  </si>
  <si>
    <t>Debolt</t>
  </si>
  <si>
    <t>Oswalt</t>
  </si>
  <si>
    <t xml:space="preserve">  Erin C</t>
  </si>
  <si>
    <t xml:space="preserve">  Adrienne</t>
  </si>
  <si>
    <t>Bulewich</t>
  </si>
  <si>
    <t>Fukuda</t>
  </si>
  <si>
    <t xml:space="preserve">  Yutaka</t>
  </si>
  <si>
    <t>Phillips</t>
  </si>
  <si>
    <t xml:space="preserve">  Tyler M</t>
  </si>
  <si>
    <t>Maddison</t>
  </si>
  <si>
    <t>Lockwood</t>
  </si>
  <si>
    <t>Defilippi</t>
  </si>
  <si>
    <t xml:space="preserve">  James</t>
  </si>
  <si>
    <t>Jackson</t>
  </si>
  <si>
    <t xml:space="preserve">  Shawn P</t>
  </si>
  <si>
    <t>Ozahowski</t>
  </si>
  <si>
    <t>Guthals</t>
  </si>
  <si>
    <t xml:space="preserve">  Nathaniel</t>
  </si>
  <si>
    <t>Yates</t>
  </si>
  <si>
    <t xml:space="preserve">  Kevin D</t>
  </si>
  <si>
    <t xml:space="preserve">  Joan</t>
  </si>
  <si>
    <t>Lemos</t>
  </si>
  <si>
    <t xml:space="preserve">  Christopher A</t>
  </si>
  <si>
    <t>Seynders</t>
  </si>
  <si>
    <t xml:space="preserve">  Kacy L</t>
  </si>
  <si>
    <t xml:space="preserve">  Benjamin H</t>
  </si>
  <si>
    <t>Walker</t>
  </si>
  <si>
    <t xml:space="preserve">  Xaviour J</t>
  </si>
  <si>
    <t>Lam</t>
  </si>
  <si>
    <t xml:space="preserve">  Michael T</t>
  </si>
  <si>
    <t>Sweigart</t>
  </si>
  <si>
    <t xml:space="preserve">  Bradley</t>
  </si>
  <si>
    <t>Sieczkowski</t>
  </si>
  <si>
    <t xml:space="preserve">  Andrea</t>
  </si>
  <si>
    <t>Jurgens</t>
  </si>
  <si>
    <t xml:space="preserve">  Nancy M</t>
  </si>
  <si>
    <t>Hackman</t>
  </si>
  <si>
    <t>Klarich</t>
  </si>
  <si>
    <t xml:space="preserve">  Lee</t>
  </si>
  <si>
    <t>Schulten</t>
  </si>
  <si>
    <t>Fagerstrom</t>
  </si>
  <si>
    <t xml:space="preserve">  Erik T</t>
  </si>
  <si>
    <t>Bien</t>
  </si>
  <si>
    <t xml:space="preserve">  Rod W</t>
  </si>
  <si>
    <t>Hess</t>
  </si>
  <si>
    <t xml:space="preserve">  Joey</t>
  </si>
  <si>
    <t>Shaw</t>
  </si>
  <si>
    <t xml:space="preserve">  Hillary L</t>
  </si>
  <si>
    <t>Williams</t>
  </si>
  <si>
    <t xml:space="preserve">  Eric J</t>
  </si>
  <si>
    <t>Menzies</t>
  </si>
  <si>
    <t xml:space="preserve">  Nicolas</t>
  </si>
  <si>
    <t>Buehler</t>
  </si>
  <si>
    <t xml:space="preserve">  Marcel</t>
  </si>
  <si>
    <t>Degen</t>
  </si>
  <si>
    <t xml:space="preserve">  Ashley N</t>
  </si>
  <si>
    <t>Arsenault</t>
  </si>
  <si>
    <t xml:space="preserve">  Evan D</t>
  </si>
  <si>
    <t>Hoff</t>
  </si>
  <si>
    <t xml:space="preserve">  Krisana</t>
  </si>
  <si>
    <t xml:space="preserve">  Kyle</t>
  </si>
  <si>
    <t>Ashley</t>
  </si>
  <si>
    <t>Rindahl</t>
  </si>
  <si>
    <t xml:space="preserve">  Martin A</t>
  </si>
  <si>
    <t>Clark</t>
  </si>
  <si>
    <t xml:space="preserve">  Stacey</t>
  </si>
  <si>
    <t>Irish</t>
  </si>
  <si>
    <t xml:space="preserve">  Christine</t>
  </si>
  <si>
    <t xml:space="preserve">  Sarah C</t>
  </si>
  <si>
    <t>Dewitt</t>
  </si>
  <si>
    <t>Hickman</t>
  </si>
  <si>
    <t xml:space="preserve">  Jason W</t>
  </si>
  <si>
    <t>Gonzalez</t>
  </si>
  <si>
    <t xml:space="preserve">  Michele</t>
  </si>
  <si>
    <t>Difani</t>
  </si>
  <si>
    <t xml:space="preserve">  Nikki</t>
  </si>
  <si>
    <t xml:space="preserve">  Philip J</t>
  </si>
  <si>
    <t>Widmann</t>
  </si>
  <si>
    <t xml:space="preserve">  Bryan L</t>
  </si>
  <si>
    <t>Tunney</t>
  </si>
  <si>
    <t xml:space="preserve">  Timothy F</t>
  </si>
  <si>
    <t>San Juan</t>
  </si>
  <si>
    <t xml:space="preserve">  Angielyn M</t>
  </si>
  <si>
    <t>Croll</t>
  </si>
  <si>
    <t xml:space="preserve">  Jeanie M</t>
  </si>
  <si>
    <t>Rolfes</t>
  </si>
  <si>
    <t>Hinkle</t>
  </si>
  <si>
    <t>Leuchanka</t>
  </si>
  <si>
    <t xml:space="preserve">  Aliaksandr</t>
  </si>
  <si>
    <t>Ayr</t>
  </si>
  <si>
    <t xml:space="preserve">  Jason M</t>
  </si>
  <si>
    <t>Siegel</t>
  </si>
  <si>
    <t xml:space="preserve">  Sheera K</t>
  </si>
  <si>
    <t>Penrose</t>
  </si>
  <si>
    <t xml:space="preserve">  Janice</t>
  </si>
  <si>
    <t>Schuler</t>
  </si>
  <si>
    <t xml:space="preserve">  Timothy G</t>
  </si>
  <si>
    <t xml:space="preserve">  Alan R</t>
  </si>
  <si>
    <t>Stange</t>
  </si>
  <si>
    <t>Roy</t>
  </si>
  <si>
    <t xml:space="preserve">  Marie-France</t>
  </si>
  <si>
    <t>Potere</t>
  </si>
  <si>
    <t xml:space="preserve">  Erik F</t>
  </si>
  <si>
    <t>Podgurski</t>
  </si>
  <si>
    <t>Diamond</t>
  </si>
  <si>
    <t xml:space="preserve">  Anthony</t>
  </si>
  <si>
    <t>Sallade</t>
  </si>
  <si>
    <t>Zhang</t>
  </si>
  <si>
    <t xml:space="preserve">  Yu</t>
  </si>
  <si>
    <t>Chatfield</t>
  </si>
  <si>
    <t xml:space="preserve">  Caleb N</t>
  </si>
  <si>
    <t>Bruns</t>
  </si>
  <si>
    <t>Yochum</t>
  </si>
  <si>
    <t xml:space="preserve">  Angela R</t>
  </si>
  <si>
    <t>Freeburn</t>
  </si>
  <si>
    <t xml:space="preserve">  Keith J</t>
  </si>
  <si>
    <t>Spencer</t>
  </si>
  <si>
    <t xml:space="preserve">  Emma</t>
  </si>
  <si>
    <t>Jarosik</t>
  </si>
  <si>
    <t xml:space="preserve">  Nathan A</t>
  </si>
  <si>
    <t>Heinzen</t>
  </si>
  <si>
    <t xml:space="preserve">  Kathryn</t>
  </si>
  <si>
    <t>Kelley</t>
  </si>
  <si>
    <t>Thacker</t>
  </si>
  <si>
    <t>Jeseritz</t>
  </si>
  <si>
    <t xml:space="preserve">  Cheryl A</t>
  </si>
  <si>
    <t>Hohman</t>
  </si>
  <si>
    <t xml:space="preserve">  Kimberly A</t>
  </si>
  <si>
    <t>Hill</t>
  </si>
  <si>
    <t xml:space="preserve">  Cynthia</t>
  </si>
  <si>
    <t>Kuepfer</t>
  </si>
  <si>
    <t>Kaczmarek</t>
  </si>
  <si>
    <t xml:space="preserve">  Bruce</t>
  </si>
  <si>
    <t>Pitt</t>
  </si>
  <si>
    <t xml:space="preserve">  Allison</t>
  </si>
  <si>
    <t>Lorton</t>
  </si>
  <si>
    <t>Castaneda</t>
  </si>
  <si>
    <t xml:space="preserve">  Gabriela</t>
  </si>
  <si>
    <t>Cherop</t>
  </si>
  <si>
    <t xml:space="preserve">  Sharon</t>
  </si>
  <si>
    <t>Howell</t>
  </si>
  <si>
    <t xml:space="preserve">  Jason A</t>
  </si>
  <si>
    <t>Palmer</t>
  </si>
  <si>
    <t xml:space="preserve">  Chelsey C</t>
  </si>
  <si>
    <t>Olson</t>
  </si>
  <si>
    <t xml:space="preserve">  Devon A</t>
  </si>
  <si>
    <t>Waldron</t>
  </si>
  <si>
    <t xml:space="preserve">  Joni L</t>
  </si>
  <si>
    <t xml:space="preserve">  Colin</t>
  </si>
  <si>
    <t>Stack</t>
  </si>
  <si>
    <t xml:space="preserve">  Rachael</t>
  </si>
  <si>
    <t>Sanchez Y Torres</t>
  </si>
  <si>
    <t xml:space="preserve">  Maricela</t>
  </si>
  <si>
    <t>Daniels</t>
  </si>
  <si>
    <t xml:space="preserve">  Marie</t>
  </si>
  <si>
    <t>Pepp</t>
  </si>
  <si>
    <t xml:space="preserve">  Frank</t>
  </si>
  <si>
    <t>Buechler</t>
  </si>
  <si>
    <t xml:space="preserve">  Jeffry</t>
  </si>
  <si>
    <t>Buenting</t>
  </si>
  <si>
    <t xml:space="preserve">  Mike</t>
  </si>
  <si>
    <t xml:space="preserve">  Rick</t>
  </si>
  <si>
    <t>Arcand</t>
  </si>
  <si>
    <t xml:space="preserve">  Pierre-Michel</t>
  </si>
  <si>
    <t>Kesack</t>
  </si>
  <si>
    <t>Post</t>
  </si>
  <si>
    <t xml:space="preserve">  Brian L</t>
  </si>
  <si>
    <t>Dunne</t>
  </si>
  <si>
    <t xml:space="preserve">  Morgan M</t>
  </si>
  <si>
    <t>Kilel</t>
  </si>
  <si>
    <t xml:space="preserve">  Caroline</t>
  </si>
  <si>
    <t>Nicholson</t>
  </si>
  <si>
    <t xml:space="preserve">  Drew T</t>
  </si>
  <si>
    <t>Susmann</t>
  </si>
  <si>
    <t xml:space="preserve">  Austin W</t>
  </si>
  <si>
    <t>Harsh</t>
  </si>
  <si>
    <t xml:space="preserve">  Berenice</t>
  </si>
  <si>
    <t>Pocasangre</t>
  </si>
  <si>
    <t xml:space="preserve">  Kenneth A</t>
  </si>
  <si>
    <t>Martinez Lopez</t>
  </si>
  <si>
    <t xml:space="preserve">  Miguel</t>
  </si>
  <si>
    <t>Riegel</t>
  </si>
  <si>
    <t xml:space="preserve">  Hadley T</t>
  </si>
  <si>
    <t>Monson</t>
  </si>
  <si>
    <t xml:space="preserve">  Taylor</t>
  </si>
  <si>
    <t>Klubben</t>
  </si>
  <si>
    <t xml:space="preserve">  Tenielle M</t>
  </si>
  <si>
    <t>Mascaro</t>
  </si>
  <si>
    <t>Norvell</t>
  </si>
  <si>
    <t xml:space="preserve">  Nora P</t>
  </si>
  <si>
    <t>Ornelas</t>
  </si>
  <si>
    <t xml:space="preserve">  Zachary</t>
  </si>
  <si>
    <t>Fitzpatrick</t>
  </si>
  <si>
    <t>Bloomquist</t>
  </si>
  <si>
    <t xml:space="preserve">  Alyssa K</t>
  </si>
  <si>
    <t>Wick</t>
  </si>
  <si>
    <t>Zappala</t>
  </si>
  <si>
    <t xml:space="preserve">  Dante</t>
  </si>
  <si>
    <t>Earle</t>
  </si>
  <si>
    <t xml:space="preserve">  Sara E</t>
  </si>
  <si>
    <t>Majewski</t>
  </si>
  <si>
    <t>Apfelbaum</t>
  </si>
  <si>
    <t>Graham</t>
  </si>
  <si>
    <t>Whitacre</t>
  </si>
  <si>
    <t xml:space="preserve">  Andrew D</t>
  </si>
  <si>
    <t>Wegener</t>
  </si>
  <si>
    <t xml:space="preserve">  Joel D</t>
  </si>
  <si>
    <t>Collie</t>
  </si>
  <si>
    <t xml:space="preserve">  Michelle</t>
  </si>
  <si>
    <t>Murphy</t>
  </si>
  <si>
    <t xml:space="preserve">  Michael J</t>
  </si>
  <si>
    <t>Butters</t>
  </si>
  <si>
    <t>Cook</t>
  </si>
  <si>
    <t xml:space="preserve">  Summer B</t>
  </si>
  <si>
    <t>Breen</t>
  </si>
  <si>
    <t xml:space="preserve">  Edward</t>
  </si>
  <si>
    <t>Fitzsimons</t>
  </si>
  <si>
    <t>Houle</t>
  </si>
  <si>
    <t xml:space="preserve">  Kacee</t>
  </si>
  <si>
    <t xml:space="preserve">  Dave</t>
  </si>
  <si>
    <t>Ray</t>
  </si>
  <si>
    <t xml:space="preserve">  Maryanna</t>
  </si>
  <si>
    <t>Jennings</t>
  </si>
  <si>
    <t xml:space="preserve">  Jessica H</t>
  </si>
  <si>
    <t>Fuller</t>
  </si>
  <si>
    <t xml:space="preserve">  Deanna</t>
  </si>
  <si>
    <t>Lovisek</t>
  </si>
  <si>
    <t xml:space="preserve">  Peter</t>
  </si>
  <si>
    <t>Painter</t>
  </si>
  <si>
    <t>Edwards</t>
  </si>
  <si>
    <t xml:space="preserve">  Elizabeth M</t>
  </si>
  <si>
    <t>Liebl</t>
  </si>
  <si>
    <t xml:space="preserve">  Gregory</t>
  </si>
  <si>
    <t>Kasabian-Larson</t>
  </si>
  <si>
    <t xml:space="preserve">  Sarah E</t>
  </si>
  <si>
    <t>Creamer</t>
  </si>
  <si>
    <t xml:space="preserve">  Anne Elise</t>
  </si>
  <si>
    <t>Kimbel</t>
  </si>
  <si>
    <t xml:space="preserve">  Christopher R</t>
  </si>
  <si>
    <t>Livensparger</t>
  </si>
  <si>
    <t xml:space="preserve">  Elliot</t>
  </si>
  <si>
    <t>Grange</t>
  </si>
  <si>
    <t xml:space="preserve">  Christopher D</t>
  </si>
  <si>
    <t>Nunlist</t>
  </si>
  <si>
    <t xml:space="preserve">  Corey</t>
  </si>
  <si>
    <t>Cutter</t>
  </si>
  <si>
    <t xml:space="preserve">  Patrick D</t>
  </si>
  <si>
    <t>Martin</t>
  </si>
  <si>
    <t xml:space="preserve">  Anthony D</t>
  </si>
  <si>
    <t>Cooney</t>
  </si>
  <si>
    <t xml:space="preserve">  Melissa</t>
  </si>
  <si>
    <t>Bier</t>
  </si>
  <si>
    <t xml:space="preserve">  Raven</t>
  </si>
  <si>
    <t>Muskopf</t>
  </si>
  <si>
    <t xml:space="preserve">  Christopher</t>
  </si>
  <si>
    <t>Sirak</t>
  </si>
  <si>
    <t xml:space="preserve">  Kendra A</t>
  </si>
  <si>
    <t>Nelsen</t>
  </si>
  <si>
    <t xml:space="preserve">  Jordan</t>
  </si>
  <si>
    <t>Schallner</t>
  </si>
  <si>
    <t xml:space="preserve">  Nils</t>
  </si>
  <si>
    <t>Dunlap</t>
  </si>
  <si>
    <t>Messing</t>
  </si>
  <si>
    <t xml:space="preserve">  Angela</t>
  </si>
  <si>
    <t>Bondell</t>
  </si>
  <si>
    <t>Gaughan</t>
  </si>
  <si>
    <t xml:space="preserve">  Caitlin O</t>
  </si>
  <si>
    <t>Gruman</t>
  </si>
  <si>
    <t xml:space="preserve">  Tracy M</t>
  </si>
  <si>
    <t>Whitlow</t>
  </si>
  <si>
    <t xml:space="preserve">  Dustin M</t>
  </si>
  <si>
    <t xml:space="preserve">  Jenny</t>
  </si>
  <si>
    <t>Sabo</t>
  </si>
  <si>
    <t xml:space="preserve">  Emily</t>
  </si>
  <si>
    <t>Nazarian</t>
  </si>
  <si>
    <t xml:space="preserve">  Fabienne</t>
  </si>
  <si>
    <t>Lerma</t>
  </si>
  <si>
    <t>Dahl</t>
  </si>
  <si>
    <t>Surtees</t>
  </si>
  <si>
    <t xml:space="preserve">  Taryn L</t>
  </si>
  <si>
    <t>Spetner</t>
  </si>
  <si>
    <t xml:space="preserve">  Temima</t>
  </si>
  <si>
    <t>Brandon</t>
  </si>
  <si>
    <t>Eley</t>
  </si>
  <si>
    <t xml:space="preserve">  Serena M</t>
  </si>
  <si>
    <t>Sedicum</t>
  </si>
  <si>
    <t xml:space="preserve">  Victoria M</t>
  </si>
  <si>
    <t>Markle</t>
  </si>
  <si>
    <t xml:space="preserve">  Phoebe</t>
  </si>
  <si>
    <t>Kunz</t>
  </si>
  <si>
    <t>Wimert</t>
  </si>
  <si>
    <t>Peterson</t>
  </si>
  <si>
    <t xml:space="preserve">  Nicholas D</t>
  </si>
  <si>
    <t>Mercier</t>
  </si>
  <si>
    <t xml:space="preserve">  Christian</t>
  </si>
  <si>
    <t>Laurie</t>
  </si>
  <si>
    <t xml:space="preserve">  Jonathon S</t>
  </si>
  <si>
    <t>Sekaquaptewa</t>
  </si>
  <si>
    <t>Frash</t>
  </si>
  <si>
    <t xml:space="preserve">  Joshua D</t>
  </si>
  <si>
    <t>Bukowski</t>
  </si>
  <si>
    <t xml:space="preserve">  Nichole</t>
  </si>
  <si>
    <t>Sandahl</t>
  </si>
  <si>
    <t xml:space="preserve">  Denise M</t>
  </si>
  <si>
    <t>Speight</t>
  </si>
  <si>
    <t xml:space="preserve">  Peter R</t>
  </si>
  <si>
    <t xml:space="preserve">  Johnson K</t>
  </si>
  <si>
    <t>Nielsen</t>
  </si>
  <si>
    <t xml:space="preserve">  Katherine</t>
  </si>
  <si>
    <t>Zirdok</t>
  </si>
  <si>
    <t xml:space="preserve">  Lynda</t>
  </si>
  <si>
    <t>Crudale</t>
  </si>
  <si>
    <t>Koopmans</t>
  </si>
  <si>
    <t xml:space="preserve">  Linnea C</t>
  </si>
  <si>
    <t>Milani</t>
  </si>
  <si>
    <t xml:space="preserve">  Massimiliano A</t>
  </si>
  <si>
    <t>Kelly</t>
  </si>
  <si>
    <t xml:space="preserve">  James M</t>
  </si>
  <si>
    <t>Finelli</t>
  </si>
  <si>
    <t xml:space="preserve">  Lauren</t>
  </si>
  <si>
    <t xml:space="preserve">  Michele V</t>
  </si>
  <si>
    <t xml:space="preserve">  Xiao</t>
  </si>
  <si>
    <t>Beasley</t>
  </si>
  <si>
    <t xml:space="preserve">  Harper L</t>
  </si>
  <si>
    <t>Bedbury</t>
  </si>
  <si>
    <t>Stemberger</t>
  </si>
  <si>
    <t>Chebet</t>
  </si>
  <si>
    <t xml:space="preserve">  Wilson</t>
  </si>
  <si>
    <t>Muir</t>
  </si>
  <si>
    <t>Yang</t>
  </si>
  <si>
    <t xml:space="preserve">  Shizhong</t>
  </si>
  <si>
    <t>Gravel</t>
  </si>
  <si>
    <t xml:space="preserve">  Marie-Claire</t>
  </si>
  <si>
    <t xml:space="preserve">  Todd J</t>
  </si>
  <si>
    <t xml:space="preserve">  Carolyn</t>
  </si>
  <si>
    <t>Jamieson</t>
  </si>
  <si>
    <t xml:space="preserve">  Marissa D</t>
  </si>
  <si>
    <t>Dufeal</t>
  </si>
  <si>
    <t xml:space="preserve">  Jean Luc</t>
  </si>
  <si>
    <t>Sansonetti</t>
  </si>
  <si>
    <t>Koneazny</t>
  </si>
  <si>
    <t xml:space="preserve">  Jim</t>
  </si>
  <si>
    <t xml:space="preserve">  Matthew T</t>
  </si>
  <si>
    <t>Glasson</t>
  </si>
  <si>
    <t xml:space="preserve">  Rachel L</t>
  </si>
  <si>
    <t>Canitz</t>
  </si>
  <si>
    <t xml:space="preserve">  Corina</t>
  </si>
  <si>
    <t>Li</t>
  </si>
  <si>
    <t xml:space="preserve">  Guannan</t>
  </si>
  <si>
    <t>Parsons</t>
  </si>
  <si>
    <t xml:space="preserve">  Don</t>
  </si>
  <si>
    <t>Raulli</t>
  </si>
  <si>
    <t xml:space="preserve">  Gavin V</t>
  </si>
  <si>
    <t>Sevcik</t>
  </si>
  <si>
    <t>Narang</t>
  </si>
  <si>
    <t xml:space="preserve">  Jatin</t>
  </si>
  <si>
    <t>Royston</t>
  </si>
  <si>
    <t xml:space="preserve">  J P</t>
  </si>
  <si>
    <t xml:space="preserve"> II</t>
  </si>
  <si>
    <t>Tieri</t>
  </si>
  <si>
    <t xml:space="preserve">  Angela M</t>
  </si>
  <si>
    <t>Whitney</t>
  </si>
  <si>
    <t xml:space="preserve">  Blake K</t>
  </si>
  <si>
    <t>Wandzilak</t>
  </si>
  <si>
    <t xml:space="preserve">  Brian T</t>
  </si>
  <si>
    <t>Valenzona</t>
  </si>
  <si>
    <t xml:space="preserve">  Damon</t>
  </si>
  <si>
    <t>Young</t>
  </si>
  <si>
    <t>Richards</t>
  </si>
  <si>
    <t xml:space="preserve">  Malcolm J</t>
  </si>
  <si>
    <t>Alexson</t>
  </si>
  <si>
    <t xml:space="preserve">  Margaret B</t>
  </si>
  <si>
    <t xml:space="preserve">  Helen</t>
  </si>
  <si>
    <t>McKenna</t>
  </si>
  <si>
    <t>Argall</t>
  </si>
  <si>
    <t xml:space="preserve"> Mrs</t>
  </si>
  <si>
    <t xml:space="preserve">  Tara R</t>
  </si>
  <si>
    <t>Patchell</t>
  </si>
  <si>
    <t xml:space="preserve">  Kristin</t>
  </si>
  <si>
    <t>Catoggio</t>
  </si>
  <si>
    <t>Adams</t>
  </si>
  <si>
    <t>Windt</t>
  </si>
  <si>
    <t xml:space="preserve">  Carly E</t>
  </si>
  <si>
    <t>Ryan</t>
  </si>
  <si>
    <t xml:space="preserve">  Lisa</t>
  </si>
  <si>
    <t>Marion</t>
  </si>
  <si>
    <t>Raffetto</t>
  </si>
  <si>
    <t xml:space="preserve">  Louis</t>
  </si>
  <si>
    <t xml:space="preserve">  Brian R</t>
  </si>
  <si>
    <t>Oehlke</t>
  </si>
  <si>
    <t>Sudol</t>
  </si>
  <si>
    <t xml:space="preserve">  Dawn M</t>
  </si>
  <si>
    <t>Van Es</t>
  </si>
  <si>
    <t>Dolge</t>
  </si>
  <si>
    <t xml:space="preserve">  Karen</t>
  </si>
  <si>
    <t>Marlier</t>
  </si>
  <si>
    <t>Girard</t>
  </si>
  <si>
    <t xml:space="preserve">  Mathieu</t>
  </si>
  <si>
    <t xml:space="preserve">  Kam S</t>
  </si>
  <si>
    <t>Hubbard</t>
  </si>
  <si>
    <t xml:space="preserve">  Valerie A</t>
  </si>
  <si>
    <t>Koester</t>
  </si>
  <si>
    <t xml:space="preserve">  Freya R</t>
  </si>
  <si>
    <t>Matthews</t>
  </si>
  <si>
    <t>Rubinich</t>
  </si>
  <si>
    <t xml:space="preserve">  Kara</t>
  </si>
  <si>
    <t>Alban</t>
  </si>
  <si>
    <t xml:space="preserve">  Bradley A</t>
  </si>
  <si>
    <t>Corcoran</t>
  </si>
  <si>
    <t xml:space="preserve">  Brendan</t>
  </si>
  <si>
    <t>Sargent</t>
  </si>
  <si>
    <t xml:space="preserve">  Amber R</t>
  </si>
  <si>
    <t>Watson</t>
  </si>
  <si>
    <t xml:space="preserve">  Sean K</t>
  </si>
  <si>
    <t>Esponda</t>
  </si>
  <si>
    <t>Krall</t>
  </si>
  <si>
    <t>Poskin</t>
  </si>
  <si>
    <t xml:space="preserve">  Brady</t>
  </si>
  <si>
    <t>Halfmann</t>
  </si>
  <si>
    <t xml:space="preserve">  Kameko</t>
  </si>
  <si>
    <t>Klapper</t>
  </si>
  <si>
    <t xml:space="preserve">  Jeremy A</t>
  </si>
  <si>
    <t>George</t>
  </si>
  <si>
    <t>Hicks</t>
  </si>
  <si>
    <t>Lockyer</t>
  </si>
  <si>
    <t>Byrnes</t>
  </si>
  <si>
    <t>Norris</t>
  </si>
  <si>
    <t xml:space="preserve">  Sabine</t>
  </si>
  <si>
    <t>Darda</t>
  </si>
  <si>
    <t xml:space="preserve">  Joseph</t>
  </si>
  <si>
    <t>Otstot</t>
  </si>
  <si>
    <t>Bowley</t>
  </si>
  <si>
    <t xml:space="preserve">  Karolyn A</t>
  </si>
  <si>
    <t>Rogers</t>
  </si>
  <si>
    <t xml:space="preserve">  Anita L</t>
  </si>
  <si>
    <t>Mclaughlin</t>
  </si>
  <si>
    <t xml:space="preserve">  Laura E</t>
  </si>
  <si>
    <t>Ziegler</t>
  </si>
  <si>
    <t>Hughey</t>
  </si>
  <si>
    <t xml:space="preserve">  Ashley E</t>
  </si>
  <si>
    <t>Knast</t>
  </si>
  <si>
    <t>Stob</t>
  </si>
  <si>
    <t>Jensen</t>
  </si>
  <si>
    <t xml:space="preserve">  Dan R</t>
  </si>
  <si>
    <t>Mutter</t>
  </si>
  <si>
    <t xml:space="preserve">  Katie</t>
  </si>
  <si>
    <t>Ahern</t>
  </si>
  <si>
    <t>Chviruk</t>
  </si>
  <si>
    <t xml:space="preserve">  Cathryn</t>
  </si>
  <si>
    <t>Meehan</t>
  </si>
  <si>
    <t>Gammon</t>
  </si>
  <si>
    <t xml:space="preserve">  Shauna</t>
  </si>
  <si>
    <t xml:space="preserve">  Terence</t>
  </si>
  <si>
    <t>Franco</t>
  </si>
  <si>
    <t xml:space="preserve">  Marisol</t>
  </si>
  <si>
    <t>Patterson</t>
  </si>
  <si>
    <t xml:space="preserve">  Lindsay</t>
  </si>
  <si>
    <t>Valdes</t>
  </si>
  <si>
    <t>Craig</t>
  </si>
  <si>
    <t>Whipple</t>
  </si>
  <si>
    <t xml:space="preserve">  Brett W</t>
  </si>
  <si>
    <t>Marton</t>
  </si>
  <si>
    <t xml:space="preserve">  Dylan J</t>
  </si>
  <si>
    <t>Hildebrandt</t>
  </si>
  <si>
    <t>Biggs</t>
  </si>
  <si>
    <t xml:space="preserve">  Brooke M</t>
  </si>
  <si>
    <t>Shigezumi</t>
  </si>
  <si>
    <t xml:space="preserve">  Teiko</t>
  </si>
  <si>
    <t>Meineke</t>
  </si>
  <si>
    <t>Ludington</t>
  </si>
  <si>
    <t xml:space="preserve">  Johannah</t>
  </si>
  <si>
    <t>Perrich</t>
  </si>
  <si>
    <t xml:space="preserve">  Ryan A</t>
  </si>
  <si>
    <t>Cervantes</t>
  </si>
  <si>
    <t xml:space="preserve">  Andres Sr</t>
  </si>
  <si>
    <t>Andrews</t>
  </si>
  <si>
    <t xml:space="preserve">  Bryan</t>
  </si>
  <si>
    <t>Ruvalcaba</t>
  </si>
  <si>
    <t xml:space="preserve">  Lizette</t>
  </si>
  <si>
    <t>Stone</t>
  </si>
  <si>
    <t xml:space="preserve">  Jeb</t>
  </si>
  <si>
    <t>Campbell</t>
  </si>
  <si>
    <t xml:space="preserve">  Amy R</t>
  </si>
  <si>
    <t>Asher</t>
  </si>
  <si>
    <t>Mazzotta</t>
  </si>
  <si>
    <t xml:space="preserve">  Mike G</t>
  </si>
  <si>
    <t>Huttl</t>
  </si>
  <si>
    <t xml:space="preserve">  Simonezitrone Sr</t>
  </si>
  <si>
    <t>Ferron</t>
  </si>
  <si>
    <t>Colarusso</t>
  </si>
  <si>
    <t>Pearlman</t>
  </si>
  <si>
    <t xml:space="preserve">  Oz</t>
  </si>
  <si>
    <t>O'Mara</t>
  </si>
  <si>
    <t xml:space="preserve">  Erin M</t>
  </si>
  <si>
    <t>Niska</t>
  </si>
  <si>
    <t xml:space="preserve">  Bobby E</t>
  </si>
  <si>
    <t>Schlich</t>
  </si>
  <si>
    <t xml:space="preserve">  Daniel P</t>
  </si>
  <si>
    <t>Zidek</t>
  </si>
  <si>
    <t xml:space="preserve">  Marie E</t>
  </si>
  <si>
    <t>Ellgass</t>
  </si>
  <si>
    <t>Lowe</t>
  </si>
  <si>
    <t xml:space="preserve">  Eric D</t>
  </si>
  <si>
    <t>Malone</t>
  </si>
  <si>
    <t xml:space="preserve">  Tara</t>
  </si>
  <si>
    <t>Dumke</t>
  </si>
  <si>
    <t xml:space="preserve">  Haley L</t>
  </si>
  <si>
    <t>Strong</t>
  </si>
  <si>
    <t xml:space="preserve">  Kayla B</t>
  </si>
  <si>
    <t>Ferguson</t>
  </si>
  <si>
    <t xml:space="preserve">  Mark D</t>
  </si>
  <si>
    <t>Klein</t>
  </si>
  <si>
    <t xml:space="preserve">  Patrick J</t>
  </si>
  <si>
    <t>Eusebio</t>
  </si>
  <si>
    <t>Szolosi</t>
  </si>
  <si>
    <t xml:space="preserve">  Beth A</t>
  </si>
  <si>
    <t>Butler</t>
  </si>
  <si>
    <t xml:space="preserve">  Jason R</t>
  </si>
  <si>
    <t>Fukuchi</t>
  </si>
  <si>
    <t xml:space="preserve">  Yoshinori</t>
  </si>
  <si>
    <t>Drucker</t>
  </si>
  <si>
    <t xml:space="preserve">  Adrienne G</t>
  </si>
  <si>
    <t>Aziz</t>
  </si>
  <si>
    <t>Pak</t>
  </si>
  <si>
    <t xml:space="preserve">  Junyong</t>
  </si>
  <si>
    <t>Kieta</t>
  </si>
  <si>
    <t xml:space="preserve">  Kristen A</t>
  </si>
  <si>
    <t>Velez</t>
  </si>
  <si>
    <t xml:space="preserve">  Maria I</t>
  </si>
  <si>
    <t>Bussiere</t>
  </si>
  <si>
    <t xml:space="preserve">  Jonathan</t>
  </si>
  <si>
    <t>McCartney</t>
  </si>
  <si>
    <t>Bambauer</t>
  </si>
  <si>
    <t xml:space="preserve">  Benjamina C</t>
  </si>
  <si>
    <t>Mertz</t>
  </si>
  <si>
    <t>Mason</t>
  </si>
  <si>
    <t xml:space="preserve">  Alison B</t>
  </si>
  <si>
    <t>Rotich</t>
  </si>
  <si>
    <t>Fetzer</t>
  </si>
  <si>
    <t xml:space="preserve">  Alexis N</t>
  </si>
  <si>
    <t>Mattis</t>
  </si>
  <si>
    <t xml:space="preserve">  Shanda L</t>
  </si>
  <si>
    <t xml:space="preserve">  Lacey</t>
  </si>
  <si>
    <t>Balinsky</t>
  </si>
  <si>
    <t xml:space="preserve">  Laurette</t>
  </si>
  <si>
    <t>Reilly</t>
  </si>
  <si>
    <t xml:space="preserve">  Mary</t>
  </si>
  <si>
    <t>Petry</t>
  </si>
  <si>
    <t xml:space="preserve">  Kati A</t>
  </si>
  <si>
    <t>Laleman</t>
  </si>
  <si>
    <t xml:space="preserve">  Kelly J</t>
  </si>
  <si>
    <t>Colby</t>
  </si>
  <si>
    <t xml:space="preserve">  Greer D</t>
  </si>
  <si>
    <t>Wathke</t>
  </si>
  <si>
    <t xml:space="preserve">  Brent</t>
  </si>
  <si>
    <t>Daly</t>
  </si>
  <si>
    <t xml:space="preserve">  Eugene M</t>
  </si>
  <si>
    <t>Dillon</t>
  </si>
  <si>
    <t xml:space="preserve">  Erin D</t>
  </si>
  <si>
    <t>Pontes</t>
  </si>
  <si>
    <t xml:space="preserve">  Kamilla</t>
  </si>
  <si>
    <t>Spies</t>
  </si>
  <si>
    <t xml:space="preserve">  Wayne I</t>
  </si>
  <si>
    <t>Greig</t>
  </si>
  <si>
    <t xml:space="preserve">  Tracy L</t>
  </si>
  <si>
    <t>Scott</t>
  </si>
  <si>
    <t>Erlandson</t>
  </si>
  <si>
    <t xml:space="preserve">  Megan C</t>
  </si>
  <si>
    <t>Autrey</t>
  </si>
  <si>
    <t xml:space="preserve">  Greg D</t>
  </si>
  <si>
    <t>Michalski</t>
  </si>
  <si>
    <t xml:space="preserve">  Steven L</t>
  </si>
  <si>
    <t>Grillo</t>
  </si>
  <si>
    <t xml:space="preserve">  Gianfilippo</t>
  </si>
  <si>
    <t>Coronado</t>
  </si>
  <si>
    <t xml:space="preserve">  Hector</t>
  </si>
  <si>
    <t>Dewine</t>
  </si>
  <si>
    <t xml:space="preserve">  Mark W</t>
  </si>
  <si>
    <t>Carman</t>
  </si>
  <si>
    <t xml:space="preserve">  Aubri</t>
  </si>
  <si>
    <t>Neems</t>
  </si>
  <si>
    <t xml:space="preserve">  Justin</t>
  </si>
  <si>
    <t>Pesyna</t>
  </si>
  <si>
    <t>Meling</t>
  </si>
  <si>
    <t xml:space="preserve">  Erika M</t>
  </si>
  <si>
    <t>Widlowski</t>
  </si>
  <si>
    <t xml:space="preserve">  Daniel G</t>
  </si>
  <si>
    <t>Nadar</t>
  </si>
  <si>
    <t xml:space="preserve">  Devin C</t>
  </si>
  <si>
    <t xml:space="preserve">  Louise A</t>
  </si>
  <si>
    <t>Leedham</t>
  </si>
  <si>
    <t>Haglund</t>
  </si>
  <si>
    <t>Mills</t>
  </si>
  <si>
    <t xml:space="preserve">  Jessica L</t>
  </si>
  <si>
    <t>Drnjevich</t>
  </si>
  <si>
    <t xml:space="preserve">  Kristina K</t>
  </si>
  <si>
    <t>Clay</t>
  </si>
  <si>
    <t xml:space="preserve">  Brad</t>
  </si>
  <si>
    <t>Marbury</t>
  </si>
  <si>
    <t xml:space="preserve">  Margaret O</t>
  </si>
  <si>
    <t>Coon</t>
  </si>
  <si>
    <t xml:space="preserve">  Craig R</t>
  </si>
  <si>
    <t>Vanttinen</t>
  </si>
  <si>
    <t xml:space="preserve">  Simo</t>
  </si>
  <si>
    <t>Garges</t>
  </si>
  <si>
    <t xml:space="preserve">  Christopher J</t>
  </si>
  <si>
    <t>Rivel</t>
  </si>
  <si>
    <t xml:space="preserve">  Mario Sr</t>
  </si>
  <si>
    <t>Lawson</t>
  </si>
  <si>
    <t xml:space="preserve">  Meghann R</t>
  </si>
  <si>
    <t>Cale</t>
  </si>
  <si>
    <t xml:space="preserve">  Scott M</t>
  </si>
  <si>
    <t xml:space="preserve">  Caitlin E</t>
  </si>
  <si>
    <t>Stewart</t>
  </si>
  <si>
    <t xml:space="preserve">  Samantha A</t>
  </si>
  <si>
    <t>Drotz</t>
  </si>
  <si>
    <t>Mutai</t>
  </si>
  <si>
    <t>Lovlien</t>
  </si>
  <si>
    <t xml:space="preserve">  Maya</t>
  </si>
  <si>
    <t xml:space="preserve">  Zachary T</t>
  </si>
  <si>
    <t>Stoney</t>
  </si>
  <si>
    <t xml:space="preserve">  Hilda</t>
  </si>
  <si>
    <t>Markert</t>
  </si>
  <si>
    <t>McLucas</t>
  </si>
  <si>
    <t>Erwin</t>
  </si>
  <si>
    <t xml:space="preserve">  Bethany N</t>
  </si>
  <si>
    <t xml:space="preserve">  Sandra H</t>
  </si>
  <si>
    <t>Otsuka</t>
  </si>
  <si>
    <t xml:space="preserve">  Takuo</t>
  </si>
  <si>
    <t xml:space="preserve">  Kelly A</t>
  </si>
  <si>
    <t>Myers</t>
  </si>
  <si>
    <t>Cote</t>
  </si>
  <si>
    <t xml:space="preserve">  Benoit</t>
  </si>
  <si>
    <t>Ehrhardt</t>
  </si>
  <si>
    <t>Petersen</t>
  </si>
  <si>
    <t xml:space="preserve">  Jessica A</t>
  </si>
  <si>
    <t>Ertel</t>
  </si>
  <si>
    <t xml:space="preserve">  Monica K</t>
  </si>
  <si>
    <t>Lanza</t>
  </si>
  <si>
    <t xml:space="preserve">  Kevin L</t>
  </si>
  <si>
    <t>Picklesimer</t>
  </si>
  <si>
    <t>Giles</t>
  </si>
  <si>
    <t xml:space="preserve">  Della</t>
  </si>
  <si>
    <t>Harmon</t>
  </si>
  <si>
    <t>Pennings</t>
  </si>
  <si>
    <t xml:space="preserve">  Victoria</t>
  </si>
  <si>
    <t>Tseronis</t>
  </si>
  <si>
    <t xml:space="preserve">  Tasos</t>
  </si>
  <si>
    <t>Aliff</t>
  </si>
  <si>
    <t>Willenberg</t>
  </si>
  <si>
    <t xml:space="preserve">  Lukasz</t>
  </si>
  <si>
    <t>Millett</t>
  </si>
  <si>
    <t xml:space="preserve">  Matthew A</t>
  </si>
  <si>
    <t>Haley</t>
  </si>
  <si>
    <t xml:space="preserve">  Meta</t>
  </si>
  <si>
    <t>Ackerman</t>
  </si>
  <si>
    <t xml:space="preserve">  Rachel E</t>
  </si>
  <si>
    <t>Valdez</t>
  </si>
  <si>
    <t xml:space="preserve">  Angelica</t>
  </si>
  <si>
    <t>Michaud</t>
  </si>
  <si>
    <t xml:space="preserve">  Kathleen</t>
  </si>
  <si>
    <t>Gunnink</t>
  </si>
  <si>
    <t xml:space="preserve">  Gabriel D</t>
  </si>
  <si>
    <t>Knight</t>
  </si>
  <si>
    <t xml:space="preserve">  Jeff T</t>
  </si>
  <si>
    <t>Grosscup</t>
  </si>
  <si>
    <t xml:space="preserve">  Neil D</t>
  </si>
  <si>
    <t>Koniuch</t>
  </si>
  <si>
    <t xml:space="preserve">  Katherine L</t>
  </si>
  <si>
    <t>Heitzman</t>
  </si>
  <si>
    <t xml:space="preserve">  Ariel E</t>
  </si>
  <si>
    <t>Tatton</t>
  </si>
  <si>
    <t xml:space="preserve">  Christopher P</t>
  </si>
  <si>
    <t>Flanagan</t>
  </si>
  <si>
    <t>Funk</t>
  </si>
  <si>
    <t xml:space="preserve">  Molly K</t>
  </si>
  <si>
    <t>Davenport</t>
  </si>
  <si>
    <t>Lindbloom</t>
  </si>
  <si>
    <t xml:space="preserve">  Daniel M</t>
  </si>
  <si>
    <t>Wijayaratne</t>
  </si>
  <si>
    <t xml:space="preserve">  Hiruni</t>
  </si>
  <si>
    <t>Ainsworth</t>
  </si>
  <si>
    <t xml:space="preserve">  Reina H</t>
  </si>
  <si>
    <t>Gayagoy</t>
  </si>
  <si>
    <t xml:space="preserve">  Kristi</t>
  </si>
  <si>
    <t>Fitzmaurice</t>
  </si>
  <si>
    <t xml:space="preserve">  Meredith L</t>
  </si>
  <si>
    <t>Rodriguez</t>
  </si>
  <si>
    <t xml:space="preserve">  Jocelyn</t>
  </si>
  <si>
    <t>Tsoucas</t>
  </si>
  <si>
    <t xml:space="preserve">  Daphne</t>
  </si>
  <si>
    <t>Muhly</t>
  </si>
  <si>
    <t xml:space="preserve">  Margaret E</t>
  </si>
  <si>
    <t>Lund</t>
  </si>
  <si>
    <t xml:space="preserve">  Mario J</t>
  </si>
  <si>
    <t>Battaglino</t>
  </si>
  <si>
    <t>Pena</t>
  </si>
  <si>
    <t xml:space="preserve">  Carolina</t>
  </si>
  <si>
    <t>Thomason</t>
  </si>
  <si>
    <t xml:space="preserve">  Jenny K</t>
  </si>
  <si>
    <t>Hancox</t>
  </si>
  <si>
    <t>Canarecci</t>
  </si>
  <si>
    <t xml:space="preserve">  Kimberly D</t>
  </si>
  <si>
    <t>Toupin</t>
  </si>
  <si>
    <t xml:space="preserve">  Marc-Olivier</t>
  </si>
  <si>
    <t>Mulley</t>
  </si>
  <si>
    <t xml:space="preserve">  Russell J</t>
  </si>
  <si>
    <t>Parry</t>
  </si>
  <si>
    <t xml:space="preserve">  Karine</t>
  </si>
  <si>
    <t>Mason Cox</t>
  </si>
  <si>
    <t xml:space="preserve">  Cheryl</t>
  </si>
  <si>
    <t>Thompson</t>
  </si>
  <si>
    <t xml:space="preserve">  Allison M</t>
  </si>
  <si>
    <t>Nelson</t>
  </si>
  <si>
    <t xml:space="preserve">  Adriana</t>
  </si>
  <si>
    <t>Forte</t>
  </si>
  <si>
    <t xml:space="preserve">  Miranda J</t>
  </si>
  <si>
    <t>Corona Iturriaga</t>
  </si>
  <si>
    <t xml:space="preserve">  Roberto</t>
  </si>
  <si>
    <t>McCollum</t>
  </si>
  <si>
    <t xml:space="preserve">  Rebecca B</t>
  </si>
  <si>
    <t>Hevner</t>
  </si>
  <si>
    <t xml:space="preserve">  Tiffany</t>
  </si>
  <si>
    <t>Looi</t>
  </si>
  <si>
    <t xml:space="preserve">  Alexander</t>
  </si>
  <si>
    <t>Power</t>
  </si>
  <si>
    <t xml:space="preserve">  Rich M</t>
  </si>
  <si>
    <t>Routon</t>
  </si>
  <si>
    <t xml:space="preserve">  Aaron C</t>
  </si>
  <si>
    <t>Dochelli</t>
  </si>
  <si>
    <t>Gillespie</t>
  </si>
  <si>
    <t xml:space="preserve">  Maria M</t>
  </si>
  <si>
    <t>Oskvig</t>
  </si>
  <si>
    <t xml:space="preserve">  Daven W</t>
  </si>
  <si>
    <t>Holland-Stergar</t>
  </si>
  <si>
    <t xml:space="preserve">  Brianne</t>
  </si>
  <si>
    <t>Arai</t>
  </si>
  <si>
    <t xml:space="preserve">  Hiroki</t>
  </si>
  <si>
    <t>Olausson</t>
  </si>
  <si>
    <t xml:space="preserve">  Anders</t>
  </si>
  <si>
    <t>Wagner</t>
  </si>
  <si>
    <t>Delong</t>
  </si>
  <si>
    <t xml:space="preserve">  Candace N</t>
  </si>
  <si>
    <t>Mehech</t>
  </si>
  <si>
    <t xml:space="preserve">  Bruno F</t>
  </si>
  <si>
    <t>Machiela</t>
  </si>
  <si>
    <t>Dupere</t>
  </si>
  <si>
    <t xml:space="preserve">  Sally</t>
  </si>
  <si>
    <t>Iandolo</t>
  </si>
  <si>
    <t xml:space="preserve">  Meaghan J</t>
  </si>
  <si>
    <t>Ito</t>
  </si>
  <si>
    <t xml:space="preserve">  Rina</t>
  </si>
  <si>
    <t>Barry</t>
  </si>
  <si>
    <t xml:space="preserve">  Kristin P</t>
  </si>
  <si>
    <t>Boyce</t>
  </si>
  <si>
    <t xml:space="preserve">  Albert</t>
  </si>
  <si>
    <t>Lin</t>
  </si>
  <si>
    <t xml:space="preserve">  Shannon L</t>
  </si>
  <si>
    <t>Nalven</t>
  </si>
  <si>
    <t xml:space="preserve">  Amy B</t>
  </si>
  <si>
    <t>Bourgeois</t>
  </si>
  <si>
    <t xml:space="preserve">  A Danielle</t>
  </si>
  <si>
    <t>Orloff</t>
  </si>
  <si>
    <t xml:space="preserve">  Conrad F</t>
  </si>
  <si>
    <t>Ramirez</t>
  </si>
  <si>
    <t xml:space="preserve">  Josh</t>
  </si>
  <si>
    <t>Fouquet</t>
  </si>
  <si>
    <t xml:space="preserve">  Maxime</t>
  </si>
  <si>
    <t>McPhillips</t>
  </si>
  <si>
    <t>Burgin</t>
  </si>
  <si>
    <t>Roberts</t>
  </si>
  <si>
    <t xml:space="preserve">  Laura P</t>
  </si>
  <si>
    <t>Nemec</t>
  </si>
  <si>
    <t>Appman</t>
  </si>
  <si>
    <t xml:space="preserve">  William D</t>
  </si>
  <si>
    <t xml:space="preserve"> Jr</t>
  </si>
  <si>
    <t>Glotzbach</t>
  </si>
  <si>
    <t>Tenforde</t>
  </si>
  <si>
    <t xml:space="preserve">  Adam S</t>
  </si>
  <si>
    <t xml:space="preserve">  Armando</t>
  </si>
  <si>
    <t>Stanley Torres</t>
  </si>
  <si>
    <t xml:space="preserve">  Dana</t>
  </si>
  <si>
    <t>Vandongen</t>
  </si>
  <si>
    <t>Liebald</t>
  </si>
  <si>
    <t xml:space="preserve">  Benjamin</t>
  </si>
  <si>
    <t>Holte</t>
  </si>
  <si>
    <t xml:space="preserve">  Tanya</t>
  </si>
  <si>
    <t xml:space="preserve">  Tracy</t>
  </si>
  <si>
    <t>Bartlett</t>
  </si>
  <si>
    <t xml:space="preserve">  Emily S</t>
  </si>
  <si>
    <t>Bergman</t>
  </si>
  <si>
    <t xml:space="preserve">  Kelly R</t>
  </si>
  <si>
    <t>Aitken</t>
  </si>
  <si>
    <t>Berger</t>
  </si>
  <si>
    <t xml:space="preserve">  Bruce A Jr</t>
  </si>
  <si>
    <t>Richey</t>
  </si>
  <si>
    <t xml:space="preserve">  Cary J</t>
  </si>
  <si>
    <t>Trotter</t>
  </si>
  <si>
    <t xml:space="preserve">  Jill M</t>
  </si>
  <si>
    <t>Chavez</t>
  </si>
  <si>
    <t>Orifice</t>
  </si>
  <si>
    <t xml:space="preserve">  Michael E</t>
  </si>
  <si>
    <t>Farkash</t>
  </si>
  <si>
    <t xml:space="preserve">  Kathryn E</t>
  </si>
  <si>
    <t>Crawford</t>
  </si>
  <si>
    <t xml:space="preserve">  Polly</t>
  </si>
  <si>
    <t>Sittlington</t>
  </si>
  <si>
    <t xml:space="preserve">  Mark H</t>
  </si>
  <si>
    <t>Silbert</t>
  </si>
  <si>
    <t xml:space="preserve">  Jessie M</t>
  </si>
  <si>
    <t>Carrique</t>
  </si>
  <si>
    <t>Kosla</t>
  </si>
  <si>
    <t>Parker</t>
  </si>
  <si>
    <t>Horton</t>
  </si>
  <si>
    <t>Boller</t>
  </si>
  <si>
    <t xml:space="preserve">  Caroline S</t>
  </si>
  <si>
    <t>Olaru</t>
  </si>
  <si>
    <t xml:space="preserve">  Nuta</t>
  </si>
  <si>
    <t>Prescott</t>
  </si>
  <si>
    <t xml:space="preserve">  Margie</t>
  </si>
  <si>
    <t>Hines</t>
  </si>
  <si>
    <t xml:space="preserve">  Heidi</t>
  </si>
  <si>
    <t>Blanton</t>
  </si>
  <si>
    <t xml:space="preserve">  Diego J</t>
  </si>
  <si>
    <t>Bustamante</t>
  </si>
  <si>
    <t xml:space="preserve">  Enrique M Sr</t>
  </si>
  <si>
    <t>McCann</t>
  </si>
  <si>
    <t>Schmole</t>
  </si>
  <si>
    <t xml:space="preserve">  Filip</t>
  </si>
  <si>
    <t>Barber</t>
  </si>
  <si>
    <t xml:space="preserve">  Rosemary E</t>
  </si>
  <si>
    <t>Reichmann</t>
  </si>
  <si>
    <t>Cavatorta</t>
  </si>
  <si>
    <t>Yaeger</t>
  </si>
  <si>
    <t>Hughes</t>
  </si>
  <si>
    <t xml:space="preserve">  Jennifer R</t>
  </si>
  <si>
    <t>Donahue</t>
  </si>
  <si>
    <t xml:space="preserve">  Lauren E</t>
  </si>
  <si>
    <t>Greenwell</t>
  </si>
  <si>
    <t xml:space="preserve">  Ashley M</t>
  </si>
  <si>
    <t>Steele</t>
  </si>
  <si>
    <t xml:space="preserve">  Alison R</t>
  </si>
  <si>
    <t>Gunter</t>
  </si>
  <si>
    <t xml:space="preserve">  Madeleine</t>
  </si>
  <si>
    <t>McDonough</t>
  </si>
  <si>
    <t>Sweetland</t>
  </si>
  <si>
    <t xml:space="preserve">  Kimberly</t>
  </si>
  <si>
    <t>Hammersmith</t>
  </si>
  <si>
    <t>French</t>
  </si>
  <si>
    <t>Garbe</t>
  </si>
  <si>
    <t>Duncan</t>
  </si>
  <si>
    <t>Wallace</t>
  </si>
  <si>
    <t xml:space="preserve">  Jeremy J</t>
  </si>
  <si>
    <t>Tillman</t>
  </si>
  <si>
    <t xml:space="preserve">  Amy L</t>
  </si>
  <si>
    <t xml:space="preserve">  Karen L</t>
  </si>
  <si>
    <t>Taylor</t>
  </si>
  <si>
    <t xml:space="preserve">  Tennille</t>
  </si>
  <si>
    <t>McSween</t>
  </si>
  <si>
    <t>Schubert</t>
  </si>
  <si>
    <t>Lalanne</t>
  </si>
  <si>
    <t xml:space="preserve">  Justin E</t>
  </si>
  <si>
    <t xml:space="preserve">  Shalane</t>
  </si>
  <si>
    <t>Arellano</t>
  </si>
  <si>
    <t xml:space="preserve">  Jessica N</t>
  </si>
  <si>
    <t>Charette</t>
  </si>
  <si>
    <t xml:space="preserve">  Melanie</t>
  </si>
  <si>
    <t>Pena Reyes</t>
  </si>
  <si>
    <t xml:space="preserve">  Ruth Angelica</t>
  </si>
  <si>
    <t>Broderick</t>
  </si>
  <si>
    <t xml:space="preserve">  Una M</t>
  </si>
  <si>
    <t>Summers</t>
  </si>
  <si>
    <t xml:space="preserve">  Taralyn</t>
  </si>
  <si>
    <t xml:space="preserve">  James A</t>
  </si>
  <si>
    <t>Zhou</t>
  </si>
  <si>
    <t xml:space="preserve">  Ning</t>
  </si>
  <si>
    <t>Clarke-Ames</t>
  </si>
  <si>
    <t xml:space="preserve">  Joel</t>
  </si>
  <si>
    <t>Staton</t>
  </si>
  <si>
    <t>Forster</t>
  </si>
  <si>
    <t xml:space="preserve">  Brittney</t>
  </si>
  <si>
    <t>Monaghan</t>
  </si>
  <si>
    <t xml:space="preserve">  Sheila</t>
  </si>
  <si>
    <t>Kawamoto</t>
  </si>
  <si>
    <t xml:space="preserve">  Koji</t>
  </si>
  <si>
    <t>Dicharry</t>
  </si>
  <si>
    <t>Berry</t>
  </si>
  <si>
    <t xml:space="preserve">  Colleen M</t>
  </si>
  <si>
    <t>Porfirio</t>
  </si>
  <si>
    <t xml:space="preserve">  Deedra G</t>
  </si>
  <si>
    <t>Thind</t>
  </si>
  <si>
    <t xml:space="preserve">  Kulwinder</t>
  </si>
  <si>
    <t xml:space="preserve">  Ann M</t>
  </si>
  <si>
    <t>Horn</t>
  </si>
  <si>
    <t>Sabadosa</t>
  </si>
  <si>
    <t xml:space="preserve">  Apryl J</t>
  </si>
  <si>
    <t>Casady</t>
  </si>
  <si>
    <t xml:space="preserve">  Ilana</t>
  </si>
  <si>
    <t>Ahokas</t>
  </si>
  <si>
    <t>Hebert</t>
  </si>
  <si>
    <t xml:space="preserve">  Karl</t>
  </si>
  <si>
    <t>Fair</t>
  </si>
  <si>
    <t>Swenson</t>
  </si>
  <si>
    <t xml:space="preserve">  Will</t>
  </si>
  <si>
    <t>Revenis</t>
  </si>
  <si>
    <t xml:space="preserve">  Bradley D</t>
  </si>
  <si>
    <t>Engnes</t>
  </si>
  <si>
    <t xml:space="preserve">  Amy M</t>
  </si>
  <si>
    <t>Wiltse</t>
  </si>
  <si>
    <t xml:space="preserve">  Matthew W</t>
  </si>
  <si>
    <t>Fernandez</t>
  </si>
  <si>
    <t xml:space="preserve">  Tom</t>
  </si>
  <si>
    <t>Pinney</t>
  </si>
  <si>
    <t>Levy</t>
  </si>
  <si>
    <t xml:space="preserve">  Wayne A</t>
  </si>
  <si>
    <t>Takeda</t>
  </si>
  <si>
    <t xml:space="preserve">  Nobuyori</t>
  </si>
  <si>
    <t>Burke</t>
  </si>
  <si>
    <t xml:space="preserve">  Rich</t>
  </si>
  <si>
    <t>Duarte</t>
  </si>
  <si>
    <t xml:space="preserve">  Marcos S</t>
  </si>
  <si>
    <t>Nice</t>
  </si>
  <si>
    <t xml:space="preserve">  Andy</t>
  </si>
  <si>
    <t>Windler</t>
  </si>
  <si>
    <t>Jones</t>
  </si>
  <si>
    <t xml:space="preserve">  Marcus B</t>
  </si>
  <si>
    <t>Stevenson</t>
  </si>
  <si>
    <t xml:space="preserve">  Thomas K</t>
  </si>
  <si>
    <t>Humphrey</t>
  </si>
  <si>
    <t xml:space="preserve">  Geoff</t>
  </si>
  <si>
    <t>Payne</t>
  </si>
  <si>
    <t xml:space="preserve">  Chris J</t>
  </si>
  <si>
    <t>Hails</t>
  </si>
  <si>
    <t xml:space="preserve">  Kate A</t>
  </si>
  <si>
    <t>Proctor</t>
  </si>
  <si>
    <t xml:space="preserve">  Kelli</t>
  </si>
  <si>
    <t xml:space="preserve">  Maggie M</t>
  </si>
  <si>
    <t xml:space="preserve">  Michelle L</t>
  </si>
  <si>
    <t>Gresh</t>
  </si>
  <si>
    <t xml:space="preserve">  Ashley K</t>
  </si>
  <si>
    <t>Anis</t>
  </si>
  <si>
    <t>Swartz</t>
  </si>
  <si>
    <t xml:space="preserve">  Ryan K</t>
  </si>
  <si>
    <t>Schluneker</t>
  </si>
  <si>
    <t xml:space="preserve">  Matthew J</t>
  </si>
  <si>
    <t>Bellemare</t>
  </si>
  <si>
    <t>Vitalo</t>
  </si>
  <si>
    <t xml:space="preserve">  Antonia G</t>
  </si>
  <si>
    <t xml:space="preserve">  Casondra L</t>
  </si>
  <si>
    <t>Marshall</t>
  </si>
  <si>
    <t xml:space="preserve">  Wendy</t>
  </si>
  <si>
    <t>Pittaway</t>
  </si>
  <si>
    <t>Bill</t>
  </si>
  <si>
    <t xml:space="preserve">  Laura F</t>
  </si>
  <si>
    <t>Antrim</t>
  </si>
  <si>
    <t xml:space="preserve">  Amelia F</t>
  </si>
  <si>
    <t>Doolittle-Crider</t>
  </si>
  <si>
    <t>Ruhlman</t>
  </si>
  <si>
    <t xml:space="preserve">  Katie J</t>
  </si>
  <si>
    <t>Uchiyama</t>
  </si>
  <si>
    <t xml:space="preserve">  Mayumi</t>
  </si>
  <si>
    <t>Desota</t>
  </si>
  <si>
    <t xml:space="preserve">  Vanessa</t>
  </si>
  <si>
    <t>Edmonds</t>
  </si>
  <si>
    <t xml:space="preserve">  Natali N</t>
  </si>
  <si>
    <t>Otto</t>
  </si>
  <si>
    <t xml:space="preserve">  Beth</t>
  </si>
  <si>
    <t>Kurt</t>
  </si>
  <si>
    <t>Duhaime</t>
  </si>
  <si>
    <t>Swann</t>
  </si>
  <si>
    <t xml:space="preserve">  Andee W</t>
  </si>
  <si>
    <t>Burton</t>
  </si>
  <si>
    <t>Joslyn</t>
  </si>
  <si>
    <t xml:space="preserve">  C Fred</t>
  </si>
  <si>
    <t>Bennie</t>
  </si>
  <si>
    <t>Kanyane</t>
  </si>
  <si>
    <t xml:space="preserve">  Patrick Sr</t>
  </si>
  <si>
    <t>McFadden</t>
  </si>
  <si>
    <t xml:space="preserve">  Kelly M</t>
  </si>
  <si>
    <t>Connolly</t>
  </si>
  <si>
    <t>Merino</t>
  </si>
  <si>
    <t xml:space="preserve">  Keila L</t>
  </si>
  <si>
    <t>Baird</t>
  </si>
  <si>
    <t xml:space="preserve">  Zanae E</t>
  </si>
  <si>
    <t>Locatelli</t>
  </si>
  <si>
    <t>Brake</t>
  </si>
  <si>
    <t>Jacobs</t>
  </si>
  <si>
    <t xml:space="preserve">  Jason L</t>
  </si>
  <si>
    <t>Vaught</t>
  </si>
  <si>
    <t xml:space="preserve">  Benjamin J</t>
  </si>
  <si>
    <t>Monteleone</t>
  </si>
  <si>
    <t>Verdugo</t>
  </si>
  <si>
    <t xml:space="preserve">  Erika</t>
  </si>
  <si>
    <t>Sellers</t>
  </si>
  <si>
    <t xml:space="preserve">  Chad</t>
  </si>
  <si>
    <t>Bowman</t>
  </si>
  <si>
    <t>Marley</t>
  </si>
  <si>
    <t>Grey</t>
  </si>
  <si>
    <t xml:space="preserve">  Matthew R</t>
  </si>
  <si>
    <t>O'Rourke</t>
  </si>
  <si>
    <t xml:space="preserve">  Orla</t>
  </si>
  <si>
    <t>Fatehali</t>
  </si>
  <si>
    <t xml:space="preserve">  Shaista S</t>
  </si>
  <si>
    <t>Piza-Taylor</t>
  </si>
  <si>
    <t>Cavanaugh</t>
  </si>
  <si>
    <t xml:space="preserve">  Julie A</t>
  </si>
  <si>
    <t>Amako</t>
  </si>
  <si>
    <t xml:space="preserve">  Megumi</t>
  </si>
  <si>
    <t>Musa</t>
  </si>
  <si>
    <t xml:space="preserve">  Skylar</t>
  </si>
  <si>
    <t>Phillippi</t>
  </si>
  <si>
    <t>Hoskins</t>
  </si>
  <si>
    <t xml:space="preserve">  Amanda L</t>
  </si>
  <si>
    <t>Imbalzano Zegar</t>
  </si>
  <si>
    <t xml:space="preserve">  Renee</t>
  </si>
  <si>
    <t>Triedman</t>
  </si>
  <si>
    <t xml:space="preserve">  Nellie A</t>
  </si>
  <si>
    <t>Lovuolo</t>
  </si>
  <si>
    <t xml:space="preserve">  Tamara</t>
  </si>
  <si>
    <t>Chung</t>
  </si>
  <si>
    <t>Newsom</t>
  </si>
  <si>
    <t xml:space="preserve">  Aimee J</t>
  </si>
  <si>
    <t>Harrington</t>
  </si>
  <si>
    <t xml:space="preserve">  Suzanne</t>
  </si>
  <si>
    <t>Hoffman</t>
  </si>
  <si>
    <t xml:space="preserve">  Kristin A</t>
  </si>
  <si>
    <t>Van Vugt</t>
  </si>
  <si>
    <t xml:space="preserve">  Bronwyn</t>
  </si>
  <si>
    <t>Feehley</t>
  </si>
  <si>
    <t xml:space="preserve">  Taylor J</t>
  </si>
  <si>
    <t>Ashworth</t>
  </si>
  <si>
    <t xml:space="preserve">  Kimberly M</t>
  </si>
  <si>
    <t>Hansen</t>
  </si>
  <si>
    <t xml:space="preserve">  Joshua E</t>
  </si>
  <si>
    <t>Czyz</t>
  </si>
  <si>
    <t>Bauder</t>
  </si>
  <si>
    <t xml:space="preserve">  Andrew R</t>
  </si>
  <si>
    <t>Mendoza</t>
  </si>
  <si>
    <t xml:space="preserve">  Francisco J</t>
  </si>
  <si>
    <t>Glass</t>
  </si>
  <si>
    <t xml:space="preserve">  Rhonda</t>
  </si>
  <si>
    <t>Butcher</t>
  </si>
  <si>
    <t>Traiser</t>
  </si>
  <si>
    <t xml:space="preserve">  Miles J</t>
  </si>
  <si>
    <t>Mudy-Mader</t>
  </si>
  <si>
    <t xml:space="preserve">  Justyna I</t>
  </si>
  <si>
    <t xml:space="preserve">  Lucille</t>
  </si>
  <si>
    <t>Woo</t>
  </si>
  <si>
    <t xml:space="preserve">  April</t>
  </si>
  <si>
    <t xml:space="preserve">  Alyssa</t>
  </si>
  <si>
    <t>Sheppard</t>
  </si>
  <si>
    <t xml:space="preserve">  Jessica E</t>
  </si>
  <si>
    <t>Doran</t>
  </si>
  <si>
    <t>Labrosse</t>
  </si>
  <si>
    <t xml:space="preserve">  Emilie</t>
  </si>
  <si>
    <t>Thomas</t>
  </si>
  <si>
    <t xml:space="preserve">  Caitlin B</t>
  </si>
  <si>
    <t>Lesniak</t>
  </si>
  <si>
    <t xml:space="preserve">  Joseph W</t>
  </si>
  <si>
    <t>Prowse</t>
  </si>
  <si>
    <t>Seigel</t>
  </si>
  <si>
    <t xml:space="preserve">  Leah L</t>
  </si>
  <si>
    <t>Blas</t>
  </si>
  <si>
    <t xml:space="preserve">  Wayne L</t>
  </si>
  <si>
    <t>Simpson</t>
  </si>
  <si>
    <t>Gierman</t>
  </si>
  <si>
    <t xml:space="preserve">  Floris</t>
  </si>
  <si>
    <t>Jeuland</t>
  </si>
  <si>
    <t xml:space="preserve">  Marc</t>
  </si>
  <si>
    <t>Chorney</t>
  </si>
  <si>
    <t>Rook</t>
  </si>
  <si>
    <t xml:space="preserve">  Aharon N</t>
  </si>
  <si>
    <t>Chin</t>
  </si>
  <si>
    <t xml:space="preserve">  Lawrence D</t>
  </si>
  <si>
    <t xml:space="preserve">  Malcolm</t>
  </si>
  <si>
    <t>Savage</t>
  </si>
  <si>
    <t xml:space="preserve">  Anna E</t>
  </si>
  <si>
    <t>Hitchings</t>
  </si>
  <si>
    <t>Truitt</t>
  </si>
  <si>
    <t>Chang</t>
  </si>
  <si>
    <t xml:space="preserve">  Chia J</t>
  </si>
  <si>
    <t>Frey</t>
  </si>
  <si>
    <t xml:space="preserve">  Laura A</t>
  </si>
  <si>
    <t>Krishna</t>
  </si>
  <si>
    <t xml:space="preserve">  Aditi</t>
  </si>
  <si>
    <t>Maher</t>
  </si>
  <si>
    <t xml:space="preserve">  Leah A</t>
  </si>
  <si>
    <t>Boivin</t>
  </si>
  <si>
    <t xml:space="preserve">  Marianne</t>
  </si>
  <si>
    <t>McAlister</t>
  </si>
  <si>
    <t xml:space="preserve">  Carla</t>
  </si>
  <si>
    <t>Akhmedova</t>
  </si>
  <si>
    <t xml:space="preserve">  Oksana</t>
  </si>
  <si>
    <t>Tucker</t>
  </si>
  <si>
    <t>Gramelspacher</t>
  </si>
  <si>
    <t xml:space="preserve">  Maria A</t>
  </si>
  <si>
    <t>Goldsmith</t>
  </si>
  <si>
    <t xml:space="preserve">  Lisa M</t>
  </si>
  <si>
    <t>Tranter</t>
  </si>
  <si>
    <t xml:space="preserve">  Steve Jr</t>
  </si>
  <si>
    <t>Tu</t>
  </si>
  <si>
    <t>Kaczka</t>
  </si>
  <si>
    <t>Hunter</t>
  </si>
  <si>
    <t xml:space="preserve">  Dale</t>
  </si>
  <si>
    <t xml:space="preserve">  Brittany A</t>
  </si>
  <si>
    <t>Ashby</t>
  </si>
  <si>
    <t xml:space="preserve">  Robert S</t>
  </si>
  <si>
    <t>Ausen</t>
  </si>
  <si>
    <t xml:space="preserve">  Ulrike</t>
  </si>
  <si>
    <t>O'Leary</t>
  </si>
  <si>
    <t xml:space="preserve">  Katlyn A</t>
  </si>
  <si>
    <t>Scoville</t>
  </si>
  <si>
    <t xml:space="preserve">  Morgan B</t>
  </si>
  <si>
    <t>Kaus</t>
  </si>
  <si>
    <t>Rainey</t>
  </si>
  <si>
    <t xml:space="preserve">  Chandler</t>
  </si>
  <si>
    <t>Rasch</t>
  </si>
  <si>
    <t xml:space="preserve">  Silvana M</t>
  </si>
  <si>
    <t>Plunkett</t>
  </si>
  <si>
    <t xml:space="preserve">  Natty</t>
  </si>
  <si>
    <t xml:space="preserve">  Nicholas T</t>
  </si>
  <si>
    <t>Gusmer</t>
  </si>
  <si>
    <t>Loftus</t>
  </si>
  <si>
    <t xml:space="preserve">  Antony G</t>
  </si>
  <si>
    <t>Alvarez</t>
  </si>
  <si>
    <t>Petersson</t>
  </si>
  <si>
    <t>Liaw</t>
  </si>
  <si>
    <t>Tripaldi</t>
  </si>
  <si>
    <t xml:space="preserve">  Cassandra</t>
  </si>
  <si>
    <t xml:space="preserve">  Rosemary C</t>
  </si>
  <si>
    <t>Endara</t>
  </si>
  <si>
    <t xml:space="preserve">  Carrie A</t>
  </si>
  <si>
    <t>Valle</t>
  </si>
  <si>
    <t xml:space="preserve">  Gerardo Sr</t>
  </si>
  <si>
    <t>Germain</t>
  </si>
  <si>
    <t>Finecey</t>
  </si>
  <si>
    <t xml:space="preserve">  Meghan E</t>
  </si>
  <si>
    <t>Roe</t>
  </si>
  <si>
    <t xml:space="preserve">  Lisa B</t>
  </si>
  <si>
    <t>Webb</t>
  </si>
  <si>
    <t xml:space="preserve">  Jane R</t>
  </si>
  <si>
    <t>Stocker</t>
  </si>
  <si>
    <t>Jacobson</t>
  </si>
  <si>
    <t>Goodwin</t>
  </si>
  <si>
    <t xml:space="preserve">  Jillian A</t>
  </si>
  <si>
    <t>Brock</t>
  </si>
  <si>
    <t xml:space="preserve">  Laura D</t>
  </si>
  <si>
    <t>Papp</t>
  </si>
  <si>
    <t xml:space="preserve">  Megan E</t>
  </si>
  <si>
    <t>Siragusa</t>
  </si>
  <si>
    <t xml:space="preserve">  Shannon J</t>
  </si>
  <si>
    <t>Pizarro</t>
  </si>
  <si>
    <t xml:space="preserve">  Rachelle M</t>
  </si>
  <si>
    <t>Strange</t>
  </si>
  <si>
    <t>Eidinger</t>
  </si>
  <si>
    <t>Ginsburg</t>
  </si>
  <si>
    <t xml:space="preserve">  Brandon F</t>
  </si>
  <si>
    <t>Truex</t>
  </si>
  <si>
    <t>Higgins</t>
  </si>
  <si>
    <t xml:space="preserve">  Danielle N</t>
  </si>
  <si>
    <t>McCurdy</t>
  </si>
  <si>
    <t xml:space="preserve">  Bettina</t>
  </si>
  <si>
    <t>Varner</t>
  </si>
  <si>
    <t>Dahmen</t>
  </si>
  <si>
    <t xml:space="preserve">  Holli</t>
  </si>
  <si>
    <t xml:space="preserve">  Heather C</t>
  </si>
  <si>
    <t>Fraser</t>
  </si>
  <si>
    <t>Deeg</t>
  </si>
  <si>
    <t>Robertson</t>
  </si>
  <si>
    <t>Peck</t>
  </si>
  <si>
    <t xml:space="preserve">  Graham</t>
  </si>
  <si>
    <t>Burger</t>
  </si>
  <si>
    <t xml:space="preserve">  Garrett</t>
  </si>
  <si>
    <t>Blain</t>
  </si>
  <si>
    <t>Winters</t>
  </si>
  <si>
    <t xml:space="preserve">  Annabelle M</t>
  </si>
  <si>
    <t>McCue</t>
  </si>
  <si>
    <t xml:space="preserve">  Daniel T</t>
  </si>
  <si>
    <t>Webster</t>
  </si>
  <si>
    <t xml:space="preserve">  Deanne</t>
  </si>
  <si>
    <t>Chiappone</t>
  </si>
  <si>
    <t>Opie</t>
  </si>
  <si>
    <t xml:space="preserve">  Jasmine P</t>
  </si>
  <si>
    <t>Donnelly</t>
  </si>
  <si>
    <t>Rall</t>
  </si>
  <si>
    <t xml:space="preserve">  Tracie</t>
  </si>
  <si>
    <t xml:space="preserve">  Tristan D</t>
  </si>
  <si>
    <t>Chen</t>
  </si>
  <si>
    <t xml:space="preserve">  Peiweng</t>
  </si>
  <si>
    <t>Tufaro</t>
  </si>
  <si>
    <t xml:space="preserve">  Theresa M</t>
  </si>
  <si>
    <t xml:space="preserve">  Daniel J</t>
  </si>
  <si>
    <t>Susedik</t>
  </si>
  <si>
    <t xml:space="preserve">  Courtney M</t>
  </si>
  <si>
    <t xml:space="preserve">  Jose A</t>
  </si>
  <si>
    <t>Deady</t>
  </si>
  <si>
    <t xml:space="preserve">  Jonathon M</t>
  </si>
  <si>
    <t>Schaefer</t>
  </si>
  <si>
    <t xml:space="preserve">  Stephanie A</t>
  </si>
  <si>
    <t>D'Alessandro</t>
  </si>
  <si>
    <t>Wyss</t>
  </si>
  <si>
    <t xml:space="preserve">  Krista</t>
  </si>
  <si>
    <t>Rose</t>
  </si>
  <si>
    <t xml:space="preserve">  Jenessa</t>
  </si>
  <si>
    <t>Hopper</t>
  </si>
  <si>
    <t>Finneran</t>
  </si>
  <si>
    <t>Basham</t>
  </si>
  <si>
    <t xml:space="preserve">  Amanda N</t>
  </si>
  <si>
    <t xml:space="preserve">  Teresa P</t>
  </si>
  <si>
    <t>Oscal</t>
  </si>
  <si>
    <t xml:space="preserve">  Dorian</t>
  </si>
  <si>
    <t>Craft</t>
  </si>
  <si>
    <t>Kebede</t>
  </si>
  <si>
    <t xml:space="preserve">  Aberu</t>
  </si>
  <si>
    <t>Strobel</t>
  </si>
  <si>
    <t>Dalton</t>
  </si>
  <si>
    <t>Morimoto</t>
  </si>
  <si>
    <t xml:space="preserve">  Tania K</t>
  </si>
  <si>
    <t>Manlove</t>
  </si>
  <si>
    <t>Madzik</t>
  </si>
  <si>
    <t>Hobson</t>
  </si>
  <si>
    <t xml:space="preserve">  Valery L</t>
  </si>
  <si>
    <t>Reyes</t>
  </si>
  <si>
    <t xml:space="preserve">  Joanna G</t>
  </si>
  <si>
    <t>Tierney</t>
  </si>
  <si>
    <t xml:space="preserve">  Stefanie F</t>
  </si>
  <si>
    <t>Gabris</t>
  </si>
  <si>
    <t>Howard</t>
  </si>
  <si>
    <t xml:space="preserve">  Liza J</t>
  </si>
  <si>
    <t>Kallay</t>
  </si>
  <si>
    <t xml:space="preserve">  Ian M</t>
  </si>
  <si>
    <t>Leguizamo</t>
  </si>
  <si>
    <t xml:space="preserve">  Claudia L</t>
  </si>
  <si>
    <t>Escartin</t>
  </si>
  <si>
    <t xml:space="preserve">  Jessica M</t>
  </si>
  <si>
    <t>Chorey</t>
  </si>
  <si>
    <t xml:space="preserve">  Billy Jr</t>
  </si>
  <si>
    <t>McVay</t>
  </si>
  <si>
    <t>Vinson</t>
  </si>
  <si>
    <t xml:space="preserve">  Tim</t>
  </si>
  <si>
    <t>Astrike-Davis</t>
  </si>
  <si>
    <t xml:space="preserve">  Emma M</t>
  </si>
  <si>
    <t>Harder</t>
  </si>
  <si>
    <t>Bell</t>
  </si>
  <si>
    <t>Dawes</t>
  </si>
  <si>
    <t xml:space="preserve">  Bridget K</t>
  </si>
  <si>
    <t>Larios</t>
  </si>
  <si>
    <t xml:space="preserve">  Gabriel</t>
  </si>
  <si>
    <t>Yaremczuk</t>
  </si>
  <si>
    <t xml:space="preserve">  Natasha</t>
  </si>
  <si>
    <t xml:space="preserve">  Abby A</t>
  </si>
  <si>
    <t>Eversman</t>
  </si>
  <si>
    <t>Hickory</t>
  </si>
  <si>
    <t xml:space="preserve">  Mckendree</t>
  </si>
  <si>
    <t>Mooney</t>
  </si>
  <si>
    <t>Craighead</t>
  </si>
  <si>
    <t>Gardner</t>
  </si>
  <si>
    <t xml:space="preserve">  Joshua P</t>
  </si>
  <si>
    <t>Lohrenz</t>
  </si>
  <si>
    <t>Demise</t>
  </si>
  <si>
    <t xml:space="preserve">  Shure</t>
  </si>
  <si>
    <t>Guitard</t>
  </si>
  <si>
    <t xml:space="preserve">  Brenda</t>
  </si>
  <si>
    <t>Navas</t>
  </si>
  <si>
    <t xml:space="preserve">  Joseph M</t>
  </si>
  <si>
    <t>Ptucha</t>
  </si>
  <si>
    <t xml:space="preserve">  Stephen J</t>
  </si>
  <si>
    <t>Kirouac</t>
  </si>
  <si>
    <t xml:space="preserve">  Kathya</t>
  </si>
  <si>
    <t>Toews</t>
  </si>
  <si>
    <t xml:space="preserve">  Wesley</t>
  </si>
  <si>
    <t>Perry</t>
  </si>
  <si>
    <t>Kretz</t>
  </si>
  <si>
    <t xml:space="preserve">  Jamie L</t>
  </si>
  <si>
    <t>Hempel</t>
  </si>
  <si>
    <t xml:space="preserve">  Alexandra</t>
  </si>
  <si>
    <t>McBroom</t>
  </si>
  <si>
    <t>Yoo</t>
  </si>
  <si>
    <t xml:space="preserve">  Rebecca J</t>
  </si>
  <si>
    <t>Rand</t>
  </si>
  <si>
    <t xml:space="preserve">  Austin T</t>
  </si>
  <si>
    <t>Wolfe</t>
  </si>
  <si>
    <t xml:space="preserve">  Jamie T</t>
  </si>
  <si>
    <t>Vance</t>
  </si>
  <si>
    <t>Burnett</t>
  </si>
  <si>
    <t>Clason</t>
  </si>
  <si>
    <t xml:space="preserve">  Gillian</t>
  </si>
  <si>
    <t xml:space="preserve">  Brenn E</t>
  </si>
  <si>
    <t>Pietz</t>
  </si>
  <si>
    <t>Tegenkamp</t>
  </si>
  <si>
    <t>Dover</t>
  </si>
  <si>
    <t xml:space="preserve">  Thomas A</t>
  </si>
  <si>
    <t>Dockemeyer</t>
  </si>
  <si>
    <t xml:space="preserve">  Kevin J</t>
  </si>
  <si>
    <t xml:space="preserve">  William H</t>
  </si>
  <si>
    <t xml:space="preserve"> III</t>
  </si>
  <si>
    <t>Harel</t>
  </si>
  <si>
    <t xml:space="preserve">  Gal</t>
  </si>
  <si>
    <t>Aguila</t>
  </si>
  <si>
    <t xml:space="preserve">  Anton</t>
  </si>
  <si>
    <t>Vallejo Sarmiento</t>
  </si>
  <si>
    <t xml:space="preserve">  Yazmin</t>
  </si>
  <si>
    <t>Beisheim</t>
  </si>
  <si>
    <t xml:space="preserve">  Florian</t>
  </si>
  <si>
    <t>Lenhoff</t>
  </si>
  <si>
    <t>Wehrwein</t>
  </si>
  <si>
    <t xml:space="preserve">  Claire</t>
  </si>
  <si>
    <t>Markowitz</t>
  </si>
  <si>
    <t xml:space="preserve">  Lynn M</t>
  </si>
  <si>
    <t>Vos</t>
  </si>
  <si>
    <t>McLeod</t>
  </si>
  <si>
    <t xml:space="preserve">  Candice</t>
  </si>
  <si>
    <t>Balcom</t>
  </si>
  <si>
    <t xml:space="preserve">  Jennifer D</t>
  </si>
  <si>
    <t>Dirth</t>
  </si>
  <si>
    <t>Inglish</t>
  </si>
  <si>
    <t xml:space="preserve">  Devon R</t>
  </si>
  <si>
    <t>Massa-Musiak</t>
  </si>
  <si>
    <t xml:space="preserve">  Elena</t>
  </si>
  <si>
    <t>Bailey</t>
  </si>
  <si>
    <t>Jacoby</t>
  </si>
  <si>
    <t xml:space="preserve">  Bert</t>
  </si>
  <si>
    <t>Crimmings</t>
  </si>
  <si>
    <t xml:space="preserve">  John P</t>
  </si>
  <si>
    <t>Crane</t>
  </si>
  <si>
    <t>Swartzfager</t>
  </si>
  <si>
    <t xml:space="preserve">  Lisa K</t>
  </si>
  <si>
    <t>Clevenger</t>
  </si>
  <si>
    <t xml:space="preserve">  Kristine</t>
  </si>
  <si>
    <t>Reichardt</t>
  </si>
  <si>
    <t xml:space="preserve">  Paul A</t>
  </si>
  <si>
    <t>Morton</t>
  </si>
  <si>
    <t>Sunstrum</t>
  </si>
  <si>
    <t>Frownfelter</t>
  </si>
  <si>
    <t xml:space="preserve">  Milah B</t>
  </si>
  <si>
    <t>Richter</t>
  </si>
  <si>
    <t xml:space="preserve">  Annette M</t>
  </si>
  <si>
    <t>England</t>
  </si>
  <si>
    <t xml:space="preserve">  Yoko</t>
  </si>
  <si>
    <t>McLean</t>
  </si>
  <si>
    <t xml:space="preserve">  Laura</t>
  </si>
  <si>
    <t xml:space="preserve">  Tess A</t>
  </si>
  <si>
    <t>Lane</t>
  </si>
  <si>
    <t xml:space="preserve">  William G</t>
  </si>
  <si>
    <t>Vonachen</t>
  </si>
  <si>
    <t xml:space="preserve">  Paige</t>
  </si>
  <si>
    <t>Kidwell</t>
  </si>
  <si>
    <t>Betancourth</t>
  </si>
  <si>
    <t xml:space="preserve">  Maria</t>
  </si>
  <si>
    <t>Henstrom</t>
  </si>
  <si>
    <t xml:space="preserve">  Stephanie D</t>
  </si>
  <si>
    <t>Pereira</t>
  </si>
  <si>
    <t xml:space="preserve">  Sara M</t>
  </si>
  <si>
    <t>Brown</t>
  </si>
  <si>
    <t xml:space="preserve">  Scott A</t>
  </si>
  <si>
    <t>Reasoner</t>
  </si>
  <si>
    <t>Carver</t>
  </si>
  <si>
    <t xml:space="preserve">  Brian A</t>
  </si>
  <si>
    <t>Borror</t>
  </si>
  <si>
    <t xml:space="preserve">  Kaitlin R</t>
  </si>
  <si>
    <t>Saad</t>
  </si>
  <si>
    <t xml:space="preserve">  Mohammad</t>
  </si>
  <si>
    <t>Paul</t>
  </si>
  <si>
    <t>Trail</t>
  </si>
  <si>
    <t>Benton</t>
  </si>
  <si>
    <t xml:space="preserve">  Kelli M</t>
  </si>
  <si>
    <t>Bauman</t>
  </si>
  <si>
    <t xml:space="preserve">  Sheridan H</t>
  </si>
  <si>
    <t>Bakula</t>
  </si>
  <si>
    <t xml:space="preserve">  Sarah M</t>
  </si>
  <si>
    <t>Davis</t>
  </si>
  <si>
    <t xml:space="preserve">  Laura J</t>
  </si>
  <si>
    <t>Weiler</t>
  </si>
  <si>
    <t>Schaaf</t>
  </si>
  <si>
    <t xml:space="preserve">  Gisele</t>
  </si>
  <si>
    <t>Sack</t>
  </si>
  <si>
    <t xml:space="preserve">  Myra L</t>
  </si>
  <si>
    <t>Chenard</t>
  </si>
  <si>
    <t xml:space="preserve">  Melissa M</t>
  </si>
  <si>
    <t>Williamson</t>
  </si>
  <si>
    <t xml:space="preserve">  Eleanor F</t>
  </si>
  <si>
    <t>Dollas</t>
  </si>
  <si>
    <t>Sprague</t>
  </si>
  <si>
    <t xml:space="preserve">  Kenneth</t>
  </si>
  <si>
    <t>Michell</t>
  </si>
  <si>
    <t xml:space="preserve">  Robert G</t>
  </si>
  <si>
    <t>Datwyler</t>
  </si>
  <si>
    <t xml:space="preserve">  Thomas C</t>
  </si>
  <si>
    <t>Mead</t>
  </si>
  <si>
    <t>Kennedy</t>
  </si>
  <si>
    <t xml:space="preserve">  Mallory D</t>
  </si>
  <si>
    <t>Czech</t>
  </si>
  <si>
    <t>O'Brien</t>
  </si>
  <si>
    <t xml:space="preserve">  Jamie</t>
  </si>
  <si>
    <t>Bachman</t>
  </si>
  <si>
    <t xml:space="preserve">  Ariell</t>
  </si>
  <si>
    <t>Bednar</t>
  </si>
  <si>
    <t>Daye</t>
  </si>
  <si>
    <t>Clarke</t>
  </si>
  <si>
    <t xml:space="preserve">  Thomas B</t>
  </si>
  <si>
    <t>Koren</t>
  </si>
  <si>
    <t>Kuramoto</t>
  </si>
  <si>
    <t xml:space="preserve">  Rachelle L</t>
  </si>
  <si>
    <t>Lynn</t>
  </si>
  <si>
    <t xml:space="preserve">  Colleen</t>
  </si>
  <si>
    <t>Dierksen</t>
  </si>
  <si>
    <t xml:space="preserve">  Gregory A</t>
  </si>
  <si>
    <t>Zoeller</t>
  </si>
  <si>
    <t>Flesch</t>
  </si>
  <si>
    <t>Maltby</t>
  </si>
  <si>
    <t xml:space="preserve">  Sara</t>
  </si>
  <si>
    <t>Custance</t>
  </si>
  <si>
    <t xml:space="preserve">  Lucie J</t>
  </si>
  <si>
    <t>Choi</t>
  </si>
  <si>
    <t xml:space="preserve">  Elizabeth S</t>
  </si>
  <si>
    <t>Barnett</t>
  </si>
  <si>
    <t xml:space="preserve">  Carma S</t>
  </si>
  <si>
    <t>Proulx</t>
  </si>
  <si>
    <t>Lundine</t>
  </si>
  <si>
    <t>Paullin</t>
  </si>
  <si>
    <t>Delucia</t>
  </si>
  <si>
    <t xml:space="preserve">  Francesca</t>
  </si>
  <si>
    <t>Valentine</t>
  </si>
  <si>
    <t>Mohara</t>
  </si>
  <si>
    <t xml:space="preserve">  Toshiyuki</t>
  </si>
  <si>
    <t>Fairbrother</t>
  </si>
  <si>
    <t xml:space="preserve">  Tom L</t>
  </si>
  <si>
    <t>Fagan</t>
  </si>
  <si>
    <t>Toth</t>
  </si>
  <si>
    <t>Guinn</t>
  </si>
  <si>
    <t xml:space="preserve">  Julee</t>
  </si>
  <si>
    <t xml:space="preserve">  Christopher M</t>
  </si>
  <si>
    <t>Diviney</t>
  </si>
  <si>
    <t xml:space="preserve">  Ciaran</t>
  </si>
  <si>
    <t>Marlatt</t>
  </si>
  <si>
    <t>Ohler</t>
  </si>
  <si>
    <t xml:space="preserve">  Makie</t>
  </si>
  <si>
    <t>Mossler</t>
  </si>
  <si>
    <t xml:space="preserve">  Emily E</t>
  </si>
  <si>
    <t>Segall</t>
  </si>
  <si>
    <t xml:space="preserve">  Cary</t>
  </si>
  <si>
    <t>Sprieser</t>
  </si>
  <si>
    <t xml:space="preserve">  Steven</t>
  </si>
  <si>
    <t>Blanco</t>
  </si>
  <si>
    <t xml:space="preserve">  Jose Antonio Sr</t>
  </si>
  <si>
    <t>Sheptock</t>
  </si>
  <si>
    <t xml:space="preserve">  Tatiana</t>
  </si>
  <si>
    <t>Chruniak</t>
  </si>
  <si>
    <t xml:space="preserve">  Dan T</t>
  </si>
  <si>
    <t>Miller</t>
  </si>
  <si>
    <t xml:space="preserve">  Liisa A</t>
  </si>
  <si>
    <t>Theis</t>
  </si>
  <si>
    <t>Sadler</t>
  </si>
  <si>
    <t xml:space="preserve">  Maxwell</t>
  </si>
  <si>
    <t>Auger</t>
  </si>
  <si>
    <t xml:space="preserve">  Pascale</t>
  </si>
  <si>
    <t>Steadman</t>
  </si>
  <si>
    <t xml:space="preserve">  Becca</t>
  </si>
  <si>
    <t>McCarron</t>
  </si>
  <si>
    <t>Roecker</t>
  </si>
  <si>
    <t>Giumarra</t>
  </si>
  <si>
    <t xml:space="preserve">  Nicole R</t>
  </si>
  <si>
    <t xml:space="preserve">  David W</t>
  </si>
  <si>
    <t>Bower</t>
  </si>
  <si>
    <t xml:space="preserve">  Grant</t>
  </si>
  <si>
    <t xml:space="preserve">  Sophia</t>
  </si>
  <si>
    <t>Capriccioso</t>
  </si>
  <si>
    <t xml:space="preserve">  Christina</t>
  </si>
  <si>
    <t>Starbuck</t>
  </si>
  <si>
    <t xml:space="preserve">  Sam L</t>
  </si>
  <si>
    <t>McMahon</t>
  </si>
  <si>
    <t xml:space="preserve">  Haley R</t>
  </si>
  <si>
    <t>Rissell</t>
  </si>
  <si>
    <t xml:space="preserve">  Ethan</t>
  </si>
  <si>
    <t>Kromroy</t>
  </si>
  <si>
    <t xml:space="preserve">  Andrew W</t>
  </si>
  <si>
    <t>Manfredi</t>
  </si>
  <si>
    <t xml:space="preserve">  Mark G</t>
  </si>
  <si>
    <t>Manwaring</t>
  </si>
  <si>
    <t xml:space="preserve">  Kasey E</t>
  </si>
  <si>
    <t>Tomaszewski</t>
  </si>
  <si>
    <t>Gannon</t>
  </si>
  <si>
    <t>Frye</t>
  </si>
  <si>
    <t xml:space="preserve">  Kristin M</t>
  </si>
  <si>
    <t>Currier</t>
  </si>
  <si>
    <t xml:space="preserve">  Mary-Lynn B</t>
  </si>
  <si>
    <t>Whittendale</t>
  </si>
  <si>
    <t xml:space="preserve">  Jamie A</t>
  </si>
  <si>
    <t>Rixe</t>
  </si>
  <si>
    <t xml:space="preserve">  Jeffrey A</t>
  </si>
  <si>
    <t>Ballon-Landa</t>
  </si>
  <si>
    <t>Zaferos</t>
  </si>
  <si>
    <t xml:space="preserve">  Audrey</t>
  </si>
  <si>
    <t xml:space="preserve">  Jacob</t>
  </si>
  <si>
    <t>Evans Marke</t>
  </si>
  <si>
    <t xml:space="preserve">  Daniel S</t>
  </si>
  <si>
    <t>Samland</t>
  </si>
  <si>
    <t xml:space="preserve">  Marc C</t>
  </si>
  <si>
    <t>Shapiro</t>
  </si>
  <si>
    <t xml:space="preserve">  Mark S</t>
  </si>
  <si>
    <t>Snitzer</t>
  </si>
  <si>
    <t>Herra Arroyo</t>
  </si>
  <si>
    <t>Watters</t>
  </si>
  <si>
    <t>Steele-Belkin</t>
  </si>
  <si>
    <t xml:space="preserve">  Dara</t>
  </si>
  <si>
    <t>Christensen</t>
  </si>
  <si>
    <t xml:space="preserve">  Rachelle R</t>
  </si>
  <si>
    <t>Hodge</t>
  </si>
  <si>
    <t xml:space="preserve">  Brenda J</t>
  </si>
  <si>
    <t>Rusterholz</t>
  </si>
  <si>
    <t>Lafrance</t>
  </si>
  <si>
    <t xml:space="preserve">  Sylvain</t>
  </si>
  <si>
    <t>Hallis</t>
  </si>
  <si>
    <t>Salowitz</t>
  </si>
  <si>
    <t xml:space="preserve">  Kaitlin M</t>
  </si>
  <si>
    <t>Blake</t>
  </si>
  <si>
    <t xml:space="preserve">  William R</t>
  </si>
  <si>
    <t>Langerak</t>
  </si>
  <si>
    <t>Bonilla</t>
  </si>
  <si>
    <t xml:space="preserve">  Veronica</t>
  </si>
  <si>
    <t>Ciabattoni</t>
  </si>
  <si>
    <t xml:space="preserve">  Warren</t>
  </si>
  <si>
    <t>Escanero Palmer</t>
  </si>
  <si>
    <t xml:space="preserve">  Daniela</t>
  </si>
  <si>
    <t xml:space="preserve">  Deirdre A</t>
  </si>
  <si>
    <t>Osmark</t>
  </si>
  <si>
    <t xml:space="preserve">  Mathias</t>
  </si>
  <si>
    <t>Warwick</t>
  </si>
  <si>
    <t xml:space="preserve">  Kurt</t>
  </si>
  <si>
    <t>Magnuson</t>
  </si>
  <si>
    <t>Marsh</t>
  </si>
  <si>
    <t>Kari</t>
  </si>
  <si>
    <t>Standiford</t>
  </si>
  <si>
    <t xml:space="preserve">  Alex F</t>
  </si>
  <si>
    <t>Sherwin</t>
  </si>
  <si>
    <t xml:space="preserve">  Alice</t>
  </si>
  <si>
    <t>Blekeli</t>
  </si>
  <si>
    <t xml:space="preserve">  Johannes Fiskerstand</t>
  </si>
  <si>
    <t>Vangampleare</t>
  </si>
  <si>
    <t>Hiatt</t>
  </si>
  <si>
    <t xml:space="preserve">  Jon M</t>
  </si>
  <si>
    <t>Tadesse</t>
  </si>
  <si>
    <t xml:space="preserve">  Fasil</t>
  </si>
  <si>
    <t>Jaswell</t>
  </si>
  <si>
    <t>Phillips-Cook</t>
  </si>
  <si>
    <t xml:space="preserve">  Lisa J</t>
  </si>
  <si>
    <t xml:space="preserve">  Doron P</t>
  </si>
  <si>
    <t xml:space="preserve">  Katharina</t>
  </si>
  <si>
    <t>Desruisseaux</t>
  </si>
  <si>
    <t xml:space="preserve">  Carl</t>
  </si>
  <si>
    <t>Ripp</t>
  </si>
  <si>
    <t xml:space="preserve">  Kelsey J</t>
  </si>
  <si>
    <t>Harris</t>
  </si>
  <si>
    <t xml:space="preserve">  Stephen A</t>
  </si>
  <si>
    <t>Shafer</t>
  </si>
  <si>
    <t>Hemesath</t>
  </si>
  <si>
    <t xml:space="preserve">  Katie C</t>
  </si>
  <si>
    <t>Vinci</t>
  </si>
  <si>
    <t xml:space="preserve">  Melissa K</t>
  </si>
  <si>
    <t>Diamond-Husmann</t>
  </si>
  <si>
    <t xml:space="preserve">  Kara H</t>
  </si>
  <si>
    <t>Soto</t>
  </si>
  <si>
    <t xml:space="preserve">  Juan Carlos</t>
  </si>
  <si>
    <t xml:space="preserve">  John III</t>
  </si>
  <si>
    <t>Patrick</t>
  </si>
  <si>
    <t>Dacko</t>
  </si>
  <si>
    <t xml:space="preserve">  Kristin C</t>
  </si>
  <si>
    <t>Glassey</t>
  </si>
  <si>
    <t xml:space="preserve">  Casey M</t>
  </si>
  <si>
    <t>Frechette</t>
  </si>
  <si>
    <t>Benitez</t>
  </si>
  <si>
    <t xml:space="preserve">  Braulio</t>
  </si>
  <si>
    <t>Gauthier</t>
  </si>
  <si>
    <t xml:space="preserve">  Anne-Marie</t>
  </si>
  <si>
    <t>Fazioli</t>
  </si>
  <si>
    <t xml:space="preserve">  Samuel K</t>
  </si>
  <si>
    <t xml:space="preserve">  Yuki</t>
  </si>
  <si>
    <t>Dannenhauer</t>
  </si>
  <si>
    <t xml:space="preserve">  Rafer</t>
  </si>
  <si>
    <t>McComb</t>
  </si>
  <si>
    <t xml:space="preserve">  Erynn J</t>
  </si>
  <si>
    <t>Sambasivam</t>
  </si>
  <si>
    <t xml:space="preserve">  Mahesh</t>
  </si>
  <si>
    <t>Maina</t>
  </si>
  <si>
    <t xml:space="preserve">  Stanley</t>
  </si>
  <si>
    <t>Keshian</t>
  </si>
  <si>
    <t>Maas</t>
  </si>
  <si>
    <t>Sinasac</t>
  </si>
  <si>
    <t xml:space="preserve">  Rachel M</t>
  </si>
  <si>
    <t>Van De Kamp</t>
  </si>
  <si>
    <t xml:space="preserve">  Fritz</t>
  </si>
  <si>
    <t>Ruffo</t>
  </si>
  <si>
    <t>Long</t>
  </si>
  <si>
    <t xml:space="preserve">  Claire M</t>
  </si>
  <si>
    <t>Rohde</t>
  </si>
  <si>
    <t>Bonzi</t>
  </si>
  <si>
    <t xml:space="preserve">  Maria S</t>
  </si>
  <si>
    <t>Moore</t>
  </si>
  <si>
    <t xml:space="preserve">  Katherine E</t>
  </si>
  <si>
    <t>McGrane</t>
  </si>
  <si>
    <t>Stepnowski</t>
  </si>
  <si>
    <t xml:space="preserve">  Roxanne</t>
  </si>
  <si>
    <t>Merkle</t>
  </si>
  <si>
    <t xml:space="preserve">  Israel</t>
  </si>
  <si>
    <t xml:space="preserve">  Samalya</t>
  </si>
  <si>
    <t>Vigneron</t>
  </si>
  <si>
    <t>Mucci</t>
  </si>
  <si>
    <t xml:space="preserve">  Alicia</t>
  </si>
  <si>
    <t>MacDonald</t>
  </si>
  <si>
    <t xml:space="preserve">  Sarah K</t>
  </si>
  <si>
    <t>Deng</t>
  </si>
  <si>
    <t xml:space="preserve">  Guomin</t>
  </si>
  <si>
    <t>De Mata</t>
  </si>
  <si>
    <t xml:space="preserve">  Javier</t>
  </si>
  <si>
    <t>Strickland</t>
  </si>
  <si>
    <t>Cheney</t>
  </si>
  <si>
    <t xml:space="preserve">  Thomas S</t>
  </si>
  <si>
    <t>Godoy</t>
  </si>
  <si>
    <t xml:space="preserve">  Martha Patricia</t>
  </si>
  <si>
    <t>Rider</t>
  </si>
  <si>
    <t xml:space="preserve">  Jennifer V</t>
  </si>
  <si>
    <t xml:space="preserve">  Michael W</t>
  </si>
  <si>
    <t>Walters</t>
  </si>
  <si>
    <t xml:space="preserve">  Eddie C</t>
  </si>
  <si>
    <t>Leboeuf</t>
  </si>
  <si>
    <t xml:space="preserve">  Maxime M</t>
  </si>
  <si>
    <t>Scheibel</t>
  </si>
  <si>
    <t>Ritter</t>
  </si>
  <si>
    <t xml:space="preserve">  Justin M</t>
  </si>
  <si>
    <t>Pretot</t>
  </si>
  <si>
    <t xml:space="preserve">  Svetlana V</t>
  </si>
  <si>
    <t>Willsey</t>
  </si>
  <si>
    <t xml:space="preserve">  Jana L</t>
  </si>
  <si>
    <t>Roach</t>
  </si>
  <si>
    <t>Jacobsen</t>
  </si>
  <si>
    <t xml:space="preserve">  Torrey C III</t>
  </si>
  <si>
    <t>O'Hora</t>
  </si>
  <si>
    <t>Amato</t>
  </si>
  <si>
    <t>Wegner</t>
  </si>
  <si>
    <t xml:space="preserve">  Lana J</t>
  </si>
  <si>
    <t>Bokun</t>
  </si>
  <si>
    <t xml:space="preserve">  Rebecca E</t>
  </si>
  <si>
    <t>Ainsley</t>
  </si>
  <si>
    <t xml:space="preserve">  Katie M</t>
  </si>
  <si>
    <t xml:space="preserve">  Elizabeth A</t>
  </si>
  <si>
    <t>Overpeck</t>
  </si>
  <si>
    <t>Levine</t>
  </si>
  <si>
    <t xml:space="preserve">  Annie J</t>
  </si>
  <si>
    <t>Jean</t>
  </si>
  <si>
    <t xml:space="preserve">  Annie</t>
  </si>
  <si>
    <t>Wild</t>
  </si>
  <si>
    <t>Tabor</t>
  </si>
  <si>
    <t>Steffen</t>
  </si>
  <si>
    <t xml:space="preserve">  Amy T</t>
  </si>
  <si>
    <t>Tadich</t>
  </si>
  <si>
    <t xml:space="preserve">  Katarina D</t>
  </si>
  <si>
    <t>Christenson</t>
  </si>
  <si>
    <t xml:space="preserve">  B</t>
  </si>
  <si>
    <t>j</t>
  </si>
  <si>
    <t>Shell</t>
  </si>
  <si>
    <t xml:space="preserve">  Alison</t>
  </si>
  <si>
    <t>Rao</t>
  </si>
  <si>
    <t xml:space="preserve">  Neil K</t>
  </si>
  <si>
    <t xml:space="preserve">  Anne Hunter</t>
  </si>
  <si>
    <t xml:space="preserve">  Sandra</t>
  </si>
  <si>
    <t>Gomez</t>
  </si>
  <si>
    <t>Hemingway</t>
  </si>
  <si>
    <t xml:space="preserve">  Rodney</t>
  </si>
  <si>
    <t>Pett</t>
  </si>
  <si>
    <t xml:space="preserve">  Carl R</t>
  </si>
  <si>
    <t>Meingast</t>
  </si>
  <si>
    <t xml:space="preserve">  Maximilian</t>
  </si>
  <si>
    <t>McCarthy</t>
  </si>
  <si>
    <t>Boyle</t>
  </si>
  <si>
    <t>Gundersen</t>
  </si>
  <si>
    <t xml:space="preserve">  Eirik</t>
  </si>
  <si>
    <t>Wolswinkel</t>
  </si>
  <si>
    <t xml:space="preserve">  Rik</t>
  </si>
  <si>
    <t>Bomberger</t>
  </si>
  <si>
    <t>Lapierre</t>
  </si>
  <si>
    <t xml:space="preserve">  Yannick</t>
  </si>
  <si>
    <t>Beaty</t>
  </si>
  <si>
    <t xml:space="preserve">  Sean R</t>
  </si>
  <si>
    <t>Hammer</t>
  </si>
  <si>
    <t>Randolph</t>
  </si>
  <si>
    <t xml:space="preserve">  Sara A</t>
  </si>
  <si>
    <t>Masterson</t>
  </si>
  <si>
    <t>Friess</t>
  </si>
  <si>
    <t xml:space="preserve">  Thibaud</t>
  </si>
  <si>
    <t>Mantoni</t>
  </si>
  <si>
    <t>Bodeen</t>
  </si>
  <si>
    <t xml:space="preserve">  Gretchen K</t>
  </si>
  <si>
    <t>McPherson</t>
  </si>
  <si>
    <t xml:space="preserve">  Martina</t>
  </si>
  <si>
    <t>Palko</t>
  </si>
  <si>
    <t xml:space="preserve">  Dustin J</t>
  </si>
  <si>
    <t>Breathitt</t>
  </si>
  <si>
    <t>Evora</t>
  </si>
  <si>
    <t xml:space="preserve">  Daniel V</t>
  </si>
  <si>
    <t>Fischer</t>
  </si>
  <si>
    <t xml:space="preserve">  Saeger</t>
  </si>
  <si>
    <t>Deba</t>
  </si>
  <si>
    <t xml:space="preserve">  Buzunesh</t>
  </si>
  <si>
    <t>Leloup</t>
  </si>
  <si>
    <t xml:space="preserve">  Mirte</t>
  </si>
  <si>
    <t>Labare</t>
  </si>
  <si>
    <t>Arouca</t>
  </si>
  <si>
    <t xml:space="preserve">  Kerry A</t>
  </si>
  <si>
    <t>Reese</t>
  </si>
  <si>
    <t>McCloskey</t>
  </si>
  <si>
    <t>Tedsen</t>
  </si>
  <si>
    <t>Koehlinger</t>
  </si>
  <si>
    <t>Pielechaty</t>
  </si>
  <si>
    <t>Korhonen</t>
  </si>
  <si>
    <t xml:space="preserve">  Jonathan P</t>
  </si>
  <si>
    <t>Kehr</t>
  </si>
  <si>
    <t xml:space="preserve">  Gina</t>
  </si>
  <si>
    <t>Montagna</t>
  </si>
  <si>
    <t xml:space="preserve">  Dino</t>
  </si>
  <si>
    <t>M√ºller</t>
  </si>
  <si>
    <t xml:space="preserve">  Jan</t>
  </si>
  <si>
    <t xml:space="preserve">  Jonathan E</t>
  </si>
  <si>
    <t>Sidebottom</t>
  </si>
  <si>
    <t xml:space="preserve">  Mark A</t>
  </si>
  <si>
    <t>Morris</t>
  </si>
  <si>
    <t>Chaisson</t>
  </si>
  <si>
    <t xml:space="preserve">  Stan J</t>
  </si>
  <si>
    <t>Pigott</t>
  </si>
  <si>
    <t>Cochrane</t>
  </si>
  <si>
    <t xml:space="preserve">  Krysta</t>
  </si>
  <si>
    <t>Armitage</t>
  </si>
  <si>
    <t xml:space="preserve">  Natascia</t>
  </si>
  <si>
    <t>Shen</t>
  </si>
  <si>
    <t>O'Kelly</t>
  </si>
  <si>
    <t>Huff</t>
  </si>
  <si>
    <t xml:space="preserve">  Monica</t>
  </si>
  <si>
    <t>Dye</t>
  </si>
  <si>
    <t>Willard</t>
  </si>
  <si>
    <t xml:space="preserve">  Kelly C</t>
  </si>
  <si>
    <t>D'Addario</t>
  </si>
  <si>
    <t>Buchanan</t>
  </si>
  <si>
    <t xml:space="preserve">  James V</t>
  </si>
  <si>
    <t xml:space="preserve">  Angie</t>
  </si>
  <si>
    <t>Waterson</t>
  </si>
  <si>
    <t>Piras</t>
  </si>
  <si>
    <t xml:space="preserve">  Sabina</t>
  </si>
  <si>
    <t xml:space="preserve">  Amy C</t>
  </si>
  <si>
    <t xml:space="preserve">  Victoria U</t>
  </si>
  <si>
    <t>Landberg</t>
  </si>
  <si>
    <t xml:space="preserve">  Amelia B</t>
  </si>
  <si>
    <t>Flynn</t>
  </si>
  <si>
    <t xml:space="preserve">  Jackie J</t>
  </si>
  <si>
    <t>Bishop</t>
  </si>
  <si>
    <t>Devitt</t>
  </si>
  <si>
    <t xml:space="preserve">  Kerry</t>
  </si>
  <si>
    <t xml:space="preserve">  Cindy G</t>
  </si>
  <si>
    <t>Tramontano</t>
  </si>
  <si>
    <t xml:space="preserve">  Gennaro</t>
  </si>
  <si>
    <t>Davidson</t>
  </si>
  <si>
    <t xml:space="preserve">  Terry</t>
  </si>
  <si>
    <t>McGraw</t>
  </si>
  <si>
    <t xml:space="preserve">  Keara</t>
  </si>
  <si>
    <t>Fellure</t>
  </si>
  <si>
    <t>Sanford</t>
  </si>
  <si>
    <t xml:space="preserve">  Katena</t>
  </si>
  <si>
    <t>Wrenn</t>
  </si>
  <si>
    <t xml:space="preserve">  Bean K</t>
  </si>
  <si>
    <t>Lindsey</t>
  </si>
  <si>
    <t>Krueger</t>
  </si>
  <si>
    <t xml:space="preserve">  Jan-Patrick</t>
  </si>
  <si>
    <t>Babler</t>
  </si>
  <si>
    <t xml:space="preserve">  Jesse J</t>
  </si>
  <si>
    <t>Brezenski</t>
  </si>
  <si>
    <t xml:space="preserve">  Lindsey M</t>
  </si>
  <si>
    <t>Marschner</t>
  </si>
  <si>
    <t xml:space="preserve">  Marguerite K</t>
  </si>
  <si>
    <t xml:space="preserve">  Travis</t>
  </si>
  <si>
    <t>Montez</t>
  </si>
  <si>
    <t xml:space="preserve">  Ricky</t>
  </si>
  <si>
    <t xml:space="preserve">  Colleen L</t>
  </si>
  <si>
    <t>Hurt</t>
  </si>
  <si>
    <t xml:space="preserve">  Charlie A</t>
  </si>
  <si>
    <t>Garey</t>
  </si>
  <si>
    <t>Reddy</t>
  </si>
  <si>
    <t xml:space="preserve">  Lauren C</t>
  </si>
  <si>
    <t>Mueller</t>
  </si>
  <si>
    <t>Julia</t>
  </si>
  <si>
    <t>Uribe</t>
  </si>
  <si>
    <t xml:space="preserve">  Erik R</t>
  </si>
  <si>
    <t>Hand</t>
  </si>
  <si>
    <t>Mac-Thiong</t>
  </si>
  <si>
    <t xml:space="preserve">  Jean-Marc</t>
  </si>
  <si>
    <t xml:space="preserve">  Kerry L</t>
  </si>
  <si>
    <t>Steidl</t>
  </si>
  <si>
    <t xml:space="preserve">  Ulrich</t>
  </si>
  <si>
    <t xml:space="preserve">  Justin P</t>
  </si>
  <si>
    <t>Alderfer</t>
  </si>
  <si>
    <t xml:space="preserve">  Hannah E</t>
  </si>
  <si>
    <t>Ryland</t>
  </si>
  <si>
    <t>Bethea</t>
  </si>
  <si>
    <t xml:space="preserve">  Joseph P</t>
  </si>
  <si>
    <t>Blois</t>
  </si>
  <si>
    <t>Dayton</t>
  </si>
  <si>
    <t xml:space="preserve">  Gina M</t>
  </si>
  <si>
    <t>Cloud</t>
  </si>
  <si>
    <t xml:space="preserve">  Shantel C</t>
  </si>
  <si>
    <t>Betournay</t>
  </si>
  <si>
    <t>Temple</t>
  </si>
  <si>
    <t>Rollie</t>
  </si>
  <si>
    <t xml:space="preserve">  Jessica R</t>
  </si>
  <si>
    <t>Roybal</t>
  </si>
  <si>
    <t xml:space="preserve">  Robyn</t>
  </si>
  <si>
    <t>Turgeon</t>
  </si>
  <si>
    <t>Deingenis</t>
  </si>
  <si>
    <t xml:space="preserve">  Jessica F</t>
  </si>
  <si>
    <t>Gibbs</t>
  </si>
  <si>
    <t>Trom</t>
  </si>
  <si>
    <t>Sizer</t>
  </si>
  <si>
    <t xml:space="preserve">  Brooke E</t>
  </si>
  <si>
    <t>Ellison</t>
  </si>
  <si>
    <t xml:space="preserve">  Katelyn E</t>
  </si>
  <si>
    <t>Sulkowski</t>
  </si>
  <si>
    <t>Maringo</t>
  </si>
  <si>
    <t>Lattin</t>
  </si>
  <si>
    <t>Deblander</t>
  </si>
  <si>
    <t>O'Neill</t>
  </si>
  <si>
    <t xml:space="preserve">  Eoghan</t>
  </si>
  <si>
    <t xml:space="preserve">  Pamela W</t>
  </si>
  <si>
    <t>Stanek</t>
  </si>
  <si>
    <t xml:space="preserve">  Kassie</t>
  </si>
  <si>
    <t>Manning</t>
  </si>
  <si>
    <t>Barrera Munoz</t>
  </si>
  <si>
    <t xml:space="preserve">  Ruben Dario</t>
  </si>
  <si>
    <t>Schauwaers</t>
  </si>
  <si>
    <t>Hartman</t>
  </si>
  <si>
    <t xml:space="preserve">  Lindsay M</t>
  </si>
  <si>
    <t>Fire</t>
  </si>
  <si>
    <t>Waliaula</t>
  </si>
  <si>
    <t>Blackshear</t>
  </si>
  <si>
    <t xml:space="preserve">  Samuel H</t>
  </si>
  <si>
    <t>Nettik</t>
  </si>
  <si>
    <t xml:space="preserve">  Jenni</t>
  </si>
  <si>
    <t>Novales</t>
  </si>
  <si>
    <t xml:space="preserve">  Estuardo F</t>
  </si>
  <si>
    <t>Rosauer</t>
  </si>
  <si>
    <t xml:space="preserve">  Brett</t>
  </si>
  <si>
    <t>Ryder</t>
  </si>
  <si>
    <t xml:space="preserve">  Sharon E</t>
  </si>
  <si>
    <t>Larsen</t>
  </si>
  <si>
    <t xml:space="preserve">  Jacob W√¶ver</t>
  </si>
  <si>
    <t>Keate</t>
  </si>
  <si>
    <t xml:space="preserve">  Brooke S</t>
  </si>
  <si>
    <t>Starosciak</t>
  </si>
  <si>
    <t xml:space="preserve">  Kaye A</t>
  </si>
  <si>
    <t>Henderson</t>
  </si>
  <si>
    <t xml:space="preserve">  Daniel C</t>
  </si>
  <si>
    <t>Winkelman</t>
  </si>
  <si>
    <t xml:space="preserve">  Laurie A</t>
  </si>
  <si>
    <t>Monette</t>
  </si>
  <si>
    <t>Kramer</t>
  </si>
  <si>
    <t xml:space="preserve">  Shelby</t>
  </si>
  <si>
    <t>Goldstein</t>
  </si>
  <si>
    <t xml:space="preserve">  Leticia</t>
  </si>
  <si>
    <t>Barrett</t>
  </si>
  <si>
    <t xml:space="preserve">  John S</t>
  </si>
  <si>
    <t>Irwin</t>
  </si>
  <si>
    <t>Glenn</t>
  </si>
  <si>
    <t>O'Meara</t>
  </si>
  <si>
    <t>Budrow</t>
  </si>
  <si>
    <t xml:space="preserve">  Nelly S</t>
  </si>
  <si>
    <t xml:space="preserve">  Meredith S</t>
  </si>
  <si>
    <t>Douglas</t>
  </si>
  <si>
    <t>Tecklenburg</t>
  </si>
  <si>
    <t xml:space="preserve">  Katherine A</t>
  </si>
  <si>
    <t>Schenck</t>
  </si>
  <si>
    <t xml:space="preserve">  Steve</t>
  </si>
  <si>
    <t>Blendell</t>
  </si>
  <si>
    <t>Parodi</t>
  </si>
  <si>
    <t xml:space="preserve">  Katharine</t>
  </si>
  <si>
    <t>Morgan</t>
  </si>
  <si>
    <t xml:space="preserve">  Heather L</t>
  </si>
  <si>
    <t>Linden</t>
  </si>
  <si>
    <t xml:space="preserve">  Desiree</t>
  </si>
  <si>
    <t>Horning</t>
  </si>
  <si>
    <t xml:space="preserve">  Peter B</t>
  </si>
  <si>
    <t>Goode</t>
  </si>
  <si>
    <t>Doden</t>
  </si>
  <si>
    <t>Groff</t>
  </si>
  <si>
    <t xml:space="preserve">  Adam C</t>
  </si>
  <si>
    <t>Kuehler</t>
  </si>
  <si>
    <t xml:space="preserve">  Jon</t>
  </si>
  <si>
    <t xml:space="preserve">  Steven J</t>
  </si>
  <si>
    <t>Gibby</t>
  </si>
  <si>
    <t xml:space="preserve">  Jessica P</t>
  </si>
  <si>
    <t>Busa</t>
  </si>
  <si>
    <t>Moyo</t>
  </si>
  <si>
    <t xml:space="preserve">  Arturo H</t>
  </si>
  <si>
    <t xml:space="preserve">  Ketil</t>
  </si>
  <si>
    <t xml:space="preserve">  Christi</t>
  </si>
  <si>
    <t>Ash</t>
  </si>
  <si>
    <t>Do Prado</t>
  </si>
  <si>
    <t xml:space="preserve">  Edivaldo B</t>
  </si>
  <si>
    <t xml:space="preserve">  Eve</t>
  </si>
  <si>
    <t xml:space="preserve">  Devin</t>
  </si>
  <si>
    <t>Dever</t>
  </si>
  <si>
    <t xml:space="preserve">  Shaun R</t>
  </si>
  <si>
    <t>Horvath</t>
  </si>
  <si>
    <t xml:space="preserve">  Adrian</t>
  </si>
  <si>
    <t>Danner</t>
  </si>
  <si>
    <t>Weiss</t>
  </si>
  <si>
    <t xml:space="preserve">  Mallory</t>
  </si>
  <si>
    <t>D'Andrea</t>
  </si>
  <si>
    <t xml:space="preserve">  Shawn E</t>
  </si>
  <si>
    <t>Olesky</t>
  </si>
  <si>
    <t>Whitcraft</t>
  </si>
  <si>
    <t>Salazar</t>
  </si>
  <si>
    <t xml:space="preserve">  Johann A</t>
  </si>
  <si>
    <t>Todd</t>
  </si>
  <si>
    <t xml:space="preserve">  Robin M</t>
  </si>
  <si>
    <t>Pond</t>
  </si>
  <si>
    <t xml:space="preserve">  Kyle K</t>
  </si>
  <si>
    <t>Egan</t>
  </si>
  <si>
    <t>Bersani</t>
  </si>
  <si>
    <t xml:space="preserve">  Michael A</t>
  </si>
  <si>
    <t>Creech</t>
  </si>
  <si>
    <t xml:space="preserve">  Byron A</t>
  </si>
  <si>
    <t>Sudres</t>
  </si>
  <si>
    <t xml:space="preserve">  Carine A</t>
  </si>
  <si>
    <t>Couture</t>
  </si>
  <si>
    <t xml:space="preserve">  Lindsay A</t>
  </si>
  <si>
    <t>Patronick</t>
  </si>
  <si>
    <t xml:space="preserve">  Justin R</t>
  </si>
  <si>
    <t>Depasquale</t>
  </si>
  <si>
    <t>Lavergne</t>
  </si>
  <si>
    <t>Kawakami</t>
  </si>
  <si>
    <t xml:space="preserve">  Ayako N</t>
  </si>
  <si>
    <t>Gonsalves</t>
  </si>
  <si>
    <t xml:space="preserve">  Emilee</t>
  </si>
  <si>
    <t xml:space="preserve">  Stephen M</t>
  </si>
  <si>
    <t>Aure</t>
  </si>
  <si>
    <t xml:space="preserve">  Annemarie A</t>
  </si>
  <si>
    <t>Mattingly</t>
  </si>
  <si>
    <t xml:space="preserve">  Ashley R</t>
  </si>
  <si>
    <t>Stelpflug</t>
  </si>
  <si>
    <t xml:space="preserve">  Leslie A</t>
  </si>
  <si>
    <t>Sanchez Antognini</t>
  </si>
  <si>
    <t xml:space="preserve">  Mauricio J</t>
  </si>
  <si>
    <t>Condon</t>
  </si>
  <si>
    <t xml:space="preserve">  Kieran</t>
  </si>
  <si>
    <t>Magato</t>
  </si>
  <si>
    <t>Dombrowski</t>
  </si>
  <si>
    <t xml:space="preserve">  Zeke M</t>
  </si>
  <si>
    <t>Ohara</t>
  </si>
  <si>
    <t xml:space="preserve">  Chip</t>
  </si>
  <si>
    <t>Cifuentes Fetiva</t>
  </si>
  <si>
    <t xml:space="preserve">  Miguel Angel Sr</t>
  </si>
  <si>
    <t>Keno</t>
  </si>
  <si>
    <t>Bruce</t>
  </si>
  <si>
    <t xml:space="preserve">  Meghan</t>
  </si>
  <si>
    <t>Lorch</t>
  </si>
  <si>
    <t>Sullivan</t>
  </si>
  <si>
    <t xml:space="preserve">  Millicent M</t>
  </si>
  <si>
    <t>Cave</t>
  </si>
  <si>
    <t>Gudenkauf</t>
  </si>
  <si>
    <t xml:space="preserve">  Kimberly K</t>
  </si>
  <si>
    <t xml:space="preserve">  Justin C</t>
  </si>
  <si>
    <t>Holley</t>
  </si>
  <si>
    <t xml:space="preserve">  Tristan P</t>
  </si>
  <si>
    <t>Kemble</t>
  </si>
  <si>
    <t xml:space="preserve">  Traci A</t>
  </si>
  <si>
    <t>Bentley</t>
  </si>
  <si>
    <t xml:space="preserve">  Logan M</t>
  </si>
  <si>
    <t>Bellucci</t>
  </si>
  <si>
    <t xml:space="preserve">  Tiffany A</t>
  </si>
  <si>
    <t>Collins</t>
  </si>
  <si>
    <t>Gillman</t>
  </si>
  <si>
    <t xml:space="preserve">  Luke</t>
  </si>
  <si>
    <t>West</t>
  </si>
  <si>
    <t xml:space="preserve">  Leigh</t>
  </si>
  <si>
    <t>Chida</t>
  </si>
  <si>
    <t xml:space="preserve">  Yosuke</t>
  </si>
  <si>
    <t>Reisenauer</t>
  </si>
  <si>
    <t>Rosenberg-Wohl</t>
  </si>
  <si>
    <t>Theriault</t>
  </si>
  <si>
    <t xml:space="preserve">  Jodi</t>
  </si>
  <si>
    <t>Manuel</t>
  </si>
  <si>
    <t>Demko</t>
  </si>
  <si>
    <t xml:space="preserve">  Misti C</t>
  </si>
  <si>
    <t>Battaglia</t>
  </si>
  <si>
    <t xml:space="preserve">  Angela J</t>
  </si>
  <si>
    <t>Follo</t>
  </si>
  <si>
    <t xml:space="preserve">  Jonathan D</t>
  </si>
  <si>
    <t>Barana</t>
  </si>
  <si>
    <t>Lysaght</t>
  </si>
  <si>
    <t xml:space="preserve">  Adrian R</t>
  </si>
  <si>
    <t>Chalmers</t>
  </si>
  <si>
    <t>MacPherson</t>
  </si>
  <si>
    <t xml:space="preserve">  Rachel</t>
  </si>
  <si>
    <t>Delfidio</t>
  </si>
  <si>
    <t xml:space="preserve">  Susan</t>
  </si>
  <si>
    <t>Cummings</t>
  </si>
  <si>
    <t xml:space="preserve">  Cameron M</t>
  </si>
  <si>
    <t>Schroegel</t>
  </si>
  <si>
    <t xml:space="preserve">  Claudia A</t>
  </si>
  <si>
    <t>Casey</t>
  </si>
  <si>
    <t xml:space="preserve">  Nicole M</t>
  </si>
  <si>
    <t>Randall</t>
  </si>
  <si>
    <t xml:space="preserve">  Jack</t>
  </si>
  <si>
    <t>Doyon</t>
  </si>
  <si>
    <t>Sankey</t>
  </si>
  <si>
    <t>Stilgenbauer</t>
  </si>
  <si>
    <t>Jaskiewicz</t>
  </si>
  <si>
    <t>Deppen</t>
  </si>
  <si>
    <t xml:space="preserve">  Jackie K</t>
  </si>
  <si>
    <t>Hine</t>
  </si>
  <si>
    <t>Mathews</t>
  </si>
  <si>
    <t xml:space="preserve">  Tyler C</t>
  </si>
  <si>
    <t>Yabu</t>
  </si>
  <si>
    <t xml:space="preserve">  Yoshie</t>
  </si>
  <si>
    <t>Strang</t>
  </si>
  <si>
    <t xml:space="preserve">  Lauren A</t>
  </si>
  <si>
    <t>Frank</t>
  </si>
  <si>
    <t xml:space="preserve">  Mason D</t>
  </si>
  <si>
    <t>Shanley</t>
  </si>
  <si>
    <t>Mancebo Garcia</t>
  </si>
  <si>
    <t xml:space="preserve">  Arturo</t>
  </si>
  <si>
    <t>Keehan</t>
  </si>
  <si>
    <t xml:space="preserve">  Jake</t>
  </si>
  <si>
    <t>Mahaney</t>
  </si>
  <si>
    <t>Nolan</t>
  </si>
  <si>
    <t xml:space="preserve">  Alison L</t>
  </si>
  <si>
    <t>Sobrino</t>
  </si>
  <si>
    <t xml:space="preserve">  Karen A</t>
  </si>
  <si>
    <t>Gennaro</t>
  </si>
  <si>
    <t xml:space="preserve">  Thomas R</t>
  </si>
  <si>
    <t>Mayer</t>
  </si>
  <si>
    <t>Becker</t>
  </si>
  <si>
    <t xml:space="preserve">  Ezra</t>
  </si>
  <si>
    <t>Platt</t>
  </si>
  <si>
    <t xml:space="preserve">  Ari L</t>
  </si>
  <si>
    <t>Brodeur</t>
  </si>
  <si>
    <t xml:space="preserve">  Fanny</t>
  </si>
  <si>
    <t>Knight Pech</t>
  </si>
  <si>
    <t>Jubinski</t>
  </si>
  <si>
    <t xml:space="preserve">  Catherine A</t>
  </si>
  <si>
    <t>Wall</t>
  </si>
  <si>
    <t>McKay</t>
  </si>
  <si>
    <t xml:space="preserve">  Janel N</t>
  </si>
  <si>
    <t>Oh</t>
  </si>
  <si>
    <t xml:space="preserve">  Yann Kai</t>
  </si>
  <si>
    <t>Kessell</t>
  </si>
  <si>
    <t xml:space="preserve">  Zachary R</t>
  </si>
  <si>
    <t>Hidalgo Zambrano</t>
  </si>
  <si>
    <t xml:space="preserve">  Alejandro Sr</t>
  </si>
  <si>
    <t>Caprario</t>
  </si>
  <si>
    <t xml:space="preserve">  Nicholas R</t>
  </si>
  <si>
    <t xml:space="preserve">  Michael D</t>
  </si>
  <si>
    <t>Wong</t>
  </si>
  <si>
    <t xml:space="preserve">  Marina</t>
  </si>
  <si>
    <t>Lea</t>
  </si>
  <si>
    <t xml:space="preserve">  Ross P</t>
  </si>
  <si>
    <t>Quigley</t>
  </si>
  <si>
    <t xml:space="preserve">  Aoife</t>
  </si>
  <si>
    <t>Korir</t>
  </si>
  <si>
    <t>Downs</t>
  </si>
  <si>
    <t xml:space="preserve">  Barry P</t>
  </si>
  <si>
    <t>Zywek</t>
  </si>
  <si>
    <t xml:space="preserve">  Maciej</t>
  </si>
  <si>
    <t>Faulkner</t>
  </si>
  <si>
    <t xml:space="preserve">  Jerry D</t>
  </si>
  <si>
    <t>Erspamer</t>
  </si>
  <si>
    <t xml:space="preserve">  Cathi</t>
  </si>
  <si>
    <t>Addison</t>
  </si>
  <si>
    <t xml:space="preserve">  Alex M</t>
  </si>
  <si>
    <t>Wu</t>
  </si>
  <si>
    <t xml:space="preserve">  Liang</t>
  </si>
  <si>
    <t xml:space="preserve">  Lexy</t>
  </si>
  <si>
    <t>Bosl</t>
  </si>
  <si>
    <t>Goldberg</t>
  </si>
  <si>
    <t xml:space="preserve">  Samuel L</t>
  </si>
  <si>
    <t xml:space="preserve">  Spencer A</t>
  </si>
  <si>
    <t>Johnston</t>
  </si>
  <si>
    <t xml:space="preserve">  Rochelle</t>
  </si>
  <si>
    <t>Keating</t>
  </si>
  <si>
    <t xml:space="preserve">  Paula</t>
  </si>
  <si>
    <t>Duhon</t>
  </si>
  <si>
    <t xml:space="preserve">  Madeline E</t>
  </si>
  <si>
    <t>Briseno</t>
  </si>
  <si>
    <t xml:space="preserve">  Maria Isabel</t>
  </si>
  <si>
    <t>Besse</t>
  </si>
  <si>
    <t xml:space="preserve">  Arthur M</t>
  </si>
  <si>
    <t>Shillings</t>
  </si>
  <si>
    <t xml:space="preserve">  Joseph R</t>
  </si>
  <si>
    <t>Tate</t>
  </si>
  <si>
    <t xml:space="preserve">  Sachiko</t>
  </si>
  <si>
    <t>Hengoed</t>
  </si>
  <si>
    <t>Aller</t>
  </si>
  <si>
    <t>Pisano</t>
  </si>
  <si>
    <t>Sanca</t>
  </si>
  <si>
    <t xml:space="preserve">  Ruben</t>
  </si>
  <si>
    <t>Bond</t>
  </si>
  <si>
    <t>Carron</t>
  </si>
  <si>
    <t>Ellwanger</t>
  </si>
  <si>
    <t xml:space="preserve">  Chatham</t>
  </si>
  <si>
    <t>Hanson</t>
  </si>
  <si>
    <t xml:space="preserve">  Derek</t>
  </si>
  <si>
    <t xml:space="preserve">  Kalvin J</t>
  </si>
  <si>
    <t>Counts</t>
  </si>
  <si>
    <t>Carson</t>
  </si>
  <si>
    <t xml:space="preserve">  Barbara G</t>
  </si>
  <si>
    <t>Haines</t>
  </si>
  <si>
    <t>Schnabel</t>
  </si>
  <si>
    <t xml:space="preserve">  Sunny S</t>
  </si>
  <si>
    <t>Simon</t>
  </si>
  <si>
    <t>Arciniaga</t>
  </si>
  <si>
    <t>Lizak</t>
  </si>
  <si>
    <t xml:space="preserve">  Marisa A</t>
  </si>
  <si>
    <t>Howery</t>
  </si>
  <si>
    <t>Crain</t>
  </si>
  <si>
    <t>Hotze</t>
  </si>
  <si>
    <t xml:space="preserve">  Jenna M</t>
  </si>
  <si>
    <t>Chauhan</t>
  </si>
  <si>
    <t>Raab</t>
  </si>
  <si>
    <t xml:space="preserve">  Lyazid</t>
  </si>
  <si>
    <t>McKown</t>
  </si>
  <si>
    <t xml:space="preserve">  Lindsey A</t>
  </si>
  <si>
    <t>Schiemann</t>
  </si>
  <si>
    <t>Cress</t>
  </si>
  <si>
    <t>Mawson</t>
  </si>
  <si>
    <t xml:space="preserve">  Leif S</t>
  </si>
  <si>
    <t>Wigginton</t>
  </si>
  <si>
    <t xml:space="preserve">  Bo</t>
  </si>
  <si>
    <t>Schroeder</t>
  </si>
  <si>
    <t xml:space="preserve">  Leah</t>
  </si>
  <si>
    <t>Leonard</t>
  </si>
  <si>
    <t xml:space="preserve">  Kara Lynne</t>
  </si>
  <si>
    <t>Tissue</t>
  </si>
  <si>
    <t>Wood</t>
  </si>
  <si>
    <t>Denny</t>
  </si>
  <si>
    <t>Testa</t>
  </si>
  <si>
    <t xml:space="preserve">  Allie</t>
  </si>
  <si>
    <t>Buchholtz</t>
  </si>
  <si>
    <t xml:space="preserve">  Trasi</t>
  </si>
  <si>
    <t>Hoyt</t>
  </si>
  <si>
    <t>Cabada</t>
  </si>
  <si>
    <t xml:space="preserve">  Fernando</t>
  </si>
  <si>
    <t>Lobaciute</t>
  </si>
  <si>
    <t xml:space="preserve">  Ieva</t>
  </si>
  <si>
    <t xml:space="preserve">  Drew L</t>
  </si>
  <si>
    <t>Oberndorfer</t>
  </si>
  <si>
    <t>Hetherington</t>
  </si>
  <si>
    <t xml:space="preserve">  Alexander G</t>
  </si>
  <si>
    <t>Murray</t>
  </si>
  <si>
    <t xml:space="preserve">  Meaghan</t>
  </si>
  <si>
    <t>Higden</t>
  </si>
  <si>
    <t>Rediger</t>
  </si>
  <si>
    <t xml:space="preserve">  Andrea K</t>
  </si>
  <si>
    <t xml:space="preserve">  Kris</t>
  </si>
  <si>
    <t xml:space="preserve">  Alden W</t>
  </si>
  <si>
    <t>Grise</t>
  </si>
  <si>
    <t xml:space="preserve">  Suzanne M</t>
  </si>
  <si>
    <t>Skildum</t>
  </si>
  <si>
    <t xml:space="preserve">  Heidi Z</t>
  </si>
  <si>
    <t>Fischer-Daly</t>
  </si>
  <si>
    <t xml:space="preserve">  Fan</t>
  </si>
  <si>
    <t>Rudder</t>
  </si>
  <si>
    <t>Cartmell</t>
  </si>
  <si>
    <t>Troland</t>
  </si>
  <si>
    <t>Berg</t>
  </si>
  <si>
    <t>Engtrakul</t>
  </si>
  <si>
    <t xml:space="preserve">  Chaiwat</t>
  </si>
  <si>
    <t>Leonhardt</t>
  </si>
  <si>
    <t xml:space="preserve">  Kerri</t>
  </si>
  <si>
    <t>Goetz</t>
  </si>
  <si>
    <t>Cacharelis</t>
  </si>
  <si>
    <t xml:space="preserve">  Nicholas G</t>
  </si>
  <si>
    <t>Kariolis</t>
  </si>
  <si>
    <t xml:space="preserve">  Vasilis S</t>
  </si>
  <si>
    <t>Zelwin</t>
  </si>
  <si>
    <t xml:space="preserve">  Colleen C</t>
  </si>
  <si>
    <t>Bannon</t>
  </si>
  <si>
    <t xml:space="preserve">  Annika</t>
  </si>
  <si>
    <t>Vetter</t>
  </si>
  <si>
    <t xml:space="preserve">  Nicholas C</t>
  </si>
  <si>
    <t>Jablonski</t>
  </si>
  <si>
    <t xml:space="preserve">  Kelly K</t>
  </si>
  <si>
    <t>Jakubowitch</t>
  </si>
  <si>
    <t>Altshuler</t>
  </si>
  <si>
    <t xml:space="preserve">  Hannah</t>
  </si>
  <si>
    <t>Ugarte</t>
  </si>
  <si>
    <t xml:space="preserve">  Patricio Sr</t>
  </si>
  <si>
    <t>Tusso</t>
  </si>
  <si>
    <t xml:space="preserve">  Robert B</t>
  </si>
  <si>
    <t xml:space="preserve">  Benjamin M</t>
  </si>
  <si>
    <t>Landry</t>
  </si>
  <si>
    <t>McDonald</t>
  </si>
  <si>
    <t xml:space="preserve">  Eric R</t>
  </si>
  <si>
    <t>Larue</t>
  </si>
  <si>
    <t xml:space="preserve">  Bob R</t>
  </si>
  <si>
    <t xml:space="preserve">  Stephanie J</t>
  </si>
  <si>
    <t>Marcus</t>
  </si>
  <si>
    <t>Daubert</t>
  </si>
  <si>
    <t>Close</t>
  </si>
  <si>
    <t>Roels</t>
  </si>
  <si>
    <t xml:space="preserve">  Guillaume</t>
  </si>
  <si>
    <t>Venosky</t>
  </si>
  <si>
    <t xml:space="preserve">  Kaylee</t>
  </si>
  <si>
    <t>Gosnell</t>
  </si>
  <si>
    <t xml:space="preserve">  Theresa</t>
  </si>
  <si>
    <t>Chewning-Kulick</t>
  </si>
  <si>
    <t xml:space="preserve">  Travis G</t>
  </si>
  <si>
    <t xml:space="preserve">  Emma L</t>
  </si>
  <si>
    <t>Manion</t>
  </si>
  <si>
    <t xml:space="preserve">  Linda</t>
  </si>
  <si>
    <t xml:space="preserve">  Owen R</t>
  </si>
  <si>
    <t>Leblanc</t>
  </si>
  <si>
    <t xml:space="preserve">  Jacqueline</t>
  </si>
  <si>
    <t xml:space="preserve">  Yefeng</t>
  </si>
  <si>
    <t>Goldsby</t>
  </si>
  <si>
    <t xml:space="preserve">  Ken</t>
  </si>
  <si>
    <t>Mahoney</t>
  </si>
  <si>
    <t xml:space="preserve">  Annie E</t>
  </si>
  <si>
    <t>McCracken</t>
  </si>
  <si>
    <t xml:space="preserve">  Noel K</t>
  </si>
  <si>
    <t>Spewak</t>
  </si>
  <si>
    <t>Cottini</t>
  </si>
  <si>
    <t xml:space="preserve">  Federica</t>
  </si>
  <si>
    <t>Findlay</t>
  </si>
  <si>
    <t xml:space="preserve">  Pamela L</t>
  </si>
  <si>
    <t>Strasburg</t>
  </si>
  <si>
    <t xml:space="preserve">  Randall</t>
  </si>
  <si>
    <t>Deeter</t>
  </si>
  <si>
    <t>Arpin</t>
  </si>
  <si>
    <t xml:space="preserve">  Azelie</t>
  </si>
  <si>
    <t>Schoeneck</t>
  </si>
  <si>
    <t xml:space="preserve">  Monica M</t>
  </si>
  <si>
    <t xml:space="preserve">  Katarina K</t>
  </si>
  <si>
    <t>Willits</t>
  </si>
  <si>
    <t>Syring</t>
  </si>
  <si>
    <t>Strike</t>
  </si>
  <si>
    <t xml:space="preserve">  Stacey L</t>
  </si>
  <si>
    <t>Hennigar</t>
  </si>
  <si>
    <t>May</t>
  </si>
  <si>
    <t>Metcalf</t>
  </si>
  <si>
    <t>Tiska</t>
  </si>
  <si>
    <t xml:space="preserve">  James C</t>
  </si>
  <si>
    <t>Fairley</t>
  </si>
  <si>
    <t xml:space="preserve">  Kim</t>
  </si>
  <si>
    <t>Piasta</t>
  </si>
  <si>
    <t xml:space="preserve">  Dariusz</t>
  </si>
  <si>
    <t>Olsen</t>
  </si>
  <si>
    <t xml:space="preserve">  Kristen</t>
  </si>
  <si>
    <t>De Jesus</t>
  </si>
  <si>
    <t xml:space="preserve">  Jose Guadalupe P</t>
  </si>
  <si>
    <t>Bartus</t>
  </si>
  <si>
    <t>Stevens</t>
  </si>
  <si>
    <t>Rich</t>
  </si>
  <si>
    <t xml:space="preserve">  Holly J</t>
  </si>
  <si>
    <t>Fayter</t>
  </si>
  <si>
    <t>Parise</t>
  </si>
  <si>
    <t>Andrew</t>
  </si>
  <si>
    <t xml:space="preserve">  Tricity M</t>
  </si>
  <si>
    <t>Gryniewicz</t>
  </si>
  <si>
    <t xml:space="preserve">  Sarah A</t>
  </si>
  <si>
    <t>Panora</t>
  </si>
  <si>
    <t xml:space="preserve">  Tracy A</t>
  </si>
  <si>
    <t>Lambe</t>
  </si>
  <si>
    <t>Casto</t>
  </si>
  <si>
    <t xml:space="preserve">  Trent</t>
  </si>
  <si>
    <t>Martelli</t>
  </si>
  <si>
    <t xml:space="preserve">  Julie</t>
  </si>
  <si>
    <t>Naskret</t>
  </si>
  <si>
    <t xml:space="preserve">  Sawomir</t>
  </si>
  <si>
    <t xml:space="preserve">  Micah</t>
  </si>
  <si>
    <t>Maloney</t>
  </si>
  <si>
    <t xml:space="preserve">  Kelly H</t>
  </si>
  <si>
    <t>Amherst</t>
  </si>
  <si>
    <t xml:space="preserve">  Austen G</t>
  </si>
  <si>
    <t>Johansen</t>
  </si>
  <si>
    <t xml:space="preserve">  Tory J</t>
  </si>
  <si>
    <t xml:space="preserve">  Robert J</t>
  </si>
  <si>
    <t xml:space="preserve">  Steph</t>
  </si>
  <si>
    <t>Chandler</t>
  </si>
  <si>
    <t>Kaufmann</t>
  </si>
  <si>
    <t xml:space="preserve">  Kristina</t>
  </si>
  <si>
    <t>Barnes-Zurkinden</t>
  </si>
  <si>
    <t xml:space="preserve">  Flo</t>
  </si>
  <si>
    <t>Wolter</t>
  </si>
  <si>
    <t xml:space="preserve">  Sarah P</t>
  </si>
  <si>
    <t>Pearson</t>
  </si>
  <si>
    <t xml:space="preserve">  Anabel</t>
  </si>
  <si>
    <t xml:space="preserve">  Ian</t>
  </si>
  <si>
    <t>Leon</t>
  </si>
  <si>
    <t>Marriott</t>
  </si>
  <si>
    <t xml:space="preserve">  Richard J</t>
  </si>
  <si>
    <t>Wilkins</t>
  </si>
  <si>
    <t xml:space="preserve">  Jacqueline N</t>
  </si>
  <si>
    <t>Saiter</t>
  </si>
  <si>
    <t xml:space="preserve">  Cindy</t>
  </si>
  <si>
    <t>Winrow</t>
  </si>
  <si>
    <t xml:space="preserve">  Marcia</t>
  </si>
  <si>
    <t>Gries</t>
  </si>
  <si>
    <t xml:space="preserve">  Samantha R</t>
  </si>
  <si>
    <t>Strohschein</t>
  </si>
  <si>
    <t>Coogan</t>
  </si>
  <si>
    <t>Gagnon</t>
  </si>
  <si>
    <t xml:space="preserve">  Isabelle</t>
  </si>
  <si>
    <t xml:space="preserve">  Neil</t>
  </si>
  <si>
    <t>Brian</t>
  </si>
  <si>
    <t xml:space="preserve">  Nathan</t>
  </si>
  <si>
    <t>Fox</t>
  </si>
  <si>
    <t xml:space="preserve">  Kelli N</t>
  </si>
  <si>
    <t>Traver</t>
  </si>
  <si>
    <t>Quick</t>
  </si>
  <si>
    <t xml:space="preserve">  Grant A</t>
  </si>
  <si>
    <t xml:space="preserve">  Jonathan C</t>
  </si>
  <si>
    <t>Theriot</t>
  </si>
  <si>
    <t xml:space="preserve">  Rachael M</t>
  </si>
  <si>
    <t>Michalis</t>
  </si>
  <si>
    <t xml:space="preserve">  Pilar</t>
  </si>
  <si>
    <t xml:space="preserve">  Kyle M</t>
  </si>
  <si>
    <t>Tjong Clemons</t>
  </si>
  <si>
    <t xml:space="preserve">  Christie</t>
  </si>
  <si>
    <t>Palma</t>
  </si>
  <si>
    <t xml:space="preserve">  David A</t>
  </si>
  <si>
    <t>Takaoka</t>
  </si>
  <si>
    <t xml:space="preserve">  Masahiro</t>
  </si>
  <si>
    <t>Sherman</t>
  </si>
  <si>
    <t xml:space="preserve">  Logan B</t>
  </si>
  <si>
    <t>Andre</t>
  </si>
  <si>
    <t xml:space="preserve">  Stephanie L</t>
  </si>
  <si>
    <t>Switt</t>
  </si>
  <si>
    <t xml:space="preserve">  Angela H</t>
  </si>
  <si>
    <t xml:space="preserve">  Britt K</t>
  </si>
  <si>
    <t xml:space="preserve">  Joyce R</t>
  </si>
  <si>
    <t>Whitbeck</t>
  </si>
  <si>
    <t>Auer</t>
  </si>
  <si>
    <t>Attar</t>
  </si>
  <si>
    <t>Misuraca</t>
  </si>
  <si>
    <t>Spannaus</t>
  </si>
  <si>
    <t xml:space="preserve">  Michaela L</t>
  </si>
  <si>
    <t>Tarbiat</t>
  </si>
  <si>
    <t xml:space="preserve">  Shalaleh</t>
  </si>
  <si>
    <t>Pulkkinen</t>
  </si>
  <si>
    <t>Trnovcova</t>
  </si>
  <si>
    <t xml:space="preserve">  Zuzana</t>
  </si>
  <si>
    <t>Anthony</t>
  </si>
  <si>
    <t>Hetrick</t>
  </si>
  <si>
    <t>Stern</t>
  </si>
  <si>
    <t>Newman</t>
  </si>
  <si>
    <t xml:space="preserve">  Matthew M</t>
  </si>
  <si>
    <t xml:space="preserve">  Nadine A</t>
  </si>
  <si>
    <t>Mone</t>
  </si>
  <si>
    <t xml:space="preserve">  Peter J</t>
  </si>
  <si>
    <t>Powers</t>
  </si>
  <si>
    <t>Ulery</t>
  </si>
  <si>
    <t xml:space="preserve">  Douglas W</t>
  </si>
  <si>
    <t xml:space="preserve">  Catherine</t>
  </si>
  <si>
    <t>Cho</t>
  </si>
  <si>
    <t xml:space="preserve">  Youngseong</t>
  </si>
  <si>
    <t>Reumann</t>
  </si>
  <si>
    <t>Cooper</t>
  </si>
  <si>
    <t xml:space="preserve">  Brandon S</t>
  </si>
  <si>
    <t xml:space="preserve">  Sean P</t>
  </si>
  <si>
    <t>Cichon</t>
  </si>
  <si>
    <t>Maroevic</t>
  </si>
  <si>
    <t xml:space="preserve">  Janez</t>
  </si>
  <si>
    <t xml:space="preserve">  John I</t>
  </si>
  <si>
    <t>Schulz</t>
  </si>
  <si>
    <t>Capriolo</t>
  </si>
  <si>
    <t>Borleis</t>
  </si>
  <si>
    <t>Conrad</t>
  </si>
  <si>
    <t>Karakoyunlu</t>
  </si>
  <si>
    <t xml:space="preserve">  Deniz</t>
  </si>
  <si>
    <t>Desrosiers</t>
  </si>
  <si>
    <t>Shabot Marcos</t>
  </si>
  <si>
    <t xml:space="preserve">  Alfredo</t>
  </si>
  <si>
    <t>Comment</t>
  </si>
  <si>
    <t>Moss</t>
  </si>
  <si>
    <t xml:space="preserve">  Troy</t>
  </si>
  <si>
    <t>Clash</t>
  </si>
  <si>
    <t>Blankenship</t>
  </si>
  <si>
    <t>Lloyd</t>
  </si>
  <si>
    <t xml:space="preserve">  Jennefer</t>
  </si>
  <si>
    <t>Kong</t>
  </si>
  <si>
    <t xml:space="preserve">  Tracey L</t>
  </si>
  <si>
    <t>Benson</t>
  </si>
  <si>
    <t>Huntington</t>
  </si>
  <si>
    <t>Kendall</t>
  </si>
  <si>
    <t xml:space="preserve">  Esther</t>
  </si>
  <si>
    <t>Gast</t>
  </si>
  <si>
    <t xml:space="preserve">  Jackie</t>
  </si>
  <si>
    <t>Scanlin</t>
  </si>
  <si>
    <t xml:space="preserve">  Timothy P</t>
  </si>
  <si>
    <t>Philbrook</t>
  </si>
  <si>
    <t>Cowan</t>
  </si>
  <si>
    <t>Sousa</t>
  </si>
  <si>
    <t xml:space="preserve">  Hugo M</t>
  </si>
  <si>
    <t>Stanton</t>
  </si>
  <si>
    <t>Mollak</t>
  </si>
  <si>
    <t>Weston</t>
  </si>
  <si>
    <t xml:space="preserve">  Rob</t>
  </si>
  <si>
    <t>Rabuzzi</t>
  </si>
  <si>
    <t>Hendrix</t>
  </si>
  <si>
    <t xml:space="preserve">  Austin D</t>
  </si>
  <si>
    <t>Van Nielen</t>
  </si>
  <si>
    <t xml:space="preserve">  Brittany</t>
  </si>
  <si>
    <t>Schout</t>
  </si>
  <si>
    <t xml:space="preserve">  Becky G</t>
  </si>
  <si>
    <t>Schmaltz</t>
  </si>
  <si>
    <t xml:space="preserve">  Virginie</t>
  </si>
  <si>
    <t>Eagen</t>
  </si>
  <si>
    <t xml:space="preserve">  Allison A</t>
  </si>
  <si>
    <t>Rotramel</t>
  </si>
  <si>
    <t>Prevost</t>
  </si>
  <si>
    <t xml:space="preserve">  Caleb</t>
  </si>
  <si>
    <t>Nyambaso</t>
  </si>
  <si>
    <t xml:space="preserve">  Zachariah</t>
  </si>
  <si>
    <t>Shaffer</t>
  </si>
  <si>
    <t xml:space="preserve">  Patricia A</t>
  </si>
  <si>
    <t>Corkum</t>
  </si>
  <si>
    <t>Pedersen</t>
  </si>
  <si>
    <t>Melo</t>
  </si>
  <si>
    <t xml:space="preserve">  Breno</t>
  </si>
  <si>
    <t>Sakamoto</t>
  </si>
  <si>
    <t xml:space="preserve">  Takaya</t>
  </si>
  <si>
    <t xml:space="preserve">  Thomas IV</t>
  </si>
  <si>
    <t xml:space="preserve">  Bradley E</t>
  </si>
  <si>
    <t>Lombardo</t>
  </si>
  <si>
    <t>Bode</t>
  </si>
  <si>
    <t xml:space="preserve">  Ruby J</t>
  </si>
  <si>
    <t xml:space="preserve">  Bart</t>
  </si>
  <si>
    <t>Norcross</t>
  </si>
  <si>
    <t xml:space="preserve">  Robert A</t>
  </si>
  <si>
    <t>Lazrus</t>
  </si>
  <si>
    <t>Tsegay</t>
  </si>
  <si>
    <t xml:space="preserve">  Yemane Adhane</t>
  </si>
  <si>
    <t>Schneider</t>
  </si>
  <si>
    <t xml:space="preserve">  Jesse A</t>
  </si>
  <si>
    <t>Loreto</t>
  </si>
  <si>
    <t xml:space="preserve">  Bird</t>
  </si>
  <si>
    <t>Callahan</t>
  </si>
  <si>
    <t xml:space="preserve">  Patrick M</t>
  </si>
  <si>
    <t>Timko</t>
  </si>
  <si>
    <t>Achatz</t>
  </si>
  <si>
    <t>Horwitz</t>
  </si>
  <si>
    <t xml:space="preserve">  Yuri</t>
  </si>
  <si>
    <t>Gordyan</t>
  </si>
  <si>
    <t xml:space="preserve">  Debbie</t>
  </si>
  <si>
    <t>Battoo</t>
  </si>
  <si>
    <t>Barker</t>
  </si>
  <si>
    <t xml:space="preserve">  Daniell L</t>
  </si>
  <si>
    <t>Saarnilehto</t>
  </si>
  <si>
    <t xml:space="preserve">  Janne</t>
  </si>
  <si>
    <t xml:space="preserve">  Elizabeth L</t>
  </si>
  <si>
    <t>Hillman</t>
  </si>
  <si>
    <t xml:space="preserve">  Stephanie C</t>
  </si>
  <si>
    <t>Bartel</t>
  </si>
  <si>
    <t xml:space="preserve">  Callie</t>
  </si>
  <si>
    <t>Potekhina</t>
  </si>
  <si>
    <t xml:space="preserve">  Mary K</t>
  </si>
  <si>
    <t>Lapp</t>
  </si>
  <si>
    <t xml:space="preserve">  Samuel M</t>
  </si>
  <si>
    <t xml:space="preserve">  Tom J</t>
  </si>
  <si>
    <t>McCormick</t>
  </si>
  <si>
    <t>Coffed</t>
  </si>
  <si>
    <t xml:space="preserve">  Dougie J</t>
  </si>
  <si>
    <t>Estes</t>
  </si>
  <si>
    <t xml:space="preserve">  Jeremiah H</t>
  </si>
  <si>
    <t>Miles</t>
  </si>
  <si>
    <t xml:space="preserve">  Ashley J</t>
  </si>
  <si>
    <t>Zamore</t>
  </si>
  <si>
    <t xml:space="preserve">  Turner J</t>
  </si>
  <si>
    <t>Donaghy</t>
  </si>
  <si>
    <t xml:space="preserve">  Roger</t>
  </si>
  <si>
    <t xml:space="preserve">  Pamela</t>
  </si>
  <si>
    <t>Fiorini</t>
  </si>
  <si>
    <t>Alexander</t>
  </si>
  <si>
    <t xml:space="preserve">  Katherine H</t>
  </si>
  <si>
    <t>Watkins</t>
  </si>
  <si>
    <t xml:space="preserve">  Robin</t>
  </si>
  <si>
    <t>Cassel</t>
  </si>
  <si>
    <t xml:space="preserve">  Terri</t>
  </si>
  <si>
    <t xml:space="preserve">  Eddie</t>
  </si>
  <si>
    <t>O'Sullivan</t>
  </si>
  <si>
    <t>Chepkirui</t>
  </si>
  <si>
    <t xml:space="preserve">  Joyce</t>
  </si>
  <si>
    <t>Gurney</t>
  </si>
  <si>
    <t xml:space="preserve">  Alison W</t>
  </si>
  <si>
    <t>Francis</t>
  </si>
  <si>
    <t xml:space="preserve">  Tammara C</t>
  </si>
  <si>
    <t>Gruca</t>
  </si>
  <si>
    <t xml:space="preserve">  Dorota</t>
  </si>
  <si>
    <t>Rojas Alvarez</t>
  </si>
  <si>
    <t xml:space="preserve">  Jose Norberto Sr</t>
  </si>
  <si>
    <t>Denton</t>
  </si>
  <si>
    <t xml:space="preserve">  Bryant</t>
  </si>
  <si>
    <t>Trout</t>
  </si>
  <si>
    <t>Gilbert</t>
  </si>
  <si>
    <t>Chong</t>
  </si>
  <si>
    <t xml:space="preserve">  Eduardo</t>
  </si>
  <si>
    <t>Henry</t>
  </si>
  <si>
    <t xml:space="preserve">  Laura M</t>
  </si>
  <si>
    <t>Brenneman</t>
  </si>
  <si>
    <t>Kemp</t>
  </si>
  <si>
    <t xml:space="preserve">  Melissa D</t>
  </si>
  <si>
    <t xml:space="preserve">  Dan C</t>
  </si>
  <si>
    <t>Hillyard</t>
  </si>
  <si>
    <t xml:space="preserve">  Wesley C</t>
  </si>
  <si>
    <t>Gonzales</t>
  </si>
  <si>
    <t xml:space="preserve">  Christin</t>
  </si>
  <si>
    <t>Sayre</t>
  </si>
  <si>
    <t>Panke</t>
  </si>
  <si>
    <t>Brennan</t>
  </si>
  <si>
    <t xml:space="preserve">  Margaret P</t>
  </si>
  <si>
    <t>Ngo</t>
  </si>
  <si>
    <t xml:space="preserve">  Tiffany K</t>
  </si>
  <si>
    <t>Guerdan</t>
  </si>
  <si>
    <t xml:space="preserve">  David M</t>
  </si>
  <si>
    <t xml:space="preserve">  Christine E</t>
  </si>
  <si>
    <t>Mills-Honarvar</t>
  </si>
  <si>
    <t xml:space="preserve">  Donna</t>
  </si>
  <si>
    <t>Farvard</t>
  </si>
  <si>
    <t xml:space="preserve">  Rod</t>
  </si>
  <si>
    <t xml:space="preserve">  Joe</t>
  </si>
  <si>
    <t>Skinner</t>
  </si>
  <si>
    <t xml:space="preserve">  Kayleigh</t>
  </si>
  <si>
    <t xml:space="preserve">  Lorcan A</t>
  </si>
  <si>
    <t>Shue</t>
  </si>
  <si>
    <t xml:space="preserve">  Billy</t>
  </si>
  <si>
    <t xml:space="preserve">  Paul M</t>
  </si>
  <si>
    <t>Blinn</t>
  </si>
  <si>
    <t xml:space="preserve">  Brenda M</t>
  </si>
  <si>
    <t>Duyn</t>
  </si>
  <si>
    <t xml:space="preserve">  Jeff H</t>
  </si>
  <si>
    <t>Wardian</t>
  </si>
  <si>
    <t>Heuninck</t>
  </si>
  <si>
    <t>Kipyego</t>
  </si>
  <si>
    <t xml:space="preserve">  Bernard</t>
  </si>
  <si>
    <t>Kuehl</t>
  </si>
  <si>
    <t>Burkholder</t>
  </si>
  <si>
    <t xml:space="preserve">  Bryn</t>
  </si>
  <si>
    <t>Stadolnik</t>
  </si>
  <si>
    <t>Shields</t>
  </si>
  <si>
    <t>Margolis</t>
  </si>
  <si>
    <t xml:space="preserve">  Jay</t>
  </si>
  <si>
    <t>Uffenbeck</t>
  </si>
  <si>
    <t xml:space="preserve">  Shelley</t>
  </si>
  <si>
    <t>Stepanova</t>
  </si>
  <si>
    <t xml:space="preserve">  Jekaterina</t>
  </si>
  <si>
    <t>Verdi</t>
  </si>
  <si>
    <t xml:space="preserve">  Pauline</t>
  </si>
  <si>
    <t>Mickelson</t>
  </si>
  <si>
    <t xml:space="preserve">  Aleah K</t>
  </si>
  <si>
    <t>Dibaba</t>
  </si>
  <si>
    <t xml:space="preserve">  Mare</t>
  </si>
  <si>
    <t>Shilling</t>
  </si>
  <si>
    <t>Bashaw</t>
  </si>
  <si>
    <t>Jacob</t>
  </si>
  <si>
    <t xml:space="preserve">  Amanda R</t>
  </si>
  <si>
    <t>McCutcheon</t>
  </si>
  <si>
    <t xml:space="preserve">  Murray W</t>
  </si>
  <si>
    <t>Connor</t>
  </si>
  <si>
    <t xml:space="preserve">  Meghan P</t>
  </si>
  <si>
    <t>Geoghegan</t>
  </si>
  <si>
    <t xml:space="preserve">  Seth</t>
  </si>
  <si>
    <t>McGinn</t>
  </si>
  <si>
    <t xml:space="preserve">  Russell M</t>
  </si>
  <si>
    <t>Quinteros</t>
  </si>
  <si>
    <t xml:space="preserve">  Martin</t>
  </si>
  <si>
    <t>Loenser</t>
  </si>
  <si>
    <t xml:space="preserve">  Miles</t>
  </si>
  <si>
    <t>Furrer</t>
  </si>
  <si>
    <t>Konigs</t>
  </si>
  <si>
    <t>Tesdahl</t>
  </si>
  <si>
    <t xml:space="preserve">  Brock J</t>
  </si>
  <si>
    <t>Engel</t>
  </si>
  <si>
    <t xml:space="preserve">  Stephen F</t>
  </si>
  <si>
    <t>Kuck</t>
  </si>
  <si>
    <t xml:space="preserve">  Missy</t>
  </si>
  <si>
    <t>Neuschel</t>
  </si>
  <si>
    <t xml:space="preserve">  Lauren M</t>
  </si>
  <si>
    <t>Rosales Ramirez</t>
  </si>
  <si>
    <t xml:space="preserve">  Apolo U</t>
  </si>
  <si>
    <t>Marquez</t>
  </si>
  <si>
    <t xml:space="preserve">  Alfons</t>
  </si>
  <si>
    <t>Green</t>
  </si>
  <si>
    <t xml:space="preserve">  Amber</t>
  </si>
  <si>
    <t>Schubel</t>
  </si>
  <si>
    <t xml:space="preserve">  Leah C</t>
  </si>
  <si>
    <t>Jimenez</t>
  </si>
  <si>
    <t xml:space="preserve">  Lilia</t>
  </si>
  <si>
    <t>Zimny-Schmitt</t>
  </si>
  <si>
    <t xml:space="preserve">  Danny</t>
  </si>
  <si>
    <t>Brohart</t>
  </si>
  <si>
    <t>Oka</t>
  </si>
  <si>
    <t xml:space="preserve">  Satomi</t>
  </si>
  <si>
    <t>Metzger</t>
  </si>
  <si>
    <t xml:space="preserve">  Peter T II</t>
  </si>
  <si>
    <t xml:space="preserve">  Manuel</t>
  </si>
  <si>
    <t>Vaughn</t>
  </si>
  <si>
    <t xml:space="preserve">  Kindsey P</t>
  </si>
  <si>
    <t xml:space="preserve">  Thomas G</t>
  </si>
  <si>
    <t>Petty</t>
  </si>
  <si>
    <t xml:space="preserve">  Kyle S</t>
  </si>
  <si>
    <t xml:space="preserve">  Alexander J</t>
  </si>
  <si>
    <t xml:space="preserve">  Dustin L</t>
  </si>
  <si>
    <t>Lasseron</t>
  </si>
  <si>
    <t xml:space="preserve">  Chloe</t>
  </si>
  <si>
    <t>Bushong</t>
  </si>
  <si>
    <t xml:space="preserve">  Cailtlin</t>
  </si>
  <si>
    <t>Dennison</t>
  </si>
  <si>
    <t>Lira</t>
  </si>
  <si>
    <t xml:space="preserve">  Chuy</t>
  </si>
  <si>
    <t>Nahigian</t>
  </si>
  <si>
    <t xml:space="preserve">  Laurie B</t>
  </si>
  <si>
    <t>Cackett</t>
  </si>
  <si>
    <t xml:space="preserve">  Rachel B</t>
  </si>
  <si>
    <t>Hunter-Galvan</t>
  </si>
  <si>
    <t xml:space="preserve">  Liza</t>
  </si>
  <si>
    <t>Pierret</t>
  </si>
  <si>
    <t xml:space="preserve">  Lindsay E</t>
  </si>
  <si>
    <t>O'Neil</t>
  </si>
  <si>
    <t xml:space="preserve">  Kathleen M</t>
  </si>
  <si>
    <t>Leitz</t>
  </si>
  <si>
    <t xml:space="preserve">  Aya</t>
  </si>
  <si>
    <t>Durfee</t>
  </si>
  <si>
    <t xml:space="preserve">  Carolyn R</t>
  </si>
  <si>
    <t>Maylone</t>
  </si>
  <si>
    <t xml:space="preserve">  Bethany</t>
  </si>
  <si>
    <t>Reiland</t>
  </si>
  <si>
    <t xml:space="preserve">  Holly A</t>
  </si>
  <si>
    <t>Hu</t>
  </si>
  <si>
    <t xml:space="preserve">  Ping</t>
  </si>
  <si>
    <t>Lessek</t>
  </si>
  <si>
    <t>Colavincenzo</t>
  </si>
  <si>
    <t>Mendez-Karr</t>
  </si>
  <si>
    <t>Saulnier</t>
  </si>
  <si>
    <t xml:space="preserve">  Emmett</t>
  </si>
  <si>
    <t>Schoonover</t>
  </si>
  <si>
    <t>Hass</t>
  </si>
  <si>
    <t xml:space="preserve">  Christopher L</t>
  </si>
  <si>
    <t>Cadotte</t>
  </si>
  <si>
    <t>Cacciapaglia</t>
  </si>
  <si>
    <t xml:space="preserve">  Christopher W</t>
  </si>
  <si>
    <t>Mininger</t>
  </si>
  <si>
    <t xml:space="preserve">  Norman H</t>
  </si>
  <si>
    <t>Mayo</t>
  </si>
  <si>
    <t>Zicko</t>
  </si>
  <si>
    <t xml:space="preserve">  Tatyana K</t>
  </si>
  <si>
    <t xml:space="preserve">  Chrissy</t>
  </si>
  <si>
    <t>Cupp</t>
  </si>
  <si>
    <t xml:space="preserve">  Halle</t>
  </si>
  <si>
    <t>Klassen</t>
  </si>
  <si>
    <t xml:space="preserve">  Tara D</t>
  </si>
  <si>
    <t>Musal</t>
  </si>
  <si>
    <t xml:space="preserve">  Rasim M</t>
  </si>
  <si>
    <t>Kitayama</t>
  </si>
  <si>
    <t xml:space="preserve">  Dina</t>
  </si>
  <si>
    <t>Altman</t>
  </si>
  <si>
    <t>Demchko</t>
  </si>
  <si>
    <t xml:space="preserve">  Caitrin</t>
  </si>
  <si>
    <t xml:space="preserve">  Adriana S</t>
  </si>
  <si>
    <t>Betts</t>
  </si>
  <si>
    <t xml:space="preserve">  Kristen M</t>
  </si>
  <si>
    <t>Vandeventer</t>
  </si>
  <si>
    <t xml:space="preserve">  Alix</t>
  </si>
  <si>
    <t>Hirano</t>
  </si>
  <si>
    <t xml:space="preserve">  Kakushin</t>
  </si>
  <si>
    <t>Davi</t>
  </si>
  <si>
    <t>Sloan</t>
  </si>
  <si>
    <t>Homich</t>
  </si>
  <si>
    <t xml:space="preserve">  Amanda C</t>
  </si>
  <si>
    <t>Kristjansson</t>
  </si>
  <si>
    <t xml:space="preserve">  Valur</t>
  </si>
  <si>
    <t>Pitman</t>
  </si>
  <si>
    <t xml:space="preserve">  Erica J</t>
  </si>
  <si>
    <t>Curley</t>
  </si>
  <si>
    <t>Zimmer</t>
  </si>
  <si>
    <t xml:space="preserve">  Lissa</t>
  </si>
  <si>
    <t>Granski</t>
  </si>
  <si>
    <t xml:space="preserve">  Alyson</t>
  </si>
  <si>
    <t>Regina</t>
  </si>
  <si>
    <t xml:space="preserve">  Chance B</t>
  </si>
  <si>
    <t>Howe</t>
  </si>
  <si>
    <t xml:space="preserve">  Therese</t>
  </si>
  <si>
    <t>Atwater</t>
  </si>
  <si>
    <t xml:space="preserve">  Beau</t>
  </si>
  <si>
    <t>Gurganus</t>
  </si>
  <si>
    <t xml:space="preserve">  Kelsey M</t>
  </si>
  <si>
    <t>Holden</t>
  </si>
  <si>
    <t xml:space="preserve">  Gretchen</t>
  </si>
  <si>
    <t>Parton</t>
  </si>
  <si>
    <t xml:space="preserve">  Nicholas E</t>
  </si>
  <si>
    <t xml:space="preserve">  Deborah</t>
  </si>
  <si>
    <t>Dent</t>
  </si>
  <si>
    <t xml:space="preserve">  Chuck W</t>
  </si>
  <si>
    <t>Ranti</t>
  </si>
  <si>
    <t>Ishaq</t>
  </si>
  <si>
    <t xml:space="preserve">  Amany</t>
  </si>
  <si>
    <t>Wiles</t>
  </si>
  <si>
    <t xml:space="preserve">  Kipling</t>
  </si>
  <si>
    <t xml:space="preserve">  Duncan</t>
  </si>
  <si>
    <t>Serafini</t>
  </si>
  <si>
    <t xml:space="preserve">  Louis C</t>
  </si>
  <si>
    <t>Button</t>
  </si>
  <si>
    <t>Gaal</t>
  </si>
  <si>
    <t xml:space="preserve">  Ildiko M</t>
  </si>
  <si>
    <t>Liptak</t>
  </si>
  <si>
    <t xml:space="preserve">  Melinda E</t>
  </si>
  <si>
    <t>Kellam</t>
  </si>
  <si>
    <t>Gordon</t>
  </si>
  <si>
    <t>Wagoner</t>
  </si>
  <si>
    <t xml:space="preserve">  Emily G</t>
  </si>
  <si>
    <t>Goffi</t>
  </si>
  <si>
    <t xml:space="preserve">  Danilo</t>
  </si>
  <si>
    <t>Salovaara</t>
  </si>
  <si>
    <t xml:space="preserve">  Mikko</t>
  </si>
  <si>
    <t>Reid</t>
  </si>
  <si>
    <t xml:space="preserve">  Paula C</t>
  </si>
  <si>
    <t>Allan</t>
  </si>
  <si>
    <t xml:space="preserve">  Kirsten N</t>
  </si>
  <si>
    <t>McLaughlin</t>
  </si>
  <si>
    <t xml:space="preserve">  Christy</t>
  </si>
  <si>
    <t>Tang</t>
  </si>
  <si>
    <t xml:space="preserve">  Jingjing</t>
  </si>
  <si>
    <t xml:space="preserve">  Morgan</t>
  </si>
  <si>
    <t>Chepkwony</t>
  </si>
  <si>
    <t xml:space="preserve">  Frankline</t>
  </si>
  <si>
    <t xml:space="preserve">  Laura T</t>
  </si>
  <si>
    <t>Szynkarczuk</t>
  </si>
  <si>
    <t xml:space="preserve">  Natalia</t>
  </si>
  <si>
    <t>Brill</t>
  </si>
  <si>
    <t xml:space="preserve">  Brooke</t>
  </si>
  <si>
    <t>Nunn</t>
  </si>
  <si>
    <t xml:space="preserve">  Jeremy M</t>
  </si>
  <si>
    <t>Blair</t>
  </si>
  <si>
    <t xml:space="preserve">  Megan L</t>
  </si>
  <si>
    <t>Sharkey</t>
  </si>
  <si>
    <t>Scalard</t>
  </si>
  <si>
    <t xml:space="preserve">  Marny</t>
  </si>
  <si>
    <t>Burget</t>
  </si>
  <si>
    <t>English</t>
  </si>
  <si>
    <t xml:space="preserve">  Benjamin L</t>
  </si>
  <si>
    <t>Hampton</t>
  </si>
  <si>
    <t xml:space="preserve">  Rob G</t>
  </si>
  <si>
    <t xml:space="preserve">  Stefanie A</t>
  </si>
  <si>
    <t>Lucas</t>
  </si>
  <si>
    <t xml:space="preserve">  Caroline F</t>
  </si>
  <si>
    <t xml:space="preserve">  Julia J</t>
  </si>
  <si>
    <t>Cherewatti</t>
  </si>
  <si>
    <t>Olle</t>
  </si>
  <si>
    <t xml:space="preserve">  Bernat</t>
  </si>
  <si>
    <t>Hamsi</t>
  </si>
  <si>
    <t xml:space="preserve">  Hicham</t>
  </si>
  <si>
    <t>Finnegan</t>
  </si>
  <si>
    <t>Villa</t>
  </si>
  <si>
    <t xml:space="preserve">  Elisabetta</t>
  </si>
  <si>
    <t>Cable</t>
  </si>
  <si>
    <t xml:space="preserve">  Trevor N</t>
  </si>
  <si>
    <t>Eiring</t>
  </si>
  <si>
    <t xml:space="preserve">  Nancy</t>
  </si>
  <si>
    <t xml:space="preserve">  Allison R</t>
  </si>
  <si>
    <t>Friedman</t>
  </si>
  <si>
    <t>Croker</t>
  </si>
  <si>
    <t>Beganics</t>
  </si>
  <si>
    <t>Huberty</t>
  </si>
  <si>
    <t xml:space="preserve">  Janae N</t>
  </si>
  <si>
    <t>Hazlehurst</t>
  </si>
  <si>
    <t>Marin</t>
  </si>
  <si>
    <t>Dear</t>
  </si>
  <si>
    <t xml:space="preserve">  Nicole F</t>
  </si>
  <si>
    <t>Lederer</t>
  </si>
  <si>
    <t xml:space="preserve">  Krista L</t>
  </si>
  <si>
    <t>Robson</t>
  </si>
  <si>
    <t xml:space="preserve">  Denise</t>
  </si>
  <si>
    <t>Galvan</t>
  </si>
  <si>
    <t xml:space="preserve">  Ariel</t>
  </si>
  <si>
    <t>Teeuwen</t>
  </si>
  <si>
    <t xml:space="preserve">  Rosalie</t>
  </si>
  <si>
    <t>List</t>
  </si>
  <si>
    <t>Shafar</t>
  </si>
  <si>
    <t xml:space="preserve">  Vitaliy</t>
  </si>
  <si>
    <t>Copenhaver</t>
  </si>
  <si>
    <t xml:space="preserve">  Benjamin W</t>
  </si>
  <si>
    <t>Stump</t>
  </si>
  <si>
    <t>Wehrman</t>
  </si>
  <si>
    <t>Sischo</t>
  </si>
  <si>
    <t>Fonti</t>
  </si>
  <si>
    <t xml:space="preserve">  Massimiliano</t>
  </si>
  <si>
    <t>Merlis</t>
  </si>
  <si>
    <t>Hasegawa</t>
  </si>
  <si>
    <t xml:space="preserve">  Kiyokatsu</t>
  </si>
  <si>
    <t>Haselden</t>
  </si>
  <si>
    <t>Simonson</t>
  </si>
  <si>
    <t>Montag</t>
  </si>
  <si>
    <t xml:space="preserve">  Julia M</t>
  </si>
  <si>
    <t>Deroian</t>
  </si>
  <si>
    <t xml:space="preserve">  Rhea</t>
  </si>
  <si>
    <t>Brady</t>
  </si>
  <si>
    <t xml:space="preserve">  Shamus M</t>
  </si>
  <si>
    <t>Strickler</t>
  </si>
  <si>
    <t xml:space="preserve">  Mary Beth</t>
  </si>
  <si>
    <t>Simone</t>
  </si>
  <si>
    <t xml:space="preserve">  Erin</t>
  </si>
  <si>
    <t>Von Rock</t>
  </si>
  <si>
    <t xml:space="preserve">  Hallie</t>
  </si>
  <si>
    <t>Woodard</t>
  </si>
  <si>
    <t xml:space="preserve">  Paige P</t>
  </si>
  <si>
    <t xml:space="preserve">  Ji</t>
  </si>
  <si>
    <t>Sinda</t>
  </si>
  <si>
    <t xml:space="preserve">  Carissa A</t>
  </si>
  <si>
    <t>Rydland</t>
  </si>
  <si>
    <t xml:space="preserve">  Mona</t>
  </si>
  <si>
    <t>Vespa</t>
  </si>
  <si>
    <t xml:space="preserve">  Kristin R</t>
  </si>
  <si>
    <t>Meadows</t>
  </si>
  <si>
    <t>Toppen</t>
  </si>
  <si>
    <t>Ermer</t>
  </si>
  <si>
    <t>Dionne</t>
  </si>
  <si>
    <t xml:space="preserve">  Hilary K</t>
  </si>
  <si>
    <t>Stasulli</t>
  </si>
  <si>
    <t xml:space="preserve">  Dominique</t>
  </si>
  <si>
    <t>Duran</t>
  </si>
  <si>
    <t xml:space="preserve">  Carlos I</t>
  </si>
  <si>
    <t>Klundt</t>
  </si>
  <si>
    <t>Waters</t>
  </si>
  <si>
    <t>Rusk</t>
  </si>
  <si>
    <t xml:space="preserve">  Sarah S</t>
  </si>
  <si>
    <t>Gersbach</t>
  </si>
  <si>
    <t xml:space="preserve">  Shauna R</t>
  </si>
  <si>
    <t>Taylor-Watson</t>
  </si>
  <si>
    <t xml:space="preserve">  Lindsay J</t>
  </si>
  <si>
    <t xml:space="preserve">  Danya A</t>
  </si>
  <si>
    <t>Levitsky</t>
  </si>
  <si>
    <t xml:space="preserve">  Lorraine</t>
  </si>
  <si>
    <t>Carroll</t>
  </si>
  <si>
    <t>Campos</t>
  </si>
  <si>
    <t xml:space="preserve">  Jesus Sr</t>
  </si>
  <si>
    <t>Flajslik</t>
  </si>
  <si>
    <t>Chua</t>
  </si>
  <si>
    <t xml:space="preserve">  Catherine C</t>
  </si>
  <si>
    <t xml:space="preserve">  Evan</t>
  </si>
  <si>
    <t>Wilzbacher</t>
  </si>
  <si>
    <t xml:space="preserve">  Nathan J</t>
  </si>
  <si>
    <t>Thayer</t>
  </si>
  <si>
    <t>Brosseau</t>
  </si>
  <si>
    <t>Phares</t>
  </si>
  <si>
    <t xml:space="preserve">  Marshall</t>
  </si>
  <si>
    <t xml:space="preserve">  Lavar</t>
  </si>
  <si>
    <t xml:space="preserve">  Charlie T</t>
  </si>
  <si>
    <t>Padula</t>
  </si>
  <si>
    <t>Gamirov</t>
  </si>
  <si>
    <t xml:space="preserve">  Arthur</t>
  </si>
  <si>
    <t>Briot</t>
  </si>
  <si>
    <t>De Hueck</t>
  </si>
  <si>
    <t>Putt</t>
  </si>
  <si>
    <t xml:space="preserve">  Tammy</t>
  </si>
  <si>
    <t>Deiman</t>
  </si>
  <si>
    <t xml:space="preserve">  Lena</t>
  </si>
  <si>
    <t>Bonanni</t>
  </si>
  <si>
    <t xml:space="preserve">  Valentina</t>
  </si>
  <si>
    <t>Stein</t>
  </si>
  <si>
    <t xml:space="preserve">  Russell N</t>
  </si>
  <si>
    <t>Laumann</t>
  </si>
  <si>
    <t xml:space="preserve">  Scott R</t>
  </si>
  <si>
    <t>Galaviz</t>
  </si>
  <si>
    <t xml:space="preserve">  Jose Francisco Sr</t>
  </si>
  <si>
    <t>Piper</t>
  </si>
  <si>
    <t xml:space="preserve">  Paul J</t>
  </si>
  <si>
    <t>Cantini</t>
  </si>
  <si>
    <t xml:space="preserve">  Edward J</t>
  </si>
  <si>
    <t>Werhane</t>
  </si>
  <si>
    <t xml:space="preserve">  Patrick A</t>
  </si>
  <si>
    <t>Davies</t>
  </si>
  <si>
    <t xml:space="preserve">  Geraint H</t>
  </si>
  <si>
    <t>Hummel</t>
  </si>
  <si>
    <t xml:space="preserve">  Dj</t>
  </si>
  <si>
    <t>Lutz</t>
  </si>
  <si>
    <t xml:space="preserve">  Zachary A</t>
  </si>
  <si>
    <t xml:space="preserve">  Brian W</t>
  </si>
  <si>
    <t>Viglienzoni</t>
  </si>
  <si>
    <t>Rathbun</t>
  </si>
  <si>
    <t>crane</t>
  </si>
  <si>
    <t xml:space="preserve">  Ellen L</t>
  </si>
  <si>
    <t>Conant</t>
  </si>
  <si>
    <t>Huyser-Wierenga</t>
  </si>
  <si>
    <t xml:space="preserve">  Abigail R</t>
  </si>
  <si>
    <t>Natalini</t>
  </si>
  <si>
    <t>Robbins</t>
  </si>
  <si>
    <t>Stanislav</t>
  </si>
  <si>
    <t xml:space="preserve">  Grace H</t>
  </si>
  <si>
    <t xml:space="preserve">  Caitie J</t>
  </si>
  <si>
    <t>Mears</t>
  </si>
  <si>
    <t>Neill</t>
  </si>
  <si>
    <t xml:space="preserve">  Ian T</t>
  </si>
  <si>
    <t>Tola</t>
  </si>
  <si>
    <t xml:space="preserve">  Tadese</t>
  </si>
  <si>
    <t>Briskman</t>
  </si>
  <si>
    <t>Ritzenhein</t>
  </si>
  <si>
    <t xml:space="preserve">  Dathan</t>
  </si>
  <si>
    <t>Malkowski</t>
  </si>
  <si>
    <t>Andreyko</t>
  </si>
  <si>
    <t>Lozier</t>
  </si>
  <si>
    <t xml:space="preserve">  Aaron R</t>
  </si>
  <si>
    <t xml:space="preserve">  Caitlin H</t>
  </si>
  <si>
    <t>Rodas</t>
  </si>
  <si>
    <t xml:space="preserve">  Harald E</t>
  </si>
  <si>
    <t xml:space="preserve">  Siobhan A</t>
  </si>
  <si>
    <t xml:space="preserve">  Andrea J</t>
  </si>
  <si>
    <t>Karmen</t>
  </si>
  <si>
    <t xml:space="preserve">  Rachel A</t>
  </si>
  <si>
    <t>Lippmann</t>
  </si>
  <si>
    <t xml:space="preserve">  Kiersten</t>
  </si>
  <si>
    <t>Klehm</t>
  </si>
  <si>
    <t>Desisa</t>
  </si>
  <si>
    <t xml:space="preserve">  Lelisa</t>
  </si>
  <si>
    <t>Brooks</t>
  </si>
  <si>
    <t xml:space="preserve">  Chris C</t>
  </si>
  <si>
    <t>Weispfennig</t>
  </si>
  <si>
    <t>Sorrell</t>
  </si>
  <si>
    <t xml:space="preserve">  Erik C</t>
  </si>
  <si>
    <t>Marek</t>
  </si>
  <si>
    <t xml:space="preserve">  Shawn C</t>
  </si>
  <si>
    <t xml:space="preserve">  Vajin L</t>
  </si>
  <si>
    <t>Werner</t>
  </si>
  <si>
    <t xml:space="preserve">  John K</t>
  </si>
  <si>
    <t xml:space="preserve">  Kirby W</t>
  </si>
  <si>
    <t>Penny</t>
  </si>
  <si>
    <t xml:space="preserve">  J A</t>
  </si>
  <si>
    <t xml:space="preserve">  Dustin G</t>
  </si>
  <si>
    <t>Masayesva</t>
  </si>
  <si>
    <t xml:space="preserve">  Anthony G</t>
  </si>
  <si>
    <t>Paavola</t>
  </si>
  <si>
    <t>Gehlsen</t>
  </si>
  <si>
    <t xml:space="preserve">  Eric N</t>
  </si>
  <si>
    <t>Roche</t>
  </si>
  <si>
    <t xml:space="preserve">  Connor</t>
  </si>
  <si>
    <t>Hearn</t>
  </si>
  <si>
    <t xml:space="preserve">  Patrick H</t>
  </si>
  <si>
    <t>Dimson</t>
  </si>
  <si>
    <t>Slason</t>
  </si>
  <si>
    <t xml:space="preserve">  Deborah L</t>
  </si>
  <si>
    <t>Gibson</t>
  </si>
  <si>
    <t>Erdos</t>
  </si>
  <si>
    <t xml:space="preserve">  Elleree</t>
  </si>
  <si>
    <t>Cushman</t>
  </si>
  <si>
    <t xml:space="preserve">  Brandon J</t>
  </si>
  <si>
    <t>Hammel</t>
  </si>
  <si>
    <t>Ytterstad</t>
  </si>
  <si>
    <t xml:space="preserve">  Nina Wavik Sr</t>
  </si>
  <si>
    <t>Prince</t>
  </si>
  <si>
    <t xml:space="preserve">  Dani</t>
  </si>
  <si>
    <t>Freeman</t>
  </si>
  <si>
    <t>Petrulak</t>
  </si>
  <si>
    <t>Zablocki</t>
  </si>
  <si>
    <t>Van Meter</t>
  </si>
  <si>
    <t xml:space="preserve">  Kathryn M</t>
  </si>
  <si>
    <t>Babay</t>
  </si>
  <si>
    <t xml:space="preserve">  Trent A</t>
  </si>
  <si>
    <t xml:space="preserve">  Jennifer E</t>
  </si>
  <si>
    <t>Moody</t>
  </si>
  <si>
    <t>Swierzbinski</t>
  </si>
  <si>
    <t>Schwartz</t>
  </si>
  <si>
    <t>Sanseverino</t>
  </si>
  <si>
    <t>Lawder</t>
  </si>
  <si>
    <t>Hoerner</t>
  </si>
  <si>
    <t xml:space="preserve">  Pat</t>
  </si>
  <si>
    <t>Beaulne</t>
  </si>
  <si>
    <t xml:space="preserve">  Rebecca M</t>
  </si>
  <si>
    <t>Lunz</t>
  </si>
  <si>
    <t xml:space="preserve">  Ruth</t>
  </si>
  <si>
    <t>Kyle</t>
  </si>
  <si>
    <t xml:space="preserve">  Gregory S</t>
  </si>
  <si>
    <t>Brackenwagen</t>
  </si>
  <si>
    <t xml:space="preserve">  Alexandra S</t>
  </si>
  <si>
    <t>Schmitt</t>
  </si>
  <si>
    <t xml:space="preserve">  Hillary</t>
  </si>
  <si>
    <t>Borden</t>
  </si>
  <si>
    <t xml:space="preserve">  Amy K</t>
  </si>
  <si>
    <t>Regan</t>
  </si>
  <si>
    <t>Koenis</t>
  </si>
  <si>
    <t xml:space="preserve">  Maaikel</t>
  </si>
  <si>
    <t>Kittaka</t>
  </si>
  <si>
    <t>Concannon</t>
  </si>
  <si>
    <t xml:space="preserve">  Christopher S</t>
  </si>
  <si>
    <t>Schultz</t>
  </si>
  <si>
    <t xml:space="preserve">  Lyndsy</t>
  </si>
  <si>
    <t>Brannigan</t>
  </si>
  <si>
    <t>Cavallo</t>
  </si>
  <si>
    <t xml:space="preserve">  Anna</t>
  </si>
  <si>
    <t>Axelrod</t>
  </si>
  <si>
    <t>Roberge</t>
  </si>
  <si>
    <t>Schmidt</t>
  </si>
  <si>
    <t>Kosters</t>
  </si>
  <si>
    <t xml:space="preserve">  Eric S</t>
  </si>
  <si>
    <t>Dykes</t>
  </si>
  <si>
    <t>Velan</t>
  </si>
  <si>
    <t>Goolik</t>
  </si>
  <si>
    <t>Bain</t>
  </si>
  <si>
    <t>Wieck</t>
  </si>
  <si>
    <t xml:space="preserve">  Sonja</t>
  </si>
  <si>
    <t>Friel</t>
  </si>
  <si>
    <t>Santandreu</t>
  </si>
  <si>
    <t xml:space="preserve">  Martha L</t>
  </si>
  <si>
    <t>Gerber</t>
  </si>
  <si>
    <t xml:space="preserve">  Cliff</t>
  </si>
  <si>
    <t>Benadum</t>
  </si>
  <si>
    <t xml:space="preserve">  Blue</t>
  </si>
  <si>
    <t>Ragazzini</t>
  </si>
  <si>
    <t xml:space="preserve">  Jeffrey M</t>
  </si>
  <si>
    <t>Kessinger</t>
  </si>
  <si>
    <t>Bezgin</t>
  </si>
  <si>
    <t>Woldesilassie</t>
  </si>
  <si>
    <t>Ruiz Herrero</t>
  </si>
  <si>
    <t>Bin Alias</t>
  </si>
  <si>
    <t xml:space="preserve">  Mohd Syahidan</t>
  </si>
  <si>
    <t>Pulliam</t>
  </si>
  <si>
    <t>Guisinger</t>
  </si>
  <si>
    <t>Arnerich</t>
  </si>
  <si>
    <t xml:space="preserve">  Christi A</t>
  </si>
  <si>
    <t xml:space="preserve">  Sandra K</t>
  </si>
  <si>
    <t>Nolette</t>
  </si>
  <si>
    <t xml:space="preserve">  Jerome</t>
  </si>
  <si>
    <t>Chabrier</t>
  </si>
  <si>
    <t xml:space="preserve">  Julia R</t>
  </si>
  <si>
    <t xml:space="preserve">  Sean Henry</t>
  </si>
  <si>
    <t>Knotts</t>
  </si>
  <si>
    <t>Pultorak</t>
  </si>
  <si>
    <t>Maxon</t>
  </si>
  <si>
    <t>Kraai</t>
  </si>
  <si>
    <t xml:space="preserve">  Abby L</t>
  </si>
  <si>
    <t>Larosa</t>
  </si>
  <si>
    <t xml:space="preserve">  Ali</t>
  </si>
  <si>
    <t>Haney</t>
  </si>
  <si>
    <t>Boulay</t>
  </si>
  <si>
    <t xml:space="preserve">  Pierre</t>
  </si>
  <si>
    <t>Luy</t>
  </si>
  <si>
    <t>Fava</t>
  </si>
  <si>
    <t>Montoya</t>
  </si>
  <si>
    <t xml:space="preserve">  Alvaro Sr</t>
  </si>
  <si>
    <t>Albertson</t>
  </si>
  <si>
    <t xml:space="preserve">  Mark P</t>
  </si>
  <si>
    <t>Barger</t>
  </si>
  <si>
    <t>Fraioli</t>
  </si>
  <si>
    <t xml:space="preserve">  Mario Jr</t>
  </si>
  <si>
    <t>April</t>
  </si>
  <si>
    <t xml:space="preserve">  Lusapho</t>
  </si>
  <si>
    <t>Talhelm</t>
  </si>
  <si>
    <t xml:space="preserve">  Alan F</t>
  </si>
  <si>
    <t>Treece</t>
  </si>
  <si>
    <t>Beisel</t>
  </si>
  <si>
    <t>Enke</t>
  </si>
  <si>
    <t xml:space="preserve">  Jacob J</t>
  </si>
  <si>
    <t>Ruiz-Tagle Barros</t>
  </si>
  <si>
    <t xml:space="preserve">  Jose Tomas</t>
  </si>
  <si>
    <t>Ferrell</t>
  </si>
  <si>
    <t xml:space="preserve">  Mary Evan</t>
  </si>
  <si>
    <t>Gates</t>
  </si>
  <si>
    <t xml:space="preserve">  Justin K</t>
  </si>
  <si>
    <t>Jeffers</t>
  </si>
  <si>
    <t>Sulhanek</t>
  </si>
  <si>
    <t xml:space="preserve">  Roman</t>
  </si>
  <si>
    <t>Caron</t>
  </si>
  <si>
    <t xml:space="preserve">  Evelyn L</t>
  </si>
  <si>
    <t>Fullarton</t>
  </si>
  <si>
    <t>Lindgren</t>
  </si>
  <si>
    <t>Akiha</t>
  </si>
  <si>
    <t>Sweny</t>
  </si>
  <si>
    <t>Tobin</t>
  </si>
  <si>
    <t>Keys</t>
  </si>
  <si>
    <t>Wilbur</t>
  </si>
  <si>
    <t>Ditota</t>
  </si>
  <si>
    <t>Horbol</t>
  </si>
  <si>
    <t xml:space="preserve">  Flannery</t>
  </si>
  <si>
    <t xml:space="preserve">  John T</t>
  </si>
  <si>
    <t>Murakami</t>
  </si>
  <si>
    <t xml:space="preserve">  Candice M</t>
  </si>
  <si>
    <t>Petermann</t>
  </si>
  <si>
    <t xml:space="preserve">  Theodore A</t>
  </si>
  <si>
    <t>Graves - Rostro</t>
  </si>
  <si>
    <t xml:space="preserve">  Lindy</t>
  </si>
  <si>
    <t>Danielson</t>
  </si>
  <si>
    <t>Street</t>
  </si>
  <si>
    <t xml:space="preserve">  Holly</t>
  </si>
  <si>
    <t>Buss</t>
  </si>
  <si>
    <t>Duffy</t>
  </si>
  <si>
    <t xml:space="preserve">  Meghan K</t>
  </si>
  <si>
    <t xml:space="preserve">  Fred</t>
  </si>
  <si>
    <t>Castro</t>
  </si>
  <si>
    <t xml:space="preserve">  Sebastian</t>
  </si>
  <si>
    <t>Avery</t>
  </si>
  <si>
    <t>Bohinski</t>
  </si>
  <si>
    <t xml:space="preserve">  Susan E</t>
  </si>
  <si>
    <t>Kohls</t>
  </si>
  <si>
    <t xml:space="preserve">  Katy</t>
  </si>
  <si>
    <t>Brietzke</t>
  </si>
  <si>
    <t>Riveros Gonzalez</t>
  </si>
  <si>
    <t xml:space="preserve">  Juan D</t>
  </si>
  <si>
    <t>Albano</t>
  </si>
  <si>
    <t>Rosendahl</t>
  </si>
  <si>
    <t xml:space="preserve">  Evan P</t>
  </si>
  <si>
    <t>German</t>
  </si>
  <si>
    <t xml:space="preserve">  Aaron K</t>
  </si>
  <si>
    <t>First Name</t>
  </si>
  <si>
    <t>Title</t>
  </si>
  <si>
    <t>Last Name</t>
  </si>
  <si>
    <t>Weight status</t>
  </si>
  <si>
    <t>Diabetes Status</t>
  </si>
  <si>
    <t>DATE OF BIRTH</t>
  </si>
  <si>
    <t>AGE</t>
  </si>
  <si>
    <t>COUNT DATASET</t>
  </si>
  <si>
    <t>month1</t>
  </si>
  <si>
    <t>DOB</t>
  </si>
  <si>
    <t>CANCER HISTORY</t>
  </si>
  <si>
    <t>OBESITY</t>
  </si>
  <si>
    <t>NO:OF MAJOR SURGERIES</t>
  </si>
  <si>
    <t>TOTAL NO OF SURGERIES</t>
  </si>
  <si>
    <t>ANY TRANSPLANTS</t>
  </si>
  <si>
    <t>SMOKERS</t>
  </si>
  <si>
    <t>MEAN</t>
  </si>
  <si>
    <t>MODE</t>
  </si>
  <si>
    <t>MEDIAN</t>
  </si>
  <si>
    <t>STD.DEV</t>
  </si>
  <si>
    <t>MINI</t>
  </si>
  <si>
    <t>MAXI</t>
  </si>
  <si>
    <t>SUM</t>
  </si>
  <si>
    <t>COUNT</t>
  </si>
  <si>
    <t>SUMMARY STATISTICS</t>
  </si>
  <si>
    <t>DATE</t>
  </si>
  <si>
    <t>&gt;50 YEARS</t>
  </si>
  <si>
    <t>&gt;2 CHILDREN</t>
  </si>
  <si>
    <t>&lt;40 YEARS</t>
  </si>
  <si>
    <t>No.of major Surgeries</t>
  </si>
  <si>
    <t>Cancer History</t>
  </si>
  <si>
    <t>Smoker</t>
  </si>
  <si>
    <t>Weight Status</t>
  </si>
  <si>
    <t>Diabetus Status</t>
  </si>
  <si>
    <t>Date of Birth</t>
  </si>
  <si>
    <t>Charges</t>
  </si>
  <si>
    <t>Hospital Tier</t>
  </si>
  <si>
    <t>City Tier</t>
  </si>
  <si>
    <t>Age</t>
  </si>
  <si>
    <t>Row Labels</t>
  </si>
  <si>
    <t>Grand Total</t>
  </si>
  <si>
    <t>Count of Smoker</t>
  </si>
  <si>
    <t>Sum of HBA1C</t>
  </si>
  <si>
    <t>Count of Any Transplants</t>
  </si>
  <si>
    <t>NORMALWEIGHT</t>
  </si>
  <si>
    <t>OVERWEIGHT</t>
  </si>
  <si>
    <t>UNDERWEIGHT</t>
  </si>
  <si>
    <t>DIABETES</t>
  </si>
  <si>
    <t>NORMAL</t>
  </si>
  <si>
    <t>PREDIABETES</t>
  </si>
  <si>
    <t>Sum of Charges</t>
  </si>
  <si>
    <t>Sum of BMI</t>
  </si>
  <si>
    <t>Count of State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</si>
</sst>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 &quot;₹&quot;\ * #,##0.00_ ;_ &quot;₹&quot;\ * \-#,##0.00_ ;_ &quot;₹&quot;\ * &quot;-&quot;??_ ;_ @_ "/>
    <numFmt numFmtId="164" formatCode="mmm\,\ yyyy"/>
    <numFmt numFmtId="165" formatCode="&quot;₹&quot;\ #,##0.00"/>
    <numFmt numFmtId="166" formatCode="[$-F800]dddd\,\ mmmm\ dd\,\ yyyy"/>
    <numFmt numFmtId="167" formatCode="[$-14009]dd/mm/yyyy;@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1"/>
      <color rgb="FF632D09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9" fontId="7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1"/>
    <xf numFmtId="0" fontId="0" fillId="0" borderId="0" xfId="0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4" fontId="4" fillId="4" borderId="2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165" fontId="0" fillId="0" borderId="0" xfId="0" applyNumberFormat="1"/>
    <xf numFmtId="165" fontId="2" fillId="3" borderId="2" xfId="0" applyNumberFormat="1" applyFont="1" applyFill="1" applyBorder="1" applyAlignment="1">
      <alignment horizontal="center" vertical="center"/>
    </xf>
    <xf numFmtId="44" fontId="0" fillId="0" borderId="0" xfId="0" applyNumberForma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15" fontId="0" fillId="0" borderId="0" xfId="0" applyNumberFormat="1"/>
    <xf numFmtId="166" fontId="0" fillId="0" borderId="0" xfId="0" applyNumberFormat="1"/>
    <xf numFmtId="167" fontId="0" fillId="0" borderId="0" xfId="0" applyNumberFormat="1"/>
    <xf numFmtId="166" fontId="2" fillId="3" borderId="2" xfId="0" applyNumberFormat="1" applyFont="1" applyFill="1" applyBorder="1" applyAlignment="1">
      <alignment horizontal="center" vertical="center"/>
    </xf>
    <xf numFmtId="0" fontId="0" fillId="5" borderId="0" xfId="0" applyFill="1"/>
    <xf numFmtId="9" fontId="0" fillId="5" borderId="0" xfId="2" applyFont="1" applyFill="1"/>
    <xf numFmtId="9" fontId="0" fillId="0" borderId="0" xfId="2" applyFont="1"/>
    <xf numFmtId="165" fontId="0" fillId="6" borderId="0" xfId="0" applyNumberFormat="1" applyFill="1"/>
    <xf numFmtId="0" fontId="0" fillId="6" borderId="0" xfId="0" applyFill="1"/>
    <xf numFmtId="0" fontId="6" fillId="2" borderId="0" xfId="0" applyFont="1" applyFill="1"/>
    <xf numFmtId="0" fontId="0" fillId="2" borderId="0" xfId="0" applyFill="1"/>
    <xf numFmtId="0" fontId="0" fillId="7" borderId="0" xfId="0" applyFill="1"/>
    <xf numFmtId="164" fontId="8" fillId="5" borderId="2" xfId="0" applyNumberFormat="1" applyFont="1" applyFill="1" applyBorder="1" applyAlignment="1">
      <alignment horizontal="center" vertical="center"/>
    </xf>
    <xf numFmtId="0" fontId="9" fillId="5" borderId="2" xfId="0" applyFont="1" applyFill="1" applyBorder="1"/>
    <xf numFmtId="0" fontId="9" fillId="5" borderId="3" xfId="0" applyFont="1" applyFill="1" applyBorder="1"/>
    <xf numFmtId="0" fontId="9" fillId="5" borderId="3" xfId="0" applyFont="1" applyFill="1" applyBorder="1" applyAlignment="1">
      <alignment horizontal="center"/>
    </xf>
    <xf numFmtId="0" fontId="9" fillId="5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3">
    <cellStyle name="Normal" xfId="0" builtinId="0"/>
    <cellStyle name="Normal 2" xfId="1" xr:uid="{00000000-0005-0000-0000-000001000000}"/>
    <cellStyle name="Percent" xfId="2" builtinId="5"/>
  </cellStyles>
  <dxfs count="0"/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[healthcare.xlsx]pie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u="sng"/>
              <a:t>Distribution of Cancer history among Smokers and Non-Smokers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AFA-4D34-8EED-A8542003A2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AFA-4D34-8EED-A8542003A2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chart'!$B$4:$B$6</c:f>
              <c:numCache>
                <c:formatCode>General</c:formatCode>
                <c:ptCount val="2"/>
                <c:pt idx="0">
                  <c:v>1944</c:v>
                </c:pt>
                <c:pt idx="1">
                  <c:v>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A-4D34-8EED-A8542003A23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[healthcare.xlsx]Donut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383202099737533"/>
          <c:y val="0.14249781277340332"/>
          <c:w val="0.44289151356080492"/>
          <c:h val="0.73815252260134145"/>
        </c:manualLayout>
      </c:layout>
      <c:doughnutChart>
        <c:varyColors val="1"/>
        <c:ser>
          <c:idx val="0"/>
          <c:order val="0"/>
          <c:tx>
            <c:strRef>
              <c:f>'Donut chart'!$B$3</c:f>
              <c:strCache>
                <c:ptCount val="1"/>
                <c:pt idx="0">
                  <c:v>Sum of HBA1C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D7-44FE-9914-403D1B94C2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D7-44FE-9914-403D1B94C2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D7-44FE-9914-403D1B94C2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4D7-44FE-9914-403D1B94C275}"/>
              </c:ext>
            </c:extLst>
          </c:dPt>
          <c:cat>
            <c:strRef>
              <c:f>'Donut chart'!$A$4:$A$8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'Donut chart'!$B$4:$B$8</c:f>
              <c:numCache>
                <c:formatCode>General</c:formatCode>
                <c:ptCount val="4"/>
                <c:pt idx="0">
                  <c:v>7628.7699999999904</c:v>
                </c:pt>
                <c:pt idx="1">
                  <c:v>5608.2499999999982</c:v>
                </c:pt>
                <c:pt idx="2">
                  <c:v>1923.78</c:v>
                </c:pt>
                <c:pt idx="3">
                  <c:v>201.16000000000005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C-402D-A4D8-772611337C3F}"/>
            </c:ext>
          </c:extLst>
        </c:ser>
        <c:ser>
          <c:idx val="1"/>
          <c:order val="1"/>
          <c:tx>
            <c:strRef>
              <c:f>'Donut chart'!$C$3</c:f>
              <c:strCache>
                <c:ptCount val="1"/>
                <c:pt idx="0">
                  <c:v>Count of Any Transplants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4D7-44FE-9914-403D1B94C2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4D7-44FE-9914-403D1B94C2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4D7-44FE-9914-403D1B94C27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4D7-44FE-9914-403D1B94C275}"/>
              </c:ext>
            </c:extLst>
          </c:dPt>
          <c:cat>
            <c:strRef>
              <c:f>'Donut chart'!$A$4:$A$8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'Donut chart'!$C$4:$C$8</c:f>
              <c:numCache>
                <c:formatCode>General</c:formatCode>
                <c:ptCount val="4"/>
                <c:pt idx="0">
                  <c:v>1074</c:v>
                </c:pt>
                <c:pt idx="1">
                  <c:v>965</c:v>
                </c:pt>
                <c:pt idx="2">
                  <c:v>274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C-402D-A4D8-772611337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[healthcare.xlsx]Bar chart!PivotTable3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multiLvlStrRef>
              <c:f>'Bar chart'!$A$5:$A$20</c:f>
              <c:multiLvlStrCache>
                <c:ptCount val="12"/>
                <c:lvl>
                  <c:pt idx="0">
                    <c:v>NORMALWEIGHT</c:v>
                  </c:pt>
                  <c:pt idx="1">
                    <c:v>OBESITY</c:v>
                  </c:pt>
                  <c:pt idx="2">
                    <c:v>OVERWEIGHT</c:v>
                  </c:pt>
                  <c:pt idx="3">
                    <c:v>UNDERWEIGHT</c:v>
                  </c:pt>
                  <c:pt idx="4">
                    <c:v>NORMALWEIGHT</c:v>
                  </c:pt>
                  <c:pt idx="5">
                    <c:v>OBESITY</c:v>
                  </c:pt>
                  <c:pt idx="6">
                    <c:v>OVERWEIGHT</c:v>
                  </c:pt>
                  <c:pt idx="7">
                    <c:v>UNDERWEIGHT</c:v>
                  </c:pt>
                  <c:pt idx="8">
                    <c:v>NORMALWEIGHT</c:v>
                  </c:pt>
                  <c:pt idx="9">
                    <c:v>OBESITY</c:v>
                  </c:pt>
                  <c:pt idx="10">
                    <c:v>OVERWEIGHT</c:v>
                  </c:pt>
                  <c:pt idx="11">
                    <c:v>UNDERWEIGHT</c:v>
                  </c:pt>
                </c:lvl>
                <c:lvl>
                  <c:pt idx="0">
                    <c:v>DIABETES</c:v>
                  </c:pt>
                  <c:pt idx="4">
                    <c:v>NORMAL</c:v>
                  </c:pt>
                  <c:pt idx="8">
                    <c:v>PREDIABETES</c:v>
                  </c:pt>
                </c:lvl>
              </c:multiLvlStrCache>
            </c:multiLvlStrRef>
          </c:cat>
          <c:val>
            <c:numRef>
              <c:f>'Bar chart'!$B$5:$B$20</c:f>
              <c:numCache>
                <c:formatCode>General</c:formatCode>
                <c:ptCount val="12"/>
                <c:pt idx="0">
                  <c:v>1817570.4600000014</c:v>
                </c:pt>
                <c:pt idx="1">
                  <c:v>8184059.059999994</c:v>
                </c:pt>
                <c:pt idx="2">
                  <c:v>2262866.6499999994</c:v>
                </c:pt>
                <c:pt idx="3">
                  <c:v>373808.99999999994</c:v>
                </c:pt>
                <c:pt idx="4">
                  <c:v>1800105.5</c:v>
                </c:pt>
                <c:pt idx="5">
                  <c:v>8574902.6600000001</c:v>
                </c:pt>
                <c:pt idx="6">
                  <c:v>2496373.6199999996</c:v>
                </c:pt>
                <c:pt idx="7">
                  <c:v>446034.9800000001</c:v>
                </c:pt>
                <c:pt idx="8">
                  <c:v>908467.21999999974</c:v>
                </c:pt>
                <c:pt idx="9">
                  <c:v>3584685.0999999992</c:v>
                </c:pt>
                <c:pt idx="10">
                  <c:v>1033069.6799999999</c:v>
                </c:pt>
                <c:pt idx="11">
                  <c:v>110414.68000000001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1-46D4-BF52-144FD8C0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811704144"/>
        <c:axId val="811710624"/>
      </c:barChart>
      <c:catAx>
        <c:axId val="81170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10624"/>
        <c:crosses val="autoZero"/>
        <c:auto val="1"/>
        <c:lblAlgn val="ctr"/>
        <c:lblOffset val="100"/>
        <c:noMultiLvlLbl val="0"/>
      </c:catAx>
      <c:valAx>
        <c:axId val="811710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[healthcare.xlsx]Column chart!PivotTable5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Count</a:t>
            </a:r>
            <a:r>
              <a:rPr lang="en-US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of State ID and Hospital Tier</a:t>
            </a:r>
            <a:endParaRPr lang="en-US"/>
          </a:p>
        </c:rich>
      </c:tx>
      <c:layout>
        <c:manualLayout>
          <c:xMode val="edge"/>
          <c:yMode val="edge"/>
          <c:x val="0.24954155730533684"/>
          <c:y val="0.11934966462525518"/>
        </c:manualLayout>
      </c:layout>
      <c:overlay val="0"/>
      <c:spPr>
        <a:solidFill>
          <a:schemeClr val="accent1"/>
        </a:solidFill>
        <a:ln w="12700" cap="flat" cmpd="sng" algn="ctr">
          <a:solidFill>
            <a:schemeClr val="accent1">
              <a:shade val="1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'Column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'Column chart'!$A$4:$A$8</c:f>
              <c:strCache>
                <c:ptCount val="4"/>
                <c:pt idx="0">
                  <c:v>tier - 1</c:v>
                </c:pt>
                <c:pt idx="1">
                  <c:v>tier - 2</c:v>
                </c:pt>
                <c:pt idx="2">
                  <c:v>tier - 3</c:v>
                </c:pt>
                <c:pt idx="3">
                  <c:v>UNKNOWN</c:v>
                </c:pt>
              </c:strCache>
            </c:strRef>
          </c:cat>
          <c:val>
            <c:numRef>
              <c:f>'Column chart'!$B$4:$B$8</c:f>
              <c:numCache>
                <c:formatCode>General</c:formatCode>
                <c:ptCount val="4"/>
                <c:pt idx="0">
                  <c:v>304</c:v>
                </c:pt>
                <c:pt idx="1">
                  <c:v>1337</c:v>
                </c:pt>
                <c:pt idx="2">
                  <c:v>693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8-4901-AABA-DFED4D193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4950504"/>
        <c:axId val="934955184"/>
      </c:barChart>
      <c:catAx>
        <c:axId val="934950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solidFill>
            <a:srgbClr val="FFFF00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55184"/>
        <c:crosses val="autoZero"/>
        <c:auto val="1"/>
        <c:lblAlgn val="ctr"/>
        <c:lblOffset val="100"/>
        <c:noMultiLvlLbl val="0"/>
      </c:catAx>
      <c:valAx>
        <c:axId val="93495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50504"/>
        <c:crosses val="autoZero"/>
        <c:crossBetween val="between"/>
      </c:valAx>
      <c:spPr>
        <a:noFill/>
        <a:ln>
          <a:solidFill>
            <a:srgbClr val="FF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/>
    </a:solidFill>
    <a:ln w="9525" cap="flat" cmpd="sng" algn="ctr">
      <a:solidFill>
        <a:srgbClr val="FFFF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[healthcare.xlsx]Line chart!PivotTable6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Sum of BMI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chart'!$A$4:$A$52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chart'!$B$4:$B$52</c:f>
              <c:numCache>
                <c:formatCode>General</c:formatCode>
                <c:ptCount val="48"/>
                <c:pt idx="0">
                  <c:v>2938.4749999999999</c:v>
                </c:pt>
                <c:pt idx="1">
                  <c:v>2550.2600000000007</c:v>
                </c:pt>
                <c:pt idx="2">
                  <c:v>1625.0599999999997</c:v>
                </c:pt>
                <c:pt idx="3">
                  <c:v>1258.7699999999998</c:v>
                </c:pt>
                <c:pt idx="4">
                  <c:v>1694.2549999999999</c:v>
                </c:pt>
                <c:pt idx="5">
                  <c:v>1541.4650000000001</c:v>
                </c:pt>
                <c:pt idx="6">
                  <c:v>1334.8050000000001</c:v>
                </c:pt>
                <c:pt idx="7">
                  <c:v>1729.6200000000001</c:v>
                </c:pt>
                <c:pt idx="8">
                  <c:v>1339.4200000000003</c:v>
                </c:pt>
                <c:pt idx="9">
                  <c:v>1546.1299999999997</c:v>
                </c:pt>
                <c:pt idx="10">
                  <c:v>1737.64</c:v>
                </c:pt>
                <c:pt idx="11">
                  <c:v>1630.4549999999997</c:v>
                </c:pt>
                <c:pt idx="12">
                  <c:v>1876.9950000000006</c:v>
                </c:pt>
                <c:pt idx="13">
                  <c:v>1430.9250000000002</c:v>
                </c:pt>
                <c:pt idx="14">
                  <c:v>1662.3199999999997</c:v>
                </c:pt>
                <c:pt idx="15">
                  <c:v>1415.36</c:v>
                </c:pt>
                <c:pt idx="16">
                  <c:v>1893.095</c:v>
                </c:pt>
                <c:pt idx="17">
                  <c:v>1218.81</c:v>
                </c:pt>
                <c:pt idx="18">
                  <c:v>1238.23</c:v>
                </c:pt>
                <c:pt idx="19">
                  <c:v>1566.8400000000001</c:v>
                </c:pt>
                <c:pt idx="20">
                  <c:v>1246.5450000000001</c:v>
                </c:pt>
                <c:pt idx="21">
                  <c:v>1355.2649999999999</c:v>
                </c:pt>
                <c:pt idx="22">
                  <c:v>1684.1950000000004</c:v>
                </c:pt>
                <c:pt idx="23">
                  <c:v>1562.2749999999999</c:v>
                </c:pt>
                <c:pt idx="24">
                  <c:v>1429.3499999999997</c:v>
                </c:pt>
                <c:pt idx="25">
                  <c:v>1615.2499999999993</c:v>
                </c:pt>
                <c:pt idx="26">
                  <c:v>1542.4949999999999</c:v>
                </c:pt>
                <c:pt idx="27">
                  <c:v>1330.4399999999996</c:v>
                </c:pt>
                <c:pt idx="28">
                  <c:v>1764.5349999999996</c:v>
                </c:pt>
                <c:pt idx="29">
                  <c:v>1646.0199999999998</c:v>
                </c:pt>
                <c:pt idx="30">
                  <c:v>1857.0000000000005</c:v>
                </c:pt>
                <c:pt idx="31">
                  <c:v>1467.4499999999996</c:v>
                </c:pt>
                <c:pt idx="32">
                  <c:v>1771.9449999999995</c:v>
                </c:pt>
                <c:pt idx="33">
                  <c:v>1756.625</c:v>
                </c:pt>
                <c:pt idx="34">
                  <c:v>1821.3250000000005</c:v>
                </c:pt>
                <c:pt idx="35">
                  <c:v>1600.7449999999999</c:v>
                </c:pt>
                <c:pt idx="36">
                  <c:v>1521.0700000000004</c:v>
                </c:pt>
                <c:pt idx="37">
                  <c:v>1485.6699999999996</c:v>
                </c:pt>
                <c:pt idx="38">
                  <c:v>1604.9649999999997</c:v>
                </c:pt>
                <c:pt idx="39">
                  <c:v>1495.7849999999996</c:v>
                </c:pt>
                <c:pt idx="40">
                  <c:v>1363.1549999999997</c:v>
                </c:pt>
                <c:pt idx="41">
                  <c:v>1587.7350000000004</c:v>
                </c:pt>
                <c:pt idx="42">
                  <c:v>1630.16</c:v>
                </c:pt>
                <c:pt idx="43">
                  <c:v>748.61000000000013</c:v>
                </c:pt>
                <c:pt idx="44">
                  <c:v>710.91499999999996</c:v>
                </c:pt>
                <c:pt idx="45">
                  <c:v>733.54499999999985</c:v>
                </c:pt>
                <c:pt idx="46">
                  <c:v>732.24999999999989</c:v>
                </c:pt>
                <c:pt idx="47">
                  <c:v>26.885000000000002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8D-4F0B-9483-7E47CC50DD75}"/>
            </c:ext>
          </c:extLst>
        </c:ser>
        <c:ser>
          <c:idx val="1"/>
          <c:order val="1"/>
          <c:tx>
            <c:strRef>
              <c:f>'Line chart'!$C$3</c:f>
              <c:strCache>
                <c:ptCount val="1"/>
                <c:pt idx="0">
                  <c:v>Sum of HBA1C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chart'!$A$4:$A$52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chart'!$C$4:$C$52</c:f>
              <c:numCache>
                <c:formatCode>General</c:formatCode>
                <c:ptCount val="48"/>
                <c:pt idx="0">
                  <c:v>483.24999999999989</c:v>
                </c:pt>
                <c:pt idx="1">
                  <c:v>445.31999999999994</c:v>
                </c:pt>
                <c:pt idx="2">
                  <c:v>540.81999999999994</c:v>
                </c:pt>
                <c:pt idx="3">
                  <c:v>220.04999999999998</c:v>
                </c:pt>
                <c:pt idx="4">
                  <c:v>274.39000000000004</c:v>
                </c:pt>
                <c:pt idx="5">
                  <c:v>259.46000000000004</c:v>
                </c:pt>
                <c:pt idx="6">
                  <c:v>237.48</c:v>
                </c:pt>
                <c:pt idx="7">
                  <c:v>299.76</c:v>
                </c:pt>
                <c:pt idx="8">
                  <c:v>224.53</c:v>
                </c:pt>
                <c:pt idx="9">
                  <c:v>251.98000000000002</c:v>
                </c:pt>
                <c:pt idx="10">
                  <c:v>292.36</c:v>
                </c:pt>
                <c:pt idx="11">
                  <c:v>275.83000000000015</c:v>
                </c:pt>
                <c:pt idx="12">
                  <c:v>290.27999999999997</c:v>
                </c:pt>
                <c:pt idx="13">
                  <c:v>245.32000000000011</c:v>
                </c:pt>
                <c:pt idx="14">
                  <c:v>258.99</c:v>
                </c:pt>
                <c:pt idx="15">
                  <c:v>226.59000000000003</c:v>
                </c:pt>
                <c:pt idx="16">
                  <c:v>326.68000000000012</c:v>
                </c:pt>
                <c:pt idx="17">
                  <c:v>205.81000000000003</c:v>
                </c:pt>
                <c:pt idx="18">
                  <c:v>380.40000000000009</c:v>
                </c:pt>
                <c:pt idx="19">
                  <c:v>273.77000000000004</c:v>
                </c:pt>
                <c:pt idx="20">
                  <c:v>231.34000000000003</c:v>
                </c:pt>
                <c:pt idx="21">
                  <c:v>247.10999999999993</c:v>
                </c:pt>
                <c:pt idx="22">
                  <c:v>278.21999999999991</c:v>
                </c:pt>
                <c:pt idx="23">
                  <c:v>488.30000000000007</c:v>
                </c:pt>
                <c:pt idx="24">
                  <c:v>244.4799999999999</c:v>
                </c:pt>
                <c:pt idx="25">
                  <c:v>262.20999999999998</c:v>
                </c:pt>
                <c:pt idx="26">
                  <c:v>472.09000000000003</c:v>
                </c:pt>
                <c:pt idx="27">
                  <c:v>238.73999999999995</c:v>
                </c:pt>
                <c:pt idx="28">
                  <c:v>305.84999999999997</c:v>
                </c:pt>
                <c:pt idx="29">
                  <c:v>459.27000000000004</c:v>
                </c:pt>
                <c:pt idx="30">
                  <c:v>554.68000000000006</c:v>
                </c:pt>
                <c:pt idx="31">
                  <c:v>467.66</c:v>
                </c:pt>
                <c:pt idx="32">
                  <c:v>302.97000000000003</c:v>
                </c:pt>
                <c:pt idx="33">
                  <c:v>501.09999999999985</c:v>
                </c:pt>
                <c:pt idx="34">
                  <c:v>525.88000000000011</c:v>
                </c:pt>
                <c:pt idx="35">
                  <c:v>273.37</c:v>
                </c:pt>
                <c:pt idx="36">
                  <c:v>448.62</c:v>
                </c:pt>
                <c:pt idx="37">
                  <c:v>428.08000000000004</c:v>
                </c:pt>
                <c:pt idx="38">
                  <c:v>244.06000000000012</c:v>
                </c:pt>
                <c:pt idx="39">
                  <c:v>471.30000000000007</c:v>
                </c:pt>
                <c:pt idx="40">
                  <c:v>230.06</c:v>
                </c:pt>
                <c:pt idx="41">
                  <c:v>441.43000000000006</c:v>
                </c:pt>
                <c:pt idx="42">
                  <c:v>483.94000000000011</c:v>
                </c:pt>
                <c:pt idx="43">
                  <c:v>201.72999999999996</c:v>
                </c:pt>
                <c:pt idx="44">
                  <c:v>212.99</c:v>
                </c:pt>
                <c:pt idx="45">
                  <c:v>126.60000000000001</c:v>
                </c:pt>
                <c:pt idx="46">
                  <c:v>196.95000000000007</c:v>
                </c:pt>
                <c:pt idx="47">
                  <c:v>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8D-4F0B-9483-7E47CC50D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575976"/>
        <c:axId val="999574536"/>
      </c:lineChart>
      <c:catAx>
        <c:axId val="99957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74536"/>
        <c:crosses val="autoZero"/>
        <c:auto val="1"/>
        <c:lblAlgn val="ctr"/>
        <c:lblOffset val="100"/>
        <c:noMultiLvlLbl val="0"/>
      </c:catAx>
      <c:valAx>
        <c:axId val="99957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7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00"/>
    </a:solidFill>
    <a:ln w="9525" cap="flat" cmpd="sng" algn="ctr">
      <a:solidFill>
        <a:srgbClr val="FFFF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[healthcare.xlsx]Line chart1!PivotTable7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B/W Age and Charges</a:t>
            </a:r>
            <a:endParaRPr lang="en-US"/>
          </a:p>
        </c:rich>
      </c:tx>
      <c:layout>
        <c:manualLayout>
          <c:xMode val="edge"/>
          <c:yMode val="edge"/>
          <c:x val="0.21750000000000003"/>
          <c:y val="6.8423738699329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chart1'!$B$4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chart1'!$A$5:$A$53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chart1'!$B$5:$B$53</c:f>
              <c:numCache>
                <c:formatCode>General</c:formatCode>
                <c:ptCount val="48"/>
                <c:pt idx="0">
                  <c:v>621463.28999999946</c:v>
                </c:pt>
                <c:pt idx="1">
                  <c:v>832238.07000000018</c:v>
                </c:pt>
                <c:pt idx="2">
                  <c:v>429864</c:v>
                </c:pt>
                <c:pt idx="3">
                  <c:v>224224.75999999998</c:v>
                </c:pt>
                <c:pt idx="4">
                  <c:v>509924.09000000008</c:v>
                </c:pt>
                <c:pt idx="5">
                  <c:v>554646.67999999982</c:v>
                </c:pt>
                <c:pt idx="6">
                  <c:v>449216.27999999991</c:v>
                </c:pt>
                <c:pt idx="7">
                  <c:v>523538.56</c:v>
                </c:pt>
                <c:pt idx="8">
                  <c:v>260505.82</c:v>
                </c:pt>
                <c:pt idx="9">
                  <c:v>604158.33000000007</c:v>
                </c:pt>
                <c:pt idx="10">
                  <c:v>516309.67000000004</c:v>
                </c:pt>
                <c:pt idx="11">
                  <c:v>525484.4</c:v>
                </c:pt>
                <c:pt idx="12">
                  <c:v>772119.45000000007</c:v>
                </c:pt>
                <c:pt idx="13">
                  <c:v>475931.78000000014</c:v>
                </c:pt>
                <c:pt idx="14">
                  <c:v>734904.55000000016</c:v>
                </c:pt>
                <c:pt idx="15">
                  <c:v>535098.74999999988</c:v>
                </c:pt>
                <c:pt idx="16">
                  <c:v>725081.81000000017</c:v>
                </c:pt>
                <c:pt idx="17">
                  <c:v>432690.4599999999</c:v>
                </c:pt>
                <c:pt idx="18">
                  <c:v>516219.9499999999</c:v>
                </c:pt>
                <c:pt idx="19">
                  <c:v>858198.31999999972</c:v>
                </c:pt>
                <c:pt idx="20">
                  <c:v>449812.20999999996</c:v>
                </c:pt>
                <c:pt idx="21">
                  <c:v>624705.46999999986</c:v>
                </c:pt>
                <c:pt idx="22">
                  <c:v>705133.36999999976</c:v>
                </c:pt>
                <c:pt idx="23">
                  <c:v>625619.7799999998</c:v>
                </c:pt>
                <c:pt idx="24">
                  <c:v>619481.70000000007</c:v>
                </c:pt>
                <c:pt idx="25">
                  <c:v>899030.30000000016</c:v>
                </c:pt>
                <c:pt idx="26">
                  <c:v>773262.85999999975</c:v>
                </c:pt>
                <c:pt idx="27">
                  <c:v>652873.68999999994</c:v>
                </c:pt>
                <c:pt idx="28">
                  <c:v>1002767.11</c:v>
                </c:pt>
                <c:pt idx="29">
                  <c:v>982484.64000000013</c:v>
                </c:pt>
                <c:pt idx="30">
                  <c:v>884717.63000000012</c:v>
                </c:pt>
                <c:pt idx="31">
                  <c:v>723644.02000000014</c:v>
                </c:pt>
                <c:pt idx="32">
                  <c:v>940073.0399999998</c:v>
                </c:pt>
                <c:pt idx="33">
                  <c:v>970026.14999999991</c:v>
                </c:pt>
                <c:pt idx="34">
                  <c:v>961174.52000000014</c:v>
                </c:pt>
                <c:pt idx="35">
                  <c:v>849578.09</c:v>
                </c:pt>
                <c:pt idx="36">
                  <c:v>875216.85000000033</c:v>
                </c:pt>
                <c:pt idx="37">
                  <c:v>830149.07</c:v>
                </c:pt>
                <c:pt idx="38">
                  <c:v>816035.29000000015</c:v>
                </c:pt>
                <c:pt idx="39">
                  <c:v>785190.9099999998</c:v>
                </c:pt>
                <c:pt idx="40">
                  <c:v>642775.51</c:v>
                </c:pt>
                <c:pt idx="41">
                  <c:v>890034.23000000021</c:v>
                </c:pt>
                <c:pt idx="42">
                  <c:v>1070005.2799999998</c:v>
                </c:pt>
                <c:pt idx="43">
                  <c:v>506562.5199999999</c:v>
                </c:pt>
                <c:pt idx="44">
                  <c:v>425156.5</c:v>
                </c:pt>
                <c:pt idx="45">
                  <c:v>457805.63999999996</c:v>
                </c:pt>
                <c:pt idx="46">
                  <c:v>497892.23000000004</c:v>
                </c:pt>
                <c:pt idx="47">
                  <c:v>29330.98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F-4774-8941-83ECC94D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596496"/>
        <c:axId val="999591096"/>
      </c:lineChart>
      <c:catAx>
        <c:axId val="99959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91096"/>
        <c:crosses val="autoZero"/>
        <c:auto val="1"/>
        <c:lblAlgn val="ctr"/>
        <c:lblOffset val="100"/>
        <c:noMultiLvlLbl val="0"/>
      </c:catAx>
      <c:valAx>
        <c:axId val="99959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596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F0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971550</xdr:colOff>
      <xdr:row>1</xdr:row>
      <xdr:rowOff>147637</xdr:rowOff>
    </xdr:from>
    <xdr:to>
      <xdr:col>10</xdr:col>
      <xdr:colOff>409575</xdr:colOff>
      <xdr:row>16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D06AB6-16B8-2FBD-C2C3-EC1C10FD6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2</xdr:row>
      <xdr:rowOff>14286</xdr:rowOff>
    </xdr:from>
    <xdr:to>
      <xdr:col>10</xdr:col>
      <xdr:colOff>600075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566F30-E201-10F7-86E1-9C5B89260C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4761</xdr:rowOff>
    </xdr:from>
    <xdr:to>
      <xdr:col>8</xdr:col>
      <xdr:colOff>523875</xdr:colOff>
      <xdr:row>21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3EFA26-2572-FD1A-52BA-23143AC44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3</xdr:row>
      <xdr:rowOff>90487</xdr:rowOff>
    </xdr:from>
    <xdr:to>
      <xdr:col>16</xdr:col>
      <xdr:colOff>19050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F17307-4ADD-7410-5B0C-548D7374D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2</xdr:row>
      <xdr:rowOff>4762</xdr:rowOff>
    </xdr:from>
    <xdr:to>
      <xdr:col>18</xdr:col>
      <xdr:colOff>228600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FCAD0-9093-17B0-2091-CAFFA540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5</xdr:row>
      <xdr:rowOff>71437</xdr:rowOff>
    </xdr:from>
    <xdr:to>
      <xdr:col>10</xdr:col>
      <xdr:colOff>238125</xdr:colOff>
      <xdr:row>19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661DDC-03E7-1875-6CED-8F210C55B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566.756013425926" createdVersion="8" refreshedVersion="8" minRefreshableVersion="3" recordCount="2335" xr:uid="{9A9ED291-1761-48F7-AF8C-4C484759E638}">
  <cacheSource type="worksheet">
    <worksheetSource ref="A1:Q2336" sheet="Health Care"/>
  </cacheSource>
  <cacheFields count="17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 count="2001">
        <s v="Hawks"/>
        <s v="Lehner"/>
        <s v="Lu"/>
        <s v="Osborne"/>
        <s v="Kadala"/>
        <s v="Baker"/>
        <s v="Macpherson"/>
        <s v="Hallman"/>
        <s v="Moran"/>
        <s v="Benner"/>
        <s v="Fierro Vargas"/>
        <s v="Franz"/>
        <s v="Foster"/>
        <s v="Tenorio"/>
        <s v="Rios"/>
        <s v="Viau-Dupuis"/>
        <s v="Cronin"/>
        <s v="Noordstar"/>
        <s v="Boudalia"/>
        <s v="Flor"/>
        <s v="Fennon"/>
        <s v="Hribar"/>
        <s v="Tassello"/>
        <s v="Mauricette"/>
        <s v="Garcia"/>
        <s v="Airoldi"/>
        <s v="Cater-Cyker"/>
        <s v="Hamm"/>
        <s v="Cox"/>
        <s v="Sachrajda"/>
        <s v="Gareri"/>
        <s v="Welch"/>
        <s v="Prindiville"/>
        <s v="Kincaid"/>
        <s v="Bruestle"/>
        <s v="Lachance"/>
        <s v="Eason"/>
        <s v="Grummon"/>
        <s v="Vanwechel"/>
        <s v="Fisher"/>
        <s v="Jenkins"/>
        <s v="Peters"/>
        <s v="Aha"/>
        <s v="McElwain"/>
        <s v="Januszewski"/>
        <s v="Rohne"/>
        <s v="O'Grady"/>
        <s v="De Simone"/>
        <s v="Beckett"/>
        <s v="Sobrilsky"/>
        <s v="Wang"/>
        <s v="Campa"/>
        <s v="Clifford"/>
        <s v="Dalmata"/>
        <s v="Vishik"/>
        <s v="Schorr"/>
        <s v="Lusardi"/>
        <s v="Rayner"/>
        <s v="Voghel"/>
        <s v="Rieth"/>
        <s v="Gollotto"/>
        <s v="Dunn"/>
        <s v="Blitzer"/>
        <s v="Smith"/>
        <s v="Hyland"/>
        <s v="Ducharme"/>
        <s v="Johnson"/>
        <s v="Mutz"/>
        <s v="Lee"/>
        <s v="Turner"/>
        <s v="Rangel"/>
        <s v="Lacey"/>
        <s v="Stiger"/>
        <s v="Caldwell"/>
        <s v="Marmillod"/>
        <s v="Cloutier-Simons"/>
        <s v="Vegas"/>
        <s v="Cochran"/>
        <s v="Holtzapple"/>
        <s v="Meyer"/>
        <s v="Brickley"/>
        <s v="Magee"/>
        <s v="Thoma"/>
        <s v="Heagy"/>
        <s v="Regnier"/>
        <s v="Parendo"/>
        <s v="Schell"/>
        <s v="Driscoll"/>
        <s v="Mitchell"/>
        <s v="Cutler"/>
        <s v="Derian"/>
        <s v="Farina"/>
        <s v="Saunders"/>
        <s v="Kratz"/>
        <s v="Boland"/>
        <s v="Van Hout"/>
        <s v="Ramsey"/>
        <s v="Gage"/>
        <s v="Gollins"/>
        <s v="Benestad"/>
        <s v="Aviv"/>
        <s v="Burns"/>
        <s v="Maldonado"/>
        <s v="Yitref"/>
        <s v="Loudon-Brown"/>
        <s v="Sugathadasa"/>
        <s v="Ganley"/>
        <s v="Potter"/>
        <s v="Rasmussen"/>
        <s v="Robinson"/>
        <s v="Antonopoulos"/>
        <s v="Groner"/>
        <s v="Zywicki"/>
        <s v="Cardinal"/>
        <s v="Alleman"/>
        <s v="Stroffolino"/>
        <s v="Clubb"/>
        <s v="McGoogan"/>
        <s v="Keflezighi"/>
        <s v="Syed"/>
        <s v="Segal"/>
        <s v="Defranco"/>
        <s v="Kells"/>
        <s v="Lawton"/>
        <s v="Bejar"/>
        <s v="Navarro Castro"/>
        <s v="Tice"/>
        <s v="Wolf"/>
        <s v="Oppedal"/>
        <s v="Wright"/>
        <s v="Ellis"/>
        <s v="Taormina"/>
        <s v="Lynch"/>
        <s v="Tavella"/>
        <s v="Neufeld"/>
        <s v="Walhovd"/>
        <s v="Washburn"/>
        <s v="Mroz"/>
        <s v="Canaday"/>
        <s v="Atkins"/>
        <s v="Kropelnicki"/>
        <s v="Braund"/>
        <s v="Anderson"/>
        <s v="Bilbrey"/>
        <s v="Curtis"/>
        <s v="Bardeesy"/>
        <s v="Shanahan"/>
        <s v="Sutter"/>
        <s v="Yesian"/>
        <s v="Meers"/>
        <s v="Conlon"/>
        <s v="Arnstein"/>
        <s v="Jurek"/>
        <s v="Thill"/>
        <s v="Glaz"/>
        <s v="Sampson"/>
        <s v="Duliba"/>
        <s v="Tanguay"/>
        <s v="McClelland"/>
        <s v="Gorman"/>
        <s v="Nishimura"/>
        <s v="Brimble"/>
        <s v="Trenk"/>
        <s v="Wittmann"/>
        <s v="Tremblay"/>
        <s v="Scofield"/>
        <s v="Yost"/>
        <s v="Torphy"/>
        <s v="Busby"/>
        <s v="Nguyen"/>
        <s v="Hanley"/>
        <s v="Scheer"/>
        <s v="Rankin"/>
        <s v="Ricardi"/>
        <s v="Karkos"/>
        <s v="Price-Dierksen"/>
        <s v="Knispel"/>
        <s v="King"/>
        <s v="Samuelson"/>
        <s v="Fredsall"/>
        <s v="Eggleston"/>
        <s v="Palombaro"/>
        <s v="Silva"/>
        <s v="Bugala"/>
        <s v="Dublin"/>
        <s v="Cleland"/>
        <s v="Evans"/>
        <s v="Boyd"/>
        <s v="Roulier"/>
        <s v="Mullins"/>
        <s v="Hofmann"/>
        <s v="Garcia Garcia"/>
        <s v="Klecker"/>
        <s v="Cancre"/>
        <s v="Denucci"/>
        <s v="Saldana"/>
        <s v="Weinberg"/>
        <s v="Walsh"/>
        <s v="Pasten"/>
        <s v="LaBelle"/>
        <s v="Guzman"/>
        <s v="Turnbull"/>
        <s v="Aguero"/>
        <s v="Woodward"/>
        <s v="McElroy"/>
        <s v="Lopez"/>
        <s v="Cardosi"/>
        <s v="Looney"/>
        <s v="Zyryanov"/>
        <s v="Gavin"/>
        <s v="Littlefield"/>
        <s v="Shearer"/>
        <s v="Armstrong"/>
        <s v="Warriner"/>
        <s v="White"/>
        <s v="Cordaro"/>
        <s v="Hamilton"/>
        <s v="Duke"/>
        <s v="Malatesta"/>
        <s v="Hinrichsen"/>
        <s v="Lucan"/>
        <s v="Koch"/>
        <s v="O'Connor"/>
        <s v="Kampwerth"/>
        <s v="Federoff"/>
        <s v="Goya"/>
        <s v="Hodges"/>
        <s v="Erickson"/>
        <s v="Welleck"/>
        <s v="Polen"/>
        <s v="Hufstader"/>
        <s v="Doak"/>
        <s v="Noya"/>
        <s v="Heninger"/>
        <s v="Richardson"/>
        <s v="Deucher"/>
        <s v="Wilson"/>
        <s v="Hall"/>
        <s v="Reed"/>
        <s v="Frome"/>
        <s v="Creasy"/>
        <s v="Latimer"/>
        <s v="Wei"/>
        <s v="Hayes"/>
        <s v="Velardo"/>
        <s v="Kastes"/>
        <s v="Escorcia"/>
        <s v="Larscheid"/>
        <s v="O'Bannon"/>
        <s v="Ridgway"/>
        <s v="Black"/>
        <s v="Canton"/>
        <s v="Fine"/>
        <s v="Bui"/>
        <s v="Riepma"/>
        <s v="Inman"/>
        <s v="Kruzel"/>
        <s v="Lindsay"/>
        <s v="Land"/>
        <s v="Brecher"/>
        <s v="Debolt"/>
        <s v="Oswalt"/>
        <s v="Bulewich"/>
        <s v="Fukuda"/>
        <s v="Phillips"/>
        <s v="Maddison"/>
        <s v="Lockwood"/>
        <s v="Defilippi"/>
        <s v="Jackson"/>
        <s v="Ozahowski"/>
        <s v="Guthals"/>
        <s v="Yates"/>
        <s v="Lemos"/>
        <s v="Seynders"/>
        <s v="Walker"/>
        <s v="Lam"/>
        <s v="Sweigart"/>
        <s v="Sieczkowski"/>
        <s v="Jurgens"/>
        <s v="Hackman"/>
        <s v="Klarich"/>
        <s v="Schulten"/>
        <s v="Fagerstrom"/>
        <s v="Bien"/>
        <s v="Hess"/>
        <s v="Shaw"/>
        <s v="Williams"/>
        <s v="Menzies"/>
        <s v="Buehler"/>
        <s v="Degen"/>
        <s v="Arsenault"/>
        <s v="Hoff"/>
        <s v="Ashley"/>
        <s v="Rindahl"/>
        <s v="Clark"/>
        <s v="Irish"/>
        <s v="Dewitt"/>
        <s v="Hickman"/>
        <s v="Gonzalez"/>
        <s v="Difani"/>
        <s v="Widmann"/>
        <s v="Tunney"/>
        <s v="San Juan"/>
        <s v="Croll"/>
        <s v="Rolfes"/>
        <s v="Hinkle"/>
        <s v="Leuchanka"/>
        <s v="Ayr"/>
        <s v="Siegel"/>
        <s v="Penrose"/>
        <s v="Schuler"/>
        <s v="Stange"/>
        <s v="Roy"/>
        <s v="Potere"/>
        <s v="Podgurski"/>
        <s v="Diamond"/>
        <s v="Sallade"/>
        <s v="Zhang"/>
        <s v="Chatfield"/>
        <s v="Bruns"/>
        <s v="Yochum"/>
        <s v="Freeburn"/>
        <s v="Spencer"/>
        <s v="Jarosik"/>
        <s v="Heinzen"/>
        <s v="Kelley"/>
        <s v="Thacker"/>
        <s v="Jeseritz"/>
        <s v="Hohman"/>
        <s v="Hill"/>
        <s v="Kuepfer"/>
        <s v="Kaczmarek"/>
        <s v="Pitt"/>
        <s v="Lorton"/>
        <s v="Castaneda"/>
        <s v="Cherop"/>
        <s v="Howell"/>
        <s v="Palmer"/>
        <s v="Olson"/>
        <s v="Waldron"/>
        <s v="Stack"/>
        <s v="Sanchez Y Torres"/>
        <s v="Daniels"/>
        <s v="Pepp"/>
        <s v="Buechler"/>
        <s v="Buenting"/>
        <s v="Arcand"/>
        <s v="Kesack"/>
        <s v="Post"/>
        <s v="Dunne"/>
        <s v="Kilel"/>
        <s v="Nicholson"/>
        <s v="Susmann"/>
        <s v="Harsh"/>
        <s v="Pocasangre"/>
        <s v="Martinez Lopez"/>
        <s v="Riegel"/>
        <s v="Monson"/>
        <s v="Klubben"/>
        <s v="Mascaro"/>
        <s v="Norvell"/>
        <s v="Ornelas"/>
        <s v="Fitzpatrick"/>
        <s v="Bloomquist"/>
        <s v="Wick"/>
        <s v="Zappala"/>
        <s v="Earle"/>
        <s v="Majewski"/>
        <s v="Apfelbaum"/>
        <s v="Graham"/>
        <s v="Whitacre"/>
        <s v="Wegener"/>
        <s v="Collie"/>
        <s v="Murphy"/>
        <s v="Butters"/>
        <s v="Cook"/>
        <s v="Breen"/>
        <s v="Fitzsimons"/>
        <s v="Houle"/>
        <s v="Ray"/>
        <s v="Jennings"/>
        <s v="Fuller"/>
        <s v="Lovisek"/>
        <s v="Painter"/>
        <s v="Edwards"/>
        <s v="Liebl"/>
        <s v="Kasabian-Larson"/>
        <s v="Creamer"/>
        <s v="Kimbel"/>
        <s v="Livensparger"/>
        <s v="Grange"/>
        <s v="Nunlist"/>
        <s v="Cutter"/>
        <s v="Martin"/>
        <s v="Cooney"/>
        <s v="Bier"/>
        <s v="Muskopf"/>
        <s v="Sirak"/>
        <s v="Nelsen"/>
        <s v="Schallner"/>
        <s v="Dunlap"/>
        <s v="Messing"/>
        <s v="Bondell"/>
        <s v="Gaughan"/>
        <s v="Gruman"/>
        <s v="Whitlow"/>
        <s v="Sabo"/>
        <s v="Nazarian"/>
        <s v="Lerma"/>
        <s v="Dahl"/>
        <s v="Surtees"/>
        <s v="Spetner"/>
        <s v="Brandon"/>
        <s v="Eley"/>
        <s v="Sedicum"/>
        <s v="Markle"/>
        <s v="Kunz"/>
        <s v="Wimert"/>
        <s v="Peterson"/>
        <s v="Mercier"/>
        <s v="Laurie"/>
        <s v="Sekaquaptewa"/>
        <s v="Frash"/>
        <s v="Bukowski"/>
        <s v="Sandahl"/>
        <s v="Speight"/>
        <s v="Nielsen"/>
        <s v="Zirdok"/>
        <s v="Crudale"/>
        <s v="Koopmans"/>
        <s v="Milani"/>
        <s v="Kelly"/>
        <s v="Finelli"/>
        <s v="Beasley"/>
        <s v="Bedbury"/>
        <s v="Stemberger"/>
        <s v="Chebet"/>
        <s v="Muir"/>
        <s v="Yang"/>
        <s v="Gravel"/>
        <s v="Jamieson"/>
        <s v="Dufeal"/>
        <s v="Sansonetti"/>
        <s v="Koneazny"/>
        <s v="Glasson"/>
        <s v="Canitz"/>
        <s v="Li"/>
        <s v="Parsons"/>
        <s v="Raulli"/>
        <s v="Sevcik"/>
        <s v="Narang"/>
        <s v="Royston"/>
        <s v="Tieri"/>
        <s v="Whitney"/>
        <s v="Wandzilak"/>
        <s v="Valenzona"/>
        <s v="Young"/>
        <s v="Richards"/>
        <s v="Alexson"/>
        <s v="McKenna"/>
        <s v="Argall"/>
        <s v="Patchell"/>
        <s v="Catoggio"/>
        <s v="Adams"/>
        <s v="Windt"/>
        <s v="Ryan"/>
        <s v="Marion"/>
        <s v="Raffetto"/>
        <s v="Oehlke"/>
        <s v="Sudol"/>
        <s v="Van Es"/>
        <s v="Dolge"/>
        <s v="Marlier"/>
        <s v="Girard"/>
        <s v="Hubbard"/>
        <s v="Koester"/>
        <s v="Matthews"/>
        <s v="Rubinich"/>
        <s v="Alban"/>
        <s v="Corcoran"/>
        <s v="Sargent"/>
        <s v="Watson"/>
        <s v="Esponda"/>
        <s v="Krall"/>
        <s v="Poskin"/>
        <s v="Halfmann"/>
        <s v="Klapper"/>
        <s v="George"/>
        <s v="Hicks"/>
        <s v="Lockyer"/>
        <s v="Byrnes"/>
        <s v="Norris"/>
        <s v="Darda"/>
        <s v="Otstot"/>
        <s v="Bowley"/>
        <s v="Rogers"/>
        <s v="Mclaughlin"/>
        <s v="Ziegler"/>
        <s v="Hughey"/>
        <s v="Knast"/>
        <s v="Stob"/>
        <s v="Jensen"/>
        <s v="Mutter"/>
        <s v="Ahern"/>
        <s v="Chviruk"/>
        <s v="Meehan"/>
        <s v="Gammon"/>
        <s v="Franco"/>
        <s v="Patterson"/>
        <s v="Valdes"/>
        <s v="Craig"/>
        <s v="Whipple"/>
        <s v="Marton"/>
        <s v="Hildebrandt"/>
        <s v="Biggs"/>
        <s v="Shigezumi"/>
        <s v="Meineke"/>
        <s v="Ludington"/>
        <s v="Perrich"/>
        <s v="Cervantes"/>
        <s v="Andrews"/>
        <s v="Ruvalcaba"/>
        <s v="Stone"/>
        <s v="Campbell"/>
        <s v="Asher"/>
        <s v="Mazzotta"/>
        <s v="Huttl"/>
        <s v="Ferron"/>
        <s v="Colarusso"/>
        <s v="Pearlman"/>
        <s v="O'Mara"/>
        <s v="Niska"/>
        <s v="Schlich"/>
        <s v="Zidek"/>
        <s v="Ellgass"/>
        <s v="Lowe"/>
        <s v="Malone"/>
        <s v="Dumke"/>
        <s v="Strong"/>
        <s v="Ferguson"/>
        <s v="Klein"/>
        <s v="Eusebio"/>
        <s v="Szolosi"/>
        <s v="Butler"/>
        <s v="Fukuchi"/>
        <s v="Drucker"/>
        <s v="Aziz"/>
        <s v="Pak"/>
        <s v="Kieta"/>
        <s v="Velez"/>
        <s v="Bussiere"/>
        <s v="McCartney"/>
        <s v="Bambauer"/>
        <s v="Mertz"/>
        <s v="Mason"/>
        <s v="Rotich"/>
        <s v="Fetzer"/>
        <s v="Mattis"/>
        <s v="Balinsky"/>
        <s v="Reilly"/>
        <s v="Petry"/>
        <s v="Laleman"/>
        <s v="Colby"/>
        <s v="Wathke"/>
        <s v="Daly"/>
        <s v="Dillon"/>
        <s v="Pontes"/>
        <s v="Spies"/>
        <s v="Greig"/>
        <s v="Scott"/>
        <s v="Erlandson"/>
        <s v="Autrey"/>
        <s v="Michalski"/>
        <s v="Grillo"/>
        <s v="Coronado"/>
        <s v="Dewine"/>
        <s v="Carman"/>
        <s v="Neems"/>
        <s v="Pesyna"/>
        <s v="Meling"/>
        <s v="Widlowski"/>
        <s v="Nadar"/>
        <s v="Leedham"/>
        <s v="Haglund"/>
        <s v="Mills"/>
        <s v="Drnjevich"/>
        <s v="Clay"/>
        <s v="Marbury"/>
        <s v="Coon"/>
        <s v="Vanttinen"/>
        <s v="Garges"/>
        <s v="Rivel"/>
        <s v="Lawson"/>
        <s v="Cale"/>
        <s v="Stewart"/>
        <s v="Drotz"/>
        <s v="Mutai"/>
        <s v="Lovlien"/>
        <s v="Stoney"/>
        <s v="Markert"/>
        <s v="McLucas"/>
        <s v="Erwin"/>
        <s v="Otsuka"/>
        <s v="Myers"/>
        <s v="Cote"/>
        <s v="Ehrhardt"/>
        <s v="Petersen"/>
        <s v="Ertel"/>
        <s v="Lanza"/>
        <s v="Picklesimer"/>
        <s v="Giles"/>
        <s v="Harmon"/>
        <s v="Pennings"/>
        <s v="Tseronis"/>
        <s v="Aliff"/>
        <s v="Willenberg"/>
        <s v="Millett"/>
        <s v="Haley"/>
        <s v="Ackerman"/>
        <s v="Valdez"/>
        <s v="Michaud"/>
        <s v="Gunnink"/>
        <s v="Knight"/>
        <s v="Grosscup"/>
        <s v="Koniuch"/>
        <s v="Heitzman"/>
        <s v="Tatton"/>
        <s v="Flanagan"/>
        <s v="Funk"/>
        <s v="Davenport"/>
        <s v="Lindbloom"/>
        <s v="Wijayaratne"/>
        <s v="Ainsworth"/>
        <s v="Gayagoy"/>
        <s v="Fitzmaurice"/>
        <s v="Rodriguez"/>
        <s v="Tsoucas"/>
        <s v="Muhly"/>
        <s v="Lund"/>
        <s v="Battaglino"/>
        <s v="Pena"/>
        <s v="Thomason"/>
        <s v="Hancox"/>
        <s v="Canarecci"/>
        <s v="Toupin"/>
        <s v="Mulley"/>
        <s v="Parry"/>
        <s v="Mason Cox"/>
        <s v="Thompson"/>
        <s v="Nelson"/>
        <s v="Forte"/>
        <s v="Corona Iturriaga"/>
        <s v="McCollum"/>
        <s v="Hevner"/>
        <s v="Looi"/>
        <s v="Power"/>
        <s v="Routon"/>
        <s v="Dochelli"/>
        <s v="Gillespie"/>
        <s v="Oskvig"/>
        <s v="Holland-Stergar"/>
        <s v="Arai"/>
        <s v="Olausson"/>
        <s v="Wagner"/>
        <s v="Delong"/>
        <s v="Mehech"/>
        <s v="Machiela"/>
        <s v="Dupere"/>
        <s v="Iandolo"/>
        <s v="Ito"/>
        <s v="Barry"/>
        <s v="Boyce"/>
        <s v="Lin"/>
        <s v="Nalven"/>
        <s v="Bourgeois"/>
        <s v="Orloff"/>
        <s v="Ramirez"/>
        <s v="Fouquet"/>
        <s v="McPhillips"/>
        <s v="Burgin"/>
        <s v="Roberts"/>
        <s v="Nemec"/>
        <s v="Appman"/>
        <s v="Glotzbach"/>
        <s v="Tenforde"/>
        <s v="Stanley Torres"/>
        <s v="Vandongen"/>
        <s v="Liebald"/>
        <s v="Holte"/>
        <s v="Bartlett"/>
        <s v="Bergman"/>
        <s v="Aitken"/>
        <s v="Berger"/>
        <s v="Richey"/>
        <s v="Trotter"/>
        <s v="Chavez"/>
        <s v="Orifice"/>
        <s v="Farkash"/>
        <s v="Crawford"/>
        <s v="Sittlington"/>
        <s v="Silbert"/>
        <s v="Carrique"/>
        <s v="Kosla"/>
        <s v="Parker"/>
        <s v="Horton"/>
        <s v="Boller"/>
        <s v="Olaru"/>
        <s v="Prescott"/>
        <s v="Hines"/>
        <s v="Blanton"/>
        <s v="Bustamante"/>
        <s v="McCann"/>
        <s v="Schmole"/>
        <s v="Barber"/>
        <s v="Reichmann"/>
        <s v="Cavatorta"/>
        <s v="Yaeger"/>
        <s v="Hughes"/>
        <s v="Donahue"/>
        <s v="Greenwell"/>
        <s v="Steele"/>
        <s v="Gunter"/>
        <s v="McDonough"/>
        <s v="Sweetland"/>
        <s v="Hammersmith"/>
        <s v="French"/>
        <s v="Garbe"/>
        <s v="Duncan"/>
        <s v="Wallace"/>
        <s v="Tillman"/>
        <s v="Taylor"/>
        <s v="McSween"/>
        <s v="Schubert"/>
        <s v="Lalanne"/>
        <s v="Arellano"/>
        <s v="Charette"/>
        <s v="Pena Reyes"/>
        <s v="Broderick"/>
        <s v="Summers"/>
        <s v="Zhou"/>
        <s v="Clarke-Ames"/>
        <s v="Staton"/>
        <s v="Forster"/>
        <s v="Monaghan"/>
        <s v="Kawamoto"/>
        <s v="Dicharry"/>
        <s v="Berry"/>
        <s v="Porfirio"/>
        <s v="Thind"/>
        <s v="Horn"/>
        <s v="Sabadosa"/>
        <s v="Casady"/>
        <s v="Ahokas"/>
        <s v="Hebert"/>
        <s v="Fair"/>
        <s v="Swenson"/>
        <s v="Revenis"/>
        <s v="Engnes"/>
        <s v="Wiltse"/>
        <s v="Fernandez"/>
        <s v="Pinney"/>
        <s v="Levy"/>
        <s v="Takeda"/>
        <s v="Burke"/>
        <s v="Duarte"/>
        <s v="Nice"/>
        <s v="Windler"/>
        <s v="Jones"/>
        <s v="Stevenson"/>
        <s v="Humphrey"/>
        <s v="Payne"/>
        <s v="Hails"/>
        <s v="Proctor"/>
        <s v="Gresh"/>
        <s v="Anis"/>
        <s v="Swartz"/>
        <s v="Schluneker"/>
        <s v="Bellemare"/>
        <s v="Vitalo"/>
        <s v="Marshall"/>
        <s v="Pittaway"/>
        <s v="Bill"/>
        <s v="Antrim"/>
        <s v="Doolittle-Crider"/>
        <s v="Ruhlman"/>
        <s v="Uchiyama"/>
        <s v="Desota"/>
        <s v="Edmonds"/>
        <s v="Otto"/>
        <s v="Kurt"/>
        <s v="Duhaime"/>
        <s v="Swann"/>
        <s v="Burton"/>
        <s v="Joslyn"/>
        <s v="Bennie"/>
        <s v="Kanyane"/>
        <s v="McFadden"/>
        <s v="Connolly"/>
        <s v="Merino"/>
        <s v="Baird"/>
        <s v="Locatelli"/>
        <s v="Brake"/>
        <s v="Jacobs"/>
        <s v="Vaught"/>
        <s v="Monteleone"/>
        <s v="Verdugo"/>
        <s v="Sellers"/>
        <s v="Bowman"/>
        <s v="Marley"/>
        <s v="Grey"/>
        <s v="O'Rourke"/>
        <s v="Fatehali"/>
        <s v="Piza-Taylor"/>
        <s v="Cavanaugh"/>
        <s v="Amako"/>
        <s v="Musa"/>
        <s v="Phillippi"/>
        <s v="Hoskins"/>
        <s v="Imbalzano Zegar"/>
        <s v="Triedman"/>
        <s v="Lovuolo"/>
        <s v="Chung"/>
        <s v="Newsom"/>
        <s v="Harrington"/>
        <s v="Hoffman"/>
        <s v="Van Vugt"/>
        <s v="Feehley"/>
        <s v="Ashworth"/>
        <s v="Hansen"/>
        <s v="Czyz"/>
        <s v="Bauder"/>
        <s v="Mendoza"/>
        <s v="Glass"/>
        <s v="Butcher"/>
        <s v="Traiser"/>
        <s v="Mudy-Mader"/>
        <s v="Woo"/>
        <s v="Sheppard"/>
        <s v="Doran"/>
        <s v="Labrosse"/>
        <s v="Thomas"/>
        <s v="Lesniak"/>
        <s v="Prowse"/>
        <s v="Seigel"/>
        <s v="Blas"/>
        <s v="Simpson"/>
        <s v="Gierman"/>
        <s v="Jeuland"/>
        <s v="Chorney"/>
        <s v="Rook"/>
        <s v="Chin"/>
        <s v="Savage"/>
        <s v="Hitchings"/>
        <s v="Truitt"/>
        <s v="Chang"/>
        <s v="Frey"/>
        <s v="Krishna"/>
        <s v="Maher"/>
        <s v="Boivin"/>
        <s v="McAlister"/>
        <s v="Akhmedova"/>
        <s v="Tucker"/>
        <s v="Gramelspacher"/>
        <s v="Goldsmith"/>
        <s v="Tranter"/>
        <s v="Tu"/>
        <s v="Kaczka"/>
        <s v="Hunter"/>
        <s v="Ashby"/>
        <s v="Ausen"/>
        <s v="O'Leary"/>
        <s v="Scoville"/>
        <s v="Kaus"/>
        <s v="Rainey"/>
        <s v="Rasch"/>
        <s v="Plunkett"/>
        <s v="Gusmer"/>
        <s v="Loftus"/>
        <s v="Alvarez"/>
        <s v="Petersson"/>
        <s v="Liaw"/>
        <s v="Tripaldi"/>
        <s v="Endara"/>
        <s v="Valle"/>
        <s v="Germain"/>
        <s v="Finecey"/>
        <s v="Roe"/>
        <s v="Webb"/>
        <s v="Stocker"/>
        <s v="Jacobson"/>
        <s v="Goodwin"/>
        <s v="Brock"/>
        <s v="Papp"/>
        <s v="Siragusa"/>
        <s v="Pizarro"/>
        <s v="Strange"/>
        <s v="Eidinger"/>
        <s v="Ginsburg"/>
        <s v="Truex"/>
        <s v="Higgins"/>
        <s v="McCurdy"/>
        <s v="Varner"/>
        <s v="Dahmen"/>
        <s v="Fraser"/>
        <s v="Deeg"/>
        <s v="Robertson"/>
        <s v="Peck"/>
        <s v="Burger"/>
        <s v="Blain"/>
        <s v="Winters"/>
        <s v="McCue"/>
        <s v="Webster"/>
        <s v="Chiappone"/>
        <s v="Opie"/>
        <s v="Donnelly"/>
        <s v="Rall"/>
        <s v="Chen"/>
        <s v="Tufaro"/>
        <s v="Susedik"/>
        <s v="Deady"/>
        <s v="Schaefer"/>
        <s v="D'Alessandro"/>
        <s v="Wyss"/>
        <s v="Rose"/>
        <s v="Hopper"/>
        <s v="Finneran"/>
        <s v="Basham"/>
        <s v="Oscal"/>
        <s v="Craft"/>
        <s v="Kebede"/>
        <s v="Strobel"/>
        <s v="Dalton"/>
        <s v="Morimoto"/>
        <s v="Manlove"/>
        <s v="Madzik"/>
        <s v="Hobson"/>
        <s v="Reyes"/>
        <s v="Tierney"/>
        <s v="Gabris"/>
        <s v="Howard"/>
        <s v="Kallay"/>
        <s v="Leguizamo"/>
        <s v="Escartin"/>
        <s v="Chorey"/>
        <s v="McVay"/>
        <s v="Vinson"/>
        <s v="Astrike-Davis"/>
        <s v="Harder"/>
        <s v="Bell"/>
        <s v="Dawes"/>
        <s v="Larios"/>
        <s v="Yaremczuk"/>
        <s v="Eversman"/>
        <s v="Hickory"/>
        <s v="Mooney"/>
        <s v="Craighead"/>
        <s v="Gardner"/>
        <s v="Lohrenz"/>
        <s v="Demise"/>
        <s v="Guitard"/>
        <s v="Navas"/>
        <s v="Ptucha"/>
        <s v="Kirouac"/>
        <s v="Toews"/>
        <s v="Perry"/>
        <s v="Kretz"/>
        <s v="Hempel"/>
        <s v="McBroom"/>
        <s v="Yoo"/>
        <s v="Rand"/>
        <s v="Wolfe"/>
        <s v="Vance"/>
        <s v="Burnett"/>
        <s v="Clason"/>
        <s v="Pietz"/>
        <s v="Tegenkamp"/>
        <s v="Dover"/>
        <s v="Dockemeyer"/>
        <s v="Harel"/>
        <s v="Aguila"/>
        <s v="Vallejo Sarmiento"/>
        <s v="Beisheim"/>
        <s v="Lenhoff"/>
        <s v="Wehrwein"/>
        <s v="Markowitz"/>
        <s v="Vos"/>
        <s v="McLeod"/>
        <s v="Balcom"/>
        <s v="Dirth"/>
        <s v="Inglish"/>
        <s v="Massa-Musiak"/>
        <s v="Bailey"/>
        <s v="Jacoby"/>
        <s v="Crimmings"/>
        <s v="Crane"/>
        <s v="Swartzfager"/>
        <s v="Clevenger"/>
        <s v="Reichardt"/>
        <s v="Morton"/>
        <s v="Sunstrum"/>
        <s v="Frownfelter"/>
        <s v="Richter"/>
        <s v="England"/>
        <s v="McLean"/>
        <s v="Lane"/>
        <s v="Vonachen"/>
        <s v="Kidwell"/>
        <s v="Betancourth"/>
        <s v="Henstrom"/>
        <s v="Pereira"/>
        <s v="Brown"/>
        <s v="Reasoner"/>
        <s v="Carver"/>
        <s v="Borror"/>
        <s v="Saad"/>
        <s v="Paul"/>
        <s v="Trail"/>
        <s v="Benton"/>
        <s v="Bauman"/>
        <s v="Bakula"/>
        <s v="Davis"/>
        <s v="Weiler"/>
        <s v="Schaaf"/>
        <s v="Sack"/>
        <s v="Chenard"/>
        <s v="Williamson"/>
        <s v="Dollas"/>
        <s v="Sprague"/>
        <s v="Michell"/>
        <s v="Datwyler"/>
        <s v="Mead"/>
        <s v="Kennedy"/>
        <s v="Czech"/>
        <s v="O'Brien"/>
        <s v="Bachman"/>
        <s v="Bednar"/>
        <s v="Daye"/>
        <s v="Clarke"/>
        <s v="Koren"/>
        <s v="Kuramoto"/>
        <s v="Lynn"/>
        <s v="Dierksen"/>
        <s v="Zoeller"/>
        <s v="Flesch"/>
        <s v="Maltby"/>
        <s v="Custance"/>
        <s v="Choi"/>
        <s v="Barnett"/>
        <s v="Proulx"/>
        <s v="Lundine"/>
        <s v="Paullin"/>
        <s v="Delucia"/>
        <s v="Valentine"/>
        <s v="Mohara"/>
        <s v="Fairbrother"/>
        <s v="Fagan"/>
        <s v="Toth"/>
        <s v="Guinn"/>
        <s v="Diviney"/>
        <s v="Marlatt"/>
        <s v="Ohler"/>
        <s v="Mossler"/>
        <s v="Segall"/>
        <s v="Sprieser"/>
        <s v="Blanco"/>
        <s v="Sheptock"/>
        <s v="Chruniak"/>
        <s v="Miller"/>
        <s v="Theis"/>
        <s v="Sadler"/>
        <s v="Auger"/>
        <s v="Steadman"/>
        <s v="McCarron"/>
        <s v="Roecker"/>
        <s v="Giumarra"/>
        <s v="Bower"/>
        <s v="Capriccioso"/>
        <s v="Starbuck"/>
        <s v="McMahon"/>
        <s v="Rissell"/>
        <s v="Kromroy"/>
        <s v="Manfredi"/>
        <s v="Manwaring"/>
        <s v="Tomaszewski"/>
        <s v="Gannon"/>
        <s v="Frye"/>
        <s v="Currier"/>
        <s v="Whittendale"/>
        <s v="Rixe"/>
        <s v="Ballon-Landa"/>
        <s v="Zaferos"/>
        <s v="Evans Marke"/>
        <s v="Samland"/>
        <s v="Shapiro"/>
        <s v="Snitzer"/>
        <s v="Herra Arroyo"/>
        <s v="Watters"/>
        <s v="Steele-Belkin"/>
        <s v="Christensen"/>
        <s v="Hodge"/>
        <s v="Rusterholz"/>
        <s v="Lafrance"/>
        <s v="Hallis"/>
        <s v="Salowitz"/>
        <s v="Blake"/>
        <s v="Langerak"/>
        <s v="Bonilla"/>
        <s v="Ciabattoni"/>
        <s v="Escanero Palmer"/>
        <s v="Osmark"/>
        <s v="Warwick"/>
        <s v="Magnuson"/>
        <s v="Marsh"/>
        <s v="Kari"/>
        <s v="Standiford"/>
        <s v="Sherwin"/>
        <s v="Blekeli"/>
        <s v="Vangampleare"/>
        <s v="Hiatt"/>
        <s v="Tadesse"/>
        <s v="Jaswell"/>
        <s v="Phillips-Cook"/>
        <s v="Desruisseaux"/>
        <s v="Ripp"/>
        <s v="Harris"/>
        <s v="Shafer"/>
        <s v="Hemesath"/>
        <s v="Vinci"/>
        <s v="Diamond-Husmann"/>
        <s v="Soto"/>
        <s v="Patrick"/>
        <s v="Dacko"/>
        <s v="Glassey"/>
        <s v="Frechette"/>
        <s v="Benitez"/>
        <s v="Gauthier"/>
        <s v="Fazioli"/>
        <s v="Dannenhauer"/>
        <s v="McComb"/>
        <s v="Sambasivam"/>
        <s v="Maina"/>
        <s v="Keshian"/>
        <s v="Maas"/>
        <s v="Sinasac"/>
        <s v="Van De Kamp"/>
        <s v="Ruffo"/>
        <s v="Long"/>
        <s v="Rohde"/>
        <s v="Bonzi"/>
        <s v="Moore"/>
        <s v="McGrane"/>
        <s v="Stepnowski"/>
        <s v="Merkle"/>
        <s v="Vigneron"/>
        <s v="Mucci"/>
        <s v="MacDonald"/>
        <s v="Deng"/>
        <s v="De Mata"/>
        <s v="Strickland"/>
        <s v="Cheney"/>
        <s v="Godoy"/>
        <s v="Rider"/>
        <s v="Walters"/>
        <s v="Leboeuf"/>
        <s v="Scheibel"/>
        <s v="Ritter"/>
        <s v="Pretot"/>
        <s v="Willsey"/>
        <s v="Roach"/>
        <s v="Jacobsen"/>
        <s v="O'Hora"/>
        <s v="Amato"/>
        <s v="Wegner"/>
        <s v="Bokun"/>
        <s v="Ainsley"/>
        <s v="Overpeck"/>
        <s v="Levine"/>
        <s v="Jean"/>
        <s v="Wild"/>
        <s v="Tabor"/>
        <s v="Steffen"/>
        <s v="Tadich"/>
        <s v="Christenson"/>
        <s v="Shell"/>
        <s v="Rao"/>
        <s v="Gomez"/>
        <s v="Hemingway"/>
        <s v="Pett"/>
        <s v="Meingast"/>
        <s v="McCarthy"/>
        <s v="Boyle"/>
        <s v="Gundersen"/>
        <s v="Wolswinkel"/>
        <s v="Bomberger"/>
        <s v="Lapierre"/>
        <s v="Beaty"/>
        <s v="Hammer"/>
        <s v="Randolph"/>
        <s v="Masterson"/>
        <s v="Friess"/>
        <s v="Mantoni"/>
        <s v="Bodeen"/>
        <s v="McPherson"/>
        <s v="Palko"/>
        <s v="Breathitt"/>
        <s v="Evora"/>
        <s v="Fischer"/>
        <s v="Deba"/>
        <s v="Leloup"/>
        <s v="Labare"/>
        <s v="Arouca"/>
        <s v="Reese"/>
        <s v="McCloskey"/>
        <s v="Tedsen"/>
        <s v="Koehlinger"/>
        <s v="Pielechaty"/>
        <s v="Korhonen"/>
        <s v="Kehr"/>
        <s v="Montagna"/>
        <s v="M√ºller"/>
        <s v="Sidebottom"/>
        <s v="Morris"/>
        <s v="Chaisson"/>
        <s v="Pigott"/>
        <s v="Cochrane"/>
        <s v="Armitage"/>
        <s v="Shen"/>
        <s v="O'Kelly"/>
        <s v="Huff"/>
        <s v="Dye"/>
        <s v="Willard"/>
        <s v="D'Addario"/>
        <s v="Buchanan"/>
        <s v="Waterson"/>
        <s v="Piras"/>
        <s v="Landberg"/>
        <s v="Flynn"/>
        <s v="Bishop"/>
        <s v="Devitt"/>
        <s v="Tramontano"/>
        <s v="Davidson"/>
        <s v="McGraw"/>
        <s v="Fellure"/>
        <s v="Sanford"/>
        <s v="Wrenn"/>
        <s v="Lindsey"/>
        <s v="Krueger"/>
        <s v="Babler"/>
        <s v="Brezenski"/>
        <s v="Marschner"/>
        <s v="Montez"/>
        <s v="Hurt"/>
        <s v="Garey"/>
        <s v="Reddy"/>
        <s v="Mueller"/>
        <s v="Julia"/>
        <s v="Uribe"/>
        <s v="Hand"/>
        <s v="Mac-Thiong"/>
        <s v="Steidl"/>
        <s v="Alderfer"/>
        <s v="Ryland"/>
        <s v="Bethea"/>
        <s v="Blois"/>
        <s v="Dayton"/>
        <s v="Cloud"/>
        <s v="Betournay"/>
        <s v="Temple"/>
        <s v="Rollie"/>
        <s v="Roybal"/>
        <s v="Turgeon"/>
        <s v="Deingenis"/>
        <s v="Gibbs"/>
        <s v="Trom"/>
        <s v="Sizer"/>
        <s v="Ellison"/>
        <s v="Sulkowski"/>
        <s v="Maringo"/>
        <s v="Lattin"/>
        <s v="Deblander"/>
        <s v="O'Neill"/>
        <s v="Stanek"/>
        <s v="Manning"/>
        <s v="Barrera Munoz"/>
        <s v="Schauwaers"/>
        <s v="Hartman"/>
        <s v="Fire"/>
        <s v="Waliaula"/>
        <s v="Blackshear"/>
        <s v="Nettik"/>
        <s v="Novales"/>
        <s v="Rosauer"/>
        <s v="Ryder"/>
        <s v="Larsen"/>
        <s v="Keate"/>
        <s v="Starosciak"/>
        <s v="Henderson"/>
        <s v="Winkelman"/>
        <s v="Monette"/>
        <s v="Kramer"/>
        <s v="Goldstein"/>
        <s v="Barrett"/>
        <s v="Irwin"/>
        <s v="Glenn"/>
        <s v="O'Meara"/>
        <s v="Budrow"/>
        <s v="Douglas"/>
        <s v="Tecklenburg"/>
        <s v="Schenck"/>
        <s v="Blendell"/>
        <s v="Parodi"/>
        <s v="Morgan"/>
        <s v="Linden"/>
        <s v="Horning"/>
        <s v="Goode"/>
        <s v="Doden"/>
        <s v="Groff"/>
        <s v="Kuehler"/>
        <s v="Gibby"/>
        <s v="Busa"/>
        <s v="Moyo"/>
        <s v="Ash"/>
        <s v="Do Prado"/>
        <s v="Dever"/>
        <s v="Horvath"/>
        <s v="Danner"/>
        <s v="Weiss"/>
        <s v="D'Andrea"/>
        <s v="Olesky"/>
        <s v="Whitcraft"/>
        <s v="Salazar"/>
        <s v="Todd"/>
        <s v="Pond"/>
        <s v="Egan"/>
        <s v="Bersani"/>
        <s v="Creech"/>
        <s v="Sudres"/>
        <s v="Couture"/>
        <s v="Patronick"/>
        <s v="Depasquale"/>
        <s v="Lavergne"/>
        <s v="Kawakami"/>
        <s v="Gonsalves"/>
        <s v="Aure"/>
        <s v="Mattingly"/>
        <s v="Stelpflug"/>
        <s v="Sanchez Antognini"/>
        <s v="Condon"/>
        <s v="Magato"/>
        <s v="Dombrowski"/>
        <s v="Ohara"/>
        <s v="Cifuentes Fetiva"/>
        <s v="Keno"/>
        <s v="Bruce"/>
        <s v="Lorch"/>
        <s v="Sullivan"/>
        <s v="Cave"/>
        <s v="Gudenkauf"/>
        <s v="Holley"/>
        <s v="Kemble"/>
        <s v="Bentley"/>
        <s v="Bellucci"/>
        <s v="Collins"/>
        <s v="Gillman"/>
        <s v="West"/>
        <s v="Chida"/>
        <s v="Reisenauer"/>
        <s v="Rosenberg-Wohl"/>
        <s v="Theriault"/>
        <s v="Manuel"/>
        <s v="Demko"/>
        <s v="Battaglia"/>
        <s v="Follo"/>
        <s v="Barana"/>
        <s v="Lysaght"/>
        <s v="Chalmers"/>
        <s v="Delfidio"/>
        <s v="Cummings"/>
        <s v="Schroegel"/>
        <s v="Casey"/>
        <s v="Randall"/>
        <s v="Doyon"/>
        <s v="Sankey"/>
        <s v="Stilgenbauer"/>
        <s v="Jaskiewicz"/>
        <s v="Deppen"/>
        <s v="Hine"/>
        <s v="Mathews"/>
        <s v="Yabu"/>
        <s v="Strang"/>
        <s v="Frank"/>
        <s v="Shanley"/>
        <s v="Mancebo Garcia"/>
        <s v="Keehan"/>
        <s v="Mahaney"/>
        <s v="Nolan"/>
        <s v="Sobrino"/>
        <s v="Gennaro"/>
        <s v="Mayer"/>
        <s v="Becker"/>
        <s v="Platt"/>
        <s v="Brodeur"/>
        <s v="Knight Pech"/>
        <s v="Jubinski"/>
        <s v="Wall"/>
        <s v="McKay"/>
        <s v="Oh"/>
        <s v="Kessell"/>
        <s v="Hidalgo Zambrano"/>
        <s v="Caprario"/>
        <s v="Wong"/>
        <s v="Lea"/>
        <s v="Quigley"/>
        <s v="Korir"/>
        <s v="Downs"/>
        <s v="Zywek"/>
        <s v="Faulkner"/>
        <s v="Erspamer"/>
        <s v="Addison"/>
        <s v="Wu"/>
        <s v="Bosl"/>
        <s v="Goldberg"/>
        <s v="Johnston"/>
        <s v="Keating"/>
        <s v="Duhon"/>
        <s v="Briseno"/>
        <s v="Besse"/>
        <s v="Shillings"/>
        <s v="Tate"/>
        <s v="Hengoed"/>
        <s v="Aller"/>
        <s v="Pisano"/>
        <s v="Sanca"/>
        <s v="Bond"/>
        <s v="Carron"/>
        <s v="Ellwanger"/>
        <s v="Hanson"/>
        <s v="Counts"/>
        <s v="Carson"/>
        <s v="Haines"/>
        <s v="Schnabel"/>
        <s v="Simon"/>
        <s v="Arciniaga"/>
        <s v="Lizak"/>
        <s v="Howery"/>
        <s v="Crain"/>
        <s v="Hotze"/>
        <s v="Chauhan"/>
        <s v="Raab"/>
        <s v="McKown"/>
        <s v="Schiemann"/>
        <s v="Cress"/>
        <s v="Mawson"/>
        <s v="Wigginton"/>
        <s v="Schroeder"/>
        <s v="Leonard"/>
        <s v="Tissue"/>
        <s v="Wood"/>
        <s v="Denny"/>
        <s v="Testa"/>
        <s v="Buchholtz"/>
        <s v="Hoyt"/>
        <s v="Cabada"/>
        <s v="Lobaciute"/>
        <s v="Oberndorfer"/>
        <s v="Hetherington"/>
        <s v="Murray"/>
        <s v="Higden"/>
        <s v="Rediger"/>
        <s v="Grise"/>
        <s v="Skildum"/>
        <s v="Fischer-Daly"/>
        <s v="Rudder"/>
        <s v="Cartmell"/>
        <s v="Troland"/>
        <s v="Berg"/>
        <s v="Engtrakul"/>
        <s v="Leonhardt"/>
        <s v="Goetz"/>
        <s v="Cacharelis"/>
        <s v="Kariolis"/>
        <s v="Zelwin"/>
        <s v="Bannon"/>
        <s v="Vetter"/>
        <s v="Jablonski"/>
        <s v="Jakubowitch"/>
        <s v="Altshuler"/>
        <s v="Ugarte"/>
        <s v="Tusso"/>
        <s v="Landry"/>
        <s v="McDonald"/>
        <s v="Larue"/>
        <s v="Marcus"/>
        <s v="Daubert"/>
        <s v="Close"/>
        <s v="Roels"/>
        <s v="Venosky"/>
        <s v="Gosnell"/>
        <s v="Chewning-Kulick"/>
        <s v="Manion"/>
        <s v="Leblanc"/>
        <s v="Goldsby"/>
        <s v="Mahoney"/>
        <s v="McCracken"/>
        <s v="Spewak"/>
        <s v="Cottini"/>
        <s v="Findlay"/>
        <s v="Strasburg"/>
        <s v="Deeter"/>
        <s v="Arpin"/>
        <s v="Schoeneck"/>
        <s v="Willits"/>
        <s v="Syring"/>
        <s v="Strike"/>
        <s v="Hennigar"/>
        <s v="May"/>
        <s v="Metcalf"/>
        <s v="Tiska"/>
        <s v="Fairley"/>
        <s v="Piasta"/>
        <s v="Olsen"/>
        <s v="De Jesus"/>
        <s v="Bartus"/>
        <s v="Stevens"/>
        <s v="Rich"/>
        <s v="Fayter"/>
        <s v="Parise"/>
        <s v="Andrew"/>
        <s v="Gryniewicz"/>
        <s v="Panora"/>
        <s v="Lambe"/>
        <s v="Casto"/>
        <s v="Martelli"/>
        <s v="Naskret"/>
        <s v="Maloney"/>
        <s v="Amherst"/>
        <s v="Johansen"/>
        <s v="Chandler"/>
        <s v="Kaufmann"/>
        <s v="Barnes-Zurkinden"/>
        <s v="Wolter"/>
        <s v="Pearson"/>
        <s v="Leon"/>
        <s v="Marriott"/>
        <s v="Wilkins"/>
        <s v="Saiter"/>
        <s v="Winrow"/>
        <s v="Gries"/>
        <s v="Strohschein"/>
        <s v="Coogan"/>
        <s v="Gagnon"/>
        <s v="Brian"/>
        <s v="Fox"/>
        <s v="Traver"/>
        <s v="Quick"/>
        <s v="Theriot"/>
        <s v="Michalis"/>
        <s v="Tjong Clemons"/>
        <s v="Palma"/>
        <s v="Takaoka"/>
        <s v="Sherman"/>
        <s v="Andre"/>
        <s v="Switt"/>
        <s v="Whitbeck"/>
        <s v="Auer"/>
        <s v="Attar"/>
        <s v="Misuraca"/>
        <s v="Spannaus"/>
        <s v="Tarbiat"/>
        <s v="Pulkkinen"/>
        <s v="Trnovcova"/>
        <s v="Anthony"/>
        <s v="Hetrick"/>
        <s v="Stern"/>
        <s v="Newman"/>
        <s v="Mone"/>
        <s v="Powers"/>
        <s v="Ulery"/>
        <s v="Cho"/>
        <s v="Reumann"/>
        <s v="Cooper"/>
        <s v="Cichon"/>
        <s v="Maroevic"/>
        <s v="Schulz"/>
        <s v="Capriolo"/>
        <s v="Borleis"/>
        <s v="Conrad"/>
        <s v="Karakoyunlu"/>
        <s v="Desrosiers"/>
        <s v="Shabot Marcos"/>
        <s v="Comment"/>
        <s v="Moss"/>
        <s v="Clash"/>
        <s v="Blankenship"/>
        <s v="Lloyd"/>
        <s v="Kong"/>
        <s v="Benson"/>
        <s v="Huntington"/>
        <s v="Kendall"/>
        <s v="Gast"/>
        <s v="Scanlin"/>
        <s v="Philbrook"/>
        <s v="Cowan"/>
        <s v="Sousa"/>
        <s v="Stanton"/>
        <s v="Mollak"/>
        <s v="Weston"/>
        <s v="Rabuzzi"/>
        <s v="Hendrix"/>
        <s v="Van Nielen"/>
        <s v="Schout"/>
        <s v="Schmaltz"/>
        <s v="Eagen"/>
        <s v="Rotramel"/>
        <s v="Prevost"/>
        <s v="Nyambaso"/>
        <s v="Shaffer"/>
        <s v="Corkum"/>
        <s v="Pedersen"/>
        <s v="Melo"/>
        <s v="Sakamoto"/>
        <s v="Lombardo"/>
        <s v="Bode"/>
        <s v="Norcross"/>
        <s v="Lazrus"/>
        <s v="Tsegay"/>
        <s v="Schneider"/>
        <s v="Loreto"/>
        <s v="Callahan"/>
        <s v="Timko"/>
        <s v="Achatz"/>
        <s v="Horwitz"/>
        <s v="Gordyan"/>
        <s v="Battoo"/>
        <s v="Barker"/>
        <s v="Saarnilehto"/>
        <s v="Hillman"/>
        <s v="Bartel"/>
        <s v="Potekhina"/>
        <s v="Lapp"/>
        <s v="McCormick"/>
        <s v="Coffed"/>
        <s v="Estes"/>
        <s v="Miles"/>
        <s v="Zamore"/>
        <s v="Donaghy"/>
        <s v="Fiorini"/>
        <s v="Alexander"/>
        <s v="Watkins"/>
        <s v="Cassel"/>
        <s v="O'Sullivan"/>
        <s v="Chepkirui"/>
        <s v="Gurney"/>
        <s v="Francis"/>
        <s v="Gruca"/>
        <s v="Rojas Alvarez"/>
        <s v="Denton"/>
        <s v="Trout"/>
        <s v="Gilbert"/>
        <s v="Chong"/>
        <s v="Henry"/>
        <s v="Brenneman"/>
        <s v="Kemp"/>
        <s v="Hillyard"/>
        <s v="Gonzales"/>
        <s v="Sayre"/>
        <s v="Panke"/>
        <s v="Brennan"/>
        <s v="Ngo"/>
        <s v="Guerdan"/>
        <s v="Mills-Honarvar"/>
        <s v="Farvard"/>
        <s v="Skinner"/>
        <s v="Shue"/>
        <s v="Blinn"/>
        <s v="Duyn"/>
        <s v="Wardian"/>
        <s v="Heuninck"/>
        <s v="Kipyego"/>
        <s v="Kuehl"/>
        <s v="Burkholder"/>
        <s v="Stadolnik"/>
        <s v="Shields"/>
        <s v="Margolis"/>
        <s v="Uffenbeck"/>
        <s v="Stepanova"/>
        <s v="Verdi"/>
        <s v="Mickelson"/>
        <s v="Dibaba"/>
        <s v="Shilling"/>
        <s v="Bashaw"/>
        <s v="Jacob"/>
        <s v="McCutcheon"/>
        <s v="Connor"/>
        <s v="Geoghegan"/>
        <s v="McGinn"/>
        <s v="Quinteros"/>
        <s v="Loenser"/>
        <s v="Furrer"/>
        <s v="Konigs"/>
        <s v="Tesdahl"/>
        <s v="Engel"/>
        <s v="Kuck"/>
        <s v="Neuschel"/>
        <s v="Rosales Ramirez"/>
        <s v="Marquez"/>
        <s v="Green"/>
        <s v="Schubel"/>
        <s v="Jimenez"/>
        <s v="Zimny-Schmitt"/>
        <s v="Brohart"/>
        <s v="Oka"/>
        <s v="Metzger"/>
        <s v="Vaughn"/>
        <s v="Petty"/>
        <s v="Lasseron"/>
        <s v="Bushong"/>
        <s v="Dennison"/>
        <s v="Lira"/>
        <s v="Nahigian"/>
        <s v="Cackett"/>
        <s v="Hunter-Galvan"/>
        <s v="Pierret"/>
        <s v="O'Neil"/>
        <s v="Leitz"/>
        <s v="Durfee"/>
        <s v="Maylone"/>
        <s v="Reiland"/>
        <s v="Hu"/>
        <s v="Lessek"/>
        <s v="Colavincenzo"/>
        <s v="Mendez-Karr"/>
        <s v="Saulnier"/>
        <s v="Schoonover"/>
        <s v="Hass"/>
        <s v="Cadotte"/>
        <s v="Cacciapaglia"/>
        <s v="Mininger"/>
        <s v="Mayo"/>
        <s v="Zicko"/>
        <s v="Cupp"/>
        <s v="Klassen"/>
        <s v="Musal"/>
        <s v="Kitayama"/>
        <s v="Altman"/>
        <s v="Demchko"/>
        <s v="Betts"/>
        <s v="Vandeventer"/>
        <s v="Hirano"/>
        <s v="Davi"/>
        <s v="Sloan"/>
        <s v="Homich"/>
        <s v="Kristjansson"/>
        <s v="Pitman"/>
        <s v="Curley"/>
        <s v="Zimmer"/>
        <s v="Granski"/>
        <s v="Regina"/>
        <s v="Howe"/>
        <s v="Atwater"/>
        <s v="Gurganus"/>
        <s v="Holden"/>
        <s v="Parton"/>
        <s v="Dent"/>
        <s v="Ranti"/>
        <s v="Ishaq"/>
        <s v="Wiles"/>
        <s v="Serafini"/>
        <s v="Button"/>
        <s v="Gaal"/>
        <s v="Liptak"/>
        <s v="Kellam"/>
        <s v="Gordon"/>
        <s v="Wagoner"/>
        <s v="Goffi"/>
        <s v="Salovaara"/>
        <s v="Reid"/>
        <s v="Allan"/>
        <s v="Tang"/>
        <s v="Chepkwony"/>
        <s v="Szynkarczuk"/>
        <s v="Brill"/>
        <s v="Nunn"/>
        <s v="Blair"/>
        <s v="Sharkey"/>
        <s v="Scalard"/>
        <s v="Burget"/>
        <s v="English"/>
        <s v="Hampton"/>
        <s v="Lucas"/>
        <s v="Cherewatti"/>
        <s v="Olle"/>
        <s v="Hamsi"/>
        <s v="Finnegan"/>
        <s v="Villa"/>
        <s v="Cable"/>
        <s v="Eiring"/>
        <s v="Friedman"/>
        <s v="Croker"/>
        <s v="Beganics"/>
        <s v="Huberty"/>
        <s v="Hazlehurst"/>
        <s v="Marin"/>
        <s v="Dear"/>
        <s v="Lederer"/>
        <s v="Robson"/>
        <s v="Galvan"/>
        <s v="Teeuwen"/>
        <s v="List"/>
        <s v="Shafar"/>
        <s v="Copenhaver"/>
        <s v="Stump"/>
        <s v="Wehrman"/>
        <s v="Sischo"/>
        <s v="Fonti"/>
        <s v="Merlis"/>
        <s v="Hasegawa"/>
        <s v="Haselden"/>
        <s v="Simonson"/>
        <s v="Montag"/>
        <s v="Deroian"/>
        <s v="Brady"/>
        <s v="Strickler"/>
        <s v="Simone"/>
        <s v="Von Rock"/>
        <s v="Woodard"/>
        <s v="Sinda"/>
        <s v="Rydland"/>
        <s v="Vespa"/>
        <s v="Meadows"/>
        <s v="Toppen"/>
        <s v="Ermer"/>
        <s v="Dionne"/>
        <s v="Stasulli"/>
        <s v="Duran"/>
        <s v="Klundt"/>
        <s v="Waters"/>
        <s v="Rusk"/>
        <s v="Gersbach"/>
        <s v="Taylor-Watson"/>
        <s v="Levitsky"/>
        <s v="Carroll"/>
        <s v="Campos"/>
        <s v="Flajslik"/>
        <s v="Chua"/>
        <s v="Wilzbacher"/>
        <s v="Thayer"/>
        <s v="Brosseau"/>
        <s v="Phares"/>
        <s v="Padula"/>
        <s v="Gamirov"/>
        <s v="Briot"/>
        <s v="De Hueck"/>
        <s v="Putt"/>
        <s v="Deiman"/>
        <s v="Bonanni"/>
        <s v="Stein"/>
        <s v="Laumann"/>
        <s v="Galaviz"/>
        <s v="Piper"/>
        <s v="Cantini"/>
        <s v="Werhane"/>
        <s v="Davies"/>
        <s v="Hummel"/>
        <s v="Lutz"/>
        <s v="Viglienzoni"/>
        <s v="Rathbun"/>
        <s v="Conant"/>
        <s v="Huyser-Wierenga"/>
        <s v="Natalini"/>
        <s v="Robbins"/>
        <s v="Stanislav"/>
        <s v="Mears"/>
        <s v="Neill"/>
        <s v="Tola"/>
        <s v="Briskman"/>
        <s v="Ritzenhein"/>
        <s v="Malkowski"/>
        <s v="Andreyko"/>
        <s v="Lozier"/>
        <s v="Rodas"/>
        <s v="Karmen"/>
        <s v="Lippmann"/>
        <s v="Klehm"/>
        <s v="Desisa"/>
        <s v="Brooks"/>
        <s v="Weispfennig"/>
        <s v="Sorrell"/>
        <s v="Marek"/>
        <s v="Werner"/>
        <s v="Penny"/>
        <s v="Masayesva"/>
        <s v="Paavola"/>
        <s v="Gehlsen"/>
        <s v="Roche"/>
        <s v="Hearn"/>
        <s v="Dimson"/>
        <s v="Slason"/>
        <s v="Gibson"/>
        <s v="Erdos"/>
        <s v="Cushman"/>
        <s v="Hammel"/>
        <s v="Ytterstad"/>
        <s v="Prince"/>
        <s v="Freeman"/>
        <s v="Petrulak"/>
        <s v="Zablocki"/>
        <s v="Van Meter"/>
        <s v="Babay"/>
        <s v="Moody"/>
        <s v="Swierzbinski"/>
        <s v="Schwartz"/>
        <s v="Sanseverino"/>
        <s v="Lawder"/>
        <s v="Hoerner"/>
        <s v="Beaulne"/>
        <s v="Lunz"/>
        <s v="Kyle"/>
        <s v="Brackenwagen"/>
        <s v="Schmitt"/>
        <s v="Borden"/>
        <s v="Regan"/>
        <s v="Koenis"/>
        <s v="Kittaka"/>
        <s v="Concannon"/>
        <s v="Schultz"/>
        <s v="Brannigan"/>
        <s v="Cavallo"/>
        <s v="Axelrod"/>
        <s v="Roberge"/>
        <s v="Schmidt"/>
        <s v="Kosters"/>
        <s v="Dykes"/>
        <s v="Velan"/>
        <s v="Goolik"/>
        <s v="Bain"/>
        <s v="Wieck"/>
        <s v="Friel"/>
        <s v="Santandreu"/>
        <s v="Gerber"/>
        <s v="Benadum"/>
        <s v="Ragazzini"/>
        <s v="Kessinger"/>
        <s v="Bezgin"/>
        <s v="Woldesilassie"/>
        <s v="Ruiz Herrero"/>
        <s v="Bin Alias"/>
        <s v="Pulliam"/>
        <s v="Guisinger"/>
        <s v="Arnerich"/>
        <s v="Nolette"/>
        <s v="Chabrier"/>
        <s v="Knotts"/>
        <s v="Pultorak"/>
        <s v="Maxon"/>
        <s v="Kraai"/>
        <s v="Larosa"/>
        <s v="Haney"/>
        <s v="Boulay"/>
        <s v="Luy"/>
        <s v="Fava"/>
        <s v="Montoya"/>
        <s v="Albertson"/>
        <s v="Barger"/>
        <s v="Fraioli"/>
        <s v="April"/>
        <s v="Talhelm"/>
        <s v="Treece"/>
        <s v="Beisel"/>
        <s v="Enke"/>
        <s v="Ruiz-Tagle Barros"/>
        <s v="Ferrell"/>
        <s v="Gates"/>
        <s v="Jeffers"/>
        <s v="Sulhanek"/>
        <s v="Caron"/>
        <s v="Fullarton"/>
        <s v="Lindgren"/>
        <s v="Akiha"/>
        <s v="Sweny"/>
        <s v="Tobin"/>
        <s v="Keys"/>
        <s v="Wilbur"/>
        <s v="Ditota"/>
        <s v="Horbol"/>
        <s v="Murakami"/>
        <s v="Petermann"/>
        <s v="Graves - Rostro"/>
        <s v="Danielson"/>
        <s v="Street"/>
        <s v="Buss"/>
        <s v="Duffy"/>
        <s v="Castro"/>
        <s v="Avery"/>
        <s v="Bohinski"/>
        <s v="Kohls"/>
        <s v="Brietzke"/>
        <s v="Riveros Gonzalez"/>
        <s v="Albano"/>
        <s v="Rosendahl"/>
        <s v="German"/>
      </sharedItems>
    </cacheField>
    <cacheField name="BMI" numFmtId="0">
      <sharedItems containsSemiMixedTypes="0" containsString="0" containsNumber="1" minValue="15.01" maxValue="55.05" count="1335">
        <n v="47.41"/>
        <n v="30.36"/>
        <n v="34.484999999999999"/>
        <n v="38.094999999999999"/>
        <n v="35.53"/>
        <n v="32.799999999999997"/>
        <n v="36.4"/>
        <n v="36.96"/>
        <n v="41.14"/>
        <n v="38.06"/>
        <n v="37.700000000000003"/>
        <n v="42.13"/>
        <n v="40.92"/>
        <n v="40.564999999999998"/>
        <n v="36.384999999999998"/>
        <n v="39.9"/>
        <n v="33.799999999999997"/>
        <n v="36.765000000000001"/>
        <n v="36.954999999999998"/>
        <n v="42.9"/>
        <n v="36.299999999999997"/>
        <n v="32.200000000000003"/>
        <n v="31.3"/>
        <n v="41.8"/>
        <n v="35.090000000000003"/>
        <n v="33.880000000000003"/>
        <n v="30.875"/>
        <n v="36.86"/>
        <n v="35.86"/>
        <n v="37.049999999999997"/>
        <n v="43.89"/>
        <n v="42.35"/>
        <n v="31.35"/>
        <n v="47.6"/>
        <n v="46.2"/>
        <n v="32.015000000000001"/>
        <n v="32.450000000000003"/>
        <n v="34.96"/>
        <n v="35.5"/>
        <n v="52.58"/>
        <n v="35.200000000000003"/>
        <n v="34.21"/>
        <n v="38.94"/>
        <n v="30.21"/>
        <n v="33.630000000000003"/>
        <n v="40.369999999999997"/>
        <n v="53.09"/>
        <n v="31.79"/>
        <n v="41.895000000000003"/>
        <n v="31.16"/>
        <n v="34.104999999999997"/>
        <n v="51.93"/>
        <n v="38.950000000000003"/>
        <n v="36.630000000000003"/>
        <n v="34.200000000000003"/>
        <n v="50.63"/>
        <n v="36.479999999999997"/>
        <n v="54.82"/>
        <n v="51.48"/>
        <n v="52.06"/>
        <n v="30.684999999999999"/>
        <n v="36.08"/>
        <n v="54.99"/>
        <n v="35.97"/>
        <n v="45.54"/>
        <n v="30.8"/>
        <n v="38.39"/>
        <n v="32.299999999999997"/>
        <n v="48.8"/>
        <n v="45.5"/>
        <n v="53.61"/>
        <n v="36.19"/>
        <n v="34.6"/>
        <n v="54.12"/>
        <n v="48.82"/>
        <n v="51.01"/>
        <n v="45.65"/>
        <n v="52.9"/>
        <n v="45.41"/>
        <n v="49.41"/>
        <n v="31.824999999999999"/>
        <n v="51.28"/>
        <n v="33.11"/>
        <n v="54.74"/>
        <n v="32.56"/>
        <n v="39.049999999999997"/>
        <n v="42.75"/>
        <n v="50.58"/>
        <n v="30.495000000000001"/>
        <n v="48.31"/>
        <n v="48.99"/>
        <n v="44.34"/>
        <n v="41.51"/>
        <n v="48.2"/>
        <n v="35.75"/>
        <n v="53.81"/>
        <n v="49.48"/>
        <n v="34.1"/>
        <n v="35.299999999999997"/>
        <n v="43.83"/>
        <n v="50.07"/>
        <n v="32.774999999999999"/>
        <n v="48.93"/>
        <n v="37.07"/>
        <n v="51.51"/>
        <n v="34.799999999999997"/>
        <n v="36.67"/>
        <n v="30.9"/>
        <n v="44.88"/>
        <n v="44.32"/>
        <n v="46.39"/>
        <n v="30.78"/>
        <n v="41.46"/>
        <n v="48"/>
        <n v="49.13"/>
        <n v="37.799999999999997"/>
        <n v="38.299999999999997"/>
        <n v="30.2"/>
        <n v="48.32"/>
        <n v="44.86"/>
        <n v="52.15"/>
        <n v="41.12"/>
        <n v="46.85"/>
        <n v="42.24"/>
        <n v="34.39"/>
        <n v="42.89"/>
        <n v="53.62"/>
        <n v="33.4"/>
        <n v="42.71"/>
        <n v="41.52"/>
        <n v="39.4"/>
        <n v="46.45"/>
        <n v="26.07"/>
        <n v="36.54"/>
        <n v="51.64"/>
        <n v="42.83"/>
        <n v="40.15"/>
        <n v="27.8"/>
        <n v="45.81"/>
        <n v="34.43"/>
        <n v="41.33"/>
        <n v="31.92"/>
        <n v="39.799999999999997"/>
        <n v="42.82"/>
        <n v="35.625"/>
        <n v="42.69"/>
        <n v="37.869999999999997"/>
        <n v="40.61"/>
        <n v="49.49"/>
        <n v="37.619999999999997"/>
        <n v="33.5"/>
        <n v="47.46"/>
        <n v="49.24"/>
        <n v="54.4"/>
        <n v="39.729999999999997"/>
        <n v="35.68"/>
        <n v="48.86"/>
        <n v="32.49"/>
        <n v="39"/>
        <n v="33.42"/>
        <n v="37.18"/>
        <n v="33.33"/>
        <n v="53.21"/>
        <n v="38.729999999999997"/>
        <n v="29.73"/>
        <n v="34.700000000000003"/>
        <n v="38.28"/>
        <n v="33.57"/>
        <n v="38.17"/>
        <n v="34.4"/>
        <n v="31.73"/>
        <n v="36.64"/>
        <n v="36.85"/>
        <n v="39.14"/>
        <n v="32.9"/>
        <n v="29.78"/>
        <n v="32.78"/>
        <n v="41.65"/>
        <n v="50.79"/>
        <n v="35.43"/>
        <n v="35.25"/>
        <n v="31.02"/>
        <n v="35.6"/>
        <n v="29.06"/>
        <n v="35.799999999999997"/>
        <n v="49.8"/>
        <n v="35.71"/>
        <n v="33.69"/>
        <n v="42.27"/>
        <n v="53.25"/>
        <n v="26.8"/>
        <n v="28.5"/>
        <n v="22.895"/>
        <n v="34.06"/>
        <n v="36.409999999999997"/>
        <n v="52.3"/>
        <n v="52.66"/>
        <n v="29.57"/>
        <n v="36.99"/>
        <n v="31.4"/>
        <n v="34.9"/>
        <n v="31.13"/>
        <n v="31.68"/>
        <n v="33.534999999999997"/>
        <n v="32.700000000000003"/>
        <n v="41.25"/>
        <n v="36.159999999999997"/>
        <n v="33.72"/>
        <n v="37.74"/>
        <n v="48.75"/>
        <n v="31.065000000000001"/>
        <n v="23.55"/>
        <n v="30.18"/>
        <n v="29.94"/>
        <n v="53.06"/>
        <n v="30.25"/>
        <n v="46.68"/>
        <n v="30.4"/>
        <n v="51.18"/>
        <n v="22.18"/>
        <n v="45.52"/>
        <n v="52.81"/>
        <n v="33.58"/>
        <n v="37.524999999999999"/>
        <n v="34.5"/>
        <n v="28.16"/>
        <n v="30.02"/>
        <n v="37.82"/>
        <n v="33.14"/>
        <n v="25.14"/>
        <n v="20.18"/>
        <n v="44.36"/>
        <n v="23.82"/>
        <n v="45"/>
        <n v="26.62"/>
        <n v="32.67"/>
        <n v="44.44"/>
        <n v="28.31"/>
        <n v="25.05"/>
        <n v="28.34"/>
        <n v="17.765000000000001"/>
        <n v="36.119999999999997"/>
        <n v="23.19"/>
        <n v="35.99"/>
        <n v="26.24"/>
        <n v="31.36"/>
        <n v="25.69"/>
        <n v="25.46"/>
        <n v="31.83"/>
        <n v="24.43"/>
        <n v="41.9"/>
        <n v="22.88"/>
        <n v="29.734999999999999"/>
        <n v="40.74"/>
        <n v="24.14"/>
        <n v="25.15"/>
        <n v="28.71"/>
        <n v="23"/>
        <n v="24.25"/>
        <n v="23.85"/>
        <n v="40.020000000000003"/>
        <n v="19.170000000000002"/>
        <n v="43.53"/>
        <n v="46.06"/>
        <n v="29.92"/>
        <n v="28.46"/>
        <n v="24.56"/>
        <n v="41.19"/>
        <n v="18.63"/>
        <n v="26.26"/>
        <n v="22.37"/>
        <n v="39.619999999999997"/>
        <n v="18.329999999999998"/>
        <n v="17.11"/>
        <n v="43.5"/>
        <n v="25.364999999999998"/>
        <n v="28.594999999999999"/>
        <n v="29.83"/>
        <n v="24.7"/>
        <n v="17.940000000000001"/>
        <n v="21.08"/>
        <n v="37.715000000000003"/>
        <n v="22.39"/>
        <n v="28.78"/>
        <n v="26.39"/>
        <n v="19.260000000000002"/>
        <n v="26.92"/>
        <n v="19.73"/>
        <n v="23.56"/>
        <n v="37.67"/>
        <n v="18.73"/>
        <n v="33.090000000000003"/>
        <n v="27.74"/>
        <n v="24.2"/>
        <n v="22.03"/>
        <n v="26.885000000000002"/>
        <n v="16.36"/>
        <n v="16.05"/>
        <n v="29.07"/>
        <n v="17.43"/>
        <n v="19.329999999999998"/>
        <n v="30.52"/>
        <n v="39.21"/>
        <n v="26.98"/>
        <n v="25.84"/>
        <n v="23.94"/>
        <n v="20.03"/>
        <n v="41.42"/>
        <n v="27.645"/>
        <n v="22.72"/>
        <n v="36.520000000000003"/>
        <n v="33.96"/>
        <n v="26.695"/>
        <n v="18.45"/>
        <n v="33.18"/>
        <n v="36.1"/>
        <n v="22.77"/>
        <n v="21.24"/>
        <n v="17.600000000000001"/>
        <n v="26.29"/>
        <n v="35.31"/>
        <n v="27.04"/>
        <n v="30.23"/>
        <n v="30.6"/>
        <n v="16.86"/>
        <n v="16.3"/>
        <n v="29.81"/>
        <n v="16.329999999999998"/>
        <n v="16.37"/>
        <n v="22.42"/>
        <n v="31.9"/>
        <n v="28.975000000000001"/>
        <n v="24.86"/>
        <n v="19.54"/>
        <n v="26.74"/>
        <n v="22.99"/>
        <n v="31.46"/>
        <n v="30.86"/>
        <n v="31.96"/>
        <n v="23.76"/>
        <n v="19.38"/>
        <n v="16.21"/>
        <n v="32.54"/>
        <n v="35.909999999999997"/>
        <n v="32.06"/>
        <n v="24.1"/>
        <n v="27.1"/>
        <n v="24.42"/>
        <n v="27.79"/>
        <n v="32.68"/>
        <n v="26.4"/>
        <n v="23.655000000000001"/>
        <n v="27.36"/>
        <n v="27.82"/>
        <n v="25.1"/>
        <n v="32.11"/>
        <n v="29.8"/>
        <n v="24.01"/>
        <n v="23.21"/>
        <n v="21.2"/>
        <n v="28.215"/>
        <n v="22.61"/>
        <n v="24.32"/>
        <n v="20.96"/>
        <n v="19.68"/>
        <n v="18.100000000000001"/>
        <n v="29.64"/>
        <n v="25.3"/>
        <n v="27.6"/>
        <n v="25.08"/>
        <n v="22.2"/>
        <n v="25.71"/>
        <n v="41.91"/>
        <n v="25.85"/>
        <n v="23.844999999999999"/>
        <n v="30.59"/>
        <n v="24.795000000000002"/>
        <n v="24.13"/>
        <n v="28"/>
        <n v="26.125"/>
        <n v="25.6"/>
        <n v="24.984999999999999"/>
        <n v="33.1"/>
        <n v="27.83"/>
        <n v="27.265000000000001"/>
        <n v="26.7"/>
        <n v="29.925000000000001"/>
        <n v="19.95"/>
        <n v="24.225000000000001"/>
        <n v="28.12"/>
        <n v="23.98"/>
        <n v="30"/>
        <n v="17.350000000000001"/>
        <n v="22.704999999999998"/>
        <n v="25.41"/>
        <n v="18.23"/>
        <n v="37.4"/>
        <n v="25.27"/>
        <n v="55.05"/>
        <n v="24.89"/>
        <n v="18.715"/>
        <n v="26.6"/>
        <n v="30.114999999999998"/>
        <n v="24.605"/>
        <n v="29.6"/>
        <n v="20.9"/>
        <n v="28.3"/>
        <n v="54.3"/>
        <n v="33.344999999999999"/>
        <n v="33"/>
        <n v="28.024999999999999"/>
        <n v="28.69"/>
        <n v="40.28"/>
        <n v="37.299999999999997"/>
        <n v="54.47"/>
        <n v="51.47"/>
        <n v="49.77"/>
        <n v="25.555"/>
        <n v="53.93"/>
        <n v="27.5"/>
        <n v="21.8"/>
        <n v="26.41"/>
        <n v="27.835000000000001"/>
        <n v="51.74"/>
        <n v="23.37"/>
        <n v="29.7"/>
        <n v="20.045000000000002"/>
        <n v="28.93"/>
        <n v="33.82"/>
        <n v="20.234999999999999"/>
        <n v="49.2"/>
        <n v="28.38"/>
        <n v="24.64"/>
        <n v="39.71"/>
        <n v="22.22"/>
        <n v="51.37"/>
        <n v="25.9"/>
        <n v="35.72"/>
        <n v="27.94"/>
        <n v="18.3"/>
        <n v="38.83"/>
        <n v="46.4"/>
        <n v="51.92"/>
        <n v="32.395000000000003"/>
        <n v="46.19"/>
        <n v="27.93"/>
        <n v="45.62"/>
        <n v="20.13"/>
        <n v="49.05"/>
        <n v="51.94"/>
        <n v="22.6"/>
        <n v="46.69"/>
        <n v="28.49"/>
        <n v="24.4"/>
        <n v="29.15"/>
        <n v="27.28"/>
        <n v="32.229999999999997"/>
        <n v="44.2"/>
        <n v="46.62"/>
        <n v="51.75"/>
        <n v="25.7"/>
        <n v="53.98"/>
        <n v="41.325000000000003"/>
        <n v="51.65"/>
        <n v="44.52"/>
        <n v="53.29"/>
        <n v="46.63"/>
        <n v="28.88"/>
        <n v="23.65"/>
        <n v="49.09"/>
        <n v="43.32"/>
        <n v="45.92"/>
        <n v="44.03"/>
        <n v="24.6"/>
        <n v="49.15"/>
        <n v="42.02"/>
        <n v="49.07"/>
        <n v="19.8"/>
        <n v="42.95"/>
        <n v="42.66"/>
        <n v="26.84"/>
        <n v="27.06"/>
        <n v="47.13"/>
        <n v="51.72"/>
        <n v="48.59"/>
        <n v="45.18"/>
        <n v="27.9"/>
        <n v="51.33"/>
        <n v="39.229999999999997"/>
        <n v="19.094999999999999"/>
        <n v="49.72"/>
        <n v="21.754999999999999"/>
        <n v="48.39"/>
        <n v="47.15"/>
        <n v="47.59"/>
        <n v="39.81"/>
        <n v="24.75"/>
        <n v="26.03"/>
        <n v="40.24"/>
        <n v="43.15"/>
        <n v="27.7"/>
        <n v="45.68"/>
        <n v="27.3"/>
        <n v="54.45"/>
        <n v="54.43"/>
        <n v="48.01"/>
        <n v="54.85"/>
        <n v="21.85"/>
        <n v="51.86"/>
        <n v="46.43"/>
        <n v="53.63"/>
        <n v="48.7"/>
        <n v="48.81"/>
        <n v="47.53"/>
        <n v="29.3"/>
        <n v="19.3"/>
        <n v="46.7"/>
        <n v="45.27"/>
        <n v="44.29"/>
        <n v="54.59"/>
        <n v="32.965000000000003"/>
        <n v="38.049999999999997"/>
        <n v="46.14"/>
        <n v="44.64"/>
        <n v="25.175000000000001"/>
        <n v="43.11"/>
        <n v="53.32"/>
        <n v="38.04"/>
        <n v="37.9"/>
        <n v="39.6"/>
        <n v="50.92"/>
        <n v="40.44"/>
        <n v="44.95"/>
        <n v="35.54"/>
        <n v="33.659999999999997"/>
        <n v="41.63"/>
        <n v="46.49"/>
        <n v="43.29"/>
        <n v="43.08"/>
        <n v="39.07"/>
        <n v="41.3"/>
        <n v="46.96"/>
        <n v="17.954999999999998"/>
        <n v="39.74"/>
        <n v="49.53"/>
        <n v="39.33"/>
        <n v="39.979999999999997"/>
        <n v="46.51"/>
        <n v="43.58"/>
        <n v="42.28"/>
        <n v="35.520000000000003"/>
        <n v="33.6"/>
        <n v="46.86"/>
        <n v="39.340000000000003"/>
        <n v="47"/>
        <n v="36.71"/>
        <n v="53.48"/>
        <n v="36.979999999999997"/>
        <n v="32.729999999999997"/>
        <n v="20.52"/>
        <n v="50.2"/>
        <n v="25.52"/>
        <n v="41.26"/>
        <n v="17.195"/>
        <n v="23.085000000000001"/>
        <n v="21.66"/>
        <n v="36.47"/>
        <n v="23.18"/>
        <n v="39.159999999999997"/>
        <n v="38.19"/>
        <n v="28.785"/>
        <n v="35.869999999999997"/>
        <n v="37.72"/>
        <n v="39.700000000000003"/>
        <n v="37.85"/>
        <n v="39.369999999999997"/>
        <n v="40.880000000000003"/>
        <n v="26.22"/>
        <n v="39.1"/>
        <n v="37.905000000000001"/>
        <n v="43.35"/>
        <n v="36.15"/>
        <n v="44.98"/>
        <n v="39.51"/>
        <n v="50.46"/>
        <n v="32.1"/>
        <n v="27.72"/>
        <n v="48.36"/>
        <n v="31.445"/>
        <n v="27.55"/>
        <n v="45.34"/>
        <n v="31.8"/>
        <n v="41.02"/>
        <n v="21.7"/>
        <n v="40.479999999999997"/>
        <n v="45.9"/>
        <n v="33.479999999999997"/>
        <n v="21.565000000000001"/>
        <n v="35.590000000000003"/>
        <n v="43.44"/>
        <n v="44.55"/>
        <n v="31.23"/>
        <n v="42.81"/>
        <n v="36.65"/>
        <n v="22.04"/>
        <n v="53.58"/>
        <n v="34.299999999999997"/>
        <n v="31.78"/>
        <n v="46.89"/>
        <n v="39.35"/>
        <n v="39.200000000000003"/>
        <n v="44.1"/>
        <n v="33.200000000000003"/>
        <n v="25"/>
        <n v="38.869999999999997"/>
        <n v="21.09"/>
        <n v="52.41"/>
        <n v="41.47"/>
        <n v="42.06"/>
        <n v="39.270000000000003"/>
        <n v="30.71"/>
        <n v="47.19"/>
        <n v="37.909999999999997"/>
        <n v="54.61"/>
        <n v="36.005000000000003"/>
        <n v="28.7"/>
        <n v="34.295000000000002"/>
        <n v="40.700000000000003"/>
        <n v="18.335000000000001"/>
        <n v="33.914999999999999"/>
        <n v="51.14"/>
        <n v="44"/>
        <n v="41.45"/>
        <n v="34.56"/>
        <n v="28.2"/>
        <n v="30.43"/>
        <n v="24.035"/>
        <n v="37.119999999999997"/>
        <n v="34.840000000000003"/>
        <n v="29.53"/>
        <n v="42.51"/>
        <n v="38.14"/>
        <n v="39.93"/>
        <n v="21.4"/>
        <n v="38.380000000000003"/>
        <n v="41.2"/>
        <n v="28.81"/>
        <n v="37.409999999999997"/>
        <n v="52.54"/>
        <n v="17.29"/>
        <n v="31.74"/>
        <n v="26.504999999999999"/>
        <n v="28.22"/>
        <n v="35"/>
        <n v="36.24"/>
        <n v="42.74"/>
        <n v="36.130000000000003"/>
        <n v="31.55"/>
        <n v="52.75"/>
        <n v="38"/>
        <n v="35.1"/>
        <n v="37.43"/>
        <n v="30.5"/>
        <n v="24.53"/>
        <n v="25.74"/>
        <n v="34.08"/>
        <n v="26.79"/>
        <n v="42.78"/>
        <n v="46.75"/>
        <n v="32.15"/>
        <n v="43.4"/>
        <n v="31.57"/>
        <n v="31.07"/>
        <n v="35.814999999999998"/>
        <n v="40.81"/>
        <n v="21.47"/>
        <n v="52.89"/>
        <n v="36.799999999999997"/>
        <n v="35.244999999999997"/>
        <n v="26.23"/>
        <n v="37.1"/>
        <n v="26.78"/>
        <n v="45.8"/>
        <n v="29"/>
        <n v="37.51"/>
        <n v="39.86"/>
        <n v="29.91"/>
        <n v="33.44"/>
        <n v="27.17"/>
        <n v="35.380000000000003"/>
        <n v="43.48"/>
        <n v="41.73"/>
        <n v="28.9"/>
        <n v="36.06"/>
        <n v="43.28"/>
        <n v="38.25"/>
        <n v="39.25"/>
        <n v="35.700000000000003"/>
        <n v="20.100000000000001"/>
        <n v="22.23"/>
        <n v="49.64"/>
        <n v="32.01"/>
        <n v="34.865000000000002"/>
        <n v="30.305"/>
        <n v="21.78"/>
        <n v="30.14"/>
        <n v="25.2"/>
        <n v="35.409999999999997"/>
        <n v="34.479999999999997"/>
        <n v="28.1"/>
        <n v="27"/>
        <n v="23.75"/>
        <n v="35.619999999999997"/>
        <n v="30.69"/>
        <n v="25.87"/>
        <n v="43.7"/>
        <n v="40.945"/>
        <n v="31.64"/>
        <n v="31.24"/>
        <n v="39.22"/>
        <n v="24.414999999999999"/>
        <n v="39.94"/>
        <n v="35.340000000000003"/>
        <n v="32.204999999999998"/>
        <n v="26.63"/>
        <n v="25.65"/>
        <n v="34.69"/>
        <n v="37.68"/>
        <n v="35.49"/>
        <n v="44.7"/>
        <n v="49.84"/>
        <n v="49.06"/>
        <n v="30.88"/>
        <n v="33.35"/>
        <n v="34.01"/>
        <n v="31.54"/>
        <n v="23.3"/>
        <n v="27.75"/>
        <n v="42.46"/>
        <n v="24.93"/>
        <n v="48.12"/>
        <n v="24.91"/>
        <n v="33.700000000000003"/>
        <n v="38.93"/>
        <n v="29.79"/>
        <n v="36.6"/>
        <n v="35.93"/>
        <n v="28.6"/>
        <n v="39.17"/>
        <n v="30.63"/>
        <n v="30.7"/>
        <n v="25.934999999999999"/>
        <n v="35.9"/>
        <n v="33.71"/>
        <n v="39.82"/>
        <n v="27.2"/>
        <n v="54"/>
        <n v="31.39"/>
        <n v="39.97"/>
        <n v="41.23"/>
        <n v="49.45"/>
        <n v="41.04"/>
        <n v="21.01"/>
        <n v="52.37"/>
        <n v="33.725000000000001"/>
        <n v="23.7"/>
        <n v="33.299999999999997"/>
        <n v="21.5"/>
        <n v="35.42"/>
        <n v="45.51"/>
        <n v="29.1"/>
        <n v="30.22"/>
        <n v="24.29"/>
        <n v="29.39"/>
        <n v="25.66"/>
        <n v="39.11"/>
        <n v="43.78"/>
        <n v="24.35"/>
        <n v="40.299999999999997"/>
        <n v="30.97"/>
        <n v="22.1"/>
        <n v="33.25"/>
        <n v="30.3"/>
        <n v="29.99"/>
        <n v="36.380000000000003"/>
        <n v="25.55"/>
        <n v="28.77"/>
        <n v="23.14"/>
        <n v="29.2"/>
        <n v="30.55"/>
        <n v="31.66"/>
        <n v="26.12"/>
        <n v="27.11"/>
        <n v="30.41"/>
        <n v="28.98"/>
        <n v="38.6"/>
        <n v="37.950000000000003"/>
        <n v="38.97"/>
        <n v="23.96"/>
        <n v="26.11"/>
        <n v="31.28"/>
        <n v="29.9"/>
        <n v="33.020000000000003"/>
        <n v="27.29"/>
        <n v="32.659999999999997"/>
        <n v="47.2"/>
        <n v="31.6"/>
        <n v="23.54"/>
        <n v="27.074999999999999"/>
        <n v="25.8"/>
        <n v="34.76"/>
        <n v="24"/>
        <n v="32.25"/>
        <n v="22.41"/>
        <n v="45.72"/>
        <n v="39.5"/>
        <n v="37.729999999999997"/>
        <n v="40.659999999999997"/>
        <n v="21.56"/>
        <n v="42.93"/>
        <n v="26.72"/>
        <n v="26.67"/>
        <n v="42.68"/>
        <n v="24.31"/>
        <n v="44.75"/>
        <n v="21.86"/>
        <n v="47.74"/>
        <n v="26.35"/>
        <n v="39.994999999999997"/>
        <n v="22.92"/>
        <n v="24.78"/>
        <n v="34.07"/>
        <n v="18.05"/>
        <n v="25.75"/>
        <n v="28.61"/>
        <n v="31.2"/>
        <n v="27.454999999999998"/>
        <n v="23.01"/>
        <n v="34.770000000000003"/>
        <n v="24.48"/>
        <n v="46.09"/>
        <n v="44.744999999999997"/>
        <n v="26.33"/>
        <n v="41.55"/>
        <n v="29.48"/>
        <n v="28.09"/>
        <n v="48.07"/>
        <n v="25.86"/>
        <n v="30.03"/>
        <n v="25.76"/>
        <n v="43.04"/>
        <n v="34.15"/>
        <n v="25.78"/>
        <n v="21.02"/>
        <n v="25.745000000000001"/>
        <n v="25.49"/>
        <n v="20.6"/>
        <n v="28.24"/>
        <n v="31.27"/>
        <n v="21.3"/>
        <n v="31.635000000000002"/>
        <n v="23.9"/>
        <n v="36.700000000000003"/>
        <n v="21.68"/>
        <n v="44.77"/>
        <n v="26.36"/>
        <n v="37.29"/>
        <n v="38.880000000000003"/>
        <n v="29.545000000000002"/>
        <n v="23.25"/>
        <n v="43.95"/>
        <n v="25.73"/>
        <n v="31.26"/>
        <n v="45.69"/>
        <n v="21.03"/>
        <n v="37"/>
        <n v="25.4"/>
        <n v="40.375"/>
        <n v="22.515000000000001"/>
        <n v="36.575000000000003"/>
        <n v="23.66"/>
        <n v="18.62"/>
        <n v="19.190000000000001"/>
        <n v="20.350000000000001"/>
        <n v="34.32"/>
        <n v="23.87"/>
        <n v="30.15"/>
        <n v="45.32"/>
        <n v="31.93"/>
        <n v="36"/>
        <n v="32"/>
        <n v="29.37"/>
        <n v="23.6"/>
        <n v="33.155000000000001"/>
        <n v="39.64"/>
        <n v="38.479999999999997"/>
        <n v="36.200000000000003"/>
        <n v="27.13"/>
        <n v="20.75"/>
        <n v="18.84"/>
        <n v="19.57"/>
        <n v="24.77"/>
        <n v="16.579999999999998"/>
        <n v="39.424999999999997"/>
        <n v="38.79"/>
        <n v="22.135000000000002"/>
        <n v="43.31"/>
        <n v="22.8"/>
        <n v="19.09"/>
        <n v="28.05"/>
        <n v="17.34"/>
        <n v="40.39"/>
        <n v="25.96"/>
        <n v="17.68"/>
        <n v="30.81"/>
        <n v="25.06"/>
        <n v="18.829999999999998"/>
        <n v="47.52"/>
        <n v="44.16"/>
        <n v="18.66"/>
        <n v="18.87"/>
        <n v="22.64"/>
        <n v="39.42"/>
        <n v="16.8"/>
        <n v="23.274999999999999"/>
        <n v="24.3"/>
        <n v="25.13"/>
        <n v="32.6"/>
        <n v="17.28"/>
        <n v="27.92"/>
        <n v="38.284999999999997"/>
        <n v="16.48"/>
        <n v="38.57"/>
        <n v="43.85"/>
        <n v="30.11"/>
        <n v="31.59"/>
        <n v="40.76"/>
        <n v="40.58"/>
        <n v="33.06"/>
        <n v="18.28"/>
        <n v="34.58"/>
        <n v="27.4"/>
        <n v="27.53"/>
        <n v="22.66"/>
        <n v="38.81"/>
        <n v="38.51"/>
        <n v="22.98"/>
        <n v="15.65"/>
        <n v="37.22"/>
        <n v="40.31"/>
        <n v="42.85"/>
        <n v="32.340000000000003"/>
        <n v="17.78"/>
        <n v="40.119999999999997"/>
        <n v="19.350000000000001"/>
        <n v="36.69"/>
        <n v="28.51"/>
        <n v="24.33"/>
        <n v="19.855"/>
        <n v="39.43"/>
        <n v="27.34"/>
        <n v="39.01"/>
        <n v="18.989999999999998"/>
        <n v="42.3"/>
        <n v="39.805"/>
        <n v="36.195"/>
        <n v="17.3"/>
        <n v="35.020000000000003"/>
        <n v="16.79"/>
        <n v="24.19"/>
        <n v="35.29"/>
        <n v="35.64"/>
        <n v="25.24"/>
        <n v="29.164999999999999"/>
        <n v="15.05"/>
        <n v="16.66"/>
        <n v="16.62"/>
        <n v="15.36"/>
        <n v="22.44"/>
        <n v="22.95"/>
        <n v="25.51"/>
        <n v="29.04"/>
        <n v="21.375"/>
        <n v="29.19"/>
        <n v="26.315000000000001"/>
        <n v="18.91"/>
        <n v="22.3"/>
        <n v="34.64"/>
        <n v="18.75"/>
        <n v="26.48"/>
        <n v="34.83"/>
        <n v="23.31"/>
        <n v="32.869999999999997"/>
        <n v="26.18"/>
        <n v="36.94"/>
        <n v="22.86"/>
        <n v="18.760000000000002"/>
        <n v="24.36"/>
        <n v="21.79"/>
        <n v="24.52"/>
        <n v="39.520000000000003"/>
        <n v="24.49"/>
        <n v="22.58"/>
        <n v="19.475000000000001"/>
        <n v="42.88"/>
        <n v="22.36"/>
        <n v="30.1"/>
        <n v="21.93"/>
        <n v="39.75"/>
        <n v="34.51"/>
        <n v="19.32"/>
        <n v="24.02"/>
        <n v="19"/>
        <n v="16.13"/>
        <n v="18.77"/>
        <n v="15.6"/>
        <n v="21.99"/>
        <n v="34.85"/>
        <n v="24.51"/>
        <n v="19.399999999999999"/>
        <n v="15.1"/>
        <n v="42.4"/>
        <n v="28.405000000000001"/>
        <n v="23.4"/>
        <n v="21.12"/>
        <n v="18.48"/>
        <n v="16.815000000000001"/>
        <n v="20.69"/>
        <n v="24.97"/>
        <n v="17.059999999999999"/>
        <n v="36.29"/>
        <n v="17.8"/>
        <n v="19.86"/>
        <n v="17.98"/>
        <n v="29.26"/>
        <n v="46.53"/>
        <n v="20.58"/>
        <n v="19.53"/>
        <n v="18.920000000000002"/>
        <n v="17.760000000000002"/>
        <n v="23.465"/>
        <n v="29.355"/>
        <n v="19.79"/>
        <n v="18.03"/>
        <n v="34.65"/>
        <n v="42.94"/>
        <n v="31.254999999999999"/>
        <n v="45.43"/>
        <n v="37.145000000000003"/>
        <n v="29.5"/>
        <n v="43.39"/>
        <n v="15.08"/>
        <n v="20.48"/>
        <n v="34.450000000000003"/>
        <n v="28.8"/>
        <n v="33.21"/>
        <n v="17.7"/>
        <n v="17.2"/>
        <n v="19.21"/>
        <n v="23.2"/>
        <n v="32.5"/>
        <n v="19.11"/>
        <n v="31.17"/>
        <n v="15.09"/>
        <n v="22.63"/>
        <n v="23.46"/>
        <n v="22.56"/>
        <n v="19.28"/>
        <n v="15.37"/>
        <n v="18.71"/>
        <n v="20.61"/>
        <n v="15.99"/>
        <n v="32.770000000000003"/>
        <n v="16.850000000000001"/>
        <n v="18.78"/>
        <n v="34.42"/>
        <n v="29.4"/>
        <n v="21.31"/>
        <n v="19.559999999999999"/>
        <n v="37.335000000000001"/>
        <n v="16.5"/>
        <n v="38.9"/>
        <n v="26.9"/>
        <n v="32.51"/>
        <n v="30.95"/>
        <n v="43.34"/>
        <n v="31.98"/>
        <n v="15.2"/>
        <n v="37.200000000000003"/>
        <n v="17.91"/>
        <n v="20.76"/>
        <n v="38.99"/>
        <n v="42.655000000000001"/>
        <n v="30.57"/>
        <n v="16.88"/>
        <n v="40.26"/>
        <n v="33.549999999999997"/>
        <n v="16.690000000000001"/>
        <n v="17.55"/>
        <n v="22.01"/>
        <n v="19.059999999999999"/>
        <n v="21.37"/>
        <n v="20.86"/>
        <n v="18.34"/>
        <n v="18.350000000000001"/>
        <n v="22.13"/>
        <n v="22.51"/>
        <n v="31"/>
        <n v="28.27"/>
        <n v="17.260000000000002"/>
        <n v="41.69"/>
        <n v="16.12"/>
        <n v="22.34"/>
        <n v="25.35"/>
        <n v="32.64"/>
        <n v="16.53"/>
        <n v="15.58"/>
        <n v="35.61"/>
        <n v="37.56"/>
        <n v="15.49"/>
        <n v="23.48"/>
        <n v="30.13"/>
        <n v="34.19"/>
        <n v="18.239999999999998"/>
        <n v="37.28"/>
        <n v="18.2"/>
        <n v="20.53"/>
        <n v="23.79"/>
        <n v="20.82"/>
        <n v="23.44"/>
        <n v="17.86"/>
        <n v="15.47"/>
        <n v="28.54"/>
        <n v="18.54"/>
        <n v="32.18"/>
        <n v="37.380000000000003"/>
        <n v="31.12"/>
        <n v="26.73"/>
        <n v="37.25"/>
        <n v="15.84"/>
        <n v="16.47"/>
        <n v="20.28"/>
        <n v="24.24"/>
        <n v="26.2"/>
        <n v="23.16"/>
        <n v="32.585000000000001"/>
        <n v="33.97"/>
        <n v="16.57"/>
        <n v="29.41"/>
        <n v="18.905000000000001"/>
        <n v="16.7"/>
        <n v="18.5"/>
        <n v="43.12"/>
        <n v="27.61"/>
        <n v="20.74"/>
        <n v="15.57"/>
        <n v="21.945"/>
        <n v="19.47"/>
        <n v="15.61"/>
        <n v="34.99"/>
        <n v="17.05"/>
        <n v="29.59"/>
        <n v="34.674999999999997"/>
        <n v="18.850000000000001"/>
        <n v="34.130000000000003"/>
        <n v="17.440000000000001"/>
        <n v="27.14"/>
        <n v="35.78"/>
        <n v="31.5"/>
        <n v="21.26"/>
        <n v="17.09"/>
        <n v="26.51"/>
        <n v="21.28"/>
        <n v="33.81"/>
        <n v="44.22"/>
        <n v="15.46"/>
        <n v="16.670000000000002"/>
        <n v="15.53"/>
        <n v="32.4"/>
        <n v="16.510000000000002"/>
        <n v="20.23"/>
        <n v="16.420000000000002"/>
        <n v="17.559999999999999"/>
        <n v="41.1"/>
        <n v="34.86"/>
        <n v="17.690000000000001"/>
        <n v="25.77"/>
        <n v="34.46"/>
        <n v="39.49"/>
        <n v="30.67"/>
        <n v="23.8"/>
        <n v="19.48"/>
        <n v="16.96"/>
        <n v="19.05"/>
        <n v="18.22"/>
        <n v="18.170000000000002"/>
        <n v="19.59"/>
        <n v="32.07"/>
        <n v="20.36"/>
        <n v="20.83"/>
        <n v="17.75"/>
        <n v="16.809999999999999"/>
        <n v="19.12"/>
        <n v="17.5"/>
        <n v="38.664999999999999"/>
        <n v="20.81"/>
        <n v="30.54"/>
        <n v="33.31"/>
        <n v="35.435000000000002"/>
        <n v="20.399999999999999"/>
        <n v="33.99"/>
        <n v="20.8"/>
        <n v="40.185000000000002"/>
        <n v="21.89"/>
        <n v="29.34"/>
        <n v="25.61"/>
        <n v="27.39"/>
        <n v="17.03"/>
        <n v="16.079999999999998"/>
        <n v="28.48"/>
        <n v="19.37"/>
        <n v="16.71"/>
        <n v="29.77"/>
        <n v="29.45"/>
        <n v="29.68"/>
        <n v="20.614999999999998"/>
        <n v="32.119999999999997"/>
        <n v="17.385000000000002"/>
        <n v="25.44"/>
        <n v="39.615000000000002"/>
        <n v="16.72"/>
        <n v="24.96"/>
        <n v="17.670000000000002"/>
        <n v="17.399999999999999"/>
        <n v="28.06"/>
        <n v="18.46"/>
        <n v="17.97"/>
        <n v="29.98"/>
        <n v="23.1"/>
        <n v="50.38"/>
        <n v="15.68"/>
        <n v="28.4"/>
        <n v="15.82"/>
        <n v="23.57"/>
        <n v="24.09"/>
        <n v="15.41"/>
        <n v="23.83"/>
        <n v="28.82"/>
        <n v="30.72"/>
        <n v="35.15"/>
        <n v="29.24"/>
        <n v="34.869999999999997"/>
        <n v="40.47"/>
        <n v="22"/>
        <n v="23.06"/>
        <n v="22.05"/>
        <n v="20.49"/>
        <n v="27.98"/>
        <n v="40.5"/>
        <n v="25.64"/>
        <n v="18.600000000000001"/>
        <n v="33.770000000000003"/>
        <n v="23.32"/>
        <n v="15.96"/>
        <n v="20.425000000000001"/>
        <n v="17.48"/>
        <n v="22.57"/>
        <n v="20.79"/>
        <n v="20.149999999999999"/>
        <n v="31.1"/>
        <n v="18.36"/>
        <n v="15.92"/>
        <n v="15.17"/>
        <n v="16.63"/>
        <n v="19.39"/>
        <n v="24.59"/>
        <n v="18.579999999999998"/>
        <n v="16.64"/>
        <n v="24.39"/>
        <n v="20.88"/>
        <n v="20.43"/>
        <n v="15.18"/>
        <n v="15.12"/>
        <n v="23.88"/>
        <n v="19.43"/>
        <n v="15.22"/>
        <n v="20.72"/>
        <n v="35.4"/>
        <n v="20.7"/>
        <n v="20.3"/>
        <n v="21.87"/>
        <n v="16.600000000000001"/>
        <n v="21.98"/>
        <n v="19.7"/>
        <n v="16.22"/>
        <n v="17.12"/>
        <n v="19.07"/>
        <n v="15.56"/>
        <n v="22.76"/>
        <n v="22.79"/>
        <n v="17.41"/>
        <n v="18.25"/>
        <n v="53.13"/>
        <n v="20.46"/>
        <n v="43.01"/>
        <n v="15.01"/>
        <n v="16.55"/>
        <n v="16.739999999999998"/>
        <n v="21.84"/>
        <n v="16.87"/>
        <n v="17.170000000000002"/>
        <n v="21.64"/>
        <n v="16.399999999999999"/>
        <n v="15.77"/>
        <n v="18.27"/>
        <n v="16.489999999999998"/>
        <n v="16.14"/>
        <n v="20.85"/>
        <n v="15.88"/>
        <n v="20.66"/>
        <n v="25.19"/>
        <n v="20.54"/>
        <n v="18.93"/>
        <n v="25.03"/>
        <n v="20.47"/>
        <n v="18.82"/>
        <n v="17.079999999999998"/>
        <n v="21.38"/>
        <n v="23.35"/>
        <n v="22.24"/>
        <n v="24.76"/>
        <n v="21.77"/>
        <n v="17.82"/>
        <n v="17.07"/>
        <n v="17.579999999999998"/>
      </sharedItems>
    </cacheField>
    <cacheField name="HBA1C" numFmtId="0">
      <sharedItems containsSemiMixedTypes="0" containsString="0" containsNumber="1" minValue="4" maxValue="12" count="667">
        <n v="7.47"/>
        <n v="5.77"/>
        <n v="11.87"/>
        <n v="6.05"/>
        <n v="5.45"/>
        <n v="6.59"/>
        <n v="6.07"/>
        <n v="7.93"/>
        <n v="9.58"/>
        <n v="10.79"/>
        <n v="5.96"/>
        <n v="11.9"/>
        <n v="8.41"/>
        <n v="7.02"/>
        <n v="7.59"/>
        <n v="11.32"/>
        <n v="7.67"/>
        <n v="7.29"/>
        <n v="4.72"/>
        <n v="11.41"/>
        <n v="11.5"/>
        <n v="6.22"/>
        <n v="11.38"/>
        <n v="7.89"/>
        <n v="4.38"/>
        <n v="7.01"/>
        <n v="11.88"/>
        <n v="5.19"/>
        <n v="6.74"/>
        <n v="8.44"/>
        <n v="8.7100000000000009"/>
        <n v="5.08"/>
        <n v="6.86"/>
        <n v="5.95"/>
        <n v="6.09"/>
        <n v="11.75"/>
        <n v="7.37"/>
        <n v="11.91"/>
        <n v="6.52"/>
        <n v="5.14"/>
        <n v="4.1900000000000004"/>
        <n v="11.68"/>
        <n v="6.98"/>
        <n v="8.34"/>
        <n v="8.49"/>
        <n v="5.34"/>
        <n v="4.43"/>
        <n v="4.47"/>
        <n v="4.82"/>
        <n v="5.51"/>
        <n v="10.87"/>
        <n v="9.34"/>
        <n v="5.03"/>
        <n v="11.05"/>
        <n v="11.95"/>
        <n v="7.72"/>
        <n v="5.75"/>
        <n v="11.89"/>
        <n v="6.2"/>
        <n v="10.61"/>
        <n v="6.04"/>
        <n v="9.33"/>
        <n v="11.47"/>
        <n v="8.8000000000000007"/>
        <n v="8.68"/>
        <n v="6.12"/>
        <n v="5.4"/>
        <n v="4.3600000000000003"/>
        <n v="9.77"/>
        <n v="4.25"/>
        <n v="4.76"/>
        <n v="7.96"/>
        <n v="10.92"/>
        <n v="11.51"/>
        <n v="5.99"/>
        <n v="11.57"/>
        <n v="6.67"/>
        <n v="9.1999999999999993"/>
        <n v="5.1100000000000003"/>
        <n v="4.03"/>
        <n v="4.2300000000000004"/>
        <n v="4.0599999999999996"/>
        <n v="4.68"/>
        <n v="4.34"/>
        <n v="10.51"/>
        <n v="5.84"/>
        <n v="5.41"/>
        <n v="6.06"/>
        <n v="4.22"/>
        <n v="5.12"/>
        <n v="4.57"/>
        <n v="9.7799999999999994"/>
        <n v="4.1100000000000003"/>
        <n v="4.0199999999999996"/>
        <n v="6.92"/>
        <n v="4.84"/>
        <n v="8"/>
        <n v="8.77"/>
        <n v="4.96"/>
        <n v="5.82"/>
        <n v="6.03"/>
        <n v="9.27"/>
        <n v="5.53"/>
        <n v="5.07"/>
        <n v="11.17"/>
        <n v="6.14"/>
        <n v="6.26"/>
        <n v="5.18"/>
        <n v="9.4"/>
        <n v="6.29"/>
        <n v="10.55"/>
        <n v="5.09"/>
        <n v="5.2"/>
        <n v="8.4499999999999993"/>
        <n v="9.5399999999999991"/>
        <n v="4.99"/>
        <n v="10.54"/>
        <n v="4.54"/>
        <n v="9.51"/>
        <n v="5.91"/>
        <n v="5.65"/>
        <n v="7.54"/>
        <n v="5.55"/>
        <n v="5.78"/>
        <n v="5.28"/>
        <n v="5.39"/>
        <n v="8.01"/>
        <n v="5.21"/>
        <n v="6.27"/>
        <n v="10.73"/>
        <n v="10.52"/>
        <n v="11.82"/>
        <n v="6.76"/>
        <n v="5.62"/>
        <n v="5.32"/>
        <n v="4.46"/>
        <n v="5.76"/>
        <n v="10.82"/>
        <n v="4.01"/>
        <n v="4.21"/>
        <n v="5.42"/>
        <n v="4.28"/>
        <n v="8.9"/>
        <n v="4.8899999999999997"/>
        <n v="4.29"/>
        <n v="4.67"/>
        <n v="4.5"/>
        <n v="6.32"/>
        <n v="6.1"/>
        <n v="6.24"/>
        <n v="4.45"/>
        <n v="5.22"/>
        <n v="4.6100000000000003"/>
        <n v="10.039999999999999"/>
        <n v="11.4"/>
        <n v="5.7"/>
        <n v="10.67"/>
        <n v="6.75"/>
        <n v="9.26"/>
        <n v="4.2699999999999996"/>
        <n v="7.22"/>
        <n v="4.37"/>
        <n v="11.56"/>
        <n v="8.82"/>
        <n v="4.6900000000000004"/>
        <n v="4.53"/>
        <n v="4.9000000000000004"/>
        <n v="4.3"/>
        <n v="11.34"/>
        <n v="5.88"/>
        <n v="5.01"/>
        <n v="4.4000000000000004"/>
        <n v="10.27"/>
        <n v="5.27"/>
        <n v="5.25"/>
        <n v="11.12"/>
        <n v="4.5599999999999996"/>
        <n v="8.7200000000000006"/>
        <n v="6.25"/>
        <n v="7.32"/>
        <n v="4.24"/>
        <n v="6.84"/>
        <n v="5.23"/>
        <n v="9.68"/>
        <n v="6.11"/>
        <n v="10.93"/>
        <n v="5.72"/>
        <n v="11.83"/>
        <n v="4.55"/>
        <n v="4.87"/>
        <n v="9.42"/>
        <n v="5.37"/>
        <n v="4.5999999999999996"/>
        <n v="4.5199999999999996"/>
        <n v="6.18"/>
        <n v="6.23"/>
        <n v="5.33"/>
        <n v="4.09"/>
        <n v="4.12"/>
        <n v="5.0999999999999996"/>
        <n v="6.21"/>
        <n v="9.5299999999999994"/>
        <n v="4.6399999999999997"/>
        <n v="5.05"/>
        <n v="10.38"/>
        <n v="8.31"/>
        <n v="5.49"/>
        <n v="9.9"/>
        <n v="5.73"/>
        <n v="5.56"/>
        <n v="8.23"/>
        <n v="9.0299999999999994"/>
        <n v="4.07"/>
        <n v="5.98"/>
        <n v="6.01"/>
        <n v="5.67"/>
        <n v="6.02"/>
        <n v="11.19"/>
        <n v="10.85"/>
        <n v="5.24"/>
        <n v="10.08"/>
        <n v="10.97"/>
        <n v="8.18"/>
        <n v="7.66"/>
        <n v="5.58"/>
        <n v="10.6"/>
        <n v="4.78"/>
        <n v="11.55"/>
        <n v="4.26"/>
        <n v="5.9"/>
        <n v="7.79"/>
        <n v="5.87"/>
        <n v="9.08"/>
        <n v="5.48"/>
        <n v="8.6999999999999993"/>
        <n v="7.84"/>
        <n v="5.86"/>
        <n v="4.18"/>
        <n v="11.99"/>
        <n v="4.8499999999999996"/>
        <n v="6.37"/>
        <n v="9.81"/>
        <n v="11.8"/>
        <n v="4.16"/>
        <n v="4.9800000000000004"/>
        <n v="6.38"/>
        <n v="10.210000000000001"/>
        <n v="9.6999999999999993"/>
        <n v="10.25"/>
        <n v="4.83"/>
        <n v="10.86"/>
        <n v="5.68"/>
        <n v="5.57"/>
        <n v="4.58"/>
        <n v="8.9600000000000009"/>
        <n v="11.74"/>
        <n v="5.89"/>
        <n v="10.64"/>
        <n v="7.46"/>
        <n v="6.15"/>
        <n v="9.86"/>
        <n v="4.3499999999999996"/>
        <n v="8.66"/>
        <n v="8.64"/>
        <n v="5.04"/>
        <n v="8.83"/>
        <n v="8.4700000000000006"/>
        <n v="4.2"/>
        <n v="5.71"/>
        <n v="9.07"/>
        <n v="4.79"/>
        <n v="11.39"/>
        <n v="6"/>
        <n v="5.13"/>
        <n v="5.26"/>
        <n v="9.0399999999999991"/>
        <n v="4.0999999999999996"/>
        <n v="6.48"/>
        <n v="11.66"/>
        <n v="7.26"/>
        <n v="4.33"/>
        <n v="7.63"/>
        <n v="8.92"/>
        <n v="4.3099999999999996"/>
        <n v="10.46"/>
        <n v="7.39"/>
        <n v="8.86"/>
        <n v="10.96"/>
        <n v="6.28"/>
        <n v="11.14"/>
        <n v="9.0500000000000007"/>
        <n v="11.31"/>
        <n v="9.5"/>
        <n v="10.84"/>
        <n v="6.97"/>
        <n v="8.24"/>
        <n v="8.26"/>
        <n v="6.13"/>
        <n v="10.47"/>
        <n v="4.04"/>
        <n v="5.74"/>
        <n v="6.33"/>
        <n v="9.4700000000000006"/>
        <n v="11.03"/>
        <n v="9.52"/>
        <n v="11.09"/>
        <n v="9.4499999999999993"/>
        <n v="10.16"/>
        <n v="11.71"/>
        <n v="6.85"/>
        <n v="7.05"/>
        <n v="11.64"/>
        <n v="8.56"/>
        <n v="10.5"/>
        <n v="6.39"/>
        <n v="5.52"/>
        <n v="4.88"/>
        <n v="10.53"/>
        <n v="9.7200000000000006"/>
        <n v="5.29"/>
        <n v="4.8600000000000003"/>
        <n v="4.4400000000000004"/>
        <n v="8.1"/>
        <n v="7.16"/>
        <n v="5.47"/>
        <n v="4.1500000000000004"/>
        <n v="4.49"/>
        <n v="9.6"/>
        <n v="4.93"/>
        <n v="4.92"/>
        <n v="5.8"/>
        <n v="6.17"/>
        <n v="5.36"/>
        <n v="10.9"/>
        <n v="5.83"/>
        <n v="5.5"/>
        <n v="5.81"/>
        <n v="4.08"/>
        <n v="4.4800000000000004"/>
        <n v="5.46"/>
        <n v="5.0199999999999996"/>
        <n v="6.36"/>
        <n v="8.3699999999999992"/>
        <n v="7.31"/>
        <n v="6.87"/>
        <n v="6.47"/>
        <n v="10.43"/>
        <n v="4.6500000000000004"/>
        <n v="6.35"/>
        <n v="8.51"/>
        <n v="8.59"/>
        <n v="4.13"/>
        <n v="5.3"/>
        <n v="5.35"/>
        <n v="8.3800000000000008"/>
        <n v="7.03"/>
        <n v="8.75"/>
        <n v="9.36"/>
        <n v="4.8099999999999996"/>
        <n v="8.08"/>
        <n v="9.9499999999999993"/>
        <n v="5.16"/>
        <n v="10.44"/>
        <n v="5.69"/>
        <n v="6.5"/>
        <n v="7"/>
        <n v="6.19"/>
        <n v="7.71"/>
        <n v="4.63"/>
        <n v="11.43"/>
        <n v="7.65"/>
        <n v="10.119999999999999"/>
        <n v="4.7699999999999996"/>
        <n v="6.83"/>
        <n v="5.6"/>
        <n v="4.8"/>
        <n v="4.7300000000000004"/>
        <n v="7.3"/>
        <n v="8.2799999999999994"/>
        <n v="6.72"/>
        <n v="4.71"/>
        <n v="6.7"/>
        <n v="10.99"/>
        <n v="9.66"/>
        <n v="11.78"/>
        <n v="9.6199999999999992"/>
        <n v="10.78"/>
        <n v="7.18"/>
        <n v="5.0599999999999996"/>
        <n v="7.76"/>
        <n v="9.32"/>
        <n v="5.31"/>
        <n v="7.11"/>
        <n v="10.199999999999999"/>
        <n v="10.4"/>
        <n v="11.97"/>
        <n v="6.71"/>
        <n v="11.92"/>
        <n v="11.93"/>
        <n v="9.59"/>
        <n v="10.95"/>
        <n v="9.17"/>
        <n v="9.1300000000000008"/>
        <n v="9.4600000000000009"/>
        <n v="8.69"/>
        <n v="9.16"/>
        <n v="11.25"/>
        <n v="6.68"/>
        <n v="8.74"/>
        <n v="5.64"/>
        <n v="10.37"/>
        <n v="9.56"/>
        <n v="5.97"/>
        <n v="10.33"/>
        <n v="10.49"/>
        <n v="8.11"/>
        <n v="6.6"/>
        <n v="10.14"/>
        <n v="9.91"/>
        <n v="4.1399999999999997"/>
        <n v="9.83"/>
        <n v="11.08"/>
        <n v="11.01"/>
        <n v="6.79"/>
        <n v="8.0500000000000007"/>
        <n v="5.94"/>
        <n v="6.55"/>
        <n v="5.79"/>
        <n v="6.57"/>
        <n v="11.61"/>
        <n v="8.16"/>
        <n v="9.02"/>
        <n v="8.06"/>
        <n v="11.37"/>
        <n v="10.3"/>
        <n v="4.74"/>
        <n v="4.95"/>
        <n v="7.12"/>
        <n v="9.1199999999999992"/>
        <n v="11.76"/>
        <n v="7.06"/>
        <n v="11.35"/>
        <n v="7.86"/>
        <n v="10.48"/>
        <n v="9.06"/>
        <n v="11.07"/>
        <n v="10.45"/>
        <n v="8.6300000000000008"/>
        <n v="7.49"/>
        <n v="9.2200000000000006"/>
        <n v="5.59"/>
        <n v="6.65"/>
        <n v="6.9"/>
        <n v="11.52"/>
        <n v="11.24"/>
        <n v="10.98"/>
        <n v="8.48"/>
        <n v="6.94"/>
        <n v="4.05"/>
        <n v="10.220000000000001"/>
        <n v="9.24"/>
        <n v="8.6"/>
        <n v="9.19"/>
        <n v="7.19"/>
        <n v="9.39"/>
        <n v="8.2100000000000009"/>
        <n v="11.86"/>
        <n v="11.46"/>
        <n v="11.33"/>
        <n v="7.69"/>
        <n v="4.91"/>
        <n v="10.8"/>
        <n v="7.21"/>
        <n v="4.62"/>
        <n v="7.68"/>
        <n v="7.51"/>
        <n v="8.07"/>
        <n v="8.9499999999999993"/>
        <n v="6.31"/>
        <n v="8.25"/>
        <n v="8.1300000000000008"/>
        <n v="10.1"/>
        <n v="4.97"/>
        <n v="7.58"/>
        <n v="11"/>
        <n v="6.66"/>
        <n v="8.81"/>
        <n v="7.92"/>
        <n v="7.48"/>
        <n v="10.58"/>
        <n v="7.82"/>
        <n v="11.21"/>
        <n v="10.62"/>
        <n v="10.7"/>
        <n v="10.02"/>
        <n v="4.3899999999999997"/>
        <n v="11.84"/>
        <n v="4.66"/>
        <n v="11.11"/>
        <n v="11.96"/>
        <n v="4.41"/>
        <n v="9.1"/>
        <n v="9.8800000000000008"/>
        <n v="9.65"/>
        <n v="11.1"/>
        <n v="4.75"/>
        <n v="9.2899999999999991"/>
        <n v="5.63"/>
        <n v="5.43"/>
        <n v="8.33"/>
        <n v="7.23"/>
        <n v="10.57"/>
        <n v="7.91"/>
        <n v="7.42"/>
        <n v="9.89"/>
        <n v="5.61"/>
        <n v="7.74"/>
        <n v="11.49"/>
        <n v="7.6"/>
        <n v="8.5"/>
        <n v="11.22"/>
        <n v="11.3"/>
        <n v="9.18"/>
        <n v="4.51"/>
        <n v="7.33"/>
        <n v="10.56"/>
        <n v="8.02"/>
        <n v="7.2"/>
        <n v="8.3000000000000007"/>
        <n v="4.9400000000000004"/>
        <n v="6.99"/>
        <n v="9.9600000000000009"/>
        <n v="10.34"/>
        <n v="11.2"/>
        <n v="7.41"/>
        <n v="10.83"/>
        <n v="11.81"/>
        <n v="10.74"/>
        <n v="4.32"/>
        <n v="11.94"/>
        <n v="5.54"/>
        <n v="8.8699999999999992"/>
        <n v="10.19"/>
        <n v="11.85"/>
        <n v="4"/>
        <n v="11.36"/>
        <n v="7.53"/>
        <n v="7.95"/>
        <n v="8.76"/>
        <n v="7.56"/>
        <n v="4.17"/>
        <n v="11.42"/>
        <n v="9.8000000000000007"/>
        <n v="10.72"/>
        <n v="6.4"/>
        <n v="6.8"/>
        <n v="9.48"/>
        <n v="7.45"/>
        <n v="7.83"/>
        <n v="10.17"/>
        <n v="6.96"/>
        <n v="5.85"/>
        <n v="6.3"/>
        <n v="5.92"/>
        <n v="10.01"/>
        <n v="7.4"/>
        <n v="8.58"/>
        <n v="9.94"/>
        <n v="9.2799999999999994"/>
        <n v="7.94"/>
        <n v="7.81"/>
        <n v="9.85"/>
        <n v="9.23"/>
        <n v="11.04"/>
        <n v="8.85"/>
        <n v="9.6300000000000008"/>
        <n v="5.44"/>
        <n v="4.7"/>
        <n v="7.34"/>
        <n v="11.06"/>
        <n v="7.62"/>
        <n v="10.18"/>
        <n v="7.73"/>
        <n v="10.42"/>
        <n v="8.1199999999999992"/>
        <n v="5.66"/>
        <n v="8.2899999999999991"/>
        <n v="5.17"/>
        <n v="7.99"/>
        <n v="6.45"/>
        <n v="11.18"/>
        <n v="10.24"/>
        <n v="10.81"/>
        <n v="6.53"/>
        <n v="7.85"/>
        <n v="8.17"/>
        <n v="7.61"/>
        <n v="12"/>
        <n v="8.57"/>
        <n v="6.81"/>
        <n v="6.54"/>
        <n v="7.57"/>
        <n v="7.98"/>
        <n v="8.84"/>
        <n v="10.68"/>
        <n v="10.75"/>
        <n v="7.8"/>
        <n v="7.04"/>
        <n v="8.19"/>
        <n v="8.2200000000000006"/>
        <n v="9.14"/>
        <n v="6.69"/>
        <n v="9.5500000000000007"/>
        <n v="11.44"/>
        <n v="4.42"/>
        <n v="8.27"/>
        <n v="5.15"/>
        <n v="7.5"/>
        <n v="10.09"/>
        <n v="11.58"/>
        <n v="10.59"/>
        <n v="11.98"/>
        <n v="6.93"/>
        <n v="5.93"/>
        <n v="9.2100000000000009"/>
        <n v="8.5299999999999994"/>
        <n v="5.38"/>
        <n v="10.66"/>
        <n v="9.7100000000000009"/>
        <n v="9.31"/>
        <n v="11.63"/>
        <n v="9.61"/>
        <n v="6.89"/>
        <n v="5"/>
        <n v="9.92"/>
        <n v="6.16"/>
        <n v="8.6199999999999992"/>
        <n v="6.08"/>
        <n v="11.73"/>
        <n v="6.64"/>
        <n v="8.93"/>
        <n v="8.5500000000000007"/>
        <n v="8.43"/>
        <n v="6.44"/>
        <n v="11.72"/>
        <n v="9.99"/>
        <n v="9.25"/>
        <n v="11.48"/>
        <n v="11.69"/>
        <n v="6.46"/>
        <n v="6.77"/>
        <n v="6.49"/>
        <n v="6.41"/>
        <n v="8.94"/>
        <n v="6.91"/>
        <n v="8.4"/>
        <n v="7.09"/>
        <n v="11.02"/>
        <n v="6.43"/>
        <n v="11.62"/>
        <n v="11.15"/>
        <n v="9.49"/>
        <n v="4.59"/>
        <n v="9.7899999999999991"/>
        <n v="9.44"/>
        <n v="10.36"/>
        <n v="8.4600000000000009"/>
      </sharedItems>
    </cacheField>
    <cacheField name="Heart Issues" numFmtId="0">
      <sharedItems/>
    </cacheField>
    <cacheField name="Any Transplants" numFmtId="0">
      <sharedItems/>
    </cacheField>
    <cacheField name="Cancer History" numFmtId="0">
      <sharedItems count="2">
        <s v="No"/>
        <s v="Yes"/>
      </sharedItems>
    </cacheField>
    <cacheField name="No.of major Surgeries" numFmtId="0">
      <sharedItems containsSemiMixedTypes="0" containsString="0" containsNumber="1" containsInteger="1" minValue="0" maxValue="3" count="4">
        <n v="0"/>
        <n v="2"/>
        <n v="3"/>
        <n v="1"/>
      </sharedItems>
    </cacheField>
    <cacheField name="Smoker" numFmtId="0">
      <sharedItems count="3">
        <s v="Yes"/>
        <s v="No"/>
        <s v="UNKNOWN"/>
      </sharedItems>
    </cacheField>
    <cacheField name="Weight Status" numFmtId="0">
      <sharedItems count="4">
        <s v="OBESITY"/>
        <s v="OVERWEIGHT"/>
        <s v="NORMALWEIGHT"/>
        <s v="UNDERWEIGHT"/>
      </sharedItems>
    </cacheField>
    <cacheField name="Diabetus Status" numFmtId="0">
      <sharedItems count="3">
        <s v="DIABETES"/>
        <s v="PREDIABETES"/>
        <s v="NORMAL"/>
      </sharedItems>
    </cacheField>
    <cacheField name="Date of Birth" numFmtId="0">
      <sharedItems count="2071">
        <s v="12-10-1968"/>
        <s v="8-6-1977"/>
        <s v="11-9-1970"/>
        <s v="6-6-1991"/>
        <s v="19-6-1989"/>
        <s v="4-8-1962"/>
        <s v="27-10-1994"/>
        <s v="27-6-1958"/>
        <s v="4-9-1963"/>
        <s v="29-12-1978"/>
        <s v="22-7-1959"/>
        <s v="27-10-1965"/>
        <s v="11-10-1962"/>
        <s v="1-12-1968"/>
        <s v="21-12-1961"/>
        <s v="27-8-1962"/>
        <s v="16-11-1958"/>
        <s v="5-8-1963"/>
        <s v="7-11-1964"/>
        <s v="27-9-1971"/>
        <s v="13-6-1961"/>
        <s v="4-10-1959"/>
        <s v="3-9-1958"/>
        <s v="28-12-1970"/>
        <s v="14-7-1959"/>
        <s v="15-9-1958"/>
        <s v="17-11-1960"/>
        <s v="23-6-1969"/>
        <s v="8-8-1961"/>
        <s v="6-12-1971"/>
        <s v="17-8-1978"/>
        <s v="2-12-1976"/>
        <s v="4-12-1962"/>
        <s v="30-9-1985"/>
        <s v="12-8-1979"/>
        <s v="21-12-1960"/>
        <s v="9-8-1974"/>
        <s v="17-12-1962"/>
        <s v="13-8-1971"/>
        <s v="11-10-1993"/>
        <s v="2-8-2000"/>
        <s v="14-9-1967"/>
        <s v="29-10-1971"/>
        <s v="24-11-1968"/>
        <s v="1-6-1975"/>
        <s v="16-7-1988"/>
        <s v="5-10-1966"/>
        <s v="10-11-1980"/>
        <s v="2-7-1966"/>
        <s v="25-10-1966"/>
        <s v="29-12-1986"/>
        <s v="22-8-1965"/>
        <s v="3-12-1969"/>
        <s v="29-11-1965"/>
        <s v="4-11-1978"/>
        <s v="23-10-1975"/>
        <s v="10-9-1972"/>
        <s v="29-10-1965"/>
        <s v="21-10-1977"/>
        <s v="3-11-1971"/>
        <s v="27-12-1979"/>
        <s v="27-6-1967"/>
        <s v="3-8-1968"/>
        <s v="28-6-1967"/>
        <s v="15-8-1975"/>
        <s v="18-9-1973"/>
        <s v="3-7-1979"/>
        <s v="9-12-1997"/>
        <s v="28-11-1976"/>
        <s v="19-12-1968"/>
        <s v="10-11-1984"/>
        <s v="8-6-1972"/>
        <s v="21-9-1966"/>
        <s v="22-9-1962"/>
        <s v="29-9-1975"/>
        <s v="14-11-1975"/>
        <s v="29-10-1976"/>
        <s v="24-11-1974"/>
        <s v="22-12-1967"/>
        <s v="16-10-1971"/>
        <s v="7-10-1964"/>
        <s v="27-8-1977"/>
        <s v="6-6-1964"/>
        <s v="8-8-1969"/>
        <s v="6-9-1972"/>
        <s v="12-8-1972"/>
        <s v="11-10-1979"/>
        <s v="5-6-1974"/>
        <s v="8-9-1983"/>
        <s v="16-9-1979"/>
        <s v="4-8-1992"/>
        <s v="2-7-1999"/>
        <s v="10-6-1972"/>
        <s v="26-12-1976"/>
        <s v="25-9-1970"/>
        <s v="10-7-1975"/>
        <s v="3-11-1985"/>
        <s v="12-8-1966"/>
        <s v="4-9-1962"/>
        <s v="27-6-1977"/>
        <s v="4-10-1981"/>
        <s v="28-7-1981"/>
        <s v="18-8-1979"/>
        <s v="21-10-1985"/>
        <s v="14-10-1983"/>
        <s v="20-12-1978"/>
        <s v="25-12-1982"/>
        <s v="8-8-1987"/>
        <s v="2-12-1975"/>
        <s v="22-8-1985"/>
        <s v="1-6-1983"/>
        <s v="17-7-1985"/>
        <s v="24-7-1987"/>
        <s v="17-12-1973"/>
        <s v="12-8-1977"/>
        <s v="16-7-2003"/>
        <s v="29-9-1968"/>
        <s v="17-12-1977"/>
        <s v="7-8-1995"/>
        <s v="5-7-1981"/>
        <s v="12-7-1978"/>
        <s v="24-6-1966"/>
        <s v="5-8-1978"/>
        <s v="16-8-1982"/>
        <s v="30-11-1992"/>
        <s v="7-7-1962"/>
        <s v="4-8-1982"/>
        <s v="20-9-1985"/>
        <s v="12-10-1978"/>
        <s v="24-9-1980"/>
        <s v="15-12-1976"/>
        <s v="16-6-1987"/>
        <s v="30-7-1967"/>
        <s v="3-12-1979"/>
        <s v="5-12-2004"/>
        <s v="8-11-1991"/>
        <s v="15-6-1976"/>
        <s v="2-11-1991"/>
        <s v="20-7-1986"/>
        <s v="13-7-1990"/>
        <s v="12-11-1999"/>
        <s v="21-6-1986"/>
        <s v="23-12-1971"/>
        <s v="22-8-1970"/>
        <s v="17-9-2002"/>
        <s v="12-6-1980"/>
        <s v="30-10-1989"/>
        <s v="16-8-1980"/>
        <s v="16-6-1964"/>
        <s v="8-9-1989"/>
        <s v="19-11-1972"/>
        <s v="29-7-1998"/>
        <s v="9-9-1979"/>
        <s v="26-7-1983"/>
        <s v="15-8-1986"/>
        <s v="18-9-1976"/>
        <s v="10-10-1988"/>
        <s v="28-10-1970"/>
        <s v="20-6-1982"/>
        <s v="16-11-1990"/>
        <s v="12-10-2000"/>
        <s v="27-9-2002"/>
        <s v="3-8-1979"/>
        <s v="30-10-1969"/>
        <s v="9-11-1975"/>
        <s v="17-11-1985"/>
        <s v="17-10-1990"/>
        <s v="5-9-2000"/>
        <s v="30-10-1995"/>
        <s v="10-6-1989"/>
        <s v="17-12-1988"/>
        <s v="1-11-1991"/>
        <s v="13-9-1992"/>
        <s v="25-8-1992"/>
        <s v="13-8-1977"/>
        <s v="22-10-1968"/>
        <s v="10-6-1991"/>
        <s v="24-7-1963"/>
        <s v="21-6-2003"/>
        <s v="5-12-1972"/>
        <s v="4-7-1992"/>
        <s v="28-12-1965"/>
        <s v="14-7-1970"/>
        <s v="29-7-1961"/>
        <s v="9-10-1992"/>
        <s v="9-8-1973"/>
        <s v="19-11-1962"/>
        <s v="9-12-2003"/>
        <s v="5-6-1975"/>
        <s v="18-10-1967"/>
        <s v="16-6-1992"/>
        <s v="25-12-2004"/>
        <s v="5-9-2003"/>
        <s v="28-12-1993"/>
        <s v="1-10-1999"/>
        <s v="6-12-1974"/>
        <s v="30-8-2004"/>
        <s v="12-6-1997"/>
        <s v="4-11-1979"/>
        <s v="20-8-1996"/>
        <s v="22-7-1963"/>
        <s v="4-9-1999"/>
        <s v="22-11-1981"/>
        <s v="18-6-1992"/>
        <s v="4-10-1976"/>
        <s v="15-7-1974"/>
        <s v="19-12-1978"/>
        <s v="17-12-2000"/>
        <s v="19-11-2000"/>
        <s v="10-8-1971"/>
        <s v="29-8-1964"/>
        <s v="27-10-1973"/>
        <s v="16-12-1973"/>
        <s v="20-11-1988"/>
        <s v="22-9-1971"/>
        <s v="19-9-1988"/>
        <s v="9-7-1997"/>
        <s v="30-12-1967"/>
        <s v="22-12-1998"/>
        <s v="29-6-1977"/>
        <s v="29-8-1975"/>
        <s v="5-7-1982"/>
        <s v="22-8-1997"/>
        <s v="22-8-1998"/>
        <s v="7-10-1967"/>
        <s v="29-7-1983"/>
        <s v="17-10-1995"/>
        <s v="17-9-2003"/>
        <s v="27-12-1995"/>
        <s v="3-7-2003"/>
        <s v="7-7-1994"/>
        <s v="9-10-2004"/>
        <s v="25-11-1976"/>
        <s v="24-6-1998"/>
        <s v="24-9-1990"/>
        <s v="5-10-2003"/>
        <s v="1-10-1984"/>
        <s v="2-10-1983"/>
        <s v="11-10-1986"/>
        <s v="11-6-1998"/>
        <s v="5-7-1962"/>
        <s v="21-7-1975"/>
        <s v="25-8-1971"/>
        <s v="6-11-1999"/>
        <s v="26-12-2002"/>
        <s v="26-7-1972"/>
        <s v="25-9-1994"/>
        <s v="27-12-2000"/>
        <s v="9-8-1997"/>
        <s v="26-10-2000"/>
        <s v="11-12-1962"/>
        <s v="12-9-2003"/>
        <s v="1-11-2004"/>
        <s v="28-11-1993"/>
        <s v="9-9-2003"/>
        <s v="22-7-1984"/>
        <s v="25-8-2002"/>
        <s v="18-6-1970"/>
        <s v="7-12-1985"/>
        <s v="5-9-1972"/>
        <s v="28-11-2003"/>
        <s v="12-10-1990"/>
        <s v="15-7-1985"/>
        <s v="1-7-1962"/>
        <s v="28-7-1994"/>
        <s v="10-7-1967"/>
        <s v="8-7-1995"/>
        <s v="24-8-1971"/>
        <s v="17-11-1981"/>
        <s v="4-12-1995"/>
        <s v="12-12-1980"/>
        <s v="7-11-1972"/>
        <s v="9-7-1990"/>
        <s v="30-9-1990"/>
        <s v="1-11-1968"/>
        <s v="8-10-2003"/>
        <s v="19-9-1976"/>
        <s v="27-9-1981"/>
        <s v="9-8-1976"/>
        <s v="19-10-1972"/>
        <s v="2-12-1986"/>
        <s v="17-12-1975"/>
        <s v="8-9-1994"/>
        <s v="11-9-1969"/>
        <s v="10-11-1978"/>
        <s v="13-9-1993"/>
        <s v="21-9-1972"/>
        <s v="25-9-1975"/>
        <s v="10-9-1984"/>
        <s v="14-10-1977"/>
        <s v="13-12-1960"/>
        <s v="29-10-1975"/>
        <s v="8-10-1974"/>
        <s v="27-9-1995"/>
        <s v="9-7-1968"/>
        <s v="22-7-2000"/>
        <s v="9-11-2004"/>
        <s v="9-9-1961"/>
        <s v="5-9-1988"/>
        <s v="21-12-1983"/>
        <s v="21-9-1999"/>
        <s v="11-11-1970"/>
        <s v="10-8-1986"/>
        <s v="3-9-1983"/>
        <s v="28-10-1998"/>
        <s v="3-9-1976"/>
        <s v="30-7-1969"/>
        <s v="1-6-2004"/>
        <s v="24-7-1972"/>
        <s v="15-9-1962"/>
        <s v="13-9-1963"/>
        <s v="11-8-1958"/>
        <s v="25-12-1971"/>
        <s v="2-9-1979"/>
        <s v="16-6-1967"/>
        <s v="4-8-1981"/>
        <s v="5-10-1991"/>
        <s v="12-6-1976"/>
        <s v="30-12-1988"/>
        <s v="19-8-1975"/>
        <s v="30-12-1989"/>
        <s v="29-10-1982"/>
        <s v="13-8-1981"/>
        <s v="20-6-1998"/>
        <s v="23-8-1973"/>
        <s v="27-7-1993"/>
        <s v="3-11-1975"/>
        <s v="20-10-1959"/>
        <s v="16-7-1987"/>
        <s v="7-11-1985"/>
        <s v="5-6-1958"/>
        <s v="21-7-1978"/>
        <s v="9-7-1969"/>
        <s v="8-11-1976"/>
        <s v="24-12-1961"/>
        <s v="29-11-1978"/>
        <s v="14-7-1980"/>
        <s v="7-7-1992"/>
        <s v="1-9-2003"/>
        <s v="5-12-1959"/>
        <s v="25-7-1962"/>
        <s v="3-8-1961"/>
        <s v="5-12-1990"/>
        <s v="27-9-1985"/>
        <s v="11-12-1982"/>
        <s v="16-9-1974"/>
        <s v="2-12-1977"/>
        <s v="24-12-1990"/>
        <s v="25-11-1963"/>
        <s v="6-9-1999"/>
        <s v="22-11-1960"/>
        <s v="29-11-1985"/>
        <s v="21-12-1999"/>
        <s v="28-7-1961"/>
        <s v="4-6-1991"/>
        <s v="21-11-1989"/>
        <s v="4-12-1985"/>
        <s v="6-7-1960"/>
        <s v="6-12-2002"/>
        <s v="3-7-1992"/>
        <s v="7-10-1997"/>
        <s v="9-9-1997"/>
        <s v="11-6-1992"/>
        <s v="6-11-1985"/>
        <s v="19-10-1965"/>
        <s v="3-10-1981"/>
        <s v="5-12-1985"/>
        <s v="15-9-1988"/>
        <s v="16-10-1969"/>
        <s v="6-6-1968"/>
        <s v="2-12-1999"/>
        <s v="21-12-1965"/>
        <s v="2-10-1970"/>
        <s v="13-12-1990"/>
        <s v="2-7-1994"/>
        <s v="30-6-1958"/>
        <s v="9-7-1960"/>
        <s v="9-11-2000"/>
        <s v="17-6-2002"/>
        <s v="25-12-1958"/>
        <s v="22-8-1991"/>
        <s v="22-7-1988"/>
        <s v="5-9-2004"/>
        <s v="27-8-1970"/>
        <s v="21-9-1974"/>
        <s v="4-6-1975"/>
        <s v="7-7-1973"/>
        <s v="11-10-2002"/>
        <s v="9-7-1966"/>
        <s v="26-12-2000"/>
        <s v="5-6-2001"/>
        <s v="3-12-1970"/>
        <s v="21-8-1963"/>
        <s v="17-7-1972"/>
        <s v="2-8-2001"/>
        <s v="11-12-1968"/>
        <s v="22-8-1968"/>
        <s v="26-9-1972"/>
        <s v="14-12-1975"/>
        <s v="24-11-1998"/>
        <s v="14-6-1998"/>
        <s v="14-6-1987"/>
        <s v="23-7-1969"/>
        <s v="26-11-1970"/>
        <s v="10-6-1995"/>
        <s v="9-9-1994"/>
        <s v="11-10-1992"/>
        <s v="28-8-1996"/>
        <s v="12-6-1970"/>
        <s v="12-10-1976"/>
        <s v="13-6-1975"/>
        <s v="14-9-1972"/>
        <s v="21-10-1961"/>
        <s v="6-7-1968"/>
        <s v="30-11-1970"/>
        <s v="7-10-1999"/>
        <s v="3-8-2004"/>
        <s v="16-12-1964"/>
        <s v="10-9-1974"/>
        <s v="13-6-1973"/>
        <s v="30-12-2003"/>
        <s v="10-7-1971"/>
        <s v="8-8-1970"/>
        <s v="27-6-1973"/>
        <s v="2-6-1974"/>
        <s v="26-8-1983"/>
        <s v="13-11-1975"/>
        <s v="22-10-1973"/>
        <s v="3-10-1994"/>
        <s v="14-11-1969"/>
        <s v="7-8-1997"/>
        <s v="14-12-2003"/>
        <s v="9-9-1975"/>
        <s v="9-11-1970"/>
        <s v="25-7-2003"/>
        <s v="14-11-1979"/>
        <s v="18-8-1966"/>
        <s v="26-8-1999"/>
        <s v="27-12-1982"/>
        <s v="16-6-1971"/>
        <s v="24-8-1965"/>
        <s v="12-9-1980"/>
        <s v="28-8-2001"/>
        <s v="14-10-1989"/>
        <s v="19-12-1975"/>
        <s v="28-9-2003"/>
        <s v="17-8-1979"/>
        <s v="27-8-1963"/>
        <s v="28-9-1979"/>
        <s v="20-9-1979"/>
        <s v="18-7-1976"/>
        <s v="16-11-1962"/>
        <s v="25-12-1983"/>
        <s v="12-6-1999"/>
        <s v="21-11-1990"/>
        <s v="4-9-1980"/>
        <s v="4-8-2004"/>
        <s v="10-12-1980"/>
        <s v="3-9-1974"/>
        <s v="14-10-1974"/>
        <s v="26-8-1969"/>
        <s v="23-11-1977"/>
        <s v="2-7-1983"/>
        <s v="19-11-1964"/>
        <s v="8-12-1975"/>
        <s v="8-9-1967"/>
        <s v="4-8-1986"/>
        <s v="14-9-1992"/>
        <s v="1-8-1965"/>
        <s v="17-12-1967"/>
        <s v="13-10-1969"/>
        <s v="18-10-1962"/>
        <s v="12-7-1985"/>
        <s v="2-7-1962"/>
        <s v="17-9-1985"/>
        <s v="7-9-1993"/>
        <s v="22-8-1966"/>
        <s v="17-10-1987"/>
        <s v="8-6-1994"/>
        <s v="9-7-2002"/>
        <s v="6-10-1983"/>
        <s v="25-7-1988"/>
        <s v="10-8-1966"/>
        <s v="9-10-1980"/>
        <s v="18-10-1997"/>
        <s v="30-10-1979"/>
        <s v="14-6-1972"/>
        <s v="8-8-1990"/>
        <s v="27-8-1994"/>
        <s v="24-9-1978"/>
        <s v="14-7-1963"/>
        <s v="19-8-1992"/>
        <s v="8-11-1980"/>
        <s v="30-11-1987"/>
        <s v="15-12-1982"/>
        <s v="6-9-1993"/>
        <s v="30-6-1987"/>
        <s v="24-8-1991"/>
        <s v="15-11-1966"/>
        <s v="29-7-1967"/>
        <s v="28-12-1985"/>
        <s v="16-9-1991"/>
        <s v="2-7-1979"/>
        <s v="28-9-1993"/>
        <s v="5-6-1989"/>
        <s v="19-12-1983"/>
        <s v="24-10-1988"/>
        <s v="6-8-1998"/>
        <s v="20-10-1963"/>
        <s v="3-8-1969"/>
        <s v="6-12-1963"/>
        <s v="24-7-2003"/>
        <s v="18-12-1962"/>
        <s v="15-10-1979"/>
        <s v="28-11-1995"/>
        <s v="19-11-1979"/>
        <s v="27-12-1992"/>
        <s v="30-8-1967"/>
        <s v="17-10-1970"/>
        <s v="23-9-1998"/>
        <s v="12-8-1986"/>
        <s v="26-9-1964"/>
        <s v="15-12-1999"/>
        <s v="4-7-1995"/>
        <s v="25-12-1992"/>
        <s v="3-8-1995"/>
        <s v="10-9-2004"/>
        <s v="15-6-1997"/>
        <s v="4-7-1963"/>
        <s v="12-7-1993"/>
        <s v="24-10-1999"/>
        <s v="17-10-1965"/>
        <s v="27-6-1975"/>
        <s v="28-9-2001"/>
        <s v="17-10-1977"/>
        <s v="4-12-1989"/>
        <s v="12-11-1979"/>
        <s v="26-8-1997"/>
        <s v="12-12-1976"/>
        <s v="8-12-1963"/>
        <s v="10-10-1979"/>
        <s v="21-6-1966"/>
        <s v="14-7-2003"/>
        <s v="1-7-1994"/>
        <s v="25-10-1990"/>
        <s v="26-7-1970"/>
        <s v="16-11-1963"/>
        <s v="12-7-1968"/>
        <s v="16-6-1965"/>
        <s v="29-12-1990"/>
        <s v="8-6-1971"/>
        <s v="2-11-2003"/>
        <s v="18-10-1992"/>
        <s v="1-11-2003"/>
        <s v="12-7-1963"/>
        <s v="25-8-1975"/>
        <s v="22-10-1982"/>
        <s v="18-8-2004"/>
        <s v="7-6-1964"/>
        <s v="16-9-1965"/>
        <s v="3-6-1998"/>
        <s v="28-6-2002"/>
        <s v="26-12-2003"/>
        <s v="10-6-1996"/>
        <s v="22-8-1971"/>
        <s v="16-7-1980"/>
        <s v="25-8-1977"/>
        <s v="21-10-1968"/>
        <s v="10-9-2003"/>
        <s v="8-8-1974"/>
        <s v="19-10-1995"/>
        <s v="29-7-1962"/>
        <s v="23-9-1989"/>
        <s v="28-8-1974"/>
        <s v="5-11-1993"/>
        <s v="25-9-1977"/>
        <s v="24-7-1975"/>
        <s v="10-7-1970"/>
        <s v="25-6-1963"/>
        <s v="25-6-2001"/>
        <s v="23-12-1995"/>
        <s v="10-10-1958"/>
        <s v="20-12-2003"/>
        <s v="28-9-1995"/>
        <s v="5-12-1965"/>
        <s v="24-8-2003"/>
        <s v="30-7-1972"/>
        <s v="8-9-2002"/>
        <s v="21-8-1988"/>
        <s v="6-8-1988"/>
        <s v="11-9-1974"/>
        <s v="6-7-1982"/>
        <s v="12-12-1993"/>
        <s v="6-10-1987"/>
        <s v="8-8-1993"/>
        <s v="27-8-1985"/>
        <s v="21-6-1958"/>
        <s v="22-10-1958"/>
        <s v="16-9-1978"/>
        <s v="5-12-1988"/>
        <s v="19-9-1980"/>
        <s v="24-7-1982"/>
        <s v="12-10-1980"/>
        <s v="25-12-1962"/>
        <s v="11-11-1982"/>
        <s v="26-6-1984"/>
        <s v="9-10-1997"/>
        <s v="29-8-1974"/>
        <s v="20-9-1976"/>
        <s v="26-6-1973"/>
        <s v="22-12-1988"/>
        <s v="6-6-1960"/>
        <s v="28-10-1965"/>
        <s v="30-7-1974"/>
        <s v="2-10-1959"/>
        <s v="28-6-1974"/>
        <s v="17-7-2004"/>
        <s v="20-7-1976"/>
        <s v="4-9-1964"/>
        <s v="6-9-1962"/>
        <s v="18-7-1968"/>
        <s v="14-7-2001"/>
        <s v="13-12-1963"/>
        <s v="16-9-1969"/>
        <s v="25-7-1960"/>
        <s v="23-11-1978"/>
        <s v="17-6-1962"/>
        <s v="3-12-1959"/>
        <s v="4-6-1959"/>
        <s v="25-10-1962"/>
        <s v="25-11-1971"/>
        <s v="5-9-1978"/>
        <s v="26-10-1975"/>
        <s v="12-6-1968"/>
        <s v="15-8-1971"/>
        <s v="25-11-1979"/>
        <s v="8-8-1960"/>
        <s v="2-8-1995"/>
        <s v="29-7-1958"/>
        <s v="29-11-1962"/>
        <s v="8-11-1968"/>
        <s v="4-7-1981"/>
        <s v="17-10-1958"/>
        <s v="5-6-1981"/>
        <s v="18-10-1979"/>
        <s v="10-12-1975"/>
        <s v="27-7-1965"/>
        <s v="24-9-2002"/>
        <s v="4-9-1982"/>
        <s v="23-7-1958"/>
        <s v="20-10-1969"/>
        <s v="13-11-1981"/>
        <s v="1-9-1967"/>
        <s v="21-8-1991"/>
        <s v="8-11-1965"/>
        <s v="18-7-1967"/>
        <s v="14-10-1963"/>
        <s v="3-12-1962"/>
        <s v="12-9-1998"/>
        <s v="14-7-1989"/>
        <s v="22-7-1989"/>
        <s v="20-10-1979"/>
        <s v="20-11-1959"/>
        <s v="27-11-1976"/>
        <s v="10-11-1996"/>
        <s v="3-8-1959"/>
        <s v="29-6-1959"/>
        <s v="4-11-1967"/>
        <s v="15-8-1967"/>
        <s v="10-8-1999"/>
        <s v="20-9-1958"/>
        <s v="14-9-1958"/>
        <s v="22-6-1965"/>
        <s v="16-7-1963"/>
        <s v="16-11-1988"/>
        <s v="10-10-1967"/>
        <s v="24-12-1959"/>
        <s v="26-9-1969"/>
        <s v="10-7-1958"/>
        <s v="15-10-1958"/>
        <s v="15-12-1968"/>
        <s v="6-9-2004"/>
        <s v="13-7-1972"/>
        <s v="26-12-1974"/>
        <s v="8-11-1959"/>
        <s v="10-10-1959"/>
        <s v="25-9-1961"/>
        <s v="21-9-1958"/>
        <s v="17-11-1983"/>
        <s v="25-12-1968"/>
        <s v="7-7-1984"/>
        <s v="6-7-2004"/>
        <s v="14-6-1961"/>
        <s v="26-9-1976"/>
        <s v="12-9-1991"/>
        <s v="8-11-1960"/>
        <s v="8-7-1963"/>
        <s v="6-7-1963"/>
        <s v="23-12-1963"/>
        <s v="6-9-1959"/>
        <s v="29-8-1959"/>
        <s v="18-6-1960"/>
        <s v="27-7-1962"/>
        <s v="7-7-1959"/>
        <s v="29-12-1959"/>
        <s v="25-9-1985"/>
        <s v="5-10-1959"/>
        <s v="21-7-1960"/>
        <s v="7-6-2003"/>
        <s v="10-12-1958"/>
        <s v="25-11-1958"/>
        <s v="8-12-1986"/>
        <s v="10-11-1966"/>
        <s v="6-8-1959"/>
        <s v="16-7-2004"/>
        <s v="23-10-1969"/>
        <s v="29-8-1985"/>
        <s v="2-8-1981"/>
        <s v="24-11-1986"/>
        <s v="14-9-1985"/>
        <s v="4-8-1963"/>
        <s v="20-7-1984"/>
        <s v="26-7-1969"/>
        <s v="18-11-1961"/>
        <s v="10-9-1964"/>
        <s v="14-8-1992"/>
        <s v="15-7-1968"/>
        <s v="11-7-1960"/>
        <s v="30-8-1990"/>
        <s v="7-8-1975"/>
        <s v="24-7-1960"/>
        <s v="28-7-1960"/>
        <s v="19-8-1985"/>
        <s v="16-12-1960"/>
        <s v="13-8-1960"/>
        <s v="29-6-1975"/>
        <s v="14-11-1966"/>
        <s v="3-11-1961"/>
        <s v="17-6-1994"/>
        <s v="22-7-1961"/>
        <s v="19-12-1992"/>
        <s v="20-12-1959"/>
        <s v="25-11-1959"/>
        <s v="9-12-1959"/>
        <s v="6-6-1984"/>
        <s v="30-9-1979"/>
        <s v="24-9-1964"/>
        <s v="2-10-1990"/>
        <s v="11-11-1960"/>
        <s v="23-8-1976"/>
        <s v="24-11-1962"/>
        <s v="13-11-1965"/>
        <s v="7-12-1962"/>
        <s v="15-10-1982"/>
        <s v="5-8-1962"/>
        <s v="6-12-1961"/>
        <s v="7-9-1961"/>
        <s v="16-8-1999"/>
        <s v="14-9-1963"/>
        <s v="12-8-1992"/>
        <s v="2-8-1962"/>
        <s v="30-10-1971"/>
        <s v="17-7-1978"/>
        <s v="6-11-1961"/>
        <s v="26-10-1985"/>
        <s v="6-8-1967"/>
        <s v="23-9-1969"/>
        <s v="9-11-1961"/>
        <s v="4-11-1965"/>
        <s v="23-9-1964"/>
        <s v="20-7-1962"/>
        <s v="27-9-1972"/>
        <s v="13-12-1969"/>
        <s v="24-6-1962"/>
        <s v="30-10-1981"/>
        <s v="27-11-1979"/>
        <s v="28-11-1960"/>
        <s v="23-9-1960"/>
        <s v="22-6-1960"/>
        <s v="4-11-1960"/>
        <s v="20-8-1961"/>
        <s v="22-12-1966"/>
        <s v="14-8-1963"/>
        <s v="1-9-1963"/>
        <s v="16-8-1963"/>
        <s v="9-7-2004"/>
        <s v="6-8-1984"/>
        <s v="27-9-1963"/>
        <s v="22-9-1973"/>
        <s v="27-9-1993"/>
        <s v="25-9-1967"/>
        <s v="20-7-1963"/>
        <s v="24-7-1978"/>
        <s v="29-10-1983"/>
        <s v="5-12-1963"/>
        <s v="7-10-1972"/>
        <s v="1-10-1962"/>
        <s v="2-9-1962"/>
        <s v="17-7-1988"/>
        <s v="8-7-1970"/>
        <s v="28-11-1964"/>
        <s v="24-9-1974"/>
        <s v="14-9-1965"/>
        <s v="11-7-1962"/>
        <s v="17-12-1966"/>
        <s v="22-7-1962"/>
        <s v="22-11-1962"/>
        <s v="4-10-1965"/>
        <s v="19-8-1963"/>
        <s v="18-11-1998"/>
        <s v="11-8-1988"/>
        <s v="26-11-1969"/>
        <s v="28-11-1961"/>
        <s v="16-10-1962"/>
        <s v="12-7-1966"/>
        <s v="3-12-1968"/>
        <s v="12-11-1968"/>
        <s v="26-11-1968"/>
        <s v="9-8-1995"/>
        <s v="4-8-1964"/>
        <s v="14-7-1979"/>
        <s v="21-8-1972"/>
        <s v="29-12-1989"/>
        <s v="26-9-1962"/>
        <s v="29-12-1966"/>
        <s v="22-9-1963"/>
        <s v="2-8-1963"/>
        <s v="29-8-1963"/>
        <s v="28-10-1963"/>
        <s v="29-10-1990"/>
        <s v="16-11-1966"/>
        <s v="28-8-1967"/>
        <s v="6-12-1966"/>
        <s v="13-8-1986"/>
        <s v="23-11-1989"/>
        <s v="23-6-1974"/>
        <s v="17-7-1963"/>
        <s v="29-7-1966"/>
        <s v="15-10-1964"/>
        <s v="19-7-1963"/>
        <s v="24-6-1964"/>
        <s v="2-7-1964"/>
        <s v="20-7-1964"/>
        <s v="14-8-1977"/>
        <s v="29-8-1991"/>
        <s v="5-10-1987"/>
        <s v="4-11-1962"/>
        <s v="6-11-1991"/>
        <s v="4-6-1963"/>
        <s v="25-10-1968"/>
        <s v="9-12-1968"/>
        <s v="21-6-1968"/>
        <s v="2-9-1984"/>
        <s v="7-9-1986"/>
        <s v="24-11-1966"/>
        <s v="16-10-1979"/>
        <s v="9-6-1965"/>
        <s v="17-10-1982"/>
        <s v="4-7-1983"/>
        <s v="29-9-1964"/>
        <s v="1-11-1965"/>
        <s v="25-12-1964"/>
        <s v="19-10-1991"/>
        <s v="2-8-1964"/>
        <s v="20-12-1964"/>
        <s v="2-6-2004"/>
        <s v="29-10-1967"/>
        <s v="14-7-1967"/>
        <s v="24-8-1967"/>
        <s v="7-7-1974"/>
        <s v="27-6-1964"/>
        <s v="10-11-1965"/>
        <s v="11-7-1964"/>
        <s v="25-9-1965"/>
        <s v="11-9-1964"/>
        <s v="3-10-1965"/>
        <s v="20-11-1982"/>
        <s v="25-7-1966"/>
        <s v="6-11-1979"/>
        <s v="2-12-1964"/>
        <s v="9-6-1963"/>
        <s v="12-11-1969"/>
        <s v="9-11-1964"/>
        <s v="26-11-1984"/>
        <s v="12-10-1969"/>
        <s v="21-10-1982"/>
        <s v="1-12-1970"/>
        <s v="9-11-1966"/>
        <s v="23-8-1966"/>
        <s v="6-7-1966"/>
        <s v="20-7-1994"/>
        <s v="4-10-1966"/>
        <s v="17-7-1986"/>
        <s v="20-6-1964"/>
        <s v="6-11-1965"/>
        <s v="25-12-1965"/>
        <s v="23-7-1973"/>
        <s v="1-12-1971"/>
        <s v="14-11-1968"/>
        <s v="23-7-1970"/>
        <s v="12-6-1988"/>
        <s v="19-12-1971"/>
        <s v="24-6-1968"/>
        <s v="6-10-1989"/>
        <s v="11-8-1969"/>
        <s v="7-6-1983"/>
        <s v="13-10-1970"/>
        <s v="7-9-1966"/>
        <s v="23-6-1965"/>
        <s v="14-6-1966"/>
        <s v="12-9-1971"/>
        <s v="17-7-1980"/>
        <s v="9-6-1985"/>
        <s v="23-10-1983"/>
        <s v="7-10-1970"/>
        <s v="19-12-1967"/>
        <s v="28-7-1997"/>
        <s v="13-6-1964"/>
        <s v="6-12-1972"/>
        <s v="7-6-1979"/>
        <s v="13-12-1964"/>
        <s v="3-7-1964"/>
        <s v="4-7-1964"/>
        <s v="26-9-1965"/>
        <s v="12-7-1964"/>
        <s v="2-11-1968"/>
        <s v="19-8-1989"/>
        <s v="20-9-2002"/>
        <s v="11-7-1963"/>
        <s v="10-12-1995"/>
        <s v="22-11-1963"/>
        <s v="6-10-1968"/>
        <s v="25-9-1972"/>
        <s v="14-11-1988"/>
        <s v="22-6-1970"/>
        <s v="14-6-1967"/>
        <s v="4-10-2004"/>
        <s v="26-12-1971"/>
        <s v="11-10-1969"/>
        <s v="2-10-1981"/>
        <s v="20-8-1969"/>
        <s v="17-12-1989"/>
        <s v="30-12-1969"/>
        <s v="28-6-1976"/>
        <s v="14-6-1970"/>
        <s v="3-9-1972"/>
        <s v="6-8-1966"/>
        <s v="25-6-1969"/>
        <s v="30-11-1969"/>
        <s v="20-8-1980"/>
        <s v="5-7-1966"/>
        <s v="9-9-1966"/>
        <s v="4-9-1967"/>
        <s v="20-11-1966"/>
        <s v="7-11-1966"/>
        <s v="9-11-1971"/>
        <s v="18-9-2000"/>
        <s v="17-12-2001"/>
        <s v="30-8-1974"/>
        <s v="25-10-1989"/>
        <s v="10-12-1974"/>
        <s v="21-7-1996"/>
        <s v="26-6-1991"/>
        <s v="15-12-1974"/>
        <s v="24-10-1968"/>
        <s v="17-9-2000"/>
        <s v="18-12-1965"/>
        <s v="21-10-1973"/>
        <s v="19-6-1965"/>
        <s v="14-8-1969"/>
        <s v="4-12-1965"/>
        <s v="10-11-1969"/>
        <s v="13-11-1968"/>
        <s v="6-9-1994"/>
        <s v="20-12-1971"/>
        <s v="28-7-1968"/>
        <s v="2-10-1967"/>
        <s v="18-12-1970"/>
        <s v="23-10-1967"/>
        <s v="24-12-1999"/>
        <s v="11-11-1967"/>
        <s v="25-11-1989"/>
        <s v="29-8-1986"/>
        <s v="9-12-1974"/>
        <s v="25-6-1992"/>
        <s v="5-10-1967"/>
        <s v="24-10-1972"/>
        <s v="30-9-1976"/>
        <s v="2-8-1977"/>
        <s v="7-9-1962"/>
        <s v="22-11-1976"/>
        <s v="8-8-1964"/>
        <s v="6-7-1990"/>
        <s v="23-7-1992"/>
        <s v="27-6-1965"/>
        <s v="23-6-1967"/>
        <s v="20-7-1966"/>
        <s v="14-12-1972"/>
        <s v="29-11-1967"/>
        <s v="3-11-1966"/>
        <s v="25-12-1969"/>
        <s v="11-12-1966"/>
        <s v="17-7-1969"/>
        <s v="29-6-1971"/>
        <s v="26-9-1971"/>
        <s v="25-10-1977"/>
        <s v="21-8-1978"/>
        <s v="28-6-1987"/>
        <s v="22-9-1969"/>
        <s v="27-7-1964"/>
        <s v="3-8-1976"/>
        <s v="14-10-1964"/>
        <s v="29-8-1968"/>
        <s v="23-8-1968"/>
        <s v="27-12-1968"/>
        <s v="11-10-1973"/>
        <s v="24-10-1980"/>
        <s v="7-7-1969"/>
        <s v="19-9-1973"/>
        <s v="29-9-1973"/>
        <s v="6-9-1971"/>
        <s v="17-6-1969"/>
        <s v="29-9-1974"/>
        <s v="8-8-1973"/>
        <s v="19-7-1968"/>
        <s v="21-7-1982"/>
        <s v="17-11-1991"/>
        <s v="12-7-1962"/>
        <s v="24-9-1963"/>
        <s v="14-9-1988"/>
        <s v="21-6-1970"/>
        <s v="27-11-1973"/>
        <s v="5-9-1973"/>
        <s v="23-9-1968"/>
        <s v="26-9-1967"/>
        <s v="24-12-1970"/>
        <s v="16-10-1985"/>
        <s v="10-7-1972"/>
        <s v="13-10-1973"/>
        <s v="12-6-1981"/>
        <s v="30-12-1974"/>
        <s v="5-9-1997"/>
        <s v="16-11-1972"/>
        <s v="2-7-1975"/>
        <s v="8-8-1972"/>
        <s v="19-12-1976"/>
        <s v="3-7-1969"/>
        <s v="27-10-1969"/>
        <s v="22-8-1969"/>
        <s v="28-12-1979"/>
        <s v="3-7-1988"/>
        <s v="11-8-1970"/>
        <s v="6-10-1971"/>
        <s v="3-12-1983"/>
        <s v="17-8-1962"/>
        <s v="8-7-1996"/>
        <s v="5-11-1966"/>
        <s v="8-11-1971"/>
        <s v="3-10-1971"/>
        <s v="3-7-1971"/>
        <s v="22-12-1971"/>
        <s v="6-7-1998"/>
        <s v="13-8-1969"/>
        <s v="17-7-1971"/>
        <s v="23-10-1971"/>
        <s v="4-11-1968"/>
        <s v="13-8-1992"/>
        <s v="28-6-1972"/>
        <s v="17-9-1973"/>
        <s v="7-6-1977"/>
        <s v="8-8-1996"/>
        <s v="5-9-1965"/>
        <s v="4-7-1970"/>
        <s v="18-8-1970"/>
        <s v="12-9-1970"/>
        <s v="19-9-1977"/>
        <s v="16-9-1966"/>
        <s v="8-8-1981"/>
        <s v="8-7-1974"/>
        <s v="19-7-1971"/>
        <s v="30-9-1970"/>
        <s v="22-6-1968"/>
        <s v="23-10-1972"/>
        <s v="19-12-1979"/>
        <s v="23-6-1998"/>
        <s v="16-12-1970"/>
        <s v="29-8-1982"/>
        <s v="27-12-1972"/>
        <s v="15-12-1964"/>
        <s v="18-10-1981"/>
        <s v="28-11-1973"/>
        <s v="4-12-1966"/>
        <s v="1-12-1973"/>
        <s v="14-8-1974"/>
        <s v="22-9-1972"/>
        <s v="28-7-1975"/>
        <s v="21-12-1973"/>
        <s v="29-11-1971"/>
        <s v="22-8-1992"/>
        <s v="24-8-1969"/>
        <s v="4-6-1969"/>
        <s v="17-7-1979"/>
        <s v="14-11-1987"/>
        <s v="8-6-1974"/>
        <s v="27-11-1974"/>
        <s v="3-11-1976"/>
        <s v="30-10-1976"/>
        <s v="17-10-1976"/>
        <s v="20-10-1971"/>
        <s v="29-12-1971"/>
        <s v="26-11-1971"/>
        <s v="24-11-1969"/>
        <s v="8-10-1971"/>
        <s v="1-7-1988"/>
        <s v="12-10-1996"/>
        <s v="9-7-1988"/>
        <s v="12-10-1977"/>
        <s v="8-6-1963"/>
        <s v="16-10-1973"/>
        <s v="2-7-1971"/>
        <s v="6-8-1971"/>
        <s v="21-8-1974"/>
        <s v="5-10-1980"/>
        <s v="6-12-1975"/>
        <s v="5-12-1981"/>
        <s v="25-12-1986"/>
        <s v="10-9-1976"/>
        <s v="25-12-1973"/>
        <s v="24-10-1970"/>
        <s v="23-8-1990"/>
        <s v="8-12-1982"/>
        <s v="18-10-1970"/>
        <s v="12-8-1970"/>
        <s v="9-11-1965"/>
        <s v="4-11-1977"/>
        <s v="2-12-1972"/>
        <s v="7-12-1972"/>
        <s v="1-12-1993"/>
        <s v="16-12-1979"/>
        <s v="21-7-1974"/>
        <s v="8-9-1974"/>
        <s v="15-7-1983"/>
        <s v="17-8-1974"/>
        <s v="27-9-1992"/>
        <s v="25-12-1976"/>
        <s v="6-6-1972"/>
        <s v="7-7-1975"/>
        <s v="6-9-1967"/>
        <s v="28-11-1997"/>
        <s v="16-12-1978"/>
        <s v="9-9-1973"/>
        <s v="18-6-1974"/>
        <s v="22-11-1972"/>
        <s v="14-11-1972"/>
        <s v="14-7-1976"/>
        <s v="22-8-1988"/>
        <s v="19-10-1976"/>
        <s v="14-6-1976"/>
        <s v="7-11-2001"/>
        <s v="29-8-1965"/>
        <s v="18-6-1971"/>
        <s v="23-8-1971"/>
        <s v="6-9-1974"/>
        <s v="9-9-1969"/>
        <s v="23-8-1999"/>
        <s v="17-6-1976"/>
        <s v="25-6-1973"/>
        <s v="28-10-1980"/>
        <s v="16-8-1974"/>
        <s v="10-8-1969"/>
        <s v="21-10-1965"/>
        <s v="3-8-1975"/>
        <s v="2-9-1977"/>
        <s v="15-10-1977"/>
        <s v="12-11-1977"/>
        <s v="24-9-1977"/>
        <s v="11-7-1973"/>
        <s v="25-7-1983"/>
        <s v="30-12-1983"/>
        <s v="11-11-1987"/>
        <s v="6-12-1982"/>
        <s v="26-9-1975"/>
        <s v="21-9-1988"/>
        <s v="21-8-1975"/>
        <s v="6-8-1975"/>
        <s v="12-12-1983"/>
        <s v="6-11-1975"/>
        <s v="27-12-1981"/>
        <s v="24-7-1983"/>
        <s v="26-7-1977"/>
        <s v="13-8-1979"/>
        <s v="29-12-1977"/>
        <s v="21-6-1977"/>
        <s v="26-12-1977"/>
        <s v="10-11-1993"/>
        <s v="9-9-1992"/>
        <s v="26-12-1972"/>
        <s v="19-6-1984"/>
        <s v="12-6-1966"/>
        <s v="4-9-1972"/>
        <s v="9-9-1972"/>
        <s v="28-9-1975"/>
        <s v="4-9-1977"/>
        <s v="11-6-1979"/>
        <s v="18-9-1971"/>
        <s v="4-9-1971"/>
        <s v="21-9-1963"/>
        <s v="7-7-1976"/>
        <s v="12-7-1976"/>
        <s v="22-6-1993"/>
        <s v="7-8-1979"/>
        <s v="26-6-1978"/>
        <s v="6-6-1974"/>
        <s v="22-12-1974"/>
        <s v="26-9-1974"/>
        <s v="28-11-2000"/>
        <s v="5-8-1974"/>
        <s v="5-9-1964"/>
        <s v="27-9-1982"/>
        <s v="2-9-1976"/>
        <s v="30-6-1976"/>
        <s v="30-6-1978"/>
        <s v="24-10-1978"/>
        <s v="23-11-1962"/>
        <s v="21-10-1997"/>
        <s v="8-6-1983"/>
        <s v="5-11-1963"/>
        <s v="28-6-1982"/>
        <s v="21-6-1990"/>
        <s v="3-9-1973"/>
        <s v="30-8-1973"/>
        <s v="1-9-1978"/>
        <s v="10-6-1967"/>
        <s v="21-12-1975"/>
        <s v="12-10-1994"/>
        <s v="7-11-1993"/>
        <s v="15-12-1975"/>
        <s v="11-8-1965"/>
        <s v="28-6-1975"/>
        <s v="12-12-1970"/>
        <s v="28-11-1985"/>
        <s v="12-12-2003"/>
        <s v="6-11-1977"/>
        <s v="20-12-1976"/>
        <s v="3-11-1989"/>
        <s v="18-9-1995"/>
        <s v="22-8-1962"/>
        <s v="20-8-1983"/>
        <s v="28-8-1983"/>
        <s v="23-11-1972"/>
        <s v="10-8-1975"/>
        <s v="19-6-1970"/>
        <s v="28-12-1981"/>
        <s v="29-10-1987"/>
        <s v="20-7-1977"/>
        <s v="10-10-1962"/>
        <s v="17-11-1994"/>
        <s v="5-10-2001"/>
        <s v="12-10-1989"/>
        <s v="21-12-1991"/>
        <s v="9-11-1974"/>
        <s v="2-12-1997"/>
        <s v="25-12-1999"/>
        <s v="21-12-1997"/>
        <s v="30-6-1981"/>
        <s v="4-9-1978"/>
        <s v="18-7-1965"/>
        <s v="29-8-1977"/>
        <s v="4-12-1978"/>
        <s v="10-9-1980"/>
        <s v="2-6-1979"/>
        <s v="12-7-1987"/>
        <s v="18-12-1982"/>
        <s v="19-12-1981"/>
        <s v="11-10-1971"/>
        <s v="13-9-1995"/>
        <s v="24-11-1996"/>
        <s v="9-10-1976"/>
        <s v="27-12-1965"/>
        <s v="30-9-1998"/>
        <s v="10-8-1993"/>
        <s v="16-10-1980"/>
        <s v="15-6-1999"/>
        <s v="24-7-1980"/>
        <s v="20-6-1980"/>
        <s v="13-12-2001"/>
        <s v="24-8-1978"/>
        <s v="6-11-1978"/>
        <s v="28-11-1978"/>
        <s v="17-9-1996"/>
        <s v="3-7-1968"/>
        <s v="30-9-1997"/>
        <s v="17-7-1967"/>
        <s v="14-8-1994"/>
        <s v="15-12-1988"/>
        <s v="22-8-1984"/>
        <s v="14-12-1978"/>
        <s v="10-10-1976"/>
        <s v="18-10-1978"/>
        <s v="10-7-1983"/>
        <s v="28-10-1997"/>
        <s v="14-6-1996"/>
        <s v="4-8-1967"/>
        <s v="1-6-2001"/>
        <s v="30-9-1977"/>
        <s v="7-7-1980"/>
        <s v="1-9-1979"/>
        <s v="2-12-1978"/>
        <s v="12-11-1978"/>
        <s v="19-9-1983"/>
        <s v="22-7-1993"/>
        <s v="24-11-1981"/>
        <s v="9-12-1965"/>
        <s v="16-7-1981"/>
        <s v="21-6-1983"/>
        <s v="5-10-1993"/>
        <s v="1-12-1977"/>
        <s v="26-6-1979"/>
        <s v="18-12-1977"/>
        <s v="15-6-1986"/>
        <s v="19-9-1979"/>
        <s v="25-7-1984"/>
        <s v="19-6-1979"/>
        <s v="15-11-2004"/>
        <s v="11-7-1965"/>
        <s v="11-8-1972"/>
        <s v="25-6-1965"/>
        <s v="6-6-1965"/>
        <s v="26-12-1966"/>
        <s v="2-11-1985"/>
        <s v="18-12-1976"/>
        <s v="25-10-1973"/>
        <s v="13-6-1981"/>
        <s v="14-8-1981"/>
        <s v="2-9-1986"/>
        <s v="13-7-1986"/>
        <s v="15-9-1977"/>
        <s v="28-6-1991"/>
        <s v="21-11-1983"/>
        <s v="11-8-1983"/>
        <s v="14-9-1982"/>
        <s v="26-8-1968"/>
        <s v="19-7-1975"/>
        <s v="30-9-1980"/>
        <s v="7-10-1980"/>
        <s v="22-6-1980"/>
        <s v="17-7-1981"/>
        <s v="6-9-1978"/>
        <s v="29-6-1984"/>
        <s v="30-7-1978"/>
        <s v="24-6-1976"/>
        <s v="21-11-1984"/>
        <s v="8-8-1999"/>
        <s v="1-8-1993"/>
        <s v="29-6-1968"/>
        <s v="11-8-1987"/>
        <s v="6-10-1982"/>
        <s v="24-6-1978"/>
        <s v="28-6-1980"/>
        <s v="21-7-1980"/>
        <s v="22-10-1980"/>
        <s v="26-7-1980"/>
        <s v="29-10-1995"/>
        <s v="2-6-1978"/>
        <s v="6-7-1969"/>
        <s v="1-9-1982"/>
        <s v="18-10-1982"/>
        <s v="10-12-1985"/>
        <s v="3-6-1975"/>
        <s v="18-8-1980"/>
        <s v="15-12-1978"/>
        <s v="30-8-1980"/>
        <s v="5-9-1984"/>
        <s v="21-12-1989"/>
        <s v="10-9-1985"/>
        <s v="24-12-2004"/>
        <s v="23-6-1981"/>
        <s v="19-6-1981"/>
        <s v="15-6-1977"/>
        <s v="30-11-2000"/>
        <s v="15-7-1979"/>
        <s v="8-7-1994"/>
        <s v="17-8-1975"/>
        <s v="29-6-1991"/>
        <s v="24-12-1985"/>
        <s v="23-11-1980"/>
        <s v="8-10-1981"/>
        <s v="3-9-1981"/>
        <s v="21-9-1981"/>
        <s v="9-12-1966"/>
        <s v="17-6-1970"/>
        <s v="5-6-1986"/>
        <s v="7-8-1986"/>
        <s v="21-10-1978"/>
        <s v="13-6-1994"/>
        <s v="12-6-1983"/>
        <s v="12-12-1971"/>
        <s v="13-7-1968"/>
        <s v="9-7-1985"/>
        <s v="20-10-1989"/>
        <s v="17-9-1981"/>
        <s v="19-11-1989"/>
        <s v="1-7-1984"/>
        <s v="8-11-1970"/>
        <s v="8-12-1984"/>
        <s v="6-6-1990"/>
        <s v="4-9-2003"/>
        <s v="29-8-1973"/>
        <s v="28-8-1982"/>
        <s v="7-11-1982"/>
        <s v="29-12-1982"/>
        <s v="22-11-1982"/>
        <s v="5-10-1984"/>
        <s v="20-7-1981"/>
        <s v="20-9-1984"/>
        <s v="6-8-1989"/>
        <s v="18-12-1986"/>
        <s v="2-10-1982"/>
        <s v="12-8-1982"/>
        <s v="23-10-1976"/>
        <s v="9-10-1982"/>
        <s v="8-6-1980"/>
        <s v="27-7-1981"/>
        <s v="1-11-1984"/>
        <s v="26-8-1984"/>
        <s v="22-7-1985"/>
        <s v="5-8-1975"/>
        <s v="30-12-1976"/>
        <s v="4-9-1987"/>
        <s v="20-8-1970"/>
        <s v="9-9-1987"/>
        <s v="28-10-1982"/>
        <s v="16-8-1997"/>
        <s v="6-8-1982"/>
        <s v="18-11-1976"/>
        <s v="13-8-1984"/>
        <s v="7-7-1996"/>
        <s v="24-6-1989"/>
        <s v="30-10-1980"/>
        <s v="19-8-1983"/>
        <s v="21-10-1983"/>
        <s v="25-9-1986"/>
        <s v="13-8-1990"/>
        <s v="15-12-1985"/>
        <s v="19-11-1985"/>
        <s v="27-7-2004"/>
        <s v="4-9-1969"/>
        <s v="17-9-1974"/>
        <s v="4-7-1996"/>
        <s v="26-8-1981"/>
        <s v="16-10-1993"/>
        <s v="25-9-1984"/>
        <s v="11-10-1970"/>
        <s v="8-9-1972"/>
        <s v="11-11-1972"/>
        <s v="19-9-1978"/>
        <s v="29-6-1972"/>
        <s v="10-9-1999"/>
        <s v="22-9-1985"/>
        <s v="23-10-1988"/>
        <s v="1-10-1981"/>
        <s v="1-11-1988"/>
        <s v="5-10-1970"/>
        <s v="9-8-1985"/>
        <s v="6-10-1984"/>
        <s v="15-10-1985"/>
        <s v="6-11-1973"/>
        <s v="14-10-1970"/>
        <s v="9-11-1969"/>
        <s v="18-8-1990"/>
        <s v="16-11-1983"/>
        <s v="25-7-1991"/>
        <s v="21-7-1985"/>
        <s v="9-9-1995"/>
        <s v="9-6-1970"/>
        <s v="14-10-1984"/>
        <s v="8-8-1979"/>
        <s v="21-9-1984"/>
        <s v="8-11-1994"/>
        <s v="28-7-1996"/>
        <s v="16-8-1989"/>
        <s v="8-8-1980"/>
        <s v="10-6-1988"/>
        <s v="11-10-1974"/>
        <s v="10-10-1980"/>
        <s v="25-6-1970"/>
        <s v="11-11-1984"/>
        <s v="19-9-1984"/>
        <s v="5-8-1980"/>
        <s v="15-7-2004"/>
        <s v="13-8-2003"/>
        <s v="14-7-1987"/>
        <s v="30-7-1994"/>
        <s v="13-8-1993"/>
        <s v="29-7-1987"/>
        <s v="21-12-1982"/>
        <s v="8-7-1982"/>
        <s v="19-10-1993"/>
        <s v="22-11-1984"/>
        <s v="18-6-1985"/>
        <s v="30-9-1987"/>
        <s v="20-8-1995"/>
        <s v="27-7-1987"/>
        <s v="22-7-2002"/>
        <s v="2-11-1972"/>
        <s v="18-9-1980"/>
        <s v="30-8-1983"/>
        <s v="10-6-1993"/>
        <s v="19-10-1987"/>
        <s v="18-12-1971"/>
        <s v="30-8-1981"/>
        <s v="3-11-1993"/>
        <s v="15-6-1981"/>
        <s v="6-7-1974"/>
        <s v="3-11-1992"/>
        <s v="28-10-1972"/>
        <s v="12-8-1984"/>
        <s v="27-9-1978"/>
        <s v="9-12-1987"/>
        <s v="15-11-1994"/>
        <s v="11-9-1978"/>
        <s v="18-11-1988"/>
        <s v="3-10-1983"/>
        <s v="21-11-1986"/>
        <s v="5-9-1985"/>
        <s v="18-9-1974"/>
        <s v="22-9-1999"/>
        <s v="7-12-1980"/>
        <s v="7-11-1981"/>
        <s v="29-7-1988"/>
        <s v="17-8-1984"/>
        <s v="30-9-1986"/>
        <s v="12-7-1986"/>
        <s v="24-10-1973"/>
        <s v="25-8-1982"/>
        <s v="8-6-1978"/>
        <s v="17-9-1992"/>
        <s v="6-7-1991"/>
        <s v="27-9-1975"/>
        <s v="23-12-1985"/>
        <s v="1-8-1984"/>
        <s v="3-9-1984"/>
        <s v="6-11-1989"/>
        <s v="8-8-1988"/>
        <s v="1-6-1984"/>
        <s v="22-7-1986"/>
        <s v="18-11-1989"/>
        <s v="1-6-1986"/>
        <s v="7-12-1994"/>
        <s v="7-11-1989"/>
        <s v="15-12-1972"/>
        <s v="28-8-1991"/>
        <s v="2-9-1974"/>
        <s v="13-11-1994"/>
        <s v="9-9-2000"/>
        <s v="22-8-2004"/>
        <s v="12-11-1974"/>
        <s v="1-9-1987"/>
        <s v="20-10-1986"/>
        <s v="20-9-1986"/>
        <s v="25-10-1986"/>
        <s v="19-7-1989"/>
        <s v="5-7-1987"/>
        <s v="26-12-1987"/>
        <s v="29-6-1987"/>
        <s v="6-6-1995"/>
        <s v="1-12-1999"/>
        <s v="17-6-1993"/>
        <s v="24-10-1983"/>
        <s v="6-6-2004"/>
        <s v="12-9-1979"/>
        <s v="16-10-1984"/>
        <s v="9-10-1990"/>
        <s v="22-8-1990"/>
        <s v="10-12-1993"/>
        <s v="13-9-1987"/>
        <s v="18-11-1987"/>
        <s v="19-6-1999"/>
        <s v="14-7-1997"/>
        <s v="22-11-1978"/>
        <s v="11-6-1993"/>
        <s v="7-9-1980"/>
        <s v="29-7-1997"/>
        <s v="16-10-2001"/>
        <s v="4-12-1997"/>
        <s v="29-6-1986"/>
        <s v="10-9-1991"/>
        <s v="9-11-1988"/>
        <s v="8-7-1988"/>
        <s v="9-6-1977"/>
        <s v="4-9-1988"/>
        <s v="24-6-1988"/>
        <s v="7-11-1973"/>
        <s v="30-8-1991"/>
        <s v="26-6-1974"/>
        <s v="27-11-1991"/>
        <s v="23-8-1991"/>
        <s v="21-8-2002"/>
        <s v="10-7-1993"/>
        <s v="23-9-1988"/>
        <s v="28-11-1990"/>
        <s v="10-7-1989"/>
        <s v="27-10-1986"/>
        <s v="23-12-1986"/>
        <s v="29-9-1997"/>
        <s v="1-9-1989"/>
        <s v="7-6-2001"/>
        <s v="13-12-1979"/>
        <s v="29-9-1995"/>
        <s v="15-10-1984"/>
        <s v="10-9-1992"/>
        <s v="11-12-2000"/>
        <s v="27-6-2002"/>
        <s v="1-12-1995"/>
        <s v="3-7-1981"/>
        <s v="3-10-1978"/>
        <s v="16-12-1989"/>
        <s v="22-6-1987"/>
        <s v="9-12-1989"/>
        <s v="1-8-1989"/>
        <s v="27-9-1987"/>
        <s v="16-8-1992"/>
        <s v="22-11-1987"/>
        <s v="2-9-1987"/>
        <s v="5-6-1987"/>
        <s v="24-11-2004"/>
        <s v="12-10-1991"/>
        <s v="5-9-1986"/>
        <s v="2-7-1980"/>
        <s v="12-8-1994"/>
        <s v="28-9-1992"/>
        <s v="12-8-1981"/>
        <s v="4-12-1977"/>
        <s v="22-6-2003"/>
        <s v="4-9-1990"/>
        <s v="4-10-2003"/>
        <s v="26-9-1990"/>
        <s v="5-8-1990"/>
        <s v="25-10-1996"/>
        <s v="22-6-1985"/>
        <s v="29-6-1998"/>
        <s v="2-7-2000"/>
        <s v="18-9-1989"/>
        <s v="25-12-1996"/>
        <s v="20-9-1990"/>
        <s v="22-12-2004"/>
        <s v="17-11-1990"/>
        <s v="13-6-1988"/>
        <s v="29-6-1993"/>
        <s v="21-12-1988"/>
        <s v="5-12-1987"/>
        <s v="2-10-2003"/>
        <s v="16-6-1980"/>
        <s v="13-10-1997"/>
        <s v="26-6-1988"/>
        <s v="12-7-1992"/>
        <s v="18-7-2004"/>
        <s v="20-11-1999"/>
        <s v="4-7-1991"/>
        <s v="15-7-1990"/>
        <s v="28-6-1994"/>
        <s v="3-9-1991"/>
        <s v="24-10-1994"/>
        <s v="8-10-1994"/>
        <s v="23-12-1993"/>
        <s v="4-9-1993"/>
        <s v="29-12-1994"/>
        <s v="15-8-1992"/>
        <s v="16-9-1988"/>
        <s v="11-8-1986"/>
        <s v="18-7-1988"/>
        <s v="29-6-1982"/>
        <s v="29-11-1997"/>
        <s v="28-8-1990"/>
        <s v="13-9-1991"/>
        <s v="1-11-1994"/>
        <s v="1-6-1991"/>
        <s v="26-10-1994"/>
        <s v="2-11-1994"/>
        <s v="19-12-1988"/>
        <s v="25-11-2000"/>
        <s v="8-6-2003"/>
        <s v="20-11-1983"/>
        <s v="14-10-1995"/>
        <s v="16-6-1982"/>
        <s v="1-12-1991"/>
        <s v="3-11-1991"/>
        <s v="27-6-1992"/>
        <s v="14-12-1998"/>
        <s v="6-9-1997"/>
        <s v="3-10-1995"/>
        <s v="25-6-1989"/>
        <s v="16-9-1984"/>
        <s v="26-11-1998"/>
        <s v="28-6-1992"/>
        <s v="6-8-1991"/>
        <s v="21-8-1994"/>
        <s v="14-12-1990"/>
        <s v="1-12-1990"/>
        <s v="18-10-2002"/>
        <s v="16-9-1983"/>
        <s v="14-9-1995"/>
        <s v="30-11-1988"/>
        <s v="26-12-1993"/>
        <s v="10-11-1983"/>
        <s v="13-9-2000"/>
        <s v="1-11-1990"/>
        <s v="22-11-1990"/>
        <s v="8-9-1996"/>
        <s v="17-8-1996"/>
        <s v="29-7-1990"/>
        <s v="11-7-1995"/>
        <s v="10-7-1999"/>
        <s v="11-11-1993"/>
        <s v="29-9-1993"/>
        <s v="15-6-2002"/>
        <s v="10-7-2000"/>
        <s v="5-7-1985"/>
        <s v="24-11-1997"/>
        <s v="27-8-1981"/>
        <s v="14-9-1993"/>
        <s v="13-7-2004"/>
        <s v="23-10-1996"/>
        <s v="24-6-1990"/>
        <s v="18-10-2001"/>
        <s v="6-6-2001"/>
        <s v="19-8-1991"/>
        <s v="29-9-1981"/>
        <s v="24-6-1999"/>
        <s v="28-8-1988"/>
        <s v="13-12-1981"/>
        <s v="24-10-1987"/>
        <s v="21-11-1994"/>
        <s v="24-10-1991"/>
        <s v="25-8-1991"/>
        <s v="28-10-1991"/>
        <s v="9-9-1986"/>
        <s v="22-8-1994"/>
        <s v="1-12-1986"/>
        <s v="5-11-2004"/>
        <s v="2-12-1989"/>
        <s v="18-8-1988"/>
        <s v="21-10-1995"/>
        <s v="14-12-1981"/>
        <s v="10-7-2003"/>
        <s v="6-7-1984"/>
        <s v="8-11-1990"/>
        <s v="17-11-1992"/>
        <s v="14-6-1985"/>
        <s v="11-10-1990"/>
        <s v="4-11-1988"/>
        <s v="12-8-1999"/>
        <s v="4-11-1997"/>
        <s v="6-6-1999"/>
        <s v="27-12-1986"/>
        <s v="11-11-2001"/>
        <s v="23-8-1995"/>
        <s v="10-10-1981"/>
        <s v="16-6-1995"/>
        <s v="9-10-1995"/>
        <s v="24-9-1994"/>
        <s v="22-12-1992"/>
        <s v="15-10-1988"/>
        <s v="16-9-1998"/>
        <s v="18-9-1996"/>
        <s v="19-9-1996"/>
        <s v="26-6-2004"/>
        <s v="12-10-1993"/>
        <s v="29-7-2003"/>
        <s v="14-9-1987"/>
        <s v="20-6-2000"/>
        <s v="27-8-1986"/>
        <s v="26-12-2001"/>
        <s v="19-12-1996"/>
        <s v="27-10-1996"/>
        <s v="10-8-1996"/>
        <s v="13-11-1996"/>
        <s v="14-12-1996"/>
        <s v="7-10-1993"/>
        <s v="23-6-1995"/>
        <s v="28-10-1993"/>
        <s v="1-9-1991"/>
        <s v="20-6-1997"/>
        <s v="18-11-2003"/>
        <s v="5-12-2003"/>
        <s v="17-11-1996"/>
        <s v="6-10-2001"/>
        <s v="2-12-1994"/>
        <s v="13-11-1991"/>
        <s v="2-9-1997"/>
        <s v="2-8-1997"/>
        <s v="6-7-1997"/>
        <s v="22-12-1997"/>
        <s v="5-7-1997"/>
        <s v="11-10-1996"/>
        <s v="2-9-2001"/>
        <s v="23-9-2000"/>
        <s v="3-7-1996"/>
        <s v="14-8-1996"/>
        <s v="6-7-1994"/>
        <s v="25-10-1994"/>
        <s v="29-8-2001"/>
        <s v="25-9-1993"/>
        <s v="10-7-1994"/>
        <s v="25-6-1999"/>
        <s v="1-8-1987"/>
        <s v="13-10-2001"/>
        <s v="10-9-1995"/>
        <s v="1-10-1989"/>
        <s v="26-9-1994"/>
        <s v="21-6-2002"/>
        <s v="9-8-1998"/>
        <s v="15-9-1998"/>
        <s v="19-12-1997"/>
        <s v="28-9-1988"/>
        <s v="15-12-2002"/>
        <s v="20-11-1991"/>
        <s v="18-6-1987"/>
        <s v="24-9-1995"/>
        <s v="30-9-2002"/>
        <s v="30-6-1996"/>
        <s v="5-6-2003"/>
        <s v="13-6-1996"/>
        <s v="24-10-1996"/>
        <s v="1-11-1999"/>
        <s v="14-7-2000"/>
        <s v="21-6-1996"/>
        <s v="12-8-1993"/>
        <s v="1-11-1993"/>
        <s v="4-9-1998"/>
        <s v="17-6-1998"/>
        <s v="15-11-1998"/>
        <s v="1-10-2000"/>
        <s v="23-9-2003"/>
        <s v="29-8-1999"/>
        <s v="14-11-2004"/>
        <s v="10-8-1997"/>
        <s v="11-10-2000"/>
        <s v="3-10-2000"/>
        <s v="3-12-2003"/>
        <s v="6-10-1997"/>
        <s v="20-8-1988"/>
        <s v="30-10-1997"/>
        <s v="6-8-2003"/>
        <s v="1-12-2003"/>
        <s v="21-11-2003"/>
        <s v="17-7-2003"/>
        <s v="11-6-1999"/>
        <s v="2-10-1994"/>
        <s v="17-9-1994"/>
        <s v="5-8-1996"/>
        <s v="9-12-2000"/>
        <s v="24-6-2000"/>
        <s v="26-8-2001"/>
        <s v="28-7-2001"/>
        <s v="15-10-2001"/>
        <s v="20-7-2002"/>
        <s v="1-10-1990"/>
        <s v="25-8-2000"/>
        <s v="2-11-1997"/>
        <s v="5-8-1991"/>
        <s v="15-10-1995"/>
        <s v="9-7-1995"/>
        <s v="6-11-1995"/>
        <s v="2-7-1998"/>
        <s v="17-8-1998"/>
        <s v="11-7-2002"/>
        <s v="19-11-1998"/>
        <s v="29-7-2002"/>
        <s v="21-11-1999"/>
        <s v="3-6-2001"/>
        <s v="17-12-1999"/>
        <s v="12-12-1988"/>
        <s v="5-11-2002"/>
        <s v="21-10-1998"/>
        <s v="17-12-1996"/>
        <s v="28-11-1996"/>
        <s v="5-10-1989"/>
        <s v="16-6-1991"/>
        <s v="12-11-2002"/>
        <s v="15-7-2002"/>
        <s v="30-6-2000"/>
        <s v="10-12-2003"/>
        <s v="12-12-2004"/>
        <s v="25-9-2004"/>
        <s v="13-6-2004"/>
        <s v="6-8-2004"/>
        <s v="13-11-2004"/>
        <s v="28-10-2004"/>
        <s v="12-9-2004"/>
        <s v="3-9-2004"/>
        <s v="7-12-2004"/>
        <s v="16-12-1991"/>
        <s v="27-9-1994"/>
        <s v="23-8-2000"/>
        <s v="10-12-2000"/>
        <s v="29-11-2000"/>
        <s v="22-10-2000"/>
        <s v="19-8-2003"/>
        <s v="3-9-1997"/>
        <s v="26-9-2003"/>
        <s v="22-12-2003"/>
        <s v="30-8-2003"/>
        <s v="4-11-2004"/>
        <s v="30-9-2003"/>
        <s v="21-7-1989"/>
        <s v="28-11-2001"/>
        <s v="22-6-2001"/>
        <s v="14-8-2001"/>
        <s v="12-6-2004"/>
        <s v="26-7-2000"/>
        <s v="2-9-2000"/>
        <s v="4-8-2001"/>
        <s v="6-9-2001"/>
        <s v="1-7-2001"/>
        <s v="14-9-1998"/>
        <s v="29-9-2002"/>
        <s v="29-12-1998"/>
        <s v="16-7-2002"/>
        <s v="29-9-1998"/>
        <s v="5-10-1998"/>
        <s v="28-9-1998"/>
        <s v="7-9-2002"/>
        <s v="9-12-2001"/>
        <s v="3-8-2001"/>
        <s v="6-10-1994"/>
        <s v="10-8-2001"/>
        <s v="29-8-2002"/>
        <s v="29-10-2002"/>
        <s v="22-9-2002"/>
        <s v="2-7-1996"/>
        <s v="27-12-2004"/>
        <s v="6-12-1994"/>
        <s v="20-7-2003"/>
        <s v="12-12-1999"/>
        <s v="4-8-2003"/>
        <s v="11-8-2003"/>
        <s v="17-11-1999"/>
        <s v="19-8-2004"/>
        <s v="25-9-1999"/>
        <s v="13-12-2002"/>
        <s v="19-11-2003"/>
        <s v="7-10-1998"/>
        <s v="28-7-2003"/>
        <s v="14-11-2003"/>
        <s v="9-11-2003"/>
        <s v="9-9-2004"/>
        <s v="21-10-2004"/>
        <s v="11-9-2004"/>
        <s v="10-6-2004"/>
        <s v="21-9-2004"/>
        <s v="19-9-2004"/>
        <s v="17-10-2004"/>
        <s v="6-12-2004"/>
        <s v="14-12-2004"/>
        <s v="7-11-2004"/>
        <s v="10-12-2004"/>
        <s v="17-11-2004"/>
        <s v="21-10-2000"/>
        <s v="10-6-2000"/>
        <s v="23-10-2000"/>
        <s v="21-8-2003"/>
        <s v="16-9-2003"/>
        <s v="8-8-2004"/>
        <s v="13-12-2004"/>
        <s v="3-10-2003"/>
        <s v="4-12-2003"/>
        <s v="25-7-2004"/>
        <s v="21-8-2004"/>
        <s v="14-9-2003"/>
        <s v="5-8-1995"/>
        <s v="22-7-2004"/>
        <s v="19-11-2004"/>
        <s v="22-9-1992"/>
        <s v="5-12-2001"/>
        <s v="2-6-2001"/>
        <s v="7-7-2001"/>
        <s v="25-8-2001"/>
        <s v="19-6-1998"/>
        <s v="7-10-1995"/>
        <s v="9-6-1997"/>
        <s v="7-12-1998"/>
        <s v="20-6-2003"/>
        <s v="19-6-1997"/>
        <s v="1-9-2000"/>
        <s v="5-12-1997"/>
        <s v="23-8-2001"/>
        <s v="23-6-1996"/>
        <s v="27-10-1997"/>
        <s v="5-9-1998"/>
        <s v="22-12-2002"/>
        <s v="14-11-2002"/>
        <s v="6-7-1999"/>
        <s v="15-8-2002"/>
        <s v="3-12-1998"/>
        <s v="7-11-1997"/>
        <s v="30-7-1995"/>
        <s v="12-7-1998"/>
        <s v="14-10-1999"/>
        <s v="13-10-2002"/>
        <s v="10-12-2002"/>
        <s v="29-11-2001"/>
        <s v="4-6-1998"/>
        <s v="26-6-2000"/>
        <s v="28-7-2004"/>
        <s v="30-9-2004"/>
        <s v="26-10-1997"/>
        <s v="4-12-2002"/>
        <s v="15-8-2003"/>
        <s v="30-10-2003"/>
        <s v="13-10-2003"/>
        <s v="15-9-2003"/>
        <s v="8-9-2003"/>
        <s v="2-8-2003"/>
        <s v="1-7-2002"/>
        <s v="11-10-1998"/>
        <s v="12-12-2002"/>
        <s v="13-7-1998"/>
        <s v="16-10-2004"/>
        <s v="4-11-1996"/>
        <s v="6-10-1992"/>
        <s v="28-6-1999"/>
        <s v="26-8-2002"/>
        <s v="28-6-1997"/>
        <s v="11-8-1996"/>
        <s v="12-11-2001"/>
        <s v="11-6-2002"/>
        <s v="11-11-2004"/>
        <s v="26-7-1994"/>
        <s v="12-6-2003"/>
        <s v="1-10-2002"/>
        <s v="25-10-2001"/>
        <s v="27-11-2004"/>
        <s v="15-10-2004"/>
        <s v="11-8-2002"/>
        <s v="28-11-2004"/>
        <s v="11-6-2004"/>
        <s v="6-10-2004"/>
        <s v="19-7-2002"/>
        <s v="14-6-2004"/>
        <s v="12-11-2004"/>
        <s v="13-8-2002"/>
        <s v="26-12-1998"/>
        <s v="13-8-1997"/>
        <s v="24-8-2004"/>
        <s v="1-6-1995"/>
        <s v="5-10-1995"/>
        <s v="5-8-1999"/>
        <s v="9-10-2000"/>
        <s v="22-11-1994"/>
        <s v="19-8-2001"/>
        <s v="28-10-1995"/>
        <s v="30-10-1994"/>
        <s v="27-11-1993"/>
        <s v="18-11-2000"/>
        <s v="7-10-2004"/>
        <s v="7-12-1995"/>
        <s v="28-6-1993"/>
        <s v="22-10-1996"/>
        <s v="9-8-1993"/>
        <s v="19-9-2002"/>
        <s v="14-12-1999"/>
        <s v="26-12-1999"/>
        <s v="12-9-2001"/>
        <s v="9-11-1997"/>
        <s v="29-11-2002"/>
        <s v="1-6-1993"/>
        <s v="20-11-2001"/>
        <s v="27-7-1998"/>
        <s v="30-6-1993"/>
        <s v="9-7-1992"/>
      </sharedItems>
    </cacheField>
    <cacheField name="Charges" numFmtId="0">
      <sharedItems containsSemiMixedTypes="0" containsString="0" containsNumber="1" minValue="563.84" maxValue="63770.43" count="2331">
        <n v="63770.43"/>
        <n v="62592.87"/>
        <n v="60021.4"/>
        <n v="58571.07"/>
        <n v="55135.4"/>
        <n v="52590.83"/>
        <n v="51194.559999999998"/>
        <n v="49577.66"/>
        <n v="48970.25"/>
        <n v="48885.14"/>
        <n v="48824.45"/>
        <n v="48675.519999999997"/>
        <n v="48673.56"/>
        <n v="48549.18"/>
        <n v="48517.56"/>
        <n v="48173.36"/>
        <n v="47928.03"/>
        <n v="47896.79"/>
        <n v="47496.49"/>
        <n v="47462.89"/>
        <n v="47403.88"/>
        <n v="47305.31"/>
        <n v="47291.06"/>
        <n v="47269.85"/>
        <n v="47055.53"/>
        <n v="46889.26"/>
        <n v="46718.16"/>
        <n v="46661.440000000002"/>
        <n v="46599.11"/>
        <n v="46255.11"/>
        <n v="46200.99"/>
        <n v="46151.12"/>
        <n v="46130.53"/>
        <n v="46113.51"/>
        <n v="45863.21"/>
        <n v="45710.21"/>
        <n v="45702.02"/>
        <n v="45008.959999999999"/>
        <n v="44641.2"/>
        <n v="44585.46"/>
        <n v="44501.4"/>
        <n v="44423.8"/>
        <n v="44400.41"/>
        <n v="44260.75"/>
        <n v="44202.65"/>
        <n v="43943.88"/>
        <n v="43921.18"/>
        <n v="43896.38"/>
        <n v="43817.45"/>
        <n v="43813.87"/>
        <n v="43753.34"/>
        <n v="43578.94"/>
        <n v="43254.42"/>
        <n v="43073.760000000002"/>
        <n v="42983.46"/>
        <n v="42969.85"/>
        <n v="42856.84"/>
        <n v="42764.12"/>
        <n v="42760.5"/>
        <n v="42644.2"/>
        <n v="42560.43"/>
        <n v="42538.720000000001"/>
        <n v="42478.6"/>
        <n v="42303.69"/>
        <n v="42211.14"/>
        <n v="42188.15"/>
        <n v="42124.52"/>
        <n v="42112.24"/>
        <n v="42111.66"/>
        <n v="41999.519999999997"/>
        <n v="41949.24"/>
        <n v="41919.1"/>
        <n v="41886.54"/>
        <n v="41794.629999999997"/>
        <n v="41681.86"/>
        <n v="41676.080000000002"/>
        <n v="41661.599999999999"/>
        <n v="41636.199999999997"/>
        <n v="41505.15"/>
        <n v="41351.879999999997"/>
        <n v="41331.79"/>
        <n v="41271.5"/>
        <n v="41250.39"/>
        <n v="41191.57"/>
        <n v="41097.160000000003"/>
        <n v="41055.29"/>
        <n v="41034.22"/>
        <n v="40974.160000000003"/>
        <n v="40961.29"/>
        <n v="40941.29"/>
        <n v="40932.43"/>
        <n v="40904.199999999997"/>
        <n v="40817.85"/>
        <n v="40720.550000000003"/>
        <n v="40692.910000000003"/>
        <n v="40590.550000000003"/>
        <n v="40419.019999999997"/>
        <n v="40373.74"/>
        <n v="40309.93"/>
        <n v="40284.379999999997"/>
        <n v="40273.65"/>
        <n v="40208.559999999998"/>
        <n v="40204.83"/>
        <n v="40182.25"/>
        <n v="40103.89"/>
        <n v="40069.440000000002"/>
        <n v="40054.730000000003"/>
        <n v="40003.33"/>
        <n v="39983.43"/>
        <n v="39963.120000000003"/>
        <n v="39871.699999999997"/>
        <n v="39865.699999999997"/>
        <n v="39836.519999999997"/>
        <n v="39774.28"/>
        <n v="39727.61"/>
        <n v="39725.519999999997"/>
        <n v="39722.75"/>
        <n v="39721.93"/>
        <n v="39670.44"/>
        <n v="39611.760000000002"/>
        <n v="39597.410000000003"/>
        <n v="39556.49"/>
        <n v="39396.86"/>
        <n v="39352.6"/>
        <n v="39315.279999999999"/>
        <n v="39241.440000000002"/>
        <n v="39221.120000000003"/>
        <n v="39125.33"/>
        <n v="39047.29"/>
        <n v="38998.550000000003"/>
        <n v="38947.43"/>
        <n v="38932.559999999998"/>
        <n v="38924.04"/>
        <n v="38893.360000000001"/>
        <n v="38869.25"/>
        <n v="38836.980000000003"/>
        <n v="38792.69"/>
        <n v="38746.36"/>
        <n v="38740.120000000003"/>
        <n v="38711"/>
        <n v="38709.18"/>
        <n v="38652.089999999997"/>
        <n v="38511.629999999997"/>
        <n v="38415.47"/>
        <n v="38405.26"/>
        <n v="38389.79"/>
        <n v="38344.57"/>
        <n v="38313.129999999997"/>
        <n v="38282.75"/>
        <n v="38245.589999999997"/>
        <n v="38241.74"/>
        <n v="38237.339999999997"/>
        <n v="38189.1"/>
        <n v="38126.25"/>
        <n v="37829.72"/>
        <n v="37800.980000000003"/>
        <n v="37742.58"/>
        <n v="37735.199999999997"/>
        <n v="37701.879999999997"/>
        <n v="37675.06"/>
        <n v="37650.74"/>
        <n v="37607.53"/>
        <n v="37484.449999999997"/>
        <n v="37465.339999999997"/>
        <n v="37425.94"/>
        <n v="37277.269999999997"/>
        <n v="37272.339999999997"/>
        <n v="37270.15"/>
        <n v="37251.22"/>
        <n v="37165.160000000003"/>
        <n v="37133.9"/>
        <n v="37079.370000000003"/>
        <n v="37076.370000000003"/>
        <n v="37040.879999999997"/>
        <n v="36976.449999999997"/>
        <n v="36950.26"/>
        <n v="36935.64"/>
        <n v="36922.61"/>
        <n v="36911.99"/>
        <n v="36910.61"/>
        <n v="36898.730000000003"/>
        <n v="36889.99"/>
        <n v="36837.47"/>
        <n v="36795.29"/>
        <n v="36786.370000000003"/>
        <n v="36580.28"/>
        <n v="36572.800000000003"/>
        <n v="36541.550000000003"/>
        <n v="36445.550000000003"/>
        <n v="36397.58"/>
        <n v="36350.71"/>
        <n v="36332.449999999997"/>
        <n v="36314.050000000003"/>
        <n v="36307.800000000003"/>
        <n v="36219.410000000003"/>
        <n v="36197.699999999997"/>
        <n v="36189.1"/>
        <n v="36182.870000000003"/>
        <n v="36149.480000000003"/>
        <n v="36124.57"/>
        <n v="36090.49"/>
        <n v="36085.22"/>
        <n v="36074.339999999997"/>
        <n v="36021.01"/>
        <n v="35952.65"/>
        <n v="35883.269999999997"/>
        <n v="35733.96"/>
        <n v="35711.39"/>
        <n v="35701.9"/>
        <n v="35595.589999999997"/>
        <n v="35585.58"/>
        <n v="35583.17"/>
        <n v="35573.26"/>
        <n v="35547.72"/>
        <n v="35547.47"/>
        <n v="35517.19"/>
        <n v="35491.64"/>
        <n v="35345.730000000003"/>
        <n v="35315.96"/>
        <n v="35302.089999999997"/>
        <n v="35160.129999999997"/>
        <n v="35147.53"/>
        <n v="35069.370000000003"/>
        <n v="35050.620000000003"/>
        <n v="35000.730000000003"/>
        <n v="34979.86"/>
        <n v="34976.42"/>
        <n v="34975.68"/>
        <n v="34940.61"/>
        <n v="34838.870000000003"/>
        <n v="34828.65"/>
        <n v="34806.47"/>
        <n v="34779.620000000003"/>
        <n v="34672.15"/>
        <n v="34617.839999999997"/>
        <n v="34543.39"/>
        <n v="34472.839999999997"/>
        <n v="34456.269999999997"/>
        <n v="34439.86"/>
        <n v="34402.22"/>
        <n v="34307.22"/>
        <n v="34293.120000000003"/>
        <n v="34289.43"/>
        <n v="34254.050000000003"/>
        <n v="34218.019999999997"/>
        <n v="34210.33"/>
        <n v="34205.07"/>
        <n v="34166.269999999997"/>
        <n v="34084.68"/>
        <n v="34053.360000000001"/>
        <n v="33975.47"/>
        <n v="33907.550000000003"/>
        <n v="33900.65"/>
        <n v="33829.39"/>
        <n v="33753.32"/>
        <n v="33750.29"/>
        <n v="33732.69"/>
        <n v="33707.550000000003"/>
        <n v="33611.71"/>
        <n v="33527.1"/>
        <n v="33475.82"/>
        <n v="33471.97"/>
        <n v="33450.99"/>
        <n v="33344.449999999997"/>
        <n v="33307.550000000003"/>
        <n v="33292.83"/>
        <n v="33121"/>
        <n v="33090.660000000003"/>
        <n v="33074.94"/>
        <n v="33057.230000000003"/>
        <n v="33025.32"/>
        <n v="33017.46"/>
        <n v="32947.629999999997"/>
        <n v="32906.69"/>
        <n v="32827.51"/>
        <n v="32787.46"/>
        <n v="32765.33"/>
        <n v="32760.48"/>
        <n v="32734.19"/>
        <n v="32716.2"/>
        <n v="32686.080000000002"/>
        <n v="32672.11"/>
        <n v="32548.34"/>
        <n v="32485.46"/>
        <n v="32462.35"/>
        <n v="32430.22"/>
        <n v="32428.63"/>
        <n v="32288.49"/>
        <n v="32259.96"/>
        <n v="32222.81"/>
        <n v="32192.76"/>
        <n v="32108.66"/>
        <n v="32086.21"/>
        <n v="31980.89"/>
        <n v="31897.1"/>
        <n v="31743.919999999998"/>
        <n v="31736.7"/>
        <n v="31620"/>
        <n v="31591.82"/>
        <n v="31368.81"/>
        <n v="31328.27"/>
        <n v="31322.53"/>
        <n v="31234.560000000001"/>
        <n v="31196.61"/>
        <n v="30942.19"/>
        <n v="30763.01"/>
        <n v="30724.44"/>
        <n v="30697.71"/>
        <n v="30625.65"/>
        <n v="30530.5"/>
        <n v="30457.37"/>
        <n v="30422.03"/>
        <n v="30409.53"/>
        <n v="30366.93"/>
        <n v="30328.27"/>
        <n v="30284.639999999999"/>
        <n v="30260"/>
        <n v="30184.94"/>
        <n v="30166.62"/>
        <n v="30134.75"/>
        <n v="30095.97"/>
        <n v="30063.58"/>
        <n v="30026.87"/>
        <n v="29969.67"/>
        <n v="29933.75"/>
        <n v="29929.56"/>
        <n v="29899.25"/>
        <n v="29852.48"/>
        <n v="29818.76"/>
        <n v="29816.639999999999"/>
        <n v="29760.6"/>
        <n v="29757.69"/>
        <n v="29622.69"/>
        <n v="29583.8"/>
        <n v="29523.17"/>
        <n v="29443.59"/>
        <n v="29352.560000000001"/>
        <n v="29330.98"/>
        <n v="29227.599999999999"/>
        <n v="29186.48"/>
        <n v="29160.39"/>
        <n v="29141.360000000001"/>
        <n v="29114.77"/>
        <n v="29114.21"/>
        <n v="29007.82"/>
        <n v="28998.68"/>
        <n v="28950.47"/>
        <n v="28923.14"/>
        <n v="28868.66"/>
        <n v="28716.14"/>
        <n v="28542.86"/>
        <n v="28476.73"/>
        <n v="28468.92"/>
        <n v="28340.19"/>
        <n v="28302.33"/>
        <n v="28287.9"/>
        <n v="28245.34"/>
        <n v="28101.33"/>
        <n v="28006.94"/>
        <n v="27980.77"/>
        <n v="27941.29"/>
        <n v="27931.11"/>
        <n v="27925.86"/>
        <n v="27849.94"/>
        <n v="27808.73"/>
        <n v="27724.29"/>
        <n v="27696.11"/>
        <n v="27625.17"/>
        <n v="27619.360000000001"/>
        <n v="27614.71"/>
        <n v="27598.93"/>
        <n v="27534.53"/>
        <n v="27533.91"/>
        <n v="27495.59"/>
        <n v="27432.73"/>
        <n v="27375.9"/>
        <n v="27346.04"/>
        <n v="27322.73"/>
        <n v="27236.959999999999"/>
        <n v="27218.44"/>
        <n v="27117.99"/>
        <n v="27092.38"/>
        <n v="27080.639999999999"/>
        <n v="27037.91"/>
        <n v="27000.98"/>
        <n v="26936.98"/>
        <n v="26927.69"/>
        <n v="26926.51"/>
        <n v="26912.560000000001"/>
        <n v="26607.89"/>
        <n v="26479.4"/>
        <n v="26467.1"/>
        <n v="26392.26"/>
        <n v="26316.59"/>
        <n v="26236.58"/>
        <n v="26140.36"/>
        <n v="26125.67"/>
        <n v="26109.33"/>
        <n v="26026.97"/>
        <n v="26018.95"/>
        <n v="25992.82"/>
        <n v="25678.78"/>
        <n v="25656.58"/>
        <n v="25648.98"/>
        <n v="25517.11"/>
        <n v="25382.3"/>
        <n v="25333.33"/>
        <n v="25309.49"/>
        <n v="25127.22"/>
        <n v="25081.77"/>
        <n v="25075.97"/>
        <n v="24915.22"/>
        <n v="24915.05"/>
        <n v="24873.38"/>
        <n v="24869.84"/>
        <n v="24863.25"/>
        <n v="24817.25"/>
        <n v="24795.040000000001"/>
        <n v="24671.66"/>
        <n v="24667.42"/>
        <n v="24603.05"/>
        <n v="24535.7"/>
        <n v="24520.26"/>
        <n v="24513.09"/>
        <n v="24476.48"/>
        <n v="24393.62"/>
        <n v="24387.74"/>
        <n v="24294.02"/>
        <n v="24227.34"/>
        <n v="24180.93"/>
        <n v="24106.91"/>
        <n v="24059.68"/>
        <n v="23967.38"/>
        <n v="23887.66"/>
        <n v="23807.24"/>
        <n v="23568.27"/>
        <n v="23563.02"/>
        <n v="23401.31"/>
        <n v="23306.55"/>
        <n v="23288.93"/>
        <n v="23244.79"/>
        <n v="23241.47"/>
        <n v="23082.959999999999"/>
        <n v="23065.42"/>
        <n v="23045.57"/>
        <n v="22493.66"/>
        <n v="22478.6"/>
        <n v="22462.04"/>
        <n v="22412.65"/>
        <n v="22395.74"/>
        <n v="22331.57"/>
        <n v="22218.11"/>
        <n v="22192.44"/>
        <n v="22144.03"/>
        <n v="22097.62"/>
        <n v="21984.47"/>
        <n v="21978.68"/>
        <n v="21882.400000000001"/>
        <n v="21880.82"/>
        <n v="21797"/>
        <n v="21774.32"/>
        <n v="21771.34"/>
        <n v="21677.279999999999"/>
        <n v="21661.16"/>
        <n v="21659.93"/>
        <n v="21595.38"/>
        <n v="21472.48"/>
        <n v="21348.71"/>
        <n v="21344.85"/>
        <n v="21259.38"/>
        <n v="21232.18"/>
        <n v="21223.68"/>
        <n v="21195.82"/>
        <n v="21098.55"/>
        <n v="21082.16"/>
        <n v="20893.060000000001"/>
        <n v="20878.78"/>
        <n v="20781.490000000002"/>
        <n v="20773.63"/>
        <n v="20745.990000000002"/>
        <n v="20709.02"/>
        <n v="20630.28"/>
        <n v="20568.32"/>
        <n v="20463"/>
        <n v="20446.849999999999"/>
        <n v="20420.599999999999"/>
        <n v="20354.5"/>
        <n v="20296.86"/>
        <n v="20277.810000000001"/>
        <n v="20253.84"/>
        <n v="20234.849999999999"/>
        <n v="20177.669999999998"/>
        <n v="20167.34"/>
        <n v="20149.32"/>
        <n v="20009.63"/>
        <n v="19995.29"/>
        <n v="19964.75"/>
        <n v="19933.46"/>
        <n v="19798.05"/>
        <n v="19749.38"/>
        <n v="19719.689999999999"/>
        <n v="19673.34"/>
        <n v="19594.810000000001"/>
        <n v="19551.34"/>
        <n v="19539.240000000002"/>
        <n v="19521.97"/>
        <n v="19515.54"/>
        <n v="19496.72"/>
        <n v="19444.27"/>
        <n v="19442.349999999999"/>
        <n v="19362"/>
        <n v="19350.37"/>
        <n v="19321.060000000001"/>
        <n v="19259.96"/>
        <n v="19214.71"/>
        <n v="19199.939999999999"/>
        <n v="19144.580000000002"/>
        <n v="19107.78"/>
        <n v="19040.88"/>
        <n v="19023.259999999998"/>
        <n v="18972.5"/>
        <n v="18963.169999999998"/>
        <n v="18955.22"/>
        <n v="18954.560000000001"/>
        <n v="18932.810000000001"/>
        <n v="18903.490000000002"/>
        <n v="18883.330000000002"/>
        <n v="18838.7"/>
        <n v="18815.53"/>
        <n v="18806.150000000001"/>
        <n v="18804.75"/>
        <n v="18767.740000000002"/>
        <n v="18765.88"/>
        <n v="18694.689999999999"/>
        <n v="18682.740000000002"/>
        <n v="18648.419999999998"/>
        <n v="18608.259999999998"/>
        <n v="18443.11"/>
        <n v="18328.240000000002"/>
        <n v="18310.740000000002"/>
        <n v="18259.22"/>
        <n v="18246.5"/>
        <n v="18223.45"/>
        <n v="18218.16"/>
        <n v="18208.34"/>
        <n v="18157.88"/>
        <n v="18033.97"/>
        <n v="18031.189999999999"/>
        <n v="18031.16"/>
        <n v="17942.11"/>
        <n v="17929.3"/>
        <n v="17904.53"/>
        <n v="17882.669999999998"/>
        <n v="17878.900000000001"/>
        <n v="17862.919999999998"/>
        <n v="17832.599999999999"/>
        <n v="17779.939999999999"/>
        <n v="17777.73"/>
        <n v="17748.509999999998"/>
        <n v="17663.14"/>
        <n v="17626.240000000002"/>
        <n v="17584.72"/>
        <n v="17560.38"/>
        <n v="17556.88"/>
        <n v="17507.47"/>
        <n v="17505.650000000001"/>
        <n v="17496.310000000001"/>
        <n v="17479.53"/>
        <n v="17468.98"/>
        <n v="17361.77"/>
        <n v="17352.68"/>
        <n v="17337.580000000002"/>
        <n v="17253.43"/>
        <n v="17179.52"/>
        <n v="17178.68"/>
        <n v="17174.52"/>
        <n v="17172.27"/>
        <n v="17128.43"/>
        <n v="17085.27"/>
        <n v="17081.080000000002"/>
        <n v="17043.34"/>
        <n v="17016.009999999998"/>
        <n v="16990.55"/>
        <n v="16921.09"/>
        <n v="16903.5"/>
        <n v="16884.919999999998"/>
        <n v="16841.32"/>
        <n v="16796.41"/>
        <n v="16779.400000000001"/>
        <n v="16776.3"/>
        <n v="16770.990000000002"/>
        <n v="16657.72"/>
        <n v="16631.61"/>
        <n v="16602.18"/>
        <n v="16600.16"/>
        <n v="16587.96"/>
        <n v="16586.5"/>
        <n v="16577.78"/>
        <n v="16455.71"/>
        <n v="16450.89"/>
        <n v="16420.490000000002"/>
        <n v="16351.42"/>
        <n v="16311.05"/>
        <n v="16297.85"/>
        <n v="16267.32"/>
        <n v="16232.85"/>
        <n v="16205.88"/>
        <n v="16199.1"/>
        <n v="16190.97"/>
        <n v="16152.04"/>
        <n v="16138.76"/>
        <n v="16122.65"/>
        <n v="16115.3"/>
        <n v="16097.94"/>
        <n v="16085.13"/>
        <n v="16069.08"/>
        <n v="16062.89"/>
        <n v="16059.06"/>
        <n v="15966.19"/>
        <n v="15965.29"/>
        <n v="15922.29"/>
        <n v="15840.81"/>
        <n v="15828.82"/>
        <n v="15820.7"/>
        <n v="15817.99"/>
        <n v="15746.62"/>
        <n v="15698.86"/>
        <n v="15670.3"/>
        <n v="15646.28"/>
        <n v="15612.19"/>
        <n v="15608.58"/>
        <n v="15556.67"/>
        <n v="15555.19"/>
        <n v="15532.16"/>
        <n v="15518.18"/>
        <n v="15450.48"/>
        <n v="15440.2"/>
        <n v="15377.77"/>
        <n v="15368.22"/>
        <n v="15363.77"/>
        <n v="15361.5"/>
        <n v="15359.1"/>
        <n v="15322.77"/>
        <n v="15260.52"/>
        <n v="15230.32"/>
        <n v="15207.92"/>
        <n v="15174.81"/>
        <n v="15170.07"/>
        <n v="15161.53"/>
        <n v="15161.25"/>
        <n v="15150.44"/>
        <n v="15123.19"/>
        <n v="15103.69"/>
        <n v="15090.35"/>
        <n v="15052.68"/>
        <n v="15038.51"/>
        <n v="15026.3"/>
        <n v="15025.76"/>
        <n v="15019.76"/>
        <n v="15006.58"/>
        <n v="14988.43"/>
        <n v="14945.34"/>
        <n v="14926.97"/>
        <n v="14908.27"/>
        <n v="14901.52"/>
        <n v="14847.63"/>
        <n v="14843.96"/>
        <n v="14839.34"/>
        <n v="14819"/>
        <n v="14750.42"/>
        <n v="14738.43"/>
        <n v="14711.74"/>
        <n v="14696.77"/>
        <n v="14692.67"/>
        <n v="14665.75"/>
        <n v="14657.2"/>
        <n v="14640.35"/>
        <n v="14630.52"/>
        <n v="14612.33"/>
        <n v="14600.62"/>
        <n v="14590.63"/>
        <n v="14574.64"/>
        <n v="14571.89"/>
        <n v="14547.26"/>
        <n v="14507.46"/>
        <n v="14478.33"/>
        <n v="14474.68"/>
        <n v="14470.01"/>
        <n v="14455.64"/>
        <n v="14451.84"/>
        <n v="14449.85"/>
        <n v="14427.63"/>
        <n v="14426.66"/>
        <n v="14426.07"/>
        <n v="14418.28"/>
        <n v="14410.93"/>
        <n v="14394.56"/>
        <n v="14394.4"/>
        <n v="14382.71"/>
        <n v="14358.36"/>
        <n v="14355.43"/>
        <n v="14349.85"/>
        <n v="14337.91"/>
        <n v="14319.03"/>
        <n v="14313.85"/>
        <n v="14285.9"/>
        <n v="14283.46"/>
        <n v="14258.33"/>
        <n v="14256.79"/>
        <n v="14256.19"/>
        <n v="14254.61"/>
        <n v="14235.07"/>
        <n v="14210.54"/>
        <n v="14209.4"/>
        <n v="14193.55"/>
        <n v="14152.46"/>
        <n v="14133.04"/>
        <n v="14119.62"/>
        <n v="14098.07"/>
        <n v="14081.93"/>
        <n v="14043.48"/>
        <n v="14007.22"/>
        <n v="14001.29"/>
        <n v="14001.13"/>
        <n v="13981.85"/>
        <n v="13979.45"/>
        <n v="13974.46"/>
        <n v="13937.67"/>
        <n v="13919.82"/>
        <n v="13887.97"/>
        <n v="13887.2"/>
        <n v="13886.4"/>
        <n v="13880.95"/>
        <n v="13874.89"/>
        <n v="13844.8"/>
        <n v="13844.51"/>
        <n v="13831.12"/>
        <n v="13822.8"/>
        <n v="13819.49"/>
        <n v="13801.61"/>
        <n v="13770.1"/>
        <n v="13747.87"/>
        <n v="13746.74"/>
        <n v="13726.21"/>
        <n v="13725.47"/>
        <n v="13714.55"/>
        <n v="13685.51"/>
        <n v="13677.68"/>
        <n v="13638.06"/>
        <n v="13635.64"/>
        <n v="13622.01"/>
        <n v="13616.36"/>
        <n v="13607.37"/>
        <n v="13588.17"/>
        <n v="13566.04"/>
        <n v="13555"/>
        <n v="13511.28"/>
        <n v="13480.83"/>
        <n v="13472.19"/>
        <n v="13470.86"/>
        <n v="13470.8"/>
        <n v="13465.8"/>
        <n v="13462.52"/>
        <n v="13457.96"/>
        <n v="13451.12"/>
        <n v="13440.7"/>
        <n v="13430.27"/>
        <n v="13429.04"/>
        <n v="13417.05"/>
        <n v="13415.04"/>
        <n v="13412.97"/>
        <n v="13405.39"/>
        <n v="13393.76"/>
        <n v="13390.56"/>
        <n v="13383.67"/>
        <n v="13377.41"/>
        <n v="13375.76"/>
        <n v="13360.94"/>
        <n v="13352.1"/>
        <n v="13333.71"/>
        <n v="13292.52"/>
        <n v="13228.85"/>
        <n v="13224.69"/>
        <n v="13224.06"/>
        <n v="13217.09"/>
        <n v="13214.43"/>
        <n v="13204.29"/>
        <n v="13143.86"/>
        <n v="13143.34"/>
        <n v="13129.6"/>
        <n v="13126.68"/>
        <n v="13116.84"/>
        <n v="13113.51"/>
        <n v="13112.6"/>
        <n v="13110.79"/>
        <n v="13101.74"/>
        <n v="13063.88"/>
        <n v="13051.22"/>
        <n v="13047.33"/>
        <n v="13044.41"/>
        <n v="13041.92"/>
        <n v="13023.93"/>
        <n v="13019.16"/>
        <n v="13012.21"/>
        <n v="13010.86"/>
        <n v="13008.07"/>
        <n v="13004.95"/>
        <n v="13002.91"/>
        <n v="12994.12"/>
        <n v="12982.87"/>
        <n v="12981.35"/>
        <n v="12979.36"/>
        <n v="12957.12"/>
        <n v="12950.07"/>
        <n v="12949.16"/>
        <n v="12928.79"/>
        <n v="12925.89"/>
        <n v="12913.99"/>
        <n v="12890.06"/>
        <n v="12870.31"/>
        <n v="12856.84"/>
        <n v="12852.37"/>
        <n v="12847.24"/>
        <n v="12829.46"/>
        <n v="12823.25"/>
        <n v="12815.44"/>
        <n v="12797.21"/>
        <n v="12788.18"/>
        <n v="12788.03"/>
        <n v="12776.05"/>
        <n v="12770.27"/>
        <n v="12741.17"/>
        <n v="12731"/>
        <n v="12718.21"/>
        <n v="12713"/>
        <n v="12700.63"/>
        <n v="12699.56"/>
        <n v="12697.48"/>
        <n v="12648.7"/>
        <n v="12646.21"/>
        <n v="12644.59"/>
        <n v="12643.38"/>
        <n v="12640.24"/>
        <n v="12638.2"/>
        <n v="12629.9"/>
        <n v="12629.17"/>
        <n v="12624.74"/>
        <n v="12622.18"/>
        <n v="12609.89"/>
        <n v="12600.46"/>
        <n v="12592.53"/>
        <n v="12579.92"/>
        <n v="12574.05"/>
        <n v="12557.61"/>
        <n v="12523.6"/>
        <n v="12499.88"/>
        <n v="12495.29"/>
        <n v="12485.8"/>
        <n v="12479.71"/>
        <n v="12475.35"/>
        <n v="12452.25"/>
        <n v="12430.95"/>
        <n v="12408.29"/>
        <n v="12407.3"/>
        <n v="12404.88"/>
        <n v="12369.89"/>
        <n v="12363.55"/>
        <n v="12347.17"/>
        <n v="12333.83"/>
        <n v="12323.94"/>
        <n v="12299.59"/>
        <n v="12282.38"/>
        <n v="12282.03"/>
        <n v="12269.69"/>
        <n v="12268.63"/>
        <n v="12265.51"/>
        <n v="12255.04"/>
        <n v="12254.44"/>
        <n v="12245.17"/>
        <n v="12244.53"/>
        <n v="12237.73"/>
        <n v="12235.84"/>
        <n v="12233.83"/>
        <n v="12231.61"/>
        <n v="12224.35"/>
        <n v="12222.9"/>
        <n v="12218.7"/>
        <n v="12198.64"/>
        <n v="12148.2"/>
        <n v="12146.97"/>
        <n v="12142.58"/>
        <n v="12137.6"/>
        <n v="12130.8"/>
        <n v="12129.61"/>
        <n v="12124.99"/>
        <n v="12105.32"/>
        <n v="12096.65"/>
        <n v="12094.48"/>
        <n v="12091.34"/>
        <n v="12048.13"/>
        <n v="12044.34"/>
        <n v="12035.18"/>
        <n v="12032.33"/>
        <n v="12029.29"/>
        <n v="12001.29"/>
        <n v="11994.89"/>
        <n v="11987.68"/>
        <n v="11987.17"/>
        <n v="11946.63"/>
        <n v="11945.13"/>
        <n v="11944.59"/>
        <n v="11941.83"/>
        <n v="11938.26"/>
        <n v="11931.13"/>
        <n v="11918.2"/>
        <n v="11884.05"/>
        <n v="11881.97"/>
        <n v="11881.36"/>
        <n v="11879.1"/>
        <n v="11858.56"/>
        <n v="11856.41"/>
        <n v="11848.14"/>
        <n v="11842.62"/>
        <n v="11842.44"/>
        <n v="11840.78"/>
        <n v="11837.16"/>
        <n v="11833.78"/>
        <n v="11830.61"/>
        <n v="11773.06"/>
        <n v="11763"/>
        <n v="11752.68"/>
        <n v="11743.93"/>
        <n v="11743.3"/>
        <n v="11741.73"/>
        <n v="11737.85"/>
        <n v="11735.88"/>
        <n v="11730.82"/>
        <n v="11729.68"/>
        <n v="11712.97"/>
        <n v="11696.52"/>
        <n v="11674.13"/>
        <n v="11658.38"/>
        <n v="11658.12"/>
        <n v="11657.81"/>
        <n v="11657.72"/>
        <n v="11625.11"/>
        <n v="11602.75"/>
        <n v="11576.13"/>
        <n v="11566.3"/>
        <n v="11554.22"/>
        <n v="11552.9"/>
        <n v="11540.25"/>
        <n v="11538.42"/>
        <n v="11534.87"/>
        <n v="11530.12"/>
        <n v="11524.25"/>
        <n v="11520.1"/>
        <n v="11512.41"/>
        <n v="11511.61"/>
        <n v="11497.69"/>
        <n v="11492.46"/>
        <n v="11488.32"/>
        <n v="11482.63"/>
        <n v="11478.14"/>
        <n v="11455.28"/>
        <n v="11454.02"/>
        <n v="11436.74"/>
        <n v="11435.74"/>
        <n v="11419.49"/>
        <n v="11412.02"/>
        <n v="11411.69"/>
        <n v="11396.9"/>
        <n v="11394.07"/>
        <n v="11388.27"/>
        <n v="11381.33"/>
        <n v="11378.57"/>
        <n v="11369.39"/>
        <n v="11365.95"/>
        <n v="11363.28"/>
        <n v="11362.76"/>
        <n v="11356.66"/>
        <n v="11353.23"/>
        <n v="11345.52"/>
        <n v="11344.32"/>
        <n v="11326.71"/>
        <n v="11321.49"/>
        <n v="11319.12"/>
        <n v="11318.57"/>
        <n v="11312.33"/>
        <n v="11305.93"/>
        <n v="11299.34"/>
        <n v="11294.57"/>
        <n v="11289.11"/>
        <n v="11286.54"/>
        <n v="11272.33"/>
        <n v="11265.71"/>
        <n v="11264.54"/>
        <n v="11255.29"/>
        <n v="11253.42"/>
        <n v="11250.43"/>
        <n v="11244.38"/>
        <n v="11217.35"/>
        <n v="11187.66"/>
        <n v="11186.2"/>
        <n v="11165.42"/>
        <n v="11163.57"/>
        <n v="11150.78"/>
        <n v="11103.33"/>
        <n v="11093.62"/>
        <n v="11090.72"/>
        <n v="11085.59"/>
        <n v="11082.58"/>
        <n v="11073.18"/>
        <n v="11070.54"/>
        <n v="11068.77"/>
        <n v="11068.7"/>
        <n v="11046.02"/>
        <n v="11037.85"/>
        <n v="11037.51"/>
        <n v="11033.66"/>
        <n v="11028.56"/>
        <n v="11018.05"/>
        <n v="11015.17"/>
        <n v="11013.71"/>
        <n v="10991.58"/>
        <n v="10982.5"/>
        <n v="10977.21"/>
        <n v="10976.25"/>
        <n v="10965.45"/>
        <n v="10959.69"/>
        <n v="10959.33"/>
        <n v="10942.13"/>
        <n v="10928.85"/>
        <n v="10923.93"/>
        <n v="10886.66"/>
        <n v="10848.13"/>
        <n v="10825.25"/>
        <n v="10807.49"/>
        <n v="10806.84"/>
        <n v="10797.34"/>
        <n v="10796.35"/>
        <n v="10795.94"/>
        <n v="10791.96"/>
        <n v="10769.75"/>
        <n v="10749.02"/>
        <n v="10736.87"/>
        <n v="10719.57"/>
        <n v="10713.64"/>
        <n v="10704.47"/>
        <n v="10702.64"/>
        <n v="10698.38"/>
        <n v="10690.11"/>
        <n v="10676.83"/>
        <n v="10665.44"/>
        <n v="10627.81"/>
        <n v="10620.26"/>
        <n v="10617.04"/>
        <n v="10608.67"/>
        <n v="10602.39"/>
        <n v="10601.63"/>
        <n v="10601.41"/>
        <n v="10600.55"/>
        <n v="10594.5"/>
        <n v="10594.23"/>
        <n v="10579.71"/>
        <n v="10577.09"/>
        <n v="10564.88"/>
        <n v="10560.49"/>
        <n v="10546.48"/>
        <n v="10495.6"/>
        <n v="10493.95"/>
        <n v="10486.55"/>
        <n v="10464.83"/>
        <n v="10461.98"/>
        <n v="10459.19"/>
        <n v="10455.14"/>
        <n v="10455.1"/>
        <n v="10450.549999999999"/>
        <n v="10436.1"/>
        <n v="10435.07"/>
        <n v="10422.92"/>
        <n v="10419.65"/>
        <n v="10419.59"/>
        <n v="10407.98"/>
        <n v="10407.09"/>
        <n v="10403.27"/>
        <n v="10381.48"/>
        <n v="10370.91"/>
        <n v="10356.67"/>
        <n v="10355.64"/>
        <n v="10352.48"/>
        <n v="10345.93"/>
        <n v="10338.93"/>
        <n v="10329.06"/>
        <n v="10325.209999999999"/>
        <n v="10322.9"/>
        <n v="10315.91"/>
        <n v="10310.780000000001"/>
        <n v="10308.040000000001"/>
        <n v="10276.99"/>
        <n v="10274.33"/>
        <n v="10269.459999999999"/>
        <n v="10264.44"/>
        <n v="10259.129999999999"/>
        <n v="10231.5"/>
        <n v="10226.280000000001"/>
        <n v="10214.64"/>
        <n v="10197.77"/>
        <n v="10191.82"/>
        <n v="10160.870000000001"/>
        <n v="10156.780000000001"/>
        <n v="10146.129999999999"/>
        <n v="10141.14"/>
        <n v="10139.84"/>
        <n v="10118.42"/>
        <n v="10115.01"/>
        <n v="10107.219999999999"/>
        <n v="10106.129999999999"/>
        <n v="10096.969999999999"/>
        <n v="10085.85"/>
        <n v="10072.06"/>
        <n v="10065.41"/>
        <n v="10043.25"/>
        <n v="10027.15"/>
        <n v="10011.44"/>
        <n v="9991.0400000000009"/>
        <n v="9964.06"/>
        <n v="9957.7199999999993"/>
        <n v="9933.44"/>
        <n v="9931.9599999999991"/>
        <n v="9930.64"/>
        <n v="9910.36"/>
        <n v="9907.83"/>
        <n v="9894.69"/>
        <n v="9890.23"/>
        <n v="9880.07"/>
        <n v="9877.61"/>
        <n v="9875.68"/>
        <n v="9872.7000000000007"/>
        <n v="9870.59"/>
        <n v="9869.81"/>
        <n v="9866.2999999999993"/>
        <n v="9863.4699999999993"/>
        <n v="9861.0300000000007"/>
        <n v="9855.1299999999992"/>
        <n v="9850.43"/>
        <n v="9844.4500000000007"/>
        <n v="9836.2099999999991"/>
        <n v="9819.25"/>
        <n v="9800.89"/>
        <n v="9788.8700000000008"/>
        <n v="9787.32"/>
        <n v="9778.35"/>
        <n v="9764.08"/>
        <n v="9753.49"/>
        <n v="9748.91"/>
        <n v="9724.5300000000007"/>
        <n v="9722.77"/>
        <n v="9715.84"/>
        <n v="9710.7099999999991"/>
        <n v="9704.67"/>
        <n v="9698.42"/>
        <n v="9684.2900000000009"/>
        <n v="9664.34"/>
        <n v="9653.81"/>
        <n v="9644.25"/>
        <n v="9634.5400000000009"/>
        <n v="9630.91"/>
        <n v="9630.4"/>
        <n v="9630.2999999999993"/>
        <n v="9628.7900000000009"/>
        <n v="9625.92"/>
        <n v="9620.33"/>
        <n v="9619.18"/>
        <n v="9617.66"/>
        <n v="9597.6299999999992"/>
        <n v="9584.0400000000009"/>
        <n v="9583.89"/>
        <n v="9582.5400000000009"/>
        <n v="9566.99"/>
        <n v="9563.0300000000007"/>
        <n v="9549.57"/>
        <n v="9541.7000000000007"/>
        <n v="9540.17"/>
        <n v="9538.65"/>
        <n v="9528.9"/>
        <n v="9507.68"/>
        <n v="9504.31"/>
        <n v="9500.57"/>
        <n v="9487.64"/>
        <n v="9453.92"/>
        <n v="9448.42"/>
        <n v="9447.3799999999992"/>
        <n v="9447.25"/>
        <n v="9432.93"/>
        <n v="9414.92"/>
        <n v="9411.01"/>
        <n v="9391.35"/>
        <n v="9386.16"/>
        <n v="9380.75"/>
        <n v="9377.9"/>
        <n v="9377.4500000000007"/>
        <n v="9361.33"/>
        <n v="9344.2000000000007"/>
        <n v="9338.61"/>
        <n v="9320.26"/>
        <n v="9315.41"/>
        <n v="9310.81"/>
        <n v="9304.7000000000007"/>
        <n v="9301.89"/>
        <n v="9290.14"/>
        <n v="9288.0300000000007"/>
        <n v="9285.8700000000008"/>
        <n v="9283.56"/>
        <n v="9282.48"/>
        <n v="9264.7999999999993"/>
        <n v="9249.5"/>
        <n v="9247.94"/>
        <n v="9225.26"/>
        <n v="9222.4"/>
        <n v="9210.06"/>
        <n v="9193.84"/>
        <n v="9182.17"/>
        <n v="9174.14"/>
        <n v="9171.75"/>
        <n v="9159.51"/>
        <n v="9147.5"/>
        <n v="9144.57"/>
        <n v="9140.9500000000007"/>
        <n v="9101.7999999999993"/>
        <n v="9095.94"/>
        <n v="9095.07"/>
        <n v="9058.73"/>
        <n v="9048.0300000000007"/>
        <n v="9010.2000000000007"/>
        <n v="8998.43"/>
        <n v="8988.16"/>
        <n v="8978.19"/>
        <n v="8968.33"/>
        <n v="8965.7999999999993"/>
        <n v="8964.06"/>
        <n v="8954.99"/>
        <n v="8944.1200000000008"/>
        <n v="8932.08"/>
        <n v="8930.93"/>
        <n v="8908.4699999999993"/>
        <n v="8906.14"/>
        <n v="8891.14"/>
        <n v="8890.59"/>
        <n v="8871.15"/>
        <n v="8835.26"/>
        <n v="8827.2099999999991"/>
        <n v="8825.09"/>
        <n v="8824.27"/>
        <n v="8823.99"/>
        <n v="8823.2800000000007"/>
        <n v="8821.8799999999992"/>
        <n v="8800.49"/>
        <n v="8798.59"/>
        <n v="8782.4699999999993"/>
        <n v="8765.25"/>
        <n v="8760.1200000000008"/>
        <n v="8747.68"/>
        <n v="8733.23"/>
        <n v="8703.4599999999991"/>
        <n v="8701.84"/>
        <n v="8688.86"/>
        <n v="8671.19"/>
        <n v="8665.14"/>
        <n v="8665.09"/>
        <n v="8627.5400000000009"/>
        <n v="8615.2999999999993"/>
        <n v="8606.2199999999993"/>
        <n v="8605.36"/>
        <n v="8604.48"/>
        <n v="8603.82"/>
        <n v="8601.33"/>
        <n v="8596.83"/>
        <n v="8582.2999999999993"/>
        <n v="8573.2999999999993"/>
        <n v="8572.0400000000009"/>
        <n v="8569.86"/>
        <n v="8567.25"/>
        <n v="8556.91"/>
        <n v="8551.35"/>
        <n v="8547.69"/>
        <n v="8539.67"/>
        <n v="8538.2900000000009"/>
        <n v="8534.67"/>
        <n v="8527.5300000000007"/>
        <n v="8522"/>
        <n v="8520.0300000000007"/>
        <n v="8516.83"/>
        <n v="8515.76"/>
        <n v="8471.65"/>
        <n v="8466.35"/>
        <n v="8457.82"/>
        <n v="8450.82"/>
        <n v="8448.66"/>
        <n v="8444.4699999999993"/>
        <n v="8442.67"/>
        <n v="8440.0499999999993"/>
        <n v="8428.07"/>
        <n v="8413.4599999999991"/>
        <n v="8410.0499999999993"/>
        <n v="8400.01"/>
        <n v="8396.6200000000008"/>
        <n v="8355.5400000000009"/>
        <n v="8347.16"/>
        <n v="8342.91"/>
        <n v="8334.59"/>
        <n v="8334.4599999999991"/>
        <n v="8314.65"/>
        <n v="8310.84"/>
        <n v="8302.5400000000009"/>
        <n v="8283.68"/>
        <n v="8280.6200000000008"/>
        <n v="8277.52"/>
        <n v="8271.4599999999991"/>
        <n v="8269.0400000000009"/>
        <n v="8268"/>
        <n v="8252.2800000000007"/>
        <n v="8240.59"/>
        <n v="8233.1"/>
        <n v="8232.64"/>
        <n v="8219.2000000000007"/>
        <n v="8211.1"/>
        <n v="8188.12"/>
        <n v="8182.89"/>
        <n v="8179.51"/>
        <n v="8177.9"/>
        <n v="8162.72"/>
        <n v="8157.92"/>
        <n v="8125.78"/>
        <n v="8124.41"/>
        <n v="8116.68"/>
        <n v="8116.27"/>
        <n v="8112.59"/>
        <n v="8091.3"/>
        <n v="8083.92"/>
        <n v="8081.74"/>
        <n v="8081.26"/>
        <n v="8077.41"/>
        <n v="8071.57"/>
        <n v="8068.19"/>
        <n v="8067.83"/>
        <n v="8062.76"/>
        <n v="8062.31"/>
        <n v="8059.68"/>
        <n v="8059.06"/>
        <n v="8035.64"/>
        <n v="8027.97"/>
        <n v="8026.67"/>
        <n v="8023.14"/>
        <n v="8021.11"/>
        <n v="8017.06"/>
        <n v="8014.62"/>
        <n v="8004.96"/>
        <n v="7986.48"/>
        <n v="7985.82"/>
        <n v="7980.34"/>
        <n v="7966.81"/>
        <n v="7958.13"/>
        <n v="7954.52"/>
        <n v="7953.72"/>
        <n v="7948.22"/>
        <n v="7935.29"/>
        <n v="7896.41"/>
        <n v="7851.85"/>
        <n v="7844.8"/>
        <n v="7824.37"/>
        <n v="7812.67"/>
        <n v="7804.16"/>
        <n v="7803.77"/>
        <n v="7794.68"/>
        <n v="7789.64"/>
        <n v="7763.06"/>
        <n v="7749.16"/>
        <n v="7742.11"/>
        <n v="7740.34"/>
        <n v="7736.39"/>
        <n v="7731.86"/>
        <n v="7731.43"/>
        <n v="7729.65"/>
        <n v="7727.25"/>
        <n v="7726.85"/>
        <n v="7684.62"/>
        <n v="7682.67"/>
        <n v="7681.17"/>
        <n v="7680.92"/>
        <n v="7676.4"/>
        <n v="7670.75"/>
        <n v="7662.47"/>
        <n v="7657.69"/>
        <n v="7652.26"/>
        <n v="7650.8"/>
        <n v="7650.77"/>
        <n v="7642.05"/>
        <n v="7640.31"/>
        <n v="7639.42"/>
        <n v="7636.92"/>
        <n v="7633.72"/>
        <n v="7626.99"/>
        <n v="7624.63"/>
        <n v="7623.52"/>
        <n v="7623.13"/>
        <n v="7609.6"/>
        <n v="7607.03"/>
        <n v="7585.62"/>
        <n v="7567.13"/>
        <n v="7538.52"/>
        <n v="7537.16"/>
        <n v="7531.7"/>
        <n v="7526.71"/>
        <n v="7518.03"/>
        <n v="7512.27"/>
        <n v="7504.3"/>
        <n v="7494.63"/>
        <n v="7487.38"/>
        <n v="7463.51"/>
        <n v="7450.36"/>
        <n v="7448.4"/>
        <n v="7445.92"/>
        <n v="7443.64"/>
        <n v="7441.5"/>
        <n v="7441.05"/>
        <n v="7421.19"/>
        <n v="7419.48"/>
        <n v="7418.52"/>
        <n v="7403.98"/>
        <n v="7388.85"/>
        <n v="7371.77"/>
        <n v="7362.31"/>
        <n v="7358.18"/>
        <n v="7357.49"/>
        <n v="7349.12"/>
        <n v="7348.14"/>
        <n v="7345.73"/>
        <n v="7345.08"/>
        <n v="7339.93"/>
        <n v="7337.75"/>
        <n v="7325.47"/>
        <n v="7325.05"/>
        <n v="7323.73"/>
        <n v="7322.86"/>
        <n v="7318.22"/>
        <n v="7318.21"/>
        <n v="7304.65"/>
        <n v="7302.46"/>
        <n v="7281.51"/>
        <n v="7273.02"/>
        <n v="7265.7"/>
        <n v="7265.58"/>
        <n v="7261.74"/>
        <n v="7256.72"/>
        <n v="7248.71"/>
        <n v="7243.81"/>
        <n v="7228.22"/>
        <n v="7222.79"/>
        <n v="7220.25"/>
        <n v="7209.49"/>
        <n v="7201.7"/>
        <n v="7196.87"/>
        <n v="7179.52"/>
        <n v="7175.51"/>
        <n v="7173.36"/>
        <n v="7162.01"/>
        <n v="7160.33"/>
        <n v="7160.09"/>
        <n v="7153.55"/>
        <n v="7152.67"/>
        <n v="7151.09"/>
        <n v="7147.47"/>
        <n v="7147.11"/>
        <n v="7144.86"/>
        <n v="7144.4"/>
        <n v="7133.9"/>
        <n v="7128.64"/>
        <n v="7125.25"/>
        <n v="7106.81"/>
        <n v="7096.98"/>
        <n v="7077.19"/>
        <n v="7054.41"/>
        <n v="7050.64"/>
        <n v="7050.02"/>
        <n v="7046.72"/>
        <n v="7045.5"/>
        <n v="7042.11"/>
        <n v="7033.08"/>
        <n v="7003.1"/>
        <n v="6989.95"/>
        <n v="6986.7"/>
        <n v="6985.51"/>
        <n v="6965.21"/>
        <n v="6951.12"/>
        <n v="6948.7"/>
        <n v="6940.94"/>
        <n v="6940.91"/>
        <n v="6938.11"/>
        <n v="6933.24"/>
        <n v="6895.19"/>
        <n v="6877.98"/>
        <n v="6876.53"/>
        <n v="6875.96"/>
        <n v="6868.39"/>
        <n v="6863.49"/>
        <n v="6858.48"/>
        <n v="6849.03"/>
        <n v="6843.17"/>
        <n v="6842.28"/>
        <n v="6837.37"/>
        <n v="6827.69"/>
        <n v="6809.46"/>
        <n v="6799.46"/>
        <n v="6796.86"/>
        <n v="6781.52"/>
        <n v="6781.35"/>
        <n v="6775.96"/>
        <n v="6770.19"/>
        <n v="6753.04"/>
        <n v="6750.27"/>
        <n v="6749.63"/>
        <n v="6748.59"/>
        <n v="6746.74"/>
        <n v="6738.84"/>
        <n v="6737.98"/>
        <n v="6721.37"/>
        <n v="6710.19"/>
        <n v="6706.47"/>
        <n v="6700.56"/>
        <n v="6686.43"/>
        <n v="6666.24"/>
        <n v="6664.69"/>
        <n v="6664.32"/>
        <n v="6653.79"/>
        <n v="6652.53"/>
        <n v="6651.26"/>
        <n v="6640.54"/>
        <n v="6639.3"/>
        <n v="6638.16"/>
        <n v="6630.31"/>
        <n v="6610.11"/>
        <n v="6600.36"/>
        <n v="6600.21"/>
        <n v="6593.51"/>
        <n v="6571.54"/>
        <n v="6571.02"/>
        <n v="6555.07"/>
        <n v="6552.01"/>
        <n v="6551.75"/>
        <n v="6548.2"/>
        <n v="6546.16"/>
        <n v="6536.68"/>
        <n v="6532.04"/>
        <n v="6529.21"/>
        <n v="6512.24"/>
        <n v="6500.24"/>
        <n v="6496.89"/>
        <n v="6481.67"/>
        <n v="6474.01"/>
        <n v="6473.15"/>
        <n v="6457.84"/>
        <n v="6455.86"/>
        <n v="6435.62"/>
        <n v="6423.48"/>
        <n v="6417.28"/>
        <n v="6414.18"/>
        <n v="6412.34"/>
        <n v="6407.05"/>
        <n v="6406.41"/>
        <n v="6402.29"/>
        <n v="6393.6"/>
        <n v="6389.53"/>
        <n v="6389.38"/>
        <n v="6374.16"/>
        <n v="6373.56"/>
        <n v="6367.31"/>
        <n v="6361.47"/>
        <n v="6360.99"/>
        <n v="6358.78"/>
        <n v="6356.27"/>
        <n v="6338.08"/>
        <n v="6335.64"/>
        <n v="6334.34"/>
        <n v="6313.76"/>
        <n v="6311.95"/>
        <n v="6311.11"/>
        <n v="6305.61"/>
        <n v="6302.23"/>
        <n v="6293.63"/>
        <n v="6289.75"/>
        <n v="6282.24"/>
        <n v="6276.3"/>
        <n v="6272.48"/>
        <n v="6269.33"/>
        <n v="6261.2"/>
        <n v="6255.38"/>
        <n v="6254.13"/>
        <n v="6253.85"/>
        <n v="6250.44"/>
        <n v="6238.3"/>
        <n v="6236.95"/>
        <n v="6219.93"/>
        <n v="6208.5"/>
        <n v="6207.26"/>
        <n v="6203.9"/>
        <n v="6198.75"/>
        <n v="6196.45"/>
        <n v="6186.13"/>
        <n v="6185.32"/>
        <n v="6184.3"/>
        <n v="6183.46"/>
        <n v="6183.32"/>
        <n v="6170.96"/>
        <n v="6159.57"/>
        <n v="6152.05"/>
        <n v="6147.12"/>
        <n v="6139.14"/>
        <n v="6138.58"/>
        <n v="6138.5"/>
        <n v="6128.8"/>
        <n v="6123.57"/>
        <n v="6117.49"/>
        <n v="6113.23"/>
        <n v="6112.35"/>
        <n v="6111.95"/>
        <n v="6098.38"/>
        <n v="6082.41"/>
        <n v="6079.67"/>
        <n v="6074.37"/>
        <n v="6067.13"/>
        <n v="6064.37"/>
        <n v="6061.8"/>
        <n v="6059.17"/>
        <n v="5993.62"/>
        <n v="5990.17"/>
        <n v="5989.52"/>
        <n v="5979.99"/>
        <n v="5979.73"/>
        <n v="5979.66"/>
        <n v="5976.83"/>
        <n v="5974.38"/>
        <n v="5972.38"/>
        <n v="5969.72"/>
        <n v="5966.89"/>
        <n v="5960.91"/>
        <n v="5957.35"/>
        <n v="5934.38"/>
        <n v="5927.65"/>
        <n v="5926.93"/>
        <n v="5926.85"/>
        <n v="5920.1"/>
        <n v="5910.94"/>
        <n v="5877.02"/>
        <n v="5855.9"/>
        <n v="5847.24"/>
        <n v="5846.92"/>
        <n v="5843.99"/>
        <n v="5836.52"/>
        <n v="5832.6"/>
        <n v="5816.58"/>
        <n v="5812.9"/>
        <n v="5807.06"/>
        <n v="5778.71"/>
        <n v="5757.41"/>
        <n v="5748.13"/>
        <n v="5741.67"/>
        <n v="5729.01"/>
        <n v="5720.38"/>
        <n v="5709.16"/>
        <n v="5708.87"/>
        <n v="5699.84"/>
        <n v="5698.74"/>
        <n v="5693.43"/>
        <n v="5690.79"/>
        <n v="5679.13"/>
        <n v="5662.23"/>
        <n v="5650.14"/>
        <n v="5649.72"/>
        <n v="5630.46"/>
        <n v="5615.37"/>
        <n v="5612.83"/>
        <n v="5594.85"/>
        <n v="5587.59"/>
        <n v="5584.31"/>
        <n v="5582.95"/>
        <n v="5576.35"/>
        <n v="5552.61"/>
        <n v="5540.35"/>
        <n v="5539.4"/>
        <n v="5503.36"/>
        <n v="5488.26"/>
        <n v="5484.47"/>
        <n v="5478.04"/>
        <n v="5472.45"/>
        <n v="5469.01"/>
        <n v="5466.88"/>
        <n v="5458.05"/>
        <n v="5438.75"/>
        <n v="5428.98"/>
        <n v="5428.73"/>
        <n v="5425.02"/>
        <n v="5415.66"/>
        <n v="5411.99"/>
        <n v="5402.89"/>
        <n v="5400.98"/>
        <n v="5397.62"/>
        <n v="5396.44"/>
        <n v="5385.34"/>
        <n v="5383.54"/>
        <n v="5377.46"/>
        <n v="5375.04"/>
        <n v="5373.36"/>
        <n v="5364.66"/>
        <n v="5354.07"/>
        <n v="5344.81"/>
        <n v="5327.4"/>
        <n v="5325.65"/>
        <n v="5322.24"/>
        <n v="5312.17"/>
        <n v="5306.7"/>
        <n v="5293.67"/>
        <n v="5291.71"/>
        <n v="5275.86"/>
        <n v="5272.18"/>
        <n v="5267.82"/>
        <n v="5266.37"/>
        <n v="5261.47"/>
        <n v="5257.51"/>
        <n v="5253.52"/>
        <n v="5246.05"/>
        <n v="5245.23"/>
        <n v="5240.7700000000004"/>
        <n v="5227.99"/>
        <n v="5216.4799999999996"/>
        <n v="5213.22"/>
        <n v="5209.58"/>
        <n v="5207.97"/>
        <n v="5198.6899999999996"/>
        <n v="5195.58"/>
        <n v="5177.12"/>
        <n v="5166.96"/>
        <n v="5152.13"/>
        <n v="5148.55"/>
        <n v="5144.18"/>
        <n v="5138.26"/>
        <n v="5136.75"/>
        <n v="5125.22"/>
        <n v="5124.1899999999996"/>
        <n v="5116.5"/>
        <n v="5087.92"/>
        <n v="5080.1000000000004"/>
        <n v="5077.1899999999996"/>
        <n v="5059.5600000000004"/>
        <n v="5054.05"/>
        <n v="5045.1499999999996"/>
        <n v="5043.13"/>
        <n v="5038.57"/>
        <n v="5034.1000000000004"/>
        <n v="5031.2700000000004"/>
        <n v="5028.1499999999996"/>
        <n v="5012.47"/>
        <n v="5003.8500000000004"/>
        <n v="5003.7700000000004"/>
        <n v="5002.78"/>
        <n v="4999.04"/>
        <n v="4992.38"/>
        <n v="4985.22"/>
        <n v="4949.76"/>
        <n v="4942.0600000000004"/>
        <n v="4934.71"/>
        <n v="4931.6499999999996"/>
        <n v="4922.92"/>
        <n v="4915.0600000000004"/>
        <n v="4911.8900000000003"/>
        <n v="4906.41"/>
        <n v="4894.75"/>
        <n v="4894.3900000000003"/>
        <n v="4890"/>
        <n v="4889.04"/>
        <n v="4883.87"/>
        <n v="4877.9799999999996"/>
        <n v="4859.8900000000003"/>
        <n v="4846.92"/>
        <n v="4846.53"/>
        <n v="4844.67"/>
        <n v="4843.79"/>
        <n v="4840.95"/>
        <n v="4839.18"/>
        <n v="4837.58"/>
        <n v="4835.43"/>
        <n v="4830.63"/>
        <n v="4827.8999999999996"/>
        <n v="4827.1000000000004"/>
        <n v="4812.34"/>
        <n v="4795.66"/>
        <n v="4787.42"/>
        <n v="4779.6000000000004"/>
        <n v="4766.0200000000004"/>
        <n v="4762.33"/>
        <n v="4753.6400000000003"/>
        <n v="4751.07"/>
        <n v="4747.05"/>
        <n v="4746.34"/>
        <n v="4740.78"/>
        <n v="4738.2700000000004"/>
        <n v="4734.6400000000003"/>
        <n v="4728.71"/>
        <n v="4719.74"/>
        <n v="4719.5200000000004"/>
        <n v="4718.2"/>
        <n v="4712.12"/>
        <n v="4699.47"/>
        <n v="4687.8"/>
        <n v="4686.3900000000003"/>
        <n v="4678.8"/>
        <n v="4674.2"/>
        <n v="4673.3900000000003"/>
        <n v="4670.6400000000003"/>
        <n v="4667.6099999999997"/>
        <n v="4661.29"/>
        <n v="4646.76"/>
        <n v="4618.08"/>
        <n v="4608.03"/>
        <n v="4571.41"/>
        <n v="4564.1899999999996"/>
        <n v="4562.84"/>
        <n v="4561.1899999999996"/>
        <n v="4544.2299999999996"/>
        <n v="4536.26"/>
        <n v="4529.4799999999996"/>
        <n v="4527.18"/>
        <n v="4518.83"/>
        <n v="4518.7700000000004"/>
        <n v="4518.3999999999996"/>
        <n v="4515.71"/>
        <n v="4511.41"/>
        <n v="4504.66"/>
        <n v="4500.34"/>
        <n v="4488.58"/>
        <n v="4468.25"/>
        <n v="4466.62"/>
        <n v="4463.21"/>
        <n v="4462.72"/>
        <n v="4454.3999999999996"/>
        <n v="4449.46"/>
        <n v="4441.21"/>
        <n v="4438.26"/>
        <n v="4435.09"/>
        <n v="4433.92"/>
        <n v="4433.3900000000003"/>
        <n v="4428.8900000000003"/>
        <n v="4420.95"/>
        <n v="4415.16"/>
        <n v="4402.2299999999996"/>
        <n v="4399.7299999999996"/>
        <n v="4397.3100000000004"/>
        <n v="4392.7"/>
        <n v="4391.6499999999996"/>
        <n v="4357.04"/>
        <n v="4350.51"/>
        <n v="4349.46"/>
        <n v="4347.0200000000004"/>
        <n v="4340.4399999999996"/>
        <n v="4337.74"/>
        <n v="4320.41"/>
        <n v="4296.2700000000004"/>
        <n v="4278.55"/>
        <n v="4266.17"/>
        <n v="4265.01"/>
        <n v="4260.74"/>
        <n v="4250.24"/>
        <n v="4243.59"/>
        <n v="4239.8900000000003"/>
        <n v="4237.13"/>
        <n v="4234.93"/>
        <n v="4189.1099999999997"/>
        <n v="4188.7299999999996"/>
        <n v="4185.1000000000004"/>
        <n v="4163.21"/>
        <n v="4154.97"/>
        <n v="4151.03"/>
        <n v="4149.74"/>
        <n v="4137.5200000000004"/>
        <n v="4134.08"/>
        <n v="4133.6400000000003"/>
        <n v="4076.5"/>
        <n v="4074.45"/>
        <n v="4070.51"/>
        <n v="4070.42"/>
        <n v="4058.71"/>
        <n v="4058.12"/>
        <n v="4047.94"/>
        <n v="4040.56"/>
        <n v="4039.9"/>
        <n v="4038.41"/>
        <n v="4032.24"/>
        <n v="4005.42"/>
        <n v="4002.36"/>
        <n v="3994.18"/>
        <n v="3989.84"/>
        <n v="3987.93"/>
        <n v="3981.98"/>
        <n v="3972.92"/>
        <n v="3956.07"/>
        <n v="3955.98"/>
        <n v="3947.41"/>
        <n v="3943.6"/>
        <n v="3935.18"/>
        <n v="3931.51"/>
        <n v="3925.76"/>
        <n v="3910.44"/>
        <n v="3906.13"/>
        <n v="3902.07"/>
        <n v="3898.35"/>
        <n v="3889.2"/>
        <n v="3877.3"/>
        <n v="3875.73"/>
        <n v="3866.86"/>
        <n v="3861.21"/>
        <n v="3858.51"/>
        <n v="3857.76"/>
        <n v="3847.67"/>
        <n v="3797.2"/>
        <n v="3796.36"/>
        <n v="3793.55"/>
        <n v="3785.77"/>
        <n v="3773.23"/>
        <n v="3766.88"/>
        <n v="3761.29"/>
        <n v="3757.84"/>
        <n v="3756.62"/>
        <n v="3748.56"/>
        <n v="3736.46"/>
        <n v="3732.63"/>
        <n v="3731.6"/>
        <n v="3722.23"/>
        <n v="3704.35"/>
        <n v="3699.54"/>
        <n v="3693.43"/>
        <n v="3688.38"/>
        <n v="3688.35"/>
        <n v="3678.86"/>
        <n v="3659.35"/>
        <n v="3653.29"/>
        <n v="3645.09"/>
        <n v="3622.13"/>
        <n v="3606.43"/>
        <n v="3603.6"/>
        <n v="3597.6"/>
        <n v="3594.17"/>
        <n v="3591.48"/>
        <n v="3589.14"/>
        <n v="3579.83"/>
        <n v="3578"/>
        <n v="3569.96"/>
        <n v="3562.87"/>
        <n v="3561.89"/>
        <n v="3558.62"/>
        <n v="3556.92"/>
        <n v="3554.2"/>
        <n v="3540.12"/>
        <n v="3538.9"/>
        <n v="3537.7"/>
        <n v="3500.61"/>
        <n v="3490.55"/>
        <n v="3484.33"/>
        <n v="3481.87"/>
        <n v="3471.41"/>
        <n v="3463.51"/>
        <n v="3453.77"/>
        <n v="3443.06"/>
        <n v="3436.5"/>
        <n v="3434.38"/>
        <n v="3410.32"/>
        <n v="3393.36"/>
        <n v="3392.98"/>
        <n v="3392.37"/>
        <n v="3385.4"/>
        <n v="3378.91"/>
        <n v="3366.67"/>
        <n v="3353.47"/>
        <n v="3353.28"/>
        <n v="3342.79"/>
        <n v="3309.79"/>
        <n v="3308.46"/>
        <n v="3300.7"/>
        <n v="3292.53"/>
        <n v="3280.22"/>
        <n v="3279.87"/>
        <n v="3277.16"/>
        <n v="3268.85"/>
        <n v="3260.2"/>
        <n v="3238.44"/>
        <n v="3227.12"/>
        <n v="3213.62"/>
        <n v="3208.79"/>
        <n v="3206.49"/>
        <n v="3201.25"/>
        <n v="3180.51"/>
        <n v="3179.96"/>
        <n v="3176.82"/>
        <n v="3176.29"/>
        <n v="3172.02"/>
        <n v="3171.61"/>
        <n v="3167.46"/>
        <n v="3162.02"/>
        <n v="3161.45"/>
        <n v="3128.35"/>
        <n v="3088.06"/>
        <n v="3077.1"/>
        <n v="3070.81"/>
        <n v="3065.49"/>
        <n v="3062.51"/>
        <n v="3056.39"/>
        <n v="3051.73"/>
        <n v="3046.06"/>
        <n v="3044.21"/>
        <n v="3021.81"/>
        <n v="3018.04"/>
        <n v="3012.22"/>
        <n v="2985.67"/>
        <n v="2979.52"/>
        <n v="2974.13"/>
        <n v="2943.41"/>
        <n v="2927.06"/>
        <n v="2913.57"/>
        <n v="2904.09"/>
        <n v="2902.91"/>
        <n v="2899.49"/>
        <n v="2897.46"/>
        <n v="2897.32"/>
        <n v="2867.12"/>
        <n v="2866.09"/>
        <n v="2855.44"/>
        <n v="2850.68"/>
        <n v="2842.76"/>
        <n v="2819.51"/>
        <n v="2803.7"/>
        <n v="2801.26"/>
        <n v="2789.06"/>
        <n v="2775.19"/>
        <n v="2773.46"/>
        <n v="2758.99"/>
        <n v="2755.02"/>
        <n v="2741.95"/>
        <n v="2731.91"/>
        <n v="2730.11"/>
        <n v="2727.4"/>
        <n v="2726.06"/>
        <n v="2721.32"/>
        <n v="2719.28"/>
        <n v="2710.83"/>
        <n v="2709.24"/>
        <n v="2709.11"/>
        <n v="2699.57"/>
        <n v="2690.11"/>
        <n v="2689.5"/>
        <n v="2684.69"/>
        <n v="2680.95"/>
        <n v="2643.27"/>
        <n v="2639.04"/>
        <n v="2632.99"/>
        <n v="2597.7800000000002"/>
        <n v="2585.85"/>
        <n v="2585.27"/>
        <n v="2585.04"/>
        <n v="2566.4699999999998"/>
        <n v="2545.6799999999998"/>
        <n v="2540.39"/>
        <n v="2534.39"/>
        <n v="2527.8200000000002"/>
        <n v="2523.17"/>
        <n v="2510.79"/>
        <n v="2500.9299999999998"/>
        <n v="2498.41"/>
        <n v="2497.04"/>
        <n v="2494.02"/>
        <n v="2483.7399999999998"/>
        <n v="2480.98"/>
        <n v="2473.33"/>
        <n v="2464.62"/>
        <n v="2459.7199999999998"/>
        <n v="2457.5"/>
        <n v="2457.21"/>
        <n v="2438.06"/>
        <n v="2416.96"/>
        <n v="2404.73"/>
        <n v="2396.1"/>
        <n v="2395.17"/>
        <n v="2373.3000000000002"/>
        <n v="2362.23"/>
        <n v="2352.9699999999998"/>
        <n v="2331.52"/>
        <n v="2322.62"/>
        <n v="2304"/>
        <n v="2302.3000000000002"/>
        <n v="2295.2399999999998"/>
        <n v="2277.7199999999998"/>
        <n v="2261.5700000000002"/>
        <n v="2257.48"/>
        <n v="2254.8000000000002"/>
        <n v="2250.84"/>
        <n v="2221.56"/>
        <n v="2219.4499999999998"/>
        <n v="2217.6"/>
        <n v="2217.4699999999998"/>
        <n v="2213.21"/>
        <n v="2211.13"/>
        <n v="2207.6999999999998"/>
        <n v="2205.98"/>
        <n v="2203.7399999999998"/>
        <n v="2203.4699999999998"/>
        <n v="2201.1"/>
        <n v="2200.83"/>
        <n v="2198.19"/>
        <n v="2196.4699999999998"/>
        <n v="2193.1999999999998"/>
        <n v="2170.08"/>
        <n v="2166.73"/>
        <n v="2156.75"/>
        <n v="2155.6799999999998"/>
        <n v="2154.36"/>
        <n v="2150.4699999999998"/>
        <n v="2144.85"/>
        <n v="2138.0700000000002"/>
        <n v="2137.65"/>
        <n v="2136.88"/>
        <n v="2134.9"/>
        <n v="2130.6799999999998"/>
        <n v="2128.4299999999998"/>
        <n v="2118.61"/>
        <n v="2117.34"/>
        <n v="2106.2600000000002"/>
        <n v="2104.11"/>
        <n v="2103.08"/>
        <n v="2102.2600000000002"/>
        <n v="2094.1"/>
        <n v="2055.3200000000002"/>
        <n v="2045.69"/>
        <n v="2026.97"/>
        <n v="2020.55"/>
        <n v="2020.18"/>
        <n v="2007.95"/>
        <n v="1986.93"/>
        <n v="1984.45"/>
        <n v="1981.58"/>
        <n v="1980.07"/>
        <n v="1977.82"/>
        <n v="1972.95"/>
        <n v="1969.61"/>
        <n v="1967.02"/>
        <n v="1964.78"/>
        <n v="1917.32"/>
        <n v="1909.53"/>
        <n v="1908.9"/>
        <n v="1906.36"/>
        <n v="1880.49"/>
        <n v="1880.07"/>
        <n v="1877.93"/>
        <n v="1875.34"/>
        <n v="1865.98"/>
        <n v="1863.45"/>
        <n v="1850.55"/>
        <n v="1842.52"/>
        <n v="1837.28"/>
        <n v="1837.24"/>
        <n v="1832.09"/>
        <n v="1826.84"/>
        <n v="1824.29"/>
        <n v="1822.54"/>
        <n v="1815.88"/>
        <n v="1769.53"/>
        <n v="1759.34"/>
        <n v="1756.6"/>
        <n v="1748.77"/>
        <n v="1744.47"/>
        <n v="1743.21"/>
        <n v="1737.38"/>
        <n v="1731.68"/>
        <n v="1728.9"/>
        <n v="1727.79"/>
        <n v="1727.54"/>
        <n v="1725.55"/>
        <n v="1720.35"/>
        <n v="1719.44"/>
        <n v="1712.23"/>
        <n v="1711.03"/>
        <n v="1708.93"/>
        <n v="1708"/>
        <n v="1705.62"/>
        <n v="1704.7"/>
        <n v="1704.57"/>
        <n v="1702.46"/>
        <n v="1694.8"/>
        <n v="1682.6"/>
        <n v="1674.63"/>
        <n v="1665"/>
        <n v="1646.43"/>
        <n v="1639.56"/>
        <n v="1635.73"/>
        <n v="1634.57"/>
        <n v="1633.96"/>
        <n v="1633.04"/>
        <n v="1632.56"/>
        <n v="1632.04"/>
        <n v="1631.82"/>
        <n v="1631.67"/>
        <n v="1629.83"/>
        <n v="1628.47"/>
        <n v="1627.28"/>
        <n v="1625.43"/>
        <n v="1622.19"/>
        <n v="1621.88"/>
        <n v="1621.34"/>
        <n v="1617.16"/>
        <n v="1615.77"/>
        <n v="1607.51"/>
        <n v="1566.88"/>
        <n v="1534.3"/>
        <n v="1532.47"/>
        <n v="1526.31"/>
        <n v="1515.34"/>
        <n v="1497"/>
        <n v="1493"/>
        <n v="1481"/>
        <n v="1477"/>
        <n v="1467"/>
        <n v="1445"/>
        <n v="1438"/>
        <n v="1422"/>
        <n v="1421"/>
        <n v="1417"/>
        <n v="1402"/>
        <n v="1400.44"/>
        <n v="1391.53"/>
        <n v="1390"/>
        <n v="1389"/>
        <n v="1382"/>
        <n v="1359"/>
        <n v="1341.16"/>
        <n v="1338"/>
        <n v="1332.61"/>
        <n v="1329.17"/>
        <n v="1315"/>
        <n v="1304"/>
        <n v="1293"/>
        <n v="1290.93"/>
        <n v="1286"/>
        <n v="1285"/>
        <n v="1283"/>
        <n v="1276"/>
        <n v="1267"/>
        <n v="1263.25"/>
        <n v="1261.8599999999999"/>
        <n v="1261.44"/>
        <n v="1256.3"/>
        <n v="1253.94"/>
        <n v="1253"/>
        <n v="1252.4100000000001"/>
        <n v="1242.82"/>
        <n v="1242.26"/>
        <n v="1241.57"/>
        <n v="1241"/>
        <n v="1240"/>
        <n v="1237"/>
        <n v="1234"/>
        <n v="1228"/>
        <n v="1224"/>
        <n v="1220"/>
        <n v="1210"/>
        <n v="1200.55"/>
        <n v="1200"/>
        <n v="1191"/>
        <n v="1178.07"/>
        <n v="1178"/>
        <n v="1167"/>
        <n v="1165"/>
        <n v="1163.46"/>
        <n v="1158.32"/>
        <n v="1149.4000000000001"/>
        <n v="1149"/>
        <n v="1146.8"/>
        <n v="1142"/>
        <n v="1141.45"/>
        <n v="1141"/>
        <n v="1137.47"/>
        <n v="1137.01"/>
        <n v="1137"/>
        <n v="1136.4000000000001"/>
        <n v="1135.94"/>
        <n v="1135"/>
        <n v="1132"/>
        <n v="1131.51"/>
        <n v="1121.8699999999999"/>
        <n v="1086"/>
        <n v="1082"/>
        <n v="1071"/>
        <n v="1070"/>
        <n v="1068"/>
        <n v="1056"/>
        <n v="1049"/>
        <n v="1047"/>
        <n v="1044"/>
        <n v="1033.74"/>
        <n v="1019"/>
        <n v="1012"/>
        <n v="1006.65"/>
        <n v="964.71"/>
        <n v="928.59"/>
        <n v="915.07"/>
        <n v="896.21"/>
        <n v="865.41"/>
        <n v="830.52"/>
        <n v="773.54"/>
        <n v="770.38"/>
        <n v="770"/>
        <n v="760"/>
        <n v="750"/>
        <n v="722.99"/>
        <n v="700"/>
        <n v="687.54"/>
        <n v="670"/>
        <n v="668"/>
        <n v="650"/>
        <n v="646.14"/>
        <n v="637.26"/>
        <n v="604.54"/>
        <n v="600"/>
        <n v="570.62"/>
        <n v="563.84"/>
      </sharedItems>
    </cacheField>
    <cacheField name="Hospital Tier" numFmtId="0">
      <sharedItems count="4">
        <s v="tier - 1"/>
        <s v="tier - 2"/>
        <s v="tier - 3"/>
        <s v="UNKNOWN"/>
      </sharedItems>
    </cacheField>
    <cacheField name="City Tier" numFmtId="0">
      <sharedItems/>
    </cacheField>
    <cacheField name="State ID" numFmtId="0">
      <sharedItems count="17">
        <s v="R1013"/>
        <s v="R1012"/>
        <s v="R1024"/>
        <s v="R1011"/>
        <s v="R1016"/>
        <s v="R1015"/>
        <s v="R1017"/>
        <s v="R1014"/>
        <s v="R1023"/>
        <s v="R1019"/>
        <s v="UNKNOWN"/>
        <s v="R1018"/>
        <s v="R1026"/>
        <s v="R1022"/>
        <s v="R1021"/>
        <s v="R1025"/>
        <s v="R1020"/>
      </sharedItems>
    </cacheField>
    <cacheField name="Age" numFmtId="0">
      <sharedItems containsSemiMixedTypes="0" containsString="0" containsNumber="1" containsInteger="1" minValue="18" maxValue="65" count="48">
        <n v="54"/>
        <n v="46"/>
        <n v="52"/>
        <n v="32"/>
        <n v="33"/>
        <n v="60"/>
        <n v="28"/>
        <n v="64"/>
        <n v="59"/>
        <n v="44"/>
        <n v="63"/>
        <n v="57"/>
        <n v="61"/>
        <n v="58"/>
        <n v="51"/>
        <n v="62"/>
        <n v="53"/>
        <n v="37"/>
        <n v="43"/>
        <n v="48"/>
        <n v="29"/>
        <n v="22"/>
        <n v="55"/>
        <n v="34"/>
        <n v="56"/>
        <n v="42"/>
        <n v="36"/>
        <n v="47"/>
        <n v="50"/>
        <n v="45"/>
        <n v="49"/>
        <n v="25"/>
        <n v="38"/>
        <n v="39"/>
        <n v="30"/>
        <n v="23"/>
        <n v="41"/>
        <n v="40"/>
        <n v="35"/>
        <n v="19"/>
        <n v="27"/>
        <n v="18"/>
        <n v="31"/>
        <n v="20"/>
        <n v="24"/>
        <n v="26"/>
        <n v="65"/>
        <n v="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5">
  <r>
    <x v="0"/>
    <x v="0"/>
    <x v="0"/>
    <x v="0"/>
    <s v="No"/>
    <s v="No"/>
    <x v="0"/>
    <x v="0"/>
    <x v="0"/>
    <x v="0"/>
    <x v="0"/>
    <x v="0"/>
    <x v="0"/>
    <x v="0"/>
    <s v="tier - 3"/>
    <x v="0"/>
    <x v="0"/>
  </r>
  <r>
    <x v="1"/>
    <x v="1"/>
    <x v="1"/>
    <x v="1"/>
    <s v="No"/>
    <s v="No"/>
    <x v="0"/>
    <x v="0"/>
    <x v="0"/>
    <x v="0"/>
    <x v="1"/>
    <x v="1"/>
    <x v="1"/>
    <x v="1"/>
    <s v="tier - 3"/>
    <x v="0"/>
    <x v="1"/>
  </r>
  <r>
    <x v="2"/>
    <x v="2"/>
    <x v="2"/>
    <x v="2"/>
    <s v="Yes"/>
    <s v="No"/>
    <x v="0"/>
    <x v="1"/>
    <x v="0"/>
    <x v="0"/>
    <x v="0"/>
    <x v="2"/>
    <x v="2"/>
    <x v="0"/>
    <s v="tier - 1"/>
    <x v="1"/>
    <x v="2"/>
  </r>
  <r>
    <x v="3"/>
    <x v="3"/>
    <x v="3"/>
    <x v="3"/>
    <s v="No"/>
    <s v="No"/>
    <x v="0"/>
    <x v="0"/>
    <x v="0"/>
    <x v="0"/>
    <x v="1"/>
    <x v="3"/>
    <x v="3"/>
    <x v="0"/>
    <s v="tier - 3"/>
    <x v="2"/>
    <x v="3"/>
  </r>
  <r>
    <x v="4"/>
    <x v="4"/>
    <x v="4"/>
    <x v="4"/>
    <s v="No"/>
    <s v="No"/>
    <x v="0"/>
    <x v="0"/>
    <x v="0"/>
    <x v="0"/>
    <x v="2"/>
    <x v="4"/>
    <x v="4"/>
    <x v="0"/>
    <s v="tier - 2"/>
    <x v="1"/>
    <x v="4"/>
  </r>
  <r>
    <x v="5"/>
    <x v="5"/>
    <x v="5"/>
    <x v="5"/>
    <s v="No"/>
    <s v="No"/>
    <x v="0"/>
    <x v="0"/>
    <x v="0"/>
    <x v="0"/>
    <x v="0"/>
    <x v="5"/>
    <x v="5"/>
    <x v="0"/>
    <s v="tier - 3"/>
    <x v="3"/>
    <x v="5"/>
  </r>
  <r>
    <x v="6"/>
    <x v="6"/>
    <x v="6"/>
    <x v="6"/>
    <s v="No"/>
    <s v="No"/>
    <x v="0"/>
    <x v="0"/>
    <x v="0"/>
    <x v="0"/>
    <x v="1"/>
    <x v="6"/>
    <x v="6"/>
    <x v="0"/>
    <s v="tier - 3"/>
    <x v="3"/>
    <x v="6"/>
  </r>
  <r>
    <x v="7"/>
    <x v="7"/>
    <x v="7"/>
    <x v="7"/>
    <s v="No"/>
    <s v="No"/>
    <x v="0"/>
    <x v="2"/>
    <x v="0"/>
    <x v="0"/>
    <x v="0"/>
    <x v="7"/>
    <x v="7"/>
    <x v="1"/>
    <s v="tier - 2"/>
    <x v="0"/>
    <x v="7"/>
  </r>
  <r>
    <x v="8"/>
    <x v="8"/>
    <x v="8"/>
    <x v="8"/>
    <s v="Yes"/>
    <s v="No"/>
    <x v="1"/>
    <x v="3"/>
    <x v="0"/>
    <x v="0"/>
    <x v="0"/>
    <x v="8"/>
    <x v="8"/>
    <x v="0"/>
    <s v="tier - 2"/>
    <x v="0"/>
    <x v="8"/>
  </r>
  <r>
    <x v="9"/>
    <x v="9"/>
    <x v="9"/>
    <x v="9"/>
    <s v="No"/>
    <s v="No"/>
    <x v="0"/>
    <x v="0"/>
    <x v="0"/>
    <x v="0"/>
    <x v="0"/>
    <x v="9"/>
    <x v="9"/>
    <x v="0"/>
    <s v="tier - 2"/>
    <x v="0"/>
    <x v="9"/>
  </r>
  <r>
    <x v="10"/>
    <x v="10"/>
    <x v="10"/>
    <x v="10"/>
    <s v="Yes"/>
    <s v="No"/>
    <x v="0"/>
    <x v="1"/>
    <x v="0"/>
    <x v="0"/>
    <x v="1"/>
    <x v="10"/>
    <x v="10"/>
    <x v="1"/>
    <s v="tier - 1"/>
    <x v="3"/>
    <x v="10"/>
  </r>
  <r>
    <x v="11"/>
    <x v="11"/>
    <x v="11"/>
    <x v="11"/>
    <s v="No"/>
    <s v="No"/>
    <x v="0"/>
    <x v="0"/>
    <x v="0"/>
    <x v="0"/>
    <x v="0"/>
    <x v="11"/>
    <x v="11"/>
    <x v="0"/>
    <s v="tier - 2"/>
    <x v="0"/>
    <x v="11"/>
  </r>
  <r>
    <x v="12"/>
    <x v="12"/>
    <x v="12"/>
    <x v="12"/>
    <s v="No"/>
    <s v="No"/>
    <x v="0"/>
    <x v="0"/>
    <x v="0"/>
    <x v="0"/>
    <x v="0"/>
    <x v="12"/>
    <x v="12"/>
    <x v="0"/>
    <s v="tier - 2"/>
    <x v="0"/>
    <x v="5"/>
  </r>
  <r>
    <x v="13"/>
    <x v="13"/>
    <x v="13"/>
    <x v="13"/>
    <s v="No"/>
    <s v="No"/>
    <x v="0"/>
    <x v="0"/>
    <x v="0"/>
    <x v="0"/>
    <x v="0"/>
    <x v="13"/>
    <x v="13"/>
    <x v="0"/>
    <s v="tier - 3"/>
    <x v="4"/>
    <x v="0"/>
  </r>
  <r>
    <x v="14"/>
    <x v="14"/>
    <x v="14"/>
    <x v="14"/>
    <s v="Yes"/>
    <s v="No"/>
    <x v="0"/>
    <x v="1"/>
    <x v="0"/>
    <x v="0"/>
    <x v="0"/>
    <x v="14"/>
    <x v="14"/>
    <x v="0"/>
    <s v="tier - 3"/>
    <x v="2"/>
    <x v="12"/>
  </r>
  <r>
    <x v="15"/>
    <x v="15"/>
    <x v="15"/>
    <x v="15"/>
    <s v="No"/>
    <s v="No"/>
    <x v="0"/>
    <x v="0"/>
    <x v="0"/>
    <x v="0"/>
    <x v="0"/>
    <x v="15"/>
    <x v="15"/>
    <x v="0"/>
    <s v="tier - 3"/>
    <x v="3"/>
    <x v="5"/>
  </r>
  <r>
    <x v="16"/>
    <x v="16"/>
    <x v="16"/>
    <x v="16"/>
    <s v="No"/>
    <s v="No"/>
    <x v="0"/>
    <x v="2"/>
    <x v="0"/>
    <x v="0"/>
    <x v="0"/>
    <x v="16"/>
    <x v="16"/>
    <x v="1"/>
    <s v="tier - 3"/>
    <x v="3"/>
    <x v="7"/>
  </r>
  <r>
    <x v="17"/>
    <x v="17"/>
    <x v="17"/>
    <x v="17"/>
    <s v="Yes"/>
    <s v="No"/>
    <x v="1"/>
    <x v="3"/>
    <x v="0"/>
    <x v="0"/>
    <x v="0"/>
    <x v="17"/>
    <x v="17"/>
    <x v="0"/>
    <s v="tier - 3"/>
    <x v="2"/>
    <x v="8"/>
  </r>
  <r>
    <x v="18"/>
    <x v="18"/>
    <x v="18"/>
    <x v="18"/>
    <s v="Yes"/>
    <s v="No"/>
    <x v="0"/>
    <x v="3"/>
    <x v="0"/>
    <x v="0"/>
    <x v="2"/>
    <x v="18"/>
    <x v="18"/>
    <x v="0"/>
    <s v="tier - 3"/>
    <x v="1"/>
    <x v="13"/>
  </r>
  <r>
    <x v="19"/>
    <x v="19"/>
    <x v="19"/>
    <x v="19"/>
    <s v="No"/>
    <s v="No"/>
    <x v="0"/>
    <x v="0"/>
    <x v="0"/>
    <x v="0"/>
    <x v="0"/>
    <x v="19"/>
    <x v="19"/>
    <x v="0"/>
    <s v="tier - 2"/>
    <x v="0"/>
    <x v="14"/>
  </r>
  <r>
    <x v="20"/>
    <x v="20"/>
    <x v="20"/>
    <x v="20"/>
    <s v="Yes"/>
    <s v="No"/>
    <x v="0"/>
    <x v="1"/>
    <x v="0"/>
    <x v="0"/>
    <x v="0"/>
    <x v="20"/>
    <x v="20"/>
    <x v="0"/>
    <s v="tier - 3"/>
    <x v="3"/>
    <x v="12"/>
  </r>
  <r>
    <x v="21"/>
    <x v="21"/>
    <x v="21"/>
    <x v="21"/>
    <s v="Yes"/>
    <s v="No"/>
    <x v="0"/>
    <x v="1"/>
    <x v="0"/>
    <x v="0"/>
    <x v="1"/>
    <x v="21"/>
    <x v="21"/>
    <x v="1"/>
    <s v="tier - 1"/>
    <x v="3"/>
    <x v="10"/>
  </r>
  <r>
    <x v="22"/>
    <x v="22"/>
    <x v="22"/>
    <x v="22"/>
    <s v="No"/>
    <s v="No"/>
    <x v="0"/>
    <x v="2"/>
    <x v="0"/>
    <x v="0"/>
    <x v="0"/>
    <x v="22"/>
    <x v="22"/>
    <x v="1"/>
    <s v="tier - 1"/>
    <x v="3"/>
    <x v="7"/>
  </r>
  <r>
    <x v="23"/>
    <x v="23"/>
    <x v="23"/>
    <x v="23"/>
    <s v="Yes"/>
    <s v="No"/>
    <x v="0"/>
    <x v="1"/>
    <x v="0"/>
    <x v="0"/>
    <x v="0"/>
    <x v="23"/>
    <x v="23"/>
    <x v="0"/>
    <s v="tier - 2"/>
    <x v="0"/>
    <x v="2"/>
  </r>
  <r>
    <x v="24"/>
    <x v="24"/>
    <x v="24"/>
    <x v="24"/>
    <s v="Yes"/>
    <s v="No"/>
    <x v="0"/>
    <x v="1"/>
    <x v="0"/>
    <x v="0"/>
    <x v="2"/>
    <x v="24"/>
    <x v="24"/>
    <x v="1"/>
    <s v="tier - 1"/>
    <x v="0"/>
    <x v="10"/>
  </r>
  <r>
    <x v="25"/>
    <x v="25"/>
    <x v="25"/>
    <x v="25"/>
    <s v="No"/>
    <s v="No"/>
    <x v="0"/>
    <x v="2"/>
    <x v="0"/>
    <x v="0"/>
    <x v="0"/>
    <x v="25"/>
    <x v="25"/>
    <x v="1"/>
    <s v="tier - 3"/>
    <x v="0"/>
    <x v="7"/>
  </r>
  <r>
    <x v="26"/>
    <x v="26"/>
    <x v="26"/>
    <x v="26"/>
    <s v="No"/>
    <s v="No"/>
    <x v="0"/>
    <x v="0"/>
    <x v="0"/>
    <x v="0"/>
    <x v="0"/>
    <x v="26"/>
    <x v="26"/>
    <x v="0"/>
    <s v="tier - 1"/>
    <x v="1"/>
    <x v="15"/>
  </r>
  <r>
    <x v="27"/>
    <x v="27"/>
    <x v="27"/>
    <x v="27"/>
    <s v="Yes"/>
    <s v="No"/>
    <x v="1"/>
    <x v="3"/>
    <x v="0"/>
    <x v="0"/>
    <x v="2"/>
    <x v="27"/>
    <x v="27"/>
    <x v="0"/>
    <s v="tier - 3"/>
    <x v="1"/>
    <x v="16"/>
  </r>
  <r>
    <x v="28"/>
    <x v="28"/>
    <x v="28"/>
    <x v="28"/>
    <s v="Yes"/>
    <s v="No"/>
    <x v="0"/>
    <x v="1"/>
    <x v="0"/>
    <x v="0"/>
    <x v="0"/>
    <x v="28"/>
    <x v="28"/>
    <x v="0"/>
    <s v="tier - 1"/>
    <x v="0"/>
    <x v="12"/>
  </r>
  <r>
    <x v="29"/>
    <x v="29"/>
    <x v="29"/>
    <x v="29"/>
    <s v="No"/>
    <s v="No"/>
    <x v="0"/>
    <x v="0"/>
    <x v="0"/>
    <x v="0"/>
    <x v="0"/>
    <x v="29"/>
    <x v="29"/>
    <x v="0"/>
    <s v="tier - 3"/>
    <x v="2"/>
    <x v="14"/>
  </r>
  <r>
    <x v="30"/>
    <x v="30"/>
    <x v="30"/>
    <x v="30"/>
    <s v="No"/>
    <s v="No"/>
    <x v="0"/>
    <x v="0"/>
    <x v="0"/>
    <x v="0"/>
    <x v="0"/>
    <x v="30"/>
    <x v="30"/>
    <x v="0"/>
    <s v="tier - 1"/>
    <x v="0"/>
    <x v="9"/>
  </r>
  <r>
    <x v="31"/>
    <x v="31"/>
    <x v="31"/>
    <x v="31"/>
    <s v="Yes"/>
    <s v="No"/>
    <x v="0"/>
    <x v="0"/>
    <x v="0"/>
    <x v="0"/>
    <x v="2"/>
    <x v="31"/>
    <x v="31"/>
    <x v="0"/>
    <s v="tier - 3"/>
    <x v="0"/>
    <x v="1"/>
  </r>
  <r>
    <x v="32"/>
    <x v="32"/>
    <x v="32"/>
    <x v="32"/>
    <s v="No"/>
    <s v="No"/>
    <x v="0"/>
    <x v="0"/>
    <x v="0"/>
    <x v="0"/>
    <x v="0"/>
    <x v="32"/>
    <x v="32"/>
    <x v="0"/>
    <s v="tier - 1"/>
    <x v="1"/>
    <x v="5"/>
  </r>
  <r>
    <x v="33"/>
    <x v="33"/>
    <x v="33"/>
    <x v="33"/>
    <s v="Yes"/>
    <s v="No"/>
    <x v="0"/>
    <x v="0"/>
    <x v="0"/>
    <x v="0"/>
    <x v="1"/>
    <x v="33"/>
    <x v="33"/>
    <x v="1"/>
    <s v="tier - 3"/>
    <x v="3"/>
    <x v="17"/>
  </r>
  <r>
    <x v="34"/>
    <x v="34"/>
    <x v="34"/>
    <x v="34"/>
    <s v="No"/>
    <s v="No"/>
    <x v="1"/>
    <x v="3"/>
    <x v="0"/>
    <x v="0"/>
    <x v="1"/>
    <x v="34"/>
    <x v="34"/>
    <x v="1"/>
    <s v="tier - 1"/>
    <x v="0"/>
    <x v="18"/>
  </r>
  <r>
    <x v="35"/>
    <x v="35"/>
    <x v="35"/>
    <x v="35"/>
    <s v="No"/>
    <s v="No"/>
    <x v="0"/>
    <x v="0"/>
    <x v="0"/>
    <x v="0"/>
    <x v="0"/>
    <x v="35"/>
    <x v="35"/>
    <x v="1"/>
    <s v="tier - 2"/>
    <x v="4"/>
    <x v="15"/>
  </r>
  <r>
    <x v="36"/>
    <x v="36"/>
    <x v="13"/>
    <x v="36"/>
    <s v="No"/>
    <s v="No"/>
    <x v="0"/>
    <x v="0"/>
    <x v="0"/>
    <x v="0"/>
    <x v="0"/>
    <x v="36"/>
    <x v="36"/>
    <x v="1"/>
    <s v="tier - 2"/>
    <x v="1"/>
    <x v="19"/>
  </r>
  <r>
    <x v="37"/>
    <x v="37"/>
    <x v="36"/>
    <x v="37"/>
    <s v="No"/>
    <s v="No"/>
    <x v="0"/>
    <x v="0"/>
    <x v="0"/>
    <x v="0"/>
    <x v="0"/>
    <x v="37"/>
    <x v="37"/>
    <x v="1"/>
    <s v="tier - 2"/>
    <x v="0"/>
    <x v="5"/>
  </r>
  <r>
    <x v="38"/>
    <x v="38"/>
    <x v="37"/>
    <x v="38"/>
    <s v="No"/>
    <s v="No"/>
    <x v="0"/>
    <x v="0"/>
    <x v="0"/>
    <x v="0"/>
    <x v="0"/>
    <x v="38"/>
    <x v="38"/>
    <x v="1"/>
    <s v="tier - 3"/>
    <x v="2"/>
    <x v="14"/>
  </r>
  <r>
    <x v="39"/>
    <x v="39"/>
    <x v="38"/>
    <x v="39"/>
    <s v="No"/>
    <s v="No"/>
    <x v="1"/>
    <x v="3"/>
    <x v="0"/>
    <x v="0"/>
    <x v="2"/>
    <x v="39"/>
    <x v="39"/>
    <x v="1"/>
    <s v="tier - 2"/>
    <x v="3"/>
    <x v="20"/>
  </r>
  <r>
    <x v="40"/>
    <x v="40"/>
    <x v="39"/>
    <x v="40"/>
    <s v="No"/>
    <s v="Yes"/>
    <x v="0"/>
    <x v="3"/>
    <x v="0"/>
    <x v="0"/>
    <x v="2"/>
    <x v="40"/>
    <x v="40"/>
    <x v="1"/>
    <s v="tier - 3"/>
    <x v="0"/>
    <x v="21"/>
  </r>
  <r>
    <x v="41"/>
    <x v="41"/>
    <x v="40"/>
    <x v="41"/>
    <s v="Yes"/>
    <s v="No"/>
    <x v="0"/>
    <x v="0"/>
    <x v="0"/>
    <x v="0"/>
    <x v="0"/>
    <x v="41"/>
    <x v="41"/>
    <x v="1"/>
    <s v="tier - 3"/>
    <x v="0"/>
    <x v="22"/>
  </r>
  <r>
    <x v="42"/>
    <x v="42"/>
    <x v="9"/>
    <x v="42"/>
    <s v="No"/>
    <s v="No"/>
    <x v="0"/>
    <x v="0"/>
    <x v="0"/>
    <x v="0"/>
    <x v="0"/>
    <x v="42"/>
    <x v="42"/>
    <x v="1"/>
    <s v="tier - 2"/>
    <x v="0"/>
    <x v="14"/>
  </r>
  <r>
    <x v="43"/>
    <x v="43"/>
    <x v="41"/>
    <x v="43"/>
    <s v="No"/>
    <s v="No"/>
    <x v="0"/>
    <x v="0"/>
    <x v="0"/>
    <x v="0"/>
    <x v="0"/>
    <x v="43"/>
    <x v="43"/>
    <x v="1"/>
    <s v="tier - 1"/>
    <x v="0"/>
    <x v="0"/>
  </r>
  <r>
    <x v="44"/>
    <x v="44"/>
    <x v="42"/>
    <x v="44"/>
    <s v="Yes"/>
    <s v="No"/>
    <x v="0"/>
    <x v="3"/>
    <x v="0"/>
    <x v="0"/>
    <x v="0"/>
    <x v="44"/>
    <x v="44"/>
    <x v="1"/>
    <s v="tier - 2"/>
    <x v="0"/>
    <x v="19"/>
  </r>
  <r>
    <x v="45"/>
    <x v="45"/>
    <x v="43"/>
    <x v="45"/>
    <s v="Yes"/>
    <s v="No"/>
    <x v="0"/>
    <x v="3"/>
    <x v="0"/>
    <x v="0"/>
    <x v="2"/>
    <x v="45"/>
    <x v="45"/>
    <x v="1"/>
    <s v="tier - 1"/>
    <x v="1"/>
    <x v="23"/>
  </r>
  <r>
    <x v="46"/>
    <x v="46"/>
    <x v="44"/>
    <x v="46"/>
    <s v="Yes"/>
    <s v="No"/>
    <x v="0"/>
    <x v="1"/>
    <x v="0"/>
    <x v="0"/>
    <x v="2"/>
    <x v="46"/>
    <x v="46"/>
    <x v="1"/>
    <s v="tier - 2"/>
    <x v="1"/>
    <x v="24"/>
  </r>
  <r>
    <x v="47"/>
    <x v="41"/>
    <x v="45"/>
    <x v="47"/>
    <s v="No"/>
    <s v="No"/>
    <x v="0"/>
    <x v="0"/>
    <x v="0"/>
    <x v="0"/>
    <x v="2"/>
    <x v="47"/>
    <x v="47"/>
    <x v="1"/>
    <s v="tier - 1"/>
    <x v="0"/>
    <x v="25"/>
  </r>
  <r>
    <x v="48"/>
    <x v="47"/>
    <x v="46"/>
    <x v="48"/>
    <s v="Yes"/>
    <s v="No"/>
    <x v="0"/>
    <x v="1"/>
    <x v="0"/>
    <x v="0"/>
    <x v="2"/>
    <x v="48"/>
    <x v="48"/>
    <x v="1"/>
    <s v="tier - 3"/>
    <x v="1"/>
    <x v="24"/>
  </r>
  <r>
    <x v="49"/>
    <x v="48"/>
    <x v="47"/>
    <x v="49"/>
    <s v="Yes"/>
    <s v="No"/>
    <x v="0"/>
    <x v="1"/>
    <x v="0"/>
    <x v="0"/>
    <x v="2"/>
    <x v="49"/>
    <x v="49"/>
    <x v="1"/>
    <s v="tier - 2"/>
    <x v="0"/>
    <x v="24"/>
  </r>
  <r>
    <x v="50"/>
    <x v="49"/>
    <x v="48"/>
    <x v="50"/>
    <s v="Yes"/>
    <s v="No"/>
    <x v="0"/>
    <x v="3"/>
    <x v="0"/>
    <x v="0"/>
    <x v="0"/>
    <x v="50"/>
    <x v="50"/>
    <x v="1"/>
    <s v="tier - 1"/>
    <x v="5"/>
    <x v="26"/>
  </r>
  <r>
    <x v="51"/>
    <x v="50"/>
    <x v="49"/>
    <x v="51"/>
    <s v="No"/>
    <s v="No"/>
    <x v="0"/>
    <x v="0"/>
    <x v="0"/>
    <x v="0"/>
    <x v="0"/>
    <x v="51"/>
    <x v="51"/>
    <x v="1"/>
    <s v="tier - 2"/>
    <x v="1"/>
    <x v="11"/>
  </r>
  <r>
    <x v="52"/>
    <x v="51"/>
    <x v="50"/>
    <x v="52"/>
    <s v="Yes"/>
    <s v="No"/>
    <x v="1"/>
    <x v="3"/>
    <x v="0"/>
    <x v="0"/>
    <x v="2"/>
    <x v="52"/>
    <x v="52"/>
    <x v="1"/>
    <s v="tier - 2"/>
    <x v="4"/>
    <x v="16"/>
  </r>
  <r>
    <x v="53"/>
    <x v="52"/>
    <x v="51"/>
    <x v="53"/>
    <s v="No"/>
    <s v="No"/>
    <x v="0"/>
    <x v="0"/>
    <x v="0"/>
    <x v="0"/>
    <x v="0"/>
    <x v="53"/>
    <x v="53"/>
    <x v="1"/>
    <s v="tier - 2"/>
    <x v="3"/>
    <x v="11"/>
  </r>
  <r>
    <x v="54"/>
    <x v="53"/>
    <x v="52"/>
    <x v="54"/>
    <s v="No"/>
    <s v="No"/>
    <x v="0"/>
    <x v="0"/>
    <x v="0"/>
    <x v="0"/>
    <x v="0"/>
    <x v="54"/>
    <x v="54"/>
    <x v="0"/>
    <s v="tier - 2"/>
    <x v="1"/>
    <x v="9"/>
  </r>
  <r>
    <x v="55"/>
    <x v="54"/>
    <x v="53"/>
    <x v="55"/>
    <s v="Yes"/>
    <s v="No"/>
    <x v="0"/>
    <x v="3"/>
    <x v="0"/>
    <x v="0"/>
    <x v="0"/>
    <x v="55"/>
    <x v="55"/>
    <x v="0"/>
    <s v="tier - 3"/>
    <x v="0"/>
    <x v="27"/>
  </r>
  <r>
    <x v="56"/>
    <x v="55"/>
    <x v="54"/>
    <x v="56"/>
    <s v="No"/>
    <s v="No"/>
    <x v="0"/>
    <x v="1"/>
    <x v="0"/>
    <x v="0"/>
    <x v="1"/>
    <x v="56"/>
    <x v="56"/>
    <x v="0"/>
    <s v="tier - 1"/>
    <x v="3"/>
    <x v="28"/>
  </r>
  <r>
    <x v="57"/>
    <x v="56"/>
    <x v="55"/>
    <x v="57"/>
    <s v="No"/>
    <s v="No"/>
    <x v="0"/>
    <x v="0"/>
    <x v="0"/>
    <x v="0"/>
    <x v="0"/>
    <x v="57"/>
    <x v="57"/>
    <x v="0"/>
    <s v="tier - 2"/>
    <x v="3"/>
    <x v="11"/>
  </r>
  <r>
    <x v="58"/>
    <x v="57"/>
    <x v="56"/>
    <x v="58"/>
    <s v="No"/>
    <s v="No"/>
    <x v="0"/>
    <x v="0"/>
    <x v="0"/>
    <x v="0"/>
    <x v="1"/>
    <x v="58"/>
    <x v="58"/>
    <x v="0"/>
    <s v="tier - 2"/>
    <x v="1"/>
    <x v="29"/>
  </r>
  <r>
    <x v="59"/>
    <x v="58"/>
    <x v="57"/>
    <x v="59"/>
    <s v="No"/>
    <s v="No"/>
    <x v="0"/>
    <x v="0"/>
    <x v="0"/>
    <x v="0"/>
    <x v="0"/>
    <x v="59"/>
    <x v="59"/>
    <x v="0"/>
    <s v="tier - 3"/>
    <x v="3"/>
    <x v="14"/>
  </r>
  <r>
    <x v="60"/>
    <x v="59"/>
    <x v="9"/>
    <x v="60"/>
    <s v="No"/>
    <s v="No"/>
    <x v="1"/>
    <x v="3"/>
    <x v="0"/>
    <x v="0"/>
    <x v="1"/>
    <x v="60"/>
    <x v="60"/>
    <x v="0"/>
    <s v="tier - 3"/>
    <x v="0"/>
    <x v="18"/>
  </r>
  <r>
    <x v="61"/>
    <x v="60"/>
    <x v="58"/>
    <x v="61"/>
    <s v="Yes"/>
    <s v="No"/>
    <x v="0"/>
    <x v="0"/>
    <x v="0"/>
    <x v="0"/>
    <x v="0"/>
    <x v="61"/>
    <x v="61"/>
    <x v="0"/>
    <s v="tier - 3"/>
    <x v="3"/>
    <x v="22"/>
  </r>
  <r>
    <x v="62"/>
    <x v="61"/>
    <x v="59"/>
    <x v="62"/>
    <s v="No"/>
    <s v="No"/>
    <x v="0"/>
    <x v="0"/>
    <x v="0"/>
    <x v="0"/>
    <x v="0"/>
    <x v="62"/>
    <x v="62"/>
    <x v="0"/>
    <s v="tier - 2"/>
    <x v="3"/>
    <x v="0"/>
  </r>
  <r>
    <x v="63"/>
    <x v="62"/>
    <x v="60"/>
    <x v="13"/>
    <s v="Yes"/>
    <s v="No"/>
    <x v="0"/>
    <x v="0"/>
    <x v="0"/>
    <x v="0"/>
    <x v="0"/>
    <x v="63"/>
    <x v="63"/>
    <x v="0"/>
    <s v="tier - 2"/>
    <x v="4"/>
    <x v="22"/>
  </r>
  <r>
    <x v="64"/>
    <x v="63"/>
    <x v="61"/>
    <x v="63"/>
    <s v="Yes"/>
    <s v="No"/>
    <x v="0"/>
    <x v="3"/>
    <x v="0"/>
    <x v="0"/>
    <x v="0"/>
    <x v="64"/>
    <x v="64"/>
    <x v="0"/>
    <s v="tier - 3"/>
    <x v="0"/>
    <x v="27"/>
  </r>
  <r>
    <x v="65"/>
    <x v="64"/>
    <x v="62"/>
    <x v="64"/>
    <s v="No"/>
    <s v="No"/>
    <x v="0"/>
    <x v="1"/>
    <x v="0"/>
    <x v="0"/>
    <x v="0"/>
    <x v="65"/>
    <x v="65"/>
    <x v="0"/>
    <s v="tier - 1"/>
    <x v="3"/>
    <x v="30"/>
  </r>
  <r>
    <x v="66"/>
    <x v="65"/>
    <x v="63"/>
    <x v="65"/>
    <s v="No"/>
    <s v="No"/>
    <x v="1"/>
    <x v="3"/>
    <x v="0"/>
    <x v="0"/>
    <x v="1"/>
    <x v="66"/>
    <x v="66"/>
    <x v="0"/>
    <s v="tier - 1"/>
    <x v="0"/>
    <x v="18"/>
  </r>
  <r>
    <x v="67"/>
    <x v="66"/>
    <x v="64"/>
    <x v="66"/>
    <s v="Yes"/>
    <s v="No"/>
    <x v="1"/>
    <x v="3"/>
    <x v="0"/>
    <x v="0"/>
    <x v="2"/>
    <x v="67"/>
    <x v="67"/>
    <x v="0"/>
    <s v="tier - 3"/>
    <x v="0"/>
    <x v="31"/>
  </r>
  <r>
    <x v="68"/>
    <x v="67"/>
    <x v="4"/>
    <x v="67"/>
    <s v="Yes"/>
    <s v="No"/>
    <x v="0"/>
    <x v="0"/>
    <x v="0"/>
    <x v="0"/>
    <x v="2"/>
    <x v="68"/>
    <x v="68"/>
    <x v="0"/>
    <s v="tier - 1"/>
    <x v="2"/>
    <x v="1"/>
  </r>
  <r>
    <x v="69"/>
    <x v="68"/>
    <x v="65"/>
    <x v="68"/>
    <s v="No"/>
    <s v="No"/>
    <x v="0"/>
    <x v="0"/>
    <x v="0"/>
    <x v="0"/>
    <x v="0"/>
    <x v="69"/>
    <x v="69"/>
    <x v="0"/>
    <s v="tier - 3"/>
    <x v="0"/>
    <x v="0"/>
  </r>
  <r>
    <x v="70"/>
    <x v="69"/>
    <x v="66"/>
    <x v="69"/>
    <s v="No"/>
    <s v="No"/>
    <x v="0"/>
    <x v="3"/>
    <x v="0"/>
    <x v="0"/>
    <x v="2"/>
    <x v="70"/>
    <x v="70"/>
    <x v="0"/>
    <s v="tier - 1"/>
    <x v="0"/>
    <x v="32"/>
  </r>
  <r>
    <x v="71"/>
    <x v="70"/>
    <x v="67"/>
    <x v="70"/>
    <s v="No"/>
    <s v="No"/>
    <x v="0"/>
    <x v="1"/>
    <x v="0"/>
    <x v="0"/>
    <x v="2"/>
    <x v="71"/>
    <x v="71"/>
    <x v="0"/>
    <s v="tier - 1"/>
    <x v="4"/>
    <x v="14"/>
  </r>
  <r>
    <x v="72"/>
    <x v="71"/>
    <x v="68"/>
    <x v="21"/>
    <s v="Yes"/>
    <s v="No"/>
    <x v="0"/>
    <x v="1"/>
    <x v="0"/>
    <x v="0"/>
    <x v="1"/>
    <x v="72"/>
    <x v="72"/>
    <x v="0"/>
    <s v="tier - 3"/>
    <x v="3"/>
    <x v="24"/>
  </r>
  <r>
    <x v="73"/>
    <x v="72"/>
    <x v="69"/>
    <x v="71"/>
    <s v="No"/>
    <s v="No"/>
    <x v="0"/>
    <x v="0"/>
    <x v="0"/>
    <x v="0"/>
    <x v="0"/>
    <x v="73"/>
    <x v="73"/>
    <x v="0"/>
    <s v="tier - 3"/>
    <x v="3"/>
    <x v="5"/>
  </r>
  <r>
    <x v="74"/>
    <x v="73"/>
    <x v="70"/>
    <x v="72"/>
    <s v="Yes"/>
    <s v="No"/>
    <x v="0"/>
    <x v="3"/>
    <x v="0"/>
    <x v="0"/>
    <x v="0"/>
    <x v="74"/>
    <x v="74"/>
    <x v="0"/>
    <s v="tier - 1"/>
    <x v="3"/>
    <x v="27"/>
  </r>
  <r>
    <x v="75"/>
    <x v="74"/>
    <x v="71"/>
    <x v="73"/>
    <s v="Yes"/>
    <s v="No"/>
    <x v="0"/>
    <x v="3"/>
    <x v="0"/>
    <x v="0"/>
    <x v="0"/>
    <x v="75"/>
    <x v="75"/>
    <x v="0"/>
    <s v="tier - 2"/>
    <x v="0"/>
    <x v="27"/>
  </r>
  <r>
    <x v="76"/>
    <x v="75"/>
    <x v="72"/>
    <x v="74"/>
    <s v="Yes"/>
    <s v="No"/>
    <x v="0"/>
    <x v="0"/>
    <x v="0"/>
    <x v="0"/>
    <x v="1"/>
    <x v="76"/>
    <x v="76"/>
    <x v="0"/>
    <s v="tier - 3"/>
    <x v="3"/>
    <x v="1"/>
  </r>
  <r>
    <x v="77"/>
    <x v="76"/>
    <x v="73"/>
    <x v="75"/>
    <s v="No"/>
    <s v="No"/>
    <x v="0"/>
    <x v="0"/>
    <x v="0"/>
    <x v="0"/>
    <x v="0"/>
    <x v="77"/>
    <x v="77"/>
    <x v="0"/>
    <s v="tier - 1"/>
    <x v="3"/>
    <x v="19"/>
  </r>
  <r>
    <x v="78"/>
    <x v="77"/>
    <x v="74"/>
    <x v="76"/>
    <s v="Yes"/>
    <s v="No"/>
    <x v="0"/>
    <x v="0"/>
    <x v="0"/>
    <x v="0"/>
    <x v="0"/>
    <x v="78"/>
    <x v="78"/>
    <x v="0"/>
    <s v="tier - 2"/>
    <x v="3"/>
    <x v="22"/>
  </r>
  <r>
    <x v="79"/>
    <x v="78"/>
    <x v="75"/>
    <x v="77"/>
    <s v="No"/>
    <s v="No"/>
    <x v="0"/>
    <x v="0"/>
    <x v="0"/>
    <x v="0"/>
    <x v="0"/>
    <x v="79"/>
    <x v="79"/>
    <x v="0"/>
    <s v="tier - 2"/>
    <x v="3"/>
    <x v="14"/>
  </r>
  <r>
    <x v="80"/>
    <x v="79"/>
    <x v="76"/>
    <x v="78"/>
    <s v="Yes"/>
    <s v="No"/>
    <x v="0"/>
    <x v="3"/>
    <x v="0"/>
    <x v="0"/>
    <x v="2"/>
    <x v="80"/>
    <x v="80"/>
    <x v="0"/>
    <s v="tier - 2"/>
    <x v="3"/>
    <x v="13"/>
  </r>
  <r>
    <x v="81"/>
    <x v="80"/>
    <x v="77"/>
    <x v="45"/>
    <s v="No"/>
    <s v="No"/>
    <x v="0"/>
    <x v="0"/>
    <x v="0"/>
    <x v="0"/>
    <x v="2"/>
    <x v="81"/>
    <x v="81"/>
    <x v="0"/>
    <s v="tier - 2"/>
    <x v="3"/>
    <x v="29"/>
  </r>
  <r>
    <x v="82"/>
    <x v="81"/>
    <x v="78"/>
    <x v="79"/>
    <s v="Yes"/>
    <s v="No"/>
    <x v="0"/>
    <x v="3"/>
    <x v="0"/>
    <x v="0"/>
    <x v="2"/>
    <x v="82"/>
    <x v="82"/>
    <x v="0"/>
    <s v="tier - 3"/>
    <x v="3"/>
    <x v="8"/>
  </r>
  <r>
    <x v="83"/>
    <x v="82"/>
    <x v="79"/>
    <x v="80"/>
    <s v="Yes"/>
    <s v="No"/>
    <x v="1"/>
    <x v="3"/>
    <x v="0"/>
    <x v="0"/>
    <x v="2"/>
    <x v="83"/>
    <x v="83"/>
    <x v="0"/>
    <s v="tier - 2"/>
    <x v="3"/>
    <x v="16"/>
  </r>
  <r>
    <x v="84"/>
    <x v="83"/>
    <x v="80"/>
    <x v="81"/>
    <s v="No"/>
    <s v="No"/>
    <x v="0"/>
    <x v="1"/>
    <x v="0"/>
    <x v="0"/>
    <x v="2"/>
    <x v="84"/>
    <x v="84"/>
    <x v="0"/>
    <s v="tier - 3"/>
    <x v="4"/>
    <x v="28"/>
  </r>
  <r>
    <x v="85"/>
    <x v="84"/>
    <x v="81"/>
    <x v="82"/>
    <s v="No"/>
    <s v="No"/>
    <x v="0"/>
    <x v="1"/>
    <x v="0"/>
    <x v="0"/>
    <x v="2"/>
    <x v="85"/>
    <x v="85"/>
    <x v="0"/>
    <s v="tier - 2"/>
    <x v="3"/>
    <x v="28"/>
  </r>
  <r>
    <x v="86"/>
    <x v="85"/>
    <x v="37"/>
    <x v="83"/>
    <s v="No"/>
    <s v="No"/>
    <x v="1"/>
    <x v="3"/>
    <x v="0"/>
    <x v="0"/>
    <x v="2"/>
    <x v="86"/>
    <x v="86"/>
    <x v="0"/>
    <s v="tier - 3"/>
    <x v="6"/>
    <x v="18"/>
  </r>
  <r>
    <x v="87"/>
    <x v="86"/>
    <x v="82"/>
    <x v="84"/>
    <s v="No"/>
    <s v="No"/>
    <x v="0"/>
    <x v="0"/>
    <x v="0"/>
    <x v="0"/>
    <x v="0"/>
    <x v="87"/>
    <x v="87"/>
    <x v="0"/>
    <s v="tier - 2"/>
    <x v="0"/>
    <x v="30"/>
  </r>
  <r>
    <x v="88"/>
    <x v="87"/>
    <x v="83"/>
    <x v="85"/>
    <s v="Yes"/>
    <s v="No"/>
    <x v="1"/>
    <x v="3"/>
    <x v="0"/>
    <x v="0"/>
    <x v="1"/>
    <x v="88"/>
    <x v="88"/>
    <x v="0"/>
    <s v="tier - 2"/>
    <x v="3"/>
    <x v="33"/>
  </r>
  <r>
    <x v="89"/>
    <x v="88"/>
    <x v="84"/>
    <x v="86"/>
    <s v="No"/>
    <s v="No"/>
    <x v="1"/>
    <x v="3"/>
    <x v="0"/>
    <x v="0"/>
    <x v="2"/>
    <x v="89"/>
    <x v="89"/>
    <x v="0"/>
    <s v="tier - 2"/>
    <x v="0"/>
    <x v="18"/>
  </r>
  <r>
    <x v="90"/>
    <x v="89"/>
    <x v="85"/>
    <x v="87"/>
    <s v="No"/>
    <s v="No"/>
    <x v="0"/>
    <x v="3"/>
    <x v="0"/>
    <x v="0"/>
    <x v="1"/>
    <x v="90"/>
    <x v="90"/>
    <x v="0"/>
    <s v="tier - 2"/>
    <x v="0"/>
    <x v="34"/>
  </r>
  <r>
    <x v="91"/>
    <x v="90"/>
    <x v="86"/>
    <x v="88"/>
    <s v="No"/>
    <s v="No"/>
    <x v="0"/>
    <x v="0"/>
    <x v="0"/>
    <x v="0"/>
    <x v="2"/>
    <x v="91"/>
    <x v="91"/>
    <x v="0"/>
    <s v="tier - 1"/>
    <x v="2"/>
    <x v="35"/>
  </r>
  <r>
    <x v="92"/>
    <x v="91"/>
    <x v="87"/>
    <x v="89"/>
    <s v="No"/>
    <s v="No"/>
    <x v="0"/>
    <x v="1"/>
    <x v="0"/>
    <x v="0"/>
    <x v="2"/>
    <x v="92"/>
    <x v="92"/>
    <x v="0"/>
    <s v="tier - 3"/>
    <x v="3"/>
    <x v="28"/>
  </r>
  <r>
    <x v="93"/>
    <x v="92"/>
    <x v="88"/>
    <x v="90"/>
    <s v="Yes"/>
    <s v="No"/>
    <x v="0"/>
    <x v="0"/>
    <x v="0"/>
    <x v="0"/>
    <x v="2"/>
    <x v="93"/>
    <x v="93"/>
    <x v="0"/>
    <s v="tier - 3"/>
    <x v="1"/>
    <x v="1"/>
  </r>
  <r>
    <x v="94"/>
    <x v="93"/>
    <x v="89"/>
    <x v="8"/>
    <s v="Yes"/>
    <s v="No"/>
    <x v="0"/>
    <x v="1"/>
    <x v="0"/>
    <x v="0"/>
    <x v="0"/>
    <x v="94"/>
    <x v="94"/>
    <x v="0"/>
    <s v="tier - 1"/>
    <x v="3"/>
    <x v="2"/>
  </r>
  <r>
    <x v="95"/>
    <x v="94"/>
    <x v="90"/>
    <x v="91"/>
    <s v="Yes"/>
    <s v="No"/>
    <x v="0"/>
    <x v="3"/>
    <x v="0"/>
    <x v="0"/>
    <x v="0"/>
    <x v="95"/>
    <x v="95"/>
    <x v="0"/>
    <s v="tier - 3"/>
    <x v="1"/>
    <x v="27"/>
  </r>
  <r>
    <x v="96"/>
    <x v="95"/>
    <x v="66"/>
    <x v="92"/>
    <s v="Yes"/>
    <s v="No"/>
    <x v="0"/>
    <x v="0"/>
    <x v="0"/>
    <x v="0"/>
    <x v="2"/>
    <x v="96"/>
    <x v="96"/>
    <x v="0"/>
    <s v="tier - 2"/>
    <x v="0"/>
    <x v="17"/>
  </r>
  <r>
    <x v="97"/>
    <x v="96"/>
    <x v="91"/>
    <x v="93"/>
    <s v="Yes"/>
    <s v="No"/>
    <x v="0"/>
    <x v="1"/>
    <x v="0"/>
    <x v="0"/>
    <x v="2"/>
    <x v="97"/>
    <x v="97"/>
    <x v="0"/>
    <s v="tier - 3"/>
    <x v="3"/>
    <x v="24"/>
  </r>
  <r>
    <x v="98"/>
    <x v="97"/>
    <x v="92"/>
    <x v="94"/>
    <s v="No"/>
    <s v="No"/>
    <x v="0"/>
    <x v="0"/>
    <x v="0"/>
    <x v="0"/>
    <x v="0"/>
    <x v="98"/>
    <x v="98"/>
    <x v="0"/>
    <s v="tier - 3"/>
    <x v="3"/>
    <x v="5"/>
  </r>
  <r>
    <x v="99"/>
    <x v="98"/>
    <x v="93"/>
    <x v="95"/>
    <s v="No"/>
    <s v="No"/>
    <x v="0"/>
    <x v="0"/>
    <x v="0"/>
    <x v="0"/>
    <x v="2"/>
    <x v="99"/>
    <x v="99"/>
    <x v="0"/>
    <s v="tier - 3"/>
    <x v="1"/>
    <x v="29"/>
  </r>
  <r>
    <x v="100"/>
    <x v="99"/>
    <x v="94"/>
    <x v="96"/>
    <s v="Yes"/>
    <s v="No"/>
    <x v="0"/>
    <x v="0"/>
    <x v="0"/>
    <x v="0"/>
    <x v="0"/>
    <x v="100"/>
    <x v="100"/>
    <x v="0"/>
    <s v="tier - 3"/>
    <x v="0"/>
    <x v="36"/>
  </r>
  <r>
    <x v="101"/>
    <x v="100"/>
    <x v="95"/>
    <x v="97"/>
    <s v="Yes"/>
    <s v="No"/>
    <x v="0"/>
    <x v="0"/>
    <x v="0"/>
    <x v="0"/>
    <x v="0"/>
    <x v="101"/>
    <x v="101"/>
    <x v="0"/>
    <s v="tier - 2"/>
    <x v="3"/>
    <x v="36"/>
  </r>
  <r>
    <x v="102"/>
    <x v="101"/>
    <x v="96"/>
    <x v="98"/>
    <s v="No"/>
    <s v="No"/>
    <x v="1"/>
    <x v="3"/>
    <x v="0"/>
    <x v="0"/>
    <x v="2"/>
    <x v="102"/>
    <x v="102"/>
    <x v="0"/>
    <s v="tier - 3"/>
    <x v="1"/>
    <x v="18"/>
  </r>
  <r>
    <x v="103"/>
    <x v="102"/>
    <x v="97"/>
    <x v="46"/>
    <s v="Yes"/>
    <s v="No"/>
    <x v="0"/>
    <x v="0"/>
    <x v="0"/>
    <x v="0"/>
    <x v="2"/>
    <x v="103"/>
    <x v="103"/>
    <x v="0"/>
    <s v="tier - 2"/>
    <x v="3"/>
    <x v="17"/>
  </r>
  <r>
    <x v="104"/>
    <x v="103"/>
    <x v="98"/>
    <x v="99"/>
    <s v="Yes"/>
    <s v="No"/>
    <x v="1"/>
    <x v="3"/>
    <x v="0"/>
    <x v="0"/>
    <x v="1"/>
    <x v="104"/>
    <x v="104"/>
    <x v="0"/>
    <s v="tier - 2"/>
    <x v="3"/>
    <x v="33"/>
  </r>
  <r>
    <x v="105"/>
    <x v="104"/>
    <x v="99"/>
    <x v="100"/>
    <s v="Yes"/>
    <s v="No"/>
    <x v="0"/>
    <x v="1"/>
    <x v="0"/>
    <x v="0"/>
    <x v="1"/>
    <x v="97"/>
    <x v="105"/>
    <x v="0"/>
    <s v="tier - 3"/>
    <x v="3"/>
    <x v="24"/>
  </r>
  <r>
    <x v="106"/>
    <x v="105"/>
    <x v="100"/>
    <x v="101"/>
    <s v="No"/>
    <s v="No"/>
    <x v="0"/>
    <x v="0"/>
    <x v="0"/>
    <x v="0"/>
    <x v="0"/>
    <x v="105"/>
    <x v="106"/>
    <x v="0"/>
    <s v="tier - 3"/>
    <x v="3"/>
    <x v="9"/>
  </r>
  <r>
    <x v="107"/>
    <x v="106"/>
    <x v="101"/>
    <x v="102"/>
    <s v="No"/>
    <s v="No"/>
    <x v="0"/>
    <x v="0"/>
    <x v="0"/>
    <x v="0"/>
    <x v="2"/>
    <x v="106"/>
    <x v="107"/>
    <x v="0"/>
    <s v="tier - 1"/>
    <x v="1"/>
    <x v="37"/>
  </r>
  <r>
    <x v="108"/>
    <x v="107"/>
    <x v="50"/>
    <x v="103"/>
    <s v="No"/>
    <s v="No"/>
    <x v="0"/>
    <x v="3"/>
    <x v="0"/>
    <x v="0"/>
    <x v="2"/>
    <x v="107"/>
    <x v="108"/>
    <x v="1"/>
    <s v="tier - 3"/>
    <x v="1"/>
    <x v="38"/>
  </r>
  <r>
    <x v="109"/>
    <x v="108"/>
    <x v="102"/>
    <x v="104"/>
    <s v="Yes"/>
    <s v="No"/>
    <x v="0"/>
    <x v="3"/>
    <x v="0"/>
    <x v="0"/>
    <x v="0"/>
    <x v="108"/>
    <x v="109"/>
    <x v="1"/>
    <s v="tier - 2"/>
    <x v="3"/>
    <x v="27"/>
  </r>
  <r>
    <x v="110"/>
    <x v="109"/>
    <x v="103"/>
    <x v="105"/>
    <s v="Yes"/>
    <s v="No"/>
    <x v="0"/>
    <x v="0"/>
    <x v="0"/>
    <x v="0"/>
    <x v="1"/>
    <x v="109"/>
    <x v="110"/>
    <x v="0"/>
    <s v="tier - 2"/>
    <x v="0"/>
    <x v="17"/>
  </r>
  <r>
    <x v="111"/>
    <x v="110"/>
    <x v="104"/>
    <x v="106"/>
    <s v="Yes"/>
    <s v="No"/>
    <x v="1"/>
    <x v="3"/>
    <x v="0"/>
    <x v="0"/>
    <x v="1"/>
    <x v="110"/>
    <x v="111"/>
    <x v="1"/>
    <s v="tier - 2"/>
    <x v="3"/>
    <x v="37"/>
  </r>
  <r>
    <x v="112"/>
    <x v="111"/>
    <x v="105"/>
    <x v="18"/>
    <s v="Yes"/>
    <s v="No"/>
    <x v="0"/>
    <x v="0"/>
    <x v="0"/>
    <x v="0"/>
    <x v="2"/>
    <x v="111"/>
    <x v="112"/>
    <x v="1"/>
    <s v="tier - 1"/>
    <x v="3"/>
    <x v="17"/>
  </r>
  <r>
    <x v="113"/>
    <x v="112"/>
    <x v="106"/>
    <x v="107"/>
    <s v="No"/>
    <s v="No"/>
    <x v="0"/>
    <x v="3"/>
    <x v="0"/>
    <x v="0"/>
    <x v="2"/>
    <x v="112"/>
    <x v="113"/>
    <x v="0"/>
    <s v="tier - 1"/>
    <x v="7"/>
    <x v="38"/>
  </r>
  <r>
    <x v="114"/>
    <x v="113"/>
    <x v="107"/>
    <x v="108"/>
    <s v="No"/>
    <s v="No"/>
    <x v="0"/>
    <x v="1"/>
    <x v="0"/>
    <x v="0"/>
    <x v="0"/>
    <x v="113"/>
    <x v="114"/>
    <x v="0"/>
    <s v="tier - 2"/>
    <x v="3"/>
    <x v="30"/>
  </r>
  <r>
    <x v="115"/>
    <x v="114"/>
    <x v="88"/>
    <x v="109"/>
    <s v="No"/>
    <s v="No"/>
    <x v="0"/>
    <x v="0"/>
    <x v="0"/>
    <x v="0"/>
    <x v="1"/>
    <x v="114"/>
    <x v="115"/>
    <x v="1"/>
    <s v="tier - 1"/>
    <x v="1"/>
    <x v="29"/>
  </r>
  <r>
    <x v="116"/>
    <x v="115"/>
    <x v="108"/>
    <x v="60"/>
    <s v="No"/>
    <s v="No"/>
    <x v="1"/>
    <x v="3"/>
    <x v="0"/>
    <x v="0"/>
    <x v="1"/>
    <x v="115"/>
    <x v="116"/>
    <x v="0"/>
    <s v="tier - 1"/>
    <x v="0"/>
    <x v="39"/>
  </r>
  <r>
    <x v="117"/>
    <x v="116"/>
    <x v="109"/>
    <x v="110"/>
    <s v="No"/>
    <s v="No"/>
    <x v="0"/>
    <x v="0"/>
    <x v="0"/>
    <x v="0"/>
    <x v="0"/>
    <x v="116"/>
    <x v="117"/>
    <x v="1"/>
    <s v="tier - 2"/>
    <x v="3"/>
    <x v="0"/>
  </r>
  <r>
    <x v="118"/>
    <x v="117"/>
    <x v="110"/>
    <x v="111"/>
    <s v="No"/>
    <s v="No"/>
    <x v="0"/>
    <x v="0"/>
    <x v="0"/>
    <x v="0"/>
    <x v="2"/>
    <x v="117"/>
    <x v="118"/>
    <x v="1"/>
    <s v="tier - 1"/>
    <x v="1"/>
    <x v="29"/>
  </r>
  <r>
    <x v="119"/>
    <x v="118"/>
    <x v="11"/>
    <x v="112"/>
    <s v="Yes"/>
    <s v="No"/>
    <x v="0"/>
    <x v="3"/>
    <x v="0"/>
    <x v="0"/>
    <x v="2"/>
    <x v="118"/>
    <x v="119"/>
    <x v="0"/>
    <s v="tier - 3"/>
    <x v="0"/>
    <x v="40"/>
  </r>
  <r>
    <x v="120"/>
    <x v="119"/>
    <x v="111"/>
    <x v="113"/>
    <s v="Yes"/>
    <s v="No"/>
    <x v="0"/>
    <x v="0"/>
    <x v="0"/>
    <x v="0"/>
    <x v="0"/>
    <x v="119"/>
    <x v="120"/>
    <x v="0"/>
    <s v="tier - 2"/>
    <x v="6"/>
    <x v="36"/>
  </r>
  <r>
    <x v="121"/>
    <x v="120"/>
    <x v="32"/>
    <x v="114"/>
    <s v="No"/>
    <s v="No"/>
    <x v="0"/>
    <x v="0"/>
    <x v="0"/>
    <x v="0"/>
    <x v="0"/>
    <x v="120"/>
    <x v="121"/>
    <x v="0"/>
    <s v="tier - 2"/>
    <x v="5"/>
    <x v="9"/>
  </r>
  <r>
    <x v="122"/>
    <x v="121"/>
    <x v="112"/>
    <x v="115"/>
    <s v="Yes"/>
    <s v="No"/>
    <x v="0"/>
    <x v="1"/>
    <x v="0"/>
    <x v="0"/>
    <x v="2"/>
    <x v="121"/>
    <x v="122"/>
    <x v="1"/>
    <s v="tier - 2"/>
    <x v="3"/>
    <x v="24"/>
  </r>
  <r>
    <x v="123"/>
    <x v="122"/>
    <x v="113"/>
    <x v="116"/>
    <s v="No"/>
    <s v="No"/>
    <x v="0"/>
    <x v="0"/>
    <x v="0"/>
    <x v="0"/>
    <x v="0"/>
    <x v="122"/>
    <x v="123"/>
    <x v="1"/>
    <s v="tier - 3"/>
    <x v="3"/>
    <x v="9"/>
  </r>
  <r>
    <x v="124"/>
    <x v="123"/>
    <x v="114"/>
    <x v="117"/>
    <s v="No"/>
    <s v="No"/>
    <x v="0"/>
    <x v="0"/>
    <x v="0"/>
    <x v="0"/>
    <x v="2"/>
    <x v="123"/>
    <x v="124"/>
    <x v="1"/>
    <s v="tier - 3"/>
    <x v="3"/>
    <x v="37"/>
  </r>
  <r>
    <x v="125"/>
    <x v="124"/>
    <x v="115"/>
    <x v="109"/>
    <s v="No"/>
    <s v="No"/>
    <x v="0"/>
    <x v="3"/>
    <x v="0"/>
    <x v="0"/>
    <x v="1"/>
    <x v="124"/>
    <x v="125"/>
    <x v="0"/>
    <s v="tier - 3"/>
    <x v="3"/>
    <x v="34"/>
  </r>
  <r>
    <x v="126"/>
    <x v="125"/>
    <x v="116"/>
    <x v="118"/>
    <s v="No"/>
    <s v="No"/>
    <x v="0"/>
    <x v="0"/>
    <x v="0"/>
    <x v="0"/>
    <x v="0"/>
    <x v="125"/>
    <x v="126"/>
    <x v="1"/>
    <s v="tier - 1"/>
    <x v="3"/>
    <x v="5"/>
  </r>
  <r>
    <x v="127"/>
    <x v="126"/>
    <x v="101"/>
    <x v="18"/>
    <s v="No"/>
    <s v="No"/>
    <x v="0"/>
    <x v="0"/>
    <x v="0"/>
    <x v="0"/>
    <x v="2"/>
    <x v="126"/>
    <x v="127"/>
    <x v="0"/>
    <s v="tier - 1"/>
    <x v="4"/>
    <x v="37"/>
  </r>
  <r>
    <x v="128"/>
    <x v="127"/>
    <x v="54"/>
    <x v="119"/>
    <s v="Yes"/>
    <s v="No"/>
    <x v="0"/>
    <x v="0"/>
    <x v="0"/>
    <x v="0"/>
    <x v="1"/>
    <x v="127"/>
    <x v="128"/>
    <x v="0"/>
    <s v="tier - 3"/>
    <x v="6"/>
    <x v="17"/>
  </r>
  <r>
    <x v="129"/>
    <x v="128"/>
    <x v="117"/>
    <x v="8"/>
    <s v="No"/>
    <s v="No"/>
    <x v="0"/>
    <x v="0"/>
    <x v="0"/>
    <x v="0"/>
    <x v="0"/>
    <x v="128"/>
    <x v="129"/>
    <x v="0"/>
    <s v="tier - 1"/>
    <x v="3"/>
    <x v="9"/>
  </r>
  <r>
    <x v="130"/>
    <x v="129"/>
    <x v="118"/>
    <x v="1"/>
    <s v="No"/>
    <s v="No"/>
    <x v="0"/>
    <x v="0"/>
    <x v="0"/>
    <x v="0"/>
    <x v="1"/>
    <x v="129"/>
    <x v="130"/>
    <x v="1"/>
    <s v="tier - 3"/>
    <x v="3"/>
    <x v="25"/>
  </r>
  <r>
    <x v="131"/>
    <x v="130"/>
    <x v="119"/>
    <x v="24"/>
    <s v="Yes"/>
    <s v="No"/>
    <x v="0"/>
    <x v="0"/>
    <x v="0"/>
    <x v="0"/>
    <x v="2"/>
    <x v="130"/>
    <x v="131"/>
    <x v="1"/>
    <s v="tier - 3"/>
    <x v="3"/>
    <x v="1"/>
  </r>
  <r>
    <x v="132"/>
    <x v="131"/>
    <x v="120"/>
    <x v="120"/>
    <s v="No"/>
    <s v="No"/>
    <x v="0"/>
    <x v="3"/>
    <x v="0"/>
    <x v="0"/>
    <x v="2"/>
    <x v="131"/>
    <x v="132"/>
    <x v="1"/>
    <s v="tier - 2"/>
    <x v="3"/>
    <x v="38"/>
  </r>
  <r>
    <x v="133"/>
    <x v="132"/>
    <x v="121"/>
    <x v="121"/>
    <s v="Yes"/>
    <s v="No"/>
    <x v="0"/>
    <x v="0"/>
    <x v="0"/>
    <x v="0"/>
    <x v="0"/>
    <x v="132"/>
    <x v="133"/>
    <x v="0"/>
    <s v="tier - 2"/>
    <x v="3"/>
    <x v="22"/>
  </r>
  <r>
    <x v="134"/>
    <x v="133"/>
    <x v="66"/>
    <x v="78"/>
    <s v="Yes"/>
    <s v="No"/>
    <x v="0"/>
    <x v="3"/>
    <x v="0"/>
    <x v="0"/>
    <x v="2"/>
    <x v="82"/>
    <x v="134"/>
    <x v="1"/>
    <s v="tier - 2"/>
    <x v="3"/>
    <x v="8"/>
  </r>
  <r>
    <x v="135"/>
    <x v="134"/>
    <x v="122"/>
    <x v="69"/>
    <s v="No"/>
    <s v="No"/>
    <x v="1"/>
    <x v="3"/>
    <x v="0"/>
    <x v="0"/>
    <x v="2"/>
    <x v="133"/>
    <x v="135"/>
    <x v="1"/>
    <s v="tier - 1"/>
    <x v="3"/>
    <x v="18"/>
  </r>
  <r>
    <x v="136"/>
    <x v="135"/>
    <x v="123"/>
    <x v="122"/>
    <s v="No"/>
    <s v="Yes"/>
    <x v="0"/>
    <x v="3"/>
    <x v="0"/>
    <x v="0"/>
    <x v="2"/>
    <x v="134"/>
    <x v="136"/>
    <x v="1"/>
    <s v="tier - 2"/>
    <x v="0"/>
    <x v="41"/>
  </r>
  <r>
    <x v="137"/>
    <x v="136"/>
    <x v="124"/>
    <x v="123"/>
    <s v="No"/>
    <s v="No"/>
    <x v="0"/>
    <x v="0"/>
    <x v="0"/>
    <x v="0"/>
    <x v="1"/>
    <x v="135"/>
    <x v="137"/>
    <x v="0"/>
    <s v="tier - 2"/>
    <x v="1"/>
    <x v="42"/>
  </r>
  <r>
    <x v="138"/>
    <x v="137"/>
    <x v="125"/>
    <x v="124"/>
    <s v="Yes"/>
    <s v="No"/>
    <x v="0"/>
    <x v="0"/>
    <x v="0"/>
    <x v="0"/>
    <x v="2"/>
    <x v="136"/>
    <x v="138"/>
    <x v="1"/>
    <s v="tier - 2"/>
    <x v="1"/>
    <x v="1"/>
  </r>
  <r>
    <x v="139"/>
    <x v="138"/>
    <x v="20"/>
    <x v="125"/>
    <s v="No"/>
    <s v="No"/>
    <x v="0"/>
    <x v="0"/>
    <x v="0"/>
    <x v="0"/>
    <x v="2"/>
    <x v="137"/>
    <x v="139"/>
    <x v="1"/>
    <s v="tier - 2"/>
    <x v="3"/>
    <x v="42"/>
  </r>
  <r>
    <x v="140"/>
    <x v="139"/>
    <x v="40"/>
    <x v="126"/>
    <s v="Yes"/>
    <s v="No"/>
    <x v="0"/>
    <x v="3"/>
    <x v="0"/>
    <x v="0"/>
    <x v="0"/>
    <x v="138"/>
    <x v="140"/>
    <x v="0"/>
    <s v="tier - 3"/>
    <x v="0"/>
    <x v="26"/>
  </r>
  <r>
    <x v="141"/>
    <x v="140"/>
    <x v="126"/>
    <x v="127"/>
    <s v="No"/>
    <s v="No"/>
    <x v="0"/>
    <x v="0"/>
    <x v="0"/>
    <x v="0"/>
    <x v="2"/>
    <x v="139"/>
    <x v="141"/>
    <x v="1"/>
    <s v="tier - 2"/>
    <x v="3"/>
    <x v="3"/>
  </r>
  <r>
    <x v="142"/>
    <x v="141"/>
    <x v="106"/>
    <x v="128"/>
    <s v="No"/>
    <s v="No"/>
    <x v="0"/>
    <x v="0"/>
    <x v="0"/>
    <x v="0"/>
    <x v="1"/>
    <x v="140"/>
    <x v="142"/>
    <x v="1"/>
    <s v="tier - 2"/>
    <x v="2"/>
    <x v="35"/>
  </r>
  <r>
    <x v="143"/>
    <x v="142"/>
    <x v="127"/>
    <x v="129"/>
    <s v="Yes"/>
    <s v="No"/>
    <x v="0"/>
    <x v="3"/>
    <x v="0"/>
    <x v="0"/>
    <x v="0"/>
    <x v="141"/>
    <x v="143"/>
    <x v="0"/>
    <s v="tier - 2"/>
    <x v="3"/>
    <x v="26"/>
  </r>
  <r>
    <x v="144"/>
    <x v="143"/>
    <x v="128"/>
    <x v="130"/>
    <s v="No"/>
    <s v="No"/>
    <x v="0"/>
    <x v="0"/>
    <x v="0"/>
    <x v="0"/>
    <x v="0"/>
    <x v="142"/>
    <x v="144"/>
    <x v="1"/>
    <s v="tier - 1"/>
    <x v="3"/>
    <x v="14"/>
  </r>
  <r>
    <x v="145"/>
    <x v="144"/>
    <x v="129"/>
    <x v="131"/>
    <s v="Yes"/>
    <s v="No"/>
    <x v="0"/>
    <x v="1"/>
    <x v="0"/>
    <x v="0"/>
    <x v="0"/>
    <x v="143"/>
    <x v="145"/>
    <x v="1"/>
    <s v="tier - 3"/>
    <x v="3"/>
    <x v="2"/>
  </r>
  <r>
    <x v="146"/>
    <x v="79"/>
    <x v="130"/>
    <x v="132"/>
    <s v="No"/>
    <s v="No"/>
    <x v="0"/>
    <x v="0"/>
    <x v="0"/>
    <x v="0"/>
    <x v="0"/>
    <x v="144"/>
    <x v="146"/>
    <x v="0"/>
    <s v="tier - 3"/>
    <x v="3"/>
    <x v="43"/>
  </r>
  <r>
    <x v="147"/>
    <x v="145"/>
    <x v="131"/>
    <x v="133"/>
    <s v="No"/>
    <s v="No"/>
    <x v="0"/>
    <x v="0"/>
    <x v="0"/>
    <x v="0"/>
    <x v="2"/>
    <x v="145"/>
    <x v="147"/>
    <x v="0"/>
    <s v="tier - 3"/>
    <x v="3"/>
    <x v="25"/>
  </r>
  <r>
    <x v="148"/>
    <x v="146"/>
    <x v="94"/>
    <x v="40"/>
    <s v="No"/>
    <s v="No"/>
    <x v="0"/>
    <x v="0"/>
    <x v="0"/>
    <x v="0"/>
    <x v="2"/>
    <x v="146"/>
    <x v="148"/>
    <x v="0"/>
    <s v="tier - 2"/>
    <x v="0"/>
    <x v="4"/>
  </r>
  <r>
    <x v="149"/>
    <x v="147"/>
    <x v="132"/>
    <x v="134"/>
    <s v="No"/>
    <s v="No"/>
    <x v="0"/>
    <x v="0"/>
    <x v="0"/>
    <x v="1"/>
    <x v="2"/>
    <x v="147"/>
    <x v="149"/>
    <x v="0"/>
    <s v="tier - 2"/>
    <x v="0"/>
    <x v="25"/>
  </r>
  <r>
    <x v="150"/>
    <x v="148"/>
    <x v="133"/>
    <x v="135"/>
    <s v="Yes"/>
    <s v="No"/>
    <x v="0"/>
    <x v="3"/>
    <x v="0"/>
    <x v="0"/>
    <x v="2"/>
    <x v="148"/>
    <x v="150"/>
    <x v="1"/>
    <s v="tier - 3"/>
    <x v="3"/>
    <x v="13"/>
  </r>
  <r>
    <x v="151"/>
    <x v="149"/>
    <x v="134"/>
    <x v="120"/>
    <s v="No"/>
    <s v="No"/>
    <x v="0"/>
    <x v="0"/>
    <x v="0"/>
    <x v="0"/>
    <x v="2"/>
    <x v="149"/>
    <x v="151"/>
    <x v="1"/>
    <s v="tier - 3"/>
    <x v="3"/>
    <x v="4"/>
  </r>
  <r>
    <x v="152"/>
    <x v="150"/>
    <x v="135"/>
    <x v="60"/>
    <s v="No"/>
    <s v="No"/>
    <x v="0"/>
    <x v="1"/>
    <x v="0"/>
    <x v="0"/>
    <x v="1"/>
    <x v="150"/>
    <x v="152"/>
    <x v="1"/>
    <s v="tier - 2"/>
    <x v="3"/>
    <x v="28"/>
  </r>
  <r>
    <x v="153"/>
    <x v="151"/>
    <x v="136"/>
    <x v="136"/>
    <s v="No"/>
    <s v="No"/>
    <x v="0"/>
    <x v="3"/>
    <x v="0"/>
    <x v="0"/>
    <x v="1"/>
    <x v="151"/>
    <x v="153"/>
    <x v="0"/>
    <s v="tier - 3"/>
    <x v="0"/>
    <x v="44"/>
  </r>
  <r>
    <x v="154"/>
    <x v="152"/>
    <x v="137"/>
    <x v="67"/>
    <s v="No"/>
    <s v="No"/>
    <x v="1"/>
    <x v="3"/>
    <x v="0"/>
    <x v="1"/>
    <x v="2"/>
    <x v="152"/>
    <x v="154"/>
    <x v="0"/>
    <s v="tier - 2"/>
    <x v="3"/>
    <x v="18"/>
  </r>
  <r>
    <x v="155"/>
    <x v="153"/>
    <x v="138"/>
    <x v="70"/>
    <s v="Yes"/>
    <s v="No"/>
    <x v="1"/>
    <x v="3"/>
    <x v="0"/>
    <x v="0"/>
    <x v="2"/>
    <x v="153"/>
    <x v="155"/>
    <x v="1"/>
    <s v="tier - 2"/>
    <x v="3"/>
    <x v="33"/>
  </r>
  <r>
    <x v="156"/>
    <x v="154"/>
    <x v="139"/>
    <x v="137"/>
    <s v="Yes"/>
    <s v="No"/>
    <x v="0"/>
    <x v="3"/>
    <x v="0"/>
    <x v="0"/>
    <x v="0"/>
    <x v="154"/>
    <x v="156"/>
    <x v="0"/>
    <s v="tier - 1"/>
    <x v="0"/>
    <x v="26"/>
  </r>
  <r>
    <x v="157"/>
    <x v="155"/>
    <x v="140"/>
    <x v="138"/>
    <s v="Yes"/>
    <s v="No"/>
    <x v="0"/>
    <x v="0"/>
    <x v="0"/>
    <x v="0"/>
    <x v="2"/>
    <x v="155"/>
    <x v="157"/>
    <x v="1"/>
    <s v="tier - 2"/>
    <x v="3"/>
    <x v="1"/>
  </r>
  <r>
    <x v="158"/>
    <x v="156"/>
    <x v="141"/>
    <x v="89"/>
    <s v="Yes"/>
    <s v="No"/>
    <x v="0"/>
    <x v="3"/>
    <x v="0"/>
    <x v="0"/>
    <x v="2"/>
    <x v="156"/>
    <x v="158"/>
    <x v="1"/>
    <s v="tier - 3"/>
    <x v="8"/>
    <x v="23"/>
  </r>
  <r>
    <x v="159"/>
    <x v="157"/>
    <x v="142"/>
    <x v="116"/>
    <s v="Yes"/>
    <s v="No"/>
    <x v="0"/>
    <x v="1"/>
    <x v="0"/>
    <x v="0"/>
    <x v="0"/>
    <x v="157"/>
    <x v="159"/>
    <x v="1"/>
    <s v="tier - 3"/>
    <x v="3"/>
    <x v="2"/>
  </r>
  <r>
    <x v="160"/>
    <x v="158"/>
    <x v="143"/>
    <x v="139"/>
    <s v="No"/>
    <s v="No"/>
    <x v="0"/>
    <x v="0"/>
    <x v="0"/>
    <x v="0"/>
    <x v="2"/>
    <x v="158"/>
    <x v="160"/>
    <x v="1"/>
    <s v="tier - 2"/>
    <x v="1"/>
    <x v="37"/>
  </r>
  <r>
    <x v="161"/>
    <x v="159"/>
    <x v="44"/>
    <x v="140"/>
    <s v="No"/>
    <s v="No"/>
    <x v="0"/>
    <x v="0"/>
    <x v="0"/>
    <x v="0"/>
    <x v="2"/>
    <x v="159"/>
    <x v="161"/>
    <x v="0"/>
    <s v="tier - 2"/>
    <x v="9"/>
    <x v="3"/>
  </r>
  <r>
    <x v="162"/>
    <x v="160"/>
    <x v="103"/>
    <x v="141"/>
    <s v="No"/>
    <s v="Yes"/>
    <x v="0"/>
    <x v="3"/>
    <x v="0"/>
    <x v="0"/>
    <x v="2"/>
    <x v="160"/>
    <x v="162"/>
    <x v="0"/>
    <s v="tier - 1"/>
    <x v="0"/>
    <x v="21"/>
  </r>
  <r>
    <x v="163"/>
    <x v="161"/>
    <x v="144"/>
    <x v="142"/>
    <s v="No"/>
    <s v="No"/>
    <x v="0"/>
    <x v="0"/>
    <x v="0"/>
    <x v="0"/>
    <x v="0"/>
    <x v="161"/>
    <x v="163"/>
    <x v="0"/>
    <s v="tier - 2"/>
    <x v="1"/>
    <x v="43"/>
  </r>
  <r>
    <x v="164"/>
    <x v="162"/>
    <x v="145"/>
    <x v="143"/>
    <s v="No"/>
    <s v="No"/>
    <x v="1"/>
    <x v="3"/>
    <x v="0"/>
    <x v="0"/>
    <x v="2"/>
    <x v="162"/>
    <x v="164"/>
    <x v="1"/>
    <s v="tier - 1"/>
    <x v="3"/>
    <x v="18"/>
  </r>
  <r>
    <x v="165"/>
    <x v="163"/>
    <x v="146"/>
    <x v="144"/>
    <s v="Yes"/>
    <s v="No"/>
    <x v="1"/>
    <x v="3"/>
    <x v="0"/>
    <x v="0"/>
    <x v="2"/>
    <x v="163"/>
    <x v="165"/>
    <x v="0"/>
    <s v="tier - 3"/>
    <x v="3"/>
    <x v="16"/>
  </r>
  <r>
    <x v="166"/>
    <x v="164"/>
    <x v="147"/>
    <x v="96"/>
    <s v="Yes"/>
    <s v="No"/>
    <x v="0"/>
    <x v="3"/>
    <x v="0"/>
    <x v="0"/>
    <x v="0"/>
    <x v="164"/>
    <x v="166"/>
    <x v="1"/>
    <s v="tier - 3"/>
    <x v="3"/>
    <x v="27"/>
  </r>
  <r>
    <x v="167"/>
    <x v="165"/>
    <x v="111"/>
    <x v="145"/>
    <s v="Yes"/>
    <s v="No"/>
    <x v="0"/>
    <x v="0"/>
    <x v="0"/>
    <x v="0"/>
    <x v="2"/>
    <x v="165"/>
    <x v="167"/>
    <x v="1"/>
    <s v="tier - 1"/>
    <x v="2"/>
    <x v="17"/>
  </r>
  <r>
    <x v="168"/>
    <x v="166"/>
    <x v="148"/>
    <x v="146"/>
    <s v="No"/>
    <s v="No"/>
    <x v="0"/>
    <x v="0"/>
    <x v="0"/>
    <x v="0"/>
    <x v="2"/>
    <x v="166"/>
    <x v="168"/>
    <x v="1"/>
    <s v="tier - 2"/>
    <x v="3"/>
    <x v="3"/>
  </r>
  <r>
    <x v="169"/>
    <x v="167"/>
    <x v="149"/>
    <x v="147"/>
    <s v="Yes"/>
    <s v="Yes"/>
    <x v="0"/>
    <x v="1"/>
    <x v="0"/>
    <x v="0"/>
    <x v="1"/>
    <x v="167"/>
    <x v="169"/>
    <x v="0"/>
    <s v="tier - 3"/>
    <x v="10"/>
    <x v="21"/>
  </r>
  <r>
    <x v="170"/>
    <x v="168"/>
    <x v="61"/>
    <x v="148"/>
    <s v="Yes"/>
    <s v="No"/>
    <x v="0"/>
    <x v="3"/>
    <x v="0"/>
    <x v="0"/>
    <x v="1"/>
    <x v="168"/>
    <x v="170"/>
    <x v="1"/>
    <s v="tier - 2"/>
    <x v="0"/>
    <x v="40"/>
  </r>
  <r>
    <x v="171"/>
    <x v="169"/>
    <x v="150"/>
    <x v="66"/>
    <s v="No"/>
    <s v="No"/>
    <x v="0"/>
    <x v="0"/>
    <x v="0"/>
    <x v="0"/>
    <x v="2"/>
    <x v="169"/>
    <x v="171"/>
    <x v="1"/>
    <s v="tier - 3"/>
    <x v="3"/>
    <x v="4"/>
  </r>
  <r>
    <x v="172"/>
    <x v="170"/>
    <x v="151"/>
    <x v="149"/>
    <s v="Yes"/>
    <s v="No"/>
    <x v="0"/>
    <x v="3"/>
    <x v="0"/>
    <x v="0"/>
    <x v="1"/>
    <x v="170"/>
    <x v="172"/>
    <x v="1"/>
    <s v="tier - 1"/>
    <x v="3"/>
    <x v="23"/>
  </r>
  <r>
    <x v="173"/>
    <x v="171"/>
    <x v="152"/>
    <x v="150"/>
    <s v="No"/>
    <s v="No"/>
    <x v="0"/>
    <x v="0"/>
    <x v="0"/>
    <x v="0"/>
    <x v="2"/>
    <x v="171"/>
    <x v="173"/>
    <x v="1"/>
    <s v="tier - 2"/>
    <x v="3"/>
    <x v="42"/>
  </r>
  <r>
    <x v="174"/>
    <x v="172"/>
    <x v="153"/>
    <x v="151"/>
    <s v="No"/>
    <s v="No"/>
    <x v="0"/>
    <x v="3"/>
    <x v="0"/>
    <x v="0"/>
    <x v="2"/>
    <x v="172"/>
    <x v="174"/>
    <x v="1"/>
    <s v="tier - 3"/>
    <x v="3"/>
    <x v="34"/>
  </r>
  <r>
    <x v="175"/>
    <x v="173"/>
    <x v="4"/>
    <x v="152"/>
    <s v="No"/>
    <s v="No"/>
    <x v="0"/>
    <x v="3"/>
    <x v="0"/>
    <x v="0"/>
    <x v="2"/>
    <x v="173"/>
    <x v="175"/>
    <x v="0"/>
    <s v="tier - 1"/>
    <x v="0"/>
    <x v="34"/>
  </r>
  <r>
    <x v="176"/>
    <x v="174"/>
    <x v="154"/>
    <x v="149"/>
    <s v="No"/>
    <s v="No"/>
    <x v="0"/>
    <x v="0"/>
    <x v="0"/>
    <x v="0"/>
    <x v="1"/>
    <x v="174"/>
    <x v="176"/>
    <x v="1"/>
    <s v="tier - 1"/>
    <x v="3"/>
    <x v="29"/>
  </r>
  <r>
    <x v="177"/>
    <x v="175"/>
    <x v="155"/>
    <x v="153"/>
    <s v="No"/>
    <s v="No"/>
    <x v="0"/>
    <x v="0"/>
    <x v="0"/>
    <x v="0"/>
    <x v="0"/>
    <x v="175"/>
    <x v="177"/>
    <x v="1"/>
    <s v="tier - 1"/>
    <x v="3"/>
    <x v="0"/>
  </r>
  <r>
    <x v="178"/>
    <x v="176"/>
    <x v="156"/>
    <x v="34"/>
    <s v="No"/>
    <s v="No"/>
    <x v="0"/>
    <x v="0"/>
    <x v="0"/>
    <x v="0"/>
    <x v="1"/>
    <x v="176"/>
    <x v="178"/>
    <x v="1"/>
    <s v="tier - 2"/>
    <x v="3"/>
    <x v="42"/>
  </r>
  <r>
    <x v="179"/>
    <x v="177"/>
    <x v="105"/>
    <x v="154"/>
    <s v="Yes"/>
    <s v="No"/>
    <x v="1"/>
    <x v="3"/>
    <x v="1"/>
    <x v="0"/>
    <x v="0"/>
    <x v="177"/>
    <x v="179"/>
    <x v="1"/>
    <s v="tier - 2"/>
    <x v="3"/>
    <x v="8"/>
  </r>
  <r>
    <x v="180"/>
    <x v="178"/>
    <x v="157"/>
    <x v="144"/>
    <s v="No"/>
    <s v="No"/>
    <x v="1"/>
    <x v="3"/>
    <x v="0"/>
    <x v="0"/>
    <x v="2"/>
    <x v="178"/>
    <x v="180"/>
    <x v="1"/>
    <s v="tier - 1"/>
    <x v="1"/>
    <x v="39"/>
  </r>
  <r>
    <x v="181"/>
    <x v="179"/>
    <x v="158"/>
    <x v="155"/>
    <s v="No"/>
    <s v="No"/>
    <x v="0"/>
    <x v="1"/>
    <x v="0"/>
    <x v="0"/>
    <x v="2"/>
    <x v="179"/>
    <x v="181"/>
    <x v="0"/>
    <s v="tier - 3"/>
    <x v="3"/>
    <x v="28"/>
  </r>
  <r>
    <x v="182"/>
    <x v="180"/>
    <x v="98"/>
    <x v="34"/>
    <s v="No"/>
    <s v="No"/>
    <x v="0"/>
    <x v="3"/>
    <x v="0"/>
    <x v="0"/>
    <x v="1"/>
    <x v="180"/>
    <x v="182"/>
    <x v="1"/>
    <s v="tier - 3"/>
    <x v="3"/>
    <x v="34"/>
  </r>
  <r>
    <x v="183"/>
    <x v="181"/>
    <x v="159"/>
    <x v="156"/>
    <s v="No"/>
    <s v="No"/>
    <x v="0"/>
    <x v="0"/>
    <x v="0"/>
    <x v="0"/>
    <x v="0"/>
    <x v="181"/>
    <x v="183"/>
    <x v="1"/>
    <s v="tier - 1"/>
    <x v="3"/>
    <x v="11"/>
  </r>
  <r>
    <x v="184"/>
    <x v="182"/>
    <x v="160"/>
    <x v="157"/>
    <s v="Yes"/>
    <s v="No"/>
    <x v="0"/>
    <x v="1"/>
    <x v="0"/>
    <x v="0"/>
    <x v="0"/>
    <x v="182"/>
    <x v="184"/>
    <x v="0"/>
    <s v="tier - 1"/>
    <x v="3"/>
    <x v="2"/>
  </r>
  <r>
    <x v="185"/>
    <x v="183"/>
    <x v="161"/>
    <x v="158"/>
    <s v="Yes"/>
    <s v="No"/>
    <x v="0"/>
    <x v="1"/>
    <x v="1"/>
    <x v="0"/>
    <x v="0"/>
    <x v="183"/>
    <x v="185"/>
    <x v="1"/>
    <s v="tier - 2"/>
    <x v="0"/>
    <x v="12"/>
  </r>
  <r>
    <x v="186"/>
    <x v="184"/>
    <x v="162"/>
    <x v="159"/>
    <s v="No"/>
    <s v="No"/>
    <x v="0"/>
    <x v="3"/>
    <x v="0"/>
    <x v="0"/>
    <x v="2"/>
    <x v="184"/>
    <x v="186"/>
    <x v="0"/>
    <s v="tier - 2"/>
    <x v="3"/>
    <x v="34"/>
  </r>
  <r>
    <x v="187"/>
    <x v="185"/>
    <x v="163"/>
    <x v="73"/>
    <s v="No"/>
    <s v="No"/>
    <x v="0"/>
    <x v="1"/>
    <x v="0"/>
    <x v="0"/>
    <x v="0"/>
    <x v="185"/>
    <x v="187"/>
    <x v="1"/>
    <s v="tier - 3"/>
    <x v="3"/>
    <x v="30"/>
  </r>
  <r>
    <x v="188"/>
    <x v="186"/>
    <x v="164"/>
    <x v="160"/>
    <s v="No"/>
    <s v="No"/>
    <x v="0"/>
    <x v="0"/>
    <x v="0"/>
    <x v="1"/>
    <x v="0"/>
    <x v="186"/>
    <x v="188"/>
    <x v="1"/>
    <s v="tier - 2"/>
    <x v="3"/>
    <x v="5"/>
  </r>
  <r>
    <x v="189"/>
    <x v="187"/>
    <x v="165"/>
    <x v="161"/>
    <s v="No"/>
    <s v="No"/>
    <x v="1"/>
    <x v="3"/>
    <x v="0"/>
    <x v="0"/>
    <x v="2"/>
    <x v="187"/>
    <x v="189"/>
    <x v="1"/>
    <s v="tier - 3"/>
    <x v="3"/>
    <x v="39"/>
  </r>
  <r>
    <x v="190"/>
    <x v="188"/>
    <x v="166"/>
    <x v="162"/>
    <s v="Yes"/>
    <s v="No"/>
    <x v="0"/>
    <x v="3"/>
    <x v="0"/>
    <x v="0"/>
    <x v="0"/>
    <x v="188"/>
    <x v="190"/>
    <x v="0"/>
    <s v="tier - 2"/>
    <x v="3"/>
    <x v="19"/>
  </r>
  <r>
    <x v="191"/>
    <x v="189"/>
    <x v="167"/>
    <x v="163"/>
    <s v="Yes"/>
    <s v="No"/>
    <x v="0"/>
    <x v="0"/>
    <x v="0"/>
    <x v="0"/>
    <x v="0"/>
    <x v="189"/>
    <x v="191"/>
    <x v="0"/>
    <s v="tier - 3"/>
    <x v="3"/>
    <x v="22"/>
  </r>
  <r>
    <x v="192"/>
    <x v="190"/>
    <x v="59"/>
    <x v="164"/>
    <s v="No"/>
    <s v="No"/>
    <x v="0"/>
    <x v="3"/>
    <x v="0"/>
    <x v="0"/>
    <x v="2"/>
    <x v="190"/>
    <x v="192"/>
    <x v="1"/>
    <s v="tier - 2"/>
    <x v="3"/>
    <x v="34"/>
  </r>
  <r>
    <x v="193"/>
    <x v="191"/>
    <x v="168"/>
    <x v="165"/>
    <s v="No"/>
    <s v="Yes"/>
    <x v="0"/>
    <x v="3"/>
    <x v="0"/>
    <x v="0"/>
    <x v="2"/>
    <x v="191"/>
    <x v="193"/>
    <x v="0"/>
    <s v="tier - 2"/>
    <x v="0"/>
    <x v="41"/>
  </r>
  <r>
    <x v="194"/>
    <x v="192"/>
    <x v="18"/>
    <x v="85"/>
    <s v="No"/>
    <s v="No"/>
    <x v="1"/>
    <x v="3"/>
    <x v="0"/>
    <x v="0"/>
    <x v="1"/>
    <x v="192"/>
    <x v="194"/>
    <x v="0"/>
    <s v="tier - 1"/>
    <x v="1"/>
    <x v="39"/>
  </r>
  <r>
    <x v="195"/>
    <x v="193"/>
    <x v="169"/>
    <x v="166"/>
    <s v="No"/>
    <s v="No"/>
    <x v="1"/>
    <x v="3"/>
    <x v="0"/>
    <x v="0"/>
    <x v="2"/>
    <x v="193"/>
    <x v="195"/>
    <x v="0"/>
    <s v="tier - 3"/>
    <x v="3"/>
    <x v="20"/>
  </r>
  <r>
    <x v="196"/>
    <x v="194"/>
    <x v="170"/>
    <x v="167"/>
    <s v="No"/>
    <s v="No"/>
    <x v="0"/>
    <x v="0"/>
    <x v="0"/>
    <x v="0"/>
    <x v="2"/>
    <x v="194"/>
    <x v="196"/>
    <x v="0"/>
    <s v="tier - 3"/>
    <x v="4"/>
    <x v="35"/>
  </r>
  <r>
    <x v="197"/>
    <x v="195"/>
    <x v="171"/>
    <x v="168"/>
    <s v="No"/>
    <s v="No"/>
    <x v="0"/>
    <x v="0"/>
    <x v="0"/>
    <x v="0"/>
    <x v="0"/>
    <x v="195"/>
    <x v="197"/>
    <x v="1"/>
    <s v="tier - 3"/>
    <x v="1"/>
    <x v="19"/>
  </r>
  <r>
    <x v="198"/>
    <x v="196"/>
    <x v="172"/>
    <x v="169"/>
    <s v="No"/>
    <s v="Yes"/>
    <x v="0"/>
    <x v="3"/>
    <x v="0"/>
    <x v="0"/>
    <x v="1"/>
    <x v="196"/>
    <x v="198"/>
    <x v="1"/>
    <s v="tier - 2"/>
    <x v="0"/>
    <x v="41"/>
  </r>
  <r>
    <x v="199"/>
    <x v="197"/>
    <x v="161"/>
    <x v="170"/>
    <s v="Yes"/>
    <s v="No"/>
    <x v="1"/>
    <x v="3"/>
    <x v="0"/>
    <x v="0"/>
    <x v="2"/>
    <x v="197"/>
    <x v="199"/>
    <x v="0"/>
    <s v="tier - 3"/>
    <x v="0"/>
    <x v="31"/>
  </r>
  <r>
    <x v="200"/>
    <x v="198"/>
    <x v="173"/>
    <x v="171"/>
    <s v="No"/>
    <s v="No"/>
    <x v="1"/>
    <x v="3"/>
    <x v="0"/>
    <x v="0"/>
    <x v="2"/>
    <x v="198"/>
    <x v="200"/>
    <x v="1"/>
    <s v="tier - 2"/>
    <x v="3"/>
    <x v="18"/>
  </r>
  <r>
    <x v="201"/>
    <x v="199"/>
    <x v="174"/>
    <x v="106"/>
    <s v="Yes"/>
    <s v="No"/>
    <x v="0"/>
    <x v="0"/>
    <x v="0"/>
    <x v="0"/>
    <x v="1"/>
    <x v="199"/>
    <x v="201"/>
    <x v="0"/>
    <s v="tier - 1"/>
    <x v="3"/>
    <x v="45"/>
  </r>
  <r>
    <x v="202"/>
    <x v="200"/>
    <x v="175"/>
    <x v="172"/>
    <s v="Yes"/>
    <s v="No"/>
    <x v="1"/>
    <x v="3"/>
    <x v="0"/>
    <x v="1"/>
    <x v="0"/>
    <x v="200"/>
    <x v="202"/>
    <x v="1"/>
    <s v="tier - 1"/>
    <x v="3"/>
    <x v="8"/>
  </r>
  <r>
    <x v="203"/>
    <x v="201"/>
    <x v="176"/>
    <x v="173"/>
    <s v="No"/>
    <s v="No"/>
    <x v="0"/>
    <x v="0"/>
    <x v="0"/>
    <x v="0"/>
    <x v="2"/>
    <x v="201"/>
    <x v="203"/>
    <x v="1"/>
    <s v="tier - 3"/>
    <x v="0"/>
    <x v="35"/>
  </r>
  <r>
    <x v="204"/>
    <x v="202"/>
    <x v="177"/>
    <x v="129"/>
    <s v="Yes"/>
    <s v="No"/>
    <x v="0"/>
    <x v="0"/>
    <x v="0"/>
    <x v="0"/>
    <x v="0"/>
    <x v="202"/>
    <x v="204"/>
    <x v="0"/>
    <s v="tier - 3"/>
    <x v="3"/>
    <x v="36"/>
  </r>
  <r>
    <x v="205"/>
    <x v="203"/>
    <x v="178"/>
    <x v="150"/>
    <s v="No"/>
    <s v="No"/>
    <x v="0"/>
    <x v="3"/>
    <x v="0"/>
    <x v="0"/>
    <x v="2"/>
    <x v="203"/>
    <x v="205"/>
    <x v="1"/>
    <s v="tier - 1"/>
    <x v="3"/>
    <x v="34"/>
  </r>
  <r>
    <x v="206"/>
    <x v="204"/>
    <x v="179"/>
    <x v="174"/>
    <s v="Yes"/>
    <s v="No"/>
    <x v="0"/>
    <x v="0"/>
    <x v="0"/>
    <x v="0"/>
    <x v="2"/>
    <x v="204"/>
    <x v="206"/>
    <x v="1"/>
    <s v="tier - 2"/>
    <x v="3"/>
    <x v="1"/>
  </r>
  <r>
    <x v="207"/>
    <x v="205"/>
    <x v="180"/>
    <x v="118"/>
    <s v="No"/>
    <s v="No"/>
    <x v="0"/>
    <x v="0"/>
    <x v="0"/>
    <x v="0"/>
    <x v="0"/>
    <x v="205"/>
    <x v="207"/>
    <x v="1"/>
    <s v="tier - 3"/>
    <x v="1"/>
    <x v="19"/>
  </r>
  <r>
    <x v="208"/>
    <x v="206"/>
    <x v="172"/>
    <x v="175"/>
    <s v="No"/>
    <s v="No"/>
    <x v="0"/>
    <x v="0"/>
    <x v="0"/>
    <x v="0"/>
    <x v="0"/>
    <x v="206"/>
    <x v="208"/>
    <x v="1"/>
    <s v="tier - 1"/>
    <x v="3"/>
    <x v="9"/>
  </r>
  <r>
    <x v="209"/>
    <x v="207"/>
    <x v="181"/>
    <x v="176"/>
    <s v="No"/>
    <s v="Yes"/>
    <x v="0"/>
    <x v="3"/>
    <x v="0"/>
    <x v="0"/>
    <x v="2"/>
    <x v="207"/>
    <x v="209"/>
    <x v="1"/>
    <s v="tier - 3"/>
    <x v="0"/>
    <x v="21"/>
  </r>
  <r>
    <x v="210"/>
    <x v="208"/>
    <x v="182"/>
    <x v="93"/>
    <s v="Yes"/>
    <s v="Yes"/>
    <x v="0"/>
    <x v="1"/>
    <x v="0"/>
    <x v="0"/>
    <x v="2"/>
    <x v="208"/>
    <x v="210"/>
    <x v="1"/>
    <s v="tier - 3"/>
    <x v="3"/>
    <x v="21"/>
  </r>
  <r>
    <x v="211"/>
    <x v="209"/>
    <x v="124"/>
    <x v="177"/>
    <s v="No"/>
    <s v="No"/>
    <x v="0"/>
    <x v="0"/>
    <x v="0"/>
    <x v="0"/>
    <x v="0"/>
    <x v="209"/>
    <x v="211"/>
    <x v="0"/>
    <s v="tier - 3"/>
    <x v="3"/>
    <x v="14"/>
  </r>
  <r>
    <x v="212"/>
    <x v="210"/>
    <x v="183"/>
    <x v="178"/>
    <s v="Yes"/>
    <s v="No"/>
    <x v="0"/>
    <x v="3"/>
    <x v="0"/>
    <x v="1"/>
    <x v="1"/>
    <x v="210"/>
    <x v="212"/>
    <x v="1"/>
    <s v="tier - 1"/>
    <x v="3"/>
    <x v="13"/>
  </r>
  <r>
    <x v="213"/>
    <x v="211"/>
    <x v="184"/>
    <x v="179"/>
    <s v="No"/>
    <s v="No"/>
    <x v="0"/>
    <x v="1"/>
    <x v="0"/>
    <x v="0"/>
    <x v="0"/>
    <x v="211"/>
    <x v="213"/>
    <x v="0"/>
    <s v="tier - 1"/>
    <x v="3"/>
    <x v="30"/>
  </r>
  <r>
    <x v="214"/>
    <x v="212"/>
    <x v="185"/>
    <x v="180"/>
    <s v="No"/>
    <s v="No"/>
    <x v="0"/>
    <x v="3"/>
    <x v="0"/>
    <x v="0"/>
    <x v="2"/>
    <x v="172"/>
    <x v="214"/>
    <x v="1"/>
    <s v="tier - 3"/>
    <x v="3"/>
    <x v="34"/>
  </r>
  <r>
    <x v="215"/>
    <x v="213"/>
    <x v="186"/>
    <x v="181"/>
    <s v="No"/>
    <s v="No"/>
    <x v="0"/>
    <x v="1"/>
    <x v="0"/>
    <x v="0"/>
    <x v="0"/>
    <x v="212"/>
    <x v="215"/>
    <x v="1"/>
    <s v="tier - 2"/>
    <x v="3"/>
    <x v="30"/>
  </r>
  <r>
    <x v="216"/>
    <x v="214"/>
    <x v="65"/>
    <x v="182"/>
    <s v="Yes"/>
    <s v="No"/>
    <x v="0"/>
    <x v="3"/>
    <x v="0"/>
    <x v="0"/>
    <x v="2"/>
    <x v="213"/>
    <x v="216"/>
    <x v="0"/>
    <s v="tier - 2"/>
    <x v="3"/>
    <x v="23"/>
  </r>
  <r>
    <x v="217"/>
    <x v="215"/>
    <x v="187"/>
    <x v="183"/>
    <s v="No"/>
    <s v="No"/>
    <x v="0"/>
    <x v="0"/>
    <x v="0"/>
    <x v="0"/>
    <x v="0"/>
    <x v="214"/>
    <x v="217"/>
    <x v="1"/>
    <s v="tier - 3"/>
    <x v="3"/>
    <x v="14"/>
  </r>
  <r>
    <x v="218"/>
    <x v="216"/>
    <x v="188"/>
    <x v="3"/>
    <s v="Yes"/>
    <s v="No"/>
    <x v="0"/>
    <x v="3"/>
    <x v="0"/>
    <x v="0"/>
    <x v="1"/>
    <x v="215"/>
    <x v="218"/>
    <x v="1"/>
    <s v="tier - 1"/>
    <x v="3"/>
    <x v="23"/>
  </r>
  <r>
    <x v="219"/>
    <x v="79"/>
    <x v="189"/>
    <x v="184"/>
    <s v="Yes"/>
    <s v="No"/>
    <x v="1"/>
    <x v="3"/>
    <x v="0"/>
    <x v="0"/>
    <x v="1"/>
    <x v="216"/>
    <x v="219"/>
    <x v="0"/>
    <s v="tier - 2"/>
    <x v="3"/>
    <x v="31"/>
  </r>
  <r>
    <x v="220"/>
    <x v="217"/>
    <x v="190"/>
    <x v="185"/>
    <s v="Yes"/>
    <s v="No"/>
    <x v="0"/>
    <x v="0"/>
    <x v="1"/>
    <x v="1"/>
    <x v="0"/>
    <x v="217"/>
    <x v="220"/>
    <x v="1"/>
    <s v="tier - 2"/>
    <x v="3"/>
    <x v="22"/>
  </r>
  <r>
    <x v="221"/>
    <x v="218"/>
    <x v="191"/>
    <x v="89"/>
    <s v="No"/>
    <s v="No"/>
    <x v="0"/>
    <x v="3"/>
    <x v="0"/>
    <x v="1"/>
    <x v="2"/>
    <x v="218"/>
    <x v="221"/>
    <x v="0"/>
    <s v="tier - 1"/>
    <x v="4"/>
    <x v="44"/>
  </r>
  <r>
    <x v="222"/>
    <x v="219"/>
    <x v="192"/>
    <x v="186"/>
    <s v="No"/>
    <s v="No"/>
    <x v="0"/>
    <x v="0"/>
    <x v="0"/>
    <x v="2"/>
    <x v="1"/>
    <x v="219"/>
    <x v="222"/>
    <x v="0"/>
    <s v="tier - 1"/>
    <x v="6"/>
    <x v="29"/>
  </r>
  <r>
    <x v="223"/>
    <x v="220"/>
    <x v="193"/>
    <x v="187"/>
    <s v="Yes"/>
    <s v="No"/>
    <x v="0"/>
    <x v="3"/>
    <x v="0"/>
    <x v="0"/>
    <x v="0"/>
    <x v="220"/>
    <x v="223"/>
    <x v="1"/>
    <s v="tier - 1"/>
    <x v="3"/>
    <x v="27"/>
  </r>
  <r>
    <x v="224"/>
    <x v="221"/>
    <x v="194"/>
    <x v="188"/>
    <s v="No"/>
    <s v="No"/>
    <x v="0"/>
    <x v="0"/>
    <x v="0"/>
    <x v="0"/>
    <x v="2"/>
    <x v="221"/>
    <x v="224"/>
    <x v="1"/>
    <s v="tier - 3"/>
    <x v="3"/>
    <x v="37"/>
  </r>
  <r>
    <x v="225"/>
    <x v="63"/>
    <x v="195"/>
    <x v="189"/>
    <s v="Yes"/>
    <s v="No"/>
    <x v="1"/>
    <x v="3"/>
    <x v="0"/>
    <x v="0"/>
    <x v="2"/>
    <x v="222"/>
    <x v="225"/>
    <x v="1"/>
    <s v="tier - 2"/>
    <x v="3"/>
    <x v="31"/>
  </r>
  <r>
    <x v="226"/>
    <x v="222"/>
    <x v="196"/>
    <x v="150"/>
    <s v="No"/>
    <s v="No"/>
    <x v="0"/>
    <x v="3"/>
    <x v="0"/>
    <x v="0"/>
    <x v="2"/>
    <x v="223"/>
    <x v="226"/>
    <x v="1"/>
    <s v="tier - 1"/>
    <x v="3"/>
    <x v="44"/>
  </r>
  <r>
    <x v="227"/>
    <x v="223"/>
    <x v="197"/>
    <x v="190"/>
    <s v="Yes"/>
    <s v="No"/>
    <x v="0"/>
    <x v="0"/>
    <x v="0"/>
    <x v="1"/>
    <x v="0"/>
    <x v="224"/>
    <x v="227"/>
    <x v="1"/>
    <s v="tier - 2"/>
    <x v="3"/>
    <x v="22"/>
  </r>
  <r>
    <x v="228"/>
    <x v="224"/>
    <x v="198"/>
    <x v="191"/>
    <s v="Yes"/>
    <s v="No"/>
    <x v="1"/>
    <x v="3"/>
    <x v="0"/>
    <x v="0"/>
    <x v="2"/>
    <x v="225"/>
    <x v="228"/>
    <x v="1"/>
    <s v="tier - 3"/>
    <x v="3"/>
    <x v="33"/>
  </r>
  <r>
    <x v="229"/>
    <x v="225"/>
    <x v="199"/>
    <x v="192"/>
    <s v="Yes"/>
    <s v="No"/>
    <x v="0"/>
    <x v="3"/>
    <x v="0"/>
    <x v="0"/>
    <x v="2"/>
    <x v="226"/>
    <x v="229"/>
    <x v="1"/>
    <s v="tier - 3"/>
    <x v="3"/>
    <x v="40"/>
  </r>
  <r>
    <x v="230"/>
    <x v="226"/>
    <x v="200"/>
    <x v="21"/>
    <s v="No"/>
    <s v="No"/>
    <x v="1"/>
    <x v="3"/>
    <x v="0"/>
    <x v="0"/>
    <x v="1"/>
    <x v="227"/>
    <x v="230"/>
    <x v="0"/>
    <s v="tier - 3"/>
    <x v="3"/>
    <x v="39"/>
  </r>
  <r>
    <x v="231"/>
    <x v="227"/>
    <x v="201"/>
    <x v="193"/>
    <s v="Yes"/>
    <s v="No"/>
    <x v="0"/>
    <x v="3"/>
    <x v="0"/>
    <x v="0"/>
    <x v="2"/>
    <x v="228"/>
    <x v="231"/>
    <x v="0"/>
    <s v="tier - 2"/>
    <x v="0"/>
    <x v="40"/>
  </r>
  <r>
    <x v="232"/>
    <x v="228"/>
    <x v="105"/>
    <x v="194"/>
    <s v="No"/>
    <s v="No"/>
    <x v="1"/>
    <x v="3"/>
    <x v="0"/>
    <x v="0"/>
    <x v="1"/>
    <x v="229"/>
    <x v="232"/>
    <x v="0"/>
    <s v="tier - 2"/>
    <x v="3"/>
    <x v="39"/>
  </r>
  <r>
    <x v="233"/>
    <x v="229"/>
    <x v="202"/>
    <x v="171"/>
    <s v="No"/>
    <s v="No"/>
    <x v="0"/>
    <x v="0"/>
    <x v="0"/>
    <x v="0"/>
    <x v="2"/>
    <x v="230"/>
    <x v="233"/>
    <x v="0"/>
    <s v="tier - 3"/>
    <x v="0"/>
    <x v="6"/>
  </r>
  <r>
    <x v="234"/>
    <x v="132"/>
    <x v="203"/>
    <x v="195"/>
    <s v="No"/>
    <s v="Yes"/>
    <x v="0"/>
    <x v="3"/>
    <x v="0"/>
    <x v="0"/>
    <x v="1"/>
    <x v="231"/>
    <x v="234"/>
    <x v="0"/>
    <s v="tier - 3"/>
    <x v="4"/>
    <x v="41"/>
  </r>
  <r>
    <x v="235"/>
    <x v="230"/>
    <x v="141"/>
    <x v="196"/>
    <s v="Yes"/>
    <s v="No"/>
    <x v="0"/>
    <x v="0"/>
    <x v="0"/>
    <x v="0"/>
    <x v="2"/>
    <x v="232"/>
    <x v="235"/>
    <x v="1"/>
    <s v="tier - 3"/>
    <x v="3"/>
    <x v="1"/>
  </r>
  <r>
    <x v="236"/>
    <x v="231"/>
    <x v="204"/>
    <x v="197"/>
    <s v="No"/>
    <s v="No"/>
    <x v="0"/>
    <x v="3"/>
    <x v="0"/>
    <x v="0"/>
    <x v="2"/>
    <x v="233"/>
    <x v="236"/>
    <x v="0"/>
    <s v="tier - 3"/>
    <x v="3"/>
    <x v="44"/>
  </r>
  <r>
    <x v="237"/>
    <x v="232"/>
    <x v="205"/>
    <x v="27"/>
    <s v="No"/>
    <s v="No"/>
    <x v="0"/>
    <x v="0"/>
    <x v="0"/>
    <x v="0"/>
    <x v="2"/>
    <x v="234"/>
    <x v="237"/>
    <x v="0"/>
    <s v="tier - 2"/>
    <x v="3"/>
    <x v="3"/>
  </r>
  <r>
    <x v="238"/>
    <x v="233"/>
    <x v="82"/>
    <x v="198"/>
    <s v="No"/>
    <s v="No"/>
    <x v="1"/>
    <x v="3"/>
    <x v="0"/>
    <x v="0"/>
    <x v="2"/>
    <x v="235"/>
    <x v="238"/>
    <x v="1"/>
    <s v="tier - 1"/>
    <x v="0"/>
    <x v="39"/>
  </r>
  <r>
    <x v="239"/>
    <x v="234"/>
    <x v="206"/>
    <x v="199"/>
    <s v="No"/>
    <s v="No"/>
    <x v="0"/>
    <x v="3"/>
    <x v="0"/>
    <x v="0"/>
    <x v="2"/>
    <x v="236"/>
    <x v="239"/>
    <x v="1"/>
    <s v="tier - 3"/>
    <x v="3"/>
    <x v="32"/>
  </r>
  <r>
    <x v="240"/>
    <x v="235"/>
    <x v="207"/>
    <x v="200"/>
    <s v="Yes"/>
    <s v="No"/>
    <x v="1"/>
    <x v="3"/>
    <x v="0"/>
    <x v="0"/>
    <x v="1"/>
    <x v="237"/>
    <x v="240"/>
    <x v="1"/>
    <s v="tier - 2"/>
    <x v="1"/>
    <x v="33"/>
  </r>
  <r>
    <x v="241"/>
    <x v="236"/>
    <x v="208"/>
    <x v="201"/>
    <s v="Yes"/>
    <s v="No"/>
    <x v="0"/>
    <x v="3"/>
    <x v="0"/>
    <x v="0"/>
    <x v="0"/>
    <x v="238"/>
    <x v="241"/>
    <x v="0"/>
    <s v="tier - 2"/>
    <x v="3"/>
    <x v="26"/>
  </r>
  <r>
    <x v="242"/>
    <x v="237"/>
    <x v="209"/>
    <x v="202"/>
    <s v="Yes"/>
    <s v="No"/>
    <x v="0"/>
    <x v="3"/>
    <x v="0"/>
    <x v="0"/>
    <x v="2"/>
    <x v="168"/>
    <x v="242"/>
    <x v="0"/>
    <s v="tier - 1"/>
    <x v="3"/>
    <x v="40"/>
  </r>
  <r>
    <x v="243"/>
    <x v="238"/>
    <x v="210"/>
    <x v="203"/>
    <s v="No"/>
    <s v="No"/>
    <x v="0"/>
    <x v="3"/>
    <x v="0"/>
    <x v="0"/>
    <x v="2"/>
    <x v="239"/>
    <x v="243"/>
    <x v="0"/>
    <s v="tier - 3"/>
    <x v="9"/>
    <x v="44"/>
  </r>
  <r>
    <x v="244"/>
    <x v="239"/>
    <x v="211"/>
    <x v="204"/>
    <s v="No"/>
    <s v="No"/>
    <x v="0"/>
    <x v="0"/>
    <x v="0"/>
    <x v="2"/>
    <x v="0"/>
    <x v="240"/>
    <x v="244"/>
    <x v="0"/>
    <s v="tier - 1"/>
    <x v="3"/>
    <x v="5"/>
  </r>
  <r>
    <x v="245"/>
    <x v="240"/>
    <x v="212"/>
    <x v="205"/>
    <s v="Yes"/>
    <s v="No"/>
    <x v="0"/>
    <x v="3"/>
    <x v="0"/>
    <x v="0"/>
    <x v="0"/>
    <x v="241"/>
    <x v="245"/>
    <x v="1"/>
    <s v="tier - 1"/>
    <x v="1"/>
    <x v="27"/>
  </r>
  <r>
    <x v="246"/>
    <x v="241"/>
    <x v="213"/>
    <x v="14"/>
    <s v="No"/>
    <s v="No"/>
    <x v="0"/>
    <x v="0"/>
    <x v="0"/>
    <x v="1"/>
    <x v="0"/>
    <x v="242"/>
    <x v="246"/>
    <x v="1"/>
    <s v="tier - 2"/>
    <x v="3"/>
    <x v="14"/>
  </r>
  <r>
    <x v="247"/>
    <x v="242"/>
    <x v="199"/>
    <x v="206"/>
    <s v="No"/>
    <s v="No"/>
    <x v="0"/>
    <x v="0"/>
    <x v="0"/>
    <x v="0"/>
    <x v="2"/>
    <x v="243"/>
    <x v="247"/>
    <x v="1"/>
    <s v="tier - 3"/>
    <x v="3"/>
    <x v="35"/>
  </r>
  <r>
    <x v="248"/>
    <x v="243"/>
    <x v="214"/>
    <x v="41"/>
    <s v="No"/>
    <s v="No"/>
    <x v="0"/>
    <x v="0"/>
    <x v="0"/>
    <x v="0"/>
    <x v="0"/>
    <x v="244"/>
    <x v="248"/>
    <x v="1"/>
    <s v="tier - 3"/>
    <x v="3"/>
    <x v="43"/>
  </r>
  <r>
    <x v="249"/>
    <x v="244"/>
    <x v="215"/>
    <x v="40"/>
    <s v="No"/>
    <s v="No"/>
    <x v="0"/>
    <x v="1"/>
    <x v="0"/>
    <x v="0"/>
    <x v="2"/>
    <x v="245"/>
    <x v="249"/>
    <x v="1"/>
    <s v="tier - 2"/>
    <x v="3"/>
    <x v="28"/>
  </r>
  <r>
    <x v="250"/>
    <x v="245"/>
    <x v="216"/>
    <x v="138"/>
    <s v="No"/>
    <s v="No"/>
    <x v="0"/>
    <x v="0"/>
    <x v="0"/>
    <x v="0"/>
    <x v="2"/>
    <x v="246"/>
    <x v="250"/>
    <x v="1"/>
    <s v="tier - 2"/>
    <x v="3"/>
    <x v="6"/>
  </r>
  <r>
    <x v="251"/>
    <x v="246"/>
    <x v="217"/>
    <x v="119"/>
    <s v="No"/>
    <s v="Yes"/>
    <x v="0"/>
    <x v="1"/>
    <x v="0"/>
    <x v="0"/>
    <x v="1"/>
    <x v="247"/>
    <x v="251"/>
    <x v="1"/>
    <s v="tier - 2"/>
    <x v="1"/>
    <x v="21"/>
  </r>
  <r>
    <x v="252"/>
    <x v="247"/>
    <x v="117"/>
    <x v="47"/>
    <s v="Yes"/>
    <s v="No"/>
    <x v="1"/>
    <x v="3"/>
    <x v="0"/>
    <x v="0"/>
    <x v="2"/>
    <x v="248"/>
    <x v="252"/>
    <x v="1"/>
    <s v="tier - 3"/>
    <x v="3"/>
    <x v="31"/>
  </r>
  <r>
    <x v="253"/>
    <x v="248"/>
    <x v="218"/>
    <x v="176"/>
    <s v="Yes"/>
    <s v="Yes"/>
    <x v="0"/>
    <x v="1"/>
    <x v="0"/>
    <x v="0"/>
    <x v="2"/>
    <x v="249"/>
    <x v="253"/>
    <x v="1"/>
    <s v="tier - 3"/>
    <x v="3"/>
    <x v="21"/>
  </r>
  <r>
    <x v="254"/>
    <x v="249"/>
    <x v="219"/>
    <x v="207"/>
    <s v="No"/>
    <s v="No"/>
    <x v="0"/>
    <x v="0"/>
    <x v="0"/>
    <x v="2"/>
    <x v="0"/>
    <x v="250"/>
    <x v="254"/>
    <x v="0"/>
    <s v="tier - 3"/>
    <x v="3"/>
    <x v="5"/>
  </r>
  <r>
    <x v="255"/>
    <x v="250"/>
    <x v="141"/>
    <x v="78"/>
    <s v="No"/>
    <s v="No"/>
    <x v="1"/>
    <x v="3"/>
    <x v="0"/>
    <x v="0"/>
    <x v="2"/>
    <x v="251"/>
    <x v="255"/>
    <x v="0"/>
    <s v="tier - 3"/>
    <x v="1"/>
    <x v="39"/>
  </r>
  <r>
    <x v="256"/>
    <x v="251"/>
    <x v="170"/>
    <x v="208"/>
    <s v="No"/>
    <s v="Yes"/>
    <x v="0"/>
    <x v="3"/>
    <x v="0"/>
    <x v="0"/>
    <x v="1"/>
    <x v="252"/>
    <x v="256"/>
    <x v="0"/>
    <s v="tier - 1"/>
    <x v="6"/>
    <x v="41"/>
  </r>
  <r>
    <x v="257"/>
    <x v="252"/>
    <x v="220"/>
    <x v="60"/>
    <s v="No"/>
    <s v="No"/>
    <x v="1"/>
    <x v="3"/>
    <x v="0"/>
    <x v="0"/>
    <x v="1"/>
    <x v="253"/>
    <x v="257"/>
    <x v="1"/>
    <s v="tier - 2"/>
    <x v="3"/>
    <x v="20"/>
  </r>
  <r>
    <x v="258"/>
    <x v="253"/>
    <x v="221"/>
    <x v="27"/>
    <s v="No"/>
    <s v="No"/>
    <x v="1"/>
    <x v="3"/>
    <x v="0"/>
    <x v="0"/>
    <x v="2"/>
    <x v="254"/>
    <x v="258"/>
    <x v="0"/>
    <s v="tier - 2"/>
    <x v="3"/>
    <x v="39"/>
  </r>
  <r>
    <x v="259"/>
    <x v="254"/>
    <x v="222"/>
    <x v="209"/>
    <s v="No"/>
    <s v="No"/>
    <x v="0"/>
    <x v="3"/>
    <x v="0"/>
    <x v="0"/>
    <x v="2"/>
    <x v="255"/>
    <x v="259"/>
    <x v="1"/>
    <s v="tier - 3"/>
    <x v="3"/>
    <x v="32"/>
  </r>
  <r>
    <x v="260"/>
    <x v="255"/>
    <x v="60"/>
    <x v="210"/>
    <s v="No"/>
    <s v="No"/>
    <x v="0"/>
    <x v="0"/>
    <x v="0"/>
    <x v="0"/>
    <x v="0"/>
    <x v="256"/>
    <x v="260"/>
    <x v="0"/>
    <s v="tier - 1"/>
    <x v="11"/>
    <x v="43"/>
  </r>
  <r>
    <x v="261"/>
    <x v="256"/>
    <x v="223"/>
    <x v="211"/>
    <s v="Yes"/>
    <s v="No"/>
    <x v="0"/>
    <x v="1"/>
    <x v="1"/>
    <x v="0"/>
    <x v="0"/>
    <x v="257"/>
    <x v="261"/>
    <x v="1"/>
    <s v="tier - 2"/>
    <x v="1"/>
    <x v="2"/>
  </r>
  <r>
    <x v="262"/>
    <x v="257"/>
    <x v="224"/>
    <x v="212"/>
    <s v="Yes"/>
    <s v="No"/>
    <x v="0"/>
    <x v="0"/>
    <x v="0"/>
    <x v="0"/>
    <x v="2"/>
    <x v="258"/>
    <x v="262"/>
    <x v="1"/>
    <s v="tier - 2"/>
    <x v="3"/>
    <x v="17"/>
  </r>
  <r>
    <x v="263"/>
    <x v="258"/>
    <x v="225"/>
    <x v="1"/>
    <s v="No"/>
    <s v="No"/>
    <x v="0"/>
    <x v="1"/>
    <x v="0"/>
    <x v="1"/>
    <x v="1"/>
    <x v="259"/>
    <x v="263"/>
    <x v="1"/>
    <s v="tier - 3"/>
    <x v="3"/>
    <x v="28"/>
  </r>
  <r>
    <x v="264"/>
    <x v="259"/>
    <x v="226"/>
    <x v="213"/>
    <s v="No"/>
    <s v="No"/>
    <x v="1"/>
    <x v="3"/>
    <x v="0"/>
    <x v="0"/>
    <x v="1"/>
    <x v="260"/>
    <x v="264"/>
    <x v="1"/>
    <s v="tier - 3"/>
    <x v="1"/>
    <x v="39"/>
  </r>
  <r>
    <x v="265"/>
    <x v="260"/>
    <x v="227"/>
    <x v="214"/>
    <s v="No"/>
    <s v="No"/>
    <x v="0"/>
    <x v="0"/>
    <x v="0"/>
    <x v="0"/>
    <x v="1"/>
    <x v="261"/>
    <x v="265"/>
    <x v="1"/>
    <s v="tier - 1"/>
    <x v="3"/>
    <x v="3"/>
  </r>
  <r>
    <x v="266"/>
    <x v="261"/>
    <x v="228"/>
    <x v="215"/>
    <s v="Yes"/>
    <s v="No"/>
    <x v="0"/>
    <x v="0"/>
    <x v="0"/>
    <x v="0"/>
    <x v="2"/>
    <x v="262"/>
    <x v="266"/>
    <x v="1"/>
    <s v="tier - 1"/>
    <x v="3"/>
    <x v="17"/>
  </r>
  <r>
    <x v="267"/>
    <x v="187"/>
    <x v="229"/>
    <x v="216"/>
    <s v="Yes"/>
    <s v="No"/>
    <x v="1"/>
    <x v="3"/>
    <x v="0"/>
    <x v="1"/>
    <x v="1"/>
    <x v="163"/>
    <x v="267"/>
    <x v="1"/>
    <s v="tier - 2"/>
    <x v="3"/>
    <x v="16"/>
  </r>
  <r>
    <x v="268"/>
    <x v="262"/>
    <x v="230"/>
    <x v="217"/>
    <s v="No"/>
    <s v="No"/>
    <x v="0"/>
    <x v="0"/>
    <x v="0"/>
    <x v="2"/>
    <x v="0"/>
    <x v="263"/>
    <x v="268"/>
    <x v="0"/>
    <s v="tier - 2"/>
    <x v="3"/>
    <x v="5"/>
  </r>
  <r>
    <x v="269"/>
    <x v="263"/>
    <x v="231"/>
    <x v="78"/>
    <s v="No"/>
    <s v="No"/>
    <x v="0"/>
    <x v="0"/>
    <x v="0"/>
    <x v="0"/>
    <x v="2"/>
    <x v="264"/>
    <x v="269"/>
    <x v="0"/>
    <s v="tier - 2"/>
    <x v="3"/>
    <x v="6"/>
  </r>
  <r>
    <x v="270"/>
    <x v="264"/>
    <x v="232"/>
    <x v="218"/>
    <s v="Yes"/>
    <s v="No"/>
    <x v="0"/>
    <x v="0"/>
    <x v="0"/>
    <x v="2"/>
    <x v="0"/>
    <x v="265"/>
    <x v="270"/>
    <x v="1"/>
    <s v="tier - 3"/>
    <x v="3"/>
    <x v="22"/>
  </r>
  <r>
    <x v="271"/>
    <x v="265"/>
    <x v="233"/>
    <x v="219"/>
    <s v="Yes"/>
    <s v="No"/>
    <x v="0"/>
    <x v="3"/>
    <x v="0"/>
    <x v="0"/>
    <x v="2"/>
    <x v="266"/>
    <x v="271"/>
    <x v="0"/>
    <s v="tier - 1"/>
    <x v="3"/>
    <x v="40"/>
  </r>
  <r>
    <x v="272"/>
    <x v="266"/>
    <x v="234"/>
    <x v="220"/>
    <s v="No"/>
    <s v="No"/>
    <x v="0"/>
    <x v="0"/>
    <x v="0"/>
    <x v="1"/>
    <x v="0"/>
    <x v="267"/>
    <x v="272"/>
    <x v="1"/>
    <s v="tier - 1"/>
    <x v="3"/>
    <x v="14"/>
  </r>
  <r>
    <x v="273"/>
    <x v="267"/>
    <x v="235"/>
    <x v="221"/>
    <s v="Yes"/>
    <s v="No"/>
    <x v="0"/>
    <x v="0"/>
    <x v="0"/>
    <x v="0"/>
    <x v="0"/>
    <x v="268"/>
    <x v="273"/>
    <x v="1"/>
    <s v="tier - 3"/>
    <x v="3"/>
    <x v="36"/>
  </r>
  <r>
    <x v="274"/>
    <x v="268"/>
    <x v="236"/>
    <x v="166"/>
    <s v="Yes"/>
    <s v="No"/>
    <x v="0"/>
    <x v="3"/>
    <x v="0"/>
    <x v="0"/>
    <x v="2"/>
    <x v="269"/>
    <x v="274"/>
    <x v="0"/>
    <s v="tier - 2"/>
    <x v="3"/>
    <x v="40"/>
  </r>
  <r>
    <x v="275"/>
    <x v="269"/>
    <x v="237"/>
    <x v="196"/>
    <s v="No"/>
    <s v="No"/>
    <x v="0"/>
    <x v="0"/>
    <x v="0"/>
    <x v="1"/>
    <x v="2"/>
    <x v="270"/>
    <x v="275"/>
    <x v="0"/>
    <s v="tier - 3"/>
    <x v="1"/>
    <x v="25"/>
  </r>
  <r>
    <x v="276"/>
    <x v="270"/>
    <x v="238"/>
    <x v="152"/>
    <s v="No"/>
    <s v="No"/>
    <x v="0"/>
    <x v="1"/>
    <x v="0"/>
    <x v="1"/>
    <x v="2"/>
    <x v="271"/>
    <x v="276"/>
    <x v="1"/>
    <s v="tier - 2"/>
    <x v="1"/>
    <x v="28"/>
  </r>
  <r>
    <x v="277"/>
    <x v="271"/>
    <x v="239"/>
    <x v="222"/>
    <s v="No"/>
    <s v="No"/>
    <x v="0"/>
    <x v="0"/>
    <x v="0"/>
    <x v="1"/>
    <x v="0"/>
    <x v="195"/>
    <x v="277"/>
    <x v="0"/>
    <s v="tier - 1"/>
    <x v="3"/>
    <x v="19"/>
  </r>
  <r>
    <x v="278"/>
    <x v="178"/>
    <x v="240"/>
    <x v="133"/>
    <s v="No"/>
    <s v="No"/>
    <x v="0"/>
    <x v="0"/>
    <x v="0"/>
    <x v="3"/>
    <x v="2"/>
    <x v="272"/>
    <x v="278"/>
    <x v="1"/>
    <s v="tier - 1"/>
    <x v="1"/>
    <x v="3"/>
  </r>
  <r>
    <x v="279"/>
    <x v="272"/>
    <x v="241"/>
    <x v="99"/>
    <s v="No"/>
    <s v="No"/>
    <x v="0"/>
    <x v="0"/>
    <x v="0"/>
    <x v="0"/>
    <x v="1"/>
    <x v="273"/>
    <x v="279"/>
    <x v="0"/>
    <s v="tier - 2"/>
    <x v="3"/>
    <x v="3"/>
  </r>
  <r>
    <x v="280"/>
    <x v="273"/>
    <x v="242"/>
    <x v="223"/>
    <s v="No"/>
    <s v="No"/>
    <x v="0"/>
    <x v="0"/>
    <x v="0"/>
    <x v="2"/>
    <x v="0"/>
    <x v="274"/>
    <x v="280"/>
    <x v="1"/>
    <s v="tier - 3"/>
    <x v="3"/>
    <x v="0"/>
  </r>
  <r>
    <x v="281"/>
    <x v="92"/>
    <x v="243"/>
    <x v="80"/>
    <s v="No"/>
    <s v="No"/>
    <x v="0"/>
    <x v="0"/>
    <x v="0"/>
    <x v="0"/>
    <x v="2"/>
    <x v="139"/>
    <x v="281"/>
    <x v="0"/>
    <s v="tier - 1"/>
    <x v="3"/>
    <x v="3"/>
  </r>
  <r>
    <x v="282"/>
    <x v="274"/>
    <x v="215"/>
    <x v="224"/>
    <s v="No"/>
    <s v="No"/>
    <x v="1"/>
    <x v="3"/>
    <x v="0"/>
    <x v="0"/>
    <x v="2"/>
    <x v="275"/>
    <x v="282"/>
    <x v="0"/>
    <s v="tier - 2"/>
    <x v="0"/>
    <x v="39"/>
  </r>
  <r>
    <x v="283"/>
    <x v="275"/>
    <x v="244"/>
    <x v="106"/>
    <s v="Yes"/>
    <s v="No"/>
    <x v="0"/>
    <x v="0"/>
    <x v="0"/>
    <x v="1"/>
    <x v="1"/>
    <x v="276"/>
    <x v="283"/>
    <x v="1"/>
    <s v="tier - 1"/>
    <x v="3"/>
    <x v="1"/>
  </r>
  <r>
    <x v="284"/>
    <x v="276"/>
    <x v="245"/>
    <x v="225"/>
    <s v="Yes"/>
    <s v="No"/>
    <x v="0"/>
    <x v="0"/>
    <x v="0"/>
    <x v="0"/>
    <x v="0"/>
    <x v="277"/>
    <x v="284"/>
    <x v="1"/>
    <s v="tier - 2"/>
    <x v="3"/>
    <x v="36"/>
  </r>
  <r>
    <x v="285"/>
    <x v="277"/>
    <x v="246"/>
    <x v="226"/>
    <s v="Yes"/>
    <s v="No"/>
    <x v="0"/>
    <x v="0"/>
    <x v="0"/>
    <x v="1"/>
    <x v="2"/>
    <x v="278"/>
    <x v="285"/>
    <x v="1"/>
    <s v="tier - 3"/>
    <x v="3"/>
    <x v="1"/>
  </r>
  <r>
    <x v="286"/>
    <x v="278"/>
    <x v="247"/>
    <x v="100"/>
    <s v="No"/>
    <s v="No"/>
    <x v="0"/>
    <x v="1"/>
    <x v="0"/>
    <x v="1"/>
    <x v="1"/>
    <x v="279"/>
    <x v="286"/>
    <x v="1"/>
    <s v="tier - 2"/>
    <x v="3"/>
    <x v="28"/>
  </r>
  <r>
    <x v="287"/>
    <x v="279"/>
    <x v="248"/>
    <x v="227"/>
    <s v="Yes"/>
    <s v="No"/>
    <x v="0"/>
    <x v="3"/>
    <x v="0"/>
    <x v="0"/>
    <x v="0"/>
    <x v="280"/>
    <x v="287"/>
    <x v="1"/>
    <s v="tier - 2"/>
    <x v="3"/>
    <x v="26"/>
  </r>
  <r>
    <x v="288"/>
    <x v="280"/>
    <x v="249"/>
    <x v="14"/>
    <s v="Yes"/>
    <s v="No"/>
    <x v="0"/>
    <x v="3"/>
    <x v="0"/>
    <x v="2"/>
    <x v="0"/>
    <x v="281"/>
    <x v="288"/>
    <x v="1"/>
    <s v="tier - 3"/>
    <x v="1"/>
    <x v="27"/>
  </r>
  <r>
    <x v="289"/>
    <x v="281"/>
    <x v="250"/>
    <x v="228"/>
    <s v="No"/>
    <s v="No"/>
    <x v="0"/>
    <x v="0"/>
    <x v="0"/>
    <x v="0"/>
    <x v="2"/>
    <x v="282"/>
    <x v="289"/>
    <x v="1"/>
    <s v="tier - 1"/>
    <x v="3"/>
    <x v="6"/>
  </r>
  <r>
    <x v="290"/>
    <x v="282"/>
    <x v="251"/>
    <x v="229"/>
    <s v="Yes"/>
    <s v="No"/>
    <x v="1"/>
    <x v="3"/>
    <x v="0"/>
    <x v="2"/>
    <x v="1"/>
    <x v="283"/>
    <x v="290"/>
    <x v="0"/>
    <s v="tier - 2"/>
    <x v="3"/>
    <x v="16"/>
  </r>
  <r>
    <x v="291"/>
    <x v="283"/>
    <x v="252"/>
    <x v="230"/>
    <s v="No"/>
    <s v="No"/>
    <x v="0"/>
    <x v="0"/>
    <x v="1"/>
    <x v="1"/>
    <x v="0"/>
    <x v="284"/>
    <x v="291"/>
    <x v="0"/>
    <s v="tier - 3"/>
    <x v="6"/>
    <x v="9"/>
  </r>
  <r>
    <x v="292"/>
    <x v="284"/>
    <x v="253"/>
    <x v="124"/>
    <s v="No"/>
    <s v="No"/>
    <x v="1"/>
    <x v="3"/>
    <x v="0"/>
    <x v="0"/>
    <x v="2"/>
    <x v="285"/>
    <x v="292"/>
    <x v="0"/>
    <s v="tier - 3"/>
    <x v="3"/>
    <x v="20"/>
  </r>
  <r>
    <x v="293"/>
    <x v="285"/>
    <x v="254"/>
    <x v="231"/>
    <s v="No"/>
    <s v="No"/>
    <x v="0"/>
    <x v="1"/>
    <x v="0"/>
    <x v="2"/>
    <x v="1"/>
    <x v="286"/>
    <x v="293"/>
    <x v="1"/>
    <s v="tier - 1"/>
    <x v="3"/>
    <x v="28"/>
  </r>
  <r>
    <x v="294"/>
    <x v="286"/>
    <x v="255"/>
    <x v="232"/>
    <s v="Yes"/>
    <s v="No"/>
    <x v="0"/>
    <x v="3"/>
    <x v="0"/>
    <x v="1"/>
    <x v="0"/>
    <x v="287"/>
    <x v="294"/>
    <x v="1"/>
    <s v="tier - 3"/>
    <x v="3"/>
    <x v="27"/>
  </r>
  <r>
    <x v="295"/>
    <x v="287"/>
    <x v="256"/>
    <x v="112"/>
    <s v="No"/>
    <s v="No"/>
    <x v="0"/>
    <x v="3"/>
    <x v="0"/>
    <x v="1"/>
    <x v="2"/>
    <x v="288"/>
    <x v="295"/>
    <x v="1"/>
    <s v="tier - 1"/>
    <x v="3"/>
    <x v="32"/>
  </r>
  <r>
    <x v="296"/>
    <x v="288"/>
    <x v="257"/>
    <x v="233"/>
    <s v="No"/>
    <s v="No"/>
    <x v="0"/>
    <x v="0"/>
    <x v="0"/>
    <x v="2"/>
    <x v="2"/>
    <x v="289"/>
    <x v="296"/>
    <x v="1"/>
    <s v="tier - 2"/>
    <x v="1"/>
    <x v="29"/>
  </r>
  <r>
    <x v="297"/>
    <x v="289"/>
    <x v="27"/>
    <x v="54"/>
    <s v="No"/>
    <s v="No"/>
    <x v="0"/>
    <x v="0"/>
    <x v="1"/>
    <x v="0"/>
    <x v="0"/>
    <x v="290"/>
    <x v="297"/>
    <x v="1"/>
    <s v="tier - 1"/>
    <x v="2"/>
    <x v="15"/>
  </r>
  <r>
    <x v="298"/>
    <x v="290"/>
    <x v="258"/>
    <x v="234"/>
    <s v="Yes"/>
    <s v="No"/>
    <x v="0"/>
    <x v="3"/>
    <x v="0"/>
    <x v="2"/>
    <x v="0"/>
    <x v="291"/>
    <x v="298"/>
    <x v="1"/>
    <s v="tier - 1"/>
    <x v="3"/>
    <x v="27"/>
  </r>
  <r>
    <x v="299"/>
    <x v="291"/>
    <x v="259"/>
    <x v="235"/>
    <s v="No"/>
    <s v="No"/>
    <x v="0"/>
    <x v="0"/>
    <x v="0"/>
    <x v="2"/>
    <x v="0"/>
    <x v="292"/>
    <x v="299"/>
    <x v="1"/>
    <s v="tier - 3"/>
    <x v="3"/>
    <x v="19"/>
  </r>
  <r>
    <x v="300"/>
    <x v="237"/>
    <x v="260"/>
    <x v="27"/>
    <s v="Yes"/>
    <s v="No"/>
    <x v="0"/>
    <x v="3"/>
    <x v="0"/>
    <x v="0"/>
    <x v="2"/>
    <x v="293"/>
    <x v="300"/>
    <x v="1"/>
    <s v="tier - 2"/>
    <x v="3"/>
    <x v="40"/>
  </r>
  <r>
    <x v="301"/>
    <x v="292"/>
    <x v="261"/>
    <x v="12"/>
    <s v="No"/>
    <s v="No"/>
    <x v="0"/>
    <x v="0"/>
    <x v="0"/>
    <x v="2"/>
    <x v="0"/>
    <x v="294"/>
    <x v="301"/>
    <x v="1"/>
    <s v="tier - 1"/>
    <x v="3"/>
    <x v="0"/>
  </r>
  <r>
    <x v="302"/>
    <x v="293"/>
    <x v="262"/>
    <x v="236"/>
    <s v="Yes"/>
    <s v="Yes"/>
    <x v="0"/>
    <x v="1"/>
    <x v="0"/>
    <x v="0"/>
    <x v="1"/>
    <x v="295"/>
    <x v="302"/>
    <x v="0"/>
    <s v="tier - 1"/>
    <x v="3"/>
    <x v="21"/>
  </r>
  <r>
    <x v="303"/>
    <x v="294"/>
    <x v="263"/>
    <x v="237"/>
    <s v="No"/>
    <s v="Yes"/>
    <x v="0"/>
    <x v="3"/>
    <x v="0"/>
    <x v="0"/>
    <x v="2"/>
    <x v="296"/>
    <x v="303"/>
    <x v="1"/>
    <s v="tier - 1"/>
    <x v="3"/>
    <x v="41"/>
  </r>
  <r>
    <x v="304"/>
    <x v="295"/>
    <x v="264"/>
    <x v="238"/>
    <s v="Yes"/>
    <s v="No"/>
    <x v="0"/>
    <x v="1"/>
    <x v="0"/>
    <x v="1"/>
    <x v="0"/>
    <x v="297"/>
    <x v="304"/>
    <x v="1"/>
    <s v="tier - 2"/>
    <x v="0"/>
    <x v="12"/>
  </r>
  <r>
    <x v="305"/>
    <x v="234"/>
    <x v="265"/>
    <x v="239"/>
    <s v="Yes"/>
    <s v="No"/>
    <x v="0"/>
    <x v="3"/>
    <x v="0"/>
    <x v="1"/>
    <x v="2"/>
    <x v="298"/>
    <x v="305"/>
    <x v="1"/>
    <s v="tier - 1"/>
    <x v="3"/>
    <x v="23"/>
  </r>
  <r>
    <x v="306"/>
    <x v="296"/>
    <x v="266"/>
    <x v="194"/>
    <s v="Yes"/>
    <s v="No"/>
    <x v="1"/>
    <x v="3"/>
    <x v="0"/>
    <x v="2"/>
    <x v="1"/>
    <x v="299"/>
    <x v="306"/>
    <x v="1"/>
    <s v="tier - 3"/>
    <x v="3"/>
    <x v="33"/>
  </r>
  <r>
    <x v="307"/>
    <x v="297"/>
    <x v="267"/>
    <x v="240"/>
    <s v="No"/>
    <s v="No"/>
    <x v="0"/>
    <x v="0"/>
    <x v="0"/>
    <x v="0"/>
    <x v="1"/>
    <x v="300"/>
    <x v="307"/>
    <x v="0"/>
    <s v="tier - 2"/>
    <x v="3"/>
    <x v="35"/>
  </r>
  <r>
    <x v="308"/>
    <x v="298"/>
    <x v="268"/>
    <x v="241"/>
    <s v="Yes"/>
    <s v="No"/>
    <x v="0"/>
    <x v="1"/>
    <x v="0"/>
    <x v="2"/>
    <x v="0"/>
    <x v="301"/>
    <x v="308"/>
    <x v="1"/>
    <s v="tier - 3"/>
    <x v="3"/>
    <x v="2"/>
  </r>
  <r>
    <x v="309"/>
    <x v="299"/>
    <x v="269"/>
    <x v="242"/>
    <s v="Yes"/>
    <s v="No"/>
    <x v="0"/>
    <x v="3"/>
    <x v="0"/>
    <x v="1"/>
    <x v="0"/>
    <x v="302"/>
    <x v="309"/>
    <x v="1"/>
    <s v="tier - 1"/>
    <x v="3"/>
    <x v="26"/>
  </r>
  <r>
    <x v="310"/>
    <x v="69"/>
    <x v="270"/>
    <x v="236"/>
    <s v="Yes"/>
    <s v="No"/>
    <x v="1"/>
    <x v="3"/>
    <x v="0"/>
    <x v="2"/>
    <x v="1"/>
    <x v="303"/>
    <x v="310"/>
    <x v="1"/>
    <s v="tier - 1"/>
    <x v="1"/>
    <x v="33"/>
  </r>
  <r>
    <x v="311"/>
    <x v="300"/>
    <x v="271"/>
    <x v="141"/>
    <s v="No"/>
    <s v="No"/>
    <x v="0"/>
    <x v="3"/>
    <x v="0"/>
    <x v="0"/>
    <x v="2"/>
    <x v="304"/>
    <x v="311"/>
    <x v="1"/>
    <s v="tier - 3"/>
    <x v="3"/>
    <x v="44"/>
  </r>
  <r>
    <x v="312"/>
    <x v="301"/>
    <x v="272"/>
    <x v="243"/>
    <s v="Yes"/>
    <s v="No"/>
    <x v="0"/>
    <x v="0"/>
    <x v="0"/>
    <x v="2"/>
    <x v="2"/>
    <x v="305"/>
    <x v="312"/>
    <x v="1"/>
    <s v="tier - 3"/>
    <x v="1"/>
    <x v="1"/>
  </r>
  <r>
    <x v="313"/>
    <x v="302"/>
    <x v="273"/>
    <x v="244"/>
    <s v="Yes"/>
    <s v="No"/>
    <x v="1"/>
    <x v="3"/>
    <x v="0"/>
    <x v="3"/>
    <x v="2"/>
    <x v="306"/>
    <x v="313"/>
    <x v="1"/>
    <s v="tier - 2"/>
    <x v="3"/>
    <x v="16"/>
  </r>
  <r>
    <x v="314"/>
    <x v="303"/>
    <x v="274"/>
    <x v="245"/>
    <s v="No"/>
    <s v="Yes"/>
    <x v="0"/>
    <x v="3"/>
    <x v="0"/>
    <x v="0"/>
    <x v="1"/>
    <x v="307"/>
    <x v="314"/>
    <x v="1"/>
    <s v="tier - 2"/>
    <x v="3"/>
    <x v="39"/>
  </r>
  <r>
    <x v="315"/>
    <x v="304"/>
    <x v="275"/>
    <x v="27"/>
    <s v="No"/>
    <s v="No"/>
    <x v="0"/>
    <x v="1"/>
    <x v="1"/>
    <x v="1"/>
    <x v="2"/>
    <x v="308"/>
    <x v="315"/>
    <x v="0"/>
    <s v="tier - 1"/>
    <x v="1"/>
    <x v="28"/>
  </r>
  <r>
    <x v="316"/>
    <x v="305"/>
    <x v="276"/>
    <x v="246"/>
    <s v="No"/>
    <s v="No"/>
    <x v="0"/>
    <x v="0"/>
    <x v="1"/>
    <x v="1"/>
    <x v="0"/>
    <x v="309"/>
    <x v="316"/>
    <x v="0"/>
    <s v="tier - 1"/>
    <x v="7"/>
    <x v="5"/>
  </r>
  <r>
    <x v="317"/>
    <x v="306"/>
    <x v="277"/>
    <x v="247"/>
    <s v="Yes"/>
    <s v="No"/>
    <x v="1"/>
    <x v="3"/>
    <x v="0"/>
    <x v="1"/>
    <x v="0"/>
    <x v="310"/>
    <x v="317"/>
    <x v="0"/>
    <s v="tier - 1"/>
    <x v="7"/>
    <x v="8"/>
  </r>
  <r>
    <x v="318"/>
    <x v="307"/>
    <x v="278"/>
    <x v="248"/>
    <s v="No"/>
    <s v="No"/>
    <x v="0"/>
    <x v="2"/>
    <x v="1"/>
    <x v="2"/>
    <x v="0"/>
    <x v="311"/>
    <x v="318"/>
    <x v="0"/>
    <s v="tier - 3"/>
    <x v="1"/>
    <x v="7"/>
  </r>
  <r>
    <x v="319"/>
    <x v="308"/>
    <x v="279"/>
    <x v="68"/>
    <s v="No"/>
    <s v="No"/>
    <x v="0"/>
    <x v="0"/>
    <x v="0"/>
    <x v="3"/>
    <x v="0"/>
    <x v="312"/>
    <x v="319"/>
    <x v="1"/>
    <s v="tier - 3"/>
    <x v="3"/>
    <x v="14"/>
  </r>
  <r>
    <x v="320"/>
    <x v="309"/>
    <x v="280"/>
    <x v="249"/>
    <s v="No"/>
    <s v="No"/>
    <x v="1"/>
    <x v="3"/>
    <x v="0"/>
    <x v="2"/>
    <x v="2"/>
    <x v="313"/>
    <x v="320"/>
    <x v="1"/>
    <s v="tier - 3"/>
    <x v="3"/>
    <x v="18"/>
  </r>
  <r>
    <x v="321"/>
    <x v="310"/>
    <x v="281"/>
    <x v="250"/>
    <s v="Yes"/>
    <s v="No"/>
    <x v="0"/>
    <x v="0"/>
    <x v="1"/>
    <x v="0"/>
    <x v="0"/>
    <x v="314"/>
    <x v="321"/>
    <x v="0"/>
    <s v="tier - 1"/>
    <x v="1"/>
    <x v="22"/>
  </r>
  <r>
    <x v="322"/>
    <x v="274"/>
    <x v="282"/>
    <x v="201"/>
    <s v="Yes"/>
    <s v="No"/>
    <x v="0"/>
    <x v="0"/>
    <x v="0"/>
    <x v="2"/>
    <x v="0"/>
    <x v="315"/>
    <x v="322"/>
    <x v="1"/>
    <s v="tier - 3"/>
    <x v="1"/>
    <x v="36"/>
  </r>
  <r>
    <x v="323"/>
    <x v="311"/>
    <x v="283"/>
    <x v="251"/>
    <s v="No"/>
    <s v="No"/>
    <x v="0"/>
    <x v="0"/>
    <x v="0"/>
    <x v="1"/>
    <x v="2"/>
    <x v="316"/>
    <x v="323"/>
    <x v="0"/>
    <s v="tier - 1"/>
    <x v="3"/>
    <x v="42"/>
  </r>
  <r>
    <x v="324"/>
    <x v="312"/>
    <x v="272"/>
    <x v="252"/>
    <s v="Yes"/>
    <s v="No"/>
    <x v="0"/>
    <x v="0"/>
    <x v="0"/>
    <x v="2"/>
    <x v="2"/>
    <x v="317"/>
    <x v="324"/>
    <x v="0"/>
    <s v="tier - 1"/>
    <x v="3"/>
    <x v="1"/>
  </r>
  <r>
    <x v="325"/>
    <x v="313"/>
    <x v="284"/>
    <x v="253"/>
    <s v="Yes"/>
    <s v="No"/>
    <x v="0"/>
    <x v="3"/>
    <x v="0"/>
    <x v="1"/>
    <x v="2"/>
    <x v="318"/>
    <x v="325"/>
    <x v="0"/>
    <s v="tier - 1"/>
    <x v="3"/>
    <x v="23"/>
  </r>
  <r>
    <x v="326"/>
    <x v="314"/>
    <x v="285"/>
    <x v="254"/>
    <s v="Yes"/>
    <s v="No"/>
    <x v="0"/>
    <x v="3"/>
    <x v="0"/>
    <x v="2"/>
    <x v="0"/>
    <x v="319"/>
    <x v="326"/>
    <x v="0"/>
    <s v="tier - 3"/>
    <x v="3"/>
    <x v="27"/>
  </r>
  <r>
    <x v="327"/>
    <x v="315"/>
    <x v="286"/>
    <x v="34"/>
    <s v="No"/>
    <s v="No"/>
    <x v="0"/>
    <x v="0"/>
    <x v="0"/>
    <x v="1"/>
    <x v="1"/>
    <x v="320"/>
    <x v="327"/>
    <x v="0"/>
    <s v="tier - 3"/>
    <x v="3"/>
    <x v="4"/>
  </r>
  <r>
    <x v="328"/>
    <x v="316"/>
    <x v="287"/>
    <x v="67"/>
    <s v="No"/>
    <s v="No"/>
    <x v="0"/>
    <x v="0"/>
    <x v="0"/>
    <x v="2"/>
    <x v="2"/>
    <x v="321"/>
    <x v="328"/>
    <x v="0"/>
    <s v="tier - 1"/>
    <x v="1"/>
    <x v="37"/>
  </r>
  <r>
    <x v="329"/>
    <x v="317"/>
    <x v="288"/>
    <x v="255"/>
    <s v="Yes"/>
    <s v="No"/>
    <x v="0"/>
    <x v="0"/>
    <x v="0"/>
    <x v="2"/>
    <x v="0"/>
    <x v="322"/>
    <x v="329"/>
    <x v="0"/>
    <s v="tier - 2"/>
    <x v="3"/>
    <x v="36"/>
  </r>
  <r>
    <x v="330"/>
    <x v="318"/>
    <x v="289"/>
    <x v="256"/>
    <s v="No"/>
    <s v="No"/>
    <x v="0"/>
    <x v="3"/>
    <x v="0"/>
    <x v="0"/>
    <x v="1"/>
    <x v="323"/>
    <x v="330"/>
    <x v="0"/>
    <s v="tier - 2"/>
    <x v="3"/>
    <x v="44"/>
  </r>
  <r>
    <x v="331"/>
    <x v="319"/>
    <x v="290"/>
    <x v="257"/>
    <s v="No"/>
    <s v="No"/>
    <x v="0"/>
    <x v="1"/>
    <x v="0"/>
    <x v="2"/>
    <x v="0"/>
    <x v="324"/>
    <x v="331"/>
    <x v="0"/>
    <s v="tier - 3"/>
    <x v="3"/>
    <x v="30"/>
  </r>
  <r>
    <x v="332"/>
    <x v="320"/>
    <x v="291"/>
    <x v="87"/>
    <s v="No"/>
    <s v="No"/>
    <x v="1"/>
    <x v="3"/>
    <x v="0"/>
    <x v="0"/>
    <x v="1"/>
    <x v="325"/>
    <x v="332"/>
    <x v="0"/>
    <s v="tier - 1"/>
    <x v="3"/>
    <x v="20"/>
  </r>
  <r>
    <x v="333"/>
    <x v="321"/>
    <x v="272"/>
    <x v="258"/>
    <s v="Yes"/>
    <s v="No"/>
    <x v="0"/>
    <x v="3"/>
    <x v="0"/>
    <x v="2"/>
    <x v="0"/>
    <x v="326"/>
    <x v="333"/>
    <x v="0"/>
    <s v="tier - 1"/>
    <x v="3"/>
    <x v="27"/>
  </r>
  <r>
    <x v="334"/>
    <x v="322"/>
    <x v="292"/>
    <x v="82"/>
    <s v="Yes"/>
    <s v="No"/>
    <x v="0"/>
    <x v="1"/>
    <x v="0"/>
    <x v="1"/>
    <x v="2"/>
    <x v="327"/>
    <x v="334"/>
    <x v="0"/>
    <s v="tier - 2"/>
    <x v="2"/>
    <x v="10"/>
  </r>
  <r>
    <x v="335"/>
    <x v="323"/>
    <x v="293"/>
    <x v="259"/>
    <s v="No"/>
    <s v="No"/>
    <x v="0"/>
    <x v="3"/>
    <x v="0"/>
    <x v="2"/>
    <x v="1"/>
    <x v="328"/>
    <x v="335"/>
    <x v="0"/>
    <s v="tier - 1"/>
    <x v="3"/>
    <x v="38"/>
  </r>
  <r>
    <x v="336"/>
    <x v="324"/>
    <x v="294"/>
    <x v="141"/>
    <s v="Yes"/>
    <s v="No"/>
    <x v="0"/>
    <x v="0"/>
    <x v="0"/>
    <x v="2"/>
    <x v="2"/>
    <x v="329"/>
    <x v="336"/>
    <x v="0"/>
    <s v="tier - 1"/>
    <x v="3"/>
    <x v="17"/>
  </r>
  <r>
    <x v="337"/>
    <x v="325"/>
    <x v="295"/>
    <x v="260"/>
    <s v="No"/>
    <s v="No"/>
    <x v="0"/>
    <x v="2"/>
    <x v="0"/>
    <x v="1"/>
    <x v="0"/>
    <x v="330"/>
    <x v="337"/>
    <x v="0"/>
    <s v="tier - 2"/>
    <x v="1"/>
    <x v="46"/>
  </r>
  <r>
    <x v="338"/>
    <x v="326"/>
    <x v="296"/>
    <x v="217"/>
    <s v="No"/>
    <s v="No"/>
    <x v="0"/>
    <x v="0"/>
    <x v="0"/>
    <x v="3"/>
    <x v="0"/>
    <x v="331"/>
    <x v="338"/>
    <x v="0"/>
    <s v="tier - 3"/>
    <x v="1"/>
    <x v="9"/>
  </r>
  <r>
    <x v="339"/>
    <x v="327"/>
    <x v="67"/>
    <x v="143"/>
    <s v="Yes"/>
    <s v="No"/>
    <x v="1"/>
    <x v="3"/>
    <x v="1"/>
    <x v="0"/>
    <x v="2"/>
    <x v="332"/>
    <x v="339"/>
    <x v="0"/>
    <s v="tier - 3"/>
    <x v="2"/>
    <x v="16"/>
  </r>
  <r>
    <x v="340"/>
    <x v="328"/>
    <x v="297"/>
    <x v="261"/>
    <s v="Yes"/>
    <s v="No"/>
    <x v="0"/>
    <x v="0"/>
    <x v="0"/>
    <x v="3"/>
    <x v="2"/>
    <x v="333"/>
    <x v="340"/>
    <x v="0"/>
    <s v="tier - 2"/>
    <x v="3"/>
    <x v="1"/>
  </r>
  <r>
    <x v="341"/>
    <x v="329"/>
    <x v="298"/>
    <x v="262"/>
    <s v="Yes"/>
    <s v="No"/>
    <x v="0"/>
    <x v="1"/>
    <x v="0"/>
    <x v="1"/>
    <x v="0"/>
    <x v="334"/>
    <x v="341"/>
    <x v="0"/>
    <s v="tier - 3"/>
    <x v="1"/>
    <x v="12"/>
  </r>
  <r>
    <x v="342"/>
    <x v="330"/>
    <x v="299"/>
    <x v="263"/>
    <s v="No"/>
    <s v="No"/>
    <x v="0"/>
    <x v="0"/>
    <x v="0"/>
    <x v="3"/>
    <x v="0"/>
    <x v="335"/>
    <x v="342"/>
    <x v="0"/>
    <s v="tier - 1"/>
    <x v="3"/>
    <x v="9"/>
  </r>
  <r>
    <x v="343"/>
    <x v="331"/>
    <x v="300"/>
    <x v="159"/>
    <s v="No"/>
    <s v="No"/>
    <x v="0"/>
    <x v="0"/>
    <x v="0"/>
    <x v="2"/>
    <x v="2"/>
    <x v="336"/>
    <x v="343"/>
    <x v="0"/>
    <s v="tier - 3"/>
    <x v="3"/>
    <x v="25"/>
  </r>
  <r>
    <x v="344"/>
    <x v="332"/>
    <x v="301"/>
    <x v="139"/>
    <s v="No"/>
    <s v="No"/>
    <x v="0"/>
    <x v="3"/>
    <x v="0"/>
    <x v="0"/>
    <x v="2"/>
    <x v="337"/>
    <x v="344"/>
    <x v="0"/>
    <s v="tier - 3"/>
    <x v="3"/>
    <x v="34"/>
  </r>
  <r>
    <x v="345"/>
    <x v="333"/>
    <x v="302"/>
    <x v="264"/>
    <s v="No"/>
    <s v="No"/>
    <x v="1"/>
    <x v="3"/>
    <x v="0"/>
    <x v="0"/>
    <x v="2"/>
    <x v="338"/>
    <x v="345"/>
    <x v="0"/>
    <s v="tier - 3"/>
    <x v="3"/>
    <x v="39"/>
  </r>
  <r>
    <x v="346"/>
    <x v="334"/>
    <x v="303"/>
    <x v="127"/>
    <s v="Yes"/>
    <s v="No"/>
    <x v="0"/>
    <x v="1"/>
    <x v="0"/>
    <x v="1"/>
    <x v="2"/>
    <x v="339"/>
    <x v="346"/>
    <x v="0"/>
    <s v="tier - 1"/>
    <x v="1"/>
    <x v="10"/>
  </r>
  <r>
    <x v="347"/>
    <x v="335"/>
    <x v="304"/>
    <x v="265"/>
    <s v="No"/>
    <s v="No"/>
    <x v="0"/>
    <x v="0"/>
    <x v="1"/>
    <x v="1"/>
    <x v="0"/>
    <x v="340"/>
    <x v="347"/>
    <x v="0"/>
    <s v="tier - 1"/>
    <x v="1"/>
    <x v="5"/>
  </r>
  <r>
    <x v="348"/>
    <x v="336"/>
    <x v="237"/>
    <x v="266"/>
    <s v="Yes"/>
    <s v="No"/>
    <x v="0"/>
    <x v="1"/>
    <x v="0"/>
    <x v="1"/>
    <x v="0"/>
    <x v="341"/>
    <x v="348"/>
    <x v="0"/>
    <s v="tier - 2"/>
    <x v="1"/>
    <x v="12"/>
  </r>
  <r>
    <x v="349"/>
    <x v="337"/>
    <x v="305"/>
    <x v="267"/>
    <s v="No"/>
    <s v="No"/>
    <x v="0"/>
    <x v="0"/>
    <x v="0"/>
    <x v="2"/>
    <x v="2"/>
    <x v="342"/>
    <x v="349"/>
    <x v="0"/>
    <s v="tier - 3"/>
    <x v="3"/>
    <x v="3"/>
  </r>
  <r>
    <x v="350"/>
    <x v="338"/>
    <x v="306"/>
    <x v="105"/>
    <s v="Yes"/>
    <s v="No"/>
    <x v="0"/>
    <x v="0"/>
    <x v="0"/>
    <x v="2"/>
    <x v="1"/>
    <x v="343"/>
    <x v="350"/>
    <x v="0"/>
    <s v="tier - 3"/>
    <x v="3"/>
    <x v="17"/>
  </r>
  <r>
    <x v="351"/>
    <x v="339"/>
    <x v="307"/>
    <x v="6"/>
    <s v="No"/>
    <s v="No"/>
    <x v="0"/>
    <x v="0"/>
    <x v="1"/>
    <x v="0"/>
    <x v="1"/>
    <x v="344"/>
    <x v="351"/>
    <x v="0"/>
    <s v="tier - 2"/>
    <x v="1"/>
    <x v="37"/>
  </r>
  <r>
    <x v="352"/>
    <x v="79"/>
    <x v="106"/>
    <x v="246"/>
    <s v="No"/>
    <s v="No"/>
    <x v="0"/>
    <x v="0"/>
    <x v="1"/>
    <x v="0"/>
    <x v="0"/>
    <x v="345"/>
    <x v="352"/>
    <x v="0"/>
    <s v="tier - 1"/>
    <x v="1"/>
    <x v="19"/>
  </r>
  <r>
    <x v="353"/>
    <x v="340"/>
    <x v="308"/>
    <x v="164"/>
    <s v="No"/>
    <s v="No"/>
    <x v="0"/>
    <x v="0"/>
    <x v="1"/>
    <x v="1"/>
    <x v="2"/>
    <x v="346"/>
    <x v="353"/>
    <x v="0"/>
    <s v="tier - 2"/>
    <x v="1"/>
    <x v="29"/>
  </r>
  <r>
    <x v="354"/>
    <x v="341"/>
    <x v="309"/>
    <x v="268"/>
    <s v="No"/>
    <s v="No"/>
    <x v="0"/>
    <x v="0"/>
    <x v="0"/>
    <x v="2"/>
    <x v="1"/>
    <x v="347"/>
    <x v="354"/>
    <x v="0"/>
    <s v="tier - 2"/>
    <x v="3"/>
    <x v="3"/>
  </r>
  <r>
    <x v="355"/>
    <x v="342"/>
    <x v="310"/>
    <x v="269"/>
    <s v="Yes"/>
    <s v="No"/>
    <x v="1"/>
    <x v="3"/>
    <x v="1"/>
    <x v="0"/>
    <x v="0"/>
    <x v="348"/>
    <x v="355"/>
    <x v="0"/>
    <s v="tier - 1"/>
    <x v="0"/>
    <x v="8"/>
  </r>
  <r>
    <x v="356"/>
    <x v="343"/>
    <x v="311"/>
    <x v="115"/>
    <s v="No"/>
    <s v="No"/>
    <x v="0"/>
    <x v="0"/>
    <x v="0"/>
    <x v="0"/>
    <x v="2"/>
    <x v="349"/>
    <x v="356"/>
    <x v="0"/>
    <s v="tier - 3"/>
    <x v="3"/>
    <x v="35"/>
  </r>
  <r>
    <x v="357"/>
    <x v="344"/>
    <x v="312"/>
    <x v="205"/>
    <s v="No"/>
    <s v="No"/>
    <x v="0"/>
    <x v="0"/>
    <x v="0"/>
    <x v="1"/>
    <x v="0"/>
    <x v="350"/>
    <x v="357"/>
    <x v="0"/>
    <s v="tier - 2"/>
    <x v="9"/>
    <x v="15"/>
  </r>
  <r>
    <x v="358"/>
    <x v="345"/>
    <x v="313"/>
    <x v="103"/>
    <s v="Yes"/>
    <s v="No"/>
    <x v="0"/>
    <x v="0"/>
    <x v="0"/>
    <x v="2"/>
    <x v="2"/>
    <x v="351"/>
    <x v="358"/>
    <x v="0"/>
    <s v="tier - 2"/>
    <x v="3"/>
    <x v="17"/>
  </r>
  <r>
    <x v="359"/>
    <x v="186"/>
    <x v="314"/>
    <x v="270"/>
    <s v="No"/>
    <s v="No"/>
    <x v="0"/>
    <x v="0"/>
    <x v="0"/>
    <x v="0"/>
    <x v="2"/>
    <x v="352"/>
    <x v="359"/>
    <x v="0"/>
    <s v="tier - 1"/>
    <x v="3"/>
    <x v="35"/>
  </r>
  <r>
    <x v="360"/>
    <x v="346"/>
    <x v="315"/>
    <x v="271"/>
    <s v="Yes"/>
    <s v="No"/>
    <x v="0"/>
    <x v="1"/>
    <x v="1"/>
    <x v="0"/>
    <x v="0"/>
    <x v="353"/>
    <x v="360"/>
    <x v="0"/>
    <s v="tier - 3"/>
    <x v="3"/>
    <x v="12"/>
  </r>
  <r>
    <x v="361"/>
    <x v="347"/>
    <x v="316"/>
    <x v="272"/>
    <s v="No"/>
    <s v="No"/>
    <x v="0"/>
    <x v="0"/>
    <x v="0"/>
    <x v="2"/>
    <x v="1"/>
    <x v="354"/>
    <x v="361"/>
    <x v="0"/>
    <s v="tier - 3"/>
    <x v="3"/>
    <x v="3"/>
  </r>
  <r>
    <x v="362"/>
    <x v="348"/>
    <x v="317"/>
    <x v="273"/>
    <s v="No"/>
    <s v="No"/>
    <x v="0"/>
    <x v="0"/>
    <x v="0"/>
    <x v="2"/>
    <x v="2"/>
    <x v="355"/>
    <x v="362"/>
    <x v="0"/>
    <s v="tier - 2"/>
    <x v="3"/>
    <x v="4"/>
  </r>
  <r>
    <x v="363"/>
    <x v="349"/>
    <x v="318"/>
    <x v="274"/>
    <s v="Yes"/>
    <s v="No"/>
    <x v="0"/>
    <x v="0"/>
    <x v="0"/>
    <x v="3"/>
    <x v="2"/>
    <x v="356"/>
    <x v="363"/>
    <x v="0"/>
    <s v="tier - 1"/>
    <x v="3"/>
    <x v="17"/>
  </r>
  <r>
    <x v="364"/>
    <x v="350"/>
    <x v="319"/>
    <x v="181"/>
    <s v="No"/>
    <s v="No"/>
    <x v="0"/>
    <x v="0"/>
    <x v="0"/>
    <x v="1"/>
    <x v="0"/>
    <x v="357"/>
    <x v="364"/>
    <x v="0"/>
    <s v="tier - 1"/>
    <x v="0"/>
    <x v="15"/>
  </r>
  <r>
    <x v="365"/>
    <x v="351"/>
    <x v="320"/>
    <x v="275"/>
    <s v="No"/>
    <s v="No"/>
    <x v="0"/>
    <x v="0"/>
    <x v="1"/>
    <x v="0"/>
    <x v="0"/>
    <x v="358"/>
    <x v="365"/>
    <x v="0"/>
    <s v="tier - 3"/>
    <x v="0"/>
    <x v="43"/>
  </r>
  <r>
    <x v="366"/>
    <x v="352"/>
    <x v="321"/>
    <x v="276"/>
    <s v="No"/>
    <s v="No"/>
    <x v="0"/>
    <x v="3"/>
    <x v="0"/>
    <x v="1"/>
    <x v="2"/>
    <x v="359"/>
    <x v="366"/>
    <x v="0"/>
    <s v="tier - 2"/>
    <x v="3"/>
    <x v="34"/>
  </r>
  <r>
    <x v="367"/>
    <x v="353"/>
    <x v="322"/>
    <x v="80"/>
    <s v="Yes"/>
    <s v="No"/>
    <x v="1"/>
    <x v="3"/>
    <x v="0"/>
    <x v="0"/>
    <x v="2"/>
    <x v="360"/>
    <x v="367"/>
    <x v="0"/>
    <s v="tier - 1"/>
    <x v="3"/>
    <x v="31"/>
  </r>
  <r>
    <x v="368"/>
    <x v="354"/>
    <x v="323"/>
    <x v="277"/>
    <s v="Yes"/>
    <s v="No"/>
    <x v="1"/>
    <x v="3"/>
    <x v="0"/>
    <x v="0"/>
    <x v="1"/>
    <x v="361"/>
    <x v="368"/>
    <x v="1"/>
    <s v="tier - 3"/>
    <x v="3"/>
    <x v="31"/>
  </r>
  <r>
    <x v="369"/>
    <x v="355"/>
    <x v="190"/>
    <x v="102"/>
    <s v="No"/>
    <s v="No"/>
    <x v="0"/>
    <x v="3"/>
    <x v="0"/>
    <x v="1"/>
    <x v="2"/>
    <x v="362"/>
    <x v="369"/>
    <x v="1"/>
    <s v="tier - 3"/>
    <x v="3"/>
    <x v="34"/>
  </r>
  <r>
    <x v="370"/>
    <x v="356"/>
    <x v="324"/>
    <x v="212"/>
    <s v="Yes"/>
    <s v="No"/>
    <x v="0"/>
    <x v="0"/>
    <x v="0"/>
    <x v="3"/>
    <x v="2"/>
    <x v="363"/>
    <x v="370"/>
    <x v="1"/>
    <s v="tier - 1"/>
    <x v="3"/>
    <x v="17"/>
  </r>
  <r>
    <x v="371"/>
    <x v="357"/>
    <x v="325"/>
    <x v="49"/>
    <s v="No"/>
    <s v="No"/>
    <x v="0"/>
    <x v="3"/>
    <x v="0"/>
    <x v="3"/>
    <x v="2"/>
    <x v="255"/>
    <x v="371"/>
    <x v="1"/>
    <s v="tier - 2"/>
    <x v="3"/>
    <x v="32"/>
  </r>
  <r>
    <x v="372"/>
    <x v="358"/>
    <x v="326"/>
    <x v="278"/>
    <s v="No"/>
    <s v="No"/>
    <x v="0"/>
    <x v="0"/>
    <x v="0"/>
    <x v="1"/>
    <x v="0"/>
    <x v="364"/>
    <x v="372"/>
    <x v="1"/>
    <s v="tier - 3"/>
    <x v="0"/>
    <x v="11"/>
  </r>
  <r>
    <x v="373"/>
    <x v="359"/>
    <x v="327"/>
    <x v="279"/>
    <s v="Yes"/>
    <s v="No"/>
    <x v="0"/>
    <x v="0"/>
    <x v="0"/>
    <x v="3"/>
    <x v="0"/>
    <x v="365"/>
    <x v="373"/>
    <x v="1"/>
    <s v="tier - 1"/>
    <x v="3"/>
    <x v="36"/>
  </r>
  <r>
    <x v="374"/>
    <x v="360"/>
    <x v="328"/>
    <x v="270"/>
    <s v="Yes"/>
    <s v="No"/>
    <x v="0"/>
    <x v="0"/>
    <x v="0"/>
    <x v="3"/>
    <x v="2"/>
    <x v="366"/>
    <x v="374"/>
    <x v="1"/>
    <s v="tier - 1"/>
    <x v="3"/>
    <x v="17"/>
  </r>
  <r>
    <x v="375"/>
    <x v="361"/>
    <x v="329"/>
    <x v="82"/>
    <s v="Yes"/>
    <s v="No"/>
    <x v="0"/>
    <x v="3"/>
    <x v="1"/>
    <x v="2"/>
    <x v="2"/>
    <x v="367"/>
    <x v="375"/>
    <x v="1"/>
    <s v="tier - 3"/>
    <x v="5"/>
    <x v="23"/>
  </r>
  <r>
    <x v="376"/>
    <x v="362"/>
    <x v="32"/>
    <x v="280"/>
    <s v="Yes"/>
    <s v="No"/>
    <x v="1"/>
    <x v="3"/>
    <x v="1"/>
    <x v="0"/>
    <x v="2"/>
    <x v="368"/>
    <x v="376"/>
    <x v="1"/>
    <s v="tier - 2"/>
    <x v="0"/>
    <x v="16"/>
  </r>
  <r>
    <x v="377"/>
    <x v="363"/>
    <x v="330"/>
    <x v="57"/>
    <s v="No"/>
    <s v="No"/>
    <x v="0"/>
    <x v="0"/>
    <x v="1"/>
    <x v="0"/>
    <x v="0"/>
    <x v="369"/>
    <x v="377"/>
    <x v="1"/>
    <s v="tier - 2"/>
    <x v="0"/>
    <x v="22"/>
  </r>
  <r>
    <x v="378"/>
    <x v="364"/>
    <x v="323"/>
    <x v="219"/>
    <s v="No"/>
    <s v="No"/>
    <x v="0"/>
    <x v="0"/>
    <x v="0"/>
    <x v="0"/>
    <x v="2"/>
    <x v="370"/>
    <x v="378"/>
    <x v="1"/>
    <s v="tier - 1"/>
    <x v="3"/>
    <x v="35"/>
  </r>
  <r>
    <x v="379"/>
    <x v="365"/>
    <x v="331"/>
    <x v="281"/>
    <s v="No"/>
    <s v="No"/>
    <x v="0"/>
    <x v="0"/>
    <x v="0"/>
    <x v="1"/>
    <x v="0"/>
    <x v="371"/>
    <x v="379"/>
    <x v="1"/>
    <s v="tier - 1"/>
    <x v="6"/>
    <x v="11"/>
  </r>
  <r>
    <x v="380"/>
    <x v="366"/>
    <x v="332"/>
    <x v="282"/>
    <s v="Yes"/>
    <s v="No"/>
    <x v="0"/>
    <x v="1"/>
    <x v="1"/>
    <x v="2"/>
    <x v="0"/>
    <x v="372"/>
    <x v="380"/>
    <x v="1"/>
    <s v="tier - 2"/>
    <x v="0"/>
    <x v="2"/>
  </r>
  <r>
    <x v="381"/>
    <x v="367"/>
    <x v="333"/>
    <x v="191"/>
    <s v="No"/>
    <s v="No"/>
    <x v="0"/>
    <x v="0"/>
    <x v="0"/>
    <x v="2"/>
    <x v="2"/>
    <x v="373"/>
    <x v="381"/>
    <x v="1"/>
    <s v="tier - 3"/>
    <x v="3"/>
    <x v="3"/>
  </r>
  <r>
    <x v="382"/>
    <x v="368"/>
    <x v="334"/>
    <x v="283"/>
    <s v="No"/>
    <s v="No"/>
    <x v="0"/>
    <x v="0"/>
    <x v="0"/>
    <x v="1"/>
    <x v="2"/>
    <x v="374"/>
    <x v="382"/>
    <x v="1"/>
    <s v="tier - 2"/>
    <x v="3"/>
    <x v="6"/>
  </r>
  <r>
    <x v="383"/>
    <x v="369"/>
    <x v="335"/>
    <x v="284"/>
    <s v="No"/>
    <s v="No"/>
    <x v="0"/>
    <x v="2"/>
    <x v="0"/>
    <x v="2"/>
    <x v="0"/>
    <x v="375"/>
    <x v="383"/>
    <x v="1"/>
    <s v="tier - 2"/>
    <x v="0"/>
    <x v="7"/>
  </r>
  <r>
    <x v="384"/>
    <x v="370"/>
    <x v="336"/>
    <x v="285"/>
    <s v="No"/>
    <s v="No"/>
    <x v="0"/>
    <x v="0"/>
    <x v="1"/>
    <x v="0"/>
    <x v="0"/>
    <x v="376"/>
    <x v="384"/>
    <x v="1"/>
    <s v="tier - 2"/>
    <x v="0"/>
    <x v="15"/>
  </r>
  <r>
    <x v="385"/>
    <x v="371"/>
    <x v="337"/>
    <x v="194"/>
    <s v="No"/>
    <s v="Yes"/>
    <x v="0"/>
    <x v="1"/>
    <x v="0"/>
    <x v="0"/>
    <x v="1"/>
    <x v="377"/>
    <x v="385"/>
    <x v="1"/>
    <s v="tier - 3"/>
    <x v="3"/>
    <x v="21"/>
  </r>
  <r>
    <x v="386"/>
    <x v="372"/>
    <x v="338"/>
    <x v="286"/>
    <s v="No"/>
    <s v="No"/>
    <x v="0"/>
    <x v="0"/>
    <x v="0"/>
    <x v="0"/>
    <x v="0"/>
    <x v="378"/>
    <x v="386"/>
    <x v="1"/>
    <s v="tier - 2"/>
    <x v="3"/>
    <x v="43"/>
  </r>
  <r>
    <x v="387"/>
    <x v="373"/>
    <x v="339"/>
    <x v="287"/>
    <s v="No"/>
    <s v="No"/>
    <x v="0"/>
    <x v="2"/>
    <x v="0"/>
    <x v="2"/>
    <x v="0"/>
    <x v="379"/>
    <x v="387"/>
    <x v="1"/>
    <s v="tier - 1"/>
    <x v="0"/>
    <x v="7"/>
  </r>
  <r>
    <x v="388"/>
    <x v="374"/>
    <x v="340"/>
    <x v="288"/>
    <s v="No"/>
    <s v="No"/>
    <x v="0"/>
    <x v="0"/>
    <x v="0"/>
    <x v="2"/>
    <x v="1"/>
    <x v="380"/>
    <x v="388"/>
    <x v="1"/>
    <s v="tier - 2"/>
    <x v="3"/>
    <x v="42"/>
  </r>
  <r>
    <x v="389"/>
    <x v="375"/>
    <x v="341"/>
    <x v="109"/>
    <s v="Yes"/>
    <s v="No"/>
    <x v="0"/>
    <x v="3"/>
    <x v="0"/>
    <x v="3"/>
    <x v="1"/>
    <x v="381"/>
    <x v="389"/>
    <x v="1"/>
    <s v="tier - 1"/>
    <x v="3"/>
    <x v="23"/>
  </r>
  <r>
    <x v="390"/>
    <x v="376"/>
    <x v="342"/>
    <x v="93"/>
    <s v="No"/>
    <s v="Yes"/>
    <x v="0"/>
    <x v="3"/>
    <x v="0"/>
    <x v="0"/>
    <x v="2"/>
    <x v="382"/>
    <x v="390"/>
    <x v="1"/>
    <s v="tier - 2"/>
    <x v="3"/>
    <x v="41"/>
  </r>
  <r>
    <x v="391"/>
    <x v="377"/>
    <x v="17"/>
    <x v="54"/>
    <s v="Yes"/>
    <s v="No"/>
    <x v="0"/>
    <x v="1"/>
    <x v="1"/>
    <x v="0"/>
    <x v="0"/>
    <x v="383"/>
    <x v="391"/>
    <x v="1"/>
    <s v="tier - 3"/>
    <x v="1"/>
    <x v="2"/>
  </r>
  <r>
    <x v="392"/>
    <x v="378"/>
    <x v="343"/>
    <x v="30"/>
    <s v="No"/>
    <s v="No"/>
    <x v="0"/>
    <x v="0"/>
    <x v="1"/>
    <x v="0"/>
    <x v="0"/>
    <x v="384"/>
    <x v="392"/>
    <x v="1"/>
    <s v="tier - 2"/>
    <x v="2"/>
    <x v="19"/>
  </r>
  <r>
    <x v="393"/>
    <x v="203"/>
    <x v="344"/>
    <x v="145"/>
    <s v="No"/>
    <s v="Yes"/>
    <x v="0"/>
    <x v="3"/>
    <x v="0"/>
    <x v="0"/>
    <x v="2"/>
    <x v="134"/>
    <x v="393"/>
    <x v="1"/>
    <s v="tier - 3"/>
    <x v="3"/>
    <x v="41"/>
  </r>
  <r>
    <x v="394"/>
    <x v="379"/>
    <x v="345"/>
    <x v="289"/>
    <s v="Yes"/>
    <s v="No"/>
    <x v="0"/>
    <x v="3"/>
    <x v="1"/>
    <x v="2"/>
    <x v="0"/>
    <x v="385"/>
    <x v="394"/>
    <x v="1"/>
    <s v="tier - 1"/>
    <x v="3"/>
    <x v="19"/>
  </r>
  <r>
    <x v="395"/>
    <x v="380"/>
    <x v="346"/>
    <x v="290"/>
    <s v="No"/>
    <s v="No"/>
    <x v="0"/>
    <x v="1"/>
    <x v="1"/>
    <x v="1"/>
    <x v="0"/>
    <x v="386"/>
    <x v="395"/>
    <x v="1"/>
    <s v="tier - 3"/>
    <x v="3"/>
    <x v="30"/>
  </r>
  <r>
    <x v="396"/>
    <x v="381"/>
    <x v="347"/>
    <x v="291"/>
    <s v="No"/>
    <s v="No"/>
    <x v="0"/>
    <x v="0"/>
    <x v="0"/>
    <x v="2"/>
    <x v="0"/>
    <x v="387"/>
    <x v="396"/>
    <x v="1"/>
    <s v="tier - 1"/>
    <x v="0"/>
    <x v="43"/>
  </r>
  <r>
    <x v="397"/>
    <x v="382"/>
    <x v="312"/>
    <x v="82"/>
    <s v="Yes"/>
    <s v="No"/>
    <x v="0"/>
    <x v="1"/>
    <x v="0"/>
    <x v="1"/>
    <x v="2"/>
    <x v="388"/>
    <x v="397"/>
    <x v="1"/>
    <s v="tier - 3"/>
    <x v="1"/>
    <x v="24"/>
  </r>
  <r>
    <x v="398"/>
    <x v="383"/>
    <x v="348"/>
    <x v="3"/>
    <s v="Yes"/>
    <s v="Yes"/>
    <x v="0"/>
    <x v="3"/>
    <x v="0"/>
    <x v="1"/>
    <x v="1"/>
    <x v="389"/>
    <x v="398"/>
    <x v="1"/>
    <s v="tier - 3"/>
    <x v="3"/>
    <x v="21"/>
  </r>
  <r>
    <x v="399"/>
    <x v="384"/>
    <x v="349"/>
    <x v="82"/>
    <s v="Yes"/>
    <s v="No"/>
    <x v="0"/>
    <x v="0"/>
    <x v="1"/>
    <x v="0"/>
    <x v="2"/>
    <x v="390"/>
    <x v="399"/>
    <x v="1"/>
    <s v="tier - 2"/>
    <x v="1"/>
    <x v="21"/>
  </r>
  <r>
    <x v="400"/>
    <x v="385"/>
    <x v="350"/>
    <x v="292"/>
    <s v="Yes"/>
    <s v="No"/>
    <x v="0"/>
    <x v="1"/>
    <x v="1"/>
    <x v="1"/>
    <x v="0"/>
    <x v="391"/>
    <x v="400"/>
    <x v="1"/>
    <s v="tier - 2"/>
    <x v="0"/>
    <x v="2"/>
  </r>
  <r>
    <x v="401"/>
    <x v="386"/>
    <x v="351"/>
    <x v="293"/>
    <s v="Yes"/>
    <s v="No"/>
    <x v="1"/>
    <x v="3"/>
    <x v="0"/>
    <x v="2"/>
    <x v="0"/>
    <x v="392"/>
    <x v="401"/>
    <x v="1"/>
    <s v="tier - 3"/>
    <x v="1"/>
    <x v="8"/>
  </r>
  <r>
    <x v="402"/>
    <x v="387"/>
    <x v="352"/>
    <x v="169"/>
    <s v="No"/>
    <s v="No"/>
    <x v="0"/>
    <x v="1"/>
    <x v="1"/>
    <x v="1"/>
    <x v="1"/>
    <x v="393"/>
    <x v="402"/>
    <x v="1"/>
    <s v="tier - 3"/>
    <x v="2"/>
    <x v="28"/>
  </r>
  <r>
    <x v="403"/>
    <x v="388"/>
    <x v="353"/>
    <x v="219"/>
    <s v="Yes"/>
    <s v="No"/>
    <x v="0"/>
    <x v="0"/>
    <x v="0"/>
    <x v="1"/>
    <x v="2"/>
    <x v="394"/>
    <x v="403"/>
    <x v="1"/>
    <s v="tier - 1"/>
    <x v="3"/>
    <x v="47"/>
  </r>
  <r>
    <x v="404"/>
    <x v="389"/>
    <x v="247"/>
    <x v="35"/>
    <s v="No"/>
    <s v="No"/>
    <x v="0"/>
    <x v="0"/>
    <x v="1"/>
    <x v="1"/>
    <x v="0"/>
    <x v="395"/>
    <x v="404"/>
    <x v="1"/>
    <s v="tier - 3"/>
    <x v="6"/>
    <x v="0"/>
  </r>
  <r>
    <x v="405"/>
    <x v="390"/>
    <x v="354"/>
    <x v="294"/>
    <s v="No"/>
    <s v="No"/>
    <x v="0"/>
    <x v="0"/>
    <x v="0"/>
    <x v="1"/>
    <x v="0"/>
    <x v="396"/>
    <x v="405"/>
    <x v="1"/>
    <s v="tier - 2"/>
    <x v="3"/>
    <x v="0"/>
  </r>
  <r>
    <x v="406"/>
    <x v="391"/>
    <x v="355"/>
    <x v="70"/>
    <s v="No"/>
    <s v="No"/>
    <x v="0"/>
    <x v="1"/>
    <x v="1"/>
    <x v="0"/>
    <x v="2"/>
    <x v="397"/>
    <x v="406"/>
    <x v="1"/>
    <s v="tier - 2"/>
    <x v="6"/>
    <x v="28"/>
  </r>
  <r>
    <x v="407"/>
    <x v="392"/>
    <x v="356"/>
    <x v="295"/>
    <s v="Yes"/>
    <s v="No"/>
    <x v="0"/>
    <x v="3"/>
    <x v="0"/>
    <x v="1"/>
    <x v="0"/>
    <x v="398"/>
    <x v="407"/>
    <x v="1"/>
    <s v="tier - 1"/>
    <x v="3"/>
    <x v="27"/>
  </r>
  <r>
    <x v="408"/>
    <x v="393"/>
    <x v="357"/>
    <x v="70"/>
    <s v="No"/>
    <s v="No"/>
    <x v="0"/>
    <x v="3"/>
    <x v="0"/>
    <x v="2"/>
    <x v="2"/>
    <x v="399"/>
    <x v="408"/>
    <x v="1"/>
    <s v="tier - 3"/>
    <x v="3"/>
    <x v="44"/>
  </r>
  <r>
    <x v="409"/>
    <x v="394"/>
    <x v="358"/>
    <x v="100"/>
    <s v="No"/>
    <s v="No"/>
    <x v="0"/>
    <x v="3"/>
    <x v="1"/>
    <x v="2"/>
    <x v="1"/>
    <x v="400"/>
    <x v="409"/>
    <x v="1"/>
    <s v="tier - 2"/>
    <x v="0"/>
    <x v="44"/>
  </r>
  <r>
    <x v="410"/>
    <x v="395"/>
    <x v="359"/>
    <x v="212"/>
    <s v="Yes"/>
    <s v="No"/>
    <x v="0"/>
    <x v="3"/>
    <x v="0"/>
    <x v="2"/>
    <x v="2"/>
    <x v="269"/>
    <x v="410"/>
    <x v="1"/>
    <s v="tier - 2"/>
    <x v="3"/>
    <x v="40"/>
  </r>
  <r>
    <x v="411"/>
    <x v="396"/>
    <x v="360"/>
    <x v="296"/>
    <s v="Yes"/>
    <s v="No"/>
    <x v="0"/>
    <x v="3"/>
    <x v="0"/>
    <x v="1"/>
    <x v="0"/>
    <x v="75"/>
    <x v="411"/>
    <x v="1"/>
    <s v="tier - 3"/>
    <x v="1"/>
    <x v="27"/>
  </r>
  <r>
    <x v="412"/>
    <x v="397"/>
    <x v="3"/>
    <x v="70"/>
    <s v="No"/>
    <s v="No"/>
    <x v="0"/>
    <x v="3"/>
    <x v="1"/>
    <x v="0"/>
    <x v="2"/>
    <x v="401"/>
    <x v="412"/>
    <x v="1"/>
    <s v="tier - 1"/>
    <x v="2"/>
    <x v="38"/>
  </r>
  <r>
    <x v="413"/>
    <x v="398"/>
    <x v="361"/>
    <x v="297"/>
    <s v="Yes"/>
    <s v="No"/>
    <x v="1"/>
    <x v="3"/>
    <x v="0"/>
    <x v="2"/>
    <x v="1"/>
    <x v="402"/>
    <x v="413"/>
    <x v="1"/>
    <s v="tier - 1"/>
    <x v="2"/>
    <x v="16"/>
  </r>
  <r>
    <x v="414"/>
    <x v="399"/>
    <x v="362"/>
    <x v="298"/>
    <s v="Yes"/>
    <s v="No"/>
    <x v="0"/>
    <x v="1"/>
    <x v="0"/>
    <x v="2"/>
    <x v="0"/>
    <x v="403"/>
    <x v="414"/>
    <x v="1"/>
    <s v="tier - 2"/>
    <x v="4"/>
    <x v="2"/>
  </r>
  <r>
    <x v="415"/>
    <x v="400"/>
    <x v="363"/>
    <x v="299"/>
    <s v="Yes"/>
    <s v="No"/>
    <x v="0"/>
    <x v="3"/>
    <x v="0"/>
    <x v="2"/>
    <x v="2"/>
    <x v="404"/>
    <x v="415"/>
    <x v="1"/>
    <s v="tier - 3"/>
    <x v="3"/>
    <x v="40"/>
  </r>
  <r>
    <x v="416"/>
    <x v="401"/>
    <x v="364"/>
    <x v="300"/>
    <s v="No"/>
    <s v="No"/>
    <x v="0"/>
    <x v="0"/>
    <x v="0"/>
    <x v="2"/>
    <x v="1"/>
    <x v="405"/>
    <x v="416"/>
    <x v="1"/>
    <s v="tier - 2"/>
    <x v="3"/>
    <x v="6"/>
  </r>
  <r>
    <x v="417"/>
    <x v="402"/>
    <x v="365"/>
    <x v="301"/>
    <s v="No"/>
    <s v="No"/>
    <x v="0"/>
    <x v="3"/>
    <x v="0"/>
    <x v="2"/>
    <x v="1"/>
    <x v="406"/>
    <x v="417"/>
    <x v="1"/>
    <s v="tier - 3"/>
    <x v="3"/>
    <x v="34"/>
  </r>
  <r>
    <x v="418"/>
    <x v="403"/>
    <x v="366"/>
    <x v="141"/>
    <s v="Yes"/>
    <s v="No"/>
    <x v="0"/>
    <x v="0"/>
    <x v="1"/>
    <x v="1"/>
    <x v="2"/>
    <x v="407"/>
    <x v="418"/>
    <x v="1"/>
    <s v="tier - 1"/>
    <x v="2"/>
    <x v="45"/>
  </r>
  <r>
    <x v="419"/>
    <x v="404"/>
    <x v="367"/>
    <x v="302"/>
    <s v="Yes"/>
    <s v="No"/>
    <x v="0"/>
    <x v="1"/>
    <x v="0"/>
    <x v="1"/>
    <x v="0"/>
    <x v="408"/>
    <x v="419"/>
    <x v="1"/>
    <s v="tier - 3"/>
    <x v="0"/>
    <x v="2"/>
  </r>
  <r>
    <x v="420"/>
    <x v="405"/>
    <x v="368"/>
    <x v="239"/>
    <s v="Yes"/>
    <s v="No"/>
    <x v="0"/>
    <x v="0"/>
    <x v="1"/>
    <x v="1"/>
    <x v="2"/>
    <x v="409"/>
    <x v="420"/>
    <x v="1"/>
    <s v="tier - 2"/>
    <x v="3"/>
    <x v="1"/>
  </r>
  <r>
    <x v="421"/>
    <x v="109"/>
    <x v="308"/>
    <x v="303"/>
    <s v="Yes"/>
    <s v="No"/>
    <x v="0"/>
    <x v="3"/>
    <x v="0"/>
    <x v="1"/>
    <x v="0"/>
    <x v="410"/>
    <x v="421"/>
    <x v="1"/>
    <s v="tier - 2"/>
    <x v="1"/>
    <x v="27"/>
  </r>
  <r>
    <x v="422"/>
    <x v="406"/>
    <x v="368"/>
    <x v="151"/>
    <s v="No"/>
    <s v="No"/>
    <x v="0"/>
    <x v="1"/>
    <x v="0"/>
    <x v="1"/>
    <x v="2"/>
    <x v="411"/>
    <x v="422"/>
    <x v="1"/>
    <s v="tier - 3"/>
    <x v="3"/>
    <x v="28"/>
  </r>
  <r>
    <x v="423"/>
    <x v="407"/>
    <x v="369"/>
    <x v="304"/>
    <s v="Yes"/>
    <s v="No"/>
    <x v="0"/>
    <x v="1"/>
    <x v="1"/>
    <x v="1"/>
    <x v="0"/>
    <x v="412"/>
    <x v="423"/>
    <x v="1"/>
    <s v="tier - 2"/>
    <x v="0"/>
    <x v="12"/>
  </r>
  <r>
    <x v="424"/>
    <x v="408"/>
    <x v="226"/>
    <x v="305"/>
    <s v="No"/>
    <s v="No"/>
    <x v="0"/>
    <x v="0"/>
    <x v="1"/>
    <x v="0"/>
    <x v="0"/>
    <x v="413"/>
    <x v="424"/>
    <x v="1"/>
    <s v="tier - 2"/>
    <x v="1"/>
    <x v="0"/>
  </r>
  <r>
    <x v="425"/>
    <x v="409"/>
    <x v="352"/>
    <x v="306"/>
    <s v="Yes"/>
    <s v="No"/>
    <x v="0"/>
    <x v="1"/>
    <x v="0"/>
    <x v="1"/>
    <x v="0"/>
    <x v="414"/>
    <x v="425"/>
    <x v="1"/>
    <s v="tier - 3"/>
    <x v="1"/>
    <x v="2"/>
  </r>
  <r>
    <x v="426"/>
    <x v="410"/>
    <x v="370"/>
    <x v="49"/>
    <s v="No"/>
    <s v="No"/>
    <x v="0"/>
    <x v="0"/>
    <x v="0"/>
    <x v="2"/>
    <x v="2"/>
    <x v="415"/>
    <x v="426"/>
    <x v="1"/>
    <s v="tier - 1"/>
    <x v="3"/>
    <x v="35"/>
  </r>
  <r>
    <x v="427"/>
    <x v="411"/>
    <x v="371"/>
    <x v="237"/>
    <s v="No"/>
    <s v="Yes"/>
    <x v="0"/>
    <x v="3"/>
    <x v="0"/>
    <x v="1"/>
    <x v="2"/>
    <x v="416"/>
    <x v="427"/>
    <x v="1"/>
    <s v="tier - 1"/>
    <x v="3"/>
    <x v="41"/>
  </r>
  <r>
    <x v="428"/>
    <x v="412"/>
    <x v="372"/>
    <x v="213"/>
    <s v="Yes"/>
    <s v="No"/>
    <x v="0"/>
    <x v="3"/>
    <x v="1"/>
    <x v="0"/>
    <x v="1"/>
    <x v="417"/>
    <x v="428"/>
    <x v="1"/>
    <s v="tier - 1"/>
    <x v="0"/>
    <x v="13"/>
  </r>
  <r>
    <x v="429"/>
    <x v="413"/>
    <x v="373"/>
    <x v="307"/>
    <s v="No"/>
    <s v="No"/>
    <x v="0"/>
    <x v="0"/>
    <x v="0"/>
    <x v="1"/>
    <x v="0"/>
    <x v="418"/>
    <x v="429"/>
    <x v="1"/>
    <s v="tier - 1"/>
    <x v="0"/>
    <x v="19"/>
  </r>
  <r>
    <x v="430"/>
    <x v="414"/>
    <x v="374"/>
    <x v="308"/>
    <s v="No"/>
    <s v="No"/>
    <x v="0"/>
    <x v="1"/>
    <x v="0"/>
    <x v="2"/>
    <x v="0"/>
    <x v="419"/>
    <x v="430"/>
    <x v="1"/>
    <s v="tier - 2"/>
    <x v="2"/>
    <x v="30"/>
  </r>
  <r>
    <x v="431"/>
    <x v="415"/>
    <x v="375"/>
    <x v="182"/>
    <s v="No"/>
    <s v="No"/>
    <x v="1"/>
    <x v="3"/>
    <x v="1"/>
    <x v="0"/>
    <x v="2"/>
    <x v="420"/>
    <x v="431"/>
    <x v="1"/>
    <s v="tier - 2"/>
    <x v="1"/>
    <x v="39"/>
  </r>
  <r>
    <x v="432"/>
    <x v="416"/>
    <x v="376"/>
    <x v="309"/>
    <s v="No"/>
    <s v="No"/>
    <x v="0"/>
    <x v="0"/>
    <x v="0"/>
    <x v="2"/>
    <x v="0"/>
    <x v="421"/>
    <x v="432"/>
    <x v="1"/>
    <s v="tier - 2"/>
    <x v="1"/>
    <x v="14"/>
  </r>
  <r>
    <x v="433"/>
    <x v="417"/>
    <x v="377"/>
    <x v="310"/>
    <s v="Yes"/>
    <s v="No"/>
    <x v="0"/>
    <x v="1"/>
    <x v="0"/>
    <x v="2"/>
    <x v="0"/>
    <x v="422"/>
    <x v="433"/>
    <x v="1"/>
    <s v="tier - 3"/>
    <x v="1"/>
    <x v="2"/>
  </r>
  <r>
    <x v="434"/>
    <x v="418"/>
    <x v="304"/>
    <x v="311"/>
    <s v="No"/>
    <s v="No"/>
    <x v="0"/>
    <x v="1"/>
    <x v="0"/>
    <x v="1"/>
    <x v="0"/>
    <x v="423"/>
    <x v="434"/>
    <x v="1"/>
    <s v="tier - 3"/>
    <x v="1"/>
    <x v="30"/>
  </r>
  <r>
    <x v="435"/>
    <x v="419"/>
    <x v="378"/>
    <x v="130"/>
    <s v="No"/>
    <s v="No"/>
    <x v="0"/>
    <x v="0"/>
    <x v="0"/>
    <x v="1"/>
    <x v="0"/>
    <x v="424"/>
    <x v="435"/>
    <x v="1"/>
    <s v="tier - 2"/>
    <x v="3"/>
    <x v="30"/>
  </r>
  <r>
    <x v="436"/>
    <x v="420"/>
    <x v="97"/>
    <x v="138"/>
    <s v="Yes"/>
    <s v="No"/>
    <x v="1"/>
    <x v="3"/>
    <x v="1"/>
    <x v="0"/>
    <x v="2"/>
    <x v="425"/>
    <x v="436"/>
    <x v="1"/>
    <s v="tier - 2"/>
    <x v="0"/>
    <x v="33"/>
  </r>
  <r>
    <x v="437"/>
    <x v="421"/>
    <x v="379"/>
    <x v="312"/>
    <s v="Yes"/>
    <s v="No"/>
    <x v="0"/>
    <x v="3"/>
    <x v="0"/>
    <x v="1"/>
    <x v="0"/>
    <x v="426"/>
    <x v="437"/>
    <x v="1"/>
    <s v="tier - 3"/>
    <x v="2"/>
    <x v="27"/>
  </r>
  <r>
    <x v="438"/>
    <x v="422"/>
    <x v="380"/>
    <x v="313"/>
    <s v="No"/>
    <s v="No"/>
    <x v="0"/>
    <x v="1"/>
    <x v="0"/>
    <x v="1"/>
    <x v="0"/>
    <x v="427"/>
    <x v="438"/>
    <x v="1"/>
    <s v="tier - 2"/>
    <x v="3"/>
    <x v="30"/>
  </r>
  <r>
    <x v="439"/>
    <x v="423"/>
    <x v="362"/>
    <x v="314"/>
    <s v="No"/>
    <s v="No"/>
    <x v="0"/>
    <x v="0"/>
    <x v="1"/>
    <x v="2"/>
    <x v="1"/>
    <x v="428"/>
    <x v="439"/>
    <x v="1"/>
    <s v="tier - 3"/>
    <x v="2"/>
    <x v="6"/>
  </r>
  <r>
    <x v="440"/>
    <x v="424"/>
    <x v="251"/>
    <x v="268"/>
    <s v="Yes"/>
    <s v="No"/>
    <x v="1"/>
    <x v="3"/>
    <x v="0"/>
    <x v="2"/>
    <x v="1"/>
    <x v="429"/>
    <x v="440"/>
    <x v="1"/>
    <s v="tier - 3"/>
    <x v="0"/>
    <x v="16"/>
  </r>
  <r>
    <x v="441"/>
    <x v="425"/>
    <x v="381"/>
    <x v="46"/>
    <s v="Yes"/>
    <s v="No"/>
    <x v="1"/>
    <x v="3"/>
    <x v="1"/>
    <x v="1"/>
    <x v="2"/>
    <x v="430"/>
    <x v="441"/>
    <x v="1"/>
    <s v="tier - 3"/>
    <x v="11"/>
    <x v="31"/>
  </r>
  <r>
    <x v="442"/>
    <x v="68"/>
    <x v="382"/>
    <x v="315"/>
    <s v="No"/>
    <s v="No"/>
    <x v="1"/>
    <x v="3"/>
    <x v="1"/>
    <x v="0"/>
    <x v="2"/>
    <x v="431"/>
    <x v="442"/>
    <x v="1"/>
    <s v="tier - 2"/>
    <x v="3"/>
    <x v="39"/>
  </r>
  <r>
    <x v="443"/>
    <x v="426"/>
    <x v="383"/>
    <x v="77"/>
    <s v="Yes"/>
    <s v="No"/>
    <x v="0"/>
    <x v="3"/>
    <x v="0"/>
    <x v="1"/>
    <x v="0"/>
    <x v="432"/>
    <x v="443"/>
    <x v="1"/>
    <s v="tier - 2"/>
    <x v="0"/>
    <x v="27"/>
  </r>
  <r>
    <x v="444"/>
    <x v="427"/>
    <x v="26"/>
    <x v="221"/>
    <s v="Yes"/>
    <s v="No"/>
    <x v="0"/>
    <x v="1"/>
    <x v="1"/>
    <x v="0"/>
    <x v="0"/>
    <x v="433"/>
    <x v="444"/>
    <x v="1"/>
    <s v="tier - 2"/>
    <x v="2"/>
    <x v="2"/>
  </r>
  <r>
    <x v="445"/>
    <x v="428"/>
    <x v="384"/>
    <x v="69"/>
    <s v="No"/>
    <s v="No"/>
    <x v="1"/>
    <x v="3"/>
    <x v="1"/>
    <x v="1"/>
    <x v="2"/>
    <x v="434"/>
    <x v="445"/>
    <x v="1"/>
    <s v="tier - 1"/>
    <x v="1"/>
    <x v="39"/>
  </r>
  <r>
    <x v="446"/>
    <x v="429"/>
    <x v="385"/>
    <x v="182"/>
    <s v="No"/>
    <s v="No"/>
    <x v="1"/>
    <x v="3"/>
    <x v="0"/>
    <x v="1"/>
    <x v="2"/>
    <x v="435"/>
    <x v="446"/>
    <x v="2"/>
    <s v="tier - 2"/>
    <x v="3"/>
    <x v="18"/>
  </r>
  <r>
    <x v="447"/>
    <x v="430"/>
    <x v="386"/>
    <x v="10"/>
    <s v="Yes"/>
    <s v="No"/>
    <x v="1"/>
    <x v="3"/>
    <x v="0"/>
    <x v="1"/>
    <x v="1"/>
    <x v="299"/>
    <x v="447"/>
    <x v="2"/>
    <s v="tier - 1"/>
    <x v="9"/>
    <x v="33"/>
  </r>
  <r>
    <x v="448"/>
    <x v="431"/>
    <x v="387"/>
    <x v="144"/>
    <s v="Yes"/>
    <s v="No"/>
    <x v="0"/>
    <x v="1"/>
    <x v="0"/>
    <x v="2"/>
    <x v="2"/>
    <x v="436"/>
    <x v="448"/>
    <x v="2"/>
    <s v="tier - 3"/>
    <x v="7"/>
    <x v="24"/>
  </r>
  <r>
    <x v="449"/>
    <x v="432"/>
    <x v="388"/>
    <x v="197"/>
    <s v="No"/>
    <s v="No"/>
    <x v="0"/>
    <x v="0"/>
    <x v="1"/>
    <x v="2"/>
    <x v="2"/>
    <x v="437"/>
    <x v="449"/>
    <x v="2"/>
    <s v="tier - 2"/>
    <x v="2"/>
    <x v="35"/>
  </r>
  <r>
    <x v="450"/>
    <x v="337"/>
    <x v="389"/>
    <x v="316"/>
    <s v="No"/>
    <s v="No"/>
    <x v="0"/>
    <x v="0"/>
    <x v="0"/>
    <x v="1"/>
    <x v="2"/>
    <x v="438"/>
    <x v="450"/>
    <x v="1"/>
    <s v="tier - 3"/>
    <x v="2"/>
    <x v="37"/>
  </r>
  <r>
    <x v="451"/>
    <x v="50"/>
    <x v="358"/>
    <x v="132"/>
    <s v="No"/>
    <s v="No"/>
    <x v="0"/>
    <x v="0"/>
    <x v="0"/>
    <x v="2"/>
    <x v="0"/>
    <x v="439"/>
    <x v="451"/>
    <x v="1"/>
    <s v="tier - 3"/>
    <x v="0"/>
    <x v="14"/>
  </r>
  <r>
    <x v="452"/>
    <x v="433"/>
    <x v="390"/>
    <x v="156"/>
    <s v="No"/>
    <s v="No"/>
    <x v="0"/>
    <x v="0"/>
    <x v="1"/>
    <x v="2"/>
    <x v="0"/>
    <x v="440"/>
    <x v="452"/>
    <x v="2"/>
    <s v="tier - 1"/>
    <x v="0"/>
    <x v="11"/>
  </r>
  <r>
    <x v="453"/>
    <x v="434"/>
    <x v="391"/>
    <x v="200"/>
    <s v="No"/>
    <s v="No"/>
    <x v="0"/>
    <x v="0"/>
    <x v="0"/>
    <x v="0"/>
    <x v="1"/>
    <x v="441"/>
    <x v="453"/>
    <x v="1"/>
    <s v="tier - 2"/>
    <x v="3"/>
    <x v="25"/>
  </r>
  <r>
    <x v="454"/>
    <x v="435"/>
    <x v="392"/>
    <x v="52"/>
    <s v="Yes"/>
    <s v="No"/>
    <x v="0"/>
    <x v="0"/>
    <x v="0"/>
    <x v="3"/>
    <x v="2"/>
    <x v="442"/>
    <x v="454"/>
    <x v="2"/>
    <s v="tier - 1"/>
    <x v="3"/>
    <x v="47"/>
  </r>
  <r>
    <x v="455"/>
    <x v="436"/>
    <x v="393"/>
    <x v="173"/>
    <s v="No"/>
    <s v="No"/>
    <x v="0"/>
    <x v="0"/>
    <x v="1"/>
    <x v="2"/>
    <x v="2"/>
    <x v="443"/>
    <x v="455"/>
    <x v="2"/>
    <s v="tier - 1"/>
    <x v="1"/>
    <x v="4"/>
  </r>
  <r>
    <x v="456"/>
    <x v="437"/>
    <x v="394"/>
    <x v="317"/>
    <s v="Yes"/>
    <s v="No"/>
    <x v="0"/>
    <x v="3"/>
    <x v="0"/>
    <x v="1"/>
    <x v="0"/>
    <x v="444"/>
    <x v="456"/>
    <x v="2"/>
    <s v="tier - 3"/>
    <x v="0"/>
    <x v="27"/>
  </r>
  <r>
    <x v="457"/>
    <x v="438"/>
    <x v="395"/>
    <x v="123"/>
    <s v="No"/>
    <s v="No"/>
    <x v="1"/>
    <x v="3"/>
    <x v="0"/>
    <x v="2"/>
    <x v="1"/>
    <x v="445"/>
    <x v="457"/>
    <x v="1"/>
    <s v="tier - 1"/>
    <x v="3"/>
    <x v="39"/>
  </r>
  <r>
    <x v="458"/>
    <x v="439"/>
    <x v="278"/>
    <x v="67"/>
    <s v="No"/>
    <s v="No"/>
    <x v="1"/>
    <x v="3"/>
    <x v="0"/>
    <x v="2"/>
    <x v="2"/>
    <x v="446"/>
    <x v="458"/>
    <x v="2"/>
    <s v="tier - 1"/>
    <x v="1"/>
    <x v="18"/>
  </r>
  <r>
    <x v="459"/>
    <x v="63"/>
    <x v="396"/>
    <x v="318"/>
    <s v="Yes"/>
    <s v="No"/>
    <x v="1"/>
    <x v="3"/>
    <x v="1"/>
    <x v="0"/>
    <x v="0"/>
    <x v="447"/>
    <x v="459"/>
    <x v="2"/>
    <s v="tier - 1"/>
    <x v="3"/>
    <x v="8"/>
  </r>
  <r>
    <x v="460"/>
    <x v="286"/>
    <x v="295"/>
    <x v="107"/>
    <s v="No"/>
    <s v="No"/>
    <x v="1"/>
    <x v="3"/>
    <x v="0"/>
    <x v="1"/>
    <x v="2"/>
    <x v="448"/>
    <x v="460"/>
    <x v="2"/>
    <s v="tier - 2"/>
    <x v="1"/>
    <x v="18"/>
  </r>
  <r>
    <x v="461"/>
    <x v="79"/>
    <x v="397"/>
    <x v="319"/>
    <s v="No"/>
    <s v="No"/>
    <x v="1"/>
    <x v="3"/>
    <x v="0"/>
    <x v="1"/>
    <x v="2"/>
    <x v="449"/>
    <x v="461"/>
    <x v="2"/>
    <s v="tier - 1"/>
    <x v="2"/>
    <x v="18"/>
  </r>
  <r>
    <x v="462"/>
    <x v="440"/>
    <x v="351"/>
    <x v="320"/>
    <s v="Yes"/>
    <s v="No"/>
    <x v="0"/>
    <x v="0"/>
    <x v="0"/>
    <x v="2"/>
    <x v="2"/>
    <x v="450"/>
    <x v="462"/>
    <x v="2"/>
    <s v="tier - 1"/>
    <x v="1"/>
    <x v="1"/>
  </r>
  <r>
    <x v="463"/>
    <x v="441"/>
    <x v="398"/>
    <x v="223"/>
    <s v="No"/>
    <s v="No"/>
    <x v="0"/>
    <x v="0"/>
    <x v="1"/>
    <x v="0"/>
    <x v="0"/>
    <x v="451"/>
    <x v="463"/>
    <x v="1"/>
    <s v="tier - 2"/>
    <x v="1"/>
    <x v="5"/>
  </r>
  <r>
    <x v="464"/>
    <x v="442"/>
    <x v="399"/>
    <x v="148"/>
    <s v="Yes"/>
    <s v="No"/>
    <x v="1"/>
    <x v="3"/>
    <x v="0"/>
    <x v="2"/>
    <x v="1"/>
    <x v="452"/>
    <x v="464"/>
    <x v="2"/>
    <s v="tier - 3"/>
    <x v="2"/>
    <x v="33"/>
  </r>
  <r>
    <x v="465"/>
    <x v="443"/>
    <x v="400"/>
    <x v="321"/>
    <s v="No"/>
    <s v="No"/>
    <x v="0"/>
    <x v="0"/>
    <x v="1"/>
    <x v="2"/>
    <x v="2"/>
    <x v="453"/>
    <x v="465"/>
    <x v="1"/>
    <s v="tier - 3"/>
    <x v="1"/>
    <x v="35"/>
  </r>
  <r>
    <x v="466"/>
    <x v="66"/>
    <x v="389"/>
    <x v="259"/>
    <s v="No"/>
    <s v="No"/>
    <x v="0"/>
    <x v="0"/>
    <x v="0"/>
    <x v="1"/>
    <x v="1"/>
    <x v="454"/>
    <x v="466"/>
    <x v="1"/>
    <s v="tier - 2"/>
    <x v="1"/>
    <x v="3"/>
  </r>
  <r>
    <x v="467"/>
    <x v="444"/>
    <x v="401"/>
    <x v="165"/>
    <s v="No"/>
    <s v="No"/>
    <x v="0"/>
    <x v="0"/>
    <x v="0"/>
    <x v="1"/>
    <x v="2"/>
    <x v="455"/>
    <x v="467"/>
    <x v="1"/>
    <s v="tier - 1"/>
    <x v="1"/>
    <x v="25"/>
  </r>
  <r>
    <x v="468"/>
    <x v="445"/>
    <x v="402"/>
    <x v="233"/>
    <s v="No"/>
    <s v="Yes"/>
    <x v="0"/>
    <x v="3"/>
    <x v="1"/>
    <x v="0"/>
    <x v="2"/>
    <x v="456"/>
    <x v="468"/>
    <x v="2"/>
    <s v="tier - 1"/>
    <x v="2"/>
    <x v="41"/>
  </r>
  <r>
    <x v="469"/>
    <x v="446"/>
    <x v="403"/>
    <x v="233"/>
    <s v="No"/>
    <s v="No"/>
    <x v="0"/>
    <x v="0"/>
    <x v="0"/>
    <x v="2"/>
    <x v="2"/>
    <x v="457"/>
    <x v="469"/>
    <x v="2"/>
    <s v="tier - 3"/>
    <x v="9"/>
    <x v="25"/>
  </r>
  <r>
    <x v="470"/>
    <x v="447"/>
    <x v="404"/>
    <x v="322"/>
    <s v="No"/>
    <s v="No"/>
    <x v="0"/>
    <x v="0"/>
    <x v="1"/>
    <x v="1"/>
    <x v="0"/>
    <x v="458"/>
    <x v="470"/>
    <x v="2"/>
    <s v="tier - 2"/>
    <x v="3"/>
    <x v="19"/>
  </r>
  <r>
    <x v="471"/>
    <x v="448"/>
    <x v="347"/>
    <x v="323"/>
    <s v="No"/>
    <s v="No"/>
    <x v="0"/>
    <x v="0"/>
    <x v="0"/>
    <x v="2"/>
    <x v="0"/>
    <x v="459"/>
    <x v="471"/>
    <x v="2"/>
    <s v="tier - 2"/>
    <x v="0"/>
    <x v="19"/>
  </r>
  <r>
    <x v="472"/>
    <x v="239"/>
    <x v="405"/>
    <x v="188"/>
    <s v="Yes"/>
    <s v="No"/>
    <x v="1"/>
    <x v="3"/>
    <x v="0"/>
    <x v="2"/>
    <x v="2"/>
    <x v="460"/>
    <x v="472"/>
    <x v="2"/>
    <s v="tier - 1"/>
    <x v="0"/>
    <x v="16"/>
  </r>
  <r>
    <x v="473"/>
    <x v="449"/>
    <x v="192"/>
    <x v="100"/>
    <s v="No"/>
    <s v="No"/>
    <x v="0"/>
    <x v="0"/>
    <x v="0"/>
    <x v="2"/>
    <x v="1"/>
    <x v="461"/>
    <x v="473"/>
    <x v="2"/>
    <s v="tier - 3"/>
    <x v="1"/>
    <x v="29"/>
  </r>
  <r>
    <x v="474"/>
    <x v="450"/>
    <x v="406"/>
    <x v="324"/>
    <s v="Yes"/>
    <s v="No"/>
    <x v="1"/>
    <x v="3"/>
    <x v="0"/>
    <x v="1"/>
    <x v="2"/>
    <x v="462"/>
    <x v="474"/>
    <x v="2"/>
    <s v="tier - 2"/>
    <x v="3"/>
    <x v="33"/>
  </r>
  <r>
    <x v="475"/>
    <x v="451"/>
    <x v="407"/>
    <x v="325"/>
    <s v="Yes"/>
    <s v="No"/>
    <x v="0"/>
    <x v="3"/>
    <x v="1"/>
    <x v="0"/>
    <x v="2"/>
    <x v="463"/>
    <x v="475"/>
    <x v="1"/>
    <s v="tier - 3"/>
    <x v="1"/>
    <x v="13"/>
  </r>
  <r>
    <x v="476"/>
    <x v="452"/>
    <x v="408"/>
    <x v="15"/>
    <s v="Yes"/>
    <s v="No"/>
    <x v="0"/>
    <x v="3"/>
    <x v="1"/>
    <x v="0"/>
    <x v="0"/>
    <x v="464"/>
    <x v="476"/>
    <x v="1"/>
    <s v="tier - 1"/>
    <x v="2"/>
    <x v="27"/>
  </r>
  <r>
    <x v="477"/>
    <x v="453"/>
    <x v="409"/>
    <x v="118"/>
    <s v="Yes"/>
    <s v="No"/>
    <x v="0"/>
    <x v="0"/>
    <x v="1"/>
    <x v="0"/>
    <x v="0"/>
    <x v="465"/>
    <x v="477"/>
    <x v="1"/>
    <s v="tier - 3"/>
    <x v="0"/>
    <x v="22"/>
  </r>
  <r>
    <x v="478"/>
    <x v="454"/>
    <x v="410"/>
    <x v="16"/>
    <s v="Yes"/>
    <s v="No"/>
    <x v="0"/>
    <x v="3"/>
    <x v="0"/>
    <x v="1"/>
    <x v="0"/>
    <x v="466"/>
    <x v="478"/>
    <x v="1"/>
    <s v="tier - 3"/>
    <x v="6"/>
    <x v="26"/>
  </r>
  <r>
    <x v="479"/>
    <x v="455"/>
    <x v="411"/>
    <x v="195"/>
    <s v="No"/>
    <s v="No"/>
    <x v="0"/>
    <x v="3"/>
    <x v="0"/>
    <x v="1"/>
    <x v="1"/>
    <x v="467"/>
    <x v="479"/>
    <x v="2"/>
    <s v="tier - 1"/>
    <x v="1"/>
    <x v="34"/>
  </r>
  <r>
    <x v="480"/>
    <x v="456"/>
    <x v="412"/>
    <x v="142"/>
    <s v="No"/>
    <s v="No"/>
    <x v="0"/>
    <x v="0"/>
    <x v="1"/>
    <x v="0"/>
    <x v="0"/>
    <x v="468"/>
    <x v="480"/>
    <x v="2"/>
    <s v="tier - 2"/>
    <x v="9"/>
    <x v="11"/>
  </r>
  <r>
    <x v="481"/>
    <x v="457"/>
    <x v="413"/>
    <x v="230"/>
    <s v="Yes"/>
    <s v="No"/>
    <x v="0"/>
    <x v="0"/>
    <x v="1"/>
    <x v="0"/>
    <x v="0"/>
    <x v="469"/>
    <x v="481"/>
    <x v="1"/>
    <s v="tier - 3"/>
    <x v="3"/>
    <x v="22"/>
  </r>
  <r>
    <x v="482"/>
    <x v="458"/>
    <x v="414"/>
    <x v="326"/>
    <s v="Yes"/>
    <s v="No"/>
    <x v="0"/>
    <x v="1"/>
    <x v="1"/>
    <x v="0"/>
    <x v="2"/>
    <x v="388"/>
    <x v="482"/>
    <x v="2"/>
    <s v="tier - 2"/>
    <x v="1"/>
    <x v="24"/>
  </r>
  <r>
    <x v="483"/>
    <x v="129"/>
    <x v="9"/>
    <x v="219"/>
    <s v="Yes"/>
    <s v="No"/>
    <x v="1"/>
    <x v="3"/>
    <x v="1"/>
    <x v="0"/>
    <x v="2"/>
    <x v="470"/>
    <x v="483"/>
    <x v="1"/>
    <s v="tier - 2"/>
    <x v="0"/>
    <x v="16"/>
  </r>
  <r>
    <x v="484"/>
    <x v="459"/>
    <x v="415"/>
    <x v="327"/>
    <s v="No"/>
    <s v="No"/>
    <x v="0"/>
    <x v="0"/>
    <x v="1"/>
    <x v="0"/>
    <x v="0"/>
    <x v="471"/>
    <x v="484"/>
    <x v="1"/>
    <s v="tier - 1"/>
    <x v="1"/>
    <x v="5"/>
  </r>
  <r>
    <x v="485"/>
    <x v="316"/>
    <x v="356"/>
    <x v="123"/>
    <s v="Yes"/>
    <s v="No"/>
    <x v="0"/>
    <x v="0"/>
    <x v="1"/>
    <x v="1"/>
    <x v="1"/>
    <x v="472"/>
    <x v="485"/>
    <x v="2"/>
    <s v="tier - 2"/>
    <x v="3"/>
    <x v="17"/>
  </r>
  <r>
    <x v="486"/>
    <x v="460"/>
    <x v="416"/>
    <x v="13"/>
    <s v="No"/>
    <s v="No"/>
    <x v="0"/>
    <x v="0"/>
    <x v="1"/>
    <x v="0"/>
    <x v="0"/>
    <x v="473"/>
    <x v="486"/>
    <x v="2"/>
    <s v="tier - 2"/>
    <x v="12"/>
    <x v="5"/>
  </r>
  <r>
    <x v="487"/>
    <x v="461"/>
    <x v="417"/>
    <x v="197"/>
    <s v="Yes"/>
    <s v="No"/>
    <x v="0"/>
    <x v="0"/>
    <x v="0"/>
    <x v="1"/>
    <x v="2"/>
    <x v="474"/>
    <x v="487"/>
    <x v="2"/>
    <s v="tier - 1"/>
    <x v="2"/>
    <x v="17"/>
  </r>
  <r>
    <x v="488"/>
    <x v="462"/>
    <x v="366"/>
    <x v="328"/>
    <s v="No"/>
    <s v="No"/>
    <x v="1"/>
    <x v="3"/>
    <x v="1"/>
    <x v="1"/>
    <x v="2"/>
    <x v="475"/>
    <x v="488"/>
    <x v="2"/>
    <s v="tier - 3"/>
    <x v="4"/>
    <x v="20"/>
  </r>
  <r>
    <x v="489"/>
    <x v="463"/>
    <x v="418"/>
    <x v="45"/>
    <s v="Yes"/>
    <s v="No"/>
    <x v="0"/>
    <x v="1"/>
    <x v="1"/>
    <x v="0"/>
    <x v="2"/>
    <x v="476"/>
    <x v="489"/>
    <x v="1"/>
    <s v="tier - 3"/>
    <x v="1"/>
    <x v="24"/>
  </r>
  <r>
    <x v="490"/>
    <x v="464"/>
    <x v="410"/>
    <x v="120"/>
    <s v="No"/>
    <s v="No"/>
    <x v="0"/>
    <x v="3"/>
    <x v="0"/>
    <x v="1"/>
    <x v="2"/>
    <x v="477"/>
    <x v="490"/>
    <x v="1"/>
    <s v="tier - 3"/>
    <x v="1"/>
    <x v="38"/>
  </r>
  <r>
    <x v="491"/>
    <x v="465"/>
    <x v="419"/>
    <x v="326"/>
    <s v="No"/>
    <s v="No"/>
    <x v="0"/>
    <x v="0"/>
    <x v="1"/>
    <x v="1"/>
    <x v="2"/>
    <x v="478"/>
    <x v="491"/>
    <x v="1"/>
    <s v="tier - 1"/>
    <x v="3"/>
    <x v="20"/>
  </r>
  <r>
    <x v="492"/>
    <x v="466"/>
    <x v="420"/>
    <x v="110"/>
    <s v="No"/>
    <s v="No"/>
    <x v="0"/>
    <x v="0"/>
    <x v="0"/>
    <x v="2"/>
    <x v="0"/>
    <x v="479"/>
    <x v="492"/>
    <x v="2"/>
    <s v="tier - 3"/>
    <x v="3"/>
    <x v="43"/>
  </r>
  <r>
    <x v="493"/>
    <x v="467"/>
    <x v="421"/>
    <x v="329"/>
    <s v="Yes"/>
    <s v="No"/>
    <x v="1"/>
    <x v="3"/>
    <x v="0"/>
    <x v="1"/>
    <x v="2"/>
    <x v="480"/>
    <x v="493"/>
    <x v="1"/>
    <s v="tier - 1"/>
    <x v="4"/>
    <x v="33"/>
  </r>
  <r>
    <x v="494"/>
    <x v="456"/>
    <x v="422"/>
    <x v="229"/>
    <s v="Yes"/>
    <s v="No"/>
    <x v="0"/>
    <x v="3"/>
    <x v="0"/>
    <x v="1"/>
    <x v="1"/>
    <x v="481"/>
    <x v="494"/>
    <x v="1"/>
    <s v="tier - 1"/>
    <x v="1"/>
    <x v="23"/>
  </r>
  <r>
    <x v="495"/>
    <x v="468"/>
    <x v="423"/>
    <x v="244"/>
    <s v="Yes"/>
    <s v="No"/>
    <x v="0"/>
    <x v="1"/>
    <x v="1"/>
    <x v="0"/>
    <x v="2"/>
    <x v="482"/>
    <x v="495"/>
    <x v="0"/>
    <s v="tier - 3"/>
    <x v="12"/>
    <x v="24"/>
  </r>
  <r>
    <x v="496"/>
    <x v="469"/>
    <x v="424"/>
    <x v="330"/>
    <s v="No"/>
    <s v="No"/>
    <x v="0"/>
    <x v="0"/>
    <x v="0"/>
    <x v="2"/>
    <x v="1"/>
    <x v="483"/>
    <x v="496"/>
    <x v="0"/>
    <s v="tier - 2"/>
    <x v="2"/>
    <x v="25"/>
  </r>
  <r>
    <x v="497"/>
    <x v="470"/>
    <x v="425"/>
    <x v="200"/>
    <s v="Yes"/>
    <s v="No"/>
    <x v="1"/>
    <x v="3"/>
    <x v="0"/>
    <x v="1"/>
    <x v="1"/>
    <x v="484"/>
    <x v="497"/>
    <x v="0"/>
    <s v="tier - 3"/>
    <x v="3"/>
    <x v="31"/>
  </r>
  <r>
    <x v="498"/>
    <x v="471"/>
    <x v="426"/>
    <x v="331"/>
    <s v="No"/>
    <s v="No"/>
    <x v="1"/>
    <x v="3"/>
    <x v="0"/>
    <x v="2"/>
    <x v="1"/>
    <x v="485"/>
    <x v="498"/>
    <x v="0"/>
    <s v="tier - 1"/>
    <x v="2"/>
    <x v="18"/>
  </r>
  <r>
    <x v="499"/>
    <x v="472"/>
    <x v="383"/>
    <x v="332"/>
    <s v="No"/>
    <s v="No"/>
    <x v="0"/>
    <x v="1"/>
    <x v="1"/>
    <x v="1"/>
    <x v="2"/>
    <x v="486"/>
    <x v="499"/>
    <x v="0"/>
    <s v="tier - 3"/>
    <x v="0"/>
    <x v="28"/>
  </r>
  <r>
    <x v="500"/>
    <x v="473"/>
    <x v="427"/>
    <x v="112"/>
    <s v="No"/>
    <s v="No"/>
    <x v="0"/>
    <x v="0"/>
    <x v="0"/>
    <x v="1"/>
    <x v="2"/>
    <x v="487"/>
    <x v="500"/>
    <x v="0"/>
    <s v="tier - 2"/>
    <x v="0"/>
    <x v="3"/>
  </r>
  <r>
    <x v="501"/>
    <x v="68"/>
    <x v="428"/>
    <x v="140"/>
    <s v="No"/>
    <s v="No"/>
    <x v="0"/>
    <x v="0"/>
    <x v="1"/>
    <x v="0"/>
    <x v="2"/>
    <x v="488"/>
    <x v="501"/>
    <x v="0"/>
    <s v="tier - 2"/>
    <x v="1"/>
    <x v="6"/>
  </r>
  <r>
    <x v="502"/>
    <x v="474"/>
    <x v="429"/>
    <x v="181"/>
    <s v="No"/>
    <s v="No"/>
    <x v="0"/>
    <x v="0"/>
    <x v="0"/>
    <x v="2"/>
    <x v="0"/>
    <x v="489"/>
    <x v="502"/>
    <x v="0"/>
    <s v="tier - 1"/>
    <x v="2"/>
    <x v="9"/>
  </r>
  <r>
    <x v="503"/>
    <x v="475"/>
    <x v="430"/>
    <x v="333"/>
    <s v="Yes"/>
    <s v="No"/>
    <x v="1"/>
    <x v="3"/>
    <x v="1"/>
    <x v="0"/>
    <x v="0"/>
    <x v="490"/>
    <x v="503"/>
    <x v="0"/>
    <s v="tier - 3"/>
    <x v="1"/>
    <x v="8"/>
  </r>
  <r>
    <x v="504"/>
    <x v="476"/>
    <x v="350"/>
    <x v="189"/>
    <s v="Yes"/>
    <s v="No"/>
    <x v="0"/>
    <x v="0"/>
    <x v="0"/>
    <x v="1"/>
    <x v="2"/>
    <x v="474"/>
    <x v="504"/>
    <x v="0"/>
    <s v="tier - 1"/>
    <x v="0"/>
    <x v="17"/>
  </r>
  <r>
    <x v="505"/>
    <x v="477"/>
    <x v="431"/>
    <x v="6"/>
    <s v="No"/>
    <s v="No"/>
    <x v="0"/>
    <x v="3"/>
    <x v="0"/>
    <x v="1"/>
    <x v="1"/>
    <x v="491"/>
    <x v="505"/>
    <x v="0"/>
    <s v="tier - 2"/>
    <x v="0"/>
    <x v="34"/>
  </r>
  <r>
    <x v="506"/>
    <x v="478"/>
    <x v="432"/>
    <x v="280"/>
    <s v="No"/>
    <s v="No"/>
    <x v="0"/>
    <x v="0"/>
    <x v="0"/>
    <x v="2"/>
    <x v="2"/>
    <x v="492"/>
    <x v="506"/>
    <x v="0"/>
    <s v="tier - 1"/>
    <x v="0"/>
    <x v="25"/>
  </r>
  <r>
    <x v="507"/>
    <x v="479"/>
    <x v="433"/>
    <x v="334"/>
    <s v="No"/>
    <s v="No"/>
    <x v="0"/>
    <x v="3"/>
    <x v="1"/>
    <x v="0"/>
    <x v="1"/>
    <x v="493"/>
    <x v="507"/>
    <x v="0"/>
    <s v="tier - 3"/>
    <x v="9"/>
    <x v="38"/>
  </r>
  <r>
    <x v="508"/>
    <x v="480"/>
    <x v="434"/>
    <x v="335"/>
    <s v="No"/>
    <s v="No"/>
    <x v="0"/>
    <x v="0"/>
    <x v="0"/>
    <x v="2"/>
    <x v="2"/>
    <x v="494"/>
    <x v="508"/>
    <x v="0"/>
    <s v="tier - 1"/>
    <x v="0"/>
    <x v="37"/>
  </r>
  <r>
    <x v="509"/>
    <x v="481"/>
    <x v="408"/>
    <x v="270"/>
    <s v="No"/>
    <s v="No"/>
    <x v="1"/>
    <x v="3"/>
    <x v="1"/>
    <x v="0"/>
    <x v="2"/>
    <x v="495"/>
    <x v="509"/>
    <x v="0"/>
    <s v="tier - 3"/>
    <x v="1"/>
    <x v="20"/>
  </r>
  <r>
    <x v="510"/>
    <x v="482"/>
    <x v="347"/>
    <x v="336"/>
    <s v="No"/>
    <s v="No"/>
    <x v="0"/>
    <x v="3"/>
    <x v="0"/>
    <x v="2"/>
    <x v="1"/>
    <x v="496"/>
    <x v="510"/>
    <x v="0"/>
    <s v="tier - 3"/>
    <x v="0"/>
    <x v="38"/>
  </r>
  <r>
    <x v="511"/>
    <x v="483"/>
    <x v="326"/>
    <x v="224"/>
    <s v="No"/>
    <s v="No"/>
    <x v="0"/>
    <x v="0"/>
    <x v="0"/>
    <x v="1"/>
    <x v="2"/>
    <x v="497"/>
    <x v="511"/>
    <x v="0"/>
    <s v="tier - 3"/>
    <x v="0"/>
    <x v="42"/>
  </r>
  <r>
    <x v="512"/>
    <x v="484"/>
    <x v="218"/>
    <x v="171"/>
    <s v="Yes"/>
    <s v="No"/>
    <x v="0"/>
    <x v="1"/>
    <x v="1"/>
    <x v="0"/>
    <x v="2"/>
    <x v="498"/>
    <x v="512"/>
    <x v="0"/>
    <s v="tier - 1"/>
    <x v="1"/>
    <x v="24"/>
  </r>
  <r>
    <x v="513"/>
    <x v="485"/>
    <x v="435"/>
    <x v="222"/>
    <s v="Yes"/>
    <s v="No"/>
    <x v="0"/>
    <x v="0"/>
    <x v="1"/>
    <x v="0"/>
    <x v="0"/>
    <x v="499"/>
    <x v="513"/>
    <x v="0"/>
    <s v="tier - 1"/>
    <x v="1"/>
    <x v="22"/>
  </r>
  <r>
    <x v="514"/>
    <x v="486"/>
    <x v="71"/>
    <x v="315"/>
    <s v="Yes"/>
    <s v="No"/>
    <x v="0"/>
    <x v="0"/>
    <x v="1"/>
    <x v="0"/>
    <x v="2"/>
    <x v="500"/>
    <x v="514"/>
    <x v="0"/>
    <s v="tier - 3"/>
    <x v="0"/>
    <x v="17"/>
  </r>
  <r>
    <x v="515"/>
    <x v="487"/>
    <x v="436"/>
    <x v="95"/>
    <s v="No"/>
    <s v="No"/>
    <x v="0"/>
    <x v="0"/>
    <x v="0"/>
    <x v="1"/>
    <x v="2"/>
    <x v="501"/>
    <x v="515"/>
    <x v="0"/>
    <s v="tier - 3"/>
    <x v="3"/>
    <x v="42"/>
  </r>
  <r>
    <x v="516"/>
    <x v="488"/>
    <x v="437"/>
    <x v="337"/>
    <s v="No"/>
    <s v="No"/>
    <x v="1"/>
    <x v="3"/>
    <x v="1"/>
    <x v="0"/>
    <x v="2"/>
    <x v="502"/>
    <x v="516"/>
    <x v="0"/>
    <s v="tier - 1"/>
    <x v="2"/>
    <x v="18"/>
  </r>
  <r>
    <x v="517"/>
    <x v="489"/>
    <x v="438"/>
    <x v="338"/>
    <s v="No"/>
    <s v="No"/>
    <x v="1"/>
    <x v="3"/>
    <x v="0"/>
    <x v="1"/>
    <x v="2"/>
    <x v="503"/>
    <x v="517"/>
    <x v="0"/>
    <s v="tier - 2"/>
    <x v="0"/>
    <x v="20"/>
  </r>
  <r>
    <x v="518"/>
    <x v="490"/>
    <x v="346"/>
    <x v="208"/>
    <s v="No"/>
    <s v="No"/>
    <x v="0"/>
    <x v="0"/>
    <x v="0"/>
    <x v="1"/>
    <x v="1"/>
    <x v="504"/>
    <x v="518"/>
    <x v="0"/>
    <s v="tier - 3"/>
    <x v="3"/>
    <x v="23"/>
  </r>
  <r>
    <x v="519"/>
    <x v="491"/>
    <x v="439"/>
    <x v="339"/>
    <s v="Yes"/>
    <s v="No"/>
    <x v="1"/>
    <x v="3"/>
    <x v="0"/>
    <x v="2"/>
    <x v="2"/>
    <x v="505"/>
    <x v="519"/>
    <x v="0"/>
    <s v="tier - 3"/>
    <x v="3"/>
    <x v="33"/>
  </r>
  <r>
    <x v="520"/>
    <x v="492"/>
    <x v="367"/>
    <x v="340"/>
    <s v="Yes"/>
    <s v="No"/>
    <x v="0"/>
    <x v="3"/>
    <x v="0"/>
    <x v="1"/>
    <x v="2"/>
    <x v="506"/>
    <x v="520"/>
    <x v="0"/>
    <s v="tier - 3"/>
    <x v="0"/>
    <x v="23"/>
  </r>
  <r>
    <x v="521"/>
    <x v="493"/>
    <x v="440"/>
    <x v="341"/>
    <s v="No"/>
    <s v="No"/>
    <x v="0"/>
    <x v="3"/>
    <x v="1"/>
    <x v="0"/>
    <x v="1"/>
    <x v="124"/>
    <x v="521"/>
    <x v="0"/>
    <s v="tier - 1"/>
    <x v="0"/>
    <x v="34"/>
  </r>
  <r>
    <x v="522"/>
    <x v="494"/>
    <x v="368"/>
    <x v="332"/>
    <s v="No"/>
    <s v="No"/>
    <x v="0"/>
    <x v="3"/>
    <x v="1"/>
    <x v="1"/>
    <x v="2"/>
    <x v="507"/>
    <x v="522"/>
    <x v="0"/>
    <s v="tier - 3"/>
    <x v="3"/>
    <x v="44"/>
  </r>
  <r>
    <x v="523"/>
    <x v="495"/>
    <x v="441"/>
    <x v="342"/>
    <s v="Yes"/>
    <s v="No"/>
    <x v="1"/>
    <x v="3"/>
    <x v="1"/>
    <x v="0"/>
    <x v="0"/>
    <x v="508"/>
    <x v="523"/>
    <x v="0"/>
    <s v="tier - 1"/>
    <x v="12"/>
    <x v="8"/>
  </r>
  <r>
    <x v="524"/>
    <x v="496"/>
    <x v="442"/>
    <x v="107"/>
    <s v="Yes"/>
    <s v="No"/>
    <x v="1"/>
    <x v="3"/>
    <x v="1"/>
    <x v="0"/>
    <x v="2"/>
    <x v="509"/>
    <x v="524"/>
    <x v="0"/>
    <s v="tier - 3"/>
    <x v="1"/>
    <x v="16"/>
  </r>
  <r>
    <x v="525"/>
    <x v="497"/>
    <x v="443"/>
    <x v="251"/>
    <s v="Yes"/>
    <s v="No"/>
    <x v="0"/>
    <x v="3"/>
    <x v="1"/>
    <x v="0"/>
    <x v="2"/>
    <x v="293"/>
    <x v="525"/>
    <x v="0"/>
    <s v="tier - 2"/>
    <x v="2"/>
    <x v="40"/>
  </r>
  <r>
    <x v="526"/>
    <x v="498"/>
    <x v="444"/>
    <x v="343"/>
    <s v="Yes"/>
    <s v="No"/>
    <x v="1"/>
    <x v="3"/>
    <x v="1"/>
    <x v="0"/>
    <x v="0"/>
    <x v="510"/>
    <x v="526"/>
    <x v="0"/>
    <s v="tier - 1"/>
    <x v="12"/>
    <x v="8"/>
  </r>
  <r>
    <x v="527"/>
    <x v="499"/>
    <x v="445"/>
    <x v="145"/>
    <s v="No"/>
    <s v="No"/>
    <x v="1"/>
    <x v="3"/>
    <x v="1"/>
    <x v="1"/>
    <x v="2"/>
    <x v="511"/>
    <x v="527"/>
    <x v="0"/>
    <s v="tier - 3"/>
    <x v="1"/>
    <x v="39"/>
  </r>
  <r>
    <x v="528"/>
    <x v="500"/>
    <x v="446"/>
    <x v="344"/>
    <s v="No"/>
    <s v="No"/>
    <x v="0"/>
    <x v="0"/>
    <x v="1"/>
    <x v="0"/>
    <x v="0"/>
    <x v="512"/>
    <x v="528"/>
    <x v="0"/>
    <s v="tier - 1"/>
    <x v="8"/>
    <x v="5"/>
  </r>
  <r>
    <x v="529"/>
    <x v="501"/>
    <x v="320"/>
    <x v="231"/>
    <s v="No"/>
    <s v="No"/>
    <x v="1"/>
    <x v="3"/>
    <x v="1"/>
    <x v="0"/>
    <x v="1"/>
    <x v="513"/>
    <x v="529"/>
    <x v="0"/>
    <s v="tier - 2"/>
    <x v="0"/>
    <x v="18"/>
  </r>
  <r>
    <x v="530"/>
    <x v="502"/>
    <x v="217"/>
    <x v="212"/>
    <s v="Yes"/>
    <s v="No"/>
    <x v="0"/>
    <x v="3"/>
    <x v="1"/>
    <x v="0"/>
    <x v="2"/>
    <x v="514"/>
    <x v="530"/>
    <x v="0"/>
    <s v="tier - 1"/>
    <x v="1"/>
    <x v="40"/>
  </r>
  <r>
    <x v="531"/>
    <x v="503"/>
    <x v="447"/>
    <x v="345"/>
    <s v="No"/>
    <s v="No"/>
    <x v="1"/>
    <x v="3"/>
    <x v="0"/>
    <x v="2"/>
    <x v="1"/>
    <x v="515"/>
    <x v="531"/>
    <x v="0"/>
    <s v="tier - 1"/>
    <x v="0"/>
    <x v="18"/>
  </r>
  <r>
    <x v="532"/>
    <x v="504"/>
    <x v="351"/>
    <x v="39"/>
    <s v="No"/>
    <s v="No"/>
    <x v="0"/>
    <x v="3"/>
    <x v="0"/>
    <x v="2"/>
    <x v="2"/>
    <x v="516"/>
    <x v="532"/>
    <x v="0"/>
    <s v="tier - 2"/>
    <x v="1"/>
    <x v="34"/>
  </r>
  <r>
    <x v="533"/>
    <x v="505"/>
    <x v="448"/>
    <x v="68"/>
    <s v="Yes"/>
    <s v="No"/>
    <x v="0"/>
    <x v="0"/>
    <x v="1"/>
    <x v="0"/>
    <x v="0"/>
    <x v="517"/>
    <x v="533"/>
    <x v="0"/>
    <s v="tier - 1"/>
    <x v="8"/>
    <x v="22"/>
  </r>
  <r>
    <x v="534"/>
    <x v="506"/>
    <x v="449"/>
    <x v="63"/>
    <s v="Yes"/>
    <s v="No"/>
    <x v="0"/>
    <x v="1"/>
    <x v="1"/>
    <x v="0"/>
    <x v="0"/>
    <x v="518"/>
    <x v="534"/>
    <x v="0"/>
    <s v="tier - 3"/>
    <x v="1"/>
    <x v="2"/>
  </r>
  <r>
    <x v="535"/>
    <x v="68"/>
    <x v="277"/>
    <x v="85"/>
    <s v="No"/>
    <s v="No"/>
    <x v="0"/>
    <x v="3"/>
    <x v="0"/>
    <x v="1"/>
    <x v="1"/>
    <x v="519"/>
    <x v="535"/>
    <x v="0"/>
    <s v="tier - 1"/>
    <x v="9"/>
    <x v="44"/>
  </r>
  <r>
    <x v="536"/>
    <x v="507"/>
    <x v="450"/>
    <x v="346"/>
    <s v="Yes"/>
    <s v="No"/>
    <x v="0"/>
    <x v="3"/>
    <x v="0"/>
    <x v="2"/>
    <x v="0"/>
    <x v="520"/>
    <x v="536"/>
    <x v="0"/>
    <s v="tier - 3"/>
    <x v="3"/>
    <x v="26"/>
  </r>
  <r>
    <x v="537"/>
    <x v="508"/>
    <x v="451"/>
    <x v="69"/>
    <s v="Yes"/>
    <s v="No"/>
    <x v="0"/>
    <x v="3"/>
    <x v="1"/>
    <x v="0"/>
    <x v="2"/>
    <x v="521"/>
    <x v="537"/>
    <x v="0"/>
    <s v="tier - 2"/>
    <x v="1"/>
    <x v="13"/>
  </r>
  <r>
    <x v="538"/>
    <x v="509"/>
    <x v="452"/>
    <x v="143"/>
    <s v="No"/>
    <s v="No"/>
    <x v="0"/>
    <x v="0"/>
    <x v="0"/>
    <x v="1"/>
    <x v="2"/>
    <x v="522"/>
    <x v="538"/>
    <x v="0"/>
    <s v="tier - 2"/>
    <x v="0"/>
    <x v="35"/>
  </r>
  <r>
    <x v="539"/>
    <x v="510"/>
    <x v="191"/>
    <x v="122"/>
    <s v="Yes"/>
    <s v="No"/>
    <x v="0"/>
    <x v="3"/>
    <x v="0"/>
    <x v="1"/>
    <x v="2"/>
    <x v="523"/>
    <x v="539"/>
    <x v="0"/>
    <s v="tier - 3"/>
    <x v="1"/>
    <x v="40"/>
  </r>
  <r>
    <x v="540"/>
    <x v="511"/>
    <x v="453"/>
    <x v="193"/>
    <s v="No"/>
    <s v="No"/>
    <x v="0"/>
    <x v="3"/>
    <x v="0"/>
    <x v="2"/>
    <x v="2"/>
    <x v="524"/>
    <x v="540"/>
    <x v="0"/>
    <s v="tier - 3"/>
    <x v="3"/>
    <x v="34"/>
  </r>
  <r>
    <x v="541"/>
    <x v="512"/>
    <x v="454"/>
    <x v="150"/>
    <s v="Yes"/>
    <s v="No"/>
    <x v="0"/>
    <x v="3"/>
    <x v="0"/>
    <x v="1"/>
    <x v="2"/>
    <x v="525"/>
    <x v="541"/>
    <x v="0"/>
    <s v="tier - 1"/>
    <x v="0"/>
    <x v="40"/>
  </r>
  <r>
    <x v="542"/>
    <x v="513"/>
    <x v="455"/>
    <x v="18"/>
    <s v="No"/>
    <s v="Yes"/>
    <x v="0"/>
    <x v="3"/>
    <x v="0"/>
    <x v="1"/>
    <x v="2"/>
    <x v="526"/>
    <x v="542"/>
    <x v="0"/>
    <s v="tier - 3"/>
    <x v="0"/>
    <x v="41"/>
  </r>
  <r>
    <x v="543"/>
    <x v="514"/>
    <x v="456"/>
    <x v="347"/>
    <s v="Yes"/>
    <s v="No"/>
    <x v="1"/>
    <x v="3"/>
    <x v="1"/>
    <x v="0"/>
    <x v="2"/>
    <x v="527"/>
    <x v="543"/>
    <x v="0"/>
    <s v="tier - 1"/>
    <x v="0"/>
    <x v="31"/>
  </r>
  <r>
    <x v="544"/>
    <x v="515"/>
    <x v="457"/>
    <x v="168"/>
    <s v="Yes"/>
    <s v="No"/>
    <x v="1"/>
    <x v="3"/>
    <x v="1"/>
    <x v="0"/>
    <x v="0"/>
    <x v="528"/>
    <x v="544"/>
    <x v="0"/>
    <s v="tier - 2"/>
    <x v="12"/>
    <x v="8"/>
  </r>
  <r>
    <x v="545"/>
    <x v="516"/>
    <x v="252"/>
    <x v="165"/>
    <s v="No"/>
    <s v="No"/>
    <x v="1"/>
    <x v="3"/>
    <x v="1"/>
    <x v="1"/>
    <x v="2"/>
    <x v="529"/>
    <x v="545"/>
    <x v="0"/>
    <s v="tier - 1"/>
    <x v="1"/>
    <x v="20"/>
  </r>
  <r>
    <x v="546"/>
    <x v="517"/>
    <x v="237"/>
    <x v="348"/>
    <s v="No"/>
    <s v="No"/>
    <x v="0"/>
    <x v="0"/>
    <x v="0"/>
    <x v="1"/>
    <x v="1"/>
    <x v="530"/>
    <x v="546"/>
    <x v="0"/>
    <s v="tier - 1"/>
    <x v="1"/>
    <x v="35"/>
  </r>
  <r>
    <x v="547"/>
    <x v="518"/>
    <x v="458"/>
    <x v="349"/>
    <s v="No"/>
    <s v="No"/>
    <x v="0"/>
    <x v="0"/>
    <x v="1"/>
    <x v="0"/>
    <x v="0"/>
    <x v="531"/>
    <x v="547"/>
    <x v="0"/>
    <s v="tier - 2"/>
    <x v="1"/>
    <x v="11"/>
  </r>
  <r>
    <x v="548"/>
    <x v="519"/>
    <x v="459"/>
    <x v="350"/>
    <s v="Yes"/>
    <s v="No"/>
    <x v="0"/>
    <x v="3"/>
    <x v="1"/>
    <x v="0"/>
    <x v="0"/>
    <x v="532"/>
    <x v="548"/>
    <x v="0"/>
    <s v="tier - 3"/>
    <x v="8"/>
    <x v="27"/>
  </r>
  <r>
    <x v="549"/>
    <x v="520"/>
    <x v="460"/>
    <x v="351"/>
    <s v="Yes"/>
    <s v="No"/>
    <x v="0"/>
    <x v="0"/>
    <x v="0"/>
    <x v="1"/>
    <x v="2"/>
    <x v="533"/>
    <x v="549"/>
    <x v="0"/>
    <s v="tier - 2"/>
    <x v="3"/>
    <x v="47"/>
  </r>
  <r>
    <x v="550"/>
    <x v="521"/>
    <x v="47"/>
    <x v="188"/>
    <s v="No"/>
    <s v="No"/>
    <x v="0"/>
    <x v="0"/>
    <x v="1"/>
    <x v="0"/>
    <x v="2"/>
    <x v="534"/>
    <x v="550"/>
    <x v="0"/>
    <s v="tier - 2"/>
    <x v="0"/>
    <x v="29"/>
  </r>
  <r>
    <x v="551"/>
    <x v="177"/>
    <x v="376"/>
    <x v="193"/>
    <s v="No"/>
    <s v="No"/>
    <x v="0"/>
    <x v="0"/>
    <x v="0"/>
    <x v="2"/>
    <x v="2"/>
    <x v="535"/>
    <x v="551"/>
    <x v="0"/>
    <s v="tier - 2"/>
    <x v="6"/>
    <x v="4"/>
  </r>
  <r>
    <x v="552"/>
    <x v="522"/>
    <x v="461"/>
    <x v="103"/>
    <s v="No"/>
    <s v="No"/>
    <x v="1"/>
    <x v="3"/>
    <x v="1"/>
    <x v="0"/>
    <x v="2"/>
    <x v="536"/>
    <x v="552"/>
    <x v="0"/>
    <s v="tier - 3"/>
    <x v="1"/>
    <x v="18"/>
  </r>
  <r>
    <x v="553"/>
    <x v="523"/>
    <x v="462"/>
    <x v="299"/>
    <s v="Yes"/>
    <s v="No"/>
    <x v="1"/>
    <x v="3"/>
    <x v="1"/>
    <x v="0"/>
    <x v="2"/>
    <x v="537"/>
    <x v="553"/>
    <x v="0"/>
    <s v="tier - 2"/>
    <x v="2"/>
    <x v="31"/>
  </r>
  <r>
    <x v="554"/>
    <x v="524"/>
    <x v="463"/>
    <x v="352"/>
    <s v="Yes"/>
    <s v="No"/>
    <x v="0"/>
    <x v="0"/>
    <x v="1"/>
    <x v="0"/>
    <x v="2"/>
    <x v="538"/>
    <x v="554"/>
    <x v="0"/>
    <s v="tier - 2"/>
    <x v="1"/>
    <x v="1"/>
  </r>
  <r>
    <x v="555"/>
    <x v="525"/>
    <x v="464"/>
    <x v="263"/>
    <s v="Yes"/>
    <s v="No"/>
    <x v="1"/>
    <x v="3"/>
    <x v="1"/>
    <x v="0"/>
    <x v="0"/>
    <x v="539"/>
    <x v="555"/>
    <x v="0"/>
    <s v="tier - 2"/>
    <x v="1"/>
    <x v="8"/>
  </r>
  <r>
    <x v="556"/>
    <x v="526"/>
    <x v="465"/>
    <x v="79"/>
    <s v="No"/>
    <s v="No"/>
    <x v="1"/>
    <x v="3"/>
    <x v="1"/>
    <x v="0"/>
    <x v="2"/>
    <x v="540"/>
    <x v="556"/>
    <x v="0"/>
    <s v="tier - 2"/>
    <x v="1"/>
    <x v="18"/>
  </r>
  <r>
    <x v="557"/>
    <x v="527"/>
    <x v="466"/>
    <x v="228"/>
    <s v="Yes"/>
    <s v="No"/>
    <x v="0"/>
    <x v="1"/>
    <x v="1"/>
    <x v="0"/>
    <x v="2"/>
    <x v="541"/>
    <x v="557"/>
    <x v="0"/>
    <s v="tier - 3"/>
    <x v="1"/>
    <x v="24"/>
  </r>
  <r>
    <x v="558"/>
    <x v="528"/>
    <x v="467"/>
    <x v="353"/>
    <s v="No"/>
    <s v="No"/>
    <x v="1"/>
    <x v="3"/>
    <x v="0"/>
    <x v="1"/>
    <x v="2"/>
    <x v="542"/>
    <x v="558"/>
    <x v="0"/>
    <s v="tier - 1"/>
    <x v="1"/>
    <x v="39"/>
  </r>
  <r>
    <x v="559"/>
    <x v="529"/>
    <x v="390"/>
    <x v="166"/>
    <s v="No"/>
    <s v="No"/>
    <x v="0"/>
    <x v="0"/>
    <x v="2"/>
    <x v="2"/>
    <x v="2"/>
    <x v="543"/>
    <x v="559"/>
    <x v="0"/>
    <s v="tier - 3"/>
    <x v="0"/>
    <x v="6"/>
  </r>
  <r>
    <x v="560"/>
    <x v="530"/>
    <x v="468"/>
    <x v="146"/>
    <s v="No"/>
    <s v="No"/>
    <x v="0"/>
    <x v="0"/>
    <x v="1"/>
    <x v="2"/>
    <x v="2"/>
    <x v="544"/>
    <x v="560"/>
    <x v="0"/>
    <s v="tier - 3"/>
    <x v="0"/>
    <x v="3"/>
  </r>
  <r>
    <x v="561"/>
    <x v="531"/>
    <x v="469"/>
    <x v="354"/>
    <s v="Yes"/>
    <s v="No"/>
    <x v="0"/>
    <x v="1"/>
    <x v="1"/>
    <x v="0"/>
    <x v="0"/>
    <x v="545"/>
    <x v="561"/>
    <x v="0"/>
    <s v="tier - 3"/>
    <x v="1"/>
    <x v="2"/>
  </r>
  <r>
    <x v="562"/>
    <x v="532"/>
    <x v="410"/>
    <x v="355"/>
    <s v="No"/>
    <s v="No"/>
    <x v="0"/>
    <x v="0"/>
    <x v="0"/>
    <x v="1"/>
    <x v="0"/>
    <x v="256"/>
    <x v="562"/>
    <x v="0"/>
    <s v="tier - 1"/>
    <x v="1"/>
    <x v="43"/>
  </r>
  <r>
    <x v="563"/>
    <x v="533"/>
    <x v="470"/>
    <x v="356"/>
    <s v="Yes"/>
    <s v="No"/>
    <x v="1"/>
    <x v="3"/>
    <x v="1"/>
    <x v="0"/>
    <x v="0"/>
    <x v="546"/>
    <x v="563"/>
    <x v="0"/>
    <s v="tier - 2"/>
    <x v="1"/>
    <x v="8"/>
  </r>
  <r>
    <x v="564"/>
    <x v="534"/>
    <x v="471"/>
    <x v="118"/>
    <s v="No"/>
    <s v="No"/>
    <x v="0"/>
    <x v="0"/>
    <x v="1"/>
    <x v="0"/>
    <x v="0"/>
    <x v="547"/>
    <x v="564"/>
    <x v="0"/>
    <s v="tier - 1"/>
    <x v="12"/>
    <x v="0"/>
  </r>
  <r>
    <x v="565"/>
    <x v="535"/>
    <x v="472"/>
    <x v="357"/>
    <s v="No"/>
    <s v="No"/>
    <x v="0"/>
    <x v="0"/>
    <x v="1"/>
    <x v="0"/>
    <x v="0"/>
    <x v="548"/>
    <x v="565"/>
    <x v="0"/>
    <s v="tier - 2"/>
    <x v="8"/>
    <x v="11"/>
  </r>
  <r>
    <x v="566"/>
    <x v="536"/>
    <x v="473"/>
    <x v="358"/>
    <s v="No"/>
    <s v="No"/>
    <x v="0"/>
    <x v="0"/>
    <x v="0"/>
    <x v="2"/>
    <x v="2"/>
    <x v="549"/>
    <x v="566"/>
    <x v="0"/>
    <s v="tier - 2"/>
    <x v="3"/>
    <x v="3"/>
  </r>
  <r>
    <x v="567"/>
    <x v="537"/>
    <x v="474"/>
    <x v="359"/>
    <s v="No"/>
    <s v="No"/>
    <x v="0"/>
    <x v="0"/>
    <x v="1"/>
    <x v="0"/>
    <x v="0"/>
    <x v="550"/>
    <x v="567"/>
    <x v="0"/>
    <s v="tier - 1"/>
    <x v="1"/>
    <x v="2"/>
  </r>
  <r>
    <x v="568"/>
    <x v="538"/>
    <x v="237"/>
    <x v="109"/>
    <s v="No"/>
    <s v="No"/>
    <x v="1"/>
    <x v="3"/>
    <x v="0"/>
    <x v="1"/>
    <x v="1"/>
    <x v="551"/>
    <x v="568"/>
    <x v="1"/>
    <s v="tier - 1"/>
    <x v="1"/>
    <x v="39"/>
  </r>
  <r>
    <x v="569"/>
    <x v="539"/>
    <x v="335"/>
    <x v="109"/>
    <s v="No"/>
    <s v="No"/>
    <x v="0"/>
    <x v="3"/>
    <x v="0"/>
    <x v="2"/>
    <x v="1"/>
    <x v="552"/>
    <x v="569"/>
    <x v="1"/>
    <s v="tier - 1"/>
    <x v="1"/>
    <x v="34"/>
  </r>
  <r>
    <x v="570"/>
    <x v="540"/>
    <x v="298"/>
    <x v="89"/>
    <s v="No"/>
    <s v="No"/>
    <x v="1"/>
    <x v="3"/>
    <x v="0"/>
    <x v="1"/>
    <x v="2"/>
    <x v="553"/>
    <x v="570"/>
    <x v="1"/>
    <s v="tier - 3"/>
    <x v="1"/>
    <x v="39"/>
  </r>
  <r>
    <x v="571"/>
    <x v="541"/>
    <x v="475"/>
    <x v="360"/>
    <s v="Yes"/>
    <s v="No"/>
    <x v="1"/>
    <x v="3"/>
    <x v="1"/>
    <x v="0"/>
    <x v="0"/>
    <x v="554"/>
    <x v="571"/>
    <x v="1"/>
    <s v="tier - 3"/>
    <x v="8"/>
    <x v="8"/>
  </r>
  <r>
    <x v="572"/>
    <x v="542"/>
    <x v="476"/>
    <x v="232"/>
    <s v="Yes"/>
    <s v="No"/>
    <x v="0"/>
    <x v="3"/>
    <x v="1"/>
    <x v="0"/>
    <x v="0"/>
    <x v="555"/>
    <x v="572"/>
    <x v="1"/>
    <s v="tier - 3"/>
    <x v="12"/>
    <x v="27"/>
  </r>
  <r>
    <x v="573"/>
    <x v="543"/>
    <x v="477"/>
    <x v="48"/>
    <s v="No"/>
    <s v="No"/>
    <x v="0"/>
    <x v="0"/>
    <x v="0"/>
    <x v="2"/>
    <x v="2"/>
    <x v="556"/>
    <x v="573"/>
    <x v="1"/>
    <s v="tier - 1"/>
    <x v="0"/>
    <x v="37"/>
  </r>
  <r>
    <x v="574"/>
    <x v="544"/>
    <x v="352"/>
    <x v="347"/>
    <s v="No"/>
    <s v="Yes"/>
    <x v="0"/>
    <x v="3"/>
    <x v="0"/>
    <x v="1"/>
    <x v="2"/>
    <x v="557"/>
    <x v="574"/>
    <x v="1"/>
    <s v="tier - 2"/>
    <x v="9"/>
    <x v="41"/>
  </r>
  <r>
    <x v="575"/>
    <x v="545"/>
    <x v="478"/>
    <x v="361"/>
    <s v="Yes"/>
    <s v="No"/>
    <x v="0"/>
    <x v="3"/>
    <x v="1"/>
    <x v="0"/>
    <x v="2"/>
    <x v="558"/>
    <x v="575"/>
    <x v="1"/>
    <s v="tier - 2"/>
    <x v="1"/>
    <x v="8"/>
  </r>
  <r>
    <x v="576"/>
    <x v="546"/>
    <x v="479"/>
    <x v="362"/>
    <s v="No"/>
    <s v="No"/>
    <x v="0"/>
    <x v="0"/>
    <x v="1"/>
    <x v="0"/>
    <x v="0"/>
    <x v="559"/>
    <x v="576"/>
    <x v="1"/>
    <s v="tier - 2"/>
    <x v="12"/>
    <x v="11"/>
  </r>
  <r>
    <x v="577"/>
    <x v="547"/>
    <x v="44"/>
    <x v="363"/>
    <s v="No"/>
    <s v="No"/>
    <x v="0"/>
    <x v="3"/>
    <x v="1"/>
    <x v="0"/>
    <x v="2"/>
    <x v="560"/>
    <x v="577"/>
    <x v="1"/>
    <s v="tier - 3"/>
    <x v="4"/>
    <x v="31"/>
  </r>
  <r>
    <x v="578"/>
    <x v="548"/>
    <x v="480"/>
    <x v="364"/>
    <s v="No"/>
    <s v="No"/>
    <x v="0"/>
    <x v="0"/>
    <x v="0"/>
    <x v="1"/>
    <x v="0"/>
    <x v="561"/>
    <x v="578"/>
    <x v="1"/>
    <s v="tier - 3"/>
    <x v="0"/>
    <x v="43"/>
  </r>
  <r>
    <x v="579"/>
    <x v="549"/>
    <x v="406"/>
    <x v="208"/>
    <s v="No"/>
    <s v="No"/>
    <x v="1"/>
    <x v="3"/>
    <x v="0"/>
    <x v="1"/>
    <x v="1"/>
    <x v="562"/>
    <x v="579"/>
    <x v="1"/>
    <s v="tier - 2"/>
    <x v="3"/>
    <x v="39"/>
  </r>
  <r>
    <x v="580"/>
    <x v="550"/>
    <x v="481"/>
    <x v="300"/>
    <s v="Yes"/>
    <s v="No"/>
    <x v="0"/>
    <x v="0"/>
    <x v="0"/>
    <x v="1"/>
    <x v="1"/>
    <x v="563"/>
    <x v="580"/>
    <x v="1"/>
    <s v="tier - 3"/>
    <x v="0"/>
    <x v="45"/>
  </r>
  <r>
    <x v="581"/>
    <x v="551"/>
    <x v="482"/>
    <x v="234"/>
    <s v="No"/>
    <s v="No"/>
    <x v="0"/>
    <x v="0"/>
    <x v="1"/>
    <x v="0"/>
    <x v="0"/>
    <x v="564"/>
    <x v="581"/>
    <x v="1"/>
    <s v="tier - 2"/>
    <x v="8"/>
    <x v="14"/>
  </r>
  <r>
    <x v="582"/>
    <x v="552"/>
    <x v="483"/>
    <x v="111"/>
    <s v="No"/>
    <s v="No"/>
    <x v="0"/>
    <x v="0"/>
    <x v="1"/>
    <x v="0"/>
    <x v="2"/>
    <x v="565"/>
    <x v="582"/>
    <x v="1"/>
    <s v="tier - 3"/>
    <x v="1"/>
    <x v="25"/>
  </r>
  <r>
    <x v="583"/>
    <x v="553"/>
    <x v="484"/>
    <x v="252"/>
    <s v="No"/>
    <s v="No"/>
    <x v="0"/>
    <x v="0"/>
    <x v="1"/>
    <x v="0"/>
    <x v="2"/>
    <x v="566"/>
    <x v="583"/>
    <x v="1"/>
    <s v="tier - 3"/>
    <x v="8"/>
    <x v="29"/>
  </r>
  <r>
    <x v="584"/>
    <x v="554"/>
    <x v="485"/>
    <x v="50"/>
    <s v="No"/>
    <s v="No"/>
    <x v="0"/>
    <x v="0"/>
    <x v="1"/>
    <x v="0"/>
    <x v="0"/>
    <x v="567"/>
    <x v="584"/>
    <x v="1"/>
    <s v="tier - 3"/>
    <x v="1"/>
    <x v="0"/>
  </r>
  <r>
    <x v="585"/>
    <x v="555"/>
    <x v="486"/>
    <x v="216"/>
    <s v="No"/>
    <s v="No"/>
    <x v="1"/>
    <x v="3"/>
    <x v="0"/>
    <x v="1"/>
    <x v="1"/>
    <x v="568"/>
    <x v="585"/>
    <x v="1"/>
    <s v="tier - 2"/>
    <x v="3"/>
    <x v="39"/>
  </r>
  <r>
    <x v="586"/>
    <x v="556"/>
    <x v="487"/>
    <x v="365"/>
    <s v="No"/>
    <s v="No"/>
    <x v="0"/>
    <x v="0"/>
    <x v="1"/>
    <x v="0"/>
    <x v="0"/>
    <x v="569"/>
    <x v="586"/>
    <x v="1"/>
    <s v="tier - 3"/>
    <x v="3"/>
    <x v="19"/>
  </r>
  <r>
    <x v="587"/>
    <x v="557"/>
    <x v="375"/>
    <x v="209"/>
    <s v="Yes"/>
    <s v="No"/>
    <x v="0"/>
    <x v="3"/>
    <x v="1"/>
    <x v="0"/>
    <x v="2"/>
    <x v="570"/>
    <x v="587"/>
    <x v="1"/>
    <s v="tier - 3"/>
    <x v="2"/>
    <x v="40"/>
  </r>
  <r>
    <x v="588"/>
    <x v="77"/>
    <x v="488"/>
    <x v="113"/>
    <s v="No"/>
    <s v="No"/>
    <x v="0"/>
    <x v="0"/>
    <x v="1"/>
    <x v="0"/>
    <x v="0"/>
    <x v="571"/>
    <x v="588"/>
    <x v="1"/>
    <s v="tier - 2"/>
    <x v="12"/>
    <x v="5"/>
  </r>
  <r>
    <x v="589"/>
    <x v="558"/>
    <x v="489"/>
    <x v="366"/>
    <s v="No"/>
    <s v="No"/>
    <x v="0"/>
    <x v="0"/>
    <x v="0"/>
    <x v="2"/>
    <x v="1"/>
    <x v="572"/>
    <x v="589"/>
    <x v="1"/>
    <s v="tier - 2"/>
    <x v="2"/>
    <x v="4"/>
  </r>
  <r>
    <x v="590"/>
    <x v="559"/>
    <x v="490"/>
    <x v="367"/>
    <s v="No"/>
    <s v="No"/>
    <x v="0"/>
    <x v="0"/>
    <x v="1"/>
    <x v="0"/>
    <x v="0"/>
    <x v="573"/>
    <x v="590"/>
    <x v="1"/>
    <s v="tier - 1"/>
    <x v="1"/>
    <x v="19"/>
  </r>
  <r>
    <x v="591"/>
    <x v="66"/>
    <x v="491"/>
    <x v="368"/>
    <s v="No"/>
    <s v="No"/>
    <x v="1"/>
    <x v="3"/>
    <x v="0"/>
    <x v="2"/>
    <x v="2"/>
    <x v="574"/>
    <x v="591"/>
    <x v="1"/>
    <s v="tier - 1"/>
    <x v="2"/>
    <x v="20"/>
  </r>
  <r>
    <x v="592"/>
    <x v="560"/>
    <x v="492"/>
    <x v="152"/>
    <s v="No"/>
    <s v="No"/>
    <x v="0"/>
    <x v="0"/>
    <x v="1"/>
    <x v="0"/>
    <x v="2"/>
    <x v="575"/>
    <x v="592"/>
    <x v="1"/>
    <s v="tier - 1"/>
    <x v="1"/>
    <x v="29"/>
  </r>
  <r>
    <x v="593"/>
    <x v="561"/>
    <x v="493"/>
    <x v="201"/>
    <s v="Yes"/>
    <s v="No"/>
    <x v="0"/>
    <x v="3"/>
    <x v="1"/>
    <x v="0"/>
    <x v="0"/>
    <x v="576"/>
    <x v="593"/>
    <x v="1"/>
    <s v="tier - 1"/>
    <x v="12"/>
    <x v="27"/>
  </r>
  <r>
    <x v="594"/>
    <x v="562"/>
    <x v="494"/>
    <x v="369"/>
    <s v="Yes"/>
    <s v="No"/>
    <x v="0"/>
    <x v="1"/>
    <x v="1"/>
    <x v="0"/>
    <x v="0"/>
    <x v="577"/>
    <x v="594"/>
    <x v="1"/>
    <s v="tier - 2"/>
    <x v="3"/>
    <x v="2"/>
  </r>
  <r>
    <x v="595"/>
    <x v="563"/>
    <x v="495"/>
    <x v="370"/>
    <s v="Yes"/>
    <s v="No"/>
    <x v="1"/>
    <x v="3"/>
    <x v="1"/>
    <x v="0"/>
    <x v="0"/>
    <x v="578"/>
    <x v="595"/>
    <x v="1"/>
    <s v="tier - 2"/>
    <x v="8"/>
    <x v="8"/>
  </r>
  <r>
    <x v="596"/>
    <x v="564"/>
    <x v="181"/>
    <x v="231"/>
    <s v="Yes"/>
    <s v="No"/>
    <x v="0"/>
    <x v="0"/>
    <x v="1"/>
    <x v="0"/>
    <x v="1"/>
    <x v="579"/>
    <x v="596"/>
    <x v="1"/>
    <s v="tier - 1"/>
    <x v="0"/>
    <x v="47"/>
  </r>
  <r>
    <x v="597"/>
    <x v="565"/>
    <x v="496"/>
    <x v="67"/>
    <s v="Yes"/>
    <s v="No"/>
    <x v="0"/>
    <x v="3"/>
    <x v="0"/>
    <x v="2"/>
    <x v="2"/>
    <x v="580"/>
    <x v="597"/>
    <x v="1"/>
    <s v="tier - 1"/>
    <x v="0"/>
    <x v="40"/>
  </r>
  <r>
    <x v="598"/>
    <x v="566"/>
    <x v="402"/>
    <x v="371"/>
    <s v="No"/>
    <s v="No"/>
    <x v="0"/>
    <x v="2"/>
    <x v="1"/>
    <x v="0"/>
    <x v="0"/>
    <x v="581"/>
    <x v="598"/>
    <x v="1"/>
    <s v="tier - 2"/>
    <x v="1"/>
    <x v="7"/>
  </r>
  <r>
    <x v="599"/>
    <x v="567"/>
    <x v="497"/>
    <x v="138"/>
    <s v="No"/>
    <s v="No"/>
    <x v="1"/>
    <x v="3"/>
    <x v="0"/>
    <x v="1"/>
    <x v="2"/>
    <x v="582"/>
    <x v="599"/>
    <x v="1"/>
    <s v="tier - 1"/>
    <x v="1"/>
    <x v="39"/>
  </r>
  <r>
    <x v="600"/>
    <x v="568"/>
    <x v="426"/>
    <x v="372"/>
    <s v="Yes"/>
    <s v="No"/>
    <x v="0"/>
    <x v="3"/>
    <x v="0"/>
    <x v="2"/>
    <x v="2"/>
    <x v="583"/>
    <x v="600"/>
    <x v="1"/>
    <s v="tier - 3"/>
    <x v="1"/>
    <x v="40"/>
  </r>
  <r>
    <x v="601"/>
    <x v="569"/>
    <x v="498"/>
    <x v="373"/>
    <s v="No"/>
    <s v="No"/>
    <x v="0"/>
    <x v="0"/>
    <x v="1"/>
    <x v="0"/>
    <x v="0"/>
    <x v="584"/>
    <x v="601"/>
    <x v="1"/>
    <s v="tier - 3"/>
    <x v="12"/>
    <x v="11"/>
  </r>
  <r>
    <x v="602"/>
    <x v="570"/>
    <x v="499"/>
    <x v="105"/>
    <s v="Yes"/>
    <s v="No"/>
    <x v="1"/>
    <x v="3"/>
    <x v="1"/>
    <x v="0"/>
    <x v="1"/>
    <x v="83"/>
    <x v="602"/>
    <x v="1"/>
    <s v="tier - 3"/>
    <x v="12"/>
    <x v="16"/>
  </r>
  <r>
    <x v="603"/>
    <x v="571"/>
    <x v="500"/>
    <x v="374"/>
    <s v="No"/>
    <s v="No"/>
    <x v="1"/>
    <x v="3"/>
    <x v="0"/>
    <x v="1"/>
    <x v="2"/>
    <x v="585"/>
    <x v="603"/>
    <x v="1"/>
    <s v="tier - 3"/>
    <x v="3"/>
    <x v="39"/>
  </r>
  <r>
    <x v="604"/>
    <x v="114"/>
    <x v="501"/>
    <x v="375"/>
    <s v="No"/>
    <s v="No"/>
    <x v="0"/>
    <x v="1"/>
    <x v="1"/>
    <x v="0"/>
    <x v="2"/>
    <x v="586"/>
    <x v="604"/>
    <x v="1"/>
    <s v="tier - 2"/>
    <x v="8"/>
    <x v="28"/>
  </r>
  <r>
    <x v="605"/>
    <x v="572"/>
    <x v="502"/>
    <x v="57"/>
    <s v="No"/>
    <s v="No"/>
    <x v="0"/>
    <x v="0"/>
    <x v="0"/>
    <x v="1"/>
    <x v="0"/>
    <x v="587"/>
    <x v="605"/>
    <x v="1"/>
    <s v="tier - 1"/>
    <x v="3"/>
    <x v="43"/>
  </r>
  <r>
    <x v="606"/>
    <x v="573"/>
    <x v="503"/>
    <x v="376"/>
    <s v="Yes"/>
    <s v="No"/>
    <x v="0"/>
    <x v="3"/>
    <x v="1"/>
    <x v="0"/>
    <x v="2"/>
    <x v="588"/>
    <x v="606"/>
    <x v="1"/>
    <s v="tier - 1"/>
    <x v="1"/>
    <x v="23"/>
  </r>
  <r>
    <x v="607"/>
    <x v="574"/>
    <x v="504"/>
    <x v="152"/>
    <s v="Yes"/>
    <s v="No"/>
    <x v="0"/>
    <x v="3"/>
    <x v="1"/>
    <x v="0"/>
    <x v="2"/>
    <x v="589"/>
    <x v="607"/>
    <x v="1"/>
    <s v="tier - 2"/>
    <x v="1"/>
    <x v="23"/>
  </r>
  <r>
    <x v="608"/>
    <x v="575"/>
    <x v="505"/>
    <x v="377"/>
    <s v="No"/>
    <s v="No"/>
    <x v="0"/>
    <x v="0"/>
    <x v="1"/>
    <x v="0"/>
    <x v="0"/>
    <x v="590"/>
    <x v="608"/>
    <x v="1"/>
    <s v="tier - 3"/>
    <x v="1"/>
    <x v="19"/>
  </r>
  <r>
    <x v="609"/>
    <x v="576"/>
    <x v="118"/>
    <x v="169"/>
    <s v="No"/>
    <s v="No"/>
    <x v="0"/>
    <x v="0"/>
    <x v="1"/>
    <x v="0"/>
    <x v="1"/>
    <x v="591"/>
    <x v="609"/>
    <x v="1"/>
    <s v="tier - 1"/>
    <x v="12"/>
    <x v="37"/>
  </r>
  <r>
    <x v="610"/>
    <x v="577"/>
    <x v="192"/>
    <x v="81"/>
    <s v="No"/>
    <s v="No"/>
    <x v="1"/>
    <x v="3"/>
    <x v="0"/>
    <x v="2"/>
    <x v="2"/>
    <x v="592"/>
    <x v="610"/>
    <x v="1"/>
    <s v="tier - 3"/>
    <x v="6"/>
    <x v="20"/>
  </r>
  <r>
    <x v="611"/>
    <x v="578"/>
    <x v="506"/>
    <x v="166"/>
    <s v="No"/>
    <s v="No"/>
    <x v="0"/>
    <x v="3"/>
    <x v="1"/>
    <x v="0"/>
    <x v="2"/>
    <x v="593"/>
    <x v="611"/>
    <x v="1"/>
    <s v="tier - 1"/>
    <x v="3"/>
    <x v="38"/>
  </r>
  <r>
    <x v="612"/>
    <x v="579"/>
    <x v="507"/>
    <x v="315"/>
    <s v="No"/>
    <s v="No"/>
    <x v="1"/>
    <x v="3"/>
    <x v="0"/>
    <x v="2"/>
    <x v="2"/>
    <x v="594"/>
    <x v="612"/>
    <x v="1"/>
    <s v="tier - 1"/>
    <x v="2"/>
    <x v="20"/>
  </r>
  <r>
    <x v="613"/>
    <x v="580"/>
    <x v="508"/>
    <x v="112"/>
    <s v="Yes"/>
    <s v="No"/>
    <x v="0"/>
    <x v="0"/>
    <x v="1"/>
    <x v="0"/>
    <x v="2"/>
    <x v="595"/>
    <x v="613"/>
    <x v="1"/>
    <s v="tier - 3"/>
    <x v="1"/>
    <x v="17"/>
  </r>
  <r>
    <x v="614"/>
    <x v="581"/>
    <x v="85"/>
    <x v="14"/>
    <s v="No"/>
    <s v="No"/>
    <x v="0"/>
    <x v="2"/>
    <x v="1"/>
    <x v="0"/>
    <x v="0"/>
    <x v="596"/>
    <x v="614"/>
    <x v="1"/>
    <s v="tier - 2"/>
    <x v="0"/>
    <x v="7"/>
  </r>
  <r>
    <x v="615"/>
    <x v="69"/>
    <x v="80"/>
    <x v="378"/>
    <s v="No"/>
    <s v="No"/>
    <x v="0"/>
    <x v="2"/>
    <x v="1"/>
    <x v="0"/>
    <x v="0"/>
    <x v="597"/>
    <x v="615"/>
    <x v="1"/>
    <s v="tier - 2"/>
    <x v="2"/>
    <x v="7"/>
  </r>
  <r>
    <x v="616"/>
    <x v="274"/>
    <x v="509"/>
    <x v="379"/>
    <s v="No"/>
    <s v="No"/>
    <x v="0"/>
    <x v="0"/>
    <x v="1"/>
    <x v="0"/>
    <x v="0"/>
    <x v="598"/>
    <x v="616"/>
    <x v="1"/>
    <s v="tier - 2"/>
    <x v="12"/>
    <x v="9"/>
  </r>
  <r>
    <x v="617"/>
    <x v="582"/>
    <x v="510"/>
    <x v="324"/>
    <s v="Yes"/>
    <s v="No"/>
    <x v="0"/>
    <x v="3"/>
    <x v="1"/>
    <x v="0"/>
    <x v="2"/>
    <x v="599"/>
    <x v="617"/>
    <x v="1"/>
    <s v="tier - 3"/>
    <x v="1"/>
    <x v="23"/>
  </r>
  <r>
    <x v="618"/>
    <x v="583"/>
    <x v="511"/>
    <x v="380"/>
    <s v="No"/>
    <s v="No"/>
    <x v="0"/>
    <x v="0"/>
    <x v="1"/>
    <x v="0"/>
    <x v="2"/>
    <x v="600"/>
    <x v="618"/>
    <x v="1"/>
    <s v="tier - 2"/>
    <x v="1"/>
    <x v="25"/>
  </r>
  <r>
    <x v="619"/>
    <x v="584"/>
    <x v="512"/>
    <x v="206"/>
    <s v="No"/>
    <s v="No"/>
    <x v="0"/>
    <x v="0"/>
    <x v="1"/>
    <x v="0"/>
    <x v="2"/>
    <x v="601"/>
    <x v="619"/>
    <x v="1"/>
    <s v="tier - 1"/>
    <x v="1"/>
    <x v="37"/>
  </r>
  <r>
    <x v="620"/>
    <x v="585"/>
    <x v="513"/>
    <x v="18"/>
    <s v="No"/>
    <s v="No"/>
    <x v="0"/>
    <x v="0"/>
    <x v="1"/>
    <x v="0"/>
    <x v="2"/>
    <x v="602"/>
    <x v="620"/>
    <x v="1"/>
    <s v="tier - 3"/>
    <x v="12"/>
    <x v="25"/>
  </r>
  <r>
    <x v="621"/>
    <x v="586"/>
    <x v="172"/>
    <x v="381"/>
    <s v="No"/>
    <s v="No"/>
    <x v="0"/>
    <x v="0"/>
    <x v="1"/>
    <x v="0"/>
    <x v="0"/>
    <x v="603"/>
    <x v="621"/>
    <x v="1"/>
    <s v="tier - 1"/>
    <x v="13"/>
    <x v="5"/>
  </r>
  <r>
    <x v="622"/>
    <x v="587"/>
    <x v="514"/>
    <x v="335"/>
    <s v="No"/>
    <s v="No"/>
    <x v="0"/>
    <x v="0"/>
    <x v="1"/>
    <x v="1"/>
    <x v="2"/>
    <x v="604"/>
    <x v="622"/>
    <x v="1"/>
    <s v="tier - 3"/>
    <x v="3"/>
    <x v="37"/>
  </r>
  <r>
    <x v="623"/>
    <x v="588"/>
    <x v="515"/>
    <x v="135"/>
    <s v="No"/>
    <s v="No"/>
    <x v="0"/>
    <x v="3"/>
    <x v="0"/>
    <x v="2"/>
    <x v="2"/>
    <x v="605"/>
    <x v="623"/>
    <x v="1"/>
    <s v="tier - 3"/>
    <x v="3"/>
    <x v="32"/>
  </r>
  <r>
    <x v="624"/>
    <x v="589"/>
    <x v="377"/>
    <x v="319"/>
    <s v="Yes"/>
    <s v="No"/>
    <x v="1"/>
    <x v="3"/>
    <x v="0"/>
    <x v="2"/>
    <x v="2"/>
    <x v="606"/>
    <x v="624"/>
    <x v="1"/>
    <s v="tier - 2"/>
    <x v="1"/>
    <x v="31"/>
  </r>
  <r>
    <x v="625"/>
    <x v="590"/>
    <x v="516"/>
    <x v="382"/>
    <s v="No"/>
    <s v="No"/>
    <x v="0"/>
    <x v="0"/>
    <x v="1"/>
    <x v="0"/>
    <x v="0"/>
    <x v="607"/>
    <x v="625"/>
    <x v="1"/>
    <s v="tier - 1"/>
    <x v="1"/>
    <x v="19"/>
  </r>
  <r>
    <x v="626"/>
    <x v="591"/>
    <x v="517"/>
    <x v="112"/>
    <s v="Yes"/>
    <s v="No"/>
    <x v="0"/>
    <x v="0"/>
    <x v="1"/>
    <x v="0"/>
    <x v="2"/>
    <x v="608"/>
    <x v="626"/>
    <x v="1"/>
    <s v="tier - 2"/>
    <x v="1"/>
    <x v="1"/>
  </r>
  <r>
    <x v="627"/>
    <x v="592"/>
    <x v="518"/>
    <x v="383"/>
    <s v="No"/>
    <s v="No"/>
    <x v="0"/>
    <x v="1"/>
    <x v="1"/>
    <x v="0"/>
    <x v="0"/>
    <x v="609"/>
    <x v="627"/>
    <x v="1"/>
    <s v="tier - 2"/>
    <x v="12"/>
    <x v="30"/>
  </r>
  <r>
    <x v="628"/>
    <x v="593"/>
    <x v="519"/>
    <x v="88"/>
    <s v="Yes"/>
    <s v="No"/>
    <x v="0"/>
    <x v="3"/>
    <x v="1"/>
    <x v="0"/>
    <x v="2"/>
    <x v="610"/>
    <x v="628"/>
    <x v="1"/>
    <s v="tier - 2"/>
    <x v="3"/>
    <x v="23"/>
  </r>
  <r>
    <x v="629"/>
    <x v="264"/>
    <x v="520"/>
    <x v="384"/>
    <s v="No"/>
    <s v="No"/>
    <x v="0"/>
    <x v="0"/>
    <x v="1"/>
    <x v="0"/>
    <x v="0"/>
    <x v="611"/>
    <x v="629"/>
    <x v="1"/>
    <s v="tier - 2"/>
    <x v="1"/>
    <x v="10"/>
  </r>
  <r>
    <x v="630"/>
    <x v="594"/>
    <x v="521"/>
    <x v="385"/>
    <s v="No"/>
    <s v="No"/>
    <x v="0"/>
    <x v="0"/>
    <x v="1"/>
    <x v="0"/>
    <x v="0"/>
    <x v="612"/>
    <x v="630"/>
    <x v="1"/>
    <s v="tier - 2"/>
    <x v="12"/>
    <x v="11"/>
  </r>
  <r>
    <x v="631"/>
    <x v="595"/>
    <x v="522"/>
    <x v="386"/>
    <s v="No"/>
    <s v="No"/>
    <x v="0"/>
    <x v="0"/>
    <x v="1"/>
    <x v="0"/>
    <x v="0"/>
    <x v="613"/>
    <x v="631"/>
    <x v="1"/>
    <s v="tier - 2"/>
    <x v="1"/>
    <x v="19"/>
  </r>
  <r>
    <x v="632"/>
    <x v="596"/>
    <x v="462"/>
    <x v="78"/>
    <s v="Yes"/>
    <s v="No"/>
    <x v="0"/>
    <x v="1"/>
    <x v="1"/>
    <x v="0"/>
    <x v="2"/>
    <x v="614"/>
    <x v="632"/>
    <x v="1"/>
    <s v="tier - 3"/>
    <x v="1"/>
    <x v="10"/>
  </r>
  <r>
    <x v="633"/>
    <x v="597"/>
    <x v="523"/>
    <x v="387"/>
    <s v="No"/>
    <s v="No"/>
    <x v="0"/>
    <x v="0"/>
    <x v="1"/>
    <x v="0"/>
    <x v="0"/>
    <x v="615"/>
    <x v="633"/>
    <x v="1"/>
    <s v="tier - 2"/>
    <x v="12"/>
    <x v="19"/>
  </r>
  <r>
    <x v="634"/>
    <x v="319"/>
    <x v="524"/>
    <x v="98"/>
    <s v="No"/>
    <s v="Yes"/>
    <x v="0"/>
    <x v="3"/>
    <x v="2"/>
    <x v="1"/>
    <x v="2"/>
    <x v="616"/>
    <x v="634"/>
    <x v="1"/>
    <s v="tier - 3"/>
    <x v="5"/>
    <x v="41"/>
  </r>
  <r>
    <x v="635"/>
    <x v="598"/>
    <x v="525"/>
    <x v="145"/>
    <s v="Yes"/>
    <s v="No"/>
    <x v="0"/>
    <x v="0"/>
    <x v="1"/>
    <x v="0"/>
    <x v="2"/>
    <x v="617"/>
    <x v="635"/>
    <x v="1"/>
    <s v="tier - 1"/>
    <x v="12"/>
    <x v="1"/>
  </r>
  <r>
    <x v="636"/>
    <x v="599"/>
    <x v="526"/>
    <x v="388"/>
    <s v="No"/>
    <s v="No"/>
    <x v="0"/>
    <x v="0"/>
    <x v="1"/>
    <x v="0"/>
    <x v="2"/>
    <x v="544"/>
    <x v="636"/>
    <x v="1"/>
    <s v="tier - 1"/>
    <x v="1"/>
    <x v="3"/>
  </r>
  <r>
    <x v="637"/>
    <x v="600"/>
    <x v="527"/>
    <x v="340"/>
    <s v="Yes"/>
    <s v="No"/>
    <x v="0"/>
    <x v="3"/>
    <x v="1"/>
    <x v="0"/>
    <x v="2"/>
    <x v="618"/>
    <x v="637"/>
    <x v="1"/>
    <s v="tier - 2"/>
    <x v="1"/>
    <x v="13"/>
  </r>
  <r>
    <x v="638"/>
    <x v="601"/>
    <x v="528"/>
    <x v="389"/>
    <s v="No"/>
    <s v="No"/>
    <x v="0"/>
    <x v="0"/>
    <x v="1"/>
    <x v="0"/>
    <x v="0"/>
    <x v="619"/>
    <x v="638"/>
    <x v="1"/>
    <s v="tier - 2"/>
    <x v="3"/>
    <x v="5"/>
  </r>
  <r>
    <x v="639"/>
    <x v="3"/>
    <x v="529"/>
    <x v="390"/>
    <s v="No"/>
    <s v="No"/>
    <x v="0"/>
    <x v="0"/>
    <x v="1"/>
    <x v="0"/>
    <x v="0"/>
    <x v="620"/>
    <x v="639"/>
    <x v="1"/>
    <s v="tier - 1"/>
    <x v="12"/>
    <x v="0"/>
  </r>
  <r>
    <x v="640"/>
    <x v="602"/>
    <x v="530"/>
    <x v="391"/>
    <s v="Yes"/>
    <s v="No"/>
    <x v="0"/>
    <x v="3"/>
    <x v="1"/>
    <x v="0"/>
    <x v="2"/>
    <x v="170"/>
    <x v="640"/>
    <x v="1"/>
    <s v="tier - 3"/>
    <x v="8"/>
    <x v="23"/>
  </r>
  <r>
    <x v="641"/>
    <x v="63"/>
    <x v="507"/>
    <x v="209"/>
    <s v="Yes"/>
    <s v="No"/>
    <x v="0"/>
    <x v="0"/>
    <x v="0"/>
    <x v="2"/>
    <x v="2"/>
    <x v="621"/>
    <x v="641"/>
    <x v="1"/>
    <s v="tier - 3"/>
    <x v="2"/>
    <x v="47"/>
  </r>
  <r>
    <x v="642"/>
    <x v="603"/>
    <x v="61"/>
    <x v="392"/>
    <s v="Yes"/>
    <s v="No"/>
    <x v="1"/>
    <x v="3"/>
    <x v="1"/>
    <x v="0"/>
    <x v="0"/>
    <x v="622"/>
    <x v="642"/>
    <x v="1"/>
    <s v="tier - 3"/>
    <x v="14"/>
    <x v="8"/>
  </r>
  <r>
    <x v="643"/>
    <x v="604"/>
    <x v="531"/>
    <x v="273"/>
    <s v="Yes"/>
    <s v="No"/>
    <x v="1"/>
    <x v="3"/>
    <x v="1"/>
    <x v="0"/>
    <x v="2"/>
    <x v="623"/>
    <x v="643"/>
    <x v="1"/>
    <s v="tier - 2"/>
    <x v="8"/>
    <x v="16"/>
  </r>
  <r>
    <x v="644"/>
    <x v="605"/>
    <x v="3"/>
    <x v="393"/>
    <s v="No"/>
    <s v="No"/>
    <x v="0"/>
    <x v="0"/>
    <x v="1"/>
    <x v="0"/>
    <x v="0"/>
    <x v="624"/>
    <x v="644"/>
    <x v="1"/>
    <s v="tier - 2"/>
    <x v="2"/>
    <x v="15"/>
  </r>
  <r>
    <x v="645"/>
    <x v="606"/>
    <x v="532"/>
    <x v="394"/>
    <s v="No"/>
    <s v="No"/>
    <x v="0"/>
    <x v="0"/>
    <x v="1"/>
    <x v="0"/>
    <x v="0"/>
    <x v="625"/>
    <x v="645"/>
    <x v="1"/>
    <s v="tier - 1"/>
    <x v="1"/>
    <x v="9"/>
  </r>
  <r>
    <x v="646"/>
    <x v="607"/>
    <x v="533"/>
    <x v="156"/>
    <s v="No"/>
    <s v="No"/>
    <x v="0"/>
    <x v="0"/>
    <x v="1"/>
    <x v="0"/>
    <x v="0"/>
    <x v="626"/>
    <x v="646"/>
    <x v="1"/>
    <s v="tier - 1"/>
    <x v="1"/>
    <x v="5"/>
  </r>
  <r>
    <x v="647"/>
    <x v="608"/>
    <x v="142"/>
    <x v="347"/>
    <s v="Yes"/>
    <s v="No"/>
    <x v="0"/>
    <x v="1"/>
    <x v="1"/>
    <x v="0"/>
    <x v="2"/>
    <x v="627"/>
    <x v="647"/>
    <x v="1"/>
    <s v="tier - 3"/>
    <x v="3"/>
    <x v="10"/>
  </r>
  <r>
    <x v="648"/>
    <x v="609"/>
    <x v="534"/>
    <x v="120"/>
    <s v="Yes"/>
    <s v="No"/>
    <x v="0"/>
    <x v="1"/>
    <x v="1"/>
    <x v="0"/>
    <x v="2"/>
    <x v="628"/>
    <x v="648"/>
    <x v="1"/>
    <s v="tier - 1"/>
    <x v="0"/>
    <x v="7"/>
  </r>
  <r>
    <x v="649"/>
    <x v="610"/>
    <x v="38"/>
    <x v="395"/>
    <s v="No"/>
    <s v="No"/>
    <x v="0"/>
    <x v="0"/>
    <x v="1"/>
    <x v="0"/>
    <x v="0"/>
    <x v="629"/>
    <x v="649"/>
    <x v="1"/>
    <s v="tier - 2"/>
    <x v="1"/>
    <x v="5"/>
  </r>
  <r>
    <x v="650"/>
    <x v="611"/>
    <x v="535"/>
    <x v="396"/>
    <s v="No"/>
    <s v="No"/>
    <x v="0"/>
    <x v="0"/>
    <x v="1"/>
    <x v="0"/>
    <x v="0"/>
    <x v="630"/>
    <x v="650"/>
    <x v="1"/>
    <s v="tier - 1"/>
    <x v="8"/>
    <x v="14"/>
  </r>
  <r>
    <x v="651"/>
    <x v="612"/>
    <x v="536"/>
    <x v="397"/>
    <s v="No"/>
    <s v="No"/>
    <x v="0"/>
    <x v="0"/>
    <x v="1"/>
    <x v="0"/>
    <x v="0"/>
    <x v="631"/>
    <x v="651"/>
    <x v="1"/>
    <s v="tier - 1"/>
    <x v="3"/>
    <x v="9"/>
  </r>
  <r>
    <x v="652"/>
    <x v="613"/>
    <x v="537"/>
    <x v="353"/>
    <s v="No"/>
    <s v="No"/>
    <x v="0"/>
    <x v="1"/>
    <x v="1"/>
    <x v="0"/>
    <x v="2"/>
    <x v="271"/>
    <x v="652"/>
    <x v="1"/>
    <s v="tier - 1"/>
    <x v="1"/>
    <x v="28"/>
  </r>
  <r>
    <x v="653"/>
    <x v="614"/>
    <x v="538"/>
    <x v="254"/>
    <s v="Yes"/>
    <s v="No"/>
    <x v="0"/>
    <x v="3"/>
    <x v="1"/>
    <x v="0"/>
    <x v="0"/>
    <x v="632"/>
    <x v="653"/>
    <x v="1"/>
    <s v="tier - 1"/>
    <x v="8"/>
    <x v="27"/>
  </r>
  <r>
    <x v="654"/>
    <x v="615"/>
    <x v="539"/>
    <x v="398"/>
    <s v="No"/>
    <s v="No"/>
    <x v="0"/>
    <x v="0"/>
    <x v="1"/>
    <x v="0"/>
    <x v="0"/>
    <x v="633"/>
    <x v="654"/>
    <x v="1"/>
    <s v="tier - 2"/>
    <x v="13"/>
    <x v="0"/>
  </r>
  <r>
    <x v="655"/>
    <x v="616"/>
    <x v="540"/>
    <x v="399"/>
    <s v="No"/>
    <s v="No"/>
    <x v="0"/>
    <x v="0"/>
    <x v="1"/>
    <x v="0"/>
    <x v="0"/>
    <x v="634"/>
    <x v="655"/>
    <x v="1"/>
    <s v="tier - 3"/>
    <x v="8"/>
    <x v="14"/>
  </r>
  <r>
    <x v="656"/>
    <x v="617"/>
    <x v="478"/>
    <x v="26"/>
    <s v="Yes"/>
    <s v="No"/>
    <x v="0"/>
    <x v="1"/>
    <x v="1"/>
    <x v="0"/>
    <x v="0"/>
    <x v="2"/>
    <x v="656"/>
    <x v="1"/>
    <s v="tier - 3"/>
    <x v="3"/>
    <x v="2"/>
  </r>
  <r>
    <x v="657"/>
    <x v="618"/>
    <x v="541"/>
    <x v="202"/>
    <s v="No"/>
    <s v="No"/>
    <x v="1"/>
    <x v="3"/>
    <x v="1"/>
    <x v="0"/>
    <x v="2"/>
    <x v="635"/>
    <x v="657"/>
    <x v="1"/>
    <s v="tier - 1"/>
    <x v="3"/>
    <x v="18"/>
  </r>
  <r>
    <x v="658"/>
    <x v="619"/>
    <x v="88"/>
    <x v="201"/>
    <s v="No"/>
    <s v="No"/>
    <x v="0"/>
    <x v="0"/>
    <x v="1"/>
    <x v="0"/>
    <x v="0"/>
    <x v="636"/>
    <x v="658"/>
    <x v="1"/>
    <s v="tier - 2"/>
    <x v="1"/>
    <x v="15"/>
  </r>
  <r>
    <x v="659"/>
    <x v="620"/>
    <x v="542"/>
    <x v="319"/>
    <s v="Yes"/>
    <s v="No"/>
    <x v="0"/>
    <x v="3"/>
    <x v="0"/>
    <x v="3"/>
    <x v="2"/>
    <x v="637"/>
    <x v="659"/>
    <x v="1"/>
    <s v="tier - 2"/>
    <x v="2"/>
    <x v="40"/>
  </r>
  <r>
    <x v="660"/>
    <x v="621"/>
    <x v="380"/>
    <x v="400"/>
    <s v="No"/>
    <s v="No"/>
    <x v="0"/>
    <x v="2"/>
    <x v="1"/>
    <x v="1"/>
    <x v="0"/>
    <x v="638"/>
    <x v="660"/>
    <x v="1"/>
    <s v="tier - 3"/>
    <x v="3"/>
    <x v="7"/>
  </r>
  <r>
    <x v="661"/>
    <x v="622"/>
    <x v="41"/>
    <x v="401"/>
    <s v="No"/>
    <s v="No"/>
    <x v="0"/>
    <x v="0"/>
    <x v="1"/>
    <x v="0"/>
    <x v="0"/>
    <x v="639"/>
    <x v="661"/>
    <x v="1"/>
    <s v="tier - 1"/>
    <x v="14"/>
    <x v="5"/>
  </r>
  <r>
    <x v="662"/>
    <x v="623"/>
    <x v="543"/>
    <x v="285"/>
    <s v="No"/>
    <s v="No"/>
    <x v="0"/>
    <x v="0"/>
    <x v="1"/>
    <x v="0"/>
    <x v="0"/>
    <x v="640"/>
    <x v="662"/>
    <x v="1"/>
    <s v="tier - 2"/>
    <x v="1"/>
    <x v="0"/>
  </r>
  <r>
    <x v="663"/>
    <x v="624"/>
    <x v="544"/>
    <x v="402"/>
    <s v="Yes"/>
    <s v="No"/>
    <x v="0"/>
    <x v="0"/>
    <x v="1"/>
    <x v="0"/>
    <x v="0"/>
    <x v="641"/>
    <x v="663"/>
    <x v="1"/>
    <s v="tier - 1"/>
    <x v="3"/>
    <x v="36"/>
  </r>
  <r>
    <x v="664"/>
    <x v="625"/>
    <x v="545"/>
    <x v="394"/>
    <s v="No"/>
    <s v="No"/>
    <x v="0"/>
    <x v="2"/>
    <x v="1"/>
    <x v="0"/>
    <x v="0"/>
    <x v="642"/>
    <x v="664"/>
    <x v="1"/>
    <s v="tier - 2"/>
    <x v="2"/>
    <x v="7"/>
  </r>
  <r>
    <x v="665"/>
    <x v="626"/>
    <x v="546"/>
    <x v="403"/>
    <s v="Yes"/>
    <s v="No"/>
    <x v="0"/>
    <x v="1"/>
    <x v="1"/>
    <x v="0"/>
    <x v="0"/>
    <x v="301"/>
    <x v="665"/>
    <x v="1"/>
    <s v="tier - 2"/>
    <x v="8"/>
    <x v="2"/>
  </r>
  <r>
    <x v="666"/>
    <x v="627"/>
    <x v="547"/>
    <x v="404"/>
    <s v="Yes"/>
    <s v="No"/>
    <x v="0"/>
    <x v="0"/>
    <x v="1"/>
    <x v="0"/>
    <x v="0"/>
    <x v="643"/>
    <x v="666"/>
    <x v="1"/>
    <s v="tier - 3"/>
    <x v="12"/>
    <x v="25"/>
  </r>
  <r>
    <x v="667"/>
    <x v="628"/>
    <x v="548"/>
    <x v="80"/>
    <s v="No"/>
    <s v="No"/>
    <x v="1"/>
    <x v="3"/>
    <x v="1"/>
    <x v="0"/>
    <x v="2"/>
    <x v="644"/>
    <x v="667"/>
    <x v="1"/>
    <s v="tier - 3"/>
    <x v="12"/>
    <x v="18"/>
  </r>
  <r>
    <x v="668"/>
    <x v="629"/>
    <x v="549"/>
    <x v="405"/>
    <s v="Yes"/>
    <s v="No"/>
    <x v="0"/>
    <x v="3"/>
    <x v="1"/>
    <x v="0"/>
    <x v="0"/>
    <x v="645"/>
    <x v="668"/>
    <x v="1"/>
    <s v="tier - 3"/>
    <x v="8"/>
    <x v="27"/>
  </r>
  <r>
    <x v="669"/>
    <x v="351"/>
    <x v="550"/>
    <x v="296"/>
    <s v="No"/>
    <s v="No"/>
    <x v="0"/>
    <x v="0"/>
    <x v="1"/>
    <x v="0"/>
    <x v="0"/>
    <x v="646"/>
    <x v="669"/>
    <x v="1"/>
    <s v="tier - 2"/>
    <x v="12"/>
    <x v="11"/>
  </r>
  <r>
    <x v="670"/>
    <x v="630"/>
    <x v="551"/>
    <x v="406"/>
    <s v="No"/>
    <s v="No"/>
    <x v="0"/>
    <x v="0"/>
    <x v="1"/>
    <x v="0"/>
    <x v="0"/>
    <x v="571"/>
    <x v="670"/>
    <x v="1"/>
    <s v="tier - 3"/>
    <x v="14"/>
    <x v="5"/>
  </r>
  <r>
    <x v="671"/>
    <x v="631"/>
    <x v="329"/>
    <x v="28"/>
    <s v="No"/>
    <s v="No"/>
    <x v="0"/>
    <x v="0"/>
    <x v="0"/>
    <x v="2"/>
    <x v="0"/>
    <x v="647"/>
    <x v="671"/>
    <x v="1"/>
    <s v="tier - 2"/>
    <x v="1"/>
    <x v="43"/>
  </r>
  <r>
    <x v="672"/>
    <x v="632"/>
    <x v="552"/>
    <x v="189"/>
    <s v="No"/>
    <s v="No"/>
    <x v="0"/>
    <x v="0"/>
    <x v="1"/>
    <x v="0"/>
    <x v="2"/>
    <x v="648"/>
    <x v="672"/>
    <x v="1"/>
    <s v="tier - 2"/>
    <x v="3"/>
    <x v="37"/>
  </r>
  <r>
    <x v="673"/>
    <x v="633"/>
    <x v="520"/>
    <x v="407"/>
    <s v="No"/>
    <s v="No"/>
    <x v="0"/>
    <x v="2"/>
    <x v="1"/>
    <x v="0"/>
    <x v="0"/>
    <x v="649"/>
    <x v="673"/>
    <x v="1"/>
    <s v="tier - 1"/>
    <x v="1"/>
    <x v="7"/>
  </r>
  <r>
    <x v="674"/>
    <x v="634"/>
    <x v="553"/>
    <x v="340"/>
    <s v="Yes"/>
    <s v="No"/>
    <x v="1"/>
    <x v="3"/>
    <x v="1"/>
    <x v="0"/>
    <x v="2"/>
    <x v="650"/>
    <x v="674"/>
    <x v="1"/>
    <s v="tier - 1"/>
    <x v="1"/>
    <x v="16"/>
  </r>
  <r>
    <x v="675"/>
    <x v="635"/>
    <x v="554"/>
    <x v="257"/>
    <s v="Yes"/>
    <s v="No"/>
    <x v="0"/>
    <x v="0"/>
    <x v="1"/>
    <x v="0"/>
    <x v="0"/>
    <x v="651"/>
    <x v="675"/>
    <x v="1"/>
    <s v="tier - 1"/>
    <x v="1"/>
    <x v="36"/>
  </r>
  <r>
    <x v="676"/>
    <x v="636"/>
    <x v="555"/>
    <x v="408"/>
    <s v="Yes"/>
    <s v="No"/>
    <x v="0"/>
    <x v="0"/>
    <x v="1"/>
    <x v="0"/>
    <x v="0"/>
    <x v="652"/>
    <x v="676"/>
    <x v="1"/>
    <s v="tier - 3"/>
    <x v="12"/>
    <x v="22"/>
  </r>
  <r>
    <x v="677"/>
    <x v="637"/>
    <x v="556"/>
    <x v="409"/>
    <s v="No"/>
    <s v="No"/>
    <x v="0"/>
    <x v="0"/>
    <x v="1"/>
    <x v="0"/>
    <x v="2"/>
    <x v="653"/>
    <x v="677"/>
    <x v="1"/>
    <s v="tier - 3"/>
    <x v="3"/>
    <x v="42"/>
  </r>
  <r>
    <x v="678"/>
    <x v="638"/>
    <x v="38"/>
    <x v="410"/>
    <s v="No"/>
    <s v="No"/>
    <x v="0"/>
    <x v="0"/>
    <x v="1"/>
    <x v="0"/>
    <x v="0"/>
    <x v="654"/>
    <x v="678"/>
    <x v="1"/>
    <s v="tier - 3"/>
    <x v="14"/>
    <x v="11"/>
  </r>
  <r>
    <x v="679"/>
    <x v="639"/>
    <x v="557"/>
    <x v="411"/>
    <s v="Yes"/>
    <s v="No"/>
    <x v="0"/>
    <x v="0"/>
    <x v="1"/>
    <x v="0"/>
    <x v="0"/>
    <x v="655"/>
    <x v="679"/>
    <x v="1"/>
    <s v="tier - 3"/>
    <x v="13"/>
    <x v="22"/>
  </r>
  <r>
    <x v="680"/>
    <x v="640"/>
    <x v="443"/>
    <x v="210"/>
    <s v="Yes"/>
    <s v="No"/>
    <x v="1"/>
    <x v="3"/>
    <x v="1"/>
    <x v="0"/>
    <x v="0"/>
    <x v="656"/>
    <x v="680"/>
    <x v="1"/>
    <s v="tier - 1"/>
    <x v="2"/>
    <x v="8"/>
  </r>
  <r>
    <x v="681"/>
    <x v="641"/>
    <x v="558"/>
    <x v="355"/>
    <s v="No"/>
    <s v="No"/>
    <x v="0"/>
    <x v="0"/>
    <x v="1"/>
    <x v="0"/>
    <x v="0"/>
    <x v="657"/>
    <x v="681"/>
    <x v="1"/>
    <s v="tier - 1"/>
    <x v="15"/>
    <x v="5"/>
  </r>
  <r>
    <x v="682"/>
    <x v="642"/>
    <x v="559"/>
    <x v="4"/>
    <s v="No"/>
    <s v="No"/>
    <x v="0"/>
    <x v="3"/>
    <x v="0"/>
    <x v="2"/>
    <x v="2"/>
    <x v="658"/>
    <x v="682"/>
    <x v="1"/>
    <s v="tier - 1"/>
    <x v="2"/>
    <x v="44"/>
  </r>
  <r>
    <x v="683"/>
    <x v="643"/>
    <x v="483"/>
    <x v="136"/>
    <s v="No"/>
    <s v="No"/>
    <x v="0"/>
    <x v="0"/>
    <x v="1"/>
    <x v="0"/>
    <x v="1"/>
    <x v="659"/>
    <x v="683"/>
    <x v="1"/>
    <s v="tier - 3"/>
    <x v="3"/>
    <x v="4"/>
  </r>
  <r>
    <x v="684"/>
    <x v="644"/>
    <x v="560"/>
    <x v="66"/>
    <s v="No"/>
    <s v="No"/>
    <x v="0"/>
    <x v="0"/>
    <x v="1"/>
    <x v="0"/>
    <x v="2"/>
    <x v="660"/>
    <x v="684"/>
    <x v="1"/>
    <s v="tier - 3"/>
    <x v="1"/>
    <x v="4"/>
  </r>
  <r>
    <x v="685"/>
    <x v="645"/>
    <x v="561"/>
    <x v="348"/>
    <s v="No"/>
    <s v="No"/>
    <x v="1"/>
    <x v="3"/>
    <x v="1"/>
    <x v="1"/>
    <x v="1"/>
    <x v="661"/>
    <x v="685"/>
    <x v="1"/>
    <s v="tier - 2"/>
    <x v="0"/>
    <x v="18"/>
  </r>
  <r>
    <x v="686"/>
    <x v="646"/>
    <x v="40"/>
    <x v="106"/>
    <s v="Yes"/>
    <s v="No"/>
    <x v="0"/>
    <x v="1"/>
    <x v="1"/>
    <x v="0"/>
    <x v="1"/>
    <x v="662"/>
    <x v="686"/>
    <x v="1"/>
    <s v="tier - 2"/>
    <x v="0"/>
    <x v="10"/>
  </r>
  <r>
    <x v="687"/>
    <x v="647"/>
    <x v="562"/>
    <x v="412"/>
    <s v="Yes"/>
    <s v="No"/>
    <x v="0"/>
    <x v="0"/>
    <x v="1"/>
    <x v="0"/>
    <x v="1"/>
    <x v="663"/>
    <x v="687"/>
    <x v="1"/>
    <s v="tier - 3"/>
    <x v="1"/>
    <x v="1"/>
  </r>
  <r>
    <x v="688"/>
    <x v="648"/>
    <x v="563"/>
    <x v="319"/>
    <s v="Yes"/>
    <s v="No"/>
    <x v="0"/>
    <x v="0"/>
    <x v="0"/>
    <x v="3"/>
    <x v="2"/>
    <x v="664"/>
    <x v="688"/>
    <x v="1"/>
    <s v="tier - 3"/>
    <x v="2"/>
    <x v="45"/>
  </r>
  <r>
    <x v="689"/>
    <x v="649"/>
    <x v="564"/>
    <x v="159"/>
    <s v="Yes"/>
    <s v="No"/>
    <x v="0"/>
    <x v="1"/>
    <x v="1"/>
    <x v="2"/>
    <x v="2"/>
    <x v="665"/>
    <x v="689"/>
    <x v="1"/>
    <s v="tier - 3"/>
    <x v="8"/>
    <x v="10"/>
  </r>
  <r>
    <x v="690"/>
    <x v="650"/>
    <x v="565"/>
    <x v="112"/>
    <s v="Yes"/>
    <s v="No"/>
    <x v="0"/>
    <x v="1"/>
    <x v="1"/>
    <x v="2"/>
    <x v="2"/>
    <x v="666"/>
    <x v="690"/>
    <x v="1"/>
    <s v="tier - 1"/>
    <x v="2"/>
    <x v="10"/>
  </r>
  <r>
    <x v="691"/>
    <x v="651"/>
    <x v="566"/>
    <x v="210"/>
    <s v="Yes"/>
    <s v="No"/>
    <x v="0"/>
    <x v="0"/>
    <x v="1"/>
    <x v="0"/>
    <x v="0"/>
    <x v="667"/>
    <x v="691"/>
    <x v="1"/>
    <s v="tier - 2"/>
    <x v="14"/>
    <x v="22"/>
  </r>
  <r>
    <x v="692"/>
    <x v="652"/>
    <x v="61"/>
    <x v="413"/>
    <s v="Yes"/>
    <s v="No"/>
    <x v="0"/>
    <x v="0"/>
    <x v="1"/>
    <x v="0"/>
    <x v="0"/>
    <x v="668"/>
    <x v="692"/>
    <x v="1"/>
    <s v="tier - 2"/>
    <x v="12"/>
    <x v="22"/>
  </r>
  <r>
    <x v="693"/>
    <x v="653"/>
    <x v="567"/>
    <x v="297"/>
    <s v="No"/>
    <s v="No"/>
    <x v="0"/>
    <x v="0"/>
    <x v="1"/>
    <x v="2"/>
    <x v="1"/>
    <x v="669"/>
    <x v="693"/>
    <x v="1"/>
    <s v="tier - 1"/>
    <x v="1"/>
    <x v="35"/>
  </r>
  <r>
    <x v="694"/>
    <x v="654"/>
    <x v="568"/>
    <x v="359"/>
    <s v="No"/>
    <s v="No"/>
    <x v="0"/>
    <x v="2"/>
    <x v="1"/>
    <x v="0"/>
    <x v="0"/>
    <x v="670"/>
    <x v="694"/>
    <x v="1"/>
    <s v="tier - 3"/>
    <x v="0"/>
    <x v="7"/>
  </r>
  <r>
    <x v="695"/>
    <x v="655"/>
    <x v="569"/>
    <x v="414"/>
    <s v="No"/>
    <s v="No"/>
    <x v="0"/>
    <x v="2"/>
    <x v="1"/>
    <x v="0"/>
    <x v="0"/>
    <x v="638"/>
    <x v="695"/>
    <x v="1"/>
    <s v="tier - 2"/>
    <x v="4"/>
    <x v="7"/>
  </r>
  <r>
    <x v="696"/>
    <x v="656"/>
    <x v="421"/>
    <x v="415"/>
    <s v="No"/>
    <s v="No"/>
    <x v="0"/>
    <x v="2"/>
    <x v="1"/>
    <x v="1"/>
    <x v="0"/>
    <x v="671"/>
    <x v="696"/>
    <x v="1"/>
    <s v="tier - 1"/>
    <x v="11"/>
    <x v="7"/>
  </r>
  <r>
    <x v="697"/>
    <x v="657"/>
    <x v="570"/>
    <x v="416"/>
    <s v="No"/>
    <s v="No"/>
    <x v="0"/>
    <x v="0"/>
    <x v="1"/>
    <x v="1"/>
    <x v="0"/>
    <x v="672"/>
    <x v="697"/>
    <x v="1"/>
    <s v="tier - 3"/>
    <x v="2"/>
    <x v="11"/>
  </r>
  <r>
    <x v="698"/>
    <x v="658"/>
    <x v="312"/>
    <x v="417"/>
    <s v="Yes"/>
    <s v="No"/>
    <x v="1"/>
    <x v="3"/>
    <x v="1"/>
    <x v="1"/>
    <x v="0"/>
    <x v="673"/>
    <x v="698"/>
    <x v="1"/>
    <s v="tier - 2"/>
    <x v="1"/>
    <x v="8"/>
  </r>
  <r>
    <x v="699"/>
    <x v="659"/>
    <x v="5"/>
    <x v="87"/>
    <s v="Yes"/>
    <s v="No"/>
    <x v="0"/>
    <x v="3"/>
    <x v="1"/>
    <x v="0"/>
    <x v="1"/>
    <x v="674"/>
    <x v="699"/>
    <x v="1"/>
    <s v="tier - 2"/>
    <x v="3"/>
    <x v="23"/>
  </r>
  <r>
    <x v="700"/>
    <x v="660"/>
    <x v="571"/>
    <x v="418"/>
    <s v="Yes"/>
    <s v="No"/>
    <x v="0"/>
    <x v="0"/>
    <x v="1"/>
    <x v="0"/>
    <x v="0"/>
    <x v="675"/>
    <x v="700"/>
    <x v="1"/>
    <s v="tier - 1"/>
    <x v="12"/>
    <x v="22"/>
  </r>
  <r>
    <x v="701"/>
    <x v="661"/>
    <x v="565"/>
    <x v="419"/>
    <s v="Yes"/>
    <s v="No"/>
    <x v="0"/>
    <x v="1"/>
    <x v="1"/>
    <x v="2"/>
    <x v="2"/>
    <x v="676"/>
    <x v="701"/>
    <x v="1"/>
    <s v="tier - 2"/>
    <x v="1"/>
    <x v="10"/>
  </r>
  <r>
    <x v="702"/>
    <x v="662"/>
    <x v="572"/>
    <x v="24"/>
    <s v="Yes"/>
    <s v="No"/>
    <x v="1"/>
    <x v="3"/>
    <x v="1"/>
    <x v="0"/>
    <x v="2"/>
    <x v="677"/>
    <x v="702"/>
    <x v="1"/>
    <s v="tier - 3"/>
    <x v="13"/>
    <x v="16"/>
  </r>
  <r>
    <x v="703"/>
    <x v="663"/>
    <x v="573"/>
    <x v="420"/>
    <s v="No"/>
    <s v="No"/>
    <x v="0"/>
    <x v="2"/>
    <x v="1"/>
    <x v="0"/>
    <x v="0"/>
    <x v="678"/>
    <x v="703"/>
    <x v="1"/>
    <s v="tier - 2"/>
    <x v="3"/>
    <x v="7"/>
  </r>
  <r>
    <x v="704"/>
    <x v="664"/>
    <x v="63"/>
    <x v="421"/>
    <s v="No"/>
    <s v="No"/>
    <x v="0"/>
    <x v="2"/>
    <x v="1"/>
    <x v="0"/>
    <x v="0"/>
    <x v="679"/>
    <x v="704"/>
    <x v="1"/>
    <s v="tier - 3"/>
    <x v="0"/>
    <x v="7"/>
  </r>
  <r>
    <x v="705"/>
    <x v="665"/>
    <x v="574"/>
    <x v="422"/>
    <s v="No"/>
    <s v="No"/>
    <x v="0"/>
    <x v="0"/>
    <x v="1"/>
    <x v="0"/>
    <x v="0"/>
    <x v="680"/>
    <x v="705"/>
    <x v="1"/>
    <s v="tier - 3"/>
    <x v="1"/>
    <x v="0"/>
  </r>
  <r>
    <x v="706"/>
    <x v="666"/>
    <x v="565"/>
    <x v="161"/>
    <s v="No"/>
    <s v="Yes"/>
    <x v="0"/>
    <x v="3"/>
    <x v="0"/>
    <x v="2"/>
    <x v="2"/>
    <x v="681"/>
    <x v="706"/>
    <x v="1"/>
    <s v="tier - 2"/>
    <x v="2"/>
    <x v="41"/>
  </r>
  <r>
    <x v="707"/>
    <x v="456"/>
    <x v="575"/>
    <x v="119"/>
    <s v="No"/>
    <s v="No"/>
    <x v="0"/>
    <x v="1"/>
    <x v="1"/>
    <x v="0"/>
    <x v="1"/>
    <x v="682"/>
    <x v="707"/>
    <x v="1"/>
    <s v="tier - 2"/>
    <x v="12"/>
    <x v="28"/>
  </r>
  <r>
    <x v="708"/>
    <x v="667"/>
    <x v="576"/>
    <x v="370"/>
    <s v="No"/>
    <s v="No"/>
    <x v="0"/>
    <x v="0"/>
    <x v="1"/>
    <x v="0"/>
    <x v="0"/>
    <x v="683"/>
    <x v="708"/>
    <x v="1"/>
    <s v="tier - 2"/>
    <x v="12"/>
    <x v="19"/>
  </r>
  <r>
    <x v="709"/>
    <x v="668"/>
    <x v="577"/>
    <x v="191"/>
    <s v="Yes"/>
    <s v="No"/>
    <x v="0"/>
    <x v="1"/>
    <x v="1"/>
    <x v="1"/>
    <x v="2"/>
    <x v="684"/>
    <x v="709"/>
    <x v="1"/>
    <s v="tier - 3"/>
    <x v="1"/>
    <x v="10"/>
  </r>
  <r>
    <x v="710"/>
    <x v="669"/>
    <x v="369"/>
    <x v="56"/>
    <s v="Yes"/>
    <s v="No"/>
    <x v="0"/>
    <x v="1"/>
    <x v="1"/>
    <x v="1"/>
    <x v="1"/>
    <x v="685"/>
    <x v="710"/>
    <x v="1"/>
    <s v="tier - 1"/>
    <x v="1"/>
    <x v="10"/>
  </r>
  <r>
    <x v="711"/>
    <x v="670"/>
    <x v="578"/>
    <x v="423"/>
    <s v="Yes"/>
    <s v="No"/>
    <x v="0"/>
    <x v="1"/>
    <x v="1"/>
    <x v="0"/>
    <x v="0"/>
    <x v="686"/>
    <x v="711"/>
    <x v="1"/>
    <s v="tier - 1"/>
    <x v="3"/>
    <x v="12"/>
  </r>
  <r>
    <x v="712"/>
    <x v="671"/>
    <x v="579"/>
    <x v="355"/>
    <s v="No"/>
    <s v="No"/>
    <x v="0"/>
    <x v="2"/>
    <x v="1"/>
    <x v="0"/>
    <x v="0"/>
    <x v="687"/>
    <x v="712"/>
    <x v="1"/>
    <s v="tier - 2"/>
    <x v="1"/>
    <x v="7"/>
  </r>
  <r>
    <x v="713"/>
    <x v="672"/>
    <x v="580"/>
    <x v="86"/>
    <s v="Yes"/>
    <s v="No"/>
    <x v="1"/>
    <x v="3"/>
    <x v="1"/>
    <x v="0"/>
    <x v="2"/>
    <x v="688"/>
    <x v="713"/>
    <x v="1"/>
    <s v="tier - 1"/>
    <x v="12"/>
    <x v="33"/>
  </r>
  <r>
    <x v="714"/>
    <x v="63"/>
    <x v="581"/>
    <x v="424"/>
    <s v="No"/>
    <s v="No"/>
    <x v="0"/>
    <x v="0"/>
    <x v="1"/>
    <x v="0"/>
    <x v="0"/>
    <x v="689"/>
    <x v="714"/>
    <x v="1"/>
    <s v="tier - 1"/>
    <x v="12"/>
    <x v="0"/>
  </r>
  <r>
    <x v="715"/>
    <x v="673"/>
    <x v="582"/>
    <x v="425"/>
    <s v="No"/>
    <s v="No"/>
    <x v="0"/>
    <x v="3"/>
    <x v="1"/>
    <x v="0"/>
    <x v="1"/>
    <x v="690"/>
    <x v="715"/>
    <x v="1"/>
    <s v="tier - 1"/>
    <x v="1"/>
    <x v="32"/>
  </r>
  <r>
    <x v="716"/>
    <x v="674"/>
    <x v="166"/>
    <x v="49"/>
    <s v="No"/>
    <s v="Yes"/>
    <x v="0"/>
    <x v="3"/>
    <x v="1"/>
    <x v="0"/>
    <x v="2"/>
    <x v="691"/>
    <x v="716"/>
    <x v="1"/>
    <s v="tier - 3"/>
    <x v="0"/>
    <x v="41"/>
  </r>
  <r>
    <x v="717"/>
    <x v="675"/>
    <x v="67"/>
    <x v="426"/>
    <s v="Yes"/>
    <s v="No"/>
    <x v="0"/>
    <x v="1"/>
    <x v="1"/>
    <x v="0"/>
    <x v="0"/>
    <x v="692"/>
    <x v="717"/>
    <x v="1"/>
    <s v="tier - 1"/>
    <x v="1"/>
    <x v="12"/>
  </r>
  <r>
    <x v="718"/>
    <x v="676"/>
    <x v="583"/>
    <x v="427"/>
    <s v="Yes"/>
    <s v="No"/>
    <x v="0"/>
    <x v="0"/>
    <x v="1"/>
    <x v="0"/>
    <x v="1"/>
    <x v="693"/>
    <x v="718"/>
    <x v="1"/>
    <s v="tier - 3"/>
    <x v="8"/>
    <x v="1"/>
  </r>
  <r>
    <x v="719"/>
    <x v="677"/>
    <x v="584"/>
    <x v="176"/>
    <s v="No"/>
    <s v="No"/>
    <x v="0"/>
    <x v="0"/>
    <x v="1"/>
    <x v="0"/>
    <x v="2"/>
    <x v="694"/>
    <x v="719"/>
    <x v="1"/>
    <s v="tier - 3"/>
    <x v="1"/>
    <x v="42"/>
  </r>
  <r>
    <x v="720"/>
    <x v="678"/>
    <x v="170"/>
    <x v="365"/>
    <s v="No"/>
    <s v="No"/>
    <x v="0"/>
    <x v="0"/>
    <x v="1"/>
    <x v="0"/>
    <x v="0"/>
    <x v="695"/>
    <x v="720"/>
    <x v="1"/>
    <s v="tier - 3"/>
    <x v="2"/>
    <x v="15"/>
  </r>
  <r>
    <x v="721"/>
    <x v="679"/>
    <x v="585"/>
    <x v="428"/>
    <s v="Yes"/>
    <s v="No"/>
    <x v="1"/>
    <x v="3"/>
    <x v="1"/>
    <x v="0"/>
    <x v="0"/>
    <x v="696"/>
    <x v="721"/>
    <x v="1"/>
    <s v="tier - 3"/>
    <x v="3"/>
    <x v="8"/>
  </r>
  <r>
    <x v="722"/>
    <x v="680"/>
    <x v="383"/>
    <x v="429"/>
    <s v="Yes"/>
    <s v="No"/>
    <x v="1"/>
    <x v="3"/>
    <x v="1"/>
    <x v="1"/>
    <x v="0"/>
    <x v="697"/>
    <x v="722"/>
    <x v="1"/>
    <s v="tier - 2"/>
    <x v="0"/>
    <x v="8"/>
  </r>
  <r>
    <x v="723"/>
    <x v="681"/>
    <x v="586"/>
    <x v="430"/>
    <s v="Yes"/>
    <s v="No"/>
    <x v="1"/>
    <x v="3"/>
    <x v="1"/>
    <x v="1"/>
    <x v="0"/>
    <x v="698"/>
    <x v="723"/>
    <x v="1"/>
    <s v="tier - 1"/>
    <x v="0"/>
    <x v="8"/>
  </r>
  <r>
    <x v="724"/>
    <x v="682"/>
    <x v="17"/>
    <x v="338"/>
    <s v="Yes"/>
    <s v="No"/>
    <x v="0"/>
    <x v="1"/>
    <x v="1"/>
    <x v="0"/>
    <x v="2"/>
    <x v="699"/>
    <x v="724"/>
    <x v="1"/>
    <s v="tier - 1"/>
    <x v="4"/>
    <x v="10"/>
  </r>
  <r>
    <x v="725"/>
    <x v="87"/>
    <x v="587"/>
    <x v="337"/>
    <s v="No"/>
    <s v="No"/>
    <x v="0"/>
    <x v="0"/>
    <x v="1"/>
    <x v="0"/>
    <x v="2"/>
    <x v="139"/>
    <x v="725"/>
    <x v="1"/>
    <s v="tier - 1"/>
    <x v="8"/>
    <x v="3"/>
  </r>
  <r>
    <x v="726"/>
    <x v="683"/>
    <x v="588"/>
    <x v="171"/>
    <s v="Yes"/>
    <s v="No"/>
    <x v="0"/>
    <x v="1"/>
    <x v="1"/>
    <x v="0"/>
    <x v="2"/>
    <x v="700"/>
    <x v="726"/>
    <x v="1"/>
    <s v="tier - 2"/>
    <x v="9"/>
    <x v="10"/>
  </r>
  <r>
    <x v="727"/>
    <x v="684"/>
    <x v="589"/>
    <x v="431"/>
    <s v="No"/>
    <s v="No"/>
    <x v="0"/>
    <x v="0"/>
    <x v="1"/>
    <x v="1"/>
    <x v="0"/>
    <x v="701"/>
    <x v="727"/>
    <x v="1"/>
    <s v="tier - 1"/>
    <x v="1"/>
    <x v="15"/>
  </r>
  <r>
    <x v="728"/>
    <x v="676"/>
    <x v="82"/>
    <x v="432"/>
    <s v="No"/>
    <s v="No"/>
    <x v="0"/>
    <x v="0"/>
    <x v="1"/>
    <x v="0"/>
    <x v="0"/>
    <x v="702"/>
    <x v="728"/>
    <x v="1"/>
    <s v="tier - 2"/>
    <x v="0"/>
    <x v="5"/>
  </r>
  <r>
    <x v="729"/>
    <x v="685"/>
    <x v="172"/>
    <x v="200"/>
    <s v="Yes"/>
    <s v="No"/>
    <x v="0"/>
    <x v="1"/>
    <x v="1"/>
    <x v="0"/>
    <x v="1"/>
    <x v="703"/>
    <x v="729"/>
    <x v="1"/>
    <s v="tier - 2"/>
    <x v="0"/>
    <x v="10"/>
  </r>
  <r>
    <x v="730"/>
    <x v="686"/>
    <x v="20"/>
    <x v="427"/>
    <s v="Yes"/>
    <s v="No"/>
    <x v="0"/>
    <x v="1"/>
    <x v="1"/>
    <x v="0"/>
    <x v="1"/>
    <x v="704"/>
    <x v="730"/>
    <x v="1"/>
    <s v="tier - 3"/>
    <x v="0"/>
    <x v="10"/>
  </r>
  <r>
    <x v="731"/>
    <x v="687"/>
    <x v="590"/>
    <x v="363"/>
    <s v="Yes"/>
    <s v="No"/>
    <x v="0"/>
    <x v="0"/>
    <x v="1"/>
    <x v="0"/>
    <x v="2"/>
    <x v="705"/>
    <x v="731"/>
    <x v="1"/>
    <s v="tier - 2"/>
    <x v="1"/>
    <x v="17"/>
  </r>
  <r>
    <x v="732"/>
    <x v="688"/>
    <x v="591"/>
    <x v="332"/>
    <s v="Yes"/>
    <s v="No"/>
    <x v="0"/>
    <x v="1"/>
    <x v="1"/>
    <x v="0"/>
    <x v="2"/>
    <x v="706"/>
    <x v="732"/>
    <x v="1"/>
    <s v="tier - 2"/>
    <x v="3"/>
    <x v="10"/>
  </r>
  <r>
    <x v="733"/>
    <x v="66"/>
    <x v="592"/>
    <x v="433"/>
    <s v="No"/>
    <s v="No"/>
    <x v="0"/>
    <x v="0"/>
    <x v="1"/>
    <x v="0"/>
    <x v="0"/>
    <x v="206"/>
    <x v="733"/>
    <x v="1"/>
    <s v="tier - 1"/>
    <x v="1"/>
    <x v="9"/>
  </r>
  <r>
    <x v="734"/>
    <x v="689"/>
    <x v="349"/>
    <x v="2"/>
    <s v="No"/>
    <s v="No"/>
    <x v="0"/>
    <x v="0"/>
    <x v="1"/>
    <x v="0"/>
    <x v="0"/>
    <x v="707"/>
    <x v="734"/>
    <x v="1"/>
    <s v="tier - 2"/>
    <x v="1"/>
    <x v="15"/>
  </r>
  <r>
    <x v="735"/>
    <x v="690"/>
    <x v="593"/>
    <x v="166"/>
    <s v="No"/>
    <s v="No"/>
    <x v="1"/>
    <x v="3"/>
    <x v="0"/>
    <x v="2"/>
    <x v="2"/>
    <x v="708"/>
    <x v="735"/>
    <x v="1"/>
    <s v="tier - 1"/>
    <x v="3"/>
    <x v="43"/>
  </r>
  <r>
    <x v="736"/>
    <x v="691"/>
    <x v="594"/>
    <x v="381"/>
    <s v="No"/>
    <s v="No"/>
    <x v="0"/>
    <x v="2"/>
    <x v="1"/>
    <x v="0"/>
    <x v="0"/>
    <x v="709"/>
    <x v="736"/>
    <x v="2"/>
    <s v="tier - 1"/>
    <x v="0"/>
    <x v="7"/>
  </r>
  <r>
    <x v="737"/>
    <x v="692"/>
    <x v="224"/>
    <x v="434"/>
    <s v="No"/>
    <s v="No"/>
    <x v="0"/>
    <x v="2"/>
    <x v="1"/>
    <x v="0"/>
    <x v="0"/>
    <x v="710"/>
    <x v="737"/>
    <x v="2"/>
    <s v="tier - 3"/>
    <x v="3"/>
    <x v="7"/>
  </r>
  <r>
    <x v="738"/>
    <x v="693"/>
    <x v="595"/>
    <x v="289"/>
    <s v="Yes"/>
    <s v="No"/>
    <x v="0"/>
    <x v="3"/>
    <x v="1"/>
    <x v="0"/>
    <x v="0"/>
    <x v="711"/>
    <x v="738"/>
    <x v="2"/>
    <s v="tier - 2"/>
    <x v="1"/>
    <x v="26"/>
  </r>
  <r>
    <x v="739"/>
    <x v="694"/>
    <x v="596"/>
    <x v="435"/>
    <s v="Yes"/>
    <s v="No"/>
    <x v="0"/>
    <x v="1"/>
    <x v="1"/>
    <x v="0"/>
    <x v="2"/>
    <x v="712"/>
    <x v="739"/>
    <x v="2"/>
    <s v="tier - 3"/>
    <x v="12"/>
    <x v="24"/>
  </r>
  <r>
    <x v="740"/>
    <x v="695"/>
    <x v="237"/>
    <x v="10"/>
    <s v="Yes"/>
    <s v="No"/>
    <x v="0"/>
    <x v="1"/>
    <x v="1"/>
    <x v="1"/>
    <x v="1"/>
    <x v="713"/>
    <x v="740"/>
    <x v="2"/>
    <s v="tier - 1"/>
    <x v="1"/>
    <x v="10"/>
  </r>
  <r>
    <x v="741"/>
    <x v="696"/>
    <x v="597"/>
    <x v="436"/>
    <s v="No"/>
    <s v="Yes"/>
    <x v="0"/>
    <x v="3"/>
    <x v="0"/>
    <x v="2"/>
    <x v="2"/>
    <x v="714"/>
    <x v="741"/>
    <x v="2"/>
    <s v="tier - 2"/>
    <x v="11"/>
    <x v="41"/>
  </r>
  <r>
    <x v="742"/>
    <x v="697"/>
    <x v="598"/>
    <x v="127"/>
    <s v="Yes"/>
    <s v="No"/>
    <x v="1"/>
    <x v="3"/>
    <x v="1"/>
    <x v="0"/>
    <x v="2"/>
    <x v="715"/>
    <x v="742"/>
    <x v="2"/>
    <s v="tier - 2"/>
    <x v="12"/>
    <x v="16"/>
  </r>
  <r>
    <x v="743"/>
    <x v="21"/>
    <x v="599"/>
    <x v="320"/>
    <s v="Yes"/>
    <s v="No"/>
    <x v="0"/>
    <x v="0"/>
    <x v="1"/>
    <x v="0"/>
    <x v="2"/>
    <x v="716"/>
    <x v="743"/>
    <x v="2"/>
    <s v="tier - 3"/>
    <x v="12"/>
    <x v="17"/>
  </r>
  <r>
    <x v="744"/>
    <x v="698"/>
    <x v="491"/>
    <x v="230"/>
    <s v="Yes"/>
    <s v="No"/>
    <x v="0"/>
    <x v="0"/>
    <x v="1"/>
    <x v="2"/>
    <x v="0"/>
    <x v="717"/>
    <x v="744"/>
    <x v="2"/>
    <s v="tier - 2"/>
    <x v="2"/>
    <x v="36"/>
  </r>
  <r>
    <x v="745"/>
    <x v="699"/>
    <x v="600"/>
    <x v="437"/>
    <s v="Yes"/>
    <s v="No"/>
    <x v="0"/>
    <x v="3"/>
    <x v="1"/>
    <x v="0"/>
    <x v="0"/>
    <x v="718"/>
    <x v="745"/>
    <x v="2"/>
    <s v="tier - 2"/>
    <x v="8"/>
    <x v="26"/>
  </r>
  <r>
    <x v="746"/>
    <x v="700"/>
    <x v="470"/>
    <x v="145"/>
    <s v="Yes"/>
    <s v="No"/>
    <x v="0"/>
    <x v="0"/>
    <x v="1"/>
    <x v="0"/>
    <x v="2"/>
    <x v="719"/>
    <x v="746"/>
    <x v="2"/>
    <s v="tier - 1"/>
    <x v="12"/>
    <x v="17"/>
  </r>
  <r>
    <x v="747"/>
    <x v="701"/>
    <x v="601"/>
    <x v="438"/>
    <s v="Yes"/>
    <s v="No"/>
    <x v="1"/>
    <x v="3"/>
    <x v="1"/>
    <x v="0"/>
    <x v="0"/>
    <x v="720"/>
    <x v="747"/>
    <x v="2"/>
    <s v="tier - 2"/>
    <x v="14"/>
    <x v="8"/>
  </r>
  <r>
    <x v="748"/>
    <x v="702"/>
    <x v="602"/>
    <x v="325"/>
    <s v="No"/>
    <s v="No"/>
    <x v="0"/>
    <x v="3"/>
    <x v="1"/>
    <x v="0"/>
    <x v="2"/>
    <x v="721"/>
    <x v="748"/>
    <x v="2"/>
    <s v="tier - 3"/>
    <x v="8"/>
    <x v="32"/>
  </r>
  <r>
    <x v="749"/>
    <x v="703"/>
    <x v="343"/>
    <x v="379"/>
    <s v="Yes"/>
    <s v="No"/>
    <x v="0"/>
    <x v="1"/>
    <x v="1"/>
    <x v="0"/>
    <x v="0"/>
    <x v="334"/>
    <x v="749"/>
    <x v="2"/>
    <s v="tier - 3"/>
    <x v="2"/>
    <x v="12"/>
  </r>
  <r>
    <x v="750"/>
    <x v="704"/>
    <x v="603"/>
    <x v="170"/>
    <s v="Yes"/>
    <s v="No"/>
    <x v="1"/>
    <x v="3"/>
    <x v="1"/>
    <x v="0"/>
    <x v="2"/>
    <x v="722"/>
    <x v="750"/>
    <x v="2"/>
    <s v="tier - 3"/>
    <x v="1"/>
    <x v="16"/>
  </r>
  <r>
    <x v="751"/>
    <x v="705"/>
    <x v="604"/>
    <x v="333"/>
    <s v="Yes"/>
    <s v="No"/>
    <x v="0"/>
    <x v="1"/>
    <x v="1"/>
    <x v="2"/>
    <x v="0"/>
    <x v="723"/>
    <x v="751"/>
    <x v="2"/>
    <s v="tier - 3"/>
    <x v="2"/>
    <x v="12"/>
  </r>
  <r>
    <x v="752"/>
    <x v="706"/>
    <x v="80"/>
    <x v="315"/>
    <s v="Yes"/>
    <s v="No"/>
    <x v="0"/>
    <x v="3"/>
    <x v="1"/>
    <x v="0"/>
    <x v="2"/>
    <x v="724"/>
    <x v="752"/>
    <x v="2"/>
    <s v="tier - 1"/>
    <x v="2"/>
    <x v="13"/>
  </r>
  <r>
    <x v="753"/>
    <x v="707"/>
    <x v="605"/>
    <x v="188"/>
    <s v="No"/>
    <s v="No"/>
    <x v="0"/>
    <x v="3"/>
    <x v="1"/>
    <x v="0"/>
    <x v="2"/>
    <x v="725"/>
    <x v="753"/>
    <x v="2"/>
    <s v="tier - 1"/>
    <x v="1"/>
    <x v="34"/>
  </r>
  <r>
    <x v="754"/>
    <x v="708"/>
    <x v="606"/>
    <x v="439"/>
    <s v="No"/>
    <s v="No"/>
    <x v="0"/>
    <x v="0"/>
    <x v="1"/>
    <x v="0"/>
    <x v="0"/>
    <x v="726"/>
    <x v="754"/>
    <x v="2"/>
    <s v="tier - 3"/>
    <x v="12"/>
    <x v="0"/>
  </r>
  <r>
    <x v="755"/>
    <x v="709"/>
    <x v="355"/>
    <x v="440"/>
    <s v="No"/>
    <s v="No"/>
    <x v="0"/>
    <x v="0"/>
    <x v="1"/>
    <x v="0"/>
    <x v="0"/>
    <x v="727"/>
    <x v="755"/>
    <x v="2"/>
    <s v="tier - 3"/>
    <x v="6"/>
    <x v="15"/>
  </r>
  <r>
    <x v="756"/>
    <x v="710"/>
    <x v="607"/>
    <x v="441"/>
    <s v="Yes"/>
    <s v="No"/>
    <x v="1"/>
    <x v="3"/>
    <x v="1"/>
    <x v="0"/>
    <x v="0"/>
    <x v="656"/>
    <x v="756"/>
    <x v="2"/>
    <s v="tier - 1"/>
    <x v="1"/>
    <x v="8"/>
  </r>
  <r>
    <x v="757"/>
    <x v="711"/>
    <x v="608"/>
    <x v="315"/>
    <s v="No"/>
    <s v="No"/>
    <x v="0"/>
    <x v="0"/>
    <x v="1"/>
    <x v="0"/>
    <x v="2"/>
    <x v="728"/>
    <x v="757"/>
    <x v="2"/>
    <s v="tier - 2"/>
    <x v="8"/>
    <x v="3"/>
  </r>
  <r>
    <x v="758"/>
    <x v="712"/>
    <x v="609"/>
    <x v="442"/>
    <s v="Yes"/>
    <s v="No"/>
    <x v="0"/>
    <x v="3"/>
    <x v="1"/>
    <x v="0"/>
    <x v="0"/>
    <x v="729"/>
    <x v="758"/>
    <x v="2"/>
    <s v="tier - 2"/>
    <x v="1"/>
    <x v="27"/>
  </r>
  <r>
    <x v="759"/>
    <x v="713"/>
    <x v="610"/>
    <x v="22"/>
    <s v="No"/>
    <s v="No"/>
    <x v="0"/>
    <x v="0"/>
    <x v="1"/>
    <x v="0"/>
    <x v="0"/>
    <x v="730"/>
    <x v="759"/>
    <x v="2"/>
    <s v="tier - 3"/>
    <x v="3"/>
    <x v="15"/>
  </r>
  <r>
    <x v="760"/>
    <x v="714"/>
    <x v="568"/>
    <x v="443"/>
    <s v="No"/>
    <s v="No"/>
    <x v="0"/>
    <x v="0"/>
    <x v="1"/>
    <x v="0"/>
    <x v="0"/>
    <x v="731"/>
    <x v="760"/>
    <x v="2"/>
    <s v="tier - 2"/>
    <x v="0"/>
    <x v="15"/>
  </r>
  <r>
    <x v="761"/>
    <x v="715"/>
    <x v="611"/>
    <x v="264"/>
    <s v="Yes"/>
    <s v="No"/>
    <x v="0"/>
    <x v="0"/>
    <x v="1"/>
    <x v="0"/>
    <x v="2"/>
    <x v="732"/>
    <x v="761"/>
    <x v="2"/>
    <s v="tier - 1"/>
    <x v="1"/>
    <x v="17"/>
  </r>
  <r>
    <x v="762"/>
    <x v="716"/>
    <x v="612"/>
    <x v="444"/>
    <s v="No"/>
    <s v="No"/>
    <x v="0"/>
    <x v="0"/>
    <x v="1"/>
    <x v="0"/>
    <x v="0"/>
    <x v="733"/>
    <x v="762"/>
    <x v="2"/>
    <s v="tier - 2"/>
    <x v="3"/>
    <x v="15"/>
  </r>
  <r>
    <x v="763"/>
    <x v="717"/>
    <x v="264"/>
    <x v="445"/>
    <s v="No"/>
    <s v="No"/>
    <x v="0"/>
    <x v="0"/>
    <x v="1"/>
    <x v="1"/>
    <x v="0"/>
    <x v="727"/>
    <x v="763"/>
    <x v="2"/>
    <s v="tier - 1"/>
    <x v="0"/>
    <x v="15"/>
  </r>
  <r>
    <x v="764"/>
    <x v="718"/>
    <x v="613"/>
    <x v="446"/>
    <s v="No"/>
    <s v="No"/>
    <x v="0"/>
    <x v="0"/>
    <x v="1"/>
    <x v="1"/>
    <x v="0"/>
    <x v="734"/>
    <x v="764"/>
    <x v="2"/>
    <s v="tier - 1"/>
    <x v="3"/>
    <x v="15"/>
  </r>
  <r>
    <x v="765"/>
    <x v="719"/>
    <x v="614"/>
    <x v="447"/>
    <s v="Yes"/>
    <s v="No"/>
    <x v="0"/>
    <x v="3"/>
    <x v="1"/>
    <x v="0"/>
    <x v="0"/>
    <x v="735"/>
    <x v="765"/>
    <x v="2"/>
    <s v="tier - 2"/>
    <x v="1"/>
    <x v="27"/>
  </r>
  <r>
    <x v="766"/>
    <x v="720"/>
    <x v="67"/>
    <x v="124"/>
    <s v="Yes"/>
    <s v="No"/>
    <x v="0"/>
    <x v="1"/>
    <x v="1"/>
    <x v="0"/>
    <x v="2"/>
    <x v="736"/>
    <x v="766"/>
    <x v="2"/>
    <s v="tier - 3"/>
    <x v="2"/>
    <x v="24"/>
  </r>
  <r>
    <x v="767"/>
    <x v="721"/>
    <x v="49"/>
    <x v="448"/>
    <s v="Yes"/>
    <s v="No"/>
    <x v="0"/>
    <x v="1"/>
    <x v="1"/>
    <x v="0"/>
    <x v="0"/>
    <x v="737"/>
    <x v="767"/>
    <x v="2"/>
    <s v="tier - 3"/>
    <x v="1"/>
    <x v="12"/>
  </r>
  <r>
    <x v="768"/>
    <x v="722"/>
    <x v="519"/>
    <x v="159"/>
    <s v="No"/>
    <s v="No"/>
    <x v="0"/>
    <x v="0"/>
    <x v="1"/>
    <x v="0"/>
    <x v="2"/>
    <x v="738"/>
    <x v="768"/>
    <x v="2"/>
    <s v="tier - 3"/>
    <x v="1"/>
    <x v="6"/>
  </r>
  <r>
    <x v="769"/>
    <x v="723"/>
    <x v="615"/>
    <x v="449"/>
    <s v="Yes"/>
    <s v="No"/>
    <x v="0"/>
    <x v="1"/>
    <x v="1"/>
    <x v="2"/>
    <x v="0"/>
    <x v="739"/>
    <x v="769"/>
    <x v="2"/>
    <s v="tier - 2"/>
    <x v="1"/>
    <x v="12"/>
  </r>
  <r>
    <x v="770"/>
    <x v="724"/>
    <x v="616"/>
    <x v="74"/>
    <s v="No"/>
    <s v="No"/>
    <x v="0"/>
    <x v="3"/>
    <x v="1"/>
    <x v="0"/>
    <x v="1"/>
    <x v="740"/>
    <x v="770"/>
    <x v="2"/>
    <s v="tier - 3"/>
    <x v="8"/>
    <x v="34"/>
  </r>
  <r>
    <x v="771"/>
    <x v="725"/>
    <x v="617"/>
    <x v="236"/>
    <s v="Yes"/>
    <s v="No"/>
    <x v="0"/>
    <x v="1"/>
    <x v="1"/>
    <x v="0"/>
    <x v="1"/>
    <x v="741"/>
    <x v="771"/>
    <x v="2"/>
    <s v="tier - 3"/>
    <x v="0"/>
    <x v="10"/>
  </r>
  <r>
    <x v="772"/>
    <x v="726"/>
    <x v="382"/>
    <x v="27"/>
    <s v="Yes"/>
    <s v="No"/>
    <x v="0"/>
    <x v="1"/>
    <x v="1"/>
    <x v="0"/>
    <x v="2"/>
    <x v="742"/>
    <x v="772"/>
    <x v="2"/>
    <s v="tier - 1"/>
    <x v="3"/>
    <x v="10"/>
  </r>
  <r>
    <x v="773"/>
    <x v="727"/>
    <x v="65"/>
    <x v="161"/>
    <s v="Yes"/>
    <s v="No"/>
    <x v="0"/>
    <x v="1"/>
    <x v="1"/>
    <x v="0"/>
    <x v="2"/>
    <x v="743"/>
    <x v="773"/>
    <x v="2"/>
    <s v="tier - 3"/>
    <x v="3"/>
    <x v="10"/>
  </r>
  <r>
    <x v="774"/>
    <x v="728"/>
    <x v="618"/>
    <x v="134"/>
    <s v="No"/>
    <s v="No"/>
    <x v="0"/>
    <x v="3"/>
    <x v="1"/>
    <x v="0"/>
    <x v="2"/>
    <x v="744"/>
    <x v="774"/>
    <x v="2"/>
    <s v="tier - 2"/>
    <x v="8"/>
    <x v="33"/>
  </r>
  <r>
    <x v="775"/>
    <x v="729"/>
    <x v="619"/>
    <x v="409"/>
    <s v="No"/>
    <s v="No"/>
    <x v="1"/>
    <x v="3"/>
    <x v="1"/>
    <x v="0"/>
    <x v="2"/>
    <x v="745"/>
    <x v="775"/>
    <x v="2"/>
    <s v="tier - 3"/>
    <x v="12"/>
    <x v="18"/>
  </r>
  <r>
    <x v="776"/>
    <x v="68"/>
    <x v="620"/>
    <x v="450"/>
    <s v="Yes"/>
    <s v="No"/>
    <x v="0"/>
    <x v="3"/>
    <x v="1"/>
    <x v="0"/>
    <x v="2"/>
    <x v="746"/>
    <x v="776"/>
    <x v="2"/>
    <s v="tier - 2"/>
    <x v="15"/>
    <x v="13"/>
  </r>
  <r>
    <x v="777"/>
    <x v="730"/>
    <x v="621"/>
    <x v="319"/>
    <s v="No"/>
    <s v="No"/>
    <x v="0"/>
    <x v="0"/>
    <x v="1"/>
    <x v="0"/>
    <x v="2"/>
    <x v="747"/>
    <x v="777"/>
    <x v="2"/>
    <s v="tier - 1"/>
    <x v="1"/>
    <x v="3"/>
  </r>
  <r>
    <x v="778"/>
    <x v="731"/>
    <x v="226"/>
    <x v="451"/>
    <s v="No"/>
    <s v="No"/>
    <x v="0"/>
    <x v="0"/>
    <x v="1"/>
    <x v="0"/>
    <x v="0"/>
    <x v="748"/>
    <x v="778"/>
    <x v="2"/>
    <s v="tier - 1"/>
    <x v="1"/>
    <x v="15"/>
  </r>
  <r>
    <x v="779"/>
    <x v="732"/>
    <x v="622"/>
    <x v="251"/>
    <s v="Yes"/>
    <s v="No"/>
    <x v="0"/>
    <x v="0"/>
    <x v="1"/>
    <x v="0"/>
    <x v="2"/>
    <x v="749"/>
    <x v="779"/>
    <x v="2"/>
    <s v="tier - 2"/>
    <x v="1"/>
    <x v="1"/>
  </r>
  <r>
    <x v="780"/>
    <x v="733"/>
    <x v="623"/>
    <x v="326"/>
    <s v="No"/>
    <s v="No"/>
    <x v="0"/>
    <x v="0"/>
    <x v="1"/>
    <x v="0"/>
    <x v="2"/>
    <x v="543"/>
    <x v="780"/>
    <x v="2"/>
    <s v="tier - 3"/>
    <x v="1"/>
    <x v="6"/>
  </r>
  <r>
    <x v="781"/>
    <x v="627"/>
    <x v="624"/>
    <x v="452"/>
    <s v="No"/>
    <s v="No"/>
    <x v="0"/>
    <x v="0"/>
    <x v="1"/>
    <x v="0"/>
    <x v="0"/>
    <x v="12"/>
    <x v="781"/>
    <x v="2"/>
    <s v="tier - 3"/>
    <x v="8"/>
    <x v="5"/>
  </r>
  <r>
    <x v="782"/>
    <x v="734"/>
    <x v="625"/>
    <x v="453"/>
    <s v="No"/>
    <s v="No"/>
    <x v="0"/>
    <x v="0"/>
    <x v="1"/>
    <x v="1"/>
    <x v="0"/>
    <x v="750"/>
    <x v="782"/>
    <x v="2"/>
    <s v="tier - 2"/>
    <x v="3"/>
    <x v="5"/>
  </r>
  <r>
    <x v="783"/>
    <x v="735"/>
    <x v="626"/>
    <x v="454"/>
    <s v="No"/>
    <s v="No"/>
    <x v="0"/>
    <x v="0"/>
    <x v="1"/>
    <x v="0"/>
    <x v="0"/>
    <x v="751"/>
    <x v="783"/>
    <x v="2"/>
    <s v="tier - 3"/>
    <x v="2"/>
    <x v="11"/>
  </r>
  <r>
    <x v="784"/>
    <x v="736"/>
    <x v="589"/>
    <x v="455"/>
    <s v="No"/>
    <s v="No"/>
    <x v="0"/>
    <x v="0"/>
    <x v="1"/>
    <x v="1"/>
    <x v="0"/>
    <x v="752"/>
    <x v="784"/>
    <x v="2"/>
    <s v="tier - 1"/>
    <x v="2"/>
    <x v="5"/>
  </r>
  <r>
    <x v="785"/>
    <x v="737"/>
    <x v="627"/>
    <x v="140"/>
    <s v="No"/>
    <s v="No"/>
    <x v="0"/>
    <x v="0"/>
    <x v="1"/>
    <x v="0"/>
    <x v="2"/>
    <x v="753"/>
    <x v="785"/>
    <x v="2"/>
    <s v="tier - 2"/>
    <x v="1"/>
    <x v="37"/>
  </r>
  <r>
    <x v="786"/>
    <x v="738"/>
    <x v="628"/>
    <x v="221"/>
    <s v="No"/>
    <s v="No"/>
    <x v="0"/>
    <x v="0"/>
    <x v="1"/>
    <x v="2"/>
    <x v="0"/>
    <x v="754"/>
    <x v="786"/>
    <x v="2"/>
    <s v="tier - 1"/>
    <x v="2"/>
    <x v="5"/>
  </r>
  <r>
    <x v="787"/>
    <x v="39"/>
    <x v="629"/>
    <x v="411"/>
    <s v="Yes"/>
    <s v="No"/>
    <x v="0"/>
    <x v="1"/>
    <x v="1"/>
    <x v="0"/>
    <x v="0"/>
    <x v="755"/>
    <x v="787"/>
    <x v="2"/>
    <s v="tier - 2"/>
    <x v="4"/>
    <x v="12"/>
  </r>
  <r>
    <x v="788"/>
    <x v="739"/>
    <x v="203"/>
    <x v="108"/>
    <s v="Yes"/>
    <s v="No"/>
    <x v="0"/>
    <x v="1"/>
    <x v="1"/>
    <x v="0"/>
    <x v="0"/>
    <x v="755"/>
    <x v="788"/>
    <x v="2"/>
    <s v="tier - 2"/>
    <x v="16"/>
    <x v="12"/>
  </r>
  <r>
    <x v="789"/>
    <x v="740"/>
    <x v="351"/>
    <x v="456"/>
    <s v="Yes"/>
    <s v="No"/>
    <x v="0"/>
    <x v="1"/>
    <x v="1"/>
    <x v="2"/>
    <x v="0"/>
    <x v="756"/>
    <x v="789"/>
    <x v="2"/>
    <s v="tier - 2"/>
    <x v="6"/>
    <x v="12"/>
  </r>
  <r>
    <x v="790"/>
    <x v="741"/>
    <x v="378"/>
    <x v="252"/>
    <s v="No"/>
    <s v="No"/>
    <x v="0"/>
    <x v="0"/>
    <x v="1"/>
    <x v="1"/>
    <x v="2"/>
    <x v="757"/>
    <x v="790"/>
    <x v="2"/>
    <s v="tier - 3"/>
    <x v="3"/>
    <x v="35"/>
  </r>
  <r>
    <x v="791"/>
    <x v="742"/>
    <x v="322"/>
    <x v="457"/>
    <s v="Yes"/>
    <s v="No"/>
    <x v="1"/>
    <x v="3"/>
    <x v="1"/>
    <x v="0"/>
    <x v="0"/>
    <x v="758"/>
    <x v="791"/>
    <x v="2"/>
    <s v="tier - 1"/>
    <x v="1"/>
    <x v="8"/>
  </r>
  <r>
    <x v="792"/>
    <x v="743"/>
    <x v="630"/>
    <x v="458"/>
    <s v="No"/>
    <s v="No"/>
    <x v="0"/>
    <x v="3"/>
    <x v="1"/>
    <x v="0"/>
    <x v="2"/>
    <x v="759"/>
    <x v="792"/>
    <x v="2"/>
    <s v="tier - 2"/>
    <x v="12"/>
    <x v="34"/>
  </r>
  <r>
    <x v="793"/>
    <x v="744"/>
    <x v="362"/>
    <x v="459"/>
    <s v="No"/>
    <s v="No"/>
    <x v="0"/>
    <x v="0"/>
    <x v="1"/>
    <x v="2"/>
    <x v="0"/>
    <x v="760"/>
    <x v="793"/>
    <x v="2"/>
    <s v="tier - 3"/>
    <x v="1"/>
    <x v="5"/>
  </r>
  <r>
    <x v="794"/>
    <x v="745"/>
    <x v="9"/>
    <x v="460"/>
    <s v="No"/>
    <s v="No"/>
    <x v="0"/>
    <x v="0"/>
    <x v="1"/>
    <x v="0"/>
    <x v="0"/>
    <x v="761"/>
    <x v="794"/>
    <x v="2"/>
    <s v="tier - 2"/>
    <x v="3"/>
    <x v="14"/>
  </r>
  <r>
    <x v="795"/>
    <x v="746"/>
    <x v="10"/>
    <x v="461"/>
    <s v="No"/>
    <s v="No"/>
    <x v="0"/>
    <x v="0"/>
    <x v="1"/>
    <x v="0"/>
    <x v="0"/>
    <x v="762"/>
    <x v="795"/>
    <x v="2"/>
    <s v="tier - 2"/>
    <x v="12"/>
    <x v="9"/>
  </r>
  <r>
    <x v="796"/>
    <x v="747"/>
    <x v="631"/>
    <x v="390"/>
    <s v="Yes"/>
    <s v="No"/>
    <x v="0"/>
    <x v="1"/>
    <x v="1"/>
    <x v="0"/>
    <x v="0"/>
    <x v="763"/>
    <x v="796"/>
    <x v="2"/>
    <s v="tier - 2"/>
    <x v="3"/>
    <x v="12"/>
  </r>
  <r>
    <x v="797"/>
    <x v="748"/>
    <x v="632"/>
    <x v="65"/>
    <s v="Yes"/>
    <s v="No"/>
    <x v="0"/>
    <x v="0"/>
    <x v="1"/>
    <x v="0"/>
    <x v="1"/>
    <x v="764"/>
    <x v="797"/>
    <x v="2"/>
    <s v="tier - 1"/>
    <x v="12"/>
    <x v="17"/>
  </r>
  <r>
    <x v="798"/>
    <x v="465"/>
    <x v="275"/>
    <x v="462"/>
    <s v="Yes"/>
    <s v="No"/>
    <x v="0"/>
    <x v="0"/>
    <x v="1"/>
    <x v="1"/>
    <x v="0"/>
    <x v="765"/>
    <x v="798"/>
    <x v="2"/>
    <s v="tier - 3"/>
    <x v="2"/>
    <x v="22"/>
  </r>
  <r>
    <x v="799"/>
    <x v="749"/>
    <x v="633"/>
    <x v="85"/>
    <s v="Yes"/>
    <s v="No"/>
    <x v="1"/>
    <x v="3"/>
    <x v="1"/>
    <x v="0"/>
    <x v="1"/>
    <x v="766"/>
    <x v="799"/>
    <x v="2"/>
    <s v="tier - 1"/>
    <x v="1"/>
    <x v="16"/>
  </r>
  <r>
    <x v="800"/>
    <x v="750"/>
    <x v="634"/>
    <x v="463"/>
    <s v="Yes"/>
    <s v="No"/>
    <x v="0"/>
    <x v="1"/>
    <x v="1"/>
    <x v="1"/>
    <x v="0"/>
    <x v="767"/>
    <x v="800"/>
    <x v="2"/>
    <s v="tier - 1"/>
    <x v="3"/>
    <x v="12"/>
  </r>
  <r>
    <x v="801"/>
    <x v="751"/>
    <x v="635"/>
    <x v="464"/>
    <s v="No"/>
    <s v="No"/>
    <x v="0"/>
    <x v="0"/>
    <x v="1"/>
    <x v="0"/>
    <x v="0"/>
    <x v="768"/>
    <x v="801"/>
    <x v="2"/>
    <s v="tier - 2"/>
    <x v="15"/>
    <x v="11"/>
  </r>
  <r>
    <x v="802"/>
    <x v="264"/>
    <x v="443"/>
    <x v="159"/>
    <s v="Yes"/>
    <s v="No"/>
    <x v="0"/>
    <x v="3"/>
    <x v="1"/>
    <x v="0"/>
    <x v="2"/>
    <x v="769"/>
    <x v="802"/>
    <x v="2"/>
    <s v="tier - 1"/>
    <x v="2"/>
    <x v="13"/>
  </r>
  <r>
    <x v="803"/>
    <x v="752"/>
    <x v="636"/>
    <x v="308"/>
    <s v="No"/>
    <s v="No"/>
    <x v="0"/>
    <x v="0"/>
    <x v="1"/>
    <x v="2"/>
    <x v="0"/>
    <x v="770"/>
    <x v="803"/>
    <x v="2"/>
    <s v="tier - 1"/>
    <x v="1"/>
    <x v="5"/>
  </r>
  <r>
    <x v="804"/>
    <x v="753"/>
    <x v="637"/>
    <x v="319"/>
    <s v="No"/>
    <s v="No"/>
    <x v="0"/>
    <x v="1"/>
    <x v="1"/>
    <x v="0"/>
    <x v="2"/>
    <x v="771"/>
    <x v="804"/>
    <x v="2"/>
    <s v="tier - 2"/>
    <x v="1"/>
    <x v="28"/>
  </r>
  <r>
    <x v="805"/>
    <x v="754"/>
    <x v="638"/>
    <x v="272"/>
    <s v="Yes"/>
    <s v="No"/>
    <x v="1"/>
    <x v="3"/>
    <x v="1"/>
    <x v="0"/>
    <x v="1"/>
    <x v="772"/>
    <x v="805"/>
    <x v="2"/>
    <s v="tier - 3"/>
    <x v="1"/>
    <x v="16"/>
  </r>
  <r>
    <x v="806"/>
    <x v="755"/>
    <x v="639"/>
    <x v="257"/>
    <s v="No"/>
    <s v="No"/>
    <x v="0"/>
    <x v="0"/>
    <x v="1"/>
    <x v="1"/>
    <x v="0"/>
    <x v="773"/>
    <x v="806"/>
    <x v="2"/>
    <s v="tier - 1"/>
    <x v="1"/>
    <x v="5"/>
  </r>
  <r>
    <x v="807"/>
    <x v="756"/>
    <x v="640"/>
    <x v="465"/>
    <s v="Yes"/>
    <s v="No"/>
    <x v="0"/>
    <x v="0"/>
    <x v="1"/>
    <x v="0"/>
    <x v="0"/>
    <x v="774"/>
    <x v="807"/>
    <x v="2"/>
    <s v="tier - 1"/>
    <x v="1"/>
    <x v="36"/>
  </r>
  <r>
    <x v="808"/>
    <x v="757"/>
    <x v="641"/>
    <x v="224"/>
    <s v="No"/>
    <s v="No"/>
    <x v="1"/>
    <x v="3"/>
    <x v="1"/>
    <x v="0"/>
    <x v="2"/>
    <x v="775"/>
    <x v="808"/>
    <x v="2"/>
    <s v="tier - 2"/>
    <x v="12"/>
    <x v="18"/>
  </r>
  <r>
    <x v="809"/>
    <x v="758"/>
    <x v="642"/>
    <x v="356"/>
    <s v="No"/>
    <s v="No"/>
    <x v="0"/>
    <x v="0"/>
    <x v="1"/>
    <x v="0"/>
    <x v="0"/>
    <x v="776"/>
    <x v="809"/>
    <x v="2"/>
    <s v="tier - 1"/>
    <x v="0"/>
    <x v="15"/>
  </r>
  <r>
    <x v="810"/>
    <x v="759"/>
    <x v="440"/>
    <x v="466"/>
    <s v="No"/>
    <s v="No"/>
    <x v="0"/>
    <x v="0"/>
    <x v="1"/>
    <x v="0"/>
    <x v="0"/>
    <x v="777"/>
    <x v="810"/>
    <x v="2"/>
    <s v="tier - 3"/>
    <x v="0"/>
    <x v="15"/>
  </r>
  <r>
    <x v="811"/>
    <x v="384"/>
    <x v="396"/>
    <x v="467"/>
    <s v="No"/>
    <s v="No"/>
    <x v="0"/>
    <x v="0"/>
    <x v="1"/>
    <x v="0"/>
    <x v="0"/>
    <x v="778"/>
    <x v="811"/>
    <x v="2"/>
    <s v="tier - 1"/>
    <x v="3"/>
    <x v="15"/>
  </r>
  <r>
    <x v="812"/>
    <x v="760"/>
    <x v="643"/>
    <x v="211"/>
    <s v="No"/>
    <s v="No"/>
    <x v="0"/>
    <x v="0"/>
    <x v="1"/>
    <x v="2"/>
    <x v="0"/>
    <x v="779"/>
    <x v="812"/>
    <x v="2"/>
    <s v="tier - 1"/>
    <x v="3"/>
    <x v="15"/>
  </r>
  <r>
    <x v="813"/>
    <x v="761"/>
    <x v="644"/>
    <x v="296"/>
    <s v="Yes"/>
    <s v="No"/>
    <x v="0"/>
    <x v="1"/>
    <x v="1"/>
    <x v="0"/>
    <x v="0"/>
    <x v="780"/>
    <x v="813"/>
    <x v="2"/>
    <s v="tier - 1"/>
    <x v="1"/>
    <x v="12"/>
  </r>
  <r>
    <x v="814"/>
    <x v="762"/>
    <x v="534"/>
    <x v="140"/>
    <s v="Yes"/>
    <s v="No"/>
    <x v="0"/>
    <x v="1"/>
    <x v="1"/>
    <x v="0"/>
    <x v="2"/>
    <x v="781"/>
    <x v="814"/>
    <x v="2"/>
    <s v="tier - 3"/>
    <x v="0"/>
    <x v="24"/>
  </r>
  <r>
    <x v="815"/>
    <x v="763"/>
    <x v="47"/>
    <x v="468"/>
    <s v="Yes"/>
    <s v="No"/>
    <x v="1"/>
    <x v="3"/>
    <x v="1"/>
    <x v="0"/>
    <x v="0"/>
    <x v="782"/>
    <x v="815"/>
    <x v="2"/>
    <s v="tier - 2"/>
    <x v="0"/>
    <x v="8"/>
  </r>
  <r>
    <x v="816"/>
    <x v="764"/>
    <x v="425"/>
    <x v="469"/>
    <s v="Yes"/>
    <s v="No"/>
    <x v="1"/>
    <x v="3"/>
    <x v="1"/>
    <x v="1"/>
    <x v="0"/>
    <x v="783"/>
    <x v="816"/>
    <x v="2"/>
    <s v="tier - 2"/>
    <x v="0"/>
    <x v="8"/>
  </r>
  <r>
    <x v="817"/>
    <x v="294"/>
    <x v="247"/>
    <x v="97"/>
    <s v="Yes"/>
    <s v="No"/>
    <x v="1"/>
    <x v="3"/>
    <x v="1"/>
    <x v="1"/>
    <x v="0"/>
    <x v="784"/>
    <x v="817"/>
    <x v="2"/>
    <s v="tier - 2"/>
    <x v="4"/>
    <x v="8"/>
  </r>
  <r>
    <x v="818"/>
    <x v="765"/>
    <x v="173"/>
    <x v="470"/>
    <s v="No"/>
    <s v="Yes"/>
    <x v="0"/>
    <x v="3"/>
    <x v="1"/>
    <x v="0"/>
    <x v="2"/>
    <x v="785"/>
    <x v="818"/>
    <x v="2"/>
    <s v="tier - 1"/>
    <x v="9"/>
    <x v="41"/>
  </r>
  <r>
    <x v="819"/>
    <x v="766"/>
    <x v="645"/>
    <x v="436"/>
    <s v="No"/>
    <s v="No"/>
    <x v="0"/>
    <x v="3"/>
    <x v="1"/>
    <x v="0"/>
    <x v="2"/>
    <x v="786"/>
    <x v="819"/>
    <x v="2"/>
    <s v="tier - 3"/>
    <x v="1"/>
    <x v="32"/>
  </r>
  <r>
    <x v="820"/>
    <x v="767"/>
    <x v="646"/>
    <x v="471"/>
    <s v="Yes"/>
    <s v="No"/>
    <x v="1"/>
    <x v="3"/>
    <x v="1"/>
    <x v="1"/>
    <x v="0"/>
    <x v="787"/>
    <x v="820"/>
    <x v="2"/>
    <s v="tier - 3"/>
    <x v="14"/>
    <x v="8"/>
  </r>
  <r>
    <x v="821"/>
    <x v="768"/>
    <x v="647"/>
    <x v="472"/>
    <s v="No"/>
    <s v="No"/>
    <x v="0"/>
    <x v="1"/>
    <x v="1"/>
    <x v="0"/>
    <x v="0"/>
    <x v="788"/>
    <x v="821"/>
    <x v="2"/>
    <s v="tier - 1"/>
    <x v="1"/>
    <x v="30"/>
  </r>
  <r>
    <x v="822"/>
    <x v="769"/>
    <x v="648"/>
    <x v="89"/>
    <s v="No"/>
    <s v="No"/>
    <x v="1"/>
    <x v="3"/>
    <x v="1"/>
    <x v="0"/>
    <x v="2"/>
    <x v="789"/>
    <x v="822"/>
    <x v="2"/>
    <s v="tier - 2"/>
    <x v="1"/>
    <x v="20"/>
  </r>
  <r>
    <x v="823"/>
    <x v="649"/>
    <x v="649"/>
    <x v="473"/>
    <s v="No"/>
    <s v="Yes"/>
    <x v="0"/>
    <x v="3"/>
    <x v="0"/>
    <x v="3"/>
    <x v="2"/>
    <x v="296"/>
    <x v="823"/>
    <x v="2"/>
    <s v="tier - 3"/>
    <x v="4"/>
    <x v="41"/>
  </r>
  <r>
    <x v="824"/>
    <x v="770"/>
    <x v="650"/>
    <x v="474"/>
    <s v="Yes"/>
    <s v="No"/>
    <x v="0"/>
    <x v="0"/>
    <x v="1"/>
    <x v="0"/>
    <x v="0"/>
    <x v="790"/>
    <x v="824"/>
    <x v="2"/>
    <s v="tier - 3"/>
    <x v="14"/>
    <x v="22"/>
  </r>
  <r>
    <x v="825"/>
    <x v="771"/>
    <x v="651"/>
    <x v="423"/>
    <s v="Yes"/>
    <s v="No"/>
    <x v="1"/>
    <x v="3"/>
    <x v="1"/>
    <x v="1"/>
    <x v="0"/>
    <x v="791"/>
    <x v="825"/>
    <x v="2"/>
    <s v="tier - 3"/>
    <x v="2"/>
    <x v="8"/>
  </r>
  <r>
    <x v="826"/>
    <x v="772"/>
    <x v="56"/>
    <x v="305"/>
    <s v="No"/>
    <s v="No"/>
    <x v="0"/>
    <x v="0"/>
    <x v="1"/>
    <x v="0"/>
    <x v="0"/>
    <x v="792"/>
    <x v="826"/>
    <x v="2"/>
    <s v="tier - 1"/>
    <x v="2"/>
    <x v="9"/>
  </r>
  <r>
    <x v="827"/>
    <x v="465"/>
    <x v="568"/>
    <x v="219"/>
    <s v="Yes"/>
    <s v="No"/>
    <x v="1"/>
    <x v="3"/>
    <x v="1"/>
    <x v="0"/>
    <x v="2"/>
    <x v="793"/>
    <x v="827"/>
    <x v="2"/>
    <s v="tier - 1"/>
    <x v="12"/>
    <x v="33"/>
  </r>
  <r>
    <x v="828"/>
    <x v="481"/>
    <x v="652"/>
    <x v="475"/>
    <s v="Yes"/>
    <s v="No"/>
    <x v="1"/>
    <x v="3"/>
    <x v="1"/>
    <x v="1"/>
    <x v="0"/>
    <x v="794"/>
    <x v="828"/>
    <x v="2"/>
    <s v="tier - 3"/>
    <x v="15"/>
    <x v="8"/>
  </r>
  <r>
    <x v="829"/>
    <x v="773"/>
    <x v="653"/>
    <x v="351"/>
    <s v="No"/>
    <s v="No"/>
    <x v="0"/>
    <x v="1"/>
    <x v="1"/>
    <x v="0"/>
    <x v="2"/>
    <x v="795"/>
    <x v="829"/>
    <x v="2"/>
    <s v="tier - 3"/>
    <x v="12"/>
    <x v="28"/>
  </r>
  <r>
    <x v="830"/>
    <x v="774"/>
    <x v="654"/>
    <x v="354"/>
    <s v="Yes"/>
    <s v="No"/>
    <x v="0"/>
    <x v="3"/>
    <x v="1"/>
    <x v="0"/>
    <x v="0"/>
    <x v="287"/>
    <x v="830"/>
    <x v="2"/>
    <s v="tier - 3"/>
    <x v="14"/>
    <x v="27"/>
  </r>
  <r>
    <x v="831"/>
    <x v="775"/>
    <x v="18"/>
    <x v="476"/>
    <s v="No"/>
    <s v="No"/>
    <x v="0"/>
    <x v="0"/>
    <x v="1"/>
    <x v="0"/>
    <x v="0"/>
    <x v="796"/>
    <x v="831"/>
    <x v="2"/>
    <s v="tier - 1"/>
    <x v="6"/>
    <x v="5"/>
  </r>
  <r>
    <x v="832"/>
    <x v="776"/>
    <x v="366"/>
    <x v="477"/>
    <s v="No"/>
    <s v="No"/>
    <x v="0"/>
    <x v="0"/>
    <x v="1"/>
    <x v="1"/>
    <x v="0"/>
    <x v="797"/>
    <x v="832"/>
    <x v="2"/>
    <s v="tier - 3"/>
    <x v="4"/>
    <x v="5"/>
  </r>
  <r>
    <x v="833"/>
    <x v="777"/>
    <x v="655"/>
    <x v="478"/>
    <s v="Yes"/>
    <s v="No"/>
    <x v="0"/>
    <x v="3"/>
    <x v="1"/>
    <x v="0"/>
    <x v="1"/>
    <x v="798"/>
    <x v="833"/>
    <x v="2"/>
    <s v="tier - 1"/>
    <x v="12"/>
    <x v="23"/>
  </r>
  <r>
    <x v="834"/>
    <x v="778"/>
    <x v="656"/>
    <x v="463"/>
    <s v="Yes"/>
    <s v="No"/>
    <x v="0"/>
    <x v="1"/>
    <x v="1"/>
    <x v="0"/>
    <x v="0"/>
    <x v="799"/>
    <x v="834"/>
    <x v="2"/>
    <s v="tier - 1"/>
    <x v="3"/>
    <x v="2"/>
  </r>
  <r>
    <x v="835"/>
    <x v="216"/>
    <x v="657"/>
    <x v="184"/>
    <s v="Yes"/>
    <s v="No"/>
    <x v="0"/>
    <x v="3"/>
    <x v="1"/>
    <x v="0"/>
    <x v="1"/>
    <x v="800"/>
    <x v="835"/>
    <x v="2"/>
    <s v="tier - 3"/>
    <x v="3"/>
    <x v="13"/>
  </r>
  <r>
    <x v="836"/>
    <x v="779"/>
    <x v="658"/>
    <x v="216"/>
    <s v="No"/>
    <s v="No"/>
    <x v="0"/>
    <x v="3"/>
    <x v="1"/>
    <x v="0"/>
    <x v="1"/>
    <x v="337"/>
    <x v="836"/>
    <x v="2"/>
    <s v="tier - 2"/>
    <x v="3"/>
    <x v="34"/>
  </r>
  <r>
    <x v="837"/>
    <x v="593"/>
    <x v="106"/>
    <x v="466"/>
    <s v="No"/>
    <s v="No"/>
    <x v="0"/>
    <x v="0"/>
    <x v="1"/>
    <x v="0"/>
    <x v="0"/>
    <x v="801"/>
    <x v="837"/>
    <x v="2"/>
    <s v="tier - 3"/>
    <x v="14"/>
    <x v="19"/>
  </r>
  <r>
    <x v="838"/>
    <x v="780"/>
    <x v="9"/>
    <x v="479"/>
    <s v="No"/>
    <s v="No"/>
    <x v="0"/>
    <x v="0"/>
    <x v="1"/>
    <x v="0"/>
    <x v="0"/>
    <x v="15"/>
    <x v="838"/>
    <x v="2"/>
    <s v="tier - 2"/>
    <x v="0"/>
    <x v="5"/>
  </r>
  <r>
    <x v="839"/>
    <x v="781"/>
    <x v="659"/>
    <x v="480"/>
    <s v="No"/>
    <s v="No"/>
    <x v="0"/>
    <x v="0"/>
    <x v="1"/>
    <x v="0"/>
    <x v="0"/>
    <x v="802"/>
    <x v="839"/>
    <x v="2"/>
    <s v="tier - 2"/>
    <x v="3"/>
    <x v="11"/>
  </r>
  <r>
    <x v="840"/>
    <x v="782"/>
    <x v="660"/>
    <x v="481"/>
    <s v="No"/>
    <s v="No"/>
    <x v="0"/>
    <x v="0"/>
    <x v="1"/>
    <x v="0"/>
    <x v="0"/>
    <x v="803"/>
    <x v="840"/>
    <x v="2"/>
    <s v="tier - 2"/>
    <x v="3"/>
    <x v="5"/>
  </r>
  <r>
    <x v="841"/>
    <x v="783"/>
    <x v="428"/>
    <x v="256"/>
    <s v="Yes"/>
    <s v="No"/>
    <x v="0"/>
    <x v="1"/>
    <x v="1"/>
    <x v="0"/>
    <x v="1"/>
    <x v="804"/>
    <x v="841"/>
    <x v="2"/>
    <s v="tier - 1"/>
    <x v="1"/>
    <x v="24"/>
  </r>
  <r>
    <x v="842"/>
    <x v="784"/>
    <x v="661"/>
    <x v="482"/>
    <s v="No"/>
    <s v="No"/>
    <x v="0"/>
    <x v="1"/>
    <x v="1"/>
    <x v="0"/>
    <x v="2"/>
    <x v="259"/>
    <x v="842"/>
    <x v="2"/>
    <s v="tier - 1"/>
    <x v="3"/>
    <x v="28"/>
  </r>
  <r>
    <x v="843"/>
    <x v="142"/>
    <x v="662"/>
    <x v="207"/>
    <s v="No"/>
    <s v="No"/>
    <x v="0"/>
    <x v="0"/>
    <x v="1"/>
    <x v="0"/>
    <x v="0"/>
    <x v="805"/>
    <x v="843"/>
    <x v="2"/>
    <s v="tier - 1"/>
    <x v="3"/>
    <x v="5"/>
  </r>
  <r>
    <x v="844"/>
    <x v="785"/>
    <x v="663"/>
    <x v="290"/>
    <s v="No"/>
    <s v="No"/>
    <x v="0"/>
    <x v="0"/>
    <x v="1"/>
    <x v="2"/>
    <x v="0"/>
    <x v="806"/>
    <x v="844"/>
    <x v="2"/>
    <s v="tier - 3"/>
    <x v="0"/>
    <x v="5"/>
  </r>
  <r>
    <x v="845"/>
    <x v="786"/>
    <x v="664"/>
    <x v="185"/>
    <s v="No"/>
    <s v="No"/>
    <x v="0"/>
    <x v="0"/>
    <x v="1"/>
    <x v="1"/>
    <x v="0"/>
    <x v="807"/>
    <x v="845"/>
    <x v="2"/>
    <s v="tier - 1"/>
    <x v="0"/>
    <x v="11"/>
  </r>
  <r>
    <x v="846"/>
    <x v="787"/>
    <x v="665"/>
    <x v="483"/>
    <s v="Yes"/>
    <s v="No"/>
    <x v="0"/>
    <x v="1"/>
    <x v="1"/>
    <x v="0"/>
    <x v="0"/>
    <x v="23"/>
    <x v="846"/>
    <x v="2"/>
    <s v="tier - 1"/>
    <x v="1"/>
    <x v="2"/>
  </r>
  <r>
    <x v="847"/>
    <x v="788"/>
    <x v="32"/>
    <x v="484"/>
    <s v="Yes"/>
    <s v="No"/>
    <x v="1"/>
    <x v="3"/>
    <x v="1"/>
    <x v="0"/>
    <x v="0"/>
    <x v="808"/>
    <x v="847"/>
    <x v="2"/>
    <s v="tier - 1"/>
    <x v="1"/>
    <x v="8"/>
  </r>
  <r>
    <x v="848"/>
    <x v="789"/>
    <x v="666"/>
    <x v="388"/>
    <s v="No"/>
    <s v="No"/>
    <x v="0"/>
    <x v="3"/>
    <x v="1"/>
    <x v="1"/>
    <x v="2"/>
    <x v="809"/>
    <x v="848"/>
    <x v="2"/>
    <s v="tier - 3"/>
    <x v="1"/>
    <x v="44"/>
  </r>
  <r>
    <x v="849"/>
    <x v="790"/>
    <x v="667"/>
    <x v="184"/>
    <s v="Yes"/>
    <s v="No"/>
    <x v="0"/>
    <x v="3"/>
    <x v="1"/>
    <x v="0"/>
    <x v="1"/>
    <x v="810"/>
    <x v="849"/>
    <x v="2"/>
    <s v="tier - 1"/>
    <x v="8"/>
    <x v="23"/>
  </r>
  <r>
    <x v="850"/>
    <x v="791"/>
    <x v="668"/>
    <x v="485"/>
    <s v="Yes"/>
    <s v="No"/>
    <x v="0"/>
    <x v="1"/>
    <x v="1"/>
    <x v="0"/>
    <x v="0"/>
    <x v="257"/>
    <x v="850"/>
    <x v="2"/>
    <s v="tier - 2"/>
    <x v="0"/>
    <x v="2"/>
  </r>
  <r>
    <x v="851"/>
    <x v="792"/>
    <x v="669"/>
    <x v="93"/>
    <s v="Yes"/>
    <s v="No"/>
    <x v="1"/>
    <x v="3"/>
    <x v="1"/>
    <x v="0"/>
    <x v="2"/>
    <x v="811"/>
    <x v="851"/>
    <x v="2"/>
    <s v="tier - 1"/>
    <x v="15"/>
    <x v="16"/>
  </r>
  <r>
    <x v="852"/>
    <x v="173"/>
    <x v="670"/>
    <x v="486"/>
    <s v="Yes"/>
    <s v="No"/>
    <x v="0"/>
    <x v="1"/>
    <x v="1"/>
    <x v="0"/>
    <x v="0"/>
    <x v="812"/>
    <x v="852"/>
    <x v="2"/>
    <s v="tier - 1"/>
    <x v="3"/>
    <x v="12"/>
  </r>
  <r>
    <x v="853"/>
    <x v="793"/>
    <x v="671"/>
    <x v="487"/>
    <s v="Yes"/>
    <s v="No"/>
    <x v="0"/>
    <x v="1"/>
    <x v="1"/>
    <x v="0"/>
    <x v="0"/>
    <x v="812"/>
    <x v="853"/>
    <x v="2"/>
    <s v="tier - 3"/>
    <x v="0"/>
    <x v="12"/>
  </r>
  <r>
    <x v="854"/>
    <x v="794"/>
    <x v="362"/>
    <x v="488"/>
    <s v="No"/>
    <s v="No"/>
    <x v="0"/>
    <x v="0"/>
    <x v="1"/>
    <x v="2"/>
    <x v="0"/>
    <x v="813"/>
    <x v="854"/>
    <x v="2"/>
    <s v="tier - 3"/>
    <x v="1"/>
    <x v="5"/>
  </r>
  <r>
    <x v="855"/>
    <x v="795"/>
    <x v="672"/>
    <x v="473"/>
    <s v="Yes"/>
    <s v="No"/>
    <x v="0"/>
    <x v="1"/>
    <x v="1"/>
    <x v="0"/>
    <x v="2"/>
    <x v="814"/>
    <x v="855"/>
    <x v="2"/>
    <s v="tier - 2"/>
    <x v="1"/>
    <x v="24"/>
  </r>
  <r>
    <x v="856"/>
    <x v="796"/>
    <x v="673"/>
    <x v="266"/>
    <s v="No"/>
    <s v="No"/>
    <x v="0"/>
    <x v="0"/>
    <x v="1"/>
    <x v="0"/>
    <x v="0"/>
    <x v="815"/>
    <x v="856"/>
    <x v="2"/>
    <s v="tier - 3"/>
    <x v="1"/>
    <x v="0"/>
  </r>
  <r>
    <x v="857"/>
    <x v="797"/>
    <x v="674"/>
    <x v="489"/>
    <s v="Yes"/>
    <s v="No"/>
    <x v="0"/>
    <x v="0"/>
    <x v="1"/>
    <x v="0"/>
    <x v="0"/>
    <x v="652"/>
    <x v="857"/>
    <x v="2"/>
    <s v="tier - 3"/>
    <x v="0"/>
    <x v="22"/>
  </r>
  <r>
    <x v="858"/>
    <x v="798"/>
    <x v="403"/>
    <x v="488"/>
    <s v="No"/>
    <s v="No"/>
    <x v="0"/>
    <x v="0"/>
    <x v="1"/>
    <x v="2"/>
    <x v="0"/>
    <x v="816"/>
    <x v="858"/>
    <x v="2"/>
    <s v="tier - 3"/>
    <x v="1"/>
    <x v="0"/>
  </r>
  <r>
    <x v="859"/>
    <x v="799"/>
    <x v="675"/>
    <x v="490"/>
    <s v="No"/>
    <s v="No"/>
    <x v="0"/>
    <x v="0"/>
    <x v="1"/>
    <x v="2"/>
    <x v="0"/>
    <x v="817"/>
    <x v="859"/>
    <x v="2"/>
    <s v="tier - 1"/>
    <x v="1"/>
    <x v="0"/>
  </r>
  <r>
    <x v="860"/>
    <x v="800"/>
    <x v="676"/>
    <x v="98"/>
    <s v="Yes"/>
    <s v="No"/>
    <x v="0"/>
    <x v="3"/>
    <x v="1"/>
    <x v="0"/>
    <x v="2"/>
    <x v="818"/>
    <x v="860"/>
    <x v="2"/>
    <s v="tier - 3"/>
    <x v="1"/>
    <x v="40"/>
  </r>
  <r>
    <x v="861"/>
    <x v="801"/>
    <x v="520"/>
    <x v="259"/>
    <s v="Yes"/>
    <s v="No"/>
    <x v="0"/>
    <x v="3"/>
    <x v="1"/>
    <x v="0"/>
    <x v="1"/>
    <x v="819"/>
    <x v="861"/>
    <x v="2"/>
    <s v="tier - 3"/>
    <x v="2"/>
    <x v="13"/>
  </r>
  <r>
    <x v="862"/>
    <x v="802"/>
    <x v="677"/>
    <x v="473"/>
    <s v="No"/>
    <s v="No"/>
    <x v="1"/>
    <x v="3"/>
    <x v="1"/>
    <x v="0"/>
    <x v="2"/>
    <x v="820"/>
    <x v="862"/>
    <x v="2"/>
    <s v="tier - 1"/>
    <x v="13"/>
    <x v="18"/>
  </r>
  <r>
    <x v="863"/>
    <x v="803"/>
    <x v="606"/>
    <x v="189"/>
    <s v="No"/>
    <s v="No"/>
    <x v="0"/>
    <x v="1"/>
    <x v="1"/>
    <x v="0"/>
    <x v="2"/>
    <x v="821"/>
    <x v="863"/>
    <x v="2"/>
    <s v="tier - 2"/>
    <x v="14"/>
    <x v="28"/>
  </r>
  <r>
    <x v="864"/>
    <x v="804"/>
    <x v="678"/>
    <x v="368"/>
    <s v="No"/>
    <s v="No"/>
    <x v="0"/>
    <x v="0"/>
    <x v="1"/>
    <x v="0"/>
    <x v="2"/>
    <x v="822"/>
    <x v="864"/>
    <x v="2"/>
    <s v="tier - 3"/>
    <x v="4"/>
    <x v="4"/>
  </r>
  <r>
    <x v="865"/>
    <x v="805"/>
    <x v="679"/>
    <x v="398"/>
    <s v="No"/>
    <s v="No"/>
    <x v="0"/>
    <x v="0"/>
    <x v="1"/>
    <x v="1"/>
    <x v="0"/>
    <x v="823"/>
    <x v="865"/>
    <x v="2"/>
    <s v="tier - 2"/>
    <x v="2"/>
    <x v="5"/>
  </r>
  <r>
    <x v="866"/>
    <x v="806"/>
    <x v="315"/>
    <x v="120"/>
    <s v="Yes"/>
    <s v="No"/>
    <x v="0"/>
    <x v="1"/>
    <x v="1"/>
    <x v="0"/>
    <x v="2"/>
    <x v="824"/>
    <x v="866"/>
    <x v="2"/>
    <s v="tier - 3"/>
    <x v="3"/>
    <x v="24"/>
  </r>
  <r>
    <x v="867"/>
    <x v="807"/>
    <x v="680"/>
    <x v="491"/>
    <s v="Yes"/>
    <s v="No"/>
    <x v="1"/>
    <x v="3"/>
    <x v="1"/>
    <x v="0"/>
    <x v="0"/>
    <x v="825"/>
    <x v="867"/>
    <x v="2"/>
    <s v="tier - 3"/>
    <x v="3"/>
    <x v="8"/>
  </r>
  <r>
    <x v="868"/>
    <x v="808"/>
    <x v="419"/>
    <x v="492"/>
    <s v="Yes"/>
    <s v="No"/>
    <x v="1"/>
    <x v="3"/>
    <x v="1"/>
    <x v="1"/>
    <x v="0"/>
    <x v="826"/>
    <x v="868"/>
    <x v="2"/>
    <s v="tier - 2"/>
    <x v="3"/>
    <x v="8"/>
  </r>
  <r>
    <x v="869"/>
    <x v="809"/>
    <x v="278"/>
    <x v="493"/>
    <s v="Yes"/>
    <s v="No"/>
    <x v="1"/>
    <x v="3"/>
    <x v="1"/>
    <x v="2"/>
    <x v="0"/>
    <x v="827"/>
    <x v="869"/>
    <x v="2"/>
    <s v="tier - 3"/>
    <x v="6"/>
    <x v="8"/>
  </r>
  <r>
    <x v="870"/>
    <x v="810"/>
    <x v="681"/>
    <x v="494"/>
    <s v="Yes"/>
    <s v="No"/>
    <x v="1"/>
    <x v="3"/>
    <x v="1"/>
    <x v="1"/>
    <x v="0"/>
    <x v="828"/>
    <x v="870"/>
    <x v="2"/>
    <s v="tier - 1"/>
    <x v="15"/>
    <x v="8"/>
  </r>
  <r>
    <x v="871"/>
    <x v="811"/>
    <x v="682"/>
    <x v="239"/>
    <s v="No"/>
    <s v="No"/>
    <x v="0"/>
    <x v="0"/>
    <x v="1"/>
    <x v="0"/>
    <x v="2"/>
    <x v="829"/>
    <x v="871"/>
    <x v="2"/>
    <s v="tier - 1"/>
    <x v="3"/>
    <x v="3"/>
  </r>
  <r>
    <x v="872"/>
    <x v="812"/>
    <x v="683"/>
    <x v="495"/>
    <s v="Yes"/>
    <s v="No"/>
    <x v="0"/>
    <x v="1"/>
    <x v="1"/>
    <x v="1"/>
    <x v="2"/>
    <x v="830"/>
    <x v="872"/>
    <x v="2"/>
    <s v="tier - 1"/>
    <x v="15"/>
    <x v="24"/>
  </r>
  <r>
    <x v="873"/>
    <x v="813"/>
    <x v="203"/>
    <x v="295"/>
    <s v="Yes"/>
    <s v="No"/>
    <x v="0"/>
    <x v="0"/>
    <x v="1"/>
    <x v="0"/>
    <x v="0"/>
    <x v="831"/>
    <x v="873"/>
    <x v="2"/>
    <s v="tier - 2"/>
    <x v="1"/>
    <x v="22"/>
  </r>
  <r>
    <x v="874"/>
    <x v="814"/>
    <x v="101"/>
    <x v="68"/>
    <s v="Yes"/>
    <s v="No"/>
    <x v="0"/>
    <x v="0"/>
    <x v="1"/>
    <x v="0"/>
    <x v="0"/>
    <x v="217"/>
    <x v="874"/>
    <x v="2"/>
    <s v="tier - 1"/>
    <x v="1"/>
    <x v="22"/>
  </r>
  <r>
    <x v="875"/>
    <x v="815"/>
    <x v="684"/>
    <x v="335"/>
    <s v="Yes"/>
    <s v="No"/>
    <x v="0"/>
    <x v="1"/>
    <x v="1"/>
    <x v="0"/>
    <x v="2"/>
    <x v="832"/>
    <x v="875"/>
    <x v="2"/>
    <s v="tier - 3"/>
    <x v="0"/>
    <x v="24"/>
  </r>
  <r>
    <x v="876"/>
    <x v="816"/>
    <x v="685"/>
    <x v="496"/>
    <s v="Yes"/>
    <s v="No"/>
    <x v="0"/>
    <x v="3"/>
    <x v="1"/>
    <x v="0"/>
    <x v="0"/>
    <x v="833"/>
    <x v="876"/>
    <x v="2"/>
    <s v="tier - 2"/>
    <x v="12"/>
    <x v="26"/>
  </r>
  <r>
    <x v="877"/>
    <x v="817"/>
    <x v="11"/>
    <x v="497"/>
    <s v="No"/>
    <s v="No"/>
    <x v="0"/>
    <x v="0"/>
    <x v="1"/>
    <x v="0"/>
    <x v="2"/>
    <x v="834"/>
    <x v="877"/>
    <x v="2"/>
    <s v="tier - 3"/>
    <x v="12"/>
    <x v="4"/>
  </r>
  <r>
    <x v="878"/>
    <x v="818"/>
    <x v="243"/>
    <x v="498"/>
    <s v="No"/>
    <s v="No"/>
    <x v="0"/>
    <x v="0"/>
    <x v="1"/>
    <x v="0"/>
    <x v="0"/>
    <x v="835"/>
    <x v="878"/>
    <x v="2"/>
    <s v="tier - 1"/>
    <x v="1"/>
    <x v="19"/>
  </r>
  <r>
    <x v="879"/>
    <x v="819"/>
    <x v="40"/>
    <x v="55"/>
    <s v="Yes"/>
    <s v="No"/>
    <x v="1"/>
    <x v="3"/>
    <x v="1"/>
    <x v="0"/>
    <x v="0"/>
    <x v="836"/>
    <x v="879"/>
    <x v="2"/>
    <s v="tier - 1"/>
    <x v="0"/>
    <x v="8"/>
  </r>
  <r>
    <x v="880"/>
    <x v="820"/>
    <x v="686"/>
    <x v="122"/>
    <s v="Yes"/>
    <s v="No"/>
    <x v="0"/>
    <x v="1"/>
    <x v="1"/>
    <x v="1"/>
    <x v="2"/>
    <x v="837"/>
    <x v="880"/>
    <x v="2"/>
    <s v="tier - 3"/>
    <x v="1"/>
    <x v="24"/>
  </r>
  <r>
    <x v="881"/>
    <x v="821"/>
    <x v="56"/>
    <x v="203"/>
    <s v="Yes"/>
    <s v="No"/>
    <x v="0"/>
    <x v="3"/>
    <x v="1"/>
    <x v="0"/>
    <x v="2"/>
    <x v="838"/>
    <x v="881"/>
    <x v="2"/>
    <s v="tier - 3"/>
    <x v="1"/>
    <x v="13"/>
  </r>
  <r>
    <x v="882"/>
    <x v="822"/>
    <x v="419"/>
    <x v="404"/>
    <s v="Yes"/>
    <s v="No"/>
    <x v="1"/>
    <x v="3"/>
    <x v="1"/>
    <x v="1"/>
    <x v="0"/>
    <x v="839"/>
    <x v="882"/>
    <x v="2"/>
    <s v="tier - 1"/>
    <x v="3"/>
    <x v="8"/>
  </r>
  <r>
    <x v="883"/>
    <x v="823"/>
    <x v="687"/>
    <x v="229"/>
    <s v="Yes"/>
    <s v="No"/>
    <x v="0"/>
    <x v="3"/>
    <x v="1"/>
    <x v="0"/>
    <x v="1"/>
    <x v="840"/>
    <x v="883"/>
    <x v="2"/>
    <s v="tier - 3"/>
    <x v="1"/>
    <x v="13"/>
  </r>
  <r>
    <x v="884"/>
    <x v="824"/>
    <x v="360"/>
    <x v="109"/>
    <s v="Yes"/>
    <s v="No"/>
    <x v="0"/>
    <x v="3"/>
    <x v="1"/>
    <x v="1"/>
    <x v="1"/>
    <x v="841"/>
    <x v="884"/>
    <x v="2"/>
    <s v="tier - 1"/>
    <x v="1"/>
    <x v="13"/>
  </r>
  <r>
    <x v="885"/>
    <x v="825"/>
    <x v="688"/>
    <x v="85"/>
    <s v="Yes"/>
    <s v="No"/>
    <x v="0"/>
    <x v="3"/>
    <x v="1"/>
    <x v="1"/>
    <x v="1"/>
    <x v="842"/>
    <x v="885"/>
    <x v="2"/>
    <s v="tier - 2"/>
    <x v="1"/>
    <x v="13"/>
  </r>
  <r>
    <x v="886"/>
    <x v="826"/>
    <x v="689"/>
    <x v="65"/>
    <s v="No"/>
    <s v="No"/>
    <x v="0"/>
    <x v="0"/>
    <x v="1"/>
    <x v="0"/>
    <x v="1"/>
    <x v="843"/>
    <x v="886"/>
    <x v="2"/>
    <s v="tier - 1"/>
    <x v="1"/>
    <x v="29"/>
  </r>
  <r>
    <x v="887"/>
    <x v="827"/>
    <x v="690"/>
    <x v="149"/>
    <s v="No"/>
    <s v="No"/>
    <x v="0"/>
    <x v="0"/>
    <x v="1"/>
    <x v="0"/>
    <x v="1"/>
    <x v="844"/>
    <x v="887"/>
    <x v="2"/>
    <s v="tier - 3"/>
    <x v="12"/>
    <x v="42"/>
  </r>
  <r>
    <x v="888"/>
    <x v="828"/>
    <x v="691"/>
    <x v="178"/>
    <s v="No"/>
    <s v="No"/>
    <x v="0"/>
    <x v="3"/>
    <x v="1"/>
    <x v="0"/>
    <x v="1"/>
    <x v="845"/>
    <x v="888"/>
    <x v="2"/>
    <s v="tier - 3"/>
    <x v="1"/>
    <x v="38"/>
  </r>
  <r>
    <x v="889"/>
    <x v="829"/>
    <x v="692"/>
    <x v="499"/>
    <s v="No"/>
    <s v="No"/>
    <x v="0"/>
    <x v="0"/>
    <x v="1"/>
    <x v="1"/>
    <x v="0"/>
    <x v="309"/>
    <x v="889"/>
    <x v="2"/>
    <s v="tier - 3"/>
    <x v="3"/>
    <x v="5"/>
  </r>
  <r>
    <x v="890"/>
    <x v="830"/>
    <x v="664"/>
    <x v="469"/>
    <s v="No"/>
    <s v="No"/>
    <x v="0"/>
    <x v="0"/>
    <x v="1"/>
    <x v="1"/>
    <x v="0"/>
    <x v="846"/>
    <x v="890"/>
    <x v="2"/>
    <s v="tier - 2"/>
    <x v="0"/>
    <x v="5"/>
  </r>
  <r>
    <x v="891"/>
    <x v="831"/>
    <x v="693"/>
    <x v="265"/>
    <s v="No"/>
    <s v="No"/>
    <x v="0"/>
    <x v="0"/>
    <x v="1"/>
    <x v="0"/>
    <x v="0"/>
    <x v="345"/>
    <x v="891"/>
    <x v="2"/>
    <s v="tier - 3"/>
    <x v="1"/>
    <x v="19"/>
  </r>
  <r>
    <x v="892"/>
    <x v="832"/>
    <x v="694"/>
    <x v="500"/>
    <s v="No"/>
    <s v="No"/>
    <x v="0"/>
    <x v="0"/>
    <x v="1"/>
    <x v="0"/>
    <x v="2"/>
    <x v="847"/>
    <x v="892"/>
    <x v="2"/>
    <s v="tier - 3"/>
    <x v="12"/>
    <x v="42"/>
  </r>
  <r>
    <x v="893"/>
    <x v="833"/>
    <x v="570"/>
    <x v="501"/>
    <s v="Yes"/>
    <s v="No"/>
    <x v="1"/>
    <x v="3"/>
    <x v="1"/>
    <x v="1"/>
    <x v="0"/>
    <x v="848"/>
    <x v="893"/>
    <x v="2"/>
    <s v="tier - 1"/>
    <x v="1"/>
    <x v="5"/>
  </r>
  <r>
    <x v="894"/>
    <x v="834"/>
    <x v="247"/>
    <x v="453"/>
    <s v="Yes"/>
    <s v="No"/>
    <x v="1"/>
    <x v="3"/>
    <x v="1"/>
    <x v="1"/>
    <x v="0"/>
    <x v="791"/>
    <x v="894"/>
    <x v="2"/>
    <s v="tier - 1"/>
    <x v="1"/>
    <x v="8"/>
  </r>
  <r>
    <x v="895"/>
    <x v="835"/>
    <x v="65"/>
    <x v="400"/>
    <s v="No"/>
    <s v="No"/>
    <x v="0"/>
    <x v="0"/>
    <x v="1"/>
    <x v="0"/>
    <x v="0"/>
    <x v="849"/>
    <x v="895"/>
    <x v="2"/>
    <s v="tier - 3"/>
    <x v="3"/>
    <x v="0"/>
  </r>
  <r>
    <x v="896"/>
    <x v="495"/>
    <x v="467"/>
    <x v="20"/>
    <s v="No"/>
    <s v="No"/>
    <x v="0"/>
    <x v="0"/>
    <x v="1"/>
    <x v="1"/>
    <x v="0"/>
    <x v="850"/>
    <x v="896"/>
    <x v="2"/>
    <s v="tier - 1"/>
    <x v="2"/>
    <x v="0"/>
  </r>
  <r>
    <x v="897"/>
    <x v="836"/>
    <x v="257"/>
    <x v="502"/>
    <s v="No"/>
    <s v="No"/>
    <x v="0"/>
    <x v="0"/>
    <x v="1"/>
    <x v="2"/>
    <x v="0"/>
    <x v="851"/>
    <x v="897"/>
    <x v="2"/>
    <s v="tier - 3"/>
    <x v="3"/>
    <x v="0"/>
  </r>
  <r>
    <x v="898"/>
    <x v="197"/>
    <x v="695"/>
    <x v="58"/>
    <s v="No"/>
    <s v="No"/>
    <x v="0"/>
    <x v="3"/>
    <x v="1"/>
    <x v="0"/>
    <x v="1"/>
    <x v="852"/>
    <x v="898"/>
    <x v="2"/>
    <s v="tier - 2"/>
    <x v="13"/>
    <x v="32"/>
  </r>
  <r>
    <x v="899"/>
    <x v="214"/>
    <x v="696"/>
    <x v="12"/>
    <s v="Yes"/>
    <s v="No"/>
    <x v="0"/>
    <x v="3"/>
    <x v="1"/>
    <x v="0"/>
    <x v="0"/>
    <x v="853"/>
    <x v="899"/>
    <x v="2"/>
    <s v="tier - 2"/>
    <x v="12"/>
    <x v="26"/>
  </r>
  <r>
    <x v="900"/>
    <x v="837"/>
    <x v="401"/>
    <x v="103"/>
    <s v="Yes"/>
    <s v="No"/>
    <x v="0"/>
    <x v="1"/>
    <x v="1"/>
    <x v="1"/>
    <x v="2"/>
    <x v="854"/>
    <x v="900"/>
    <x v="2"/>
    <s v="tier - 1"/>
    <x v="1"/>
    <x v="24"/>
  </r>
  <r>
    <x v="901"/>
    <x v="838"/>
    <x v="697"/>
    <x v="81"/>
    <s v="No"/>
    <s v="No"/>
    <x v="1"/>
    <x v="3"/>
    <x v="1"/>
    <x v="0"/>
    <x v="2"/>
    <x v="855"/>
    <x v="901"/>
    <x v="2"/>
    <s v="tier - 3"/>
    <x v="14"/>
    <x v="18"/>
  </r>
  <r>
    <x v="902"/>
    <x v="839"/>
    <x v="698"/>
    <x v="130"/>
    <s v="No"/>
    <s v="No"/>
    <x v="0"/>
    <x v="0"/>
    <x v="1"/>
    <x v="2"/>
    <x v="0"/>
    <x v="57"/>
    <x v="902"/>
    <x v="2"/>
    <s v="tier - 1"/>
    <x v="3"/>
    <x v="11"/>
  </r>
  <r>
    <x v="903"/>
    <x v="840"/>
    <x v="699"/>
    <x v="503"/>
    <s v="No"/>
    <s v="No"/>
    <x v="0"/>
    <x v="0"/>
    <x v="1"/>
    <x v="2"/>
    <x v="0"/>
    <x v="856"/>
    <x v="903"/>
    <x v="2"/>
    <s v="tier - 2"/>
    <x v="2"/>
    <x v="11"/>
  </r>
  <r>
    <x v="904"/>
    <x v="841"/>
    <x v="566"/>
    <x v="200"/>
    <s v="No"/>
    <s v="No"/>
    <x v="0"/>
    <x v="0"/>
    <x v="1"/>
    <x v="0"/>
    <x v="1"/>
    <x v="857"/>
    <x v="904"/>
    <x v="2"/>
    <s v="tier - 3"/>
    <x v="14"/>
    <x v="37"/>
  </r>
  <r>
    <x v="905"/>
    <x v="842"/>
    <x v="700"/>
    <x v="70"/>
    <s v="No"/>
    <s v="No"/>
    <x v="1"/>
    <x v="3"/>
    <x v="1"/>
    <x v="0"/>
    <x v="2"/>
    <x v="592"/>
    <x v="905"/>
    <x v="2"/>
    <s v="tier - 2"/>
    <x v="1"/>
    <x v="20"/>
  </r>
  <r>
    <x v="906"/>
    <x v="843"/>
    <x v="677"/>
    <x v="208"/>
    <s v="Yes"/>
    <s v="No"/>
    <x v="1"/>
    <x v="3"/>
    <x v="1"/>
    <x v="0"/>
    <x v="1"/>
    <x v="858"/>
    <x v="906"/>
    <x v="2"/>
    <s v="tier - 2"/>
    <x v="12"/>
    <x v="33"/>
  </r>
  <r>
    <x v="907"/>
    <x v="844"/>
    <x v="25"/>
    <x v="386"/>
    <s v="Yes"/>
    <s v="No"/>
    <x v="0"/>
    <x v="0"/>
    <x v="1"/>
    <x v="0"/>
    <x v="0"/>
    <x v="78"/>
    <x v="907"/>
    <x v="2"/>
    <s v="tier - 3"/>
    <x v="0"/>
    <x v="22"/>
  </r>
  <r>
    <x v="908"/>
    <x v="845"/>
    <x v="701"/>
    <x v="31"/>
    <s v="Yes"/>
    <s v="No"/>
    <x v="0"/>
    <x v="3"/>
    <x v="1"/>
    <x v="0"/>
    <x v="2"/>
    <x v="859"/>
    <x v="908"/>
    <x v="2"/>
    <s v="tier - 2"/>
    <x v="0"/>
    <x v="13"/>
  </r>
  <r>
    <x v="909"/>
    <x v="846"/>
    <x v="44"/>
    <x v="271"/>
    <s v="No"/>
    <s v="No"/>
    <x v="0"/>
    <x v="0"/>
    <x v="1"/>
    <x v="0"/>
    <x v="0"/>
    <x v="860"/>
    <x v="909"/>
    <x v="2"/>
    <s v="tier - 2"/>
    <x v="1"/>
    <x v="11"/>
  </r>
  <r>
    <x v="910"/>
    <x v="847"/>
    <x v="702"/>
    <x v="353"/>
    <s v="Yes"/>
    <s v="No"/>
    <x v="0"/>
    <x v="3"/>
    <x v="1"/>
    <x v="0"/>
    <x v="2"/>
    <x v="861"/>
    <x v="910"/>
    <x v="2"/>
    <s v="tier - 2"/>
    <x v="4"/>
    <x v="13"/>
  </r>
  <r>
    <x v="911"/>
    <x v="848"/>
    <x v="525"/>
    <x v="374"/>
    <s v="No"/>
    <s v="No"/>
    <x v="0"/>
    <x v="0"/>
    <x v="1"/>
    <x v="0"/>
    <x v="2"/>
    <x v="862"/>
    <x v="911"/>
    <x v="2"/>
    <s v="tier - 1"/>
    <x v="8"/>
    <x v="42"/>
  </r>
  <r>
    <x v="912"/>
    <x v="849"/>
    <x v="703"/>
    <x v="159"/>
    <s v="Yes"/>
    <s v="No"/>
    <x v="0"/>
    <x v="3"/>
    <x v="1"/>
    <x v="0"/>
    <x v="2"/>
    <x v="863"/>
    <x v="912"/>
    <x v="2"/>
    <s v="tier - 3"/>
    <x v="9"/>
    <x v="13"/>
  </r>
  <r>
    <x v="913"/>
    <x v="129"/>
    <x v="524"/>
    <x v="252"/>
    <s v="Yes"/>
    <s v="No"/>
    <x v="0"/>
    <x v="3"/>
    <x v="1"/>
    <x v="1"/>
    <x v="2"/>
    <x v="864"/>
    <x v="913"/>
    <x v="2"/>
    <s v="tier - 1"/>
    <x v="9"/>
    <x v="13"/>
  </r>
  <r>
    <x v="914"/>
    <x v="850"/>
    <x v="190"/>
    <x v="251"/>
    <s v="Yes"/>
    <s v="No"/>
    <x v="0"/>
    <x v="3"/>
    <x v="1"/>
    <x v="1"/>
    <x v="2"/>
    <x v="463"/>
    <x v="914"/>
    <x v="2"/>
    <s v="tier - 1"/>
    <x v="14"/>
    <x v="13"/>
  </r>
  <r>
    <x v="915"/>
    <x v="214"/>
    <x v="704"/>
    <x v="352"/>
    <s v="No"/>
    <s v="Yes"/>
    <x v="0"/>
    <x v="3"/>
    <x v="1"/>
    <x v="2"/>
    <x v="2"/>
    <x v="865"/>
    <x v="915"/>
    <x v="2"/>
    <s v="tier - 3"/>
    <x v="0"/>
    <x v="39"/>
  </r>
  <r>
    <x v="916"/>
    <x v="851"/>
    <x v="705"/>
    <x v="306"/>
    <s v="Yes"/>
    <s v="No"/>
    <x v="0"/>
    <x v="0"/>
    <x v="1"/>
    <x v="0"/>
    <x v="0"/>
    <x v="866"/>
    <x v="916"/>
    <x v="2"/>
    <s v="tier - 1"/>
    <x v="0"/>
    <x v="22"/>
  </r>
  <r>
    <x v="917"/>
    <x v="852"/>
    <x v="425"/>
    <x v="423"/>
    <s v="Yes"/>
    <s v="No"/>
    <x v="0"/>
    <x v="0"/>
    <x v="1"/>
    <x v="1"/>
    <x v="0"/>
    <x v="867"/>
    <x v="917"/>
    <x v="2"/>
    <s v="tier - 2"/>
    <x v="3"/>
    <x v="22"/>
  </r>
  <r>
    <x v="918"/>
    <x v="853"/>
    <x v="443"/>
    <x v="504"/>
    <s v="Yes"/>
    <s v="No"/>
    <x v="0"/>
    <x v="0"/>
    <x v="1"/>
    <x v="0"/>
    <x v="0"/>
    <x v="868"/>
    <x v="918"/>
    <x v="2"/>
    <s v="tier - 3"/>
    <x v="2"/>
    <x v="22"/>
  </r>
  <r>
    <x v="919"/>
    <x v="854"/>
    <x v="171"/>
    <x v="279"/>
    <s v="No"/>
    <s v="No"/>
    <x v="0"/>
    <x v="0"/>
    <x v="1"/>
    <x v="0"/>
    <x v="0"/>
    <x v="869"/>
    <x v="919"/>
    <x v="2"/>
    <s v="tier - 3"/>
    <x v="3"/>
    <x v="19"/>
  </r>
  <r>
    <x v="920"/>
    <x v="855"/>
    <x v="85"/>
    <x v="173"/>
    <s v="Yes"/>
    <s v="No"/>
    <x v="0"/>
    <x v="3"/>
    <x v="1"/>
    <x v="0"/>
    <x v="2"/>
    <x v="859"/>
    <x v="920"/>
    <x v="2"/>
    <s v="tier - 2"/>
    <x v="0"/>
    <x v="13"/>
  </r>
  <r>
    <x v="921"/>
    <x v="856"/>
    <x v="382"/>
    <x v="339"/>
    <s v="Yes"/>
    <s v="No"/>
    <x v="0"/>
    <x v="3"/>
    <x v="1"/>
    <x v="0"/>
    <x v="2"/>
    <x v="870"/>
    <x v="921"/>
    <x v="2"/>
    <s v="tier - 2"/>
    <x v="3"/>
    <x v="13"/>
  </r>
  <r>
    <x v="922"/>
    <x v="857"/>
    <x v="80"/>
    <x v="480"/>
    <s v="No"/>
    <s v="No"/>
    <x v="0"/>
    <x v="0"/>
    <x v="1"/>
    <x v="0"/>
    <x v="0"/>
    <x v="871"/>
    <x v="922"/>
    <x v="2"/>
    <s v="tier - 3"/>
    <x v="1"/>
    <x v="11"/>
  </r>
  <r>
    <x v="923"/>
    <x v="858"/>
    <x v="683"/>
    <x v="69"/>
    <s v="Yes"/>
    <s v="No"/>
    <x v="0"/>
    <x v="3"/>
    <x v="1"/>
    <x v="1"/>
    <x v="2"/>
    <x v="872"/>
    <x v="923"/>
    <x v="2"/>
    <s v="tier - 2"/>
    <x v="3"/>
    <x v="13"/>
  </r>
  <r>
    <x v="924"/>
    <x v="859"/>
    <x v="88"/>
    <x v="64"/>
    <s v="No"/>
    <s v="No"/>
    <x v="0"/>
    <x v="0"/>
    <x v="1"/>
    <x v="0"/>
    <x v="0"/>
    <x v="873"/>
    <x v="924"/>
    <x v="2"/>
    <s v="tier - 2"/>
    <x v="1"/>
    <x v="11"/>
  </r>
  <r>
    <x v="925"/>
    <x v="860"/>
    <x v="706"/>
    <x v="178"/>
    <s v="Yes"/>
    <s v="No"/>
    <x v="0"/>
    <x v="3"/>
    <x v="1"/>
    <x v="1"/>
    <x v="1"/>
    <x v="874"/>
    <x v="925"/>
    <x v="2"/>
    <s v="tier - 3"/>
    <x v="3"/>
    <x v="13"/>
  </r>
  <r>
    <x v="926"/>
    <x v="861"/>
    <x v="316"/>
    <x v="47"/>
    <s v="Yes"/>
    <s v="No"/>
    <x v="0"/>
    <x v="3"/>
    <x v="1"/>
    <x v="2"/>
    <x v="2"/>
    <x v="870"/>
    <x v="926"/>
    <x v="2"/>
    <s v="tier - 3"/>
    <x v="0"/>
    <x v="13"/>
  </r>
  <r>
    <x v="927"/>
    <x v="862"/>
    <x v="567"/>
    <x v="205"/>
    <s v="No"/>
    <s v="No"/>
    <x v="0"/>
    <x v="0"/>
    <x v="1"/>
    <x v="2"/>
    <x v="0"/>
    <x v="875"/>
    <x v="927"/>
    <x v="2"/>
    <s v="tier - 1"/>
    <x v="1"/>
    <x v="11"/>
  </r>
  <r>
    <x v="928"/>
    <x v="863"/>
    <x v="707"/>
    <x v="251"/>
    <s v="No"/>
    <s v="No"/>
    <x v="0"/>
    <x v="0"/>
    <x v="1"/>
    <x v="0"/>
    <x v="2"/>
    <x v="876"/>
    <x v="928"/>
    <x v="2"/>
    <s v="tier - 3"/>
    <x v="12"/>
    <x v="37"/>
  </r>
  <r>
    <x v="929"/>
    <x v="864"/>
    <x v="355"/>
    <x v="505"/>
    <s v="Yes"/>
    <s v="No"/>
    <x v="0"/>
    <x v="1"/>
    <x v="1"/>
    <x v="0"/>
    <x v="2"/>
    <x v="877"/>
    <x v="929"/>
    <x v="2"/>
    <s v="tier - 3"/>
    <x v="4"/>
    <x v="24"/>
  </r>
  <r>
    <x v="930"/>
    <x v="865"/>
    <x v="708"/>
    <x v="478"/>
    <s v="No"/>
    <s v="No"/>
    <x v="1"/>
    <x v="3"/>
    <x v="1"/>
    <x v="0"/>
    <x v="1"/>
    <x v="878"/>
    <x v="930"/>
    <x v="2"/>
    <s v="tier - 1"/>
    <x v="12"/>
    <x v="18"/>
  </r>
  <r>
    <x v="931"/>
    <x v="866"/>
    <x v="124"/>
    <x v="288"/>
    <s v="Yes"/>
    <s v="No"/>
    <x v="0"/>
    <x v="3"/>
    <x v="1"/>
    <x v="0"/>
    <x v="1"/>
    <x v="879"/>
    <x v="931"/>
    <x v="2"/>
    <s v="tier - 1"/>
    <x v="1"/>
    <x v="13"/>
  </r>
  <r>
    <x v="932"/>
    <x v="867"/>
    <x v="350"/>
    <x v="506"/>
    <s v="Yes"/>
    <s v="No"/>
    <x v="1"/>
    <x v="3"/>
    <x v="1"/>
    <x v="1"/>
    <x v="0"/>
    <x v="880"/>
    <x v="932"/>
    <x v="2"/>
    <s v="tier - 3"/>
    <x v="0"/>
    <x v="8"/>
  </r>
  <r>
    <x v="933"/>
    <x v="8"/>
    <x v="709"/>
    <x v="427"/>
    <s v="Yes"/>
    <s v="No"/>
    <x v="1"/>
    <x v="3"/>
    <x v="1"/>
    <x v="1"/>
    <x v="1"/>
    <x v="881"/>
    <x v="933"/>
    <x v="2"/>
    <s v="tier - 1"/>
    <x v="3"/>
    <x v="16"/>
  </r>
  <r>
    <x v="934"/>
    <x v="868"/>
    <x v="710"/>
    <x v="117"/>
    <s v="Yes"/>
    <s v="No"/>
    <x v="0"/>
    <x v="3"/>
    <x v="1"/>
    <x v="1"/>
    <x v="2"/>
    <x v="298"/>
    <x v="934"/>
    <x v="2"/>
    <s v="tier - 1"/>
    <x v="3"/>
    <x v="23"/>
  </r>
  <r>
    <x v="935"/>
    <x v="869"/>
    <x v="276"/>
    <x v="82"/>
    <s v="Yes"/>
    <s v="No"/>
    <x v="0"/>
    <x v="3"/>
    <x v="1"/>
    <x v="1"/>
    <x v="2"/>
    <x v="882"/>
    <x v="935"/>
    <x v="2"/>
    <s v="tier - 1"/>
    <x v="1"/>
    <x v="13"/>
  </r>
  <r>
    <x v="936"/>
    <x v="851"/>
    <x v="677"/>
    <x v="169"/>
    <s v="No"/>
    <s v="No"/>
    <x v="0"/>
    <x v="3"/>
    <x v="1"/>
    <x v="0"/>
    <x v="1"/>
    <x v="883"/>
    <x v="936"/>
    <x v="2"/>
    <s v="tier - 3"/>
    <x v="12"/>
    <x v="32"/>
  </r>
  <r>
    <x v="937"/>
    <x v="870"/>
    <x v="711"/>
    <x v="140"/>
    <s v="Yes"/>
    <s v="No"/>
    <x v="1"/>
    <x v="3"/>
    <x v="1"/>
    <x v="2"/>
    <x v="2"/>
    <x v="884"/>
    <x v="937"/>
    <x v="2"/>
    <s v="tier - 1"/>
    <x v="2"/>
    <x v="16"/>
  </r>
  <r>
    <x v="938"/>
    <x v="871"/>
    <x v="712"/>
    <x v="243"/>
    <s v="No"/>
    <s v="No"/>
    <x v="0"/>
    <x v="0"/>
    <x v="1"/>
    <x v="0"/>
    <x v="2"/>
    <x v="885"/>
    <x v="938"/>
    <x v="2"/>
    <s v="tier - 2"/>
    <x v="14"/>
    <x v="37"/>
  </r>
  <r>
    <x v="939"/>
    <x v="872"/>
    <x v="713"/>
    <x v="310"/>
    <s v="Yes"/>
    <s v="No"/>
    <x v="0"/>
    <x v="1"/>
    <x v="1"/>
    <x v="0"/>
    <x v="0"/>
    <x v="886"/>
    <x v="939"/>
    <x v="2"/>
    <s v="tier - 1"/>
    <x v="14"/>
    <x v="2"/>
  </r>
  <r>
    <x v="940"/>
    <x v="873"/>
    <x v="184"/>
    <x v="507"/>
    <s v="Yes"/>
    <s v="No"/>
    <x v="0"/>
    <x v="1"/>
    <x v="1"/>
    <x v="0"/>
    <x v="2"/>
    <x v="887"/>
    <x v="940"/>
    <x v="2"/>
    <s v="tier - 1"/>
    <x v="3"/>
    <x v="24"/>
  </r>
  <r>
    <x v="941"/>
    <x v="874"/>
    <x v="570"/>
    <x v="180"/>
    <s v="Yes"/>
    <s v="No"/>
    <x v="0"/>
    <x v="1"/>
    <x v="1"/>
    <x v="1"/>
    <x v="2"/>
    <x v="888"/>
    <x v="941"/>
    <x v="2"/>
    <s v="tier - 3"/>
    <x v="2"/>
    <x v="24"/>
  </r>
  <r>
    <x v="942"/>
    <x v="875"/>
    <x v="276"/>
    <x v="98"/>
    <s v="Yes"/>
    <s v="No"/>
    <x v="0"/>
    <x v="1"/>
    <x v="1"/>
    <x v="1"/>
    <x v="2"/>
    <x v="889"/>
    <x v="942"/>
    <x v="2"/>
    <s v="tier - 1"/>
    <x v="2"/>
    <x v="24"/>
  </r>
  <r>
    <x v="943"/>
    <x v="373"/>
    <x v="209"/>
    <x v="83"/>
    <s v="No"/>
    <s v="No"/>
    <x v="0"/>
    <x v="0"/>
    <x v="1"/>
    <x v="0"/>
    <x v="2"/>
    <x v="890"/>
    <x v="943"/>
    <x v="2"/>
    <s v="tier - 2"/>
    <x v="8"/>
    <x v="6"/>
  </r>
  <r>
    <x v="944"/>
    <x v="876"/>
    <x v="237"/>
    <x v="508"/>
    <s v="Yes"/>
    <s v="No"/>
    <x v="0"/>
    <x v="1"/>
    <x v="1"/>
    <x v="1"/>
    <x v="2"/>
    <x v="891"/>
    <x v="944"/>
    <x v="2"/>
    <s v="tier - 2"/>
    <x v="2"/>
    <x v="24"/>
  </r>
  <r>
    <x v="945"/>
    <x v="877"/>
    <x v="66"/>
    <x v="509"/>
    <s v="Yes"/>
    <s v="No"/>
    <x v="0"/>
    <x v="3"/>
    <x v="1"/>
    <x v="0"/>
    <x v="0"/>
    <x v="892"/>
    <x v="945"/>
    <x v="2"/>
    <s v="tier - 3"/>
    <x v="13"/>
    <x v="26"/>
  </r>
  <r>
    <x v="946"/>
    <x v="569"/>
    <x v="714"/>
    <x v="507"/>
    <s v="Yes"/>
    <s v="No"/>
    <x v="0"/>
    <x v="3"/>
    <x v="1"/>
    <x v="1"/>
    <x v="2"/>
    <x v="893"/>
    <x v="946"/>
    <x v="2"/>
    <s v="tier - 1"/>
    <x v="16"/>
    <x v="13"/>
  </r>
  <r>
    <x v="947"/>
    <x v="878"/>
    <x v="715"/>
    <x v="510"/>
    <s v="No"/>
    <s v="No"/>
    <x v="0"/>
    <x v="0"/>
    <x v="1"/>
    <x v="0"/>
    <x v="0"/>
    <x v="894"/>
    <x v="947"/>
    <x v="2"/>
    <s v="tier - 3"/>
    <x v="3"/>
    <x v="11"/>
  </r>
  <r>
    <x v="948"/>
    <x v="879"/>
    <x v="716"/>
    <x v="511"/>
    <s v="No"/>
    <s v="No"/>
    <x v="0"/>
    <x v="0"/>
    <x v="1"/>
    <x v="0"/>
    <x v="0"/>
    <x v="895"/>
    <x v="948"/>
    <x v="2"/>
    <s v="tier - 3"/>
    <x v="4"/>
    <x v="11"/>
  </r>
  <r>
    <x v="949"/>
    <x v="880"/>
    <x v="438"/>
    <x v="487"/>
    <s v="No"/>
    <s v="No"/>
    <x v="0"/>
    <x v="0"/>
    <x v="1"/>
    <x v="1"/>
    <x v="0"/>
    <x v="11"/>
    <x v="949"/>
    <x v="2"/>
    <s v="tier - 1"/>
    <x v="0"/>
    <x v="11"/>
  </r>
  <r>
    <x v="950"/>
    <x v="881"/>
    <x v="330"/>
    <x v="371"/>
    <s v="No"/>
    <s v="No"/>
    <x v="0"/>
    <x v="1"/>
    <x v="1"/>
    <x v="0"/>
    <x v="0"/>
    <x v="896"/>
    <x v="950"/>
    <x v="2"/>
    <s v="tier - 2"/>
    <x v="3"/>
    <x v="30"/>
  </r>
  <r>
    <x v="951"/>
    <x v="325"/>
    <x v="717"/>
    <x v="512"/>
    <s v="No"/>
    <s v="No"/>
    <x v="0"/>
    <x v="0"/>
    <x v="1"/>
    <x v="0"/>
    <x v="0"/>
    <x v="897"/>
    <x v="951"/>
    <x v="2"/>
    <s v="tier - 1"/>
    <x v="1"/>
    <x v="14"/>
  </r>
  <r>
    <x v="952"/>
    <x v="882"/>
    <x v="516"/>
    <x v="333"/>
    <s v="No"/>
    <s v="No"/>
    <x v="0"/>
    <x v="0"/>
    <x v="1"/>
    <x v="0"/>
    <x v="0"/>
    <x v="898"/>
    <x v="952"/>
    <x v="2"/>
    <s v="tier - 1"/>
    <x v="3"/>
    <x v="0"/>
  </r>
  <r>
    <x v="953"/>
    <x v="883"/>
    <x v="628"/>
    <x v="187"/>
    <s v="No"/>
    <s v="No"/>
    <x v="0"/>
    <x v="0"/>
    <x v="1"/>
    <x v="2"/>
    <x v="0"/>
    <x v="875"/>
    <x v="953"/>
    <x v="2"/>
    <s v="tier - 1"/>
    <x v="6"/>
    <x v="11"/>
  </r>
  <r>
    <x v="954"/>
    <x v="884"/>
    <x v="718"/>
    <x v="513"/>
    <s v="Yes"/>
    <s v="No"/>
    <x v="0"/>
    <x v="1"/>
    <x v="1"/>
    <x v="0"/>
    <x v="0"/>
    <x v="899"/>
    <x v="954"/>
    <x v="2"/>
    <s v="tier - 1"/>
    <x v="1"/>
    <x v="2"/>
  </r>
  <r>
    <x v="955"/>
    <x v="885"/>
    <x v="719"/>
    <x v="133"/>
    <s v="Yes"/>
    <s v="No"/>
    <x v="0"/>
    <x v="3"/>
    <x v="1"/>
    <x v="0"/>
    <x v="2"/>
    <x v="900"/>
    <x v="955"/>
    <x v="2"/>
    <s v="tier - 1"/>
    <x v="12"/>
    <x v="23"/>
  </r>
  <r>
    <x v="956"/>
    <x v="831"/>
    <x v="720"/>
    <x v="323"/>
    <s v="No"/>
    <s v="No"/>
    <x v="0"/>
    <x v="0"/>
    <x v="1"/>
    <x v="2"/>
    <x v="0"/>
    <x v="901"/>
    <x v="956"/>
    <x v="2"/>
    <s v="tier - 1"/>
    <x v="1"/>
    <x v="14"/>
  </r>
  <r>
    <x v="957"/>
    <x v="886"/>
    <x v="67"/>
    <x v="514"/>
    <s v="No"/>
    <s v="No"/>
    <x v="0"/>
    <x v="0"/>
    <x v="1"/>
    <x v="0"/>
    <x v="0"/>
    <x v="902"/>
    <x v="957"/>
    <x v="2"/>
    <s v="tier - 1"/>
    <x v="2"/>
    <x v="0"/>
  </r>
  <r>
    <x v="958"/>
    <x v="887"/>
    <x v="721"/>
    <x v="39"/>
    <s v="No"/>
    <s v="No"/>
    <x v="0"/>
    <x v="0"/>
    <x v="1"/>
    <x v="0"/>
    <x v="2"/>
    <x v="903"/>
    <x v="958"/>
    <x v="2"/>
    <s v="tier - 3"/>
    <x v="12"/>
    <x v="4"/>
  </r>
  <r>
    <x v="959"/>
    <x v="888"/>
    <x v="391"/>
    <x v="515"/>
    <s v="Yes"/>
    <s v="No"/>
    <x v="1"/>
    <x v="3"/>
    <x v="1"/>
    <x v="0"/>
    <x v="2"/>
    <x v="904"/>
    <x v="959"/>
    <x v="2"/>
    <s v="tier - 1"/>
    <x v="1"/>
    <x v="16"/>
  </r>
  <r>
    <x v="960"/>
    <x v="889"/>
    <x v="722"/>
    <x v="49"/>
    <s v="Yes"/>
    <s v="No"/>
    <x v="1"/>
    <x v="3"/>
    <x v="1"/>
    <x v="0"/>
    <x v="2"/>
    <x v="905"/>
    <x v="960"/>
    <x v="2"/>
    <s v="tier - 3"/>
    <x v="12"/>
    <x v="37"/>
  </r>
  <r>
    <x v="961"/>
    <x v="285"/>
    <x v="723"/>
    <x v="354"/>
    <s v="Yes"/>
    <s v="No"/>
    <x v="0"/>
    <x v="1"/>
    <x v="1"/>
    <x v="0"/>
    <x v="0"/>
    <x v="906"/>
    <x v="961"/>
    <x v="2"/>
    <s v="tier - 1"/>
    <x v="7"/>
    <x v="2"/>
  </r>
  <r>
    <x v="962"/>
    <x v="890"/>
    <x v="25"/>
    <x v="82"/>
    <s v="No"/>
    <s v="Yes"/>
    <x v="0"/>
    <x v="3"/>
    <x v="1"/>
    <x v="0"/>
    <x v="2"/>
    <x v="526"/>
    <x v="962"/>
    <x v="2"/>
    <s v="tier - 2"/>
    <x v="0"/>
    <x v="41"/>
  </r>
  <r>
    <x v="963"/>
    <x v="891"/>
    <x v="724"/>
    <x v="67"/>
    <s v="Yes"/>
    <s v="No"/>
    <x v="0"/>
    <x v="1"/>
    <x v="1"/>
    <x v="1"/>
    <x v="2"/>
    <x v="907"/>
    <x v="963"/>
    <x v="2"/>
    <s v="tier - 2"/>
    <x v="15"/>
    <x v="24"/>
  </r>
  <r>
    <x v="964"/>
    <x v="892"/>
    <x v="625"/>
    <x v="516"/>
    <s v="No"/>
    <s v="No"/>
    <x v="0"/>
    <x v="0"/>
    <x v="1"/>
    <x v="1"/>
    <x v="0"/>
    <x v="908"/>
    <x v="964"/>
    <x v="2"/>
    <s v="tier - 2"/>
    <x v="3"/>
    <x v="11"/>
  </r>
  <r>
    <x v="965"/>
    <x v="893"/>
    <x v="725"/>
    <x v="458"/>
    <s v="Yes"/>
    <s v="No"/>
    <x v="0"/>
    <x v="1"/>
    <x v="1"/>
    <x v="1"/>
    <x v="2"/>
    <x v="909"/>
    <x v="965"/>
    <x v="2"/>
    <s v="tier - 1"/>
    <x v="1"/>
    <x v="24"/>
  </r>
  <r>
    <x v="966"/>
    <x v="894"/>
    <x v="14"/>
    <x v="517"/>
    <s v="No"/>
    <s v="No"/>
    <x v="0"/>
    <x v="0"/>
    <x v="1"/>
    <x v="0"/>
    <x v="0"/>
    <x v="910"/>
    <x v="966"/>
    <x v="2"/>
    <s v="tier - 3"/>
    <x v="1"/>
    <x v="14"/>
  </r>
  <r>
    <x v="967"/>
    <x v="895"/>
    <x v="726"/>
    <x v="120"/>
    <s v="No"/>
    <s v="No"/>
    <x v="0"/>
    <x v="0"/>
    <x v="1"/>
    <x v="0"/>
    <x v="2"/>
    <x v="911"/>
    <x v="967"/>
    <x v="2"/>
    <s v="tier - 3"/>
    <x v="14"/>
    <x v="25"/>
  </r>
  <r>
    <x v="968"/>
    <x v="896"/>
    <x v="727"/>
    <x v="144"/>
    <s v="Yes"/>
    <s v="No"/>
    <x v="0"/>
    <x v="0"/>
    <x v="1"/>
    <x v="0"/>
    <x v="2"/>
    <x v="912"/>
    <x v="968"/>
    <x v="2"/>
    <s v="tier - 1"/>
    <x v="1"/>
    <x v="17"/>
  </r>
  <r>
    <x v="969"/>
    <x v="897"/>
    <x v="728"/>
    <x v="435"/>
    <s v="Yes"/>
    <s v="No"/>
    <x v="1"/>
    <x v="3"/>
    <x v="1"/>
    <x v="0"/>
    <x v="2"/>
    <x v="913"/>
    <x v="969"/>
    <x v="2"/>
    <s v="tier - 1"/>
    <x v="14"/>
    <x v="33"/>
  </r>
  <r>
    <x v="970"/>
    <x v="898"/>
    <x v="729"/>
    <x v="518"/>
    <s v="Yes"/>
    <s v="No"/>
    <x v="0"/>
    <x v="1"/>
    <x v="1"/>
    <x v="0"/>
    <x v="0"/>
    <x v="914"/>
    <x v="970"/>
    <x v="2"/>
    <s v="tier - 2"/>
    <x v="3"/>
    <x v="2"/>
  </r>
  <r>
    <x v="971"/>
    <x v="899"/>
    <x v="644"/>
    <x v="519"/>
    <s v="Yes"/>
    <s v="No"/>
    <x v="0"/>
    <x v="1"/>
    <x v="1"/>
    <x v="0"/>
    <x v="0"/>
    <x v="372"/>
    <x v="971"/>
    <x v="2"/>
    <s v="tier - 3"/>
    <x v="2"/>
    <x v="2"/>
  </r>
  <r>
    <x v="972"/>
    <x v="900"/>
    <x v="678"/>
    <x v="520"/>
    <s v="Yes"/>
    <s v="No"/>
    <x v="0"/>
    <x v="0"/>
    <x v="1"/>
    <x v="0"/>
    <x v="0"/>
    <x v="915"/>
    <x v="972"/>
    <x v="2"/>
    <s v="tier - 1"/>
    <x v="11"/>
    <x v="22"/>
  </r>
  <r>
    <x v="973"/>
    <x v="717"/>
    <x v="730"/>
    <x v="199"/>
    <s v="Yes"/>
    <s v="No"/>
    <x v="1"/>
    <x v="3"/>
    <x v="1"/>
    <x v="0"/>
    <x v="2"/>
    <x v="916"/>
    <x v="973"/>
    <x v="2"/>
    <s v="tier - 2"/>
    <x v="12"/>
    <x v="31"/>
  </r>
  <r>
    <x v="974"/>
    <x v="901"/>
    <x v="731"/>
    <x v="508"/>
    <s v="Yes"/>
    <s v="No"/>
    <x v="0"/>
    <x v="3"/>
    <x v="1"/>
    <x v="0"/>
    <x v="2"/>
    <x v="917"/>
    <x v="974"/>
    <x v="2"/>
    <s v="tier - 2"/>
    <x v="0"/>
    <x v="13"/>
  </r>
  <r>
    <x v="975"/>
    <x v="902"/>
    <x v="732"/>
    <x v="99"/>
    <s v="No"/>
    <s v="No"/>
    <x v="0"/>
    <x v="1"/>
    <x v="1"/>
    <x v="0"/>
    <x v="1"/>
    <x v="918"/>
    <x v="975"/>
    <x v="2"/>
    <s v="tier - 2"/>
    <x v="15"/>
    <x v="28"/>
  </r>
  <r>
    <x v="976"/>
    <x v="456"/>
    <x v="733"/>
    <x v="3"/>
    <s v="No"/>
    <s v="No"/>
    <x v="1"/>
    <x v="3"/>
    <x v="1"/>
    <x v="0"/>
    <x v="1"/>
    <x v="919"/>
    <x v="976"/>
    <x v="2"/>
    <s v="tier - 1"/>
    <x v="12"/>
    <x v="9"/>
  </r>
  <r>
    <x v="977"/>
    <x v="903"/>
    <x v="659"/>
    <x v="245"/>
    <s v="Yes"/>
    <s v="No"/>
    <x v="0"/>
    <x v="3"/>
    <x v="1"/>
    <x v="0"/>
    <x v="1"/>
    <x v="920"/>
    <x v="977"/>
    <x v="2"/>
    <s v="tier - 2"/>
    <x v="3"/>
    <x v="13"/>
  </r>
  <r>
    <x v="978"/>
    <x v="904"/>
    <x v="61"/>
    <x v="208"/>
    <s v="Yes"/>
    <s v="No"/>
    <x v="0"/>
    <x v="3"/>
    <x v="1"/>
    <x v="0"/>
    <x v="1"/>
    <x v="921"/>
    <x v="978"/>
    <x v="2"/>
    <s v="tier - 1"/>
    <x v="0"/>
    <x v="13"/>
  </r>
  <r>
    <x v="979"/>
    <x v="905"/>
    <x v="697"/>
    <x v="324"/>
    <s v="Yes"/>
    <s v="No"/>
    <x v="0"/>
    <x v="3"/>
    <x v="1"/>
    <x v="0"/>
    <x v="2"/>
    <x v="922"/>
    <x v="979"/>
    <x v="2"/>
    <s v="tier - 1"/>
    <x v="3"/>
    <x v="13"/>
  </r>
  <r>
    <x v="980"/>
    <x v="906"/>
    <x v="734"/>
    <x v="521"/>
    <s v="No"/>
    <s v="No"/>
    <x v="0"/>
    <x v="0"/>
    <x v="1"/>
    <x v="0"/>
    <x v="0"/>
    <x v="923"/>
    <x v="980"/>
    <x v="2"/>
    <s v="tier - 3"/>
    <x v="1"/>
    <x v="11"/>
  </r>
  <r>
    <x v="981"/>
    <x v="907"/>
    <x v="735"/>
    <x v="379"/>
    <s v="No"/>
    <s v="No"/>
    <x v="0"/>
    <x v="0"/>
    <x v="1"/>
    <x v="0"/>
    <x v="0"/>
    <x v="53"/>
    <x v="981"/>
    <x v="2"/>
    <s v="tier - 1"/>
    <x v="1"/>
    <x v="11"/>
  </r>
  <r>
    <x v="982"/>
    <x v="908"/>
    <x v="736"/>
    <x v="332"/>
    <s v="Yes"/>
    <s v="No"/>
    <x v="0"/>
    <x v="3"/>
    <x v="1"/>
    <x v="2"/>
    <x v="2"/>
    <x v="924"/>
    <x v="982"/>
    <x v="2"/>
    <s v="tier - 3"/>
    <x v="3"/>
    <x v="13"/>
  </r>
  <r>
    <x v="983"/>
    <x v="909"/>
    <x v="737"/>
    <x v="502"/>
    <s v="No"/>
    <s v="No"/>
    <x v="0"/>
    <x v="0"/>
    <x v="1"/>
    <x v="1"/>
    <x v="0"/>
    <x v="925"/>
    <x v="983"/>
    <x v="2"/>
    <s v="tier - 2"/>
    <x v="15"/>
    <x v="0"/>
  </r>
  <r>
    <x v="984"/>
    <x v="910"/>
    <x v="738"/>
    <x v="92"/>
    <s v="No"/>
    <s v="No"/>
    <x v="0"/>
    <x v="0"/>
    <x v="1"/>
    <x v="0"/>
    <x v="2"/>
    <x v="926"/>
    <x v="984"/>
    <x v="2"/>
    <s v="tier - 3"/>
    <x v="0"/>
    <x v="4"/>
  </r>
  <r>
    <x v="985"/>
    <x v="911"/>
    <x v="414"/>
    <x v="488"/>
    <s v="No"/>
    <s v="No"/>
    <x v="0"/>
    <x v="0"/>
    <x v="1"/>
    <x v="0"/>
    <x v="0"/>
    <x v="927"/>
    <x v="985"/>
    <x v="2"/>
    <s v="tier - 3"/>
    <x v="1"/>
    <x v="43"/>
  </r>
  <r>
    <x v="986"/>
    <x v="142"/>
    <x v="739"/>
    <x v="522"/>
    <s v="Yes"/>
    <s v="No"/>
    <x v="1"/>
    <x v="3"/>
    <x v="1"/>
    <x v="1"/>
    <x v="0"/>
    <x v="928"/>
    <x v="986"/>
    <x v="2"/>
    <s v="tier - 1"/>
    <x v="1"/>
    <x v="8"/>
  </r>
  <r>
    <x v="987"/>
    <x v="912"/>
    <x v="740"/>
    <x v="523"/>
    <s v="Yes"/>
    <s v="No"/>
    <x v="0"/>
    <x v="3"/>
    <x v="1"/>
    <x v="0"/>
    <x v="2"/>
    <x v="929"/>
    <x v="987"/>
    <x v="2"/>
    <s v="tier - 2"/>
    <x v="12"/>
    <x v="40"/>
  </r>
  <r>
    <x v="988"/>
    <x v="913"/>
    <x v="741"/>
    <x v="524"/>
    <s v="Yes"/>
    <s v="No"/>
    <x v="1"/>
    <x v="3"/>
    <x v="1"/>
    <x v="1"/>
    <x v="0"/>
    <x v="930"/>
    <x v="988"/>
    <x v="2"/>
    <s v="tier - 3"/>
    <x v="1"/>
    <x v="8"/>
  </r>
  <r>
    <x v="989"/>
    <x v="914"/>
    <x v="308"/>
    <x v="525"/>
    <s v="No"/>
    <s v="No"/>
    <x v="0"/>
    <x v="0"/>
    <x v="1"/>
    <x v="1"/>
    <x v="0"/>
    <x v="931"/>
    <x v="989"/>
    <x v="2"/>
    <s v="tier - 1"/>
    <x v="1"/>
    <x v="0"/>
  </r>
  <r>
    <x v="990"/>
    <x v="915"/>
    <x v="742"/>
    <x v="138"/>
    <s v="No"/>
    <s v="No"/>
    <x v="0"/>
    <x v="1"/>
    <x v="1"/>
    <x v="0"/>
    <x v="2"/>
    <x v="932"/>
    <x v="990"/>
    <x v="2"/>
    <s v="tier - 2"/>
    <x v="3"/>
    <x v="28"/>
  </r>
  <r>
    <x v="991"/>
    <x v="88"/>
    <x v="743"/>
    <x v="409"/>
    <s v="Yes"/>
    <s v="No"/>
    <x v="0"/>
    <x v="3"/>
    <x v="1"/>
    <x v="0"/>
    <x v="2"/>
    <x v="933"/>
    <x v="991"/>
    <x v="2"/>
    <s v="tier - 1"/>
    <x v="13"/>
    <x v="23"/>
  </r>
  <r>
    <x v="992"/>
    <x v="916"/>
    <x v="101"/>
    <x v="526"/>
    <s v="Yes"/>
    <s v="No"/>
    <x v="0"/>
    <x v="1"/>
    <x v="1"/>
    <x v="0"/>
    <x v="0"/>
    <x v="934"/>
    <x v="992"/>
    <x v="2"/>
    <s v="tier - 1"/>
    <x v="1"/>
    <x v="2"/>
  </r>
  <r>
    <x v="993"/>
    <x v="917"/>
    <x v="277"/>
    <x v="527"/>
    <s v="Yes"/>
    <s v="No"/>
    <x v="0"/>
    <x v="0"/>
    <x v="1"/>
    <x v="1"/>
    <x v="0"/>
    <x v="935"/>
    <x v="993"/>
    <x v="2"/>
    <s v="tier - 3"/>
    <x v="2"/>
    <x v="22"/>
  </r>
  <r>
    <x v="994"/>
    <x v="41"/>
    <x v="237"/>
    <x v="188"/>
    <s v="No"/>
    <s v="Yes"/>
    <x v="0"/>
    <x v="3"/>
    <x v="1"/>
    <x v="1"/>
    <x v="2"/>
    <x v="936"/>
    <x v="994"/>
    <x v="2"/>
    <s v="tier - 2"/>
    <x v="9"/>
    <x v="41"/>
  </r>
  <r>
    <x v="995"/>
    <x v="918"/>
    <x v="744"/>
    <x v="211"/>
    <s v="No"/>
    <s v="No"/>
    <x v="0"/>
    <x v="0"/>
    <x v="1"/>
    <x v="1"/>
    <x v="0"/>
    <x v="937"/>
    <x v="995"/>
    <x v="2"/>
    <s v="tier - 1"/>
    <x v="15"/>
    <x v="14"/>
  </r>
  <r>
    <x v="996"/>
    <x v="24"/>
    <x v="745"/>
    <x v="112"/>
    <s v="Yes"/>
    <s v="No"/>
    <x v="1"/>
    <x v="3"/>
    <x v="1"/>
    <x v="0"/>
    <x v="2"/>
    <x v="938"/>
    <x v="996"/>
    <x v="2"/>
    <s v="tier - 2"/>
    <x v="3"/>
    <x v="16"/>
  </r>
  <r>
    <x v="997"/>
    <x v="919"/>
    <x v="746"/>
    <x v="528"/>
    <s v="Yes"/>
    <s v="No"/>
    <x v="0"/>
    <x v="0"/>
    <x v="1"/>
    <x v="0"/>
    <x v="0"/>
    <x v="939"/>
    <x v="997"/>
    <x v="2"/>
    <s v="tier - 1"/>
    <x v="12"/>
    <x v="36"/>
  </r>
  <r>
    <x v="998"/>
    <x v="523"/>
    <x v="747"/>
    <x v="209"/>
    <s v="Yes"/>
    <s v="No"/>
    <x v="1"/>
    <x v="3"/>
    <x v="1"/>
    <x v="1"/>
    <x v="2"/>
    <x v="940"/>
    <x v="998"/>
    <x v="2"/>
    <s v="tier - 1"/>
    <x v="3"/>
    <x v="16"/>
  </r>
  <r>
    <x v="999"/>
    <x v="920"/>
    <x v="748"/>
    <x v="325"/>
    <s v="No"/>
    <s v="No"/>
    <x v="0"/>
    <x v="0"/>
    <x v="1"/>
    <x v="0"/>
    <x v="2"/>
    <x v="941"/>
    <x v="999"/>
    <x v="2"/>
    <s v="tier - 2"/>
    <x v="12"/>
    <x v="4"/>
  </r>
  <r>
    <x v="1000"/>
    <x v="921"/>
    <x v="421"/>
    <x v="74"/>
    <s v="Yes"/>
    <s v="No"/>
    <x v="1"/>
    <x v="3"/>
    <x v="1"/>
    <x v="1"/>
    <x v="1"/>
    <x v="942"/>
    <x v="1000"/>
    <x v="2"/>
    <s v="tier - 1"/>
    <x v="4"/>
    <x v="16"/>
  </r>
  <r>
    <x v="1001"/>
    <x v="922"/>
    <x v="749"/>
    <x v="330"/>
    <s v="Yes"/>
    <s v="No"/>
    <x v="0"/>
    <x v="0"/>
    <x v="1"/>
    <x v="0"/>
    <x v="1"/>
    <x v="943"/>
    <x v="1001"/>
    <x v="2"/>
    <s v="tier - 2"/>
    <x v="15"/>
    <x v="1"/>
  </r>
  <r>
    <x v="1002"/>
    <x v="923"/>
    <x v="170"/>
    <x v="179"/>
    <s v="Yes"/>
    <s v="No"/>
    <x v="0"/>
    <x v="1"/>
    <x v="1"/>
    <x v="0"/>
    <x v="0"/>
    <x v="944"/>
    <x v="1002"/>
    <x v="2"/>
    <s v="tier - 2"/>
    <x v="1"/>
    <x v="2"/>
  </r>
  <r>
    <x v="1003"/>
    <x v="924"/>
    <x v="750"/>
    <x v="361"/>
    <s v="No"/>
    <s v="No"/>
    <x v="0"/>
    <x v="1"/>
    <x v="1"/>
    <x v="0"/>
    <x v="2"/>
    <x v="945"/>
    <x v="1003"/>
    <x v="2"/>
    <s v="tier - 2"/>
    <x v="14"/>
    <x v="28"/>
  </r>
  <r>
    <x v="1004"/>
    <x v="925"/>
    <x v="751"/>
    <x v="10"/>
    <s v="Yes"/>
    <s v="No"/>
    <x v="0"/>
    <x v="1"/>
    <x v="1"/>
    <x v="1"/>
    <x v="1"/>
    <x v="946"/>
    <x v="1004"/>
    <x v="2"/>
    <s v="tier - 1"/>
    <x v="4"/>
    <x v="24"/>
  </r>
  <r>
    <x v="1005"/>
    <x v="926"/>
    <x v="752"/>
    <x v="239"/>
    <s v="Yes"/>
    <s v="No"/>
    <x v="1"/>
    <x v="3"/>
    <x v="1"/>
    <x v="0"/>
    <x v="2"/>
    <x v="947"/>
    <x v="1005"/>
    <x v="2"/>
    <s v="tier - 2"/>
    <x v="3"/>
    <x v="16"/>
  </r>
  <r>
    <x v="1006"/>
    <x v="255"/>
    <x v="385"/>
    <x v="111"/>
    <s v="Yes"/>
    <s v="No"/>
    <x v="1"/>
    <x v="3"/>
    <x v="1"/>
    <x v="1"/>
    <x v="2"/>
    <x v="948"/>
    <x v="1006"/>
    <x v="2"/>
    <s v="tier - 2"/>
    <x v="3"/>
    <x v="16"/>
  </r>
  <r>
    <x v="1007"/>
    <x v="927"/>
    <x v="753"/>
    <x v="529"/>
    <s v="No"/>
    <s v="No"/>
    <x v="0"/>
    <x v="0"/>
    <x v="1"/>
    <x v="0"/>
    <x v="2"/>
    <x v="949"/>
    <x v="1007"/>
    <x v="2"/>
    <s v="tier - 1"/>
    <x v="14"/>
    <x v="25"/>
  </r>
  <r>
    <x v="1008"/>
    <x v="928"/>
    <x v="372"/>
    <x v="329"/>
    <s v="Yes"/>
    <s v="No"/>
    <x v="0"/>
    <x v="1"/>
    <x v="1"/>
    <x v="0"/>
    <x v="2"/>
    <x v="950"/>
    <x v="1008"/>
    <x v="2"/>
    <s v="tier - 1"/>
    <x v="0"/>
    <x v="24"/>
  </r>
  <r>
    <x v="1009"/>
    <x v="929"/>
    <x v="754"/>
    <x v="3"/>
    <s v="Yes"/>
    <s v="No"/>
    <x v="0"/>
    <x v="1"/>
    <x v="1"/>
    <x v="0"/>
    <x v="1"/>
    <x v="951"/>
    <x v="1009"/>
    <x v="2"/>
    <s v="tier - 1"/>
    <x v="0"/>
    <x v="24"/>
  </r>
  <r>
    <x v="1010"/>
    <x v="930"/>
    <x v="389"/>
    <x v="145"/>
    <s v="No"/>
    <s v="No"/>
    <x v="0"/>
    <x v="1"/>
    <x v="1"/>
    <x v="1"/>
    <x v="2"/>
    <x v="795"/>
    <x v="1010"/>
    <x v="2"/>
    <s v="tier - 2"/>
    <x v="1"/>
    <x v="28"/>
  </r>
  <r>
    <x v="1011"/>
    <x v="931"/>
    <x v="303"/>
    <x v="241"/>
    <s v="Yes"/>
    <s v="No"/>
    <x v="0"/>
    <x v="0"/>
    <x v="1"/>
    <x v="1"/>
    <x v="0"/>
    <x v="952"/>
    <x v="1011"/>
    <x v="2"/>
    <s v="tier - 2"/>
    <x v="1"/>
    <x v="22"/>
  </r>
  <r>
    <x v="1012"/>
    <x v="932"/>
    <x v="755"/>
    <x v="87"/>
    <s v="Yes"/>
    <s v="No"/>
    <x v="0"/>
    <x v="1"/>
    <x v="1"/>
    <x v="1"/>
    <x v="1"/>
    <x v="953"/>
    <x v="1012"/>
    <x v="2"/>
    <s v="tier - 3"/>
    <x v="3"/>
    <x v="24"/>
  </r>
  <r>
    <x v="1013"/>
    <x v="933"/>
    <x v="367"/>
    <x v="27"/>
    <s v="Yes"/>
    <s v="No"/>
    <x v="0"/>
    <x v="1"/>
    <x v="1"/>
    <x v="1"/>
    <x v="2"/>
    <x v="954"/>
    <x v="1013"/>
    <x v="2"/>
    <s v="tier - 3"/>
    <x v="3"/>
    <x v="24"/>
  </r>
  <r>
    <x v="1014"/>
    <x v="934"/>
    <x v="215"/>
    <x v="307"/>
    <s v="No"/>
    <s v="No"/>
    <x v="0"/>
    <x v="0"/>
    <x v="1"/>
    <x v="0"/>
    <x v="0"/>
    <x v="955"/>
    <x v="1014"/>
    <x v="2"/>
    <s v="tier - 2"/>
    <x v="1"/>
    <x v="14"/>
  </r>
  <r>
    <x v="1015"/>
    <x v="935"/>
    <x v="756"/>
    <x v="82"/>
    <s v="Yes"/>
    <s v="Yes"/>
    <x v="0"/>
    <x v="1"/>
    <x v="1"/>
    <x v="0"/>
    <x v="2"/>
    <x v="956"/>
    <x v="1015"/>
    <x v="2"/>
    <s v="tier - 1"/>
    <x v="3"/>
    <x v="21"/>
  </r>
  <r>
    <x v="1016"/>
    <x v="936"/>
    <x v="508"/>
    <x v="134"/>
    <s v="Yes"/>
    <s v="No"/>
    <x v="0"/>
    <x v="0"/>
    <x v="1"/>
    <x v="0"/>
    <x v="2"/>
    <x v="957"/>
    <x v="1016"/>
    <x v="2"/>
    <s v="tier - 1"/>
    <x v="12"/>
    <x v="47"/>
  </r>
  <r>
    <x v="1017"/>
    <x v="937"/>
    <x v="757"/>
    <x v="530"/>
    <s v="No"/>
    <s v="No"/>
    <x v="0"/>
    <x v="0"/>
    <x v="1"/>
    <x v="0"/>
    <x v="0"/>
    <x v="958"/>
    <x v="1017"/>
    <x v="2"/>
    <s v="tier - 2"/>
    <x v="15"/>
    <x v="19"/>
  </r>
  <r>
    <x v="1018"/>
    <x v="938"/>
    <x v="758"/>
    <x v="122"/>
    <s v="No"/>
    <s v="No"/>
    <x v="0"/>
    <x v="0"/>
    <x v="1"/>
    <x v="0"/>
    <x v="2"/>
    <x v="959"/>
    <x v="1018"/>
    <x v="2"/>
    <s v="tier - 1"/>
    <x v="1"/>
    <x v="4"/>
  </r>
  <r>
    <x v="1019"/>
    <x v="939"/>
    <x v="759"/>
    <x v="457"/>
    <s v="No"/>
    <s v="No"/>
    <x v="0"/>
    <x v="0"/>
    <x v="1"/>
    <x v="0"/>
    <x v="0"/>
    <x v="960"/>
    <x v="1019"/>
    <x v="2"/>
    <s v="tier - 3"/>
    <x v="1"/>
    <x v="19"/>
  </r>
  <r>
    <x v="1020"/>
    <x v="940"/>
    <x v="760"/>
    <x v="267"/>
    <s v="Yes"/>
    <s v="No"/>
    <x v="0"/>
    <x v="0"/>
    <x v="1"/>
    <x v="0"/>
    <x v="2"/>
    <x v="961"/>
    <x v="1020"/>
    <x v="2"/>
    <s v="tier - 3"/>
    <x v="1"/>
    <x v="45"/>
  </r>
  <r>
    <x v="1021"/>
    <x v="941"/>
    <x v="761"/>
    <x v="450"/>
    <s v="No"/>
    <s v="No"/>
    <x v="0"/>
    <x v="0"/>
    <x v="1"/>
    <x v="0"/>
    <x v="2"/>
    <x v="962"/>
    <x v="1021"/>
    <x v="2"/>
    <s v="tier - 2"/>
    <x v="1"/>
    <x v="42"/>
  </r>
  <r>
    <x v="1022"/>
    <x v="942"/>
    <x v="445"/>
    <x v="531"/>
    <s v="No"/>
    <s v="No"/>
    <x v="0"/>
    <x v="0"/>
    <x v="1"/>
    <x v="1"/>
    <x v="0"/>
    <x v="963"/>
    <x v="1022"/>
    <x v="2"/>
    <s v="tier - 1"/>
    <x v="1"/>
    <x v="19"/>
  </r>
  <r>
    <x v="1023"/>
    <x v="943"/>
    <x v="762"/>
    <x v="36"/>
    <s v="No"/>
    <s v="No"/>
    <x v="0"/>
    <x v="0"/>
    <x v="1"/>
    <x v="2"/>
    <x v="0"/>
    <x v="964"/>
    <x v="1023"/>
    <x v="2"/>
    <s v="tier - 1"/>
    <x v="0"/>
    <x v="0"/>
  </r>
  <r>
    <x v="1024"/>
    <x v="944"/>
    <x v="763"/>
    <x v="388"/>
    <s v="Yes"/>
    <s v="Yes"/>
    <x v="0"/>
    <x v="1"/>
    <x v="1"/>
    <x v="0"/>
    <x v="2"/>
    <x v="965"/>
    <x v="1024"/>
    <x v="2"/>
    <s v="tier - 3"/>
    <x v="1"/>
    <x v="21"/>
  </r>
  <r>
    <x v="1025"/>
    <x v="945"/>
    <x v="45"/>
    <x v="465"/>
    <s v="No"/>
    <s v="No"/>
    <x v="0"/>
    <x v="0"/>
    <x v="1"/>
    <x v="0"/>
    <x v="0"/>
    <x v="966"/>
    <x v="1025"/>
    <x v="2"/>
    <s v="tier - 3"/>
    <x v="0"/>
    <x v="11"/>
  </r>
  <r>
    <x v="1026"/>
    <x v="946"/>
    <x v="617"/>
    <x v="532"/>
    <s v="No"/>
    <s v="No"/>
    <x v="0"/>
    <x v="1"/>
    <x v="1"/>
    <x v="0"/>
    <x v="0"/>
    <x v="967"/>
    <x v="1026"/>
    <x v="2"/>
    <s v="tier - 1"/>
    <x v="0"/>
    <x v="30"/>
  </r>
  <r>
    <x v="1027"/>
    <x v="947"/>
    <x v="764"/>
    <x v="49"/>
    <s v="Yes"/>
    <s v="No"/>
    <x v="0"/>
    <x v="1"/>
    <x v="1"/>
    <x v="0"/>
    <x v="2"/>
    <x v="388"/>
    <x v="1027"/>
    <x v="2"/>
    <s v="tier - 2"/>
    <x v="1"/>
    <x v="24"/>
  </r>
  <r>
    <x v="1028"/>
    <x v="948"/>
    <x v="709"/>
    <x v="533"/>
    <s v="No"/>
    <s v="No"/>
    <x v="0"/>
    <x v="0"/>
    <x v="1"/>
    <x v="1"/>
    <x v="0"/>
    <x v="968"/>
    <x v="1028"/>
    <x v="2"/>
    <s v="tier - 2"/>
    <x v="3"/>
    <x v="11"/>
  </r>
  <r>
    <x v="1029"/>
    <x v="949"/>
    <x v="661"/>
    <x v="261"/>
    <s v="Yes"/>
    <s v="No"/>
    <x v="1"/>
    <x v="3"/>
    <x v="1"/>
    <x v="0"/>
    <x v="2"/>
    <x v="969"/>
    <x v="1029"/>
    <x v="2"/>
    <s v="tier - 3"/>
    <x v="1"/>
    <x v="16"/>
  </r>
  <r>
    <x v="1030"/>
    <x v="950"/>
    <x v="765"/>
    <x v="446"/>
    <s v="No"/>
    <s v="No"/>
    <x v="0"/>
    <x v="0"/>
    <x v="1"/>
    <x v="2"/>
    <x v="0"/>
    <x v="970"/>
    <x v="1030"/>
    <x v="2"/>
    <s v="tier - 3"/>
    <x v="3"/>
    <x v="11"/>
  </r>
  <r>
    <x v="1031"/>
    <x v="951"/>
    <x v="376"/>
    <x v="212"/>
    <s v="Yes"/>
    <s v="No"/>
    <x v="1"/>
    <x v="3"/>
    <x v="1"/>
    <x v="2"/>
    <x v="2"/>
    <x v="971"/>
    <x v="1031"/>
    <x v="2"/>
    <s v="tier - 3"/>
    <x v="1"/>
    <x v="16"/>
  </r>
  <r>
    <x v="1032"/>
    <x v="622"/>
    <x v="330"/>
    <x v="43"/>
    <s v="No"/>
    <s v="No"/>
    <x v="0"/>
    <x v="0"/>
    <x v="1"/>
    <x v="0"/>
    <x v="0"/>
    <x v="816"/>
    <x v="1032"/>
    <x v="2"/>
    <s v="tier - 3"/>
    <x v="0"/>
    <x v="0"/>
  </r>
  <r>
    <x v="1033"/>
    <x v="952"/>
    <x v="349"/>
    <x v="534"/>
    <s v="No"/>
    <s v="No"/>
    <x v="0"/>
    <x v="0"/>
    <x v="1"/>
    <x v="0"/>
    <x v="0"/>
    <x v="972"/>
    <x v="1033"/>
    <x v="2"/>
    <s v="tier - 1"/>
    <x v="2"/>
    <x v="0"/>
  </r>
  <r>
    <x v="1034"/>
    <x v="953"/>
    <x v="482"/>
    <x v="283"/>
    <s v="No"/>
    <s v="No"/>
    <x v="0"/>
    <x v="0"/>
    <x v="1"/>
    <x v="0"/>
    <x v="2"/>
    <x v="973"/>
    <x v="1034"/>
    <x v="2"/>
    <s v="tier - 3"/>
    <x v="1"/>
    <x v="6"/>
  </r>
  <r>
    <x v="1035"/>
    <x v="954"/>
    <x v="106"/>
    <x v="535"/>
    <s v="No"/>
    <s v="No"/>
    <x v="0"/>
    <x v="0"/>
    <x v="1"/>
    <x v="0"/>
    <x v="0"/>
    <x v="974"/>
    <x v="1035"/>
    <x v="2"/>
    <s v="tier - 3"/>
    <x v="1"/>
    <x v="14"/>
  </r>
  <r>
    <x v="1036"/>
    <x v="955"/>
    <x v="44"/>
    <x v="291"/>
    <s v="No"/>
    <s v="No"/>
    <x v="0"/>
    <x v="0"/>
    <x v="1"/>
    <x v="0"/>
    <x v="0"/>
    <x v="975"/>
    <x v="1036"/>
    <x v="2"/>
    <s v="tier - 3"/>
    <x v="1"/>
    <x v="0"/>
  </r>
  <r>
    <x v="1037"/>
    <x v="956"/>
    <x v="235"/>
    <x v="536"/>
    <s v="Yes"/>
    <s v="No"/>
    <x v="0"/>
    <x v="0"/>
    <x v="1"/>
    <x v="0"/>
    <x v="0"/>
    <x v="976"/>
    <x v="1037"/>
    <x v="2"/>
    <s v="tier - 2"/>
    <x v="0"/>
    <x v="22"/>
  </r>
  <r>
    <x v="1038"/>
    <x v="957"/>
    <x v="766"/>
    <x v="296"/>
    <s v="Yes"/>
    <s v="No"/>
    <x v="0"/>
    <x v="1"/>
    <x v="1"/>
    <x v="0"/>
    <x v="0"/>
    <x v="977"/>
    <x v="1038"/>
    <x v="2"/>
    <s v="tier - 2"/>
    <x v="3"/>
    <x v="2"/>
  </r>
  <r>
    <x v="1039"/>
    <x v="958"/>
    <x v="111"/>
    <x v="537"/>
    <s v="Yes"/>
    <s v="No"/>
    <x v="0"/>
    <x v="1"/>
    <x v="1"/>
    <x v="0"/>
    <x v="0"/>
    <x v="157"/>
    <x v="1039"/>
    <x v="2"/>
    <s v="tier - 2"/>
    <x v="8"/>
    <x v="2"/>
  </r>
  <r>
    <x v="1040"/>
    <x v="649"/>
    <x v="331"/>
    <x v="469"/>
    <s v="Yes"/>
    <s v="No"/>
    <x v="0"/>
    <x v="0"/>
    <x v="1"/>
    <x v="1"/>
    <x v="0"/>
    <x v="978"/>
    <x v="1040"/>
    <x v="2"/>
    <s v="tier - 1"/>
    <x v="9"/>
    <x v="22"/>
  </r>
  <r>
    <x v="1041"/>
    <x v="959"/>
    <x v="127"/>
    <x v="95"/>
    <s v="No"/>
    <s v="No"/>
    <x v="0"/>
    <x v="0"/>
    <x v="1"/>
    <x v="0"/>
    <x v="2"/>
    <x v="979"/>
    <x v="1041"/>
    <x v="2"/>
    <s v="tier - 1"/>
    <x v="3"/>
    <x v="35"/>
  </r>
  <r>
    <x v="1042"/>
    <x v="960"/>
    <x v="767"/>
    <x v="68"/>
    <s v="Yes"/>
    <s v="No"/>
    <x v="0"/>
    <x v="0"/>
    <x v="1"/>
    <x v="2"/>
    <x v="0"/>
    <x v="980"/>
    <x v="1042"/>
    <x v="2"/>
    <s v="tier - 2"/>
    <x v="3"/>
    <x v="22"/>
  </r>
  <r>
    <x v="1043"/>
    <x v="961"/>
    <x v="641"/>
    <x v="85"/>
    <s v="No"/>
    <s v="No"/>
    <x v="0"/>
    <x v="0"/>
    <x v="1"/>
    <x v="0"/>
    <x v="1"/>
    <x v="981"/>
    <x v="1043"/>
    <x v="2"/>
    <s v="tier - 2"/>
    <x v="13"/>
    <x v="4"/>
  </r>
  <r>
    <x v="1044"/>
    <x v="962"/>
    <x v="768"/>
    <x v="234"/>
    <s v="Yes"/>
    <s v="No"/>
    <x v="0"/>
    <x v="3"/>
    <x v="1"/>
    <x v="0"/>
    <x v="0"/>
    <x v="982"/>
    <x v="1044"/>
    <x v="2"/>
    <s v="tier - 1"/>
    <x v="12"/>
    <x v="26"/>
  </r>
  <r>
    <x v="1045"/>
    <x v="963"/>
    <x v="144"/>
    <x v="9"/>
    <s v="No"/>
    <s v="No"/>
    <x v="0"/>
    <x v="0"/>
    <x v="1"/>
    <x v="0"/>
    <x v="0"/>
    <x v="983"/>
    <x v="1045"/>
    <x v="2"/>
    <s v="tier - 1"/>
    <x v="4"/>
    <x v="19"/>
  </r>
  <r>
    <x v="1046"/>
    <x v="964"/>
    <x v="769"/>
    <x v="538"/>
    <s v="No"/>
    <s v="No"/>
    <x v="0"/>
    <x v="3"/>
    <x v="1"/>
    <x v="0"/>
    <x v="2"/>
    <x v="984"/>
    <x v="1046"/>
    <x v="2"/>
    <s v="tier - 1"/>
    <x v="1"/>
    <x v="34"/>
  </r>
  <r>
    <x v="1047"/>
    <x v="965"/>
    <x v="680"/>
    <x v="463"/>
    <s v="Yes"/>
    <s v="No"/>
    <x v="0"/>
    <x v="0"/>
    <x v="1"/>
    <x v="0"/>
    <x v="0"/>
    <x v="985"/>
    <x v="1047"/>
    <x v="2"/>
    <s v="tier - 3"/>
    <x v="3"/>
    <x v="22"/>
  </r>
  <r>
    <x v="1048"/>
    <x v="966"/>
    <x v="662"/>
    <x v="539"/>
    <s v="Yes"/>
    <s v="No"/>
    <x v="0"/>
    <x v="0"/>
    <x v="1"/>
    <x v="0"/>
    <x v="0"/>
    <x v="132"/>
    <x v="1048"/>
    <x v="2"/>
    <s v="tier - 2"/>
    <x v="3"/>
    <x v="22"/>
  </r>
  <r>
    <x v="1049"/>
    <x v="967"/>
    <x v="225"/>
    <x v="209"/>
    <s v="No"/>
    <s v="No"/>
    <x v="0"/>
    <x v="1"/>
    <x v="1"/>
    <x v="1"/>
    <x v="2"/>
    <x v="986"/>
    <x v="1049"/>
    <x v="2"/>
    <s v="tier - 3"/>
    <x v="0"/>
    <x v="28"/>
  </r>
  <r>
    <x v="1050"/>
    <x v="968"/>
    <x v="770"/>
    <x v="409"/>
    <s v="Yes"/>
    <s v="No"/>
    <x v="0"/>
    <x v="0"/>
    <x v="1"/>
    <x v="1"/>
    <x v="2"/>
    <x v="987"/>
    <x v="1050"/>
    <x v="2"/>
    <s v="tier - 1"/>
    <x v="15"/>
    <x v="1"/>
  </r>
  <r>
    <x v="1051"/>
    <x v="969"/>
    <x v="771"/>
    <x v="347"/>
    <s v="No"/>
    <s v="No"/>
    <x v="0"/>
    <x v="0"/>
    <x v="1"/>
    <x v="0"/>
    <x v="2"/>
    <x v="988"/>
    <x v="1051"/>
    <x v="2"/>
    <s v="tier - 2"/>
    <x v="14"/>
    <x v="29"/>
  </r>
  <r>
    <x v="1052"/>
    <x v="970"/>
    <x v="772"/>
    <x v="290"/>
    <s v="No"/>
    <s v="No"/>
    <x v="0"/>
    <x v="0"/>
    <x v="1"/>
    <x v="2"/>
    <x v="0"/>
    <x v="989"/>
    <x v="1052"/>
    <x v="2"/>
    <s v="tier - 3"/>
    <x v="0"/>
    <x v="5"/>
  </r>
  <r>
    <x v="1053"/>
    <x v="971"/>
    <x v="773"/>
    <x v="193"/>
    <s v="Yes"/>
    <s v="No"/>
    <x v="0"/>
    <x v="0"/>
    <x v="1"/>
    <x v="1"/>
    <x v="2"/>
    <x v="990"/>
    <x v="1053"/>
    <x v="2"/>
    <s v="tier - 2"/>
    <x v="14"/>
    <x v="1"/>
  </r>
  <r>
    <x v="1054"/>
    <x v="972"/>
    <x v="774"/>
    <x v="473"/>
    <s v="Yes"/>
    <s v="No"/>
    <x v="0"/>
    <x v="3"/>
    <x v="1"/>
    <x v="1"/>
    <x v="2"/>
    <x v="991"/>
    <x v="1054"/>
    <x v="2"/>
    <s v="tier - 3"/>
    <x v="0"/>
    <x v="13"/>
  </r>
  <r>
    <x v="1055"/>
    <x v="973"/>
    <x v="775"/>
    <x v="231"/>
    <s v="No"/>
    <s v="No"/>
    <x v="0"/>
    <x v="0"/>
    <x v="1"/>
    <x v="0"/>
    <x v="1"/>
    <x v="992"/>
    <x v="1055"/>
    <x v="2"/>
    <s v="tier - 3"/>
    <x v="1"/>
    <x v="3"/>
  </r>
  <r>
    <x v="1056"/>
    <x v="914"/>
    <x v="776"/>
    <x v="268"/>
    <s v="No"/>
    <s v="No"/>
    <x v="0"/>
    <x v="3"/>
    <x v="1"/>
    <x v="0"/>
    <x v="1"/>
    <x v="993"/>
    <x v="1056"/>
    <x v="2"/>
    <s v="tier - 3"/>
    <x v="12"/>
    <x v="34"/>
  </r>
  <r>
    <x v="1057"/>
    <x v="974"/>
    <x v="777"/>
    <x v="232"/>
    <s v="No"/>
    <s v="No"/>
    <x v="0"/>
    <x v="0"/>
    <x v="1"/>
    <x v="2"/>
    <x v="0"/>
    <x v="994"/>
    <x v="1057"/>
    <x v="2"/>
    <s v="tier - 3"/>
    <x v="1"/>
    <x v="11"/>
  </r>
  <r>
    <x v="1058"/>
    <x v="975"/>
    <x v="778"/>
    <x v="352"/>
    <s v="Yes"/>
    <s v="No"/>
    <x v="0"/>
    <x v="1"/>
    <x v="1"/>
    <x v="0"/>
    <x v="2"/>
    <x v="48"/>
    <x v="1058"/>
    <x v="2"/>
    <s v="tier - 3"/>
    <x v="3"/>
    <x v="24"/>
  </r>
  <r>
    <x v="1059"/>
    <x v="976"/>
    <x v="101"/>
    <x v="439"/>
    <s v="Yes"/>
    <s v="No"/>
    <x v="0"/>
    <x v="0"/>
    <x v="1"/>
    <x v="0"/>
    <x v="0"/>
    <x v="995"/>
    <x v="1059"/>
    <x v="2"/>
    <s v="tier - 2"/>
    <x v="1"/>
    <x v="22"/>
  </r>
  <r>
    <x v="1060"/>
    <x v="977"/>
    <x v="529"/>
    <x v="78"/>
    <s v="Yes"/>
    <s v="No"/>
    <x v="0"/>
    <x v="1"/>
    <x v="1"/>
    <x v="0"/>
    <x v="2"/>
    <x v="996"/>
    <x v="1060"/>
    <x v="2"/>
    <s v="tier - 2"/>
    <x v="3"/>
    <x v="24"/>
  </r>
  <r>
    <x v="1061"/>
    <x v="720"/>
    <x v="779"/>
    <x v="540"/>
    <s v="No"/>
    <s v="No"/>
    <x v="0"/>
    <x v="1"/>
    <x v="1"/>
    <x v="0"/>
    <x v="2"/>
    <x v="997"/>
    <x v="1061"/>
    <x v="2"/>
    <s v="tier - 1"/>
    <x v="1"/>
    <x v="28"/>
  </r>
  <r>
    <x v="1062"/>
    <x v="978"/>
    <x v="308"/>
    <x v="541"/>
    <s v="Yes"/>
    <s v="No"/>
    <x v="0"/>
    <x v="0"/>
    <x v="1"/>
    <x v="1"/>
    <x v="0"/>
    <x v="998"/>
    <x v="1062"/>
    <x v="2"/>
    <s v="tier - 1"/>
    <x v="1"/>
    <x v="22"/>
  </r>
  <r>
    <x v="1063"/>
    <x v="979"/>
    <x v="139"/>
    <x v="10"/>
    <s v="Yes"/>
    <s v="No"/>
    <x v="0"/>
    <x v="1"/>
    <x v="1"/>
    <x v="0"/>
    <x v="1"/>
    <x v="999"/>
    <x v="1063"/>
    <x v="2"/>
    <s v="tier - 3"/>
    <x v="0"/>
    <x v="24"/>
  </r>
  <r>
    <x v="1064"/>
    <x v="980"/>
    <x v="529"/>
    <x v="321"/>
    <s v="Yes"/>
    <s v="No"/>
    <x v="1"/>
    <x v="3"/>
    <x v="1"/>
    <x v="0"/>
    <x v="2"/>
    <x v="1000"/>
    <x v="1064"/>
    <x v="2"/>
    <s v="tier - 3"/>
    <x v="0"/>
    <x v="16"/>
  </r>
  <r>
    <x v="1065"/>
    <x v="981"/>
    <x v="780"/>
    <x v="347"/>
    <s v="Yes"/>
    <s v="No"/>
    <x v="0"/>
    <x v="1"/>
    <x v="1"/>
    <x v="2"/>
    <x v="2"/>
    <x v="1001"/>
    <x v="1065"/>
    <x v="2"/>
    <s v="tier - 3"/>
    <x v="3"/>
    <x v="24"/>
  </r>
  <r>
    <x v="1066"/>
    <x v="982"/>
    <x v="781"/>
    <x v="409"/>
    <s v="Yes"/>
    <s v="No"/>
    <x v="1"/>
    <x v="3"/>
    <x v="1"/>
    <x v="0"/>
    <x v="2"/>
    <x v="1002"/>
    <x v="1066"/>
    <x v="2"/>
    <s v="tier - 1"/>
    <x v="2"/>
    <x v="16"/>
  </r>
  <r>
    <x v="1067"/>
    <x v="983"/>
    <x v="161"/>
    <x v="542"/>
    <s v="No"/>
    <s v="No"/>
    <x v="0"/>
    <x v="0"/>
    <x v="1"/>
    <x v="0"/>
    <x v="0"/>
    <x v="1003"/>
    <x v="1067"/>
    <x v="2"/>
    <s v="tier - 2"/>
    <x v="0"/>
    <x v="14"/>
  </r>
  <r>
    <x v="1068"/>
    <x v="728"/>
    <x v="662"/>
    <x v="9"/>
    <s v="No"/>
    <s v="No"/>
    <x v="0"/>
    <x v="0"/>
    <x v="1"/>
    <x v="0"/>
    <x v="0"/>
    <x v="1004"/>
    <x v="1068"/>
    <x v="2"/>
    <s v="tier - 3"/>
    <x v="3"/>
    <x v="14"/>
  </r>
  <r>
    <x v="1069"/>
    <x v="984"/>
    <x v="782"/>
    <x v="180"/>
    <s v="No"/>
    <s v="No"/>
    <x v="0"/>
    <x v="0"/>
    <x v="1"/>
    <x v="0"/>
    <x v="2"/>
    <x v="1005"/>
    <x v="1069"/>
    <x v="2"/>
    <s v="tier - 1"/>
    <x v="1"/>
    <x v="29"/>
  </r>
  <r>
    <x v="1070"/>
    <x v="985"/>
    <x v="577"/>
    <x v="334"/>
    <s v="No"/>
    <s v="No"/>
    <x v="0"/>
    <x v="1"/>
    <x v="1"/>
    <x v="1"/>
    <x v="1"/>
    <x v="279"/>
    <x v="1070"/>
    <x v="2"/>
    <s v="tier - 1"/>
    <x v="1"/>
    <x v="28"/>
  </r>
  <r>
    <x v="1071"/>
    <x v="986"/>
    <x v="783"/>
    <x v="543"/>
    <s v="No"/>
    <s v="No"/>
    <x v="0"/>
    <x v="0"/>
    <x v="1"/>
    <x v="1"/>
    <x v="0"/>
    <x v="1006"/>
    <x v="1071"/>
    <x v="2"/>
    <s v="tier - 3"/>
    <x v="15"/>
    <x v="9"/>
  </r>
  <r>
    <x v="1072"/>
    <x v="987"/>
    <x v="784"/>
    <x v="213"/>
    <s v="No"/>
    <s v="No"/>
    <x v="0"/>
    <x v="3"/>
    <x v="1"/>
    <x v="0"/>
    <x v="1"/>
    <x v="1007"/>
    <x v="1072"/>
    <x v="2"/>
    <s v="tier - 1"/>
    <x v="1"/>
    <x v="38"/>
  </r>
  <r>
    <x v="1073"/>
    <x v="988"/>
    <x v="49"/>
    <x v="228"/>
    <s v="Yes"/>
    <s v="No"/>
    <x v="1"/>
    <x v="3"/>
    <x v="1"/>
    <x v="0"/>
    <x v="2"/>
    <x v="1008"/>
    <x v="1073"/>
    <x v="2"/>
    <s v="tier - 1"/>
    <x v="1"/>
    <x v="16"/>
  </r>
  <r>
    <x v="1074"/>
    <x v="989"/>
    <x v="785"/>
    <x v="98"/>
    <s v="Yes"/>
    <s v="No"/>
    <x v="0"/>
    <x v="3"/>
    <x v="1"/>
    <x v="1"/>
    <x v="2"/>
    <x v="1009"/>
    <x v="1074"/>
    <x v="2"/>
    <s v="tier - 1"/>
    <x v="0"/>
    <x v="13"/>
  </r>
  <r>
    <x v="1075"/>
    <x v="476"/>
    <x v="786"/>
    <x v="544"/>
    <s v="Yes"/>
    <s v="No"/>
    <x v="0"/>
    <x v="0"/>
    <x v="1"/>
    <x v="1"/>
    <x v="2"/>
    <x v="1010"/>
    <x v="1075"/>
    <x v="2"/>
    <s v="tier - 2"/>
    <x v="14"/>
    <x v="1"/>
  </r>
  <r>
    <x v="1076"/>
    <x v="990"/>
    <x v="787"/>
    <x v="325"/>
    <s v="Yes"/>
    <s v="No"/>
    <x v="0"/>
    <x v="3"/>
    <x v="1"/>
    <x v="2"/>
    <x v="2"/>
    <x v="1011"/>
    <x v="1076"/>
    <x v="2"/>
    <s v="tier - 1"/>
    <x v="1"/>
    <x v="13"/>
  </r>
  <r>
    <x v="1077"/>
    <x v="991"/>
    <x v="529"/>
    <x v="545"/>
    <s v="No"/>
    <s v="No"/>
    <x v="0"/>
    <x v="0"/>
    <x v="1"/>
    <x v="0"/>
    <x v="0"/>
    <x v="640"/>
    <x v="1077"/>
    <x v="2"/>
    <s v="tier - 1"/>
    <x v="3"/>
    <x v="0"/>
  </r>
  <r>
    <x v="1078"/>
    <x v="992"/>
    <x v="788"/>
    <x v="546"/>
    <s v="No"/>
    <s v="No"/>
    <x v="0"/>
    <x v="0"/>
    <x v="1"/>
    <x v="1"/>
    <x v="0"/>
    <x v="1012"/>
    <x v="1078"/>
    <x v="2"/>
    <s v="tier - 3"/>
    <x v="3"/>
    <x v="0"/>
  </r>
  <r>
    <x v="1079"/>
    <x v="993"/>
    <x v="101"/>
    <x v="547"/>
    <s v="No"/>
    <s v="No"/>
    <x v="0"/>
    <x v="0"/>
    <x v="1"/>
    <x v="0"/>
    <x v="0"/>
    <x v="1013"/>
    <x v="1079"/>
    <x v="2"/>
    <s v="tier - 1"/>
    <x v="4"/>
    <x v="0"/>
  </r>
  <r>
    <x v="1080"/>
    <x v="994"/>
    <x v="636"/>
    <x v="519"/>
    <s v="No"/>
    <s v="No"/>
    <x v="0"/>
    <x v="0"/>
    <x v="1"/>
    <x v="2"/>
    <x v="0"/>
    <x v="1014"/>
    <x v="1080"/>
    <x v="2"/>
    <s v="tier - 1"/>
    <x v="6"/>
    <x v="0"/>
  </r>
  <r>
    <x v="1081"/>
    <x v="995"/>
    <x v="789"/>
    <x v="256"/>
    <s v="No"/>
    <s v="No"/>
    <x v="1"/>
    <x v="3"/>
    <x v="1"/>
    <x v="0"/>
    <x v="1"/>
    <x v="635"/>
    <x v="1081"/>
    <x v="2"/>
    <s v="tier - 2"/>
    <x v="15"/>
    <x v="18"/>
  </r>
  <r>
    <x v="1082"/>
    <x v="996"/>
    <x v="646"/>
    <x v="548"/>
    <s v="No"/>
    <s v="No"/>
    <x v="0"/>
    <x v="1"/>
    <x v="1"/>
    <x v="1"/>
    <x v="0"/>
    <x v="1015"/>
    <x v="1082"/>
    <x v="2"/>
    <s v="tier - 2"/>
    <x v="15"/>
    <x v="30"/>
  </r>
  <r>
    <x v="1083"/>
    <x v="997"/>
    <x v="790"/>
    <x v="92"/>
    <s v="No"/>
    <s v="No"/>
    <x v="0"/>
    <x v="0"/>
    <x v="1"/>
    <x v="0"/>
    <x v="2"/>
    <x v="1016"/>
    <x v="1083"/>
    <x v="2"/>
    <s v="tier - 1"/>
    <x v="14"/>
    <x v="25"/>
  </r>
  <r>
    <x v="1084"/>
    <x v="998"/>
    <x v="360"/>
    <x v="549"/>
    <s v="Yes"/>
    <s v="No"/>
    <x v="0"/>
    <x v="3"/>
    <x v="1"/>
    <x v="1"/>
    <x v="0"/>
    <x v="188"/>
    <x v="1084"/>
    <x v="2"/>
    <s v="tier - 1"/>
    <x v="5"/>
    <x v="19"/>
  </r>
  <r>
    <x v="1085"/>
    <x v="999"/>
    <x v="791"/>
    <x v="550"/>
    <s v="Yes"/>
    <s v="No"/>
    <x v="1"/>
    <x v="3"/>
    <x v="1"/>
    <x v="1"/>
    <x v="2"/>
    <x v="1017"/>
    <x v="1085"/>
    <x v="2"/>
    <s v="tier - 2"/>
    <x v="16"/>
    <x v="16"/>
  </r>
  <r>
    <x v="1086"/>
    <x v="1000"/>
    <x v="53"/>
    <x v="551"/>
    <s v="No"/>
    <s v="No"/>
    <x v="0"/>
    <x v="1"/>
    <x v="1"/>
    <x v="0"/>
    <x v="0"/>
    <x v="1018"/>
    <x v="1086"/>
    <x v="2"/>
    <s v="tier - 3"/>
    <x v="0"/>
    <x v="30"/>
  </r>
  <r>
    <x v="1087"/>
    <x v="1001"/>
    <x v="408"/>
    <x v="524"/>
    <s v="No"/>
    <s v="No"/>
    <x v="0"/>
    <x v="1"/>
    <x v="1"/>
    <x v="0"/>
    <x v="0"/>
    <x v="1019"/>
    <x v="1087"/>
    <x v="2"/>
    <s v="tier - 3"/>
    <x v="2"/>
    <x v="30"/>
  </r>
  <r>
    <x v="1088"/>
    <x v="1002"/>
    <x v="792"/>
    <x v="381"/>
    <s v="No"/>
    <s v="No"/>
    <x v="0"/>
    <x v="0"/>
    <x v="1"/>
    <x v="1"/>
    <x v="0"/>
    <x v="1020"/>
    <x v="1088"/>
    <x v="2"/>
    <s v="tier - 1"/>
    <x v="15"/>
    <x v="14"/>
  </r>
  <r>
    <x v="1089"/>
    <x v="1003"/>
    <x v="401"/>
    <x v="173"/>
    <s v="Yes"/>
    <s v="No"/>
    <x v="1"/>
    <x v="3"/>
    <x v="1"/>
    <x v="1"/>
    <x v="2"/>
    <x v="1021"/>
    <x v="1089"/>
    <x v="2"/>
    <s v="tier - 1"/>
    <x v="1"/>
    <x v="16"/>
  </r>
  <r>
    <x v="1090"/>
    <x v="956"/>
    <x v="793"/>
    <x v="55"/>
    <s v="No"/>
    <s v="No"/>
    <x v="0"/>
    <x v="0"/>
    <x v="1"/>
    <x v="0"/>
    <x v="0"/>
    <x v="1022"/>
    <x v="1090"/>
    <x v="2"/>
    <s v="tier - 1"/>
    <x v="1"/>
    <x v="19"/>
  </r>
  <r>
    <x v="1091"/>
    <x v="1004"/>
    <x v="794"/>
    <x v="64"/>
    <s v="No"/>
    <s v="No"/>
    <x v="0"/>
    <x v="1"/>
    <x v="1"/>
    <x v="1"/>
    <x v="0"/>
    <x v="1023"/>
    <x v="1091"/>
    <x v="2"/>
    <s v="tier - 2"/>
    <x v="14"/>
    <x v="30"/>
  </r>
  <r>
    <x v="1092"/>
    <x v="1005"/>
    <x v="718"/>
    <x v="552"/>
    <s v="No"/>
    <s v="No"/>
    <x v="0"/>
    <x v="0"/>
    <x v="1"/>
    <x v="0"/>
    <x v="0"/>
    <x v="1024"/>
    <x v="1092"/>
    <x v="2"/>
    <s v="tier - 1"/>
    <x v="0"/>
    <x v="0"/>
  </r>
  <r>
    <x v="1093"/>
    <x v="63"/>
    <x v="735"/>
    <x v="321"/>
    <s v="No"/>
    <s v="No"/>
    <x v="0"/>
    <x v="0"/>
    <x v="1"/>
    <x v="0"/>
    <x v="2"/>
    <x v="1025"/>
    <x v="1093"/>
    <x v="2"/>
    <s v="tier - 1"/>
    <x v="14"/>
    <x v="37"/>
  </r>
  <r>
    <x v="1094"/>
    <x v="1006"/>
    <x v="795"/>
    <x v="463"/>
    <s v="Yes"/>
    <s v="No"/>
    <x v="0"/>
    <x v="1"/>
    <x v="1"/>
    <x v="0"/>
    <x v="0"/>
    <x v="886"/>
    <x v="1094"/>
    <x v="2"/>
    <s v="tier - 3"/>
    <x v="3"/>
    <x v="2"/>
  </r>
  <r>
    <x v="1095"/>
    <x v="1007"/>
    <x v="796"/>
    <x v="87"/>
    <s v="No"/>
    <s v="No"/>
    <x v="0"/>
    <x v="0"/>
    <x v="1"/>
    <x v="0"/>
    <x v="1"/>
    <x v="653"/>
    <x v="1095"/>
    <x v="2"/>
    <s v="tier - 1"/>
    <x v="12"/>
    <x v="42"/>
  </r>
  <r>
    <x v="1096"/>
    <x v="1008"/>
    <x v="797"/>
    <x v="89"/>
    <s v="No"/>
    <s v="No"/>
    <x v="0"/>
    <x v="0"/>
    <x v="1"/>
    <x v="0"/>
    <x v="2"/>
    <x v="1026"/>
    <x v="1096"/>
    <x v="2"/>
    <s v="tier - 2"/>
    <x v="1"/>
    <x v="42"/>
  </r>
  <r>
    <x v="1097"/>
    <x v="1009"/>
    <x v="359"/>
    <x v="553"/>
    <s v="No"/>
    <s v="No"/>
    <x v="0"/>
    <x v="0"/>
    <x v="1"/>
    <x v="2"/>
    <x v="0"/>
    <x v="1027"/>
    <x v="1097"/>
    <x v="2"/>
    <s v="tier - 3"/>
    <x v="1"/>
    <x v="5"/>
  </r>
  <r>
    <x v="1098"/>
    <x v="250"/>
    <x v="798"/>
    <x v="8"/>
    <s v="Yes"/>
    <s v="No"/>
    <x v="1"/>
    <x v="3"/>
    <x v="1"/>
    <x v="2"/>
    <x v="0"/>
    <x v="1028"/>
    <x v="1098"/>
    <x v="2"/>
    <s v="tier - 1"/>
    <x v="0"/>
    <x v="8"/>
  </r>
  <r>
    <x v="1099"/>
    <x v="1010"/>
    <x v="746"/>
    <x v="554"/>
    <s v="Yes"/>
    <s v="No"/>
    <x v="0"/>
    <x v="3"/>
    <x v="1"/>
    <x v="0"/>
    <x v="1"/>
    <x v="1029"/>
    <x v="1099"/>
    <x v="2"/>
    <s v="tier - 1"/>
    <x v="14"/>
    <x v="23"/>
  </r>
  <r>
    <x v="1100"/>
    <x v="1011"/>
    <x v="799"/>
    <x v="555"/>
    <s v="Yes"/>
    <s v="No"/>
    <x v="0"/>
    <x v="1"/>
    <x v="1"/>
    <x v="1"/>
    <x v="0"/>
    <x v="1030"/>
    <x v="1100"/>
    <x v="2"/>
    <s v="tier - 1"/>
    <x v="2"/>
    <x v="2"/>
  </r>
  <r>
    <x v="1101"/>
    <x v="454"/>
    <x v="67"/>
    <x v="556"/>
    <s v="No"/>
    <s v="No"/>
    <x v="0"/>
    <x v="1"/>
    <x v="1"/>
    <x v="0"/>
    <x v="0"/>
    <x v="1031"/>
    <x v="1101"/>
    <x v="2"/>
    <s v="tier - 3"/>
    <x v="1"/>
    <x v="30"/>
  </r>
  <r>
    <x v="1102"/>
    <x v="1012"/>
    <x v="411"/>
    <x v="557"/>
    <s v="No"/>
    <s v="No"/>
    <x v="0"/>
    <x v="1"/>
    <x v="1"/>
    <x v="1"/>
    <x v="0"/>
    <x v="1032"/>
    <x v="1102"/>
    <x v="2"/>
    <s v="tier - 2"/>
    <x v="1"/>
    <x v="30"/>
  </r>
  <r>
    <x v="1103"/>
    <x v="1013"/>
    <x v="800"/>
    <x v="457"/>
    <s v="Yes"/>
    <s v="No"/>
    <x v="0"/>
    <x v="3"/>
    <x v="1"/>
    <x v="0"/>
    <x v="0"/>
    <x v="64"/>
    <x v="1103"/>
    <x v="2"/>
    <s v="tier - 2"/>
    <x v="3"/>
    <x v="27"/>
  </r>
  <r>
    <x v="1104"/>
    <x v="1014"/>
    <x v="43"/>
    <x v="558"/>
    <s v="No"/>
    <s v="No"/>
    <x v="0"/>
    <x v="0"/>
    <x v="1"/>
    <x v="0"/>
    <x v="0"/>
    <x v="1033"/>
    <x v="1104"/>
    <x v="2"/>
    <s v="tier - 1"/>
    <x v="1"/>
    <x v="0"/>
  </r>
  <r>
    <x v="1105"/>
    <x v="1015"/>
    <x v="166"/>
    <x v="559"/>
    <s v="Yes"/>
    <s v="No"/>
    <x v="0"/>
    <x v="0"/>
    <x v="1"/>
    <x v="0"/>
    <x v="0"/>
    <x v="63"/>
    <x v="1105"/>
    <x v="2"/>
    <s v="tier - 3"/>
    <x v="0"/>
    <x v="22"/>
  </r>
  <r>
    <x v="1106"/>
    <x v="1016"/>
    <x v="801"/>
    <x v="254"/>
    <s v="Yes"/>
    <s v="No"/>
    <x v="0"/>
    <x v="0"/>
    <x v="1"/>
    <x v="1"/>
    <x v="0"/>
    <x v="1034"/>
    <x v="1106"/>
    <x v="2"/>
    <s v="tier - 2"/>
    <x v="3"/>
    <x v="22"/>
  </r>
  <r>
    <x v="1107"/>
    <x v="1017"/>
    <x v="567"/>
    <x v="560"/>
    <s v="Yes"/>
    <s v="No"/>
    <x v="0"/>
    <x v="1"/>
    <x v="1"/>
    <x v="2"/>
    <x v="0"/>
    <x v="1035"/>
    <x v="1107"/>
    <x v="2"/>
    <s v="tier - 1"/>
    <x v="2"/>
    <x v="2"/>
  </r>
  <r>
    <x v="1108"/>
    <x v="1018"/>
    <x v="802"/>
    <x v="103"/>
    <s v="Yes"/>
    <s v="No"/>
    <x v="0"/>
    <x v="0"/>
    <x v="1"/>
    <x v="0"/>
    <x v="2"/>
    <x v="1036"/>
    <x v="1108"/>
    <x v="2"/>
    <s v="tier - 2"/>
    <x v="12"/>
    <x v="17"/>
  </r>
  <r>
    <x v="1109"/>
    <x v="1019"/>
    <x v="803"/>
    <x v="561"/>
    <s v="No"/>
    <s v="No"/>
    <x v="0"/>
    <x v="1"/>
    <x v="1"/>
    <x v="1"/>
    <x v="1"/>
    <x v="1037"/>
    <x v="1109"/>
    <x v="2"/>
    <s v="tier - 3"/>
    <x v="15"/>
    <x v="28"/>
  </r>
  <r>
    <x v="1110"/>
    <x v="384"/>
    <x v="567"/>
    <x v="525"/>
    <s v="No"/>
    <s v="No"/>
    <x v="0"/>
    <x v="1"/>
    <x v="1"/>
    <x v="2"/>
    <x v="0"/>
    <x v="1038"/>
    <x v="1110"/>
    <x v="2"/>
    <s v="tier - 2"/>
    <x v="1"/>
    <x v="30"/>
  </r>
  <r>
    <x v="1111"/>
    <x v="1020"/>
    <x v="804"/>
    <x v="282"/>
    <s v="Yes"/>
    <s v="No"/>
    <x v="0"/>
    <x v="0"/>
    <x v="1"/>
    <x v="0"/>
    <x v="0"/>
    <x v="1039"/>
    <x v="1111"/>
    <x v="2"/>
    <s v="tier - 1"/>
    <x v="15"/>
    <x v="36"/>
  </r>
  <r>
    <x v="1112"/>
    <x v="1021"/>
    <x v="111"/>
    <x v="447"/>
    <s v="No"/>
    <s v="No"/>
    <x v="0"/>
    <x v="0"/>
    <x v="1"/>
    <x v="0"/>
    <x v="0"/>
    <x v="1040"/>
    <x v="1112"/>
    <x v="2"/>
    <s v="tier - 1"/>
    <x v="4"/>
    <x v="19"/>
  </r>
  <r>
    <x v="1113"/>
    <x v="1022"/>
    <x v="805"/>
    <x v="109"/>
    <s v="Yes"/>
    <s v="No"/>
    <x v="1"/>
    <x v="3"/>
    <x v="1"/>
    <x v="0"/>
    <x v="1"/>
    <x v="1041"/>
    <x v="1113"/>
    <x v="2"/>
    <s v="tier - 2"/>
    <x v="1"/>
    <x v="31"/>
  </r>
  <r>
    <x v="1114"/>
    <x v="1023"/>
    <x v="806"/>
    <x v="56"/>
    <s v="No"/>
    <s v="No"/>
    <x v="0"/>
    <x v="1"/>
    <x v="1"/>
    <x v="0"/>
    <x v="1"/>
    <x v="1042"/>
    <x v="1114"/>
    <x v="2"/>
    <s v="tier - 3"/>
    <x v="3"/>
    <x v="28"/>
  </r>
  <r>
    <x v="1115"/>
    <x v="1024"/>
    <x v="629"/>
    <x v="485"/>
    <s v="Yes"/>
    <s v="No"/>
    <x v="0"/>
    <x v="3"/>
    <x v="1"/>
    <x v="0"/>
    <x v="0"/>
    <x v="1043"/>
    <x v="1115"/>
    <x v="2"/>
    <s v="tier - 3"/>
    <x v="1"/>
    <x v="27"/>
  </r>
  <r>
    <x v="1116"/>
    <x v="1025"/>
    <x v="807"/>
    <x v="199"/>
    <s v="No"/>
    <s v="No"/>
    <x v="0"/>
    <x v="1"/>
    <x v="1"/>
    <x v="2"/>
    <x v="2"/>
    <x v="1044"/>
    <x v="1116"/>
    <x v="2"/>
    <s v="tier - 1"/>
    <x v="0"/>
    <x v="28"/>
  </r>
  <r>
    <x v="1117"/>
    <x v="1026"/>
    <x v="808"/>
    <x v="500"/>
    <s v="No"/>
    <s v="No"/>
    <x v="0"/>
    <x v="1"/>
    <x v="1"/>
    <x v="1"/>
    <x v="2"/>
    <x v="279"/>
    <x v="1117"/>
    <x v="2"/>
    <s v="tier - 1"/>
    <x v="2"/>
    <x v="28"/>
  </r>
  <r>
    <x v="1118"/>
    <x v="1027"/>
    <x v="809"/>
    <x v="315"/>
    <s v="Yes"/>
    <s v="No"/>
    <x v="0"/>
    <x v="0"/>
    <x v="1"/>
    <x v="1"/>
    <x v="2"/>
    <x v="1045"/>
    <x v="1118"/>
    <x v="2"/>
    <s v="tier - 2"/>
    <x v="3"/>
    <x v="1"/>
  </r>
  <r>
    <x v="1119"/>
    <x v="1028"/>
    <x v="315"/>
    <x v="473"/>
    <s v="Yes"/>
    <s v="No"/>
    <x v="1"/>
    <x v="3"/>
    <x v="1"/>
    <x v="0"/>
    <x v="2"/>
    <x v="1046"/>
    <x v="1119"/>
    <x v="2"/>
    <s v="tier - 3"/>
    <x v="3"/>
    <x v="16"/>
  </r>
  <r>
    <x v="1120"/>
    <x v="1029"/>
    <x v="88"/>
    <x v="300"/>
    <s v="Yes"/>
    <s v="No"/>
    <x v="1"/>
    <x v="3"/>
    <x v="1"/>
    <x v="0"/>
    <x v="1"/>
    <x v="1047"/>
    <x v="1120"/>
    <x v="2"/>
    <s v="tier - 1"/>
    <x v="6"/>
    <x v="16"/>
  </r>
  <r>
    <x v="1121"/>
    <x v="1030"/>
    <x v="643"/>
    <x v="562"/>
    <s v="Yes"/>
    <s v="No"/>
    <x v="1"/>
    <x v="3"/>
    <x v="1"/>
    <x v="2"/>
    <x v="1"/>
    <x v="1048"/>
    <x v="1121"/>
    <x v="2"/>
    <s v="tier - 2"/>
    <x v="3"/>
    <x v="16"/>
  </r>
  <r>
    <x v="1122"/>
    <x v="1031"/>
    <x v="67"/>
    <x v="172"/>
    <s v="No"/>
    <s v="No"/>
    <x v="0"/>
    <x v="0"/>
    <x v="1"/>
    <x v="0"/>
    <x v="0"/>
    <x v="958"/>
    <x v="1122"/>
    <x v="2"/>
    <s v="tier - 2"/>
    <x v="2"/>
    <x v="19"/>
  </r>
  <r>
    <x v="1123"/>
    <x v="1032"/>
    <x v="175"/>
    <x v="561"/>
    <s v="No"/>
    <s v="No"/>
    <x v="1"/>
    <x v="3"/>
    <x v="1"/>
    <x v="1"/>
    <x v="1"/>
    <x v="1049"/>
    <x v="1123"/>
    <x v="2"/>
    <s v="tier - 1"/>
    <x v="14"/>
    <x v="18"/>
  </r>
  <r>
    <x v="1124"/>
    <x v="1033"/>
    <x v="810"/>
    <x v="563"/>
    <s v="Yes"/>
    <s v="No"/>
    <x v="0"/>
    <x v="3"/>
    <x v="1"/>
    <x v="0"/>
    <x v="1"/>
    <x v="1050"/>
    <x v="1124"/>
    <x v="2"/>
    <s v="tier - 3"/>
    <x v="12"/>
    <x v="23"/>
  </r>
  <r>
    <x v="1125"/>
    <x v="1034"/>
    <x v="628"/>
    <x v="564"/>
    <s v="Yes"/>
    <s v="No"/>
    <x v="0"/>
    <x v="1"/>
    <x v="1"/>
    <x v="2"/>
    <x v="0"/>
    <x v="1051"/>
    <x v="1125"/>
    <x v="1"/>
    <s v="tier - 3"/>
    <x v="1"/>
    <x v="2"/>
  </r>
  <r>
    <x v="1126"/>
    <x v="1035"/>
    <x v="67"/>
    <x v="399"/>
    <s v="No"/>
    <s v="No"/>
    <x v="0"/>
    <x v="0"/>
    <x v="1"/>
    <x v="0"/>
    <x v="0"/>
    <x v="1052"/>
    <x v="1126"/>
    <x v="1"/>
    <s v="tier - 2"/>
    <x v="9"/>
    <x v="14"/>
  </r>
  <r>
    <x v="1127"/>
    <x v="1036"/>
    <x v="292"/>
    <x v="410"/>
    <s v="No"/>
    <s v="No"/>
    <x v="0"/>
    <x v="0"/>
    <x v="1"/>
    <x v="1"/>
    <x v="0"/>
    <x v="937"/>
    <x v="1127"/>
    <x v="1"/>
    <s v="tier - 3"/>
    <x v="11"/>
    <x v="14"/>
  </r>
  <r>
    <x v="1128"/>
    <x v="1037"/>
    <x v="811"/>
    <x v="138"/>
    <s v="Yes"/>
    <s v="No"/>
    <x v="0"/>
    <x v="3"/>
    <x v="1"/>
    <x v="2"/>
    <x v="2"/>
    <x v="874"/>
    <x v="1128"/>
    <x v="2"/>
    <s v="tier - 3"/>
    <x v="0"/>
    <x v="13"/>
  </r>
  <r>
    <x v="1129"/>
    <x v="1038"/>
    <x v="607"/>
    <x v="180"/>
    <s v="Yes"/>
    <s v="No"/>
    <x v="1"/>
    <x v="3"/>
    <x v="1"/>
    <x v="0"/>
    <x v="2"/>
    <x v="1053"/>
    <x v="1129"/>
    <x v="1"/>
    <s v="tier - 2"/>
    <x v="1"/>
    <x v="33"/>
  </r>
  <r>
    <x v="1130"/>
    <x v="1039"/>
    <x v="812"/>
    <x v="332"/>
    <s v="Yes"/>
    <s v="No"/>
    <x v="0"/>
    <x v="0"/>
    <x v="1"/>
    <x v="0"/>
    <x v="2"/>
    <x v="732"/>
    <x v="1130"/>
    <x v="1"/>
    <s v="tier - 3"/>
    <x v="15"/>
    <x v="17"/>
  </r>
  <r>
    <x v="1131"/>
    <x v="1040"/>
    <x v="402"/>
    <x v="115"/>
    <s v="No"/>
    <s v="No"/>
    <x v="0"/>
    <x v="1"/>
    <x v="1"/>
    <x v="0"/>
    <x v="2"/>
    <x v="411"/>
    <x v="1131"/>
    <x v="1"/>
    <s v="tier - 3"/>
    <x v="1"/>
    <x v="28"/>
  </r>
  <r>
    <x v="1132"/>
    <x v="1041"/>
    <x v="813"/>
    <x v="64"/>
    <s v="No"/>
    <s v="No"/>
    <x v="0"/>
    <x v="0"/>
    <x v="1"/>
    <x v="2"/>
    <x v="0"/>
    <x v="1054"/>
    <x v="1132"/>
    <x v="2"/>
    <s v="tier - 2"/>
    <x v="0"/>
    <x v="5"/>
  </r>
  <r>
    <x v="1133"/>
    <x v="1042"/>
    <x v="814"/>
    <x v="80"/>
    <s v="Yes"/>
    <s v="No"/>
    <x v="0"/>
    <x v="0"/>
    <x v="1"/>
    <x v="0"/>
    <x v="2"/>
    <x v="1055"/>
    <x v="1133"/>
    <x v="1"/>
    <s v="tier - 3"/>
    <x v="1"/>
    <x v="45"/>
  </r>
  <r>
    <x v="1134"/>
    <x v="1043"/>
    <x v="613"/>
    <x v="134"/>
    <s v="Yes"/>
    <s v="No"/>
    <x v="0"/>
    <x v="1"/>
    <x v="1"/>
    <x v="1"/>
    <x v="2"/>
    <x v="1056"/>
    <x v="1134"/>
    <x v="2"/>
    <s v="tier - 3"/>
    <x v="0"/>
    <x v="24"/>
  </r>
  <r>
    <x v="1135"/>
    <x v="1044"/>
    <x v="815"/>
    <x v="485"/>
    <s v="No"/>
    <s v="No"/>
    <x v="0"/>
    <x v="0"/>
    <x v="1"/>
    <x v="0"/>
    <x v="0"/>
    <x v="1057"/>
    <x v="1135"/>
    <x v="1"/>
    <s v="tier - 3"/>
    <x v="3"/>
    <x v="14"/>
  </r>
  <r>
    <x v="1136"/>
    <x v="1045"/>
    <x v="816"/>
    <x v="565"/>
    <s v="No"/>
    <s v="No"/>
    <x v="0"/>
    <x v="0"/>
    <x v="1"/>
    <x v="0"/>
    <x v="0"/>
    <x v="1058"/>
    <x v="1136"/>
    <x v="1"/>
    <s v="tier - 1"/>
    <x v="0"/>
    <x v="14"/>
  </r>
  <r>
    <x v="1137"/>
    <x v="1046"/>
    <x v="817"/>
    <x v="220"/>
    <s v="No"/>
    <s v="No"/>
    <x v="0"/>
    <x v="0"/>
    <x v="1"/>
    <x v="0"/>
    <x v="0"/>
    <x v="1059"/>
    <x v="1137"/>
    <x v="1"/>
    <s v="tier - 3"/>
    <x v="2"/>
    <x v="14"/>
  </r>
  <r>
    <x v="1138"/>
    <x v="1047"/>
    <x v="54"/>
    <x v="566"/>
    <s v="No"/>
    <s v="No"/>
    <x v="0"/>
    <x v="0"/>
    <x v="1"/>
    <x v="0"/>
    <x v="0"/>
    <x v="1060"/>
    <x v="1138"/>
    <x v="1"/>
    <s v="tier - 2"/>
    <x v="3"/>
    <x v="14"/>
  </r>
  <r>
    <x v="1139"/>
    <x v="1048"/>
    <x v="547"/>
    <x v="85"/>
    <s v="No"/>
    <s v="No"/>
    <x v="0"/>
    <x v="3"/>
    <x v="1"/>
    <x v="0"/>
    <x v="1"/>
    <x v="1061"/>
    <x v="1139"/>
    <x v="1"/>
    <s v="tier - 2"/>
    <x v="8"/>
    <x v="44"/>
  </r>
  <r>
    <x v="1140"/>
    <x v="216"/>
    <x v="467"/>
    <x v="320"/>
    <s v="Yes"/>
    <s v="No"/>
    <x v="1"/>
    <x v="3"/>
    <x v="1"/>
    <x v="1"/>
    <x v="2"/>
    <x v="1062"/>
    <x v="1140"/>
    <x v="2"/>
    <s v="tier - 3"/>
    <x v="1"/>
    <x v="16"/>
  </r>
  <r>
    <x v="1141"/>
    <x v="1049"/>
    <x v="629"/>
    <x v="453"/>
    <s v="No"/>
    <s v="No"/>
    <x v="0"/>
    <x v="0"/>
    <x v="1"/>
    <x v="0"/>
    <x v="0"/>
    <x v="955"/>
    <x v="1141"/>
    <x v="1"/>
    <s v="tier - 3"/>
    <x v="2"/>
    <x v="14"/>
  </r>
  <r>
    <x v="1142"/>
    <x v="1050"/>
    <x v="362"/>
    <x v="259"/>
    <s v="Yes"/>
    <s v="No"/>
    <x v="1"/>
    <x v="3"/>
    <x v="1"/>
    <x v="2"/>
    <x v="1"/>
    <x v="650"/>
    <x v="1142"/>
    <x v="2"/>
    <s v="tier - 3"/>
    <x v="1"/>
    <x v="16"/>
  </r>
  <r>
    <x v="1143"/>
    <x v="1051"/>
    <x v="809"/>
    <x v="567"/>
    <s v="No"/>
    <s v="No"/>
    <x v="0"/>
    <x v="0"/>
    <x v="1"/>
    <x v="1"/>
    <x v="0"/>
    <x v="1063"/>
    <x v="1143"/>
    <x v="1"/>
    <s v="tier - 2"/>
    <x v="3"/>
    <x v="14"/>
  </r>
  <r>
    <x v="1144"/>
    <x v="1052"/>
    <x v="818"/>
    <x v="525"/>
    <s v="No"/>
    <s v="No"/>
    <x v="0"/>
    <x v="0"/>
    <x v="1"/>
    <x v="2"/>
    <x v="0"/>
    <x v="1064"/>
    <x v="1144"/>
    <x v="1"/>
    <s v="tier - 3"/>
    <x v="0"/>
    <x v="14"/>
  </r>
  <r>
    <x v="1145"/>
    <x v="1053"/>
    <x v="806"/>
    <x v="423"/>
    <s v="No"/>
    <s v="No"/>
    <x v="0"/>
    <x v="0"/>
    <x v="1"/>
    <x v="0"/>
    <x v="0"/>
    <x v="1065"/>
    <x v="1145"/>
    <x v="2"/>
    <s v="tier - 3"/>
    <x v="3"/>
    <x v="0"/>
  </r>
  <r>
    <x v="1146"/>
    <x v="1054"/>
    <x v="819"/>
    <x v="375"/>
    <s v="No"/>
    <s v="No"/>
    <x v="0"/>
    <x v="3"/>
    <x v="1"/>
    <x v="0"/>
    <x v="2"/>
    <x v="1066"/>
    <x v="1146"/>
    <x v="1"/>
    <s v="tier - 1"/>
    <x v="1"/>
    <x v="34"/>
  </r>
  <r>
    <x v="1147"/>
    <x v="1055"/>
    <x v="820"/>
    <x v="56"/>
    <s v="No"/>
    <s v="No"/>
    <x v="0"/>
    <x v="1"/>
    <x v="1"/>
    <x v="1"/>
    <x v="1"/>
    <x v="397"/>
    <x v="1147"/>
    <x v="1"/>
    <s v="tier - 3"/>
    <x v="14"/>
    <x v="28"/>
  </r>
  <r>
    <x v="1148"/>
    <x v="1056"/>
    <x v="821"/>
    <x v="336"/>
    <s v="No"/>
    <s v="No"/>
    <x v="0"/>
    <x v="1"/>
    <x v="1"/>
    <x v="1"/>
    <x v="1"/>
    <x v="1067"/>
    <x v="1148"/>
    <x v="1"/>
    <s v="tier - 2"/>
    <x v="14"/>
    <x v="28"/>
  </r>
  <r>
    <x v="1149"/>
    <x v="1057"/>
    <x v="822"/>
    <x v="568"/>
    <s v="No"/>
    <s v="No"/>
    <x v="0"/>
    <x v="1"/>
    <x v="1"/>
    <x v="0"/>
    <x v="0"/>
    <x v="1068"/>
    <x v="1149"/>
    <x v="1"/>
    <s v="tier - 1"/>
    <x v="0"/>
    <x v="30"/>
  </r>
  <r>
    <x v="1150"/>
    <x v="495"/>
    <x v="823"/>
    <x v="240"/>
    <s v="No"/>
    <s v="No"/>
    <x v="0"/>
    <x v="0"/>
    <x v="1"/>
    <x v="2"/>
    <x v="1"/>
    <x v="1069"/>
    <x v="1150"/>
    <x v="2"/>
    <s v="tier - 2"/>
    <x v="0"/>
    <x v="1"/>
  </r>
  <r>
    <x v="1151"/>
    <x v="1058"/>
    <x v="824"/>
    <x v="111"/>
    <s v="Yes"/>
    <s v="No"/>
    <x v="0"/>
    <x v="0"/>
    <x v="1"/>
    <x v="0"/>
    <x v="2"/>
    <x v="1070"/>
    <x v="1151"/>
    <x v="1"/>
    <s v="tier - 3"/>
    <x v="8"/>
    <x v="45"/>
  </r>
  <r>
    <x v="1152"/>
    <x v="1059"/>
    <x v="111"/>
    <x v="569"/>
    <s v="No"/>
    <s v="No"/>
    <x v="0"/>
    <x v="1"/>
    <x v="1"/>
    <x v="0"/>
    <x v="0"/>
    <x v="386"/>
    <x v="1152"/>
    <x v="1"/>
    <s v="tier - 2"/>
    <x v="2"/>
    <x v="30"/>
  </r>
  <r>
    <x v="1153"/>
    <x v="1060"/>
    <x v="825"/>
    <x v="400"/>
    <s v="No"/>
    <s v="No"/>
    <x v="0"/>
    <x v="0"/>
    <x v="1"/>
    <x v="2"/>
    <x v="0"/>
    <x v="1071"/>
    <x v="1153"/>
    <x v="2"/>
    <s v="tier - 1"/>
    <x v="1"/>
    <x v="11"/>
  </r>
  <r>
    <x v="1154"/>
    <x v="1061"/>
    <x v="469"/>
    <x v="562"/>
    <s v="Yes"/>
    <s v="No"/>
    <x v="0"/>
    <x v="0"/>
    <x v="1"/>
    <x v="0"/>
    <x v="1"/>
    <x v="621"/>
    <x v="1154"/>
    <x v="1"/>
    <s v="tier - 2"/>
    <x v="1"/>
    <x v="47"/>
  </r>
  <r>
    <x v="1155"/>
    <x v="1062"/>
    <x v="826"/>
    <x v="424"/>
    <s v="Yes"/>
    <s v="No"/>
    <x v="0"/>
    <x v="1"/>
    <x v="1"/>
    <x v="0"/>
    <x v="0"/>
    <x v="1072"/>
    <x v="1155"/>
    <x v="1"/>
    <s v="tier - 1"/>
    <x v="0"/>
    <x v="2"/>
  </r>
  <r>
    <x v="1156"/>
    <x v="1063"/>
    <x v="117"/>
    <x v="502"/>
    <s v="Yes"/>
    <s v="No"/>
    <x v="0"/>
    <x v="1"/>
    <x v="1"/>
    <x v="0"/>
    <x v="0"/>
    <x v="1073"/>
    <x v="1156"/>
    <x v="2"/>
    <s v="tier - 1"/>
    <x v="3"/>
    <x v="2"/>
  </r>
  <r>
    <x v="1157"/>
    <x v="1064"/>
    <x v="781"/>
    <x v="513"/>
    <s v="Yes"/>
    <s v="No"/>
    <x v="0"/>
    <x v="1"/>
    <x v="1"/>
    <x v="0"/>
    <x v="0"/>
    <x v="1074"/>
    <x v="1157"/>
    <x v="2"/>
    <s v="tier - 1"/>
    <x v="4"/>
    <x v="2"/>
  </r>
  <r>
    <x v="1158"/>
    <x v="1065"/>
    <x v="401"/>
    <x v="113"/>
    <s v="Yes"/>
    <s v="No"/>
    <x v="0"/>
    <x v="3"/>
    <x v="1"/>
    <x v="1"/>
    <x v="0"/>
    <x v="532"/>
    <x v="1158"/>
    <x v="1"/>
    <s v="tier - 1"/>
    <x v="2"/>
    <x v="27"/>
  </r>
  <r>
    <x v="1159"/>
    <x v="1066"/>
    <x v="827"/>
    <x v="200"/>
    <s v="No"/>
    <s v="No"/>
    <x v="0"/>
    <x v="1"/>
    <x v="1"/>
    <x v="1"/>
    <x v="1"/>
    <x v="1037"/>
    <x v="1159"/>
    <x v="1"/>
    <s v="tier - 1"/>
    <x v="14"/>
    <x v="28"/>
  </r>
  <r>
    <x v="1160"/>
    <x v="1067"/>
    <x v="828"/>
    <x v="347"/>
    <s v="No"/>
    <s v="No"/>
    <x v="0"/>
    <x v="0"/>
    <x v="1"/>
    <x v="0"/>
    <x v="2"/>
    <x v="1075"/>
    <x v="1160"/>
    <x v="1"/>
    <s v="tier - 3"/>
    <x v="2"/>
    <x v="29"/>
  </r>
  <r>
    <x v="1161"/>
    <x v="1068"/>
    <x v="829"/>
    <x v="231"/>
    <s v="Yes"/>
    <s v="No"/>
    <x v="0"/>
    <x v="3"/>
    <x v="1"/>
    <x v="2"/>
    <x v="1"/>
    <x v="18"/>
    <x v="1161"/>
    <x v="2"/>
    <s v="tier - 3"/>
    <x v="0"/>
    <x v="13"/>
  </r>
  <r>
    <x v="1162"/>
    <x v="1069"/>
    <x v="830"/>
    <x v="180"/>
    <s v="Yes"/>
    <s v="No"/>
    <x v="0"/>
    <x v="1"/>
    <x v="1"/>
    <x v="2"/>
    <x v="2"/>
    <x v="1076"/>
    <x v="1162"/>
    <x v="2"/>
    <s v="tier - 2"/>
    <x v="0"/>
    <x v="24"/>
  </r>
  <r>
    <x v="1163"/>
    <x v="1070"/>
    <x v="831"/>
    <x v="570"/>
    <s v="Yes"/>
    <s v="No"/>
    <x v="0"/>
    <x v="0"/>
    <x v="1"/>
    <x v="0"/>
    <x v="0"/>
    <x v="1077"/>
    <x v="1163"/>
    <x v="1"/>
    <s v="tier - 3"/>
    <x v="3"/>
    <x v="36"/>
  </r>
  <r>
    <x v="1164"/>
    <x v="1071"/>
    <x v="705"/>
    <x v="571"/>
    <s v="No"/>
    <s v="No"/>
    <x v="0"/>
    <x v="0"/>
    <x v="1"/>
    <x v="0"/>
    <x v="0"/>
    <x v="1078"/>
    <x v="1164"/>
    <x v="1"/>
    <s v="tier - 2"/>
    <x v="3"/>
    <x v="19"/>
  </r>
  <r>
    <x v="1165"/>
    <x v="1072"/>
    <x v="832"/>
    <x v="457"/>
    <s v="No"/>
    <s v="No"/>
    <x v="0"/>
    <x v="0"/>
    <x v="1"/>
    <x v="2"/>
    <x v="0"/>
    <x v="1079"/>
    <x v="1165"/>
    <x v="1"/>
    <s v="tier - 1"/>
    <x v="1"/>
    <x v="14"/>
  </r>
  <r>
    <x v="1166"/>
    <x v="1073"/>
    <x v="396"/>
    <x v="521"/>
    <s v="Yes"/>
    <s v="No"/>
    <x v="0"/>
    <x v="1"/>
    <x v="1"/>
    <x v="0"/>
    <x v="0"/>
    <x v="1080"/>
    <x v="1166"/>
    <x v="1"/>
    <s v="tier - 2"/>
    <x v="3"/>
    <x v="2"/>
  </r>
  <r>
    <x v="1167"/>
    <x v="1074"/>
    <x v="833"/>
    <x v="572"/>
    <s v="No"/>
    <s v="No"/>
    <x v="0"/>
    <x v="0"/>
    <x v="1"/>
    <x v="1"/>
    <x v="0"/>
    <x v="1081"/>
    <x v="1167"/>
    <x v="2"/>
    <s v="tier - 2"/>
    <x v="0"/>
    <x v="0"/>
  </r>
  <r>
    <x v="1168"/>
    <x v="41"/>
    <x v="67"/>
    <x v="161"/>
    <s v="No"/>
    <s v="No"/>
    <x v="0"/>
    <x v="1"/>
    <x v="1"/>
    <x v="0"/>
    <x v="2"/>
    <x v="1082"/>
    <x v="1168"/>
    <x v="1"/>
    <s v="tier - 2"/>
    <x v="3"/>
    <x v="28"/>
  </r>
  <r>
    <x v="1169"/>
    <x v="1075"/>
    <x v="834"/>
    <x v="136"/>
    <s v="No"/>
    <s v="No"/>
    <x v="1"/>
    <x v="3"/>
    <x v="1"/>
    <x v="1"/>
    <x v="1"/>
    <x v="1083"/>
    <x v="1169"/>
    <x v="1"/>
    <s v="tier - 2"/>
    <x v="14"/>
    <x v="18"/>
  </r>
  <r>
    <x v="1170"/>
    <x v="916"/>
    <x v="78"/>
    <x v="98"/>
    <s v="No"/>
    <s v="No"/>
    <x v="0"/>
    <x v="3"/>
    <x v="1"/>
    <x v="0"/>
    <x v="2"/>
    <x v="1084"/>
    <x v="1170"/>
    <x v="1"/>
    <s v="tier - 2"/>
    <x v="12"/>
    <x v="44"/>
  </r>
  <r>
    <x v="1171"/>
    <x v="1076"/>
    <x v="835"/>
    <x v="573"/>
    <s v="Yes"/>
    <s v="No"/>
    <x v="0"/>
    <x v="1"/>
    <x v="1"/>
    <x v="0"/>
    <x v="0"/>
    <x v="1085"/>
    <x v="1171"/>
    <x v="1"/>
    <s v="tier - 3"/>
    <x v="3"/>
    <x v="2"/>
  </r>
  <r>
    <x v="1172"/>
    <x v="1077"/>
    <x v="277"/>
    <x v="570"/>
    <s v="Yes"/>
    <s v="No"/>
    <x v="0"/>
    <x v="3"/>
    <x v="1"/>
    <x v="1"/>
    <x v="0"/>
    <x v="291"/>
    <x v="1172"/>
    <x v="2"/>
    <s v="tier - 3"/>
    <x v="1"/>
    <x v="27"/>
  </r>
  <r>
    <x v="1173"/>
    <x v="1078"/>
    <x v="183"/>
    <x v="188"/>
    <s v="No"/>
    <s v="No"/>
    <x v="0"/>
    <x v="0"/>
    <x v="1"/>
    <x v="1"/>
    <x v="2"/>
    <x v="1086"/>
    <x v="1173"/>
    <x v="1"/>
    <s v="tier - 1"/>
    <x v="15"/>
    <x v="37"/>
  </r>
  <r>
    <x v="1174"/>
    <x v="1079"/>
    <x v="836"/>
    <x v="297"/>
    <s v="No"/>
    <s v="No"/>
    <x v="0"/>
    <x v="1"/>
    <x v="1"/>
    <x v="1"/>
    <x v="1"/>
    <x v="1087"/>
    <x v="1174"/>
    <x v="2"/>
    <s v="tier - 3"/>
    <x v="4"/>
    <x v="28"/>
  </r>
  <r>
    <x v="1175"/>
    <x v="1080"/>
    <x v="837"/>
    <x v="60"/>
    <s v="Yes"/>
    <s v="No"/>
    <x v="0"/>
    <x v="3"/>
    <x v="1"/>
    <x v="2"/>
    <x v="1"/>
    <x v="1088"/>
    <x v="1175"/>
    <x v="2"/>
    <s v="tier - 3"/>
    <x v="0"/>
    <x v="13"/>
  </r>
  <r>
    <x v="1176"/>
    <x v="1081"/>
    <x v="757"/>
    <x v="574"/>
    <s v="Yes"/>
    <s v="No"/>
    <x v="0"/>
    <x v="0"/>
    <x v="1"/>
    <x v="0"/>
    <x v="0"/>
    <x v="1089"/>
    <x v="1176"/>
    <x v="1"/>
    <s v="tier - 1"/>
    <x v="14"/>
    <x v="36"/>
  </r>
  <r>
    <x v="1177"/>
    <x v="1082"/>
    <x v="838"/>
    <x v="116"/>
    <s v="No"/>
    <s v="No"/>
    <x v="0"/>
    <x v="1"/>
    <x v="1"/>
    <x v="0"/>
    <x v="0"/>
    <x v="1090"/>
    <x v="1177"/>
    <x v="1"/>
    <s v="tier - 3"/>
    <x v="1"/>
    <x v="30"/>
  </r>
  <r>
    <x v="1178"/>
    <x v="1083"/>
    <x v="839"/>
    <x v="161"/>
    <s v="Yes"/>
    <s v="No"/>
    <x v="0"/>
    <x v="1"/>
    <x v="1"/>
    <x v="2"/>
    <x v="2"/>
    <x v="1091"/>
    <x v="1178"/>
    <x v="2"/>
    <s v="tier - 2"/>
    <x v="0"/>
    <x v="24"/>
  </r>
  <r>
    <x v="1179"/>
    <x v="1084"/>
    <x v="361"/>
    <x v="575"/>
    <s v="No"/>
    <s v="No"/>
    <x v="0"/>
    <x v="1"/>
    <x v="1"/>
    <x v="2"/>
    <x v="0"/>
    <x v="1092"/>
    <x v="1179"/>
    <x v="1"/>
    <s v="tier - 1"/>
    <x v="1"/>
    <x v="30"/>
  </r>
  <r>
    <x v="1180"/>
    <x v="1085"/>
    <x v="606"/>
    <x v="410"/>
    <s v="No"/>
    <s v="No"/>
    <x v="0"/>
    <x v="0"/>
    <x v="1"/>
    <x v="0"/>
    <x v="0"/>
    <x v="1093"/>
    <x v="1180"/>
    <x v="2"/>
    <s v="tier - 1"/>
    <x v="3"/>
    <x v="19"/>
  </r>
  <r>
    <x v="1181"/>
    <x v="40"/>
    <x v="840"/>
    <x v="576"/>
    <s v="No"/>
    <s v="No"/>
    <x v="0"/>
    <x v="1"/>
    <x v="1"/>
    <x v="0"/>
    <x v="2"/>
    <x v="1094"/>
    <x v="1181"/>
    <x v="1"/>
    <s v="tier - 1"/>
    <x v="0"/>
    <x v="28"/>
  </r>
  <r>
    <x v="1182"/>
    <x v="1086"/>
    <x v="841"/>
    <x v="27"/>
    <s v="No"/>
    <s v="No"/>
    <x v="0"/>
    <x v="1"/>
    <x v="1"/>
    <x v="0"/>
    <x v="2"/>
    <x v="1094"/>
    <x v="1182"/>
    <x v="1"/>
    <s v="tier - 1"/>
    <x v="2"/>
    <x v="28"/>
  </r>
  <r>
    <x v="1183"/>
    <x v="1087"/>
    <x v="842"/>
    <x v="242"/>
    <s v="Yes"/>
    <s v="No"/>
    <x v="0"/>
    <x v="3"/>
    <x v="1"/>
    <x v="1"/>
    <x v="0"/>
    <x v="1095"/>
    <x v="1183"/>
    <x v="1"/>
    <s v="tier - 2"/>
    <x v="2"/>
    <x v="27"/>
  </r>
  <r>
    <x v="1184"/>
    <x v="1088"/>
    <x v="401"/>
    <x v="354"/>
    <s v="No"/>
    <s v="No"/>
    <x v="0"/>
    <x v="1"/>
    <x v="1"/>
    <x v="1"/>
    <x v="0"/>
    <x v="1096"/>
    <x v="1184"/>
    <x v="1"/>
    <s v="tier - 3"/>
    <x v="14"/>
    <x v="30"/>
  </r>
  <r>
    <x v="1185"/>
    <x v="1089"/>
    <x v="419"/>
    <x v="483"/>
    <s v="No"/>
    <s v="No"/>
    <x v="0"/>
    <x v="0"/>
    <x v="1"/>
    <x v="1"/>
    <x v="0"/>
    <x v="1097"/>
    <x v="1185"/>
    <x v="1"/>
    <s v="tier - 2"/>
    <x v="3"/>
    <x v="14"/>
  </r>
  <r>
    <x v="1186"/>
    <x v="1090"/>
    <x v="843"/>
    <x v="152"/>
    <s v="No"/>
    <s v="No"/>
    <x v="0"/>
    <x v="3"/>
    <x v="1"/>
    <x v="0"/>
    <x v="2"/>
    <x v="1098"/>
    <x v="1186"/>
    <x v="1"/>
    <s v="tier - 1"/>
    <x v="1"/>
    <x v="34"/>
  </r>
  <r>
    <x v="1187"/>
    <x v="268"/>
    <x v="617"/>
    <x v="577"/>
    <s v="Yes"/>
    <s v="No"/>
    <x v="1"/>
    <x v="3"/>
    <x v="1"/>
    <x v="0"/>
    <x v="2"/>
    <x v="1099"/>
    <x v="1187"/>
    <x v="2"/>
    <s v="tier - 2"/>
    <x v="0"/>
    <x v="16"/>
  </r>
  <r>
    <x v="1188"/>
    <x v="1091"/>
    <x v="376"/>
    <x v="3"/>
    <s v="Yes"/>
    <s v="No"/>
    <x v="0"/>
    <x v="0"/>
    <x v="1"/>
    <x v="2"/>
    <x v="1"/>
    <x v="68"/>
    <x v="1188"/>
    <x v="1"/>
    <s v="tier - 3"/>
    <x v="6"/>
    <x v="1"/>
  </r>
  <r>
    <x v="1189"/>
    <x v="1092"/>
    <x v="844"/>
    <x v="507"/>
    <s v="Yes"/>
    <s v="No"/>
    <x v="1"/>
    <x v="3"/>
    <x v="1"/>
    <x v="1"/>
    <x v="2"/>
    <x v="1100"/>
    <x v="1189"/>
    <x v="1"/>
    <s v="tier - 2"/>
    <x v="0"/>
    <x v="0"/>
  </r>
  <r>
    <x v="1190"/>
    <x v="1093"/>
    <x v="845"/>
    <x v="87"/>
    <s v="No"/>
    <s v="No"/>
    <x v="1"/>
    <x v="3"/>
    <x v="1"/>
    <x v="1"/>
    <x v="1"/>
    <x v="1101"/>
    <x v="1190"/>
    <x v="1"/>
    <s v="tier - 2"/>
    <x v="14"/>
    <x v="18"/>
  </r>
  <r>
    <x v="1191"/>
    <x v="1094"/>
    <x v="558"/>
    <x v="27"/>
    <s v="No"/>
    <s v="No"/>
    <x v="0"/>
    <x v="3"/>
    <x v="1"/>
    <x v="0"/>
    <x v="2"/>
    <x v="1102"/>
    <x v="1191"/>
    <x v="1"/>
    <s v="tier - 3"/>
    <x v="14"/>
    <x v="38"/>
  </r>
  <r>
    <x v="1192"/>
    <x v="1095"/>
    <x v="352"/>
    <x v="254"/>
    <s v="No"/>
    <s v="No"/>
    <x v="0"/>
    <x v="0"/>
    <x v="1"/>
    <x v="1"/>
    <x v="0"/>
    <x v="1103"/>
    <x v="1192"/>
    <x v="1"/>
    <s v="tier - 3"/>
    <x v="2"/>
    <x v="30"/>
  </r>
  <r>
    <x v="1193"/>
    <x v="1096"/>
    <x v="384"/>
    <x v="271"/>
    <s v="No"/>
    <s v="No"/>
    <x v="0"/>
    <x v="0"/>
    <x v="1"/>
    <x v="1"/>
    <x v="0"/>
    <x v="1104"/>
    <x v="1193"/>
    <x v="1"/>
    <s v="tier - 1"/>
    <x v="2"/>
    <x v="19"/>
  </r>
  <r>
    <x v="1194"/>
    <x v="1097"/>
    <x v="846"/>
    <x v="81"/>
    <s v="Yes"/>
    <s v="No"/>
    <x v="0"/>
    <x v="0"/>
    <x v="1"/>
    <x v="0"/>
    <x v="2"/>
    <x v="1105"/>
    <x v="1194"/>
    <x v="1"/>
    <s v="tier - 1"/>
    <x v="2"/>
    <x v="1"/>
  </r>
  <r>
    <x v="1195"/>
    <x v="1098"/>
    <x v="65"/>
    <x v="182"/>
    <s v="Yes"/>
    <s v="No"/>
    <x v="0"/>
    <x v="0"/>
    <x v="1"/>
    <x v="0"/>
    <x v="2"/>
    <x v="1106"/>
    <x v="1195"/>
    <x v="1"/>
    <s v="tier - 2"/>
    <x v="3"/>
    <x v="1"/>
  </r>
  <r>
    <x v="1196"/>
    <x v="1099"/>
    <x v="67"/>
    <x v="203"/>
    <s v="Yes"/>
    <s v="No"/>
    <x v="0"/>
    <x v="0"/>
    <x v="1"/>
    <x v="0"/>
    <x v="2"/>
    <x v="1107"/>
    <x v="1196"/>
    <x v="1"/>
    <s v="tier - 3"/>
    <x v="2"/>
    <x v="1"/>
  </r>
  <r>
    <x v="1197"/>
    <x v="1100"/>
    <x v="573"/>
    <x v="578"/>
    <s v="No"/>
    <s v="No"/>
    <x v="0"/>
    <x v="0"/>
    <x v="1"/>
    <x v="0"/>
    <x v="0"/>
    <x v="1108"/>
    <x v="1197"/>
    <x v="2"/>
    <s v="tier - 3"/>
    <x v="3"/>
    <x v="14"/>
  </r>
  <r>
    <x v="1198"/>
    <x v="1101"/>
    <x v="63"/>
    <x v="480"/>
    <s v="No"/>
    <s v="No"/>
    <x v="0"/>
    <x v="0"/>
    <x v="1"/>
    <x v="0"/>
    <x v="0"/>
    <x v="1109"/>
    <x v="1198"/>
    <x v="2"/>
    <s v="tier - 2"/>
    <x v="0"/>
    <x v="14"/>
  </r>
  <r>
    <x v="1199"/>
    <x v="1102"/>
    <x v="847"/>
    <x v="407"/>
    <s v="Yes"/>
    <s v="No"/>
    <x v="0"/>
    <x v="3"/>
    <x v="1"/>
    <x v="1"/>
    <x v="0"/>
    <x v="108"/>
    <x v="1199"/>
    <x v="1"/>
    <s v="tier - 2"/>
    <x v="2"/>
    <x v="27"/>
  </r>
  <r>
    <x v="1200"/>
    <x v="779"/>
    <x v="848"/>
    <x v="73"/>
    <s v="No"/>
    <s v="No"/>
    <x v="0"/>
    <x v="0"/>
    <x v="1"/>
    <x v="0"/>
    <x v="0"/>
    <x v="1110"/>
    <x v="1200"/>
    <x v="1"/>
    <s v="tier - 1"/>
    <x v="0"/>
    <x v="14"/>
  </r>
  <r>
    <x v="1201"/>
    <x v="1103"/>
    <x v="849"/>
    <x v="216"/>
    <s v="Yes"/>
    <s v="No"/>
    <x v="1"/>
    <x v="3"/>
    <x v="1"/>
    <x v="1"/>
    <x v="1"/>
    <x v="1111"/>
    <x v="1201"/>
    <x v="1"/>
    <s v="tier - 3"/>
    <x v="0"/>
    <x v="16"/>
  </r>
  <r>
    <x v="1202"/>
    <x v="1104"/>
    <x v="329"/>
    <x v="71"/>
    <s v="No"/>
    <s v="No"/>
    <x v="0"/>
    <x v="0"/>
    <x v="1"/>
    <x v="2"/>
    <x v="0"/>
    <x v="1112"/>
    <x v="1202"/>
    <x v="2"/>
    <s v="tier - 1"/>
    <x v="4"/>
    <x v="14"/>
  </r>
  <r>
    <x v="1203"/>
    <x v="1105"/>
    <x v="314"/>
    <x v="214"/>
    <s v="Yes"/>
    <s v="No"/>
    <x v="0"/>
    <x v="3"/>
    <x v="1"/>
    <x v="0"/>
    <x v="1"/>
    <x v="1113"/>
    <x v="1203"/>
    <x v="1"/>
    <s v="tier - 1"/>
    <x v="14"/>
    <x v="23"/>
  </r>
  <r>
    <x v="1204"/>
    <x v="1106"/>
    <x v="850"/>
    <x v="229"/>
    <s v="Yes"/>
    <s v="No"/>
    <x v="0"/>
    <x v="0"/>
    <x v="1"/>
    <x v="0"/>
    <x v="1"/>
    <x v="1114"/>
    <x v="1204"/>
    <x v="1"/>
    <s v="tier - 1"/>
    <x v="12"/>
    <x v="45"/>
  </r>
  <r>
    <x v="1205"/>
    <x v="1107"/>
    <x v="851"/>
    <x v="326"/>
    <s v="Yes"/>
    <s v="No"/>
    <x v="0"/>
    <x v="3"/>
    <x v="1"/>
    <x v="0"/>
    <x v="2"/>
    <x v="1115"/>
    <x v="1205"/>
    <x v="1"/>
    <s v="tier - 1"/>
    <x v="1"/>
    <x v="23"/>
  </r>
  <r>
    <x v="1206"/>
    <x v="1108"/>
    <x v="852"/>
    <x v="178"/>
    <s v="No"/>
    <s v="No"/>
    <x v="0"/>
    <x v="0"/>
    <x v="1"/>
    <x v="1"/>
    <x v="1"/>
    <x v="1116"/>
    <x v="1206"/>
    <x v="1"/>
    <s v="tier - 1"/>
    <x v="2"/>
    <x v="29"/>
  </r>
  <r>
    <x v="1207"/>
    <x v="535"/>
    <x v="853"/>
    <x v="385"/>
    <s v="Yes"/>
    <s v="No"/>
    <x v="1"/>
    <x v="3"/>
    <x v="1"/>
    <x v="2"/>
    <x v="0"/>
    <x v="1117"/>
    <x v="1207"/>
    <x v="2"/>
    <s v="tier - 1"/>
    <x v="0"/>
    <x v="5"/>
  </r>
  <r>
    <x v="1208"/>
    <x v="1109"/>
    <x v="684"/>
    <x v="579"/>
    <s v="No"/>
    <s v="No"/>
    <x v="0"/>
    <x v="1"/>
    <x v="1"/>
    <x v="0"/>
    <x v="0"/>
    <x v="1118"/>
    <x v="1208"/>
    <x v="2"/>
    <s v="tier - 3"/>
    <x v="0"/>
    <x v="30"/>
  </r>
  <r>
    <x v="1209"/>
    <x v="592"/>
    <x v="854"/>
    <x v="184"/>
    <s v="Yes"/>
    <s v="No"/>
    <x v="0"/>
    <x v="0"/>
    <x v="1"/>
    <x v="1"/>
    <x v="1"/>
    <x v="1105"/>
    <x v="1209"/>
    <x v="1"/>
    <s v="tier - 1"/>
    <x v="1"/>
    <x v="1"/>
  </r>
  <r>
    <x v="1210"/>
    <x v="1110"/>
    <x v="32"/>
    <x v="517"/>
    <s v="No"/>
    <s v="No"/>
    <x v="0"/>
    <x v="1"/>
    <x v="1"/>
    <x v="0"/>
    <x v="0"/>
    <x v="65"/>
    <x v="1210"/>
    <x v="2"/>
    <s v="tier - 3"/>
    <x v="4"/>
    <x v="30"/>
  </r>
  <r>
    <x v="1211"/>
    <x v="1111"/>
    <x v="277"/>
    <x v="64"/>
    <s v="No"/>
    <s v="No"/>
    <x v="0"/>
    <x v="1"/>
    <x v="1"/>
    <x v="1"/>
    <x v="0"/>
    <x v="1118"/>
    <x v="1211"/>
    <x v="1"/>
    <s v="tier - 3"/>
    <x v="11"/>
    <x v="30"/>
  </r>
  <r>
    <x v="1212"/>
    <x v="1112"/>
    <x v="855"/>
    <x v="251"/>
    <s v="Yes"/>
    <s v="No"/>
    <x v="1"/>
    <x v="3"/>
    <x v="1"/>
    <x v="1"/>
    <x v="2"/>
    <x v="811"/>
    <x v="1212"/>
    <x v="1"/>
    <s v="tier - 3"/>
    <x v="0"/>
    <x v="16"/>
  </r>
  <r>
    <x v="1213"/>
    <x v="1113"/>
    <x v="97"/>
    <x v="113"/>
    <s v="No"/>
    <s v="No"/>
    <x v="0"/>
    <x v="0"/>
    <x v="1"/>
    <x v="0"/>
    <x v="0"/>
    <x v="1119"/>
    <x v="1213"/>
    <x v="1"/>
    <s v="tier - 3"/>
    <x v="0"/>
    <x v="14"/>
  </r>
  <r>
    <x v="1214"/>
    <x v="1114"/>
    <x v="304"/>
    <x v="349"/>
    <s v="No"/>
    <s v="No"/>
    <x v="0"/>
    <x v="1"/>
    <x v="1"/>
    <x v="1"/>
    <x v="0"/>
    <x v="211"/>
    <x v="1214"/>
    <x v="2"/>
    <s v="tier - 2"/>
    <x v="4"/>
    <x v="30"/>
  </r>
  <r>
    <x v="1215"/>
    <x v="1115"/>
    <x v="856"/>
    <x v="580"/>
    <s v="No"/>
    <s v="No"/>
    <x v="0"/>
    <x v="0"/>
    <x v="1"/>
    <x v="2"/>
    <x v="0"/>
    <x v="1120"/>
    <x v="1215"/>
    <x v="1"/>
    <s v="tier - 1"/>
    <x v="3"/>
    <x v="14"/>
  </r>
  <r>
    <x v="1216"/>
    <x v="703"/>
    <x v="467"/>
    <x v="581"/>
    <s v="No"/>
    <s v="No"/>
    <x v="0"/>
    <x v="0"/>
    <x v="1"/>
    <x v="1"/>
    <x v="0"/>
    <x v="1121"/>
    <x v="1216"/>
    <x v="1"/>
    <s v="tier - 1"/>
    <x v="1"/>
    <x v="19"/>
  </r>
  <r>
    <x v="1217"/>
    <x v="1116"/>
    <x v="857"/>
    <x v="332"/>
    <s v="No"/>
    <s v="No"/>
    <x v="0"/>
    <x v="0"/>
    <x v="1"/>
    <x v="1"/>
    <x v="2"/>
    <x v="1122"/>
    <x v="1217"/>
    <x v="1"/>
    <s v="tier - 1"/>
    <x v="14"/>
    <x v="25"/>
  </r>
  <r>
    <x v="1218"/>
    <x v="1117"/>
    <x v="247"/>
    <x v="384"/>
    <s v="Yes"/>
    <s v="No"/>
    <x v="0"/>
    <x v="3"/>
    <x v="1"/>
    <x v="1"/>
    <x v="0"/>
    <x v="1123"/>
    <x v="1218"/>
    <x v="2"/>
    <s v="tier - 3"/>
    <x v="5"/>
    <x v="27"/>
  </r>
  <r>
    <x v="1219"/>
    <x v="1118"/>
    <x v="366"/>
    <x v="137"/>
    <s v="Yes"/>
    <s v="No"/>
    <x v="0"/>
    <x v="0"/>
    <x v="1"/>
    <x v="1"/>
    <x v="0"/>
    <x v="1124"/>
    <x v="1219"/>
    <x v="1"/>
    <s v="tier - 3"/>
    <x v="9"/>
    <x v="36"/>
  </r>
  <r>
    <x v="1220"/>
    <x v="1119"/>
    <x v="858"/>
    <x v="582"/>
    <s v="Yes"/>
    <s v="No"/>
    <x v="0"/>
    <x v="3"/>
    <x v="1"/>
    <x v="0"/>
    <x v="0"/>
    <x v="1125"/>
    <x v="1220"/>
    <x v="1"/>
    <s v="tier - 3"/>
    <x v="14"/>
    <x v="26"/>
  </r>
  <r>
    <x v="1221"/>
    <x v="1120"/>
    <x v="387"/>
    <x v="149"/>
    <s v="Yes"/>
    <s v="No"/>
    <x v="0"/>
    <x v="0"/>
    <x v="1"/>
    <x v="2"/>
    <x v="1"/>
    <x v="1126"/>
    <x v="1221"/>
    <x v="1"/>
    <s v="tier - 1"/>
    <x v="1"/>
    <x v="1"/>
  </r>
  <r>
    <x v="1222"/>
    <x v="1121"/>
    <x v="859"/>
    <x v="583"/>
    <s v="No"/>
    <s v="No"/>
    <x v="0"/>
    <x v="1"/>
    <x v="1"/>
    <x v="2"/>
    <x v="0"/>
    <x v="1127"/>
    <x v="1222"/>
    <x v="1"/>
    <s v="tier - 3"/>
    <x v="3"/>
    <x v="30"/>
  </r>
  <r>
    <x v="1223"/>
    <x v="294"/>
    <x v="860"/>
    <x v="498"/>
    <s v="No"/>
    <s v="No"/>
    <x v="0"/>
    <x v="0"/>
    <x v="1"/>
    <x v="0"/>
    <x v="0"/>
    <x v="1109"/>
    <x v="1223"/>
    <x v="2"/>
    <s v="tier - 1"/>
    <x v="1"/>
    <x v="14"/>
  </r>
  <r>
    <x v="1224"/>
    <x v="50"/>
    <x v="861"/>
    <x v="16"/>
    <s v="Yes"/>
    <s v="No"/>
    <x v="0"/>
    <x v="1"/>
    <x v="1"/>
    <x v="2"/>
    <x v="0"/>
    <x v="1128"/>
    <x v="1224"/>
    <x v="1"/>
    <s v="tier - 2"/>
    <x v="1"/>
    <x v="2"/>
  </r>
  <r>
    <x v="1225"/>
    <x v="1122"/>
    <x v="851"/>
    <x v="259"/>
    <s v="No"/>
    <s v="No"/>
    <x v="0"/>
    <x v="0"/>
    <x v="1"/>
    <x v="0"/>
    <x v="1"/>
    <x v="1129"/>
    <x v="1225"/>
    <x v="1"/>
    <s v="tier - 2"/>
    <x v="14"/>
    <x v="3"/>
  </r>
  <r>
    <x v="1226"/>
    <x v="1123"/>
    <x v="256"/>
    <x v="268"/>
    <s v="No"/>
    <s v="No"/>
    <x v="0"/>
    <x v="0"/>
    <x v="1"/>
    <x v="1"/>
    <x v="1"/>
    <x v="1130"/>
    <x v="1226"/>
    <x v="1"/>
    <s v="tier - 1"/>
    <x v="1"/>
    <x v="37"/>
  </r>
  <r>
    <x v="1227"/>
    <x v="1124"/>
    <x v="862"/>
    <x v="234"/>
    <s v="Yes"/>
    <s v="No"/>
    <x v="0"/>
    <x v="1"/>
    <x v="1"/>
    <x v="0"/>
    <x v="0"/>
    <x v="1131"/>
    <x v="1227"/>
    <x v="2"/>
    <s v="tier - 2"/>
    <x v="3"/>
    <x v="2"/>
  </r>
  <r>
    <x v="1228"/>
    <x v="1125"/>
    <x v="97"/>
    <x v="275"/>
    <s v="Yes"/>
    <s v="No"/>
    <x v="0"/>
    <x v="1"/>
    <x v="1"/>
    <x v="0"/>
    <x v="0"/>
    <x v="1132"/>
    <x v="1228"/>
    <x v="2"/>
    <s v="tier - 3"/>
    <x v="0"/>
    <x v="2"/>
  </r>
  <r>
    <x v="1229"/>
    <x v="1126"/>
    <x v="460"/>
    <x v="515"/>
    <s v="No"/>
    <s v="No"/>
    <x v="0"/>
    <x v="0"/>
    <x v="1"/>
    <x v="1"/>
    <x v="2"/>
    <x v="346"/>
    <x v="1229"/>
    <x v="1"/>
    <s v="tier - 1"/>
    <x v="3"/>
    <x v="29"/>
  </r>
  <r>
    <x v="1230"/>
    <x v="1127"/>
    <x v="863"/>
    <x v="584"/>
    <s v="No"/>
    <s v="No"/>
    <x v="0"/>
    <x v="0"/>
    <x v="1"/>
    <x v="2"/>
    <x v="0"/>
    <x v="1133"/>
    <x v="1230"/>
    <x v="2"/>
    <s v="tier - 1"/>
    <x v="3"/>
    <x v="11"/>
  </r>
  <r>
    <x v="1231"/>
    <x v="1128"/>
    <x v="524"/>
    <x v="435"/>
    <s v="No"/>
    <s v="No"/>
    <x v="0"/>
    <x v="0"/>
    <x v="1"/>
    <x v="1"/>
    <x v="2"/>
    <x v="1134"/>
    <x v="1231"/>
    <x v="1"/>
    <s v="tier - 2"/>
    <x v="2"/>
    <x v="29"/>
  </r>
  <r>
    <x v="1232"/>
    <x v="1129"/>
    <x v="864"/>
    <x v="81"/>
    <s v="No"/>
    <s v="No"/>
    <x v="0"/>
    <x v="1"/>
    <x v="1"/>
    <x v="0"/>
    <x v="2"/>
    <x v="1135"/>
    <x v="1232"/>
    <x v="2"/>
    <s v="tier - 2"/>
    <x v="0"/>
    <x v="28"/>
  </r>
  <r>
    <x v="1233"/>
    <x v="939"/>
    <x v="103"/>
    <x v="363"/>
    <s v="No"/>
    <s v="No"/>
    <x v="0"/>
    <x v="1"/>
    <x v="1"/>
    <x v="0"/>
    <x v="2"/>
    <x v="1136"/>
    <x v="1233"/>
    <x v="1"/>
    <s v="tier - 2"/>
    <x v="0"/>
    <x v="28"/>
  </r>
  <r>
    <x v="1234"/>
    <x v="1130"/>
    <x v="142"/>
    <x v="585"/>
    <s v="No"/>
    <s v="No"/>
    <x v="1"/>
    <x v="3"/>
    <x v="1"/>
    <x v="0"/>
    <x v="2"/>
    <x v="1137"/>
    <x v="1234"/>
    <x v="1"/>
    <s v="tier - 3"/>
    <x v="12"/>
    <x v="20"/>
  </r>
  <r>
    <x v="1235"/>
    <x v="1131"/>
    <x v="865"/>
    <x v="538"/>
    <s v="No"/>
    <s v="No"/>
    <x v="1"/>
    <x v="3"/>
    <x v="1"/>
    <x v="1"/>
    <x v="2"/>
    <x v="1138"/>
    <x v="1235"/>
    <x v="1"/>
    <s v="tier - 1"/>
    <x v="15"/>
    <x v="18"/>
  </r>
  <r>
    <x v="1236"/>
    <x v="1132"/>
    <x v="386"/>
    <x v="586"/>
    <s v="No"/>
    <s v="No"/>
    <x v="0"/>
    <x v="1"/>
    <x v="1"/>
    <x v="1"/>
    <x v="0"/>
    <x v="1015"/>
    <x v="1236"/>
    <x v="1"/>
    <s v="tier - 1"/>
    <x v="1"/>
    <x v="30"/>
  </r>
  <r>
    <x v="1237"/>
    <x v="1133"/>
    <x v="866"/>
    <x v="284"/>
    <s v="No"/>
    <s v="No"/>
    <x v="0"/>
    <x v="0"/>
    <x v="1"/>
    <x v="0"/>
    <x v="0"/>
    <x v="1139"/>
    <x v="1237"/>
    <x v="1"/>
    <s v="tier - 2"/>
    <x v="0"/>
    <x v="19"/>
  </r>
  <r>
    <x v="1238"/>
    <x v="1134"/>
    <x v="117"/>
    <x v="499"/>
    <s v="No"/>
    <s v="No"/>
    <x v="0"/>
    <x v="0"/>
    <x v="1"/>
    <x v="0"/>
    <x v="0"/>
    <x v="1140"/>
    <x v="1238"/>
    <x v="2"/>
    <s v="tier - 2"/>
    <x v="3"/>
    <x v="19"/>
  </r>
  <r>
    <x v="1239"/>
    <x v="1135"/>
    <x v="388"/>
    <x v="69"/>
    <s v="Yes"/>
    <s v="No"/>
    <x v="1"/>
    <x v="3"/>
    <x v="1"/>
    <x v="2"/>
    <x v="2"/>
    <x v="1141"/>
    <x v="1239"/>
    <x v="1"/>
    <s v="tier - 3"/>
    <x v="1"/>
    <x v="33"/>
  </r>
  <r>
    <x v="1240"/>
    <x v="1136"/>
    <x v="588"/>
    <x v="509"/>
    <s v="No"/>
    <s v="No"/>
    <x v="0"/>
    <x v="0"/>
    <x v="1"/>
    <x v="0"/>
    <x v="0"/>
    <x v="1142"/>
    <x v="1240"/>
    <x v="2"/>
    <s v="tier - 2"/>
    <x v="4"/>
    <x v="19"/>
  </r>
  <r>
    <x v="1241"/>
    <x v="848"/>
    <x v="867"/>
    <x v="144"/>
    <s v="No"/>
    <s v="No"/>
    <x v="0"/>
    <x v="3"/>
    <x v="1"/>
    <x v="0"/>
    <x v="2"/>
    <x v="1143"/>
    <x v="1241"/>
    <x v="1"/>
    <s v="tier - 3"/>
    <x v="12"/>
    <x v="34"/>
  </r>
  <r>
    <x v="1242"/>
    <x v="1137"/>
    <x v="30"/>
    <x v="147"/>
    <s v="Yes"/>
    <s v="No"/>
    <x v="0"/>
    <x v="0"/>
    <x v="1"/>
    <x v="0"/>
    <x v="1"/>
    <x v="1144"/>
    <x v="1242"/>
    <x v="2"/>
    <s v="tier - 2"/>
    <x v="0"/>
    <x v="1"/>
  </r>
  <r>
    <x v="1243"/>
    <x v="1138"/>
    <x v="380"/>
    <x v="120"/>
    <s v="No"/>
    <s v="No"/>
    <x v="0"/>
    <x v="1"/>
    <x v="1"/>
    <x v="1"/>
    <x v="2"/>
    <x v="1145"/>
    <x v="1243"/>
    <x v="1"/>
    <s v="tier - 1"/>
    <x v="3"/>
    <x v="14"/>
  </r>
  <r>
    <x v="1244"/>
    <x v="1104"/>
    <x v="868"/>
    <x v="12"/>
    <s v="Yes"/>
    <s v="No"/>
    <x v="0"/>
    <x v="3"/>
    <x v="1"/>
    <x v="1"/>
    <x v="0"/>
    <x v="1146"/>
    <x v="1244"/>
    <x v="1"/>
    <s v="tier - 2"/>
    <x v="1"/>
    <x v="27"/>
  </r>
  <r>
    <x v="1245"/>
    <x v="1139"/>
    <x v="869"/>
    <x v="499"/>
    <s v="Yes"/>
    <s v="No"/>
    <x v="0"/>
    <x v="0"/>
    <x v="1"/>
    <x v="2"/>
    <x v="0"/>
    <x v="1147"/>
    <x v="1245"/>
    <x v="2"/>
    <s v="tier - 2"/>
    <x v="0"/>
    <x v="22"/>
  </r>
  <r>
    <x v="1246"/>
    <x v="1140"/>
    <x v="870"/>
    <x v="587"/>
    <s v="Yes"/>
    <s v="No"/>
    <x v="1"/>
    <x v="3"/>
    <x v="1"/>
    <x v="0"/>
    <x v="2"/>
    <x v="1148"/>
    <x v="1246"/>
    <x v="1"/>
    <s v="tier - 2"/>
    <x v="1"/>
    <x v="31"/>
  </r>
  <r>
    <x v="1247"/>
    <x v="1141"/>
    <x v="507"/>
    <x v="548"/>
    <s v="No"/>
    <s v="No"/>
    <x v="0"/>
    <x v="0"/>
    <x v="1"/>
    <x v="2"/>
    <x v="0"/>
    <x v="1149"/>
    <x v="1247"/>
    <x v="1"/>
    <s v="tier - 3"/>
    <x v="6"/>
    <x v="9"/>
  </r>
  <r>
    <x v="1248"/>
    <x v="1142"/>
    <x v="871"/>
    <x v="588"/>
    <s v="No"/>
    <s v="No"/>
    <x v="0"/>
    <x v="1"/>
    <x v="1"/>
    <x v="1"/>
    <x v="0"/>
    <x v="1150"/>
    <x v="1248"/>
    <x v="1"/>
    <s v="tier - 3"/>
    <x v="1"/>
    <x v="30"/>
  </r>
  <r>
    <x v="1249"/>
    <x v="1143"/>
    <x v="456"/>
    <x v="350"/>
    <s v="No"/>
    <s v="No"/>
    <x v="0"/>
    <x v="0"/>
    <x v="1"/>
    <x v="0"/>
    <x v="0"/>
    <x v="1151"/>
    <x v="1249"/>
    <x v="1"/>
    <s v="tier - 3"/>
    <x v="0"/>
    <x v="19"/>
  </r>
  <r>
    <x v="1250"/>
    <x v="1144"/>
    <x v="723"/>
    <x v="105"/>
    <s v="No"/>
    <s v="No"/>
    <x v="0"/>
    <x v="1"/>
    <x v="1"/>
    <x v="0"/>
    <x v="1"/>
    <x v="1152"/>
    <x v="1250"/>
    <x v="2"/>
    <s v="tier - 2"/>
    <x v="1"/>
    <x v="28"/>
  </r>
  <r>
    <x v="1251"/>
    <x v="1145"/>
    <x v="421"/>
    <x v="337"/>
    <s v="No"/>
    <s v="No"/>
    <x v="0"/>
    <x v="1"/>
    <x v="1"/>
    <x v="1"/>
    <x v="2"/>
    <x v="1153"/>
    <x v="1251"/>
    <x v="2"/>
    <s v="tier - 1"/>
    <x v="1"/>
    <x v="28"/>
  </r>
  <r>
    <x v="1252"/>
    <x v="1146"/>
    <x v="117"/>
    <x v="178"/>
    <s v="Yes"/>
    <s v="No"/>
    <x v="0"/>
    <x v="0"/>
    <x v="1"/>
    <x v="0"/>
    <x v="1"/>
    <x v="1154"/>
    <x v="1252"/>
    <x v="1"/>
    <s v="tier - 3"/>
    <x v="3"/>
    <x v="1"/>
  </r>
  <r>
    <x v="1253"/>
    <x v="1147"/>
    <x v="872"/>
    <x v="425"/>
    <s v="Yes"/>
    <s v="No"/>
    <x v="0"/>
    <x v="3"/>
    <x v="1"/>
    <x v="0"/>
    <x v="1"/>
    <x v="1155"/>
    <x v="1253"/>
    <x v="1"/>
    <s v="tier - 1"/>
    <x v="15"/>
    <x v="23"/>
  </r>
  <r>
    <x v="1254"/>
    <x v="1148"/>
    <x v="764"/>
    <x v="589"/>
    <s v="Yes"/>
    <s v="No"/>
    <x v="0"/>
    <x v="0"/>
    <x v="1"/>
    <x v="0"/>
    <x v="1"/>
    <x v="1156"/>
    <x v="1254"/>
    <x v="1"/>
    <s v="tier - 3"/>
    <x v="2"/>
    <x v="1"/>
  </r>
  <r>
    <x v="1255"/>
    <x v="1149"/>
    <x v="692"/>
    <x v="300"/>
    <s v="Yes"/>
    <s v="No"/>
    <x v="0"/>
    <x v="0"/>
    <x v="1"/>
    <x v="1"/>
    <x v="1"/>
    <x v="1157"/>
    <x v="1255"/>
    <x v="1"/>
    <s v="tier - 1"/>
    <x v="3"/>
    <x v="1"/>
  </r>
  <r>
    <x v="1256"/>
    <x v="1150"/>
    <x v="873"/>
    <x v="46"/>
    <s v="Yes"/>
    <s v="No"/>
    <x v="0"/>
    <x v="0"/>
    <x v="1"/>
    <x v="0"/>
    <x v="2"/>
    <x v="1158"/>
    <x v="1256"/>
    <x v="1"/>
    <s v="tier - 3"/>
    <x v="8"/>
    <x v="47"/>
  </r>
  <r>
    <x v="1257"/>
    <x v="1151"/>
    <x v="874"/>
    <x v="364"/>
    <s v="No"/>
    <s v="No"/>
    <x v="0"/>
    <x v="0"/>
    <x v="1"/>
    <x v="2"/>
    <x v="0"/>
    <x v="1159"/>
    <x v="1257"/>
    <x v="2"/>
    <s v="tier - 2"/>
    <x v="0"/>
    <x v="11"/>
  </r>
  <r>
    <x v="1258"/>
    <x v="1152"/>
    <x v="875"/>
    <x v="356"/>
    <s v="No"/>
    <s v="No"/>
    <x v="0"/>
    <x v="0"/>
    <x v="1"/>
    <x v="0"/>
    <x v="0"/>
    <x v="1160"/>
    <x v="1258"/>
    <x v="1"/>
    <s v="tier - 1"/>
    <x v="3"/>
    <x v="14"/>
  </r>
  <r>
    <x v="1259"/>
    <x v="920"/>
    <x v="876"/>
    <x v="499"/>
    <s v="No"/>
    <s v="No"/>
    <x v="0"/>
    <x v="0"/>
    <x v="1"/>
    <x v="1"/>
    <x v="0"/>
    <x v="1161"/>
    <x v="1259"/>
    <x v="1"/>
    <s v="tier - 3"/>
    <x v="3"/>
    <x v="14"/>
  </r>
  <r>
    <x v="1260"/>
    <x v="1153"/>
    <x v="67"/>
    <x v="116"/>
    <s v="No"/>
    <s v="No"/>
    <x v="0"/>
    <x v="0"/>
    <x v="1"/>
    <x v="0"/>
    <x v="0"/>
    <x v="1162"/>
    <x v="1260"/>
    <x v="1"/>
    <s v="tier - 3"/>
    <x v="1"/>
    <x v="19"/>
  </r>
  <r>
    <x v="1261"/>
    <x v="1154"/>
    <x v="305"/>
    <x v="117"/>
    <s v="Yes"/>
    <s v="No"/>
    <x v="1"/>
    <x v="3"/>
    <x v="1"/>
    <x v="2"/>
    <x v="2"/>
    <x v="1163"/>
    <x v="1261"/>
    <x v="1"/>
    <s v="tier - 1"/>
    <x v="0"/>
    <x v="16"/>
  </r>
  <r>
    <x v="1262"/>
    <x v="1155"/>
    <x v="441"/>
    <x v="268"/>
    <s v="No"/>
    <s v="No"/>
    <x v="0"/>
    <x v="0"/>
    <x v="1"/>
    <x v="0"/>
    <x v="1"/>
    <x v="1164"/>
    <x v="1262"/>
    <x v="1"/>
    <s v="tier - 3"/>
    <x v="3"/>
    <x v="35"/>
  </r>
  <r>
    <x v="1263"/>
    <x v="1156"/>
    <x v="877"/>
    <x v="178"/>
    <s v="Yes"/>
    <s v="No"/>
    <x v="0"/>
    <x v="0"/>
    <x v="1"/>
    <x v="0"/>
    <x v="1"/>
    <x v="1165"/>
    <x v="1263"/>
    <x v="1"/>
    <s v="tier - 3"/>
    <x v="1"/>
    <x v="1"/>
  </r>
  <r>
    <x v="1264"/>
    <x v="1157"/>
    <x v="625"/>
    <x v="302"/>
    <s v="No"/>
    <s v="No"/>
    <x v="0"/>
    <x v="1"/>
    <x v="1"/>
    <x v="1"/>
    <x v="0"/>
    <x v="1166"/>
    <x v="1264"/>
    <x v="2"/>
    <s v="tier - 3"/>
    <x v="3"/>
    <x v="30"/>
  </r>
  <r>
    <x v="1265"/>
    <x v="1158"/>
    <x v="724"/>
    <x v="155"/>
    <s v="No"/>
    <s v="No"/>
    <x v="0"/>
    <x v="0"/>
    <x v="1"/>
    <x v="1"/>
    <x v="2"/>
    <x v="1167"/>
    <x v="1265"/>
    <x v="1"/>
    <s v="tier - 3"/>
    <x v="14"/>
    <x v="25"/>
  </r>
  <r>
    <x v="1266"/>
    <x v="1159"/>
    <x v="878"/>
    <x v="590"/>
    <s v="No"/>
    <s v="No"/>
    <x v="0"/>
    <x v="1"/>
    <x v="1"/>
    <x v="2"/>
    <x v="0"/>
    <x v="1015"/>
    <x v="1266"/>
    <x v="1"/>
    <s v="tier - 1"/>
    <x v="6"/>
    <x v="30"/>
  </r>
  <r>
    <x v="1267"/>
    <x v="1160"/>
    <x v="879"/>
    <x v="455"/>
    <s v="No"/>
    <s v="No"/>
    <x v="0"/>
    <x v="0"/>
    <x v="1"/>
    <x v="0"/>
    <x v="0"/>
    <x v="1168"/>
    <x v="1267"/>
    <x v="1"/>
    <s v="tier - 1"/>
    <x v="1"/>
    <x v="19"/>
  </r>
  <r>
    <x v="1268"/>
    <x v="1161"/>
    <x v="880"/>
    <x v="78"/>
    <s v="Yes"/>
    <s v="No"/>
    <x v="1"/>
    <x v="3"/>
    <x v="1"/>
    <x v="2"/>
    <x v="2"/>
    <x v="1169"/>
    <x v="1268"/>
    <x v="1"/>
    <s v="tier - 3"/>
    <x v="0"/>
    <x v="16"/>
  </r>
  <r>
    <x v="1269"/>
    <x v="186"/>
    <x v="881"/>
    <x v="591"/>
    <s v="No"/>
    <s v="No"/>
    <x v="0"/>
    <x v="0"/>
    <x v="1"/>
    <x v="2"/>
    <x v="0"/>
    <x v="1170"/>
    <x v="1269"/>
    <x v="2"/>
    <s v="tier - 2"/>
    <x v="1"/>
    <x v="11"/>
  </r>
  <r>
    <x v="1270"/>
    <x v="142"/>
    <x v="882"/>
    <x v="367"/>
    <s v="Yes"/>
    <s v="No"/>
    <x v="0"/>
    <x v="3"/>
    <x v="1"/>
    <x v="2"/>
    <x v="0"/>
    <x v="1171"/>
    <x v="1270"/>
    <x v="1"/>
    <s v="tier - 2"/>
    <x v="6"/>
    <x v="27"/>
  </r>
  <r>
    <x v="1271"/>
    <x v="1162"/>
    <x v="419"/>
    <x v="100"/>
    <s v="No"/>
    <s v="No"/>
    <x v="0"/>
    <x v="0"/>
    <x v="1"/>
    <x v="1"/>
    <x v="1"/>
    <x v="1172"/>
    <x v="1271"/>
    <x v="1"/>
    <s v="tier - 3"/>
    <x v="3"/>
    <x v="29"/>
  </r>
  <r>
    <x v="1272"/>
    <x v="1163"/>
    <x v="352"/>
    <x v="10"/>
    <s v="No"/>
    <s v="No"/>
    <x v="1"/>
    <x v="3"/>
    <x v="1"/>
    <x v="1"/>
    <x v="1"/>
    <x v="1101"/>
    <x v="1272"/>
    <x v="0"/>
    <s v="tier - 2"/>
    <x v="7"/>
    <x v="18"/>
  </r>
  <r>
    <x v="1273"/>
    <x v="1164"/>
    <x v="883"/>
    <x v="243"/>
    <s v="No"/>
    <s v="No"/>
    <x v="0"/>
    <x v="0"/>
    <x v="1"/>
    <x v="2"/>
    <x v="2"/>
    <x v="1173"/>
    <x v="1273"/>
    <x v="1"/>
    <s v="tier - 2"/>
    <x v="0"/>
    <x v="29"/>
  </r>
  <r>
    <x v="1274"/>
    <x v="1165"/>
    <x v="636"/>
    <x v="184"/>
    <s v="No"/>
    <s v="No"/>
    <x v="0"/>
    <x v="0"/>
    <x v="1"/>
    <x v="2"/>
    <x v="1"/>
    <x v="1174"/>
    <x v="1274"/>
    <x v="2"/>
    <s v="tier - 2"/>
    <x v="4"/>
    <x v="29"/>
  </r>
  <r>
    <x v="1275"/>
    <x v="904"/>
    <x v="288"/>
    <x v="412"/>
    <s v="No"/>
    <s v="No"/>
    <x v="0"/>
    <x v="0"/>
    <x v="1"/>
    <x v="2"/>
    <x v="1"/>
    <x v="1175"/>
    <x v="1275"/>
    <x v="1"/>
    <s v="tier - 1"/>
    <x v="9"/>
    <x v="29"/>
  </r>
  <r>
    <x v="1276"/>
    <x v="1166"/>
    <x v="688"/>
    <x v="592"/>
    <s v="No"/>
    <s v="No"/>
    <x v="0"/>
    <x v="1"/>
    <x v="1"/>
    <x v="1"/>
    <x v="0"/>
    <x v="1176"/>
    <x v="1276"/>
    <x v="1"/>
    <s v="tier - 1"/>
    <x v="0"/>
    <x v="30"/>
  </r>
  <r>
    <x v="1277"/>
    <x v="1167"/>
    <x v="884"/>
    <x v="155"/>
    <s v="Yes"/>
    <s v="No"/>
    <x v="1"/>
    <x v="3"/>
    <x v="1"/>
    <x v="0"/>
    <x v="2"/>
    <x v="1177"/>
    <x v="1277"/>
    <x v="1"/>
    <s v="tier - 3"/>
    <x v="0"/>
    <x v="33"/>
  </r>
  <r>
    <x v="1278"/>
    <x v="1168"/>
    <x v="885"/>
    <x v="372"/>
    <s v="Yes"/>
    <s v="No"/>
    <x v="1"/>
    <x v="3"/>
    <x v="1"/>
    <x v="2"/>
    <x v="2"/>
    <x v="1178"/>
    <x v="1278"/>
    <x v="1"/>
    <s v="tier - 1"/>
    <x v="0"/>
    <x v="33"/>
  </r>
  <r>
    <x v="1279"/>
    <x v="1169"/>
    <x v="886"/>
    <x v="69"/>
    <s v="No"/>
    <s v="No"/>
    <x v="0"/>
    <x v="3"/>
    <x v="1"/>
    <x v="0"/>
    <x v="2"/>
    <x v="1179"/>
    <x v="1279"/>
    <x v="1"/>
    <s v="tier - 2"/>
    <x v="14"/>
    <x v="38"/>
  </r>
  <r>
    <x v="1280"/>
    <x v="1170"/>
    <x v="865"/>
    <x v="315"/>
    <s v="No"/>
    <s v="No"/>
    <x v="0"/>
    <x v="0"/>
    <x v="1"/>
    <x v="1"/>
    <x v="2"/>
    <x v="1180"/>
    <x v="1280"/>
    <x v="1"/>
    <s v="tier - 2"/>
    <x v="14"/>
    <x v="37"/>
  </r>
  <r>
    <x v="1281"/>
    <x v="1171"/>
    <x v="887"/>
    <x v="593"/>
    <s v="Yes"/>
    <s v="No"/>
    <x v="0"/>
    <x v="3"/>
    <x v="1"/>
    <x v="0"/>
    <x v="0"/>
    <x v="1181"/>
    <x v="1281"/>
    <x v="1"/>
    <s v="tier - 3"/>
    <x v="0"/>
    <x v="27"/>
  </r>
  <r>
    <x v="1282"/>
    <x v="238"/>
    <x v="888"/>
    <x v="48"/>
    <s v="Yes"/>
    <s v="No"/>
    <x v="0"/>
    <x v="3"/>
    <x v="1"/>
    <x v="0"/>
    <x v="2"/>
    <x v="1182"/>
    <x v="1282"/>
    <x v="1"/>
    <s v="tier - 1"/>
    <x v="1"/>
    <x v="23"/>
  </r>
  <r>
    <x v="1283"/>
    <x v="1172"/>
    <x v="889"/>
    <x v="539"/>
    <s v="Yes"/>
    <s v="No"/>
    <x v="0"/>
    <x v="3"/>
    <x v="1"/>
    <x v="0"/>
    <x v="0"/>
    <x v="1183"/>
    <x v="1283"/>
    <x v="1"/>
    <s v="tier - 1"/>
    <x v="3"/>
    <x v="27"/>
  </r>
  <r>
    <x v="1284"/>
    <x v="1173"/>
    <x v="890"/>
    <x v="594"/>
    <s v="Yes"/>
    <s v="No"/>
    <x v="0"/>
    <x v="3"/>
    <x v="1"/>
    <x v="0"/>
    <x v="0"/>
    <x v="1184"/>
    <x v="1284"/>
    <x v="1"/>
    <s v="tier - 2"/>
    <x v="3"/>
    <x v="27"/>
  </r>
  <r>
    <x v="1285"/>
    <x v="1174"/>
    <x v="891"/>
    <x v="126"/>
    <s v="Yes"/>
    <s v="No"/>
    <x v="0"/>
    <x v="3"/>
    <x v="1"/>
    <x v="1"/>
    <x v="0"/>
    <x v="1185"/>
    <x v="1285"/>
    <x v="1"/>
    <s v="tier - 1"/>
    <x v="0"/>
    <x v="33"/>
  </r>
  <r>
    <x v="1286"/>
    <x v="12"/>
    <x v="892"/>
    <x v="565"/>
    <s v="Yes"/>
    <s v="No"/>
    <x v="0"/>
    <x v="3"/>
    <x v="1"/>
    <x v="2"/>
    <x v="0"/>
    <x v="1186"/>
    <x v="1286"/>
    <x v="1"/>
    <s v="tier - 3"/>
    <x v="3"/>
    <x v="27"/>
  </r>
  <r>
    <x v="1287"/>
    <x v="1175"/>
    <x v="893"/>
    <x v="354"/>
    <s v="Yes"/>
    <s v="No"/>
    <x v="0"/>
    <x v="0"/>
    <x v="1"/>
    <x v="0"/>
    <x v="0"/>
    <x v="1187"/>
    <x v="1287"/>
    <x v="1"/>
    <s v="tier - 3"/>
    <x v="2"/>
    <x v="36"/>
  </r>
  <r>
    <x v="1288"/>
    <x v="1176"/>
    <x v="362"/>
    <x v="162"/>
    <s v="Yes"/>
    <s v="No"/>
    <x v="0"/>
    <x v="3"/>
    <x v="1"/>
    <x v="2"/>
    <x v="0"/>
    <x v="1188"/>
    <x v="1288"/>
    <x v="1"/>
    <s v="tier - 3"/>
    <x v="2"/>
    <x v="33"/>
  </r>
  <r>
    <x v="1289"/>
    <x v="1177"/>
    <x v="20"/>
    <x v="152"/>
    <s v="No"/>
    <s v="No"/>
    <x v="0"/>
    <x v="0"/>
    <x v="1"/>
    <x v="0"/>
    <x v="2"/>
    <x v="1189"/>
    <x v="1289"/>
    <x v="1"/>
    <s v="tier - 2"/>
    <x v="0"/>
    <x v="29"/>
  </r>
  <r>
    <x v="1290"/>
    <x v="1178"/>
    <x v="169"/>
    <x v="436"/>
    <s v="No"/>
    <s v="No"/>
    <x v="1"/>
    <x v="3"/>
    <x v="1"/>
    <x v="0"/>
    <x v="2"/>
    <x v="1190"/>
    <x v="1290"/>
    <x v="1"/>
    <s v="tier - 2"/>
    <x v="3"/>
    <x v="18"/>
  </r>
  <r>
    <x v="1291"/>
    <x v="1179"/>
    <x v="107"/>
    <x v="264"/>
    <s v="No"/>
    <s v="No"/>
    <x v="0"/>
    <x v="0"/>
    <x v="1"/>
    <x v="0"/>
    <x v="2"/>
    <x v="1191"/>
    <x v="1291"/>
    <x v="1"/>
    <s v="tier - 3"/>
    <x v="3"/>
    <x v="29"/>
  </r>
  <r>
    <x v="1292"/>
    <x v="1180"/>
    <x v="747"/>
    <x v="140"/>
    <s v="No"/>
    <s v="No"/>
    <x v="0"/>
    <x v="0"/>
    <x v="1"/>
    <x v="1"/>
    <x v="2"/>
    <x v="1192"/>
    <x v="1292"/>
    <x v="1"/>
    <s v="tier - 1"/>
    <x v="0"/>
    <x v="29"/>
  </r>
  <r>
    <x v="1293"/>
    <x v="1181"/>
    <x v="383"/>
    <x v="125"/>
    <s v="No"/>
    <s v="No"/>
    <x v="0"/>
    <x v="0"/>
    <x v="1"/>
    <x v="1"/>
    <x v="2"/>
    <x v="1193"/>
    <x v="1293"/>
    <x v="1"/>
    <s v="tier - 2"/>
    <x v="0"/>
    <x v="29"/>
  </r>
  <r>
    <x v="1294"/>
    <x v="1182"/>
    <x v="894"/>
    <x v="272"/>
    <s v="No"/>
    <s v="No"/>
    <x v="1"/>
    <x v="3"/>
    <x v="1"/>
    <x v="0"/>
    <x v="1"/>
    <x v="1194"/>
    <x v="1294"/>
    <x v="1"/>
    <s v="tier - 1"/>
    <x v="1"/>
    <x v="20"/>
  </r>
  <r>
    <x v="1295"/>
    <x v="1183"/>
    <x v="895"/>
    <x v="216"/>
    <s v="No"/>
    <s v="No"/>
    <x v="0"/>
    <x v="3"/>
    <x v="1"/>
    <x v="0"/>
    <x v="1"/>
    <x v="1195"/>
    <x v="1295"/>
    <x v="1"/>
    <s v="tier - 2"/>
    <x v="1"/>
    <x v="34"/>
  </r>
  <r>
    <x v="1296"/>
    <x v="1184"/>
    <x v="896"/>
    <x v="473"/>
    <s v="No"/>
    <s v="No"/>
    <x v="0"/>
    <x v="1"/>
    <x v="1"/>
    <x v="0"/>
    <x v="2"/>
    <x v="1196"/>
    <x v="1296"/>
    <x v="1"/>
    <s v="tier - 3"/>
    <x v="3"/>
    <x v="28"/>
  </r>
  <r>
    <x v="1297"/>
    <x v="603"/>
    <x v="897"/>
    <x v="450"/>
    <s v="No"/>
    <s v="No"/>
    <x v="0"/>
    <x v="3"/>
    <x v="1"/>
    <x v="1"/>
    <x v="2"/>
    <x v="1197"/>
    <x v="1297"/>
    <x v="1"/>
    <s v="tier - 2"/>
    <x v="15"/>
    <x v="32"/>
  </r>
  <r>
    <x v="1298"/>
    <x v="1003"/>
    <x v="898"/>
    <x v="107"/>
    <s v="Yes"/>
    <s v="No"/>
    <x v="0"/>
    <x v="1"/>
    <x v="1"/>
    <x v="2"/>
    <x v="2"/>
    <x v="1198"/>
    <x v="1298"/>
    <x v="2"/>
    <s v="tier - 1"/>
    <x v="0"/>
    <x v="24"/>
  </r>
  <r>
    <x v="1299"/>
    <x v="1185"/>
    <x v="401"/>
    <x v="109"/>
    <s v="No"/>
    <s v="No"/>
    <x v="0"/>
    <x v="1"/>
    <x v="1"/>
    <x v="1"/>
    <x v="1"/>
    <x v="1199"/>
    <x v="1299"/>
    <x v="2"/>
    <s v="tier - 1"/>
    <x v="3"/>
    <x v="28"/>
  </r>
  <r>
    <x v="1300"/>
    <x v="1186"/>
    <x v="367"/>
    <x v="326"/>
    <s v="No"/>
    <s v="No"/>
    <x v="0"/>
    <x v="1"/>
    <x v="1"/>
    <x v="1"/>
    <x v="2"/>
    <x v="1200"/>
    <x v="1300"/>
    <x v="1"/>
    <s v="tier - 3"/>
    <x v="0"/>
    <x v="28"/>
  </r>
  <r>
    <x v="1301"/>
    <x v="1187"/>
    <x v="899"/>
    <x v="131"/>
    <s v="Yes"/>
    <s v="No"/>
    <x v="1"/>
    <x v="3"/>
    <x v="1"/>
    <x v="2"/>
    <x v="0"/>
    <x v="1028"/>
    <x v="1301"/>
    <x v="2"/>
    <s v="tier - 2"/>
    <x v="0"/>
    <x v="8"/>
  </r>
  <r>
    <x v="1302"/>
    <x v="1188"/>
    <x v="900"/>
    <x v="534"/>
    <s v="Yes"/>
    <s v="No"/>
    <x v="0"/>
    <x v="3"/>
    <x v="1"/>
    <x v="2"/>
    <x v="0"/>
    <x v="1201"/>
    <x v="1302"/>
    <x v="2"/>
    <s v="tier - 2"/>
    <x v="1"/>
    <x v="27"/>
  </r>
  <r>
    <x v="1303"/>
    <x v="1189"/>
    <x v="88"/>
    <x v="412"/>
    <s v="No"/>
    <s v="No"/>
    <x v="0"/>
    <x v="0"/>
    <x v="1"/>
    <x v="0"/>
    <x v="1"/>
    <x v="1202"/>
    <x v="1303"/>
    <x v="2"/>
    <s v="tier - 1"/>
    <x v="1"/>
    <x v="29"/>
  </r>
  <r>
    <x v="1304"/>
    <x v="1190"/>
    <x v="402"/>
    <x v="300"/>
    <s v="No"/>
    <s v="No"/>
    <x v="1"/>
    <x v="3"/>
    <x v="1"/>
    <x v="0"/>
    <x v="1"/>
    <x v="1203"/>
    <x v="1304"/>
    <x v="1"/>
    <s v="tier - 2"/>
    <x v="1"/>
    <x v="18"/>
  </r>
  <r>
    <x v="1305"/>
    <x v="1191"/>
    <x v="830"/>
    <x v="571"/>
    <s v="No"/>
    <s v="No"/>
    <x v="0"/>
    <x v="0"/>
    <x v="1"/>
    <x v="2"/>
    <x v="0"/>
    <x v="1204"/>
    <x v="1305"/>
    <x v="1"/>
    <s v="tier - 3"/>
    <x v="0"/>
    <x v="14"/>
  </r>
  <r>
    <x v="1306"/>
    <x v="1192"/>
    <x v="901"/>
    <x v="14"/>
    <s v="No"/>
    <s v="No"/>
    <x v="0"/>
    <x v="0"/>
    <x v="1"/>
    <x v="2"/>
    <x v="0"/>
    <x v="1205"/>
    <x v="1306"/>
    <x v="1"/>
    <s v="tier - 3"/>
    <x v="0"/>
    <x v="14"/>
  </r>
  <r>
    <x v="1307"/>
    <x v="1193"/>
    <x v="902"/>
    <x v="42"/>
    <s v="Yes"/>
    <s v="No"/>
    <x v="1"/>
    <x v="3"/>
    <x v="1"/>
    <x v="3"/>
    <x v="0"/>
    <x v="1206"/>
    <x v="1307"/>
    <x v="2"/>
    <s v="tier - 3"/>
    <x v="1"/>
    <x v="8"/>
  </r>
  <r>
    <x v="1308"/>
    <x v="312"/>
    <x v="168"/>
    <x v="376"/>
    <s v="Yes"/>
    <s v="No"/>
    <x v="0"/>
    <x v="0"/>
    <x v="1"/>
    <x v="0"/>
    <x v="2"/>
    <x v="317"/>
    <x v="1308"/>
    <x v="1"/>
    <s v="tier - 1"/>
    <x v="0"/>
    <x v="1"/>
  </r>
  <r>
    <x v="1309"/>
    <x v="1194"/>
    <x v="903"/>
    <x v="70"/>
    <s v="Yes"/>
    <s v="No"/>
    <x v="0"/>
    <x v="0"/>
    <x v="1"/>
    <x v="0"/>
    <x v="2"/>
    <x v="1207"/>
    <x v="1309"/>
    <x v="2"/>
    <s v="tier - 1"/>
    <x v="4"/>
    <x v="1"/>
  </r>
  <r>
    <x v="1310"/>
    <x v="1195"/>
    <x v="687"/>
    <x v="149"/>
    <s v="Yes"/>
    <s v="No"/>
    <x v="0"/>
    <x v="0"/>
    <x v="1"/>
    <x v="0"/>
    <x v="1"/>
    <x v="617"/>
    <x v="1310"/>
    <x v="2"/>
    <s v="tier - 2"/>
    <x v="4"/>
    <x v="1"/>
  </r>
  <r>
    <x v="1311"/>
    <x v="1196"/>
    <x v="408"/>
    <x v="576"/>
    <s v="Yes"/>
    <s v="No"/>
    <x v="0"/>
    <x v="0"/>
    <x v="1"/>
    <x v="0"/>
    <x v="2"/>
    <x v="1208"/>
    <x v="1311"/>
    <x v="2"/>
    <s v="tier - 2"/>
    <x v="4"/>
    <x v="1"/>
  </r>
  <r>
    <x v="1312"/>
    <x v="1197"/>
    <x v="904"/>
    <x v="31"/>
    <s v="No"/>
    <s v="No"/>
    <x v="1"/>
    <x v="3"/>
    <x v="1"/>
    <x v="0"/>
    <x v="2"/>
    <x v="1209"/>
    <x v="1312"/>
    <x v="1"/>
    <s v="tier - 1"/>
    <x v="1"/>
    <x v="20"/>
  </r>
  <r>
    <x v="1313"/>
    <x v="1198"/>
    <x v="60"/>
    <x v="189"/>
    <s v="No"/>
    <s v="No"/>
    <x v="1"/>
    <x v="3"/>
    <x v="1"/>
    <x v="0"/>
    <x v="2"/>
    <x v="1210"/>
    <x v="1313"/>
    <x v="1"/>
    <s v="tier - 2"/>
    <x v="1"/>
    <x v="18"/>
  </r>
  <r>
    <x v="1314"/>
    <x v="1199"/>
    <x v="905"/>
    <x v="595"/>
    <s v="No"/>
    <s v="No"/>
    <x v="0"/>
    <x v="0"/>
    <x v="1"/>
    <x v="2"/>
    <x v="0"/>
    <x v="1211"/>
    <x v="1314"/>
    <x v="2"/>
    <s v="tier - 3"/>
    <x v="4"/>
    <x v="9"/>
  </r>
  <r>
    <x v="1315"/>
    <x v="1200"/>
    <x v="161"/>
    <x v="596"/>
    <s v="No"/>
    <s v="No"/>
    <x v="0"/>
    <x v="0"/>
    <x v="1"/>
    <x v="0"/>
    <x v="0"/>
    <x v="1212"/>
    <x v="1315"/>
    <x v="1"/>
    <s v="tier - 3"/>
    <x v="0"/>
    <x v="30"/>
  </r>
  <r>
    <x v="1316"/>
    <x v="1201"/>
    <x v="201"/>
    <x v="481"/>
    <s v="No"/>
    <s v="No"/>
    <x v="0"/>
    <x v="0"/>
    <x v="1"/>
    <x v="0"/>
    <x v="0"/>
    <x v="1213"/>
    <x v="1316"/>
    <x v="1"/>
    <s v="tier - 2"/>
    <x v="0"/>
    <x v="19"/>
  </r>
  <r>
    <x v="1317"/>
    <x v="1202"/>
    <x v="692"/>
    <x v="454"/>
    <s v="No"/>
    <s v="No"/>
    <x v="0"/>
    <x v="0"/>
    <x v="1"/>
    <x v="1"/>
    <x v="0"/>
    <x v="1214"/>
    <x v="1317"/>
    <x v="1"/>
    <s v="tier - 2"/>
    <x v="3"/>
    <x v="19"/>
  </r>
  <r>
    <x v="1318"/>
    <x v="1203"/>
    <x v="906"/>
    <x v="148"/>
    <s v="Yes"/>
    <s v="Yes"/>
    <x v="0"/>
    <x v="3"/>
    <x v="1"/>
    <x v="0"/>
    <x v="1"/>
    <x v="1215"/>
    <x v="1318"/>
    <x v="1"/>
    <s v="tier - 1"/>
    <x v="8"/>
    <x v="21"/>
  </r>
  <r>
    <x v="1319"/>
    <x v="1204"/>
    <x v="907"/>
    <x v="42"/>
    <s v="No"/>
    <s v="No"/>
    <x v="0"/>
    <x v="0"/>
    <x v="1"/>
    <x v="2"/>
    <x v="0"/>
    <x v="1216"/>
    <x v="1319"/>
    <x v="1"/>
    <s v="tier - 1"/>
    <x v="3"/>
    <x v="19"/>
  </r>
  <r>
    <x v="1320"/>
    <x v="1205"/>
    <x v="908"/>
    <x v="544"/>
    <s v="Yes"/>
    <s v="No"/>
    <x v="0"/>
    <x v="3"/>
    <x v="1"/>
    <x v="2"/>
    <x v="2"/>
    <x v="1217"/>
    <x v="1320"/>
    <x v="2"/>
    <s v="tier - 3"/>
    <x v="0"/>
    <x v="13"/>
  </r>
  <r>
    <x v="1321"/>
    <x v="1206"/>
    <x v="424"/>
    <x v="80"/>
    <s v="No"/>
    <s v="No"/>
    <x v="0"/>
    <x v="0"/>
    <x v="1"/>
    <x v="2"/>
    <x v="2"/>
    <x v="1218"/>
    <x v="1321"/>
    <x v="1"/>
    <s v="tier - 2"/>
    <x v="2"/>
    <x v="37"/>
  </r>
  <r>
    <x v="1322"/>
    <x v="1207"/>
    <x v="687"/>
    <x v="18"/>
    <s v="Yes"/>
    <s v="No"/>
    <x v="0"/>
    <x v="0"/>
    <x v="1"/>
    <x v="0"/>
    <x v="2"/>
    <x v="1219"/>
    <x v="1322"/>
    <x v="1"/>
    <s v="tier - 2"/>
    <x v="0"/>
    <x v="1"/>
  </r>
  <r>
    <x v="1323"/>
    <x v="1208"/>
    <x v="909"/>
    <x v="507"/>
    <s v="Yes"/>
    <s v="No"/>
    <x v="0"/>
    <x v="0"/>
    <x v="1"/>
    <x v="1"/>
    <x v="2"/>
    <x v="1220"/>
    <x v="1323"/>
    <x v="1"/>
    <s v="tier - 2"/>
    <x v="0"/>
    <x v="1"/>
  </r>
  <r>
    <x v="1324"/>
    <x v="1209"/>
    <x v="586"/>
    <x v="334"/>
    <s v="Yes"/>
    <s v="No"/>
    <x v="0"/>
    <x v="0"/>
    <x v="1"/>
    <x v="1"/>
    <x v="1"/>
    <x v="305"/>
    <x v="1324"/>
    <x v="1"/>
    <s v="tier - 3"/>
    <x v="0"/>
    <x v="1"/>
  </r>
  <r>
    <x v="1325"/>
    <x v="1210"/>
    <x v="326"/>
    <x v="572"/>
    <s v="No"/>
    <s v="No"/>
    <x v="0"/>
    <x v="0"/>
    <x v="1"/>
    <x v="1"/>
    <x v="0"/>
    <x v="1221"/>
    <x v="1325"/>
    <x v="1"/>
    <s v="tier - 2"/>
    <x v="0"/>
    <x v="9"/>
  </r>
  <r>
    <x v="1326"/>
    <x v="1211"/>
    <x v="390"/>
    <x v="514"/>
    <s v="No"/>
    <s v="No"/>
    <x v="0"/>
    <x v="0"/>
    <x v="1"/>
    <x v="2"/>
    <x v="0"/>
    <x v="1222"/>
    <x v="1326"/>
    <x v="1"/>
    <s v="tier - 3"/>
    <x v="0"/>
    <x v="9"/>
  </r>
  <r>
    <x v="1327"/>
    <x v="1212"/>
    <x v="910"/>
    <x v="597"/>
    <s v="No"/>
    <s v="No"/>
    <x v="0"/>
    <x v="0"/>
    <x v="1"/>
    <x v="3"/>
    <x v="0"/>
    <x v="1223"/>
    <x v="1327"/>
    <x v="2"/>
    <s v="tier - 3"/>
    <x v="0"/>
    <x v="5"/>
  </r>
  <r>
    <x v="1328"/>
    <x v="1213"/>
    <x v="911"/>
    <x v="180"/>
    <s v="Yes"/>
    <s v="No"/>
    <x v="1"/>
    <x v="3"/>
    <x v="1"/>
    <x v="0"/>
    <x v="2"/>
    <x v="1224"/>
    <x v="1328"/>
    <x v="1"/>
    <s v="tier - 1"/>
    <x v="12"/>
    <x v="31"/>
  </r>
  <r>
    <x v="1329"/>
    <x v="1214"/>
    <x v="912"/>
    <x v="82"/>
    <s v="Yes"/>
    <s v="No"/>
    <x v="1"/>
    <x v="3"/>
    <x v="1"/>
    <x v="1"/>
    <x v="2"/>
    <x v="1225"/>
    <x v="1329"/>
    <x v="1"/>
    <s v="tier - 2"/>
    <x v="16"/>
    <x v="37"/>
  </r>
  <r>
    <x v="1330"/>
    <x v="1215"/>
    <x v="913"/>
    <x v="598"/>
    <s v="Yes"/>
    <s v="No"/>
    <x v="1"/>
    <x v="3"/>
    <x v="1"/>
    <x v="3"/>
    <x v="0"/>
    <x v="1226"/>
    <x v="1330"/>
    <x v="2"/>
    <s v="tier - 1"/>
    <x v="0"/>
    <x v="8"/>
  </r>
  <r>
    <x v="1331"/>
    <x v="1216"/>
    <x v="26"/>
    <x v="276"/>
    <s v="No"/>
    <s v="No"/>
    <x v="0"/>
    <x v="0"/>
    <x v="1"/>
    <x v="0"/>
    <x v="2"/>
    <x v="1227"/>
    <x v="1331"/>
    <x v="2"/>
    <s v="tier - 3"/>
    <x v="1"/>
    <x v="37"/>
  </r>
  <r>
    <x v="1332"/>
    <x v="1217"/>
    <x v="914"/>
    <x v="326"/>
    <s v="No"/>
    <s v="No"/>
    <x v="0"/>
    <x v="0"/>
    <x v="1"/>
    <x v="0"/>
    <x v="2"/>
    <x v="1228"/>
    <x v="1332"/>
    <x v="1"/>
    <s v="tier - 3"/>
    <x v="15"/>
    <x v="3"/>
  </r>
  <r>
    <x v="1333"/>
    <x v="1218"/>
    <x v="172"/>
    <x v="63"/>
    <s v="No"/>
    <s v="No"/>
    <x v="0"/>
    <x v="1"/>
    <x v="1"/>
    <x v="0"/>
    <x v="0"/>
    <x v="1229"/>
    <x v="1333"/>
    <x v="1"/>
    <s v="tier - 2"/>
    <x v="0"/>
    <x v="30"/>
  </r>
  <r>
    <x v="1334"/>
    <x v="1219"/>
    <x v="28"/>
    <x v="7"/>
    <s v="No"/>
    <s v="No"/>
    <x v="0"/>
    <x v="1"/>
    <x v="1"/>
    <x v="0"/>
    <x v="0"/>
    <x v="1230"/>
    <x v="1334"/>
    <x v="2"/>
    <s v="tier - 1"/>
    <x v="0"/>
    <x v="30"/>
  </r>
  <r>
    <x v="1335"/>
    <x v="5"/>
    <x v="782"/>
    <x v="306"/>
    <s v="No"/>
    <s v="No"/>
    <x v="0"/>
    <x v="1"/>
    <x v="1"/>
    <x v="0"/>
    <x v="0"/>
    <x v="212"/>
    <x v="1335"/>
    <x v="2"/>
    <s v="tier - 1"/>
    <x v="3"/>
    <x v="30"/>
  </r>
  <r>
    <x v="1336"/>
    <x v="1220"/>
    <x v="35"/>
    <x v="16"/>
    <s v="No"/>
    <s v="No"/>
    <x v="0"/>
    <x v="0"/>
    <x v="1"/>
    <x v="0"/>
    <x v="0"/>
    <x v="1231"/>
    <x v="1336"/>
    <x v="2"/>
    <s v="tier - 1"/>
    <x v="1"/>
    <x v="9"/>
  </r>
  <r>
    <x v="1337"/>
    <x v="66"/>
    <x v="915"/>
    <x v="317"/>
    <s v="No"/>
    <s v="No"/>
    <x v="0"/>
    <x v="1"/>
    <x v="1"/>
    <x v="1"/>
    <x v="0"/>
    <x v="1015"/>
    <x v="1337"/>
    <x v="1"/>
    <s v="tier - 2"/>
    <x v="0"/>
    <x v="30"/>
  </r>
  <r>
    <x v="1338"/>
    <x v="1221"/>
    <x v="916"/>
    <x v="220"/>
    <s v="Yes"/>
    <s v="No"/>
    <x v="0"/>
    <x v="0"/>
    <x v="1"/>
    <x v="2"/>
    <x v="0"/>
    <x v="1232"/>
    <x v="1338"/>
    <x v="2"/>
    <s v="tier - 1"/>
    <x v="1"/>
    <x v="22"/>
  </r>
  <r>
    <x v="1339"/>
    <x v="1222"/>
    <x v="917"/>
    <x v="271"/>
    <s v="Yes"/>
    <s v="No"/>
    <x v="0"/>
    <x v="3"/>
    <x v="1"/>
    <x v="0"/>
    <x v="0"/>
    <x v="1233"/>
    <x v="1339"/>
    <x v="2"/>
    <s v="tier - 3"/>
    <x v="0"/>
    <x v="27"/>
  </r>
  <r>
    <x v="1340"/>
    <x v="1223"/>
    <x v="227"/>
    <x v="341"/>
    <s v="No"/>
    <s v="No"/>
    <x v="0"/>
    <x v="0"/>
    <x v="1"/>
    <x v="0"/>
    <x v="1"/>
    <x v="1234"/>
    <x v="1340"/>
    <x v="1"/>
    <s v="tier - 2"/>
    <x v="12"/>
    <x v="6"/>
  </r>
  <r>
    <x v="1341"/>
    <x v="1224"/>
    <x v="918"/>
    <x v="391"/>
    <s v="Yes"/>
    <s v="No"/>
    <x v="0"/>
    <x v="0"/>
    <x v="1"/>
    <x v="0"/>
    <x v="2"/>
    <x v="442"/>
    <x v="1341"/>
    <x v="1"/>
    <s v="tier - 2"/>
    <x v="1"/>
    <x v="47"/>
  </r>
  <r>
    <x v="1342"/>
    <x v="1225"/>
    <x v="29"/>
    <x v="435"/>
    <s v="No"/>
    <s v="No"/>
    <x v="1"/>
    <x v="3"/>
    <x v="1"/>
    <x v="0"/>
    <x v="2"/>
    <x v="1235"/>
    <x v="1342"/>
    <x v="1"/>
    <s v="tier - 1"/>
    <x v="12"/>
    <x v="20"/>
  </r>
  <r>
    <x v="1343"/>
    <x v="1226"/>
    <x v="919"/>
    <x v="441"/>
    <s v="No"/>
    <s v="No"/>
    <x v="0"/>
    <x v="0"/>
    <x v="1"/>
    <x v="2"/>
    <x v="0"/>
    <x v="1170"/>
    <x v="1343"/>
    <x v="2"/>
    <s v="tier - 1"/>
    <x v="3"/>
    <x v="11"/>
  </r>
  <r>
    <x v="1344"/>
    <x v="1227"/>
    <x v="896"/>
    <x v="599"/>
    <s v="Yes"/>
    <s v="No"/>
    <x v="0"/>
    <x v="3"/>
    <x v="1"/>
    <x v="0"/>
    <x v="0"/>
    <x v="1236"/>
    <x v="1344"/>
    <x v="2"/>
    <s v="tier - 2"/>
    <x v="3"/>
    <x v="27"/>
  </r>
  <r>
    <x v="1345"/>
    <x v="1228"/>
    <x v="920"/>
    <x v="432"/>
    <s v="No"/>
    <s v="No"/>
    <x v="0"/>
    <x v="0"/>
    <x v="1"/>
    <x v="2"/>
    <x v="0"/>
    <x v="1237"/>
    <x v="1345"/>
    <x v="2"/>
    <s v="tier - 1"/>
    <x v="0"/>
    <x v="11"/>
  </r>
  <r>
    <x v="1346"/>
    <x v="1229"/>
    <x v="67"/>
    <x v="28"/>
    <s v="Yes"/>
    <s v="No"/>
    <x v="0"/>
    <x v="3"/>
    <x v="1"/>
    <x v="0"/>
    <x v="0"/>
    <x v="1238"/>
    <x v="1346"/>
    <x v="2"/>
    <s v="tier - 3"/>
    <x v="3"/>
    <x v="27"/>
  </r>
  <r>
    <x v="1347"/>
    <x v="1230"/>
    <x v="921"/>
    <x v="600"/>
    <s v="Yes"/>
    <s v="No"/>
    <x v="0"/>
    <x v="1"/>
    <x v="1"/>
    <x v="2"/>
    <x v="0"/>
    <x v="1239"/>
    <x v="1347"/>
    <x v="1"/>
    <s v="tier - 1"/>
    <x v="0"/>
    <x v="2"/>
  </r>
  <r>
    <x v="1348"/>
    <x v="1231"/>
    <x v="411"/>
    <x v="66"/>
    <s v="No"/>
    <s v="No"/>
    <x v="0"/>
    <x v="0"/>
    <x v="1"/>
    <x v="1"/>
    <x v="2"/>
    <x v="438"/>
    <x v="1348"/>
    <x v="1"/>
    <s v="tier - 3"/>
    <x v="1"/>
    <x v="37"/>
  </r>
  <r>
    <x v="1349"/>
    <x v="1232"/>
    <x v="225"/>
    <x v="224"/>
    <s v="Yes"/>
    <s v="No"/>
    <x v="0"/>
    <x v="0"/>
    <x v="1"/>
    <x v="1"/>
    <x v="2"/>
    <x v="1240"/>
    <x v="1349"/>
    <x v="1"/>
    <s v="tier - 3"/>
    <x v="1"/>
    <x v="17"/>
  </r>
  <r>
    <x v="1350"/>
    <x v="294"/>
    <x v="64"/>
    <x v="85"/>
    <s v="No"/>
    <s v="No"/>
    <x v="1"/>
    <x v="3"/>
    <x v="1"/>
    <x v="0"/>
    <x v="1"/>
    <x v="1241"/>
    <x v="1350"/>
    <x v="1"/>
    <s v="tier - 2"/>
    <x v="1"/>
    <x v="39"/>
  </r>
  <r>
    <x v="1351"/>
    <x v="1233"/>
    <x v="625"/>
    <x v="267"/>
    <s v="No"/>
    <s v="No"/>
    <x v="0"/>
    <x v="0"/>
    <x v="1"/>
    <x v="1"/>
    <x v="2"/>
    <x v="1242"/>
    <x v="1351"/>
    <x v="2"/>
    <s v="tier - 2"/>
    <x v="3"/>
    <x v="29"/>
  </r>
  <r>
    <x v="1352"/>
    <x v="1234"/>
    <x v="292"/>
    <x v="87"/>
    <s v="Yes"/>
    <s v="No"/>
    <x v="0"/>
    <x v="0"/>
    <x v="1"/>
    <x v="1"/>
    <x v="1"/>
    <x v="1243"/>
    <x v="1352"/>
    <x v="1"/>
    <s v="tier - 2"/>
    <x v="1"/>
    <x v="1"/>
  </r>
  <r>
    <x v="1353"/>
    <x v="338"/>
    <x v="18"/>
    <x v="601"/>
    <s v="No"/>
    <s v="No"/>
    <x v="0"/>
    <x v="0"/>
    <x v="1"/>
    <x v="0"/>
    <x v="0"/>
    <x v="762"/>
    <x v="1353"/>
    <x v="1"/>
    <s v="tier - 3"/>
    <x v="1"/>
    <x v="9"/>
  </r>
  <r>
    <x v="1354"/>
    <x v="1081"/>
    <x v="713"/>
    <x v="259"/>
    <s v="No"/>
    <s v="No"/>
    <x v="0"/>
    <x v="0"/>
    <x v="1"/>
    <x v="0"/>
    <x v="1"/>
    <x v="1244"/>
    <x v="1354"/>
    <x v="1"/>
    <s v="tier - 1"/>
    <x v="1"/>
    <x v="4"/>
  </r>
  <r>
    <x v="1355"/>
    <x v="1235"/>
    <x v="381"/>
    <x v="176"/>
    <s v="No"/>
    <s v="No"/>
    <x v="0"/>
    <x v="0"/>
    <x v="1"/>
    <x v="1"/>
    <x v="2"/>
    <x v="492"/>
    <x v="1355"/>
    <x v="1"/>
    <s v="tier - 2"/>
    <x v="1"/>
    <x v="25"/>
  </r>
  <r>
    <x v="1356"/>
    <x v="1236"/>
    <x v="922"/>
    <x v="18"/>
    <s v="Yes"/>
    <s v="No"/>
    <x v="0"/>
    <x v="3"/>
    <x v="1"/>
    <x v="0"/>
    <x v="2"/>
    <x v="1245"/>
    <x v="1356"/>
    <x v="1"/>
    <s v="tier - 3"/>
    <x v="1"/>
    <x v="40"/>
  </r>
  <r>
    <x v="1357"/>
    <x v="1237"/>
    <x v="923"/>
    <x v="602"/>
    <s v="No"/>
    <s v="No"/>
    <x v="0"/>
    <x v="0"/>
    <x v="1"/>
    <x v="3"/>
    <x v="0"/>
    <x v="1246"/>
    <x v="1357"/>
    <x v="2"/>
    <s v="tier - 1"/>
    <x v="0"/>
    <x v="5"/>
  </r>
  <r>
    <x v="1358"/>
    <x v="1238"/>
    <x v="924"/>
    <x v="106"/>
    <s v="Yes"/>
    <s v="No"/>
    <x v="1"/>
    <x v="3"/>
    <x v="1"/>
    <x v="2"/>
    <x v="1"/>
    <x v="1247"/>
    <x v="1358"/>
    <x v="1"/>
    <s v="tier - 3"/>
    <x v="2"/>
    <x v="33"/>
  </r>
  <r>
    <x v="1359"/>
    <x v="132"/>
    <x v="907"/>
    <x v="144"/>
    <s v="Yes"/>
    <s v="No"/>
    <x v="1"/>
    <x v="3"/>
    <x v="1"/>
    <x v="2"/>
    <x v="2"/>
    <x v="1248"/>
    <x v="1359"/>
    <x v="1"/>
    <s v="tier - 1"/>
    <x v="2"/>
    <x v="33"/>
  </r>
  <r>
    <x v="1360"/>
    <x v="1239"/>
    <x v="925"/>
    <x v="508"/>
    <s v="No"/>
    <s v="No"/>
    <x v="0"/>
    <x v="1"/>
    <x v="1"/>
    <x v="2"/>
    <x v="2"/>
    <x v="1249"/>
    <x v="1360"/>
    <x v="1"/>
    <s v="tier - 2"/>
    <x v="0"/>
    <x v="28"/>
  </r>
  <r>
    <x v="1361"/>
    <x v="1240"/>
    <x v="926"/>
    <x v="96"/>
    <s v="Yes"/>
    <s v="No"/>
    <x v="0"/>
    <x v="3"/>
    <x v="1"/>
    <x v="1"/>
    <x v="0"/>
    <x v="1250"/>
    <x v="1361"/>
    <x v="1"/>
    <s v="tier - 2"/>
    <x v="0"/>
    <x v="27"/>
  </r>
  <r>
    <x v="1362"/>
    <x v="763"/>
    <x v="309"/>
    <x v="531"/>
    <s v="Yes"/>
    <s v="No"/>
    <x v="0"/>
    <x v="1"/>
    <x v="1"/>
    <x v="2"/>
    <x v="0"/>
    <x v="1251"/>
    <x v="1362"/>
    <x v="1"/>
    <s v="tier - 2"/>
    <x v="0"/>
    <x v="2"/>
  </r>
  <r>
    <x v="1363"/>
    <x v="1241"/>
    <x v="927"/>
    <x v="555"/>
    <s v="Yes"/>
    <s v="No"/>
    <x v="0"/>
    <x v="0"/>
    <x v="1"/>
    <x v="0"/>
    <x v="0"/>
    <x v="1252"/>
    <x v="1363"/>
    <x v="1"/>
    <s v="tier - 2"/>
    <x v="3"/>
    <x v="36"/>
  </r>
  <r>
    <x v="1364"/>
    <x v="1242"/>
    <x v="928"/>
    <x v="21"/>
    <s v="Yes"/>
    <s v="No"/>
    <x v="0"/>
    <x v="1"/>
    <x v="1"/>
    <x v="3"/>
    <x v="1"/>
    <x v="388"/>
    <x v="1364"/>
    <x v="2"/>
    <s v="tier - 3"/>
    <x v="1"/>
    <x v="24"/>
  </r>
  <r>
    <x v="1365"/>
    <x v="1243"/>
    <x v="929"/>
    <x v="427"/>
    <s v="No"/>
    <s v="No"/>
    <x v="0"/>
    <x v="3"/>
    <x v="1"/>
    <x v="1"/>
    <x v="1"/>
    <x v="1253"/>
    <x v="1365"/>
    <x v="1"/>
    <s v="tier - 3"/>
    <x v="15"/>
    <x v="38"/>
  </r>
  <r>
    <x v="1366"/>
    <x v="1244"/>
    <x v="930"/>
    <x v="86"/>
    <s v="No"/>
    <s v="No"/>
    <x v="0"/>
    <x v="0"/>
    <x v="1"/>
    <x v="0"/>
    <x v="2"/>
    <x v="1254"/>
    <x v="1366"/>
    <x v="1"/>
    <s v="tier - 1"/>
    <x v="2"/>
    <x v="29"/>
  </r>
  <r>
    <x v="1367"/>
    <x v="1245"/>
    <x v="931"/>
    <x v="53"/>
    <s v="No"/>
    <s v="No"/>
    <x v="0"/>
    <x v="0"/>
    <x v="1"/>
    <x v="3"/>
    <x v="0"/>
    <x v="1255"/>
    <x v="1367"/>
    <x v="2"/>
    <s v="tier - 2"/>
    <x v="0"/>
    <x v="5"/>
  </r>
  <r>
    <x v="1368"/>
    <x v="1246"/>
    <x v="932"/>
    <x v="128"/>
    <s v="No"/>
    <s v="No"/>
    <x v="0"/>
    <x v="0"/>
    <x v="1"/>
    <x v="0"/>
    <x v="1"/>
    <x v="1256"/>
    <x v="1368"/>
    <x v="1"/>
    <s v="tier - 3"/>
    <x v="1"/>
    <x v="6"/>
  </r>
  <r>
    <x v="1369"/>
    <x v="1247"/>
    <x v="933"/>
    <x v="372"/>
    <s v="Yes"/>
    <s v="No"/>
    <x v="0"/>
    <x v="0"/>
    <x v="1"/>
    <x v="0"/>
    <x v="2"/>
    <x v="1257"/>
    <x v="1369"/>
    <x v="1"/>
    <s v="tier - 2"/>
    <x v="1"/>
    <x v="47"/>
  </r>
  <r>
    <x v="1370"/>
    <x v="1248"/>
    <x v="934"/>
    <x v="337"/>
    <s v="No"/>
    <s v="No"/>
    <x v="0"/>
    <x v="0"/>
    <x v="1"/>
    <x v="0"/>
    <x v="2"/>
    <x v="1258"/>
    <x v="1370"/>
    <x v="1"/>
    <s v="tier - 2"/>
    <x v="1"/>
    <x v="4"/>
  </r>
  <r>
    <x v="1371"/>
    <x v="1249"/>
    <x v="935"/>
    <x v="214"/>
    <s v="No"/>
    <s v="No"/>
    <x v="0"/>
    <x v="0"/>
    <x v="1"/>
    <x v="0"/>
    <x v="1"/>
    <x v="1259"/>
    <x v="1371"/>
    <x v="1"/>
    <s v="tier - 1"/>
    <x v="1"/>
    <x v="42"/>
  </r>
  <r>
    <x v="1372"/>
    <x v="177"/>
    <x v="136"/>
    <x v="496"/>
    <s v="No"/>
    <s v="No"/>
    <x v="0"/>
    <x v="0"/>
    <x v="1"/>
    <x v="0"/>
    <x v="0"/>
    <x v="1260"/>
    <x v="1372"/>
    <x v="1"/>
    <s v="tier - 3"/>
    <x v="0"/>
    <x v="19"/>
  </r>
  <r>
    <x v="1373"/>
    <x v="1250"/>
    <x v="627"/>
    <x v="128"/>
    <s v="Yes"/>
    <s v="No"/>
    <x v="1"/>
    <x v="3"/>
    <x v="1"/>
    <x v="0"/>
    <x v="1"/>
    <x v="1261"/>
    <x v="1373"/>
    <x v="1"/>
    <s v="tier - 3"/>
    <x v="1"/>
    <x v="31"/>
  </r>
  <r>
    <x v="1374"/>
    <x v="523"/>
    <x v="936"/>
    <x v="124"/>
    <s v="No"/>
    <s v="No"/>
    <x v="0"/>
    <x v="0"/>
    <x v="1"/>
    <x v="0"/>
    <x v="2"/>
    <x v="1262"/>
    <x v="1374"/>
    <x v="1"/>
    <s v="tier - 2"/>
    <x v="12"/>
    <x v="35"/>
  </r>
  <r>
    <x v="1375"/>
    <x v="1251"/>
    <x v="425"/>
    <x v="355"/>
    <s v="No"/>
    <s v="No"/>
    <x v="0"/>
    <x v="0"/>
    <x v="1"/>
    <x v="1"/>
    <x v="0"/>
    <x v="195"/>
    <x v="1375"/>
    <x v="0"/>
    <s v="tier - 3"/>
    <x v="0"/>
    <x v="19"/>
  </r>
  <r>
    <x v="1376"/>
    <x v="1252"/>
    <x v="937"/>
    <x v="134"/>
    <s v="Yes"/>
    <s v="No"/>
    <x v="1"/>
    <x v="3"/>
    <x v="1"/>
    <x v="0"/>
    <x v="2"/>
    <x v="1263"/>
    <x v="1376"/>
    <x v="1"/>
    <s v="tier - 1"/>
    <x v="1"/>
    <x v="31"/>
  </r>
  <r>
    <x v="1377"/>
    <x v="1253"/>
    <x v="938"/>
    <x v="399"/>
    <s v="Yes"/>
    <s v="No"/>
    <x v="0"/>
    <x v="0"/>
    <x v="1"/>
    <x v="0"/>
    <x v="0"/>
    <x v="1264"/>
    <x v="1377"/>
    <x v="1"/>
    <s v="tier - 1"/>
    <x v="1"/>
    <x v="36"/>
  </r>
  <r>
    <x v="1378"/>
    <x v="1254"/>
    <x v="234"/>
    <x v="259"/>
    <s v="Yes"/>
    <s v="No"/>
    <x v="0"/>
    <x v="0"/>
    <x v="1"/>
    <x v="1"/>
    <x v="1"/>
    <x v="538"/>
    <x v="1378"/>
    <x v="2"/>
    <s v="tier - 2"/>
    <x v="0"/>
    <x v="1"/>
  </r>
  <r>
    <x v="1379"/>
    <x v="1255"/>
    <x v="680"/>
    <x v="421"/>
    <s v="No"/>
    <s v="No"/>
    <x v="0"/>
    <x v="0"/>
    <x v="1"/>
    <x v="0"/>
    <x v="0"/>
    <x v="1265"/>
    <x v="1379"/>
    <x v="0"/>
    <s v="tier - 1"/>
    <x v="3"/>
    <x v="9"/>
  </r>
  <r>
    <x v="1380"/>
    <x v="1256"/>
    <x v="939"/>
    <x v="547"/>
    <s v="No"/>
    <s v="No"/>
    <x v="0"/>
    <x v="0"/>
    <x v="1"/>
    <x v="2"/>
    <x v="0"/>
    <x v="1266"/>
    <x v="1380"/>
    <x v="2"/>
    <s v="tier - 2"/>
    <x v="0"/>
    <x v="11"/>
  </r>
  <r>
    <x v="1381"/>
    <x v="1257"/>
    <x v="673"/>
    <x v="195"/>
    <s v="No"/>
    <s v="No"/>
    <x v="0"/>
    <x v="0"/>
    <x v="1"/>
    <x v="0"/>
    <x v="1"/>
    <x v="1267"/>
    <x v="1381"/>
    <x v="1"/>
    <s v="tier - 3"/>
    <x v="1"/>
    <x v="29"/>
  </r>
  <r>
    <x v="1382"/>
    <x v="606"/>
    <x v="713"/>
    <x v="364"/>
    <s v="No"/>
    <s v="No"/>
    <x v="0"/>
    <x v="0"/>
    <x v="1"/>
    <x v="0"/>
    <x v="0"/>
    <x v="1268"/>
    <x v="1382"/>
    <x v="2"/>
    <s v="tier - 2"/>
    <x v="0"/>
    <x v="9"/>
  </r>
  <r>
    <x v="1383"/>
    <x v="1258"/>
    <x v="379"/>
    <x v="151"/>
    <s v="No"/>
    <s v="No"/>
    <x v="0"/>
    <x v="0"/>
    <x v="1"/>
    <x v="1"/>
    <x v="2"/>
    <x v="1269"/>
    <x v="1383"/>
    <x v="2"/>
    <s v="tier - 1"/>
    <x v="4"/>
    <x v="25"/>
  </r>
  <r>
    <x v="1384"/>
    <x v="274"/>
    <x v="940"/>
    <x v="562"/>
    <s v="No"/>
    <s v="No"/>
    <x v="1"/>
    <x v="3"/>
    <x v="1"/>
    <x v="0"/>
    <x v="1"/>
    <x v="1270"/>
    <x v="1384"/>
    <x v="1"/>
    <s v="tier - 3"/>
    <x v="1"/>
    <x v="9"/>
  </r>
  <r>
    <x v="1385"/>
    <x v="1259"/>
    <x v="941"/>
    <x v="603"/>
    <s v="No"/>
    <s v="No"/>
    <x v="0"/>
    <x v="0"/>
    <x v="1"/>
    <x v="1"/>
    <x v="0"/>
    <x v="9"/>
    <x v="1385"/>
    <x v="0"/>
    <s v="tier - 2"/>
    <x v="3"/>
    <x v="9"/>
  </r>
  <r>
    <x v="1386"/>
    <x v="923"/>
    <x v="942"/>
    <x v="92"/>
    <s v="No"/>
    <s v="No"/>
    <x v="0"/>
    <x v="3"/>
    <x v="1"/>
    <x v="1"/>
    <x v="2"/>
    <x v="1271"/>
    <x v="1386"/>
    <x v="1"/>
    <s v="tier - 3"/>
    <x v="14"/>
    <x v="38"/>
  </r>
  <r>
    <x v="1387"/>
    <x v="1260"/>
    <x v="409"/>
    <x v="90"/>
    <s v="No"/>
    <s v="No"/>
    <x v="0"/>
    <x v="0"/>
    <x v="1"/>
    <x v="0"/>
    <x v="2"/>
    <x v="1272"/>
    <x v="1387"/>
    <x v="1"/>
    <s v="tier - 1"/>
    <x v="0"/>
    <x v="37"/>
  </r>
  <r>
    <x v="1388"/>
    <x v="1261"/>
    <x v="852"/>
    <x v="579"/>
    <s v="Yes"/>
    <s v="No"/>
    <x v="0"/>
    <x v="0"/>
    <x v="1"/>
    <x v="1"/>
    <x v="0"/>
    <x v="1273"/>
    <x v="1388"/>
    <x v="1"/>
    <s v="tier - 2"/>
    <x v="16"/>
    <x v="36"/>
  </r>
  <r>
    <x v="1389"/>
    <x v="1262"/>
    <x v="943"/>
    <x v="604"/>
    <s v="No"/>
    <s v="No"/>
    <x v="0"/>
    <x v="0"/>
    <x v="1"/>
    <x v="2"/>
    <x v="0"/>
    <x v="1274"/>
    <x v="1389"/>
    <x v="1"/>
    <s v="tier - 1"/>
    <x v="0"/>
    <x v="14"/>
  </r>
  <r>
    <x v="1390"/>
    <x v="431"/>
    <x v="944"/>
    <x v="105"/>
    <s v="Yes"/>
    <s v="No"/>
    <x v="0"/>
    <x v="3"/>
    <x v="1"/>
    <x v="0"/>
    <x v="1"/>
    <x v="1275"/>
    <x v="1390"/>
    <x v="1"/>
    <s v="tier - 1"/>
    <x v="1"/>
    <x v="40"/>
  </r>
  <r>
    <x v="1391"/>
    <x v="1263"/>
    <x v="945"/>
    <x v="4"/>
    <s v="Yes"/>
    <s v="No"/>
    <x v="0"/>
    <x v="0"/>
    <x v="1"/>
    <x v="0"/>
    <x v="2"/>
    <x v="1276"/>
    <x v="1391"/>
    <x v="1"/>
    <s v="tier - 2"/>
    <x v="13"/>
    <x v="45"/>
  </r>
  <r>
    <x v="1392"/>
    <x v="1264"/>
    <x v="946"/>
    <x v="105"/>
    <s v="Yes"/>
    <s v="No"/>
    <x v="0"/>
    <x v="0"/>
    <x v="1"/>
    <x v="2"/>
    <x v="1"/>
    <x v="1277"/>
    <x v="1392"/>
    <x v="1"/>
    <s v="tier - 1"/>
    <x v="3"/>
    <x v="1"/>
  </r>
  <r>
    <x v="1393"/>
    <x v="1265"/>
    <x v="947"/>
    <x v="594"/>
    <s v="No"/>
    <s v="No"/>
    <x v="0"/>
    <x v="0"/>
    <x v="1"/>
    <x v="3"/>
    <x v="0"/>
    <x v="1278"/>
    <x v="1393"/>
    <x v="2"/>
    <s v="tier - 3"/>
    <x v="1"/>
    <x v="11"/>
  </r>
  <r>
    <x v="1394"/>
    <x v="1266"/>
    <x v="758"/>
    <x v="197"/>
    <s v="No"/>
    <s v="No"/>
    <x v="0"/>
    <x v="3"/>
    <x v="1"/>
    <x v="0"/>
    <x v="2"/>
    <x v="1279"/>
    <x v="1394"/>
    <x v="1"/>
    <s v="tier - 3"/>
    <x v="8"/>
    <x v="44"/>
  </r>
  <r>
    <x v="1395"/>
    <x v="1267"/>
    <x v="948"/>
    <x v="473"/>
    <s v="No"/>
    <s v="No"/>
    <x v="1"/>
    <x v="3"/>
    <x v="1"/>
    <x v="0"/>
    <x v="2"/>
    <x v="1280"/>
    <x v="1395"/>
    <x v="1"/>
    <s v="tier - 2"/>
    <x v="1"/>
    <x v="20"/>
  </r>
  <r>
    <x v="1396"/>
    <x v="1268"/>
    <x v="462"/>
    <x v="1"/>
    <s v="No"/>
    <s v="No"/>
    <x v="0"/>
    <x v="0"/>
    <x v="1"/>
    <x v="0"/>
    <x v="1"/>
    <x v="1281"/>
    <x v="1396"/>
    <x v="1"/>
    <s v="tier - 2"/>
    <x v="2"/>
    <x v="25"/>
  </r>
  <r>
    <x v="1397"/>
    <x v="1269"/>
    <x v="949"/>
    <x v="85"/>
    <s v="No"/>
    <s v="No"/>
    <x v="0"/>
    <x v="0"/>
    <x v="1"/>
    <x v="0"/>
    <x v="1"/>
    <x v="1282"/>
    <x v="1397"/>
    <x v="1"/>
    <s v="tier - 2"/>
    <x v="12"/>
    <x v="35"/>
  </r>
  <r>
    <x v="1398"/>
    <x v="1270"/>
    <x v="844"/>
    <x v="470"/>
    <s v="No"/>
    <s v="No"/>
    <x v="0"/>
    <x v="0"/>
    <x v="1"/>
    <x v="1"/>
    <x v="2"/>
    <x v="1283"/>
    <x v="1398"/>
    <x v="1"/>
    <s v="tier - 1"/>
    <x v="0"/>
    <x v="25"/>
  </r>
  <r>
    <x v="1399"/>
    <x v="1271"/>
    <x v="893"/>
    <x v="103"/>
    <s v="No"/>
    <s v="No"/>
    <x v="0"/>
    <x v="0"/>
    <x v="1"/>
    <x v="0"/>
    <x v="2"/>
    <x v="1284"/>
    <x v="1399"/>
    <x v="1"/>
    <s v="tier - 2"/>
    <x v="2"/>
    <x v="25"/>
  </r>
  <r>
    <x v="1400"/>
    <x v="1099"/>
    <x v="950"/>
    <x v="336"/>
    <s v="Yes"/>
    <s v="No"/>
    <x v="0"/>
    <x v="0"/>
    <x v="1"/>
    <x v="0"/>
    <x v="1"/>
    <x v="1285"/>
    <x v="1400"/>
    <x v="1"/>
    <s v="tier - 3"/>
    <x v="1"/>
    <x v="47"/>
  </r>
  <r>
    <x v="1401"/>
    <x v="1272"/>
    <x v="951"/>
    <x v="533"/>
    <s v="No"/>
    <s v="No"/>
    <x v="0"/>
    <x v="0"/>
    <x v="1"/>
    <x v="0"/>
    <x v="0"/>
    <x v="1286"/>
    <x v="1401"/>
    <x v="1"/>
    <s v="tier - 1"/>
    <x v="0"/>
    <x v="9"/>
  </r>
  <r>
    <x v="1402"/>
    <x v="1273"/>
    <x v="419"/>
    <x v="605"/>
    <s v="No"/>
    <s v="No"/>
    <x v="0"/>
    <x v="0"/>
    <x v="1"/>
    <x v="1"/>
    <x v="0"/>
    <x v="335"/>
    <x v="1402"/>
    <x v="1"/>
    <s v="tier - 2"/>
    <x v="3"/>
    <x v="9"/>
  </r>
  <r>
    <x v="1403"/>
    <x v="1274"/>
    <x v="809"/>
    <x v="606"/>
    <s v="No"/>
    <s v="No"/>
    <x v="0"/>
    <x v="0"/>
    <x v="1"/>
    <x v="1"/>
    <x v="0"/>
    <x v="1287"/>
    <x v="1403"/>
    <x v="1"/>
    <s v="tier - 1"/>
    <x v="3"/>
    <x v="9"/>
  </r>
  <r>
    <x v="1404"/>
    <x v="1275"/>
    <x v="613"/>
    <x v="607"/>
    <s v="No"/>
    <s v="No"/>
    <x v="0"/>
    <x v="0"/>
    <x v="1"/>
    <x v="1"/>
    <x v="0"/>
    <x v="1288"/>
    <x v="1404"/>
    <x v="1"/>
    <s v="tier - 1"/>
    <x v="3"/>
    <x v="9"/>
  </r>
  <r>
    <x v="1405"/>
    <x v="1276"/>
    <x v="645"/>
    <x v="237"/>
    <s v="Yes"/>
    <s v="No"/>
    <x v="0"/>
    <x v="0"/>
    <x v="1"/>
    <x v="0"/>
    <x v="2"/>
    <x v="1289"/>
    <x v="1405"/>
    <x v="1"/>
    <s v="tier - 3"/>
    <x v="3"/>
    <x v="45"/>
  </r>
  <r>
    <x v="1406"/>
    <x v="1277"/>
    <x v="952"/>
    <x v="608"/>
    <s v="No"/>
    <s v="No"/>
    <x v="0"/>
    <x v="0"/>
    <x v="1"/>
    <x v="3"/>
    <x v="0"/>
    <x v="1290"/>
    <x v="1406"/>
    <x v="2"/>
    <s v="tier - 2"/>
    <x v="1"/>
    <x v="0"/>
  </r>
  <r>
    <x v="1407"/>
    <x v="1278"/>
    <x v="953"/>
    <x v="21"/>
    <s v="Yes"/>
    <s v="No"/>
    <x v="1"/>
    <x v="3"/>
    <x v="1"/>
    <x v="0"/>
    <x v="1"/>
    <x v="1291"/>
    <x v="1407"/>
    <x v="1"/>
    <s v="tier - 2"/>
    <x v="1"/>
    <x v="31"/>
  </r>
  <r>
    <x v="1408"/>
    <x v="1279"/>
    <x v="954"/>
    <x v="609"/>
    <s v="Yes"/>
    <s v="No"/>
    <x v="0"/>
    <x v="0"/>
    <x v="1"/>
    <x v="2"/>
    <x v="0"/>
    <x v="1292"/>
    <x v="1408"/>
    <x v="2"/>
    <s v="tier - 2"/>
    <x v="0"/>
    <x v="22"/>
  </r>
  <r>
    <x v="1409"/>
    <x v="1280"/>
    <x v="955"/>
    <x v="259"/>
    <s v="No"/>
    <s v="No"/>
    <x v="0"/>
    <x v="0"/>
    <x v="1"/>
    <x v="0"/>
    <x v="1"/>
    <x v="1293"/>
    <x v="1409"/>
    <x v="1"/>
    <s v="tier - 2"/>
    <x v="14"/>
    <x v="6"/>
  </r>
  <r>
    <x v="1410"/>
    <x v="1020"/>
    <x v="956"/>
    <x v="120"/>
    <s v="Yes"/>
    <s v="No"/>
    <x v="0"/>
    <x v="3"/>
    <x v="1"/>
    <x v="1"/>
    <x v="2"/>
    <x v="1294"/>
    <x v="1410"/>
    <x v="1"/>
    <s v="tier - 2"/>
    <x v="1"/>
    <x v="23"/>
  </r>
  <r>
    <x v="1411"/>
    <x v="1281"/>
    <x v="43"/>
    <x v="335"/>
    <s v="No"/>
    <s v="No"/>
    <x v="0"/>
    <x v="3"/>
    <x v="1"/>
    <x v="0"/>
    <x v="2"/>
    <x v="1295"/>
    <x v="1411"/>
    <x v="1"/>
    <s v="tier - 2"/>
    <x v="1"/>
    <x v="32"/>
  </r>
  <r>
    <x v="1412"/>
    <x v="1124"/>
    <x v="957"/>
    <x v="96"/>
    <s v="No"/>
    <s v="No"/>
    <x v="0"/>
    <x v="0"/>
    <x v="1"/>
    <x v="2"/>
    <x v="0"/>
    <x v="1296"/>
    <x v="1412"/>
    <x v="1"/>
    <s v="tier - 1"/>
    <x v="0"/>
    <x v="9"/>
  </r>
  <r>
    <x v="1413"/>
    <x v="1282"/>
    <x v="958"/>
    <x v="268"/>
    <s v="Yes"/>
    <s v="No"/>
    <x v="0"/>
    <x v="0"/>
    <x v="1"/>
    <x v="2"/>
    <x v="1"/>
    <x v="1297"/>
    <x v="1413"/>
    <x v="2"/>
    <s v="tier - 1"/>
    <x v="1"/>
    <x v="1"/>
  </r>
  <r>
    <x v="1414"/>
    <x v="1283"/>
    <x v="275"/>
    <x v="308"/>
    <s v="No"/>
    <s v="No"/>
    <x v="0"/>
    <x v="0"/>
    <x v="1"/>
    <x v="1"/>
    <x v="0"/>
    <x v="1298"/>
    <x v="1414"/>
    <x v="1"/>
    <s v="tier - 3"/>
    <x v="1"/>
    <x v="9"/>
  </r>
  <r>
    <x v="1415"/>
    <x v="1284"/>
    <x v="404"/>
    <x v="331"/>
    <s v="Yes"/>
    <s v="No"/>
    <x v="1"/>
    <x v="3"/>
    <x v="1"/>
    <x v="1"/>
    <x v="1"/>
    <x v="1299"/>
    <x v="1415"/>
    <x v="2"/>
    <s v="tier - 2"/>
    <x v="3"/>
    <x v="33"/>
  </r>
  <r>
    <x v="1416"/>
    <x v="1285"/>
    <x v="959"/>
    <x v="148"/>
    <s v="Yes"/>
    <s v="No"/>
    <x v="1"/>
    <x v="3"/>
    <x v="1"/>
    <x v="0"/>
    <x v="1"/>
    <x v="1300"/>
    <x v="1416"/>
    <x v="1"/>
    <s v="tier - 1"/>
    <x v="1"/>
    <x v="31"/>
  </r>
  <r>
    <x v="1417"/>
    <x v="1286"/>
    <x v="960"/>
    <x v="27"/>
    <s v="Yes"/>
    <s v="No"/>
    <x v="0"/>
    <x v="3"/>
    <x v="1"/>
    <x v="1"/>
    <x v="2"/>
    <x v="1294"/>
    <x v="1417"/>
    <x v="1"/>
    <s v="tier - 3"/>
    <x v="15"/>
    <x v="23"/>
  </r>
  <r>
    <x v="1418"/>
    <x v="1287"/>
    <x v="961"/>
    <x v="191"/>
    <s v="Yes"/>
    <s v="No"/>
    <x v="0"/>
    <x v="0"/>
    <x v="1"/>
    <x v="0"/>
    <x v="2"/>
    <x v="1301"/>
    <x v="1418"/>
    <x v="1"/>
    <s v="tier - 3"/>
    <x v="1"/>
    <x v="45"/>
  </r>
  <r>
    <x v="1419"/>
    <x v="1288"/>
    <x v="962"/>
    <x v="137"/>
    <s v="Yes"/>
    <s v="No"/>
    <x v="0"/>
    <x v="0"/>
    <x v="1"/>
    <x v="2"/>
    <x v="0"/>
    <x v="1302"/>
    <x v="1419"/>
    <x v="2"/>
    <s v="tier - 3"/>
    <x v="0"/>
    <x v="22"/>
  </r>
  <r>
    <x v="1420"/>
    <x v="1289"/>
    <x v="963"/>
    <x v="87"/>
    <s v="Yes"/>
    <s v="No"/>
    <x v="0"/>
    <x v="0"/>
    <x v="1"/>
    <x v="0"/>
    <x v="1"/>
    <x v="1303"/>
    <x v="1420"/>
    <x v="1"/>
    <s v="tier - 2"/>
    <x v="1"/>
    <x v="21"/>
  </r>
  <r>
    <x v="1421"/>
    <x v="1290"/>
    <x v="964"/>
    <x v="119"/>
    <s v="No"/>
    <s v="No"/>
    <x v="0"/>
    <x v="0"/>
    <x v="1"/>
    <x v="0"/>
    <x v="1"/>
    <x v="1304"/>
    <x v="1421"/>
    <x v="2"/>
    <s v="tier - 3"/>
    <x v="6"/>
    <x v="29"/>
  </r>
  <r>
    <x v="1422"/>
    <x v="1291"/>
    <x v="742"/>
    <x v="231"/>
    <s v="No"/>
    <s v="No"/>
    <x v="0"/>
    <x v="0"/>
    <x v="1"/>
    <x v="0"/>
    <x v="1"/>
    <x v="575"/>
    <x v="1422"/>
    <x v="2"/>
    <s v="tier - 1"/>
    <x v="3"/>
    <x v="29"/>
  </r>
  <r>
    <x v="1423"/>
    <x v="1292"/>
    <x v="965"/>
    <x v="21"/>
    <s v="No"/>
    <s v="No"/>
    <x v="0"/>
    <x v="0"/>
    <x v="1"/>
    <x v="0"/>
    <x v="1"/>
    <x v="1305"/>
    <x v="1423"/>
    <x v="1"/>
    <s v="tier - 3"/>
    <x v="1"/>
    <x v="25"/>
  </r>
  <r>
    <x v="1424"/>
    <x v="1293"/>
    <x v="927"/>
    <x v="208"/>
    <s v="No"/>
    <s v="No"/>
    <x v="1"/>
    <x v="3"/>
    <x v="1"/>
    <x v="0"/>
    <x v="1"/>
    <x v="1306"/>
    <x v="1424"/>
    <x v="2"/>
    <s v="tier - 2"/>
    <x v="3"/>
    <x v="18"/>
  </r>
  <r>
    <x v="1425"/>
    <x v="1294"/>
    <x v="117"/>
    <x v="155"/>
    <s v="No"/>
    <s v="No"/>
    <x v="0"/>
    <x v="0"/>
    <x v="1"/>
    <x v="0"/>
    <x v="2"/>
    <x v="566"/>
    <x v="1425"/>
    <x v="2"/>
    <s v="tier - 2"/>
    <x v="3"/>
    <x v="29"/>
  </r>
  <r>
    <x v="1426"/>
    <x v="286"/>
    <x v="308"/>
    <x v="418"/>
    <s v="No"/>
    <s v="No"/>
    <x v="0"/>
    <x v="0"/>
    <x v="1"/>
    <x v="1"/>
    <x v="0"/>
    <x v="1307"/>
    <x v="1426"/>
    <x v="1"/>
    <s v="tier - 3"/>
    <x v="1"/>
    <x v="9"/>
  </r>
  <r>
    <x v="1427"/>
    <x v="1295"/>
    <x v="421"/>
    <x v="154"/>
    <s v="No"/>
    <s v="No"/>
    <x v="0"/>
    <x v="0"/>
    <x v="1"/>
    <x v="1"/>
    <x v="0"/>
    <x v="1308"/>
    <x v="1427"/>
    <x v="1"/>
    <s v="tier - 2"/>
    <x v="1"/>
    <x v="9"/>
  </r>
  <r>
    <x v="1428"/>
    <x v="63"/>
    <x v="97"/>
    <x v="109"/>
    <s v="Yes"/>
    <s v="No"/>
    <x v="1"/>
    <x v="3"/>
    <x v="1"/>
    <x v="0"/>
    <x v="1"/>
    <x v="1309"/>
    <x v="1428"/>
    <x v="1"/>
    <s v="tier - 2"/>
    <x v="3"/>
    <x v="33"/>
  </r>
  <r>
    <x v="1429"/>
    <x v="1296"/>
    <x v="966"/>
    <x v="568"/>
    <s v="No"/>
    <s v="No"/>
    <x v="0"/>
    <x v="0"/>
    <x v="1"/>
    <x v="3"/>
    <x v="0"/>
    <x v="584"/>
    <x v="1429"/>
    <x v="2"/>
    <s v="tier - 2"/>
    <x v="0"/>
    <x v="11"/>
  </r>
  <r>
    <x v="1430"/>
    <x v="1297"/>
    <x v="967"/>
    <x v="226"/>
    <s v="No"/>
    <s v="No"/>
    <x v="1"/>
    <x v="3"/>
    <x v="1"/>
    <x v="0"/>
    <x v="2"/>
    <x v="1310"/>
    <x v="1430"/>
    <x v="1"/>
    <s v="tier - 2"/>
    <x v="12"/>
    <x v="20"/>
  </r>
  <r>
    <x v="1431"/>
    <x v="1298"/>
    <x v="680"/>
    <x v="541"/>
    <s v="Yes"/>
    <s v="No"/>
    <x v="0"/>
    <x v="0"/>
    <x v="1"/>
    <x v="0"/>
    <x v="0"/>
    <x v="1311"/>
    <x v="1431"/>
    <x v="1"/>
    <s v="tier - 1"/>
    <x v="3"/>
    <x v="36"/>
  </r>
  <r>
    <x v="1432"/>
    <x v="1299"/>
    <x v="968"/>
    <x v="154"/>
    <s v="No"/>
    <s v="No"/>
    <x v="0"/>
    <x v="0"/>
    <x v="1"/>
    <x v="3"/>
    <x v="0"/>
    <x v="1312"/>
    <x v="1432"/>
    <x v="2"/>
    <s v="tier - 3"/>
    <x v="0"/>
    <x v="11"/>
  </r>
  <r>
    <x v="1433"/>
    <x v="1300"/>
    <x v="860"/>
    <x v="402"/>
    <s v="Yes"/>
    <s v="No"/>
    <x v="0"/>
    <x v="0"/>
    <x v="1"/>
    <x v="0"/>
    <x v="0"/>
    <x v="1313"/>
    <x v="1433"/>
    <x v="1"/>
    <s v="tier - 3"/>
    <x v="2"/>
    <x v="36"/>
  </r>
  <r>
    <x v="1434"/>
    <x v="298"/>
    <x v="969"/>
    <x v="21"/>
    <s v="Yes"/>
    <s v="No"/>
    <x v="1"/>
    <x v="3"/>
    <x v="1"/>
    <x v="2"/>
    <x v="1"/>
    <x v="1314"/>
    <x v="1434"/>
    <x v="1"/>
    <s v="tier - 2"/>
    <x v="1"/>
    <x v="33"/>
  </r>
  <r>
    <x v="1435"/>
    <x v="1301"/>
    <x v="970"/>
    <x v="229"/>
    <s v="No"/>
    <s v="No"/>
    <x v="1"/>
    <x v="3"/>
    <x v="1"/>
    <x v="0"/>
    <x v="1"/>
    <x v="1315"/>
    <x v="1435"/>
    <x v="1"/>
    <s v="tier - 2"/>
    <x v="14"/>
    <x v="20"/>
  </r>
  <r>
    <x v="1436"/>
    <x v="1302"/>
    <x v="98"/>
    <x v="150"/>
    <s v="No"/>
    <s v="No"/>
    <x v="0"/>
    <x v="0"/>
    <x v="1"/>
    <x v="0"/>
    <x v="2"/>
    <x v="1316"/>
    <x v="1436"/>
    <x v="1"/>
    <s v="tier - 1"/>
    <x v="3"/>
    <x v="29"/>
  </r>
  <r>
    <x v="1437"/>
    <x v="1303"/>
    <x v="971"/>
    <x v="331"/>
    <s v="No"/>
    <s v="No"/>
    <x v="1"/>
    <x v="3"/>
    <x v="1"/>
    <x v="0"/>
    <x v="1"/>
    <x v="1317"/>
    <x v="1437"/>
    <x v="1"/>
    <s v="tier - 1"/>
    <x v="0"/>
    <x v="18"/>
  </r>
  <r>
    <x v="1438"/>
    <x v="1304"/>
    <x v="382"/>
    <x v="328"/>
    <s v="No"/>
    <s v="No"/>
    <x v="0"/>
    <x v="0"/>
    <x v="1"/>
    <x v="0"/>
    <x v="2"/>
    <x v="1318"/>
    <x v="1438"/>
    <x v="1"/>
    <s v="tier - 1"/>
    <x v="3"/>
    <x v="29"/>
  </r>
  <r>
    <x v="1439"/>
    <x v="1305"/>
    <x v="421"/>
    <x v="179"/>
    <s v="Yes"/>
    <s v="No"/>
    <x v="0"/>
    <x v="3"/>
    <x v="1"/>
    <x v="1"/>
    <x v="0"/>
    <x v="1319"/>
    <x v="1439"/>
    <x v="1"/>
    <s v="tier - 2"/>
    <x v="1"/>
    <x v="26"/>
  </r>
  <r>
    <x v="1440"/>
    <x v="142"/>
    <x v="801"/>
    <x v="173"/>
    <s v="No"/>
    <s v="No"/>
    <x v="1"/>
    <x v="3"/>
    <x v="1"/>
    <x v="1"/>
    <x v="2"/>
    <x v="1320"/>
    <x v="1440"/>
    <x v="1"/>
    <s v="tier - 3"/>
    <x v="3"/>
    <x v="18"/>
  </r>
  <r>
    <x v="1441"/>
    <x v="1306"/>
    <x v="972"/>
    <x v="99"/>
    <s v="No"/>
    <s v="No"/>
    <x v="0"/>
    <x v="3"/>
    <x v="1"/>
    <x v="1"/>
    <x v="1"/>
    <x v="1321"/>
    <x v="1441"/>
    <x v="1"/>
    <s v="tier - 1"/>
    <x v="1"/>
    <x v="32"/>
  </r>
  <r>
    <x v="1442"/>
    <x v="1307"/>
    <x v="369"/>
    <x v="330"/>
    <s v="No"/>
    <s v="No"/>
    <x v="1"/>
    <x v="3"/>
    <x v="1"/>
    <x v="1"/>
    <x v="1"/>
    <x v="1322"/>
    <x v="1442"/>
    <x v="1"/>
    <s v="tier - 3"/>
    <x v="2"/>
    <x v="18"/>
  </r>
  <r>
    <x v="1443"/>
    <x v="5"/>
    <x v="973"/>
    <x v="189"/>
    <s v="No"/>
    <s v="Yes"/>
    <x v="0"/>
    <x v="3"/>
    <x v="1"/>
    <x v="1"/>
    <x v="2"/>
    <x v="1323"/>
    <x v="1443"/>
    <x v="1"/>
    <s v="tier - 2"/>
    <x v="2"/>
    <x v="41"/>
  </r>
  <r>
    <x v="1444"/>
    <x v="1308"/>
    <x v="974"/>
    <x v="584"/>
    <s v="No"/>
    <s v="No"/>
    <x v="0"/>
    <x v="0"/>
    <x v="1"/>
    <x v="3"/>
    <x v="0"/>
    <x v="1324"/>
    <x v="1444"/>
    <x v="2"/>
    <s v="tier - 3"/>
    <x v="1"/>
    <x v="11"/>
  </r>
  <r>
    <x v="1445"/>
    <x v="66"/>
    <x v="387"/>
    <x v="67"/>
    <s v="No"/>
    <s v="No"/>
    <x v="0"/>
    <x v="1"/>
    <x v="1"/>
    <x v="2"/>
    <x v="2"/>
    <x v="1325"/>
    <x v="1445"/>
    <x v="1"/>
    <s v="tier - 3"/>
    <x v="1"/>
    <x v="28"/>
  </r>
  <r>
    <x v="1446"/>
    <x v="1309"/>
    <x v="975"/>
    <x v="405"/>
    <s v="No"/>
    <s v="No"/>
    <x v="0"/>
    <x v="0"/>
    <x v="1"/>
    <x v="3"/>
    <x v="0"/>
    <x v="1326"/>
    <x v="1446"/>
    <x v="2"/>
    <s v="tier - 1"/>
    <x v="0"/>
    <x v="11"/>
  </r>
  <r>
    <x v="1447"/>
    <x v="1310"/>
    <x v="976"/>
    <x v="610"/>
    <s v="No"/>
    <s v="No"/>
    <x v="0"/>
    <x v="0"/>
    <x v="1"/>
    <x v="3"/>
    <x v="0"/>
    <x v="1327"/>
    <x v="1447"/>
    <x v="2"/>
    <s v="tier - 3"/>
    <x v="0"/>
    <x v="13"/>
  </r>
  <r>
    <x v="1448"/>
    <x v="1311"/>
    <x v="977"/>
    <x v="206"/>
    <s v="Yes"/>
    <s v="No"/>
    <x v="0"/>
    <x v="1"/>
    <x v="1"/>
    <x v="3"/>
    <x v="2"/>
    <x v="1328"/>
    <x v="1448"/>
    <x v="2"/>
    <s v="tier - 1"/>
    <x v="1"/>
    <x v="24"/>
  </r>
  <r>
    <x v="1449"/>
    <x v="1312"/>
    <x v="292"/>
    <x v="10"/>
    <s v="Yes"/>
    <s v="No"/>
    <x v="0"/>
    <x v="0"/>
    <x v="1"/>
    <x v="1"/>
    <x v="1"/>
    <x v="1329"/>
    <x v="1449"/>
    <x v="1"/>
    <s v="tier - 1"/>
    <x v="1"/>
    <x v="17"/>
  </r>
  <r>
    <x v="1450"/>
    <x v="1313"/>
    <x v="978"/>
    <x v="473"/>
    <s v="Yes"/>
    <s v="No"/>
    <x v="0"/>
    <x v="0"/>
    <x v="1"/>
    <x v="2"/>
    <x v="2"/>
    <x v="1330"/>
    <x v="1450"/>
    <x v="1"/>
    <s v="tier - 1"/>
    <x v="0"/>
    <x v="1"/>
  </r>
  <r>
    <x v="1451"/>
    <x v="1314"/>
    <x v="29"/>
    <x v="531"/>
    <s v="Yes"/>
    <s v="No"/>
    <x v="0"/>
    <x v="0"/>
    <x v="1"/>
    <x v="0"/>
    <x v="0"/>
    <x v="315"/>
    <x v="1451"/>
    <x v="2"/>
    <s v="tier - 3"/>
    <x v="1"/>
    <x v="36"/>
  </r>
  <r>
    <x v="1452"/>
    <x v="1315"/>
    <x v="979"/>
    <x v="317"/>
    <s v="No"/>
    <s v="No"/>
    <x v="0"/>
    <x v="1"/>
    <x v="1"/>
    <x v="2"/>
    <x v="0"/>
    <x v="1331"/>
    <x v="1452"/>
    <x v="1"/>
    <s v="tier - 2"/>
    <x v="0"/>
    <x v="30"/>
  </r>
  <r>
    <x v="1453"/>
    <x v="1316"/>
    <x v="54"/>
    <x v="611"/>
    <s v="Yes"/>
    <s v="No"/>
    <x v="0"/>
    <x v="0"/>
    <x v="1"/>
    <x v="0"/>
    <x v="0"/>
    <x v="1332"/>
    <x v="1453"/>
    <x v="2"/>
    <s v="tier - 3"/>
    <x v="1"/>
    <x v="36"/>
  </r>
  <r>
    <x v="1454"/>
    <x v="1317"/>
    <x v="375"/>
    <x v="612"/>
    <s v="Yes"/>
    <s v="No"/>
    <x v="0"/>
    <x v="0"/>
    <x v="1"/>
    <x v="0"/>
    <x v="0"/>
    <x v="1333"/>
    <x v="1454"/>
    <x v="2"/>
    <s v="tier - 2"/>
    <x v="1"/>
    <x v="36"/>
  </r>
  <r>
    <x v="1455"/>
    <x v="342"/>
    <x v="980"/>
    <x v="3"/>
    <s v="No"/>
    <s v="No"/>
    <x v="0"/>
    <x v="0"/>
    <x v="1"/>
    <x v="1"/>
    <x v="1"/>
    <x v="601"/>
    <x v="1455"/>
    <x v="1"/>
    <s v="tier - 1"/>
    <x v="0"/>
    <x v="37"/>
  </r>
  <r>
    <x v="1456"/>
    <x v="1318"/>
    <x v="981"/>
    <x v="525"/>
    <s v="Yes"/>
    <s v="No"/>
    <x v="0"/>
    <x v="3"/>
    <x v="1"/>
    <x v="1"/>
    <x v="0"/>
    <x v="1334"/>
    <x v="1456"/>
    <x v="1"/>
    <s v="tier - 3"/>
    <x v="0"/>
    <x v="26"/>
  </r>
  <r>
    <x v="1457"/>
    <x v="1319"/>
    <x v="905"/>
    <x v="592"/>
    <s v="Yes"/>
    <s v="No"/>
    <x v="0"/>
    <x v="3"/>
    <x v="1"/>
    <x v="2"/>
    <x v="0"/>
    <x v="1335"/>
    <x v="1457"/>
    <x v="1"/>
    <s v="tier - 1"/>
    <x v="2"/>
    <x v="26"/>
  </r>
  <r>
    <x v="1458"/>
    <x v="1320"/>
    <x v="982"/>
    <x v="538"/>
    <s v="No"/>
    <s v="No"/>
    <x v="0"/>
    <x v="0"/>
    <x v="1"/>
    <x v="2"/>
    <x v="2"/>
    <x v="1336"/>
    <x v="1458"/>
    <x v="2"/>
    <s v="tier - 3"/>
    <x v="1"/>
    <x v="29"/>
  </r>
  <r>
    <x v="1459"/>
    <x v="749"/>
    <x v="983"/>
    <x v="161"/>
    <s v="No"/>
    <s v="No"/>
    <x v="0"/>
    <x v="0"/>
    <x v="1"/>
    <x v="1"/>
    <x v="2"/>
    <x v="1337"/>
    <x v="1459"/>
    <x v="1"/>
    <s v="tier - 2"/>
    <x v="14"/>
    <x v="42"/>
  </r>
  <r>
    <x v="1460"/>
    <x v="283"/>
    <x v="141"/>
    <x v="358"/>
    <s v="Yes"/>
    <s v="No"/>
    <x v="1"/>
    <x v="3"/>
    <x v="1"/>
    <x v="0"/>
    <x v="2"/>
    <x v="1338"/>
    <x v="1460"/>
    <x v="1"/>
    <s v="tier - 3"/>
    <x v="1"/>
    <x v="33"/>
  </r>
  <r>
    <x v="1461"/>
    <x v="222"/>
    <x v="984"/>
    <x v="176"/>
    <s v="Yes"/>
    <s v="No"/>
    <x v="1"/>
    <x v="3"/>
    <x v="1"/>
    <x v="1"/>
    <x v="2"/>
    <x v="1339"/>
    <x v="1461"/>
    <x v="1"/>
    <s v="tier - 3"/>
    <x v="1"/>
    <x v="33"/>
  </r>
  <r>
    <x v="1462"/>
    <x v="1321"/>
    <x v="98"/>
    <x v="495"/>
    <s v="No"/>
    <s v="No"/>
    <x v="0"/>
    <x v="0"/>
    <x v="1"/>
    <x v="0"/>
    <x v="2"/>
    <x v="1340"/>
    <x v="1462"/>
    <x v="2"/>
    <s v="tier - 2"/>
    <x v="3"/>
    <x v="37"/>
  </r>
  <r>
    <x v="1463"/>
    <x v="1322"/>
    <x v="985"/>
    <x v="613"/>
    <s v="No"/>
    <s v="No"/>
    <x v="0"/>
    <x v="0"/>
    <x v="1"/>
    <x v="2"/>
    <x v="0"/>
    <x v="1341"/>
    <x v="1463"/>
    <x v="2"/>
    <s v="tier - 3"/>
    <x v="0"/>
    <x v="0"/>
  </r>
  <r>
    <x v="1464"/>
    <x v="264"/>
    <x v="813"/>
    <x v="433"/>
    <s v="Yes"/>
    <s v="No"/>
    <x v="0"/>
    <x v="3"/>
    <x v="1"/>
    <x v="2"/>
    <x v="0"/>
    <x v="1342"/>
    <x v="1464"/>
    <x v="1"/>
    <s v="tier - 3"/>
    <x v="0"/>
    <x v="27"/>
  </r>
  <r>
    <x v="1465"/>
    <x v="431"/>
    <x v="393"/>
    <x v="105"/>
    <s v="No"/>
    <s v="No"/>
    <x v="0"/>
    <x v="0"/>
    <x v="1"/>
    <x v="2"/>
    <x v="1"/>
    <x v="123"/>
    <x v="1465"/>
    <x v="2"/>
    <s v="tier - 2"/>
    <x v="4"/>
    <x v="37"/>
  </r>
  <r>
    <x v="1466"/>
    <x v="1323"/>
    <x v="160"/>
    <x v="143"/>
    <s v="No"/>
    <s v="No"/>
    <x v="0"/>
    <x v="0"/>
    <x v="1"/>
    <x v="0"/>
    <x v="2"/>
    <x v="1343"/>
    <x v="1466"/>
    <x v="1"/>
    <s v="tier - 3"/>
    <x v="0"/>
    <x v="25"/>
  </r>
  <r>
    <x v="1467"/>
    <x v="1324"/>
    <x v="63"/>
    <x v="192"/>
    <s v="No"/>
    <s v="No"/>
    <x v="0"/>
    <x v="0"/>
    <x v="1"/>
    <x v="0"/>
    <x v="2"/>
    <x v="1344"/>
    <x v="1467"/>
    <x v="1"/>
    <s v="tier - 1"/>
    <x v="0"/>
    <x v="25"/>
  </r>
  <r>
    <x v="1468"/>
    <x v="1325"/>
    <x v="184"/>
    <x v="614"/>
    <s v="No"/>
    <s v="No"/>
    <x v="0"/>
    <x v="0"/>
    <x v="1"/>
    <x v="0"/>
    <x v="2"/>
    <x v="1345"/>
    <x v="1468"/>
    <x v="1"/>
    <s v="tier - 2"/>
    <x v="3"/>
    <x v="25"/>
  </r>
  <r>
    <x v="1469"/>
    <x v="1326"/>
    <x v="237"/>
    <x v="488"/>
    <s v="Yes"/>
    <s v="No"/>
    <x v="0"/>
    <x v="0"/>
    <x v="1"/>
    <x v="1"/>
    <x v="0"/>
    <x v="1346"/>
    <x v="1469"/>
    <x v="1"/>
    <s v="tier - 1"/>
    <x v="1"/>
    <x v="36"/>
  </r>
  <r>
    <x v="1470"/>
    <x v="1327"/>
    <x v="9"/>
    <x v="537"/>
    <s v="No"/>
    <s v="No"/>
    <x v="0"/>
    <x v="0"/>
    <x v="1"/>
    <x v="0"/>
    <x v="0"/>
    <x v="1347"/>
    <x v="1470"/>
    <x v="2"/>
    <s v="tier - 2"/>
    <x v="0"/>
    <x v="9"/>
  </r>
  <r>
    <x v="1471"/>
    <x v="1328"/>
    <x v="378"/>
    <x v="27"/>
    <s v="No"/>
    <s v="No"/>
    <x v="0"/>
    <x v="3"/>
    <x v="1"/>
    <x v="1"/>
    <x v="2"/>
    <x v="1348"/>
    <x v="1471"/>
    <x v="1"/>
    <s v="tier - 2"/>
    <x v="3"/>
    <x v="32"/>
  </r>
  <r>
    <x v="1472"/>
    <x v="1329"/>
    <x v="884"/>
    <x v="401"/>
    <s v="No"/>
    <s v="No"/>
    <x v="0"/>
    <x v="0"/>
    <x v="1"/>
    <x v="0"/>
    <x v="0"/>
    <x v="1349"/>
    <x v="1472"/>
    <x v="1"/>
    <s v="tier - 3"/>
    <x v="0"/>
    <x v="9"/>
  </r>
  <r>
    <x v="1473"/>
    <x v="1330"/>
    <x v="986"/>
    <x v="436"/>
    <s v="Yes"/>
    <s v="No"/>
    <x v="0"/>
    <x v="0"/>
    <x v="1"/>
    <x v="2"/>
    <x v="2"/>
    <x v="1350"/>
    <x v="1473"/>
    <x v="2"/>
    <s v="tier - 2"/>
    <x v="3"/>
    <x v="1"/>
  </r>
  <r>
    <x v="1474"/>
    <x v="1331"/>
    <x v="422"/>
    <x v="100"/>
    <s v="No"/>
    <s v="No"/>
    <x v="0"/>
    <x v="3"/>
    <x v="1"/>
    <x v="1"/>
    <x v="1"/>
    <x v="1351"/>
    <x v="1474"/>
    <x v="1"/>
    <s v="tier - 2"/>
    <x v="2"/>
    <x v="32"/>
  </r>
  <r>
    <x v="1475"/>
    <x v="1332"/>
    <x v="488"/>
    <x v="332"/>
    <s v="No"/>
    <s v="No"/>
    <x v="0"/>
    <x v="0"/>
    <x v="1"/>
    <x v="0"/>
    <x v="2"/>
    <x v="1352"/>
    <x v="1475"/>
    <x v="1"/>
    <s v="tier - 1"/>
    <x v="13"/>
    <x v="35"/>
  </r>
  <r>
    <x v="1476"/>
    <x v="1333"/>
    <x v="387"/>
    <x v="184"/>
    <s v="No"/>
    <s v="No"/>
    <x v="0"/>
    <x v="3"/>
    <x v="1"/>
    <x v="2"/>
    <x v="1"/>
    <x v="690"/>
    <x v="1476"/>
    <x v="1"/>
    <s v="tier - 1"/>
    <x v="2"/>
    <x v="32"/>
  </r>
  <r>
    <x v="1477"/>
    <x v="1334"/>
    <x v="987"/>
    <x v="316"/>
    <s v="No"/>
    <s v="No"/>
    <x v="1"/>
    <x v="3"/>
    <x v="1"/>
    <x v="0"/>
    <x v="2"/>
    <x v="1353"/>
    <x v="1477"/>
    <x v="1"/>
    <s v="tier - 2"/>
    <x v="14"/>
    <x v="20"/>
  </r>
  <r>
    <x v="1478"/>
    <x v="1335"/>
    <x v="988"/>
    <x v="379"/>
    <s v="No"/>
    <s v="No"/>
    <x v="0"/>
    <x v="0"/>
    <x v="1"/>
    <x v="2"/>
    <x v="0"/>
    <x v="1354"/>
    <x v="1478"/>
    <x v="2"/>
    <s v="tier - 2"/>
    <x v="0"/>
    <x v="0"/>
  </r>
  <r>
    <x v="1479"/>
    <x v="1336"/>
    <x v="989"/>
    <x v="267"/>
    <s v="No"/>
    <s v="No"/>
    <x v="0"/>
    <x v="3"/>
    <x v="1"/>
    <x v="1"/>
    <x v="2"/>
    <x v="1355"/>
    <x v="1479"/>
    <x v="1"/>
    <s v="tier - 1"/>
    <x v="1"/>
    <x v="38"/>
  </r>
  <r>
    <x v="1480"/>
    <x v="1337"/>
    <x v="990"/>
    <x v="427"/>
    <s v="No"/>
    <s v="No"/>
    <x v="0"/>
    <x v="3"/>
    <x v="1"/>
    <x v="0"/>
    <x v="1"/>
    <x v="203"/>
    <x v="1480"/>
    <x v="1"/>
    <s v="tier - 2"/>
    <x v="1"/>
    <x v="34"/>
  </r>
  <r>
    <x v="1481"/>
    <x v="1230"/>
    <x v="247"/>
    <x v="144"/>
    <s v="No"/>
    <s v="No"/>
    <x v="0"/>
    <x v="0"/>
    <x v="1"/>
    <x v="1"/>
    <x v="2"/>
    <x v="1356"/>
    <x v="1481"/>
    <x v="1"/>
    <s v="tier - 3"/>
    <x v="2"/>
    <x v="37"/>
  </r>
  <r>
    <x v="1482"/>
    <x v="1338"/>
    <x v="991"/>
    <x v="615"/>
    <s v="No"/>
    <s v="No"/>
    <x v="0"/>
    <x v="0"/>
    <x v="1"/>
    <x v="2"/>
    <x v="0"/>
    <x v="1357"/>
    <x v="1482"/>
    <x v="1"/>
    <s v="tier - 2"/>
    <x v="0"/>
    <x v="9"/>
  </r>
  <r>
    <x v="1483"/>
    <x v="1339"/>
    <x v="683"/>
    <x v="176"/>
    <s v="No"/>
    <s v="No"/>
    <x v="0"/>
    <x v="0"/>
    <x v="1"/>
    <x v="1"/>
    <x v="2"/>
    <x v="1358"/>
    <x v="1483"/>
    <x v="1"/>
    <s v="tier - 3"/>
    <x v="3"/>
    <x v="25"/>
  </r>
  <r>
    <x v="1484"/>
    <x v="1340"/>
    <x v="992"/>
    <x v="196"/>
    <s v="No"/>
    <s v="No"/>
    <x v="0"/>
    <x v="0"/>
    <x v="1"/>
    <x v="0"/>
    <x v="2"/>
    <x v="1359"/>
    <x v="1484"/>
    <x v="1"/>
    <s v="tier - 1"/>
    <x v="2"/>
    <x v="25"/>
  </r>
  <r>
    <x v="1485"/>
    <x v="1341"/>
    <x v="993"/>
    <x v="507"/>
    <s v="No"/>
    <s v="No"/>
    <x v="0"/>
    <x v="0"/>
    <x v="1"/>
    <x v="1"/>
    <x v="2"/>
    <x v="1360"/>
    <x v="1485"/>
    <x v="1"/>
    <s v="tier - 3"/>
    <x v="0"/>
    <x v="25"/>
  </r>
  <r>
    <x v="1486"/>
    <x v="1342"/>
    <x v="367"/>
    <x v="89"/>
    <s v="No"/>
    <s v="No"/>
    <x v="0"/>
    <x v="0"/>
    <x v="1"/>
    <x v="1"/>
    <x v="2"/>
    <x v="1361"/>
    <x v="1486"/>
    <x v="1"/>
    <s v="tier - 1"/>
    <x v="3"/>
    <x v="25"/>
  </r>
  <r>
    <x v="1487"/>
    <x v="906"/>
    <x v="994"/>
    <x v="616"/>
    <s v="Yes"/>
    <s v="No"/>
    <x v="0"/>
    <x v="3"/>
    <x v="1"/>
    <x v="0"/>
    <x v="2"/>
    <x v="1362"/>
    <x v="1487"/>
    <x v="1"/>
    <s v="tier - 3"/>
    <x v="1"/>
    <x v="40"/>
  </r>
  <r>
    <x v="1488"/>
    <x v="1343"/>
    <x v="995"/>
    <x v="617"/>
    <s v="No"/>
    <s v="No"/>
    <x v="0"/>
    <x v="0"/>
    <x v="1"/>
    <x v="2"/>
    <x v="0"/>
    <x v="1363"/>
    <x v="1488"/>
    <x v="1"/>
    <s v="tier - 2"/>
    <x v="0"/>
    <x v="29"/>
  </r>
  <r>
    <x v="1489"/>
    <x v="1344"/>
    <x v="996"/>
    <x v="316"/>
    <s v="Yes"/>
    <s v="No"/>
    <x v="1"/>
    <x v="3"/>
    <x v="1"/>
    <x v="2"/>
    <x v="2"/>
    <x v="1364"/>
    <x v="1489"/>
    <x v="1"/>
    <s v="tier - 3"/>
    <x v="0"/>
    <x v="16"/>
  </r>
  <r>
    <x v="1490"/>
    <x v="1345"/>
    <x v="997"/>
    <x v="252"/>
    <s v="No"/>
    <s v="No"/>
    <x v="0"/>
    <x v="0"/>
    <x v="1"/>
    <x v="2"/>
    <x v="2"/>
    <x v="1365"/>
    <x v="1490"/>
    <x v="1"/>
    <s v="tier - 1"/>
    <x v="0"/>
    <x v="37"/>
  </r>
  <r>
    <x v="1491"/>
    <x v="1346"/>
    <x v="67"/>
    <x v="391"/>
    <s v="No"/>
    <s v="No"/>
    <x v="0"/>
    <x v="0"/>
    <x v="1"/>
    <x v="0"/>
    <x v="2"/>
    <x v="1366"/>
    <x v="1491"/>
    <x v="2"/>
    <s v="tier - 1"/>
    <x v="1"/>
    <x v="37"/>
  </r>
  <r>
    <x v="1492"/>
    <x v="1347"/>
    <x v="393"/>
    <x v="90"/>
    <s v="Yes"/>
    <s v="No"/>
    <x v="0"/>
    <x v="0"/>
    <x v="1"/>
    <x v="2"/>
    <x v="2"/>
    <x v="1367"/>
    <x v="1492"/>
    <x v="1"/>
    <s v="tier - 2"/>
    <x v="9"/>
    <x v="17"/>
  </r>
  <r>
    <x v="1493"/>
    <x v="1348"/>
    <x v="998"/>
    <x v="234"/>
    <s v="Yes"/>
    <s v="No"/>
    <x v="0"/>
    <x v="3"/>
    <x v="1"/>
    <x v="2"/>
    <x v="0"/>
    <x v="1368"/>
    <x v="1493"/>
    <x v="1"/>
    <s v="tier - 3"/>
    <x v="0"/>
    <x v="19"/>
  </r>
  <r>
    <x v="1494"/>
    <x v="1349"/>
    <x v="999"/>
    <x v="70"/>
    <s v="No"/>
    <s v="No"/>
    <x v="0"/>
    <x v="0"/>
    <x v="1"/>
    <x v="2"/>
    <x v="2"/>
    <x v="1369"/>
    <x v="1494"/>
    <x v="1"/>
    <s v="tier - 2"/>
    <x v="0"/>
    <x v="25"/>
  </r>
  <r>
    <x v="1495"/>
    <x v="1350"/>
    <x v="1000"/>
    <x v="536"/>
    <s v="No"/>
    <s v="No"/>
    <x v="0"/>
    <x v="0"/>
    <x v="1"/>
    <x v="0"/>
    <x v="0"/>
    <x v="1370"/>
    <x v="1495"/>
    <x v="0"/>
    <s v="tier - 2"/>
    <x v="1"/>
    <x v="9"/>
  </r>
  <r>
    <x v="1496"/>
    <x v="1351"/>
    <x v="1001"/>
    <x v="145"/>
    <s v="No"/>
    <s v="No"/>
    <x v="0"/>
    <x v="0"/>
    <x v="1"/>
    <x v="2"/>
    <x v="2"/>
    <x v="1122"/>
    <x v="1496"/>
    <x v="1"/>
    <s v="tier - 3"/>
    <x v="0"/>
    <x v="25"/>
  </r>
  <r>
    <x v="1497"/>
    <x v="1352"/>
    <x v="984"/>
    <x v="216"/>
    <s v="No"/>
    <s v="No"/>
    <x v="0"/>
    <x v="0"/>
    <x v="1"/>
    <x v="1"/>
    <x v="1"/>
    <x v="1371"/>
    <x v="1497"/>
    <x v="1"/>
    <s v="tier - 2"/>
    <x v="1"/>
    <x v="25"/>
  </r>
  <r>
    <x v="1498"/>
    <x v="1353"/>
    <x v="1002"/>
    <x v="258"/>
    <s v="No"/>
    <s v="No"/>
    <x v="0"/>
    <x v="0"/>
    <x v="1"/>
    <x v="2"/>
    <x v="0"/>
    <x v="335"/>
    <x v="1498"/>
    <x v="1"/>
    <s v="tier - 2"/>
    <x v="0"/>
    <x v="9"/>
  </r>
  <r>
    <x v="1499"/>
    <x v="1354"/>
    <x v="1003"/>
    <x v="435"/>
    <s v="No"/>
    <s v="No"/>
    <x v="0"/>
    <x v="3"/>
    <x v="1"/>
    <x v="2"/>
    <x v="2"/>
    <x v="1372"/>
    <x v="1499"/>
    <x v="1"/>
    <s v="tier - 3"/>
    <x v="1"/>
    <x v="32"/>
  </r>
  <r>
    <x v="1500"/>
    <x v="1355"/>
    <x v="842"/>
    <x v="270"/>
    <s v="No"/>
    <s v="No"/>
    <x v="0"/>
    <x v="0"/>
    <x v="1"/>
    <x v="1"/>
    <x v="2"/>
    <x v="1373"/>
    <x v="1500"/>
    <x v="1"/>
    <s v="tier - 3"/>
    <x v="2"/>
    <x v="4"/>
  </r>
  <r>
    <x v="1501"/>
    <x v="1356"/>
    <x v="649"/>
    <x v="353"/>
    <s v="Yes"/>
    <s v="No"/>
    <x v="0"/>
    <x v="0"/>
    <x v="1"/>
    <x v="3"/>
    <x v="2"/>
    <x v="1374"/>
    <x v="1501"/>
    <x v="1"/>
    <s v="tier - 1"/>
    <x v="2"/>
    <x v="17"/>
  </r>
  <r>
    <x v="1502"/>
    <x v="1357"/>
    <x v="1004"/>
    <x v="189"/>
    <s v="No"/>
    <s v="Yes"/>
    <x v="0"/>
    <x v="3"/>
    <x v="1"/>
    <x v="0"/>
    <x v="2"/>
    <x v="1375"/>
    <x v="1502"/>
    <x v="1"/>
    <s v="tier - 1"/>
    <x v="1"/>
    <x v="41"/>
  </r>
  <r>
    <x v="1503"/>
    <x v="840"/>
    <x v="21"/>
    <x v="618"/>
    <s v="Yes"/>
    <s v="No"/>
    <x v="0"/>
    <x v="0"/>
    <x v="1"/>
    <x v="0"/>
    <x v="0"/>
    <x v="1376"/>
    <x v="1503"/>
    <x v="1"/>
    <s v="tier - 2"/>
    <x v="3"/>
    <x v="36"/>
  </r>
  <r>
    <x v="1504"/>
    <x v="1358"/>
    <x v="988"/>
    <x v="324"/>
    <s v="Yes"/>
    <s v="No"/>
    <x v="1"/>
    <x v="3"/>
    <x v="1"/>
    <x v="2"/>
    <x v="2"/>
    <x v="715"/>
    <x v="1504"/>
    <x v="1"/>
    <s v="tier - 2"/>
    <x v="0"/>
    <x v="16"/>
  </r>
  <r>
    <x v="1505"/>
    <x v="1359"/>
    <x v="1005"/>
    <x v="461"/>
    <s v="No"/>
    <s v="No"/>
    <x v="0"/>
    <x v="0"/>
    <x v="1"/>
    <x v="2"/>
    <x v="0"/>
    <x v="122"/>
    <x v="1505"/>
    <x v="1"/>
    <s v="tier - 1"/>
    <x v="0"/>
    <x v="9"/>
  </r>
  <r>
    <x v="1506"/>
    <x v="1360"/>
    <x v="305"/>
    <x v="537"/>
    <s v="Yes"/>
    <s v="No"/>
    <x v="0"/>
    <x v="0"/>
    <x v="1"/>
    <x v="2"/>
    <x v="0"/>
    <x v="1377"/>
    <x v="1506"/>
    <x v="1"/>
    <s v="tier - 2"/>
    <x v="9"/>
    <x v="36"/>
  </r>
  <r>
    <x v="1507"/>
    <x v="767"/>
    <x v="1006"/>
    <x v="495"/>
    <s v="No"/>
    <s v="No"/>
    <x v="1"/>
    <x v="3"/>
    <x v="1"/>
    <x v="0"/>
    <x v="2"/>
    <x v="198"/>
    <x v="1507"/>
    <x v="1"/>
    <s v="tier - 2"/>
    <x v="3"/>
    <x v="18"/>
  </r>
  <r>
    <x v="1508"/>
    <x v="164"/>
    <x v="1007"/>
    <x v="562"/>
    <s v="No"/>
    <s v="No"/>
    <x v="0"/>
    <x v="0"/>
    <x v="1"/>
    <x v="2"/>
    <x v="1"/>
    <x v="1378"/>
    <x v="1508"/>
    <x v="1"/>
    <s v="tier - 1"/>
    <x v="0"/>
    <x v="29"/>
  </r>
  <r>
    <x v="1509"/>
    <x v="1361"/>
    <x v="1008"/>
    <x v="86"/>
    <s v="No"/>
    <s v="Yes"/>
    <x v="0"/>
    <x v="3"/>
    <x v="1"/>
    <x v="0"/>
    <x v="2"/>
    <x v="1379"/>
    <x v="1509"/>
    <x v="1"/>
    <s v="tier - 1"/>
    <x v="1"/>
    <x v="21"/>
  </r>
  <r>
    <x v="1510"/>
    <x v="1362"/>
    <x v="497"/>
    <x v="47"/>
    <s v="No"/>
    <s v="No"/>
    <x v="1"/>
    <x v="3"/>
    <x v="1"/>
    <x v="1"/>
    <x v="2"/>
    <x v="1380"/>
    <x v="1510"/>
    <x v="2"/>
    <s v="tier - 1"/>
    <x v="4"/>
    <x v="18"/>
  </r>
  <r>
    <x v="1511"/>
    <x v="1363"/>
    <x v="1009"/>
    <x v="106"/>
    <s v="No"/>
    <s v="No"/>
    <x v="0"/>
    <x v="0"/>
    <x v="1"/>
    <x v="0"/>
    <x v="1"/>
    <x v="1381"/>
    <x v="1511"/>
    <x v="1"/>
    <s v="tier - 2"/>
    <x v="14"/>
    <x v="6"/>
  </r>
  <r>
    <x v="1512"/>
    <x v="1364"/>
    <x v="1010"/>
    <x v="619"/>
    <s v="Yes"/>
    <s v="No"/>
    <x v="0"/>
    <x v="3"/>
    <x v="1"/>
    <x v="2"/>
    <x v="0"/>
    <x v="1382"/>
    <x v="1512"/>
    <x v="1"/>
    <s v="tier - 1"/>
    <x v="1"/>
    <x v="27"/>
  </r>
  <r>
    <x v="1513"/>
    <x v="1365"/>
    <x v="191"/>
    <x v="67"/>
    <s v="No"/>
    <s v="No"/>
    <x v="0"/>
    <x v="0"/>
    <x v="1"/>
    <x v="1"/>
    <x v="2"/>
    <x v="1383"/>
    <x v="1513"/>
    <x v="0"/>
    <s v="tier - 2"/>
    <x v="7"/>
    <x v="42"/>
  </r>
  <r>
    <x v="1514"/>
    <x v="1366"/>
    <x v="26"/>
    <x v="419"/>
    <s v="Yes"/>
    <s v="No"/>
    <x v="0"/>
    <x v="0"/>
    <x v="1"/>
    <x v="0"/>
    <x v="2"/>
    <x v="1384"/>
    <x v="1514"/>
    <x v="2"/>
    <s v="tier - 3"/>
    <x v="1"/>
    <x v="17"/>
  </r>
  <r>
    <x v="1515"/>
    <x v="1367"/>
    <x v="1011"/>
    <x v="24"/>
    <s v="No"/>
    <s v="No"/>
    <x v="0"/>
    <x v="0"/>
    <x v="1"/>
    <x v="2"/>
    <x v="2"/>
    <x v="1385"/>
    <x v="1515"/>
    <x v="1"/>
    <s v="tier - 2"/>
    <x v="0"/>
    <x v="25"/>
  </r>
  <r>
    <x v="1516"/>
    <x v="1368"/>
    <x v="61"/>
    <x v="429"/>
    <s v="Yes"/>
    <s v="No"/>
    <x v="0"/>
    <x v="0"/>
    <x v="1"/>
    <x v="0"/>
    <x v="0"/>
    <x v="1386"/>
    <x v="1516"/>
    <x v="1"/>
    <s v="tier - 1"/>
    <x v="0"/>
    <x v="36"/>
  </r>
  <r>
    <x v="1517"/>
    <x v="1369"/>
    <x v="21"/>
    <x v="620"/>
    <s v="Yes"/>
    <s v="No"/>
    <x v="0"/>
    <x v="0"/>
    <x v="1"/>
    <x v="0"/>
    <x v="0"/>
    <x v="1387"/>
    <x v="1517"/>
    <x v="1"/>
    <s v="tier - 3"/>
    <x v="3"/>
    <x v="36"/>
  </r>
  <r>
    <x v="1518"/>
    <x v="1370"/>
    <x v="909"/>
    <x v="543"/>
    <s v="Yes"/>
    <s v="No"/>
    <x v="0"/>
    <x v="0"/>
    <x v="1"/>
    <x v="1"/>
    <x v="0"/>
    <x v="1388"/>
    <x v="1518"/>
    <x v="1"/>
    <s v="tier - 3"/>
    <x v="0"/>
    <x v="36"/>
  </r>
  <r>
    <x v="1519"/>
    <x v="1371"/>
    <x v="1012"/>
    <x v="339"/>
    <s v="Yes"/>
    <s v="No"/>
    <x v="0"/>
    <x v="3"/>
    <x v="1"/>
    <x v="2"/>
    <x v="2"/>
    <x v="156"/>
    <x v="1519"/>
    <x v="1"/>
    <s v="tier - 2"/>
    <x v="2"/>
    <x v="23"/>
  </r>
  <r>
    <x v="1520"/>
    <x v="1372"/>
    <x v="1013"/>
    <x v="117"/>
    <s v="Yes"/>
    <s v="No"/>
    <x v="0"/>
    <x v="1"/>
    <x v="1"/>
    <x v="3"/>
    <x v="2"/>
    <x v="1389"/>
    <x v="1520"/>
    <x v="2"/>
    <s v="tier - 2"/>
    <x v="0"/>
    <x v="24"/>
  </r>
  <r>
    <x v="1521"/>
    <x v="1373"/>
    <x v="1014"/>
    <x v="621"/>
    <s v="Yes"/>
    <s v="No"/>
    <x v="0"/>
    <x v="1"/>
    <x v="1"/>
    <x v="2"/>
    <x v="0"/>
    <x v="1390"/>
    <x v="1521"/>
    <x v="1"/>
    <s v="tier - 1"/>
    <x v="0"/>
    <x v="2"/>
  </r>
  <r>
    <x v="1522"/>
    <x v="1374"/>
    <x v="467"/>
    <x v="5"/>
    <s v="Yes"/>
    <s v="No"/>
    <x v="0"/>
    <x v="3"/>
    <x v="1"/>
    <x v="1"/>
    <x v="0"/>
    <x v="1391"/>
    <x v="1522"/>
    <x v="2"/>
    <s v="tier - 1"/>
    <x v="4"/>
    <x v="17"/>
  </r>
  <r>
    <x v="1523"/>
    <x v="1375"/>
    <x v="589"/>
    <x v="535"/>
    <s v="Yes"/>
    <s v="No"/>
    <x v="0"/>
    <x v="3"/>
    <x v="1"/>
    <x v="1"/>
    <x v="0"/>
    <x v="1392"/>
    <x v="1523"/>
    <x v="2"/>
    <s v="tier - 2"/>
    <x v="4"/>
    <x v="26"/>
  </r>
  <r>
    <x v="1524"/>
    <x v="816"/>
    <x v="1015"/>
    <x v="461"/>
    <s v="No"/>
    <s v="No"/>
    <x v="0"/>
    <x v="0"/>
    <x v="1"/>
    <x v="3"/>
    <x v="0"/>
    <x v="620"/>
    <x v="1524"/>
    <x v="2"/>
    <s v="tier - 1"/>
    <x v="1"/>
    <x v="0"/>
  </r>
  <r>
    <x v="1525"/>
    <x v="6"/>
    <x v="1016"/>
    <x v="104"/>
    <s v="No"/>
    <s v="No"/>
    <x v="0"/>
    <x v="0"/>
    <x v="1"/>
    <x v="2"/>
    <x v="0"/>
    <x v="1393"/>
    <x v="1525"/>
    <x v="1"/>
    <s v="tier - 3"/>
    <x v="0"/>
    <x v="9"/>
  </r>
  <r>
    <x v="1526"/>
    <x v="1376"/>
    <x v="1017"/>
    <x v="56"/>
    <s v="No"/>
    <s v="No"/>
    <x v="0"/>
    <x v="0"/>
    <x v="1"/>
    <x v="0"/>
    <x v="1"/>
    <x v="1394"/>
    <x v="1526"/>
    <x v="1"/>
    <s v="tier - 1"/>
    <x v="1"/>
    <x v="6"/>
  </r>
  <r>
    <x v="1527"/>
    <x v="1377"/>
    <x v="1018"/>
    <x v="249"/>
    <s v="Yes"/>
    <s v="No"/>
    <x v="1"/>
    <x v="3"/>
    <x v="1"/>
    <x v="2"/>
    <x v="2"/>
    <x v="1395"/>
    <x v="1527"/>
    <x v="2"/>
    <s v="tier - 3"/>
    <x v="1"/>
    <x v="33"/>
  </r>
  <r>
    <x v="1528"/>
    <x v="1378"/>
    <x v="1019"/>
    <x v="398"/>
    <s v="No"/>
    <s v="No"/>
    <x v="0"/>
    <x v="0"/>
    <x v="1"/>
    <x v="2"/>
    <x v="0"/>
    <x v="1396"/>
    <x v="1528"/>
    <x v="1"/>
    <s v="tier - 1"/>
    <x v="0"/>
    <x v="14"/>
  </r>
  <r>
    <x v="1529"/>
    <x v="286"/>
    <x v="1020"/>
    <x v="12"/>
    <s v="No"/>
    <s v="No"/>
    <x v="0"/>
    <x v="0"/>
    <x v="1"/>
    <x v="3"/>
    <x v="0"/>
    <x v="1397"/>
    <x v="1529"/>
    <x v="2"/>
    <s v="tier - 1"/>
    <x v="1"/>
    <x v="0"/>
  </r>
  <r>
    <x v="1530"/>
    <x v="1379"/>
    <x v="424"/>
    <x v="450"/>
    <s v="Yes"/>
    <s v="No"/>
    <x v="0"/>
    <x v="0"/>
    <x v="1"/>
    <x v="2"/>
    <x v="2"/>
    <x v="1398"/>
    <x v="1530"/>
    <x v="1"/>
    <s v="tier - 3"/>
    <x v="1"/>
    <x v="17"/>
  </r>
  <r>
    <x v="1531"/>
    <x v="1380"/>
    <x v="1021"/>
    <x v="81"/>
    <s v="No"/>
    <s v="No"/>
    <x v="0"/>
    <x v="0"/>
    <x v="1"/>
    <x v="0"/>
    <x v="2"/>
    <x v="1399"/>
    <x v="1531"/>
    <x v="2"/>
    <s v="tier - 1"/>
    <x v="3"/>
    <x v="4"/>
  </r>
  <r>
    <x v="1532"/>
    <x v="1381"/>
    <x v="1022"/>
    <x v="13"/>
    <s v="Yes"/>
    <s v="No"/>
    <x v="0"/>
    <x v="0"/>
    <x v="1"/>
    <x v="1"/>
    <x v="0"/>
    <x v="1400"/>
    <x v="1532"/>
    <x v="2"/>
    <s v="tier - 1"/>
    <x v="1"/>
    <x v="36"/>
  </r>
  <r>
    <x v="1533"/>
    <x v="1382"/>
    <x v="1023"/>
    <x v="47"/>
    <s v="No"/>
    <s v="No"/>
    <x v="0"/>
    <x v="0"/>
    <x v="1"/>
    <x v="2"/>
    <x v="2"/>
    <x v="1218"/>
    <x v="1533"/>
    <x v="1"/>
    <s v="tier - 2"/>
    <x v="0"/>
    <x v="37"/>
  </r>
  <r>
    <x v="1534"/>
    <x v="1383"/>
    <x v="687"/>
    <x v="117"/>
    <s v="No"/>
    <s v="No"/>
    <x v="0"/>
    <x v="0"/>
    <x v="1"/>
    <x v="0"/>
    <x v="2"/>
    <x v="1401"/>
    <x v="1534"/>
    <x v="1"/>
    <s v="tier - 1"/>
    <x v="0"/>
    <x v="4"/>
  </r>
  <r>
    <x v="1535"/>
    <x v="1384"/>
    <x v="1024"/>
    <x v="115"/>
    <s v="No"/>
    <s v="No"/>
    <x v="0"/>
    <x v="3"/>
    <x v="1"/>
    <x v="2"/>
    <x v="2"/>
    <x v="1402"/>
    <x v="1535"/>
    <x v="2"/>
    <s v="tier - 2"/>
    <x v="0"/>
    <x v="32"/>
  </r>
  <r>
    <x v="1536"/>
    <x v="1385"/>
    <x v="1025"/>
    <x v="293"/>
    <s v="Yes"/>
    <s v="No"/>
    <x v="0"/>
    <x v="1"/>
    <x v="1"/>
    <x v="2"/>
    <x v="0"/>
    <x v="1403"/>
    <x v="1536"/>
    <x v="1"/>
    <s v="tier - 3"/>
    <x v="0"/>
    <x v="2"/>
  </r>
  <r>
    <x v="1537"/>
    <x v="1386"/>
    <x v="1026"/>
    <x v="507"/>
    <s v="No"/>
    <s v="No"/>
    <x v="0"/>
    <x v="3"/>
    <x v="1"/>
    <x v="3"/>
    <x v="2"/>
    <x v="1404"/>
    <x v="1537"/>
    <x v="1"/>
    <s v="tier - 3"/>
    <x v="9"/>
    <x v="32"/>
  </r>
  <r>
    <x v="1538"/>
    <x v="1387"/>
    <x v="820"/>
    <x v="419"/>
    <s v="No"/>
    <s v="No"/>
    <x v="0"/>
    <x v="0"/>
    <x v="1"/>
    <x v="1"/>
    <x v="2"/>
    <x v="1405"/>
    <x v="1538"/>
    <x v="1"/>
    <s v="tier - 2"/>
    <x v="14"/>
    <x v="4"/>
  </r>
  <r>
    <x v="1539"/>
    <x v="1388"/>
    <x v="307"/>
    <x v="587"/>
    <s v="No"/>
    <s v="No"/>
    <x v="1"/>
    <x v="3"/>
    <x v="1"/>
    <x v="0"/>
    <x v="2"/>
    <x v="1406"/>
    <x v="1539"/>
    <x v="1"/>
    <s v="tier - 1"/>
    <x v="1"/>
    <x v="39"/>
  </r>
  <r>
    <x v="1540"/>
    <x v="1389"/>
    <x v="1027"/>
    <x v="622"/>
    <s v="No"/>
    <s v="No"/>
    <x v="0"/>
    <x v="1"/>
    <x v="1"/>
    <x v="2"/>
    <x v="0"/>
    <x v="1407"/>
    <x v="1540"/>
    <x v="1"/>
    <s v="tier - 1"/>
    <x v="0"/>
    <x v="30"/>
  </r>
  <r>
    <x v="1541"/>
    <x v="1390"/>
    <x v="759"/>
    <x v="180"/>
    <s v="No"/>
    <s v="No"/>
    <x v="0"/>
    <x v="0"/>
    <x v="1"/>
    <x v="0"/>
    <x v="2"/>
    <x v="1408"/>
    <x v="1541"/>
    <x v="2"/>
    <s v="tier - 2"/>
    <x v="5"/>
    <x v="37"/>
  </r>
  <r>
    <x v="1542"/>
    <x v="1391"/>
    <x v="801"/>
    <x v="119"/>
    <s v="No"/>
    <s v="No"/>
    <x v="0"/>
    <x v="0"/>
    <x v="1"/>
    <x v="1"/>
    <x v="1"/>
    <x v="1409"/>
    <x v="1542"/>
    <x v="1"/>
    <s v="tier - 3"/>
    <x v="3"/>
    <x v="37"/>
  </r>
  <r>
    <x v="1543"/>
    <x v="1392"/>
    <x v="50"/>
    <x v="623"/>
    <s v="No"/>
    <s v="No"/>
    <x v="0"/>
    <x v="0"/>
    <x v="1"/>
    <x v="0"/>
    <x v="1"/>
    <x v="1410"/>
    <x v="1543"/>
    <x v="2"/>
    <s v="tier - 2"/>
    <x v="4"/>
    <x v="37"/>
  </r>
  <r>
    <x v="1544"/>
    <x v="1393"/>
    <x v="1028"/>
    <x v="585"/>
    <s v="No"/>
    <s v="No"/>
    <x v="0"/>
    <x v="0"/>
    <x v="1"/>
    <x v="1"/>
    <x v="2"/>
    <x v="1411"/>
    <x v="1544"/>
    <x v="1"/>
    <s v="tier - 1"/>
    <x v="0"/>
    <x v="37"/>
  </r>
  <r>
    <x v="1545"/>
    <x v="1394"/>
    <x v="105"/>
    <x v="40"/>
    <s v="No"/>
    <s v="No"/>
    <x v="0"/>
    <x v="3"/>
    <x v="1"/>
    <x v="0"/>
    <x v="2"/>
    <x v="1412"/>
    <x v="1545"/>
    <x v="1"/>
    <s v="tier - 3"/>
    <x v="3"/>
    <x v="32"/>
  </r>
  <r>
    <x v="1546"/>
    <x v="1395"/>
    <x v="520"/>
    <x v="624"/>
    <s v="Yes"/>
    <s v="No"/>
    <x v="0"/>
    <x v="0"/>
    <x v="1"/>
    <x v="0"/>
    <x v="0"/>
    <x v="1413"/>
    <x v="1546"/>
    <x v="1"/>
    <s v="tier - 1"/>
    <x v="1"/>
    <x v="36"/>
  </r>
  <r>
    <x v="1547"/>
    <x v="1396"/>
    <x v="384"/>
    <x v="49"/>
    <s v="No"/>
    <s v="No"/>
    <x v="0"/>
    <x v="3"/>
    <x v="1"/>
    <x v="1"/>
    <x v="2"/>
    <x v="1414"/>
    <x v="1547"/>
    <x v="1"/>
    <s v="tier - 2"/>
    <x v="2"/>
    <x v="32"/>
  </r>
  <r>
    <x v="1548"/>
    <x v="1397"/>
    <x v="1029"/>
    <x v="519"/>
    <s v="No"/>
    <s v="No"/>
    <x v="0"/>
    <x v="0"/>
    <x v="1"/>
    <x v="3"/>
    <x v="0"/>
    <x v="395"/>
    <x v="1548"/>
    <x v="2"/>
    <s v="tier - 2"/>
    <x v="0"/>
    <x v="0"/>
  </r>
  <r>
    <x v="1549"/>
    <x v="1398"/>
    <x v="1030"/>
    <x v="195"/>
    <s v="No"/>
    <s v="No"/>
    <x v="0"/>
    <x v="0"/>
    <x v="1"/>
    <x v="0"/>
    <x v="1"/>
    <x v="1415"/>
    <x v="1549"/>
    <x v="1"/>
    <s v="tier - 2"/>
    <x v="2"/>
    <x v="4"/>
  </r>
  <r>
    <x v="1550"/>
    <x v="1399"/>
    <x v="276"/>
    <x v="625"/>
    <s v="Yes"/>
    <s v="No"/>
    <x v="0"/>
    <x v="3"/>
    <x v="1"/>
    <x v="1"/>
    <x v="0"/>
    <x v="1416"/>
    <x v="1550"/>
    <x v="1"/>
    <s v="tier - 3"/>
    <x v="1"/>
    <x v="26"/>
  </r>
  <r>
    <x v="1551"/>
    <x v="1149"/>
    <x v="1031"/>
    <x v="56"/>
    <s v="Yes"/>
    <s v="No"/>
    <x v="1"/>
    <x v="3"/>
    <x v="1"/>
    <x v="3"/>
    <x v="1"/>
    <x v="52"/>
    <x v="1551"/>
    <x v="1"/>
    <s v="tier - 3"/>
    <x v="0"/>
    <x v="16"/>
  </r>
  <r>
    <x v="1552"/>
    <x v="1400"/>
    <x v="643"/>
    <x v="374"/>
    <s v="No"/>
    <s v="No"/>
    <x v="0"/>
    <x v="0"/>
    <x v="1"/>
    <x v="2"/>
    <x v="2"/>
    <x v="1417"/>
    <x v="1552"/>
    <x v="1"/>
    <s v="tier - 2"/>
    <x v="1"/>
    <x v="37"/>
  </r>
  <r>
    <x v="1553"/>
    <x v="1401"/>
    <x v="837"/>
    <x v="82"/>
    <s v="No"/>
    <s v="No"/>
    <x v="0"/>
    <x v="0"/>
    <x v="1"/>
    <x v="2"/>
    <x v="2"/>
    <x v="1418"/>
    <x v="1553"/>
    <x v="1"/>
    <s v="tier - 1"/>
    <x v="0"/>
    <x v="37"/>
  </r>
  <r>
    <x v="1554"/>
    <x v="1402"/>
    <x v="1032"/>
    <x v="133"/>
    <s v="Yes"/>
    <s v="No"/>
    <x v="0"/>
    <x v="0"/>
    <x v="1"/>
    <x v="2"/>
    <x v="2"/>
    <x v="1419"/>
    <x v="1554"/>
    <x v="1"/>
    <s v="tier - 1"/>
    <x v="0"/>
    <x v="1"/>
  </r>
  <r>
    <x v="1555"/>
    <x v="1001"/>
    <x v="222"/>
    <x v="31"/>
    <s v="No"/>
    <s v="No"/>
    <x v="0"/>
    <x v="0"/>
    <x v="1"/>
    <x v="0"/>
    <x v="2"/>
    <x v="230"/>
    <x v="1555"/>
    <x v="1"/>
    <s v="tier - 1"/>
    <x v="14"/>
    <x v="6"/>
  </r>
  <r>
    <x v="1556"/>
    <x v="1403"/>
    <x v="326"/>
    <x v="124"/>
    <s v="No"/>
    <s v="No"/>
    <x v="0"/>
    <x v="0"/>
    <x v="1"/>
    <x v="1"/>
    <x v="2"/>
    <x v="1408"/>
    <x v="1556"/>
    <x v="1"/>
    <s v="tier - 2"/>
    <x v="0"/>
    <x v="37"/>
  </r>
  <r>
    <x v="1557"/>
    <x v="1404"/>
    <x v="941"/>
    <x v="152"/>
    <s v="No"/>
    <s v="No"/>
    <x v="0"/>
    <x v="0"/>
    <x v="1"/>
    <x v="1"/>
    <x v="2"/>
    <x v="1420"/>
    <x v="1557"/>
    <x v="1"/>
    <s v="tier - 3"/>
    <x v="3"/>
    <x v="37"/>
  </r>
  <r>
    <x v="1558"/>
    <x v="1405"/>
    <x v="1033"/>
    <x v="428"/>
    <s v="Yes"/>
    <s v="No"/>
    <x v="0"/>
    <x v="1"/>
    <x v="1"/>
    <x v="3"/>
    <x v="0"/>
    <x v="886"/>
    <x v="1558"/>
    <x v="1"/>
    <s v="tier - 2"/>
    <x v="0"/>
    <x v="2"/>
  </r>
  <r>
    <x v="1559"/>
    <x v="1406"/>
    <x v="528"/>
    <x v="334"/>
    <s v="No"/>
    <s v="No"/>
    <x v="0"/>
    <x v="0"/>
    <x v="1"/>
    <x v="0"/>
    <x v="1"/>
    <x v="1421"/>
    <x v="1559"/>
    <x v="1"/>
    <s v="tier - 3"/>
    <x v="3"/>
    <x v="18"/>
  </r>
  <r>
    <x v="1560"/>
    <x v="1407"/>
    <x v="397"/>
    <x v="42"/>
    <s v="Yes"/>
    <s v="No"/>
    <x v="0"/>
    <x v="0"/>
    <x v="1"/>
    <x v="1"/>
    <x v="0"/>
    <x v="1422"/>
    <x v="1560"/>
    <x v="1"/>
    <s v="tier - 2"/>
    <x v="0"/>
    <x v="36"/>
  </r>
  <r>
    <x v="1561"/>
    <x v="1408"/>
    <x v="1034"/>
    <x v="79"/>
    <s v="No"/>
    <s v="No"/>
    <x v="0"/>
    <x v="3"/>
    <x v="1"/>
    <x v="1"/>
    <x v="2"/>
    <x v="1423"/>
    <x v="1561"/>
    <x v="1"/>
    <s v="tier - 3"/>
    <x v="1"/>
    <x v="32"/>
  </r>
  <r>
    <x v="1562"/>
    <x v="1409"/>
    <x v="422"/>
    <x v="176"/>
    <s v="No"/>
    <s v="No"/>
    <x v="0"/>
    <x v="3"/>
    <x v="1"/>
    <x v="1"/>
    <x v="2"/>
    <x v="1424"/>
    <x v="1562"/>
    <x v="2"/>
    <s v="tier - 3"/>
    <x v="1"/>
    <x v="32"/>
  </r>
  <r>
    <x v="1563"/>
    <x v="465"/>
    <x v="1035"/>
    <x v="626"/>
    <s v="Yes"/>
    <s v="No"/>
    <x v="0"/>
    <x v="0"/>
    <x v="1"/>
    <x v="0"/>
    <x v="2"/>
    <x v="1425"/>
    <x v="1563"/>
    <x v="2"/>
    <s v="tier - 2"/>
    <x v="0"/>
    <x v="17"/>
  </r>
  <r>
    <x v="1564"/>
    <x v="824"/>
    <x v="1036"/>
    <x v="573"/>
    <s v="Yes"/>
    <s v="No"/>
    <x v="0"/>
    <x v="3"/>
    <x v="1"/>
    <x v="2"/>
    <x v="0"/>
    <x v="1426"/>
    <x v="1564"/>
    <x v="1"/>
    <s v="tier - 3"/>
    <x v="0"/>
    <x v="27"/>
  </r>
  <r>
    <x v="1565"/>
    <x v="1410"/>
    <x v="1037"/>
    <x v="34"/>
    <s v="Yes"/>
    <s v="No"/>
    <x v="0"/>
    <x v="0"/>
    <x v="1"/>
    <x v="2"/>
    <x v="1"/>
    <x v="1427"/>
    <x v="1565"/>
    <x v="1"/>
    <s v="tier - 3"/>
    <x v="0"/>
    <x v="1"/>
  </r>
  <r>
    <x v="1566"/>
    <x v="1411"/>
    <x v="500"/>
    <x v="380"/>
    <s v="No"/>
    <s v="No"/>
    <x v="0"/>
    <x v="3"/>
    <x v="1"/>
    <x v="1"/>
    <x v="2"/>
    <x v="1428"/>
    <x v="1566"/>
    <x v="1"/>
    <s v="tier - 2"/>
    <x v="3"/>
    <x v="38"/>
  </r>
  <r>
    <x v="1567"/>
    <x v="508"/>
    <x v="1038"/>
    <x v="222"/>
    <s v="No"/>
    <s v="No"/>
    <x v="0"/>
    <x v="0"/>
    <x v="1"/>
    <x v="2"/>
    <x v="0"/>
    <x v="564"/>
    <x v="1567"/>
    <x v="1"/>
    <s v="tier - 3"/>
    <x v="0"/>
    <x v="14"/>
  </r>
  <r>
    <x v="1568"/>
    <x v="1412"/>
    <x v="1039"/>
    <x v="590"/>
    <s v="Yes"/>
    <s v="No"/>
    <x v="0"/>
    <x v="1"/>
    <x v="1"/>
    <x v="3"/>
    <x v="0"/>
    <x v="1429"/>
    <x v="1568"/>
    <x v="1"/>
    <s v="tier - 1"/>
    <x v="0"/>
    <x v="2"/>
  </r>
  <r>
    <x v="1569"/>
    <x v="1413"/>
    <x v="277"/>
    <x v="52"/>
    <s v="Yes"/>
    <s v="No"/>
    <x v="0"/>
    <x v="0"/>
    <x v="1"/>
    <x v="1"/>
    <x v="2"/>
    <x v="1367"/>
    <x v="1569"/>
    <x v="0"/>
    <s v="tier - 3"/>
    <x v="7"/>
    <x v="17"/>
  </r>
  <r>
    <x v="1570"/>
    <x v="1414"/>
    <x v="1040"/>
    <x v="209"/>
    <s v="No"/>
    <s v="No"/>
    <x v="0"/>
    <x v="3"/>
    <x v="1"/>
    <x v="2"/>
    <x v="2"/>
    <x v="1430"/>
    <x v="1570"/>
    <x v="1"/>
    <s v="tier - 3"/>
    <x v="2"/>
    <x v="38"/>
  </r>
  <r>
    <x v="1571"/>
    <x v="456"/>
    <x v="1041"/>
    <x v="280"/>
    <s v="No"/>
    <s v="No"/>
    <x v="0"/>
    <x v="0"/>
    <x v="1"/>
    <x v="1"/>
    <x v="2"/>
    <x v="1431"/>
    <x v="1571"/>
    <x v="1"/>
    <s v="tier - 1"/>
    <x v="1"/>
    <x v="37"/>
  </r>
  <r>
    <x v="1572"/>
    <x v="1415"/>
    <x v="728"/>
    <x v="127"/>
    <s v="Yes"/>
    <s v="No"/>
    <x v="1"/>
    <x v="3"/>
    <x v="1"/>
    <x v="0"/>
    <x v="2"/>
    <x v="1432"/>
    <x v="1572"/>
    <x v="1"/>
    <s v="tier - 2"/>
    <x v="14"/>
    <x v="31"/>
  </r>
  <r>
    <x v="1573"/>
    <x v="1416"/>
    <x v="984"/>
    <x v="256"/>
    <s v="No"/>
    <s v="No"/>
    <x v="0"/>
    <x v="0"/>
    <x v="1"/>
    <x v="1"/>
    <x v="1"/>
    <x v="1433"/>
    <x v="1573"/>
    <x v="0"/>
    <s v="tier - 2"/>
    <x v="1"/>
    <x v="37"/>
  </r>
  <r>
    <x v="1574"/>
    <x v="1417"/>
    <x v="1042"/>
    <x v="358"/>
    <s v="Yes"/>
    <s v="No"/>
    <x v="0"/>
    <x v="0"/>
    <x v="1"/>
    <x v="2"/>
    <x v="2"/>
    <x v="1434"/>
    <x v="1574"/>
    <x v="1"/>
    <s v="tier - 2"/>
    <x v="0"/>
    <x v="1"/>
  </r>
  <r>
    <x v="1575"/>
    <x v="523"/>
    <x v="13"/>
    <x v="585"/>
    <s v="No"/>
    <s v="No"/>
    <x v="0"/>
    <x v="3"/>
    <x v="1"/>
    <x v="0"/>
    <x v="2"/>
    <x v="1435"/>
    <x v="1575"/>
    <x v="1"/>
    <s v="tier - 1"/>
    <x v="1"/>
    <x v="32"/>
  </r>
  <r>
    <x v="1576"/>
    <x v="1418"/>
    <x v="1043"/>
    <x v="627"/>
    <s v="Yes"/>
    <s v="No"/>
    <x v="0"/>
    <x v="1"/>
    <x v="1"/>
    <x v="2"/>
    <x v="0"/>
    <x v="433"/>
    <x v="1576"/>
    <x v="1"/>
    <s v="tier - 1"/>
    <x v="0"/>
    <x v="2"/>
  </r>
  <r>
    <x v="1577"/>
    <x v="1419"/>
    <x v="1044"/>
    <x v="213"/>
    <s v="Yes"/>
    <s v="No"/>
    <x v="0"/>
    <x v="0"/>
    <x v="1"/>
    <x v="0"/>
    <x v="1"/>
    <x v="1436"/>
    <x v="1577"/>
    <x v="1"/>
    <s v="tier - 3"/>
    <x v="14"/>
    <x v="45"/>
  </r>
  <r>
    <x v="1578"/>
    <x v="616"/>
    <x v="1045"/>
    <x v="83"/>
    <s v="No"/>
    <s v="No"/>
    <x v="0"/>
    <x v="0"/>
    <x v="1"/>
    <x v="0"/>
    <x v="2"/>
    <x v="1437"/>
    <x v="1578"/>
    <x v="1"/>
    <s v="tier - 2"/>
    <x v="1"/>
    <x v="4"/>
  </r>
  <r>
    <x v="1579"/>
    <x v="1420"/>
    <x v="1046"/>
    <x v="587"/>
    <s v="No"/>
    <s v="No"/>
    <x v="0"/>
    <x v="0"/>
    <x v="1"/>
    <x v="0"/>
    <x v="2"/>
    <x v="1438"/>
    <x v="1579"/>
    <x v="1"/>
    <s v="tier - 1"/>
    <x v="1"/>
    <x v="25"/>
  </r>
  <r>
    <x v="1580"/>
    <x v="1421"/>
    <x v="1047"/>
    <x v="80"/>
    <s v="Yes"/>
    <s v="No"/>
    <x v="1"/>
    <x v="3"/>
    <x v="1"/>
    <x v="0"/>
    <x v="2"/>
    <x v="1439"/>
    <x v="1580"/>
    <x v="2"/>
    <s v="tier - 2"/>
    <x v="0"/>
    <x v="33"/>
  </r>
  <r>
    <x v="1581"/>
    <x v="325"/>
    <x v="951"/>
    <x v="316"/>
    <s v="Yes"/>
    <s v="No"/>
    <x v="1"/>
    <x v="3"/>
    <x v="1"/>
    <x v="0"/>
    <x v="2"/>
    <x v="1440"/>
    <x v="1581"/>
    <x v="1"/>
    <s v="tier - 1"/>
    <x v="0"/>
    <x v="33"/>
  </r>
  <r>
    <x v="1582"/>
    <x v="1422"/>
    <x v="247"/>
    <x v="628"/>
    <s v="Yes"/>
    <s v="No"/>
    <x v="0"/>
    <x v="3"/>
    <x v="1"/>
    <x v="1"/>
    <x v="0"/>
    <x v="1441"/>
    <x v="1582"/>
    <x v="1"/>
    <s v="tier - 2"/>
    <x v="0"/>
    <x v="26"/>
  </r>
  <r>
    <x v="1583"/>
    <x v="1423"/>
    <x v="1048"/>
    <x v="134"/>
    <s v="No"/>
    <s v="No"/>
    <x v="0"/>
    <x v="0"/>
    <x v="1"/>
    <x v="0"/>
    <x v="2"/>
    <x v="1442"/>
    <x v="1583"/>
    <x v="1"/>
    <s v="tier - 2"/>
    <x v="2"/>
    <x v="3"/>
  </r>
  <r>
    <x v="1584"/>
    <x v="1424"/>
    <x v="65"/>
    <x v="334"/>
    <s v="Yes"/>
    <s v="No"/>
    <x v="0"/>
    <x v="0"/>
    <x v="1"/>
    <x v="0"/>
    <x v="1"/>
    <x v="1443"/>
    <x v="1584"/>
    <x v="1"/>
    <s v="tier - 1"/>
    <x v="0"/>
    <x v="17"/>
  </r>
  <r>
    <x v="1585"/>
    <x v="1425"/>
    <x v="1049"/>
    <x v="540"/>
    <s v="Yes"/>
    <s v="No"/>
    <x v="0"/>
    <x v="0"/>
    <x v="1"/>
    <x v="1"/>
    <x v="2"/>
    <x v="1444"/>
    <x v="1585"/>
    <x v="1"/>
    <s v="tier - 1"/>
    <x v="3"/>
    <x v="17"/>
  </r>
  <r>
    <x v="1586"/>
    <x v="1426"/>
    <x v="1050"/>
    <x v="561"/>
    <s v="No"/>
    <s v="Yes"/>
    <x v="0"/>
    <x v="3"/>
    <x v="1"/>
    <x v="0"/>
    <x v="1"/>
    <x v="1445"/>
    <x v="1586"/>
    <x v="1"/>
    <s v="tier - 2"/>
    <x v="3"/>
    <x v="41"/>
  </r>
  <r>
    <x v="1587"/>
    <x v="1427"/>
    <x v="1051"/>
    <x v="239"/>
    <s v="Yes"/>
    <s v="No"/>
    <x v="1"/>
    <x v="3"/>
    <x v="1"/>
    <x v="3"/>
    <x v="2"/>
    <x v="1446"/>
    <x v="1587"/>
    <x v="1"/>
    <s v="tier - 2"/>
    <x v="1"/>
    <x v="16"/>
  </r>
  <r>
    <x v="1588"/>
    <x v="1428"/>
    <x v="1052"/>
    <x v="305"/>
    <s v="No"/>
    <s v="No"/>
    <x v="0"/>
    <x v="0"/>
    <x v="1"/>
    <x v="2"/>
    <x v="0"/>
    <x v="1447"/>
    <x v="1588"/>
    <x v="1"/>
    <s v="tier - 1"/>
    <x v="0"/>
    <x v="19"/>
  </r>
  <r>
    <x v="1589"/>
    <x v="290"/>
    <x v="1053"/>
    <x v="224"/>
    <s v="Yes"/>
    <s v="No"/>
    <x v="0"/>
    <x v="0"/>
    <x v="1"/>
    <x v="0"/>
    <x v="2"/>
    <x v="1448"/>
    <x v="1589"/>
    <x v="1"/>
    <s v="tier - 3"/>
    <x v="14"/>
    <x v="45"/>
  </r>
  <r>
    <x v="1590"/>
    <x v="1429"/>
    <x v="41"/>
    <x v="318"/>
    <s v="Yes"/>
    <s v="No"/>
    <x v="0"/>
    <x v="0"/>
    <x v="1"/>
    <x v="0"/>
    <x v="0"/>
    <x v="1449"/>
    <x v="1590"/>
    <x v="1"/>
    <s v="tier - 3"/>
    <x v="0"/>
    <x v="36"/>
  </r>
  <r>
    <x v="1591"/>
    <x v="1430"/>
    <x v="1054"/>
    <x v="19"/>
    <s v="Yes"/>
    <s v="No"/>
    <x v="0"/>
    <x v="0"/>
    <x v="1"/>
    <x v="1"/>
    <x v="0"/>
    <x v="1311"/>
    <x v="1591"/>
    <x v="1"/>
    <s v="tier - 1"/>
    <x v="3"/>
    <x v="36"/>
  </r>
  <r>
    <x v="1592"/>
    <x v="1431"/>
    <x v="650"/>
    <x v="135"/>
    <s v="No"/>
    <s v="No"/>
    <x v="1"/>
    <x v="3"/>
    <x v="1"/>
    <x v="0"/>
    <x v="2"/>
    <x v="1450"/>
    <x v="1592"/>
    <x v="1"/>
    <s v="tier - 1"/>
    <x v="15"/>
    <x v="20"/>
  </r>
  <r>
    <x v="1593"/>
    <x v="1432"/>
    <x v="704"/>
    <x v="629"/>
    <s v="Yes"/>
    <s v="No"/>
    <x v="0"/>
    <x v="0"/>
    <x v="1"/>
    <x v="2"/>
    <x v="0"/>
    <x v="1264"/>
    <x v="1593"/>
    <x v="0"/>
    <s v="tier - 3"/>
    <x v="0"/>
    <x v="36"/>
  </r>
  <r>
    <x v="1594"/>
    <x v="1433"/>
    <x v="711"/>
    <x v="52"/>
    <s v="No"/>
    <s v="No"/>
    <x v="0"/>
    <x v="3"/>
    <x v="1"/>
    <x v="2"/>
    <x v="2"/>
    <x v="1451"/>
    <x v="1594"/>
    <x v="1"/>
    <s v="tier - 1"/>
    <x v="0"/>
    <x v="32"/>
  </r>
  <r>
    <x v="1595"/>
    <x v="1434"/>
    <x v="1055"/>
    <x v="103"/>
    <s v="Yes"/>
    <s v="No"/>
    <x v="0"/>
    <x v="3"/>
    <x v="1"/>
    <x v="0"/>
    <x v="2"/>
    <x v="226"/>
    <x v="1595"/>
    <x v="1"/>
    <s v="tier - 1"/>
    <x v="12"/>
    <x v="40"/>
  </r>
  <r>
    <x v="1596"/>
    <x v="1435"/>
    <x v="1056"/>
    <x v="583"/>
    <s v="Yes"/>
    <s v="No"/>
    <x v="0"/>
    <x v="1"/>
    <x v="1"/>
    <x v="3"/>
    <x v="0"/>
    <x v="1452"/>
    <x v="1596"/>
    <x v="1"/>
    <s v="tier - 2"/>
    <x v="0"/>
    <x v="2"/>
  </r>
  <r>
    <x v="1597"/>
    <x v="1436"/>
    <x v="1057"/>
    <x v="589"/>
    <s v="No"/>
    <s v="No"/>
    <x v="0"/>
    <x v="1"/>
    <x v="1"/>
    <x v="3"/>
    <x v="1"/>
    <x v="1453"/>
    <x v="1597"/>
    <x v="1"/>
    <s v="tier - 2"/>
    <x v="1"/>
    <x v="28"/>
  </r>
  <r>
    <x v="1598"/>
    <x v="861"/>
    <x v="1058"/>
    <x v="315"/>
    <s v="No"/>
    <s v="No"/>
    <x v="0"/>
    <x v="1"/>
    <x v="1"/>
    <x v="2"/>
    <x v="2"/>
    <x v="1454"/>
    <x v="1598"/>
    <x v="1"/>
    <s v="tier - 2"/>
    <x v="0"/>
    <x v="28"/>
  </r>
  <r>
    <x v="1599"/>
    <x v="1437"/>
    <x v="1059"/>
    <x v="500"/>
    <s v="No"/>
    <s v="No"/>
    <x v="1"/>
    <x v="3"/>
    <x v="1"/>
    <x v="2"/>
    <x v="2"/>
    <x v="540"/>
    <x v="1599"/>
    <x v="1"/>
    <s v="tier - 1"/>
    <x v="3"/>
    <x v="18"/>
  </r>
  <r>
    <x v="1600"/>
    <x v="1438"/>
    <x v="1060"/>
    <x v="164"/>
    <s v="Yes"/>
    <s v="No"/>
    <x v="1"/>
    <x v="3"/>
    <x v="1"/>
    <x v="0"/>
    <x v="2"/>
    <x v="1339"/>
    <x v="1600"/>
    <x v="1"/>
    <s v="tier - 1"/>
    <x v="3"/>
    <x v="33"/>
  </r>
  <r>
    <x v="1601"/>
    <x v="1439"/>
    <x v="405"/>
    <x v="457"/>
    <s v="No"/>
    <s v="No"/>
    <x v="0"/>
    <x v="0"/>
    <x v="1"/>
    <x v="2"/>
    <x v="0"/>
    <x v="1455"/>
    <x v="1601"/>
    <x v="1"/>
    <s v="tier - 2"/>
    <x v="0"/>
    <x v="9"/>
  </r>
  <r>
    <x v="1602"/>
    <x v="1440"/>
    <x v="1061"/>
    <x v="261"/>
    <s v="No"/>
    <s v="No"/>
    <x v="0"/>
    <x v="1"/>
    <x v="1"/>
    <x v="2"/>
    <x v="2"/>
    <x v="1456"/>
    <x v="1602"/>
    <x v="1"/>
    <s v="tier - 2"/>
    <x v="0"/>
    <x v="28"/>
  </r>
  <r>
    <x v="1603"/>
    <x v="748"/>
    <x v="1062"/>
    <x v="124"/>
    <s v="No"/>
    <s v="No"/>
    <x v="0"/>
    <x v="3"/>
    <x v="1"/>
    <x v="0"/>
    <x v="2"/>
    <x v="759"/>
    <x v="1603"/>
    <x v="1"/>
    <s v="tier - 1"/>
    <x v="14"/>
    <x v="34"/>
  </r>
  <r>
    <x v="1604"/>
    <x v="1441"/>
    <x v="61"/>
    <x v="144"/>
    <s v="No"/>
    <s v="No"/>
    <x v="0"/>
    <x v="0"/>
    <x v="1"/>
    <x v="0"/>
    <x v="2"/>
    <x v="1457"/>
    <x v="1604"/>
    <x v="1"/>
    <s v="tier - 2"/>
    <x v="12"/>
    <x v="35"/>
  </r>
  <r>
    <x v="1605"/>
    <x v="1442"/>
    <x v="410"/>
    <x v="363"/>
    <s v="Yes"/>
    <s v="No"/>
    <x v="0"/>
    <x v="0"/>
    <x v="1"/>
    <x v="1"/>
    <x v="2"/>
    <x v="1458"/>
    <x v="1605"/>
    <x v="1"/>
    <s v="tier - 2"/>
    <x v="1"/>
    <x v="17"/>
  </r>
  <r>
    <x v="1606"/>
    <x v="465"/>
    <x v="362"/>
    <x v="209"/>
    <s v="Yes"/>
    <s v="No"/>
    <x v="0"/>
    <x v="0"/>
    <x v="1"/>
    <x v="2"/>
    <x v="2"/>
    <x v="1425"/>
    <x v="1606"/>
    <x v="1"/>
    <s v="tier - 1"/>
    <x v="1"/>
    <x v="17"/>
  </r>
  <r>
    <x v="1607"/>
    <x v="1443"/>
    <x v="659"/>
    <x v="86"/>
    <s v="Yes"/>
    <s v="No"/>
    <x v="0"/>
    <x v="3"/>
    <x v="1"/>
    <x v="0"/>
    <x v="2"/>
    <x v="1459"/>
    <x v="1607"/>
    <x v="1"/>
    <s v="tier - 1"/>
    <x v="3"/>
    <x v="23"/>
  </r>
  <r>
    <x v="1608"/>
    <x v="1444"/>
    <x v="806"/>
    <x v="218"/>
    <s v="Yes"/>
    <s v="No"/>
    <x v="0"/>
    <x v="0"/>
    <x v="1"/>
    <x v="0"/>
    <x v="0"/>
    <x v="1460"/>
    <x v="1608"/>
    <x v="1"/>
    <s v="tier - 3"/>
    <x v="3"/>
    <x v="36"/>
  </r>
  <r>
    <x v="1609"/>
    <x v="1445"/>
    <x v="181"/>
    <x v="630"/>
    <s v="Yes"/>
    <s v="No"/>
    <x v="0"/>
    <x v="0"/>
    <x v="1"/>
    <x v="0"/>
    <x v="0"/>
    <x v="202"/>
    <x v="1609"/>
    <x v="1"/>
    <s v="tier - 1"/>
    <x v="0"/>
    <x v="36"/>
  </r>
  <r>
    <x v="1610"/>
    <x v="1446"/>
    <x v="1034"/>
    <x v="251"/>
    <s v="Yes"/>
    <s v="No"/>
    <x v="0"/>
    <x v="3"/>
    <x v="1"/>
    <x v="1"/>
    <x v="2"/>
    <x v="1461"/>
    <x v="1610"/>
    <x v="1"/>
    <s v="tier - 3"/>
    <x v="0"/>
    <x v="23"/>
  </r>
  <r>
    <x v="1611"/>
    <x v="1447"/>
    <x v="1063"/>
    <x v="14"/>
    <s v="Yes"/>
    <s v="No"/>
    <x v="0"/>
    <x v="1"/>
    <x v="1"/>
    <x v="3"/>
    <x v="0"/>
    <x v="1462"/>
    <x v="1611"/>
    <x v="1"/>
    <s v="tier - 2"/>
    <x v="1"/>
    <x v="2"/>
  </r>
  <r>
    <x v="1612"/>
    <x v="1448"/>
    <x v="1064"/>
    <x v="111"/>
    <s v="Yes"/>
    <s v="No"/>
    <x v="0"/>
    <x v="0"/>
    <x v="1"/>
    <x v="2"/>
    <x v="2"/>
    <x v="1463"/>
    <x v="1612"/>
    <x v="1"/>
    <s v="tier - 2"/>
    <x v="1"/>
    <x v="17"/>
  </r>
  <r>
    <x v="1613"/>
    <x v="1449"/>
    <x v="1065"/>
    <x v="139"/>
    <s v="No"/>
    <s v="No"/>
    <x v="0"/>
    <x v="3"/>
    <x v="1"/>
    <x v="2"/>
    <x v="2"/>
    <x v="1464"/>
    <x v="1613"/>
    <x v="1"/>
    <s v="tier - 1"/>
    <x v="0"/>
    <x v="32"/>
  </r>
  <r>
    <x v="1614"/>
    <x v="1450"/>
    <x v="1066"/>
    <x v="83"/>
    <s v="Yes"/>
    <s v="No"/>
    <x v="0"/>
    <x v="0"/>
    <x v="1"/>
    <x v="2"/>
    <x v="2"/>
    <x v="1465"/>
    <x v="1614"/>
    <x v="1"/>
    <s v="tier - 1"/>
    <x v="1"/>
    <x v="17"/>
  </r>
  <r>
    <x v="1615"/>
    <x v="1451"/>
    <x v="1067"/>
    <x v="543"/>
    <s v="No"/>
    <s v="No"/>
    <x v="0"/>
    <x v="1"/>
    <x v="1"/>
    <x v="2"/>
    <x v="0"/>
    <x v="1466"/>
    <x v="1615"/>
    <x v="1"/>
    <s v="tier - 3"/>
    <x v="0"/>
    <x v="30"/>
  </r>
  <r>
    <x v="1616"/>
    <x v="1452"/>
    <x v="1068"/>
    <x v="631"/>
    <s v="Yes"/>
    <s v="No"/>
    <x v="0"/>
    <x v="1"/>
    <x v="1"/>
    <x v="3"/>
    <x v="0"/>
    <x v="1467"/>
    <x v="1616"/>
    <x v="1"/>
    <s v="tier - 3"/>
    <x v="1"/>
    <x v="2"/>
  </r>
  <r>
    <x v="1617"/>
    <x v="1453"/>
    <x v="1069"/>
    <x v="319"/>
    <s v="Yes"/>
    <s v="No"/>
    <x v="0"/>
    <x v="0"/>
    <x v="1"/>
    <x v="2"/>
    <x v="2"/>
    <x v="538"/>
    <x v="1617"/>
    <x v="1"/>
    <s v="tier - 3"/>
    <x v="0"/>
    <x v="1"/>
  </r>
  <r>
    <x v="1618"/>
    <x v="50"/>
    <x v="1070"/>
    <x v="632"/>
    <s v="No"/>
    <s v="No"/>
    <x v="0"/>
    <x v="0"/>
    <x v="1"/>
    <x v="2"/>
    <x v="0"/>
    <x v="631"/>
    <x v="1618"/>
    <x v="1"/>
    <s v="tier - 1"/>
    <x v="0"/>
    <x v="9"/>
  </r>
  <r>
    <x v="1619"/>
    <x v="1454"/>
    <x v="1071"/>
    <x v="90"/>
    <s v="Yes"/>
    <s v="No"/>
    <x v="1"/>
    <x v="3"/>
    <x v="1"/>
    <x v="3"/>
    <x v="2"/>
    <x v="1468"/>
    <x v="1619"/>
    <x v="1"/>
    <s v="tier - 2"/>
    <x v="3"/>
    <x v="16"/>
  </r>
  <r>
    <x v="1620"/>
    <x v="1455"/>
    <x v="893"/>
    <x v="538"/>
    <s v="No"/>
    <s v="No"/>
    <x v="0"/>
    <x v="0"/>
    <x v="1"/>
    <x v="0"/>
    <x v="2"/>
    <x v="1469"/>
    <x v="1620"/>
    <x v="1"/>
    <s v="tier - 3"/>
    <x v="1"/>
    <x v="3"/>
  </r>
  <r>
    <x v="1621"/>
    <x v="1456"/>
    <x v="577"/>
    <x v="252"/>
    <s v="Yes"/>
    <s v="No"/>
    <x v="1"/>
    <x v="3"/>
    <x v="1"/>
    <x v="1"/>
    <x v="2"/>
    <x v="1470"/>
    <x v="1621"/>
    <x v="2"/>
    <s v="tier - 2"/>
    <x v="1"/>
    <x v="33"/>
  </r>
  <r>
    <x v="1622"/>
    <x v="1457"/>
    <x v="507"/>
    <x v="274"/>
    <s v="Yes"/>
    <s v="No"/>
    <x v="1"/>
    <x v="3"/>
    <x v="1"/>
    <x v="2"/>
    <x v="2"/>
    <x v="1339"/>
    <x v="1622"/>
    <x v="1"/>
    <s v="tier - 3"/>
    <x v="1"/>
    <x v="33"/>
  </r>
  <r>
    <x v="1623"/>
    <x v="1458"/>
    <x v="88"/>
    <x v="178"/>
    <s v="No"/>
    <s v="No"/>
    <x v="0"/>
    <x v="0"/>
    <x v="1"/>
    <x v="0"/>
    <x v="1"/>
    <x v="1471"/>
    <x v="1623"/>
    <x v="1"/>
    <s v="tier - 2"/>
    <x v="2"/>
    <x v="42"/>
  </r>
  <r>
    <x v="1624"/>
    <x v="1459"/>
    <x v="50"/>
    <x v="215"/>
    <s v="Yes"/>
    <s v="No"/>
    <x v="0"/>
    <x v="0"/>
    <x v="1"/>
    <x v="0"/>
    <x v="2"/>
    <x v="1472"/>
    <x v="1624"/>
    <x v="1"/>
    <s v="tier - 1"/>
    <x v="1"/>
    <x v="17"/>
  </r>
  <r>
    <x v="1625"/>
    <x v="954"/>
    <x v="1072"/>
    <x v="614"/>
    <s v="Yes"/>
    <s v="No"/>
    <x v="0"/>
    <x v="3"/>
    <x v="1"/>
    <x v="0"/>
    <x v="2"/>
    <x v="1473"/>
    <x v="1625"/>
    <x v="1"/>
    <s v="tier - 3"/>
    <x v="12"/>
    <x v="40"/>
  </r>
  <r>
    <x v="1626"/>
    <x v="1460"/>
    <x v="1073"/>
    <x v="35"/>
    <s v="Yes"/>
    <s v="No"/>
    <x v="0"/>
    <x v="1"/>
    <x v="1"/>
    <x v="3"/>
    <x v="0"/>
    <x v="1474"/>
    <x v="1626"/>
    <x v="1"/>
    <s v="tier - 2"/>
    <x v="0"/>
    <x v="2"/>
  </r>
  <r>
    <x v="1627"/>
    <x v="1461"/>
    <x v="165"/>
    <x v="87"/>
    <s v="No"/>
    <s v="No"/>
    <x v="0"/>
    <x v="3"/>
    <x v="1"/>
    <x v="0"/>
    <x v="1"/>
    <x v="1321"/>
    <x v="1627"/>
    <x v="0"/>
    <s v="tier - 2"/>
    <x v="3"/>
    <x v="32"/>
  </r>
  <r>
    <x v="1628"/>
    <x v="1462"/>
    <x v="29"/>
    <x v="233"/>
    <s v="No"/>
    <s v="No"/>
    <x v="0"/>
    <x v="3"/>
    <x v="1"/>
    <x v="0"/>
    <x v="2"/>
    <x v="1475"/>
    <x v="1628"/>
    <x v="0"/>
    <s v="tier - 1"/>
    <x v="7"/>
    <x v="32"/>
  </r>
  <r>
    <x v="1629"/>
    <x v="1463"/>
    <x v="1074"/>
    <x v="150"/>
    <s v="No"/>
    <s v="No"/>
    <x v="1"/>
    <x v="3"/>
    <x v="1"/>
    <x v="2"/>
    <x v="2"/>
    <x v="1476"/>
    <x v="1629"/>
    <x v="1"/>
    <s v="tier - 2"/>
    <x v="1"/>
    <x v="18"/>
  </r>
  <r>
    <x v="1630"/>
    <x v="949"/>
    <x v="410"/>
    <x v="633"/>
    <s v="No"/>
    <s v="No"/>
    <x v="0"/>
    <x v="3"/>
    <x v="1"/>
    <x v="1"/>
    <x v="2"/>
    <x v="1477"/>
    <x v="1630"/>
    <x v="2"/>
    <s v="tier - 1"/>
    <x v="4"/>
    <x v="32"/>
  </r>
  <r>
    <x v="1631"/>
    <x v="1385"/>
    <x v="24"/>
    <x v="85"/>
    <s v="No"/>
    <s v="No"/>
    <x v="0"/>
    <x v="0"/>
    <x v="1"/>
    <x v="0"/>
    <x v="1"/>
    <x v="1478"/>
    <x v="1631"/>
    <x v="1"/>
    <s v="tier - 2"/>
    <x v="3"/>
    <x v="6"/>
  </r>
  <r>
    <x v="1632"/>
    <x v="1464"/>
    <x v="1075"/>
    <x v="127"/>
    <s v="Yes"/>
    <s v="No"/>
    <x v="0"/>
    <x v="0"/>
    <x v="1"/>
    <x v="0"/>
    <x v="2"/>
    <x v="1479"/>
    <x v="1632"/>
    <x v="1"/>
    <s v="tier - 3"/>
    <x v="1"/>
    <x v="45"/>
  </r>
  <r>
    <x v="1633"/>
    <x v="1465"/>
    <x v="1076"/>
    <x v="228"/>
    <s v="No"/>
    <s v="No"/>
    <x v="0"/>
    <x v="0"/>
    <x v="1"/>
    <x v="1"/>
    <x v="2"/>
    <x v="1480"/>
    <x v="1633"/>
    <x v="1"/>
    <s v="tier - 1"/>
    <x v="3"/>
    <x v="4"/>
  </r>
  <r>
    <x v="1634"/>
    <x v="1466"/>
    <x v="1077"/>
    <x v="550"/>
    <s v="No"/>
    <s v="No"/>
    <x v="0"/>
    <x v="0"/>
    <x v="1"/>
    <x v="2"/>
    <x v="2"/>
    <x v="1481"/>
    <x v="1634"/>
    <x v="1"/>
    <s v="tier - 3"/>
    <x v="0"/>
    <x v="25"/>
  </r>
  <r>
    <x v="1635"/>
    <x v="1467"/>
    <x v="1078"/>
    <x v="499"/>
    <s v="No"/>
    <s v="No"/>
    <x v="0"/>
    <x v="0"/>
    <x v="1"/>
    <x v="2"/>
    <x v="0"/>
    <x v="1142"/>
    <x v="1635"/>
    <x v="1"/>
    <s v="tier - 2"/>
    <x v="0"/>
    <x v="19"/>
  </r>
  <r>
    <x v="1636"/>
    <x v="1468"/>
    <x v="1079"/>
    <x v="106"/>
    <s v="Yes"/>
    <s v="No"/>
    <x v="0"/>
    <x v="3"/>
    <x v="1"/>
    <x v="0"/>
    <x v="1"/>
    <x v="1482"/>
    <x v="1636"/>
    <x v="1"/>
    <s v="tier - 1"/>
    <x v="1"/>
    <x v="23"/>
  </r>
  <r>
    <x v="1637"/>
    <x v="1228"/>
    <x v="1037"/>
    <x v="41"/>
    <s v="No"/>
    <s v="No"/>
    <x v="0"/>
    <x v="0"/>
    <x v="1"/>
    <x v="2"/>
    <x v="0"/>
    <x v="1483"/>
    <x v="1637"/>
    <x v="1"/>
    <s v="tier - 3"/>
    <x v="0"/>
    <x v="19"/>
  </r>
  <r>
    <x v="1638"/>
    <x v="237"/>
    <x v="97"/>
    <x v="361"/>
    <s v="No"/>
    <s v="No"/>
    <x v="0"/>
    <x v="0"/>
    <x v="1"/>
    <x v="0"/>
    <x v="2"/>
    <x v="1484"/>
    <x v="1638"/>
    <x v="1"/>
    <s v="tier - 2"/>
    <x v="3"/>
    <x v="25"/>
  </r>
  <r>
    <x v="1639"/>
    <x v="1469"/>
    <x v="1080"/>
    <x v="452"/>
    <s v="Yes"/>
    <s v="No"/>
    <x v="0"/>
    <x v="1"/>
    <x v="1"/>
    <x v="3"/>
    <x v="0"/>
    <x v="1485"/>
    <x v="1639"/>
    <x v="1"/>
    <s v="tier - 3"/>
    <x v="0"/>
    <x v="2"/>
  </r>
  <r>
    <x v="1640"/>
    <x v="1470"/>
    <x v="713"/>
    <x v="249"/>
    <s v="No"/>
    <s v="No"/>
    <x v="0"/>
    <x v="3"/>
    <x v="1"/>
    <x v="0"/>
    <x v="2"/>
    <x v="1486"/>
    <x v="1640"/>
    <x v="1"/>
    <s v="tier - 2"/>
    <x v="0"/>
    <x v="32"/>
  </r>
  <r>
    <x v="1641"/>
    <x v="438"/>
    <x v="427"/>
    <x v="189"/>
    <s v="No"/>
    <s v="No"/>
    <x v="0"/>
    <x v="3"/>
    <x v="1"/>
    <x v="1"/>
    <x v="2"/>
    <x v="1487"/>
    <x v="1641"/>
    <x v="1"/>
    <s v="tier - 3"/>
    <x v="0"/>
    <x v="32"/>
  </r>
  <r>
    <x v="1642"/>
    <x v="1471"/>
    <x v="1081"/>
    <x v="141"/>
    <s v="No"/>
    <s v="No"/>
    <x v="0"/>
    <x v="0"/>
    <x v="1"/>
    <x v="0"/>
    <x v="2"/>
    <x v="660"/>
    <x v="1642"/>
    <x v="1"/>
    <s v="tier - 2"/>
    <x v="3"/>
    <x v="4"/>
  </r>
  <r>
    <x v="1643"/>
    <x v="524"/>
    <x v="1082"/>
    <x v="212"/>
    <s v="No"/>
    <s v="No"/>
    <x v="0"/>
    <x v="0"/>
    <x v="1"/>
    <x v="1"/>
    <x v="2"/>
    <x v="1359"/>
    <x v="1643"/>
    <x v="2"/>
    <s v="tier - 3"/>
    <x v="3"/>
    <x v="25"/>
  </r>
  <r>
    <x v="1644"/>
    <x v="739"/>
    <x v="332"/>
    <x v="195"/>
    <s v="No"/>
    <s v="No"/>
    <x v="0"/>
    <x v="0"/>
    <x v="1"/>
    <x v="2"/>
    <x v="1"/>
    <x v="1488"/>
    <x v="1644"/>
    <x v="1"/>
    <s v="tier - 3"/>
    <x v="0"/>
    <x v="25"/>
  </r>
  <r>
    <x v="1645"/>
    <x v="1472"/>
    <x v="173"/>
    <x v="149"/>
    <s v="No"/>
    <s v="Yes"/>
    <x v="0"/>
    <x v="3"/>
    <x v="1"/>
    <x v="0"/>
    <x v="1"/>
    <x v="1489"/>
    <x v="1645"/>
    <x v="1"/>
    <s v="tier - 1"/>
    <x v="12"/>
    <x v="41"/>
  </r>
  <r>
    <x v="1646"/>
    <x v="1473"/>
    <x v="142"/>
    <x v="331"/>
    <s v="No"/>
    <s v="No"/>
    <x v="1"/>
    <x v="3"/>
    <x v="1"/>
    <x v="0"/>
    <x v="1"/>
    <x v="1490"/>
    <x v="1646"/>
    <x v="1"/>
    <s v="tier - 2"/>
    <x v="1"/>
    <x v="39"/>
  </r>
  <r>
    <x v="1647"/>
    <x v="1474"/>
    <x v="884"/>
    <x v="361"/>
    <s v="No"/>
    <s v="No"/>
    <x v="0"/>
    <x v="3"/>
    <x v="1"/>
    <x v="0"/>
    <x v="2"/>
    <x v="1491"/>
    <x v="1647"/>
    <x v="2"/>
    <s v="tier - 2"/>
    <x v="0"/>
    <x v="38"/>
  </r>
  <r>
    <x v="1648"/>
    <x v="237"/>
    <x v="1083"/>
    <x v="167"/>
    <s v="No"/>
    <s v="No"/>
    <x v="0"/>
    <x v="0"/>
    <x v="1"/>
    <x v="0"/>
    <x v="2"/>
    <x v="1492"/>
    <x v="1648"/>
    <x v="1"/>
    <s v="tier - 1"/>
    <x v="1"/>
    <x v="6"/>
  </r>
  <r>
    <x v="1649"/>
    <x v="1475"/>
    <x v="620"/>
    <x v="105"/>
    <s v="No"/>
    <s v="No"/>
    <x v="1"/>
    <x v="3"/>
    <x v="1"/>
    <x v="0"/>
    <x v="1"/>
    <x v="1493"/>
    <x v="1649"/>
    <x v="1"/>
    <s v="tier - 2"/>
    <x v="15"/>
    <x v="20"/>
  </r>
  <r>
    <x v="1650"/>
    <x v="1476"/>
    <x v="692"/>
    <x v="332"/>
    <s v="No"/>
    <s v="No"/>
    <x v="0"/>
    <x v="3"/>
    <x v="1"/>
    <x v="1"/>
    <x v="2"/>
    <x v="1494"/>
    <x v="1650"/>
    <x v="2"/>
    <s v="tier - 3"/>
    <x v="3"/>
    <x v="38"/>
  </r>
  <r>
    <x v="1651"/>
    <x v="1477"/>
    <x v="71"/>
    <x v="167"/>
    <s v="No"/>
    <s v="No"/>
    <x v="0"/>
    <x v="0"/>
    <x v="1"/>
    <x v="0"/>
    <x v="2"/>
    <x v="1495"/>
    <x v="1651"/>
    <x v="1"/>
    <s v="tier - 1"/>
    <x v="0"/>
    <x v="37"/>
  </r>
  <r>
    <x v="1652"/>
    <x v="1478"/>
    <x v="404"/>
    <x v="197"/>
    <s v="No"/>
    <s v="No"/>
    <x v="0"/>
    <x v="0"/>
    <x v="1"/>
    <x v="1"/>
    <x v="2"/>
    <x v="1496"/>
    <x v="1652"/>
    <x v="1"/>
    <s v="tier - 1"/>
    <x v="3"/>
    <x v="37"/>
  </r>
  <r>
    <x v="1653"/>
    <x v="1479"/>
    <x v="1084"/>
    <x v="128"/>
    <s v="No"/>
    <s v="No"/>
    <x v="1"/>
    <x v="3"/>
    <x v="1"/>
    <x v="0"/>
    <x v="1"/>
    <x v="1497"/>
    <x v="1653"/>
    <x v="1"/>
    <s v="tier - 2"/>
    <x v="14"/>
    <x v="20"/>
  </r>
  <r>
    <x v="1654"/>
    <x v="1480"/>
    <x v="387"/>
    <x v="125"/>
    <s v="No"/>
    <s v="No"/>
    <x v="0"/>
    <x v="3"/>
    <x v="1"/>
    <x v="2"/>
    <x v="2"/>
    <x v="1498"/>
    <x v="1654"/>
    <x v="1"/>
    <s v="tier - 3"/>
    <x v="1"/>
    <x v="32"/>
  </r>
  <r>
    <x v="1655"/>
    <x v="1481"/>
    <x v="468"/>
    <x v="56"/>
    <s v="Yes"/>
    <s v="No"/>
    <x v="0"/>
    <x v="0"/>
    <x v="1"/>
    <x v="2"/>
    <x v="1"/>
    <x v="1499"/>
    <x v="1655"/>
    <x v="1"/>
    <s v="tier - 1"/>
    <x v="0"/>
    <x v="17"/>
  </r>
  <r>
    <x v="1656"/>
    <x v="670"/>
    <x v="1085"/>
    <x v="470"/>
    <s v="No"/>
    <s v="No"/>
    <x v="0"/>
    <x v="3"/>
    <x v="1"/>
    <x v="0"/>
    <x v="2"/>
    <x v="1500"/>
    <x v="1656"/>
    <x v="1"/>
    <s v="tier - 2"/>
    <x v="0"/>
    <x v="38"/>
  </r>
  <r>
    <x v="1657"/>
    <x v="1482"/>
    <x v="1086"/>
    <x v="135"/>
    <s v="Yes"/>
    <s v="No"/>
    <x v="0"/>
    <x v="3"/>
    <x v="1"/>
    <x v="0"/>
    <x v="2"/>
    <x v="1501"/>
    <x v="1657"/>
    <x v="1"/>
    <s v="tier - 2"/>
    <x v="15"/>
    <x v="40"/>
  </r>
  <r>
    <x v="1658"/>
    <x v="854"/>
    <x v="28"/>
    <x v="21"/>
    <s v="No"/>
    <s v="No"/>
    <x v="0"/>
    <x v="3"/>
    <x v="1"/>
    <x v="0"/>
    <x v="1"/>
    <x v="1502"/>
    <x v="1658"/>
    <x v="1"/>
    <s v="tier - 3"/>
    <x v="0"/>
    <x v="38"/>
  </r>
  <r>
    <x v="1659"/>
    <x v="1483"/>
    <x v="1087"/>
    <x v="163"/>
    <s v="No"/>
    <s v="No"/>
    <x v="0"/>
    <x v="0"/>
    <x v="1"/>
    <x v="3"/>
    <x v="0"/>
    <x v="19"/>
    <x v="1659"/>
    <x v="1"/>
    <s v="tier - 3"/>
    <x v="1"/>
    <x v="14"/>
  </r>
  <r>
    <x v="1660"/>
    <x v="1484"/>
    <x v="1088"/>
    <x v="417"/>
    <s v="No"/>
    <s v="No"/>
    <x v="0"/>
    <x v="0"/>
    <x v="1"/>
    <x v="0"/>
    <x v="0"/>
    <x v="1503"/>
    <x v="1660"/>
    <x v="1"/>
    <s v="tier - 2"/>
    <x v="12"/>
    <x v="43"/>
  </r>
  <r>
    <x v="1661"/>
    <x v="1485"/>
    <x v="1089"/>
    <x v="497"/>
    <s v="No"/>
    <s v="No"/>
    <x v="0"/>
    <x v="1"/>
    <x v="1"/>
    <x v="3"/>
    <x v="2"/>
    <x v="1504"/>
    <x v="1661"/>
    <x v="1"/>
    <s v="tier - 2"/>
    <x v="0"/>
    <x v="28"/>
  </r>
  <r>
    <x v="1662"/>
    <x v="1486"/>
    <x v="1090"/>
    <x v="106"/>
    <s v="No"/>
    <s v="No"/>
    <x v="0"/>
    <x v="0"/>
    <x v="1"/>
    <x v="2"/>
    <x v="1"/>
    <x v="1505"/>
    <x v="1662"/>
    <x v="1"/>
    <s v="tier - 3"/>
    <x v="0"/>
    <x v="25"/>
  </r>
  <r>
    <x v="1663"/>
    <x v="1487"/>
    <x v="1091"/>
    <x v="127"/>
    <s v="No"/>
    <s v="Yes"/>
    <x v="0"/>
    <x v="3"/>
    <x v="1"/>
    <x v="0"/>
    <x v="2"/>
    <x v="252"/>
    <x v="1663"/>
    <x v="1"/>
    <s v="tier - 3"/>
    <x v="13"/>
    <x v="41"/>
  </r>
  <r>
    <x v="1664"/>
    <x v="1488"/>
    <x v="1092"/>
    <x v="425"/>
    <s v="Yes"/>
    <s v="No"/>
    <x v="1"/>
    <x v="3"/>
    <x v="1"/>
    <x v="0"/>
    <x v="1"/>
    <x v="1506"/>
    <x v="1664"/>
    <x v="1"/>
    <s v="tier - 3"/>
    <x v="9"/>
    <x v="33"/>
  </r>
  <r>
    <x v="1665"/>
    <x v="66"/>
    <x v="1093"/>
    <x v="45"/>
    <s v="No"/>
    <s v="No"/>
    <x v="1"/>
    <x v="3"/>
    <x v="1"/>
    <x v="0"/>
    <x v="2"/>
    <x v="1507"/>
    <x v="1665"/>
    <x v="1"/>
    <s v="tier - 1"/>
    <x v="14"/>
    <x v="20"/>
  </r>
  <r>
    <x v="1666"/>
    <x v="1489"/>
    <x v="1056"/>
    <x v="245"/>
    <s v="No"/>
    <s v="No"/>
    <x v="0"/>
    <x v="1"/>
    <x v="1"/>
    <x v="3"/>
    <x v="1"/>
    <x v="821"/>
    <x v="1666"/>
    <x v="1"/>
    <s v="tier - 3"/>
    <x v="0"/>
    <x v="28"/>
  </r>
  <r>
    <x v="1667"/>
    <x v="1490"/>
    <x v="838"/>
    <x v="47"/>
    <s v="No"/>
    <s v="No"/>
    <x v="0"/>
    <x v="3"/>
    <x v="1"/>
    <x v="0"/>
    <x v="2"/>
    <x v="1508"/>
    <x v="1667"/>
    <x v="0"/>
    <s v="tier - 2"/>
    <x v="1"/>
    <x v="38"/>
  </r>
  <r>
    <x v="1668"/>
    <x v="400"/>
    <x v="1094"/>
    <x v="531"/>
    <s v="No"/>
    <s v="No"/>
    <x v="0"/>
    <x v="0"/>
    <x v="1"/>
    <x v="3"/>
    <x v="0"/>
    <x v="1509"/>
    <x v="1668"/>
    <x v="1"/>
    <s v="tier - 1"/>
    <x v="0"/>
    <x v="14"/>
  </r>
  <r>
    <x v="1669"/>
    <x v="1491"/>
    <x v="1095"/>
    <x v="634"/>
    <s v="Yes"/>
    <s v="No"/>
    <x v="0"/>
    <x v="0"/>
    <x v="1"/>
    <x v="0"/>
    <x v="0"/>
    <x v="1510"/>
    <x v="1669"/>
    <x v="2"/>
    <s v="tier - 3"/>
    <x v="0"/>
    <x v="36"/>
  </r>
  <r>
    <x v="1670"/>
    <x v="1099"/>
    <x v="380"/>
    <x v="100"/>
    <s v="No"/>
    <s v="No"/>
    <x v="1"/>
    <x v="3"/>
    <x v="1"/>
    <x v="1"/>
    <x v="1"/>
    <x v="1511"/>
    <x v="1670"/>
    <x v="1"/>
    <s v="tier - 1"/>
    <x v="3"/>
    <x v="20"/>
  </r>
  <r>
    <x v="1671"/>
    <x v="1492"/>
    <x v="1096"/>
    <x v="333"/>
    <s v="Yes"/>
    <s v="No"/>
    <x v="0"/>
    <x v="0"/>
    <x v="1"/>
    <x v="0"/>
    <x v="0"/>
    <x v="1512"/>
    <x v="1671"/>
    <x v="1"/>
    <s v="tier - 3"/>
    <x v="0"/>
    <x v="36"/>
  </r>
  <r>
    <x v="1672"/>
    <x v="1493"/>
    <x v="1097"/>
    <x v="627"/>
    <s v="No"/>
    <s v="No"/>
    <x v="0"/>
    <x v="0"/>
    <x v="1"/>
    <x v="3"/>
    <x v="0"/>
    <x v="1513"/>
    <x v="1672"/>
    <x v="1"/>
    <s v="tier - 2"/>
    <x v="1"/>
    <x v="19"/>
  </r>
  <r>
    <x v="1673"/>
    <x v="1494"/>
    <x v="387"/>
    <x v="458"/>
    <s v="No"/>
    <s v="No"/>
    <x v="0"/>
    <x v="3"/>
    <x v="1"/>
    <x v="2"/>
    <x v="2"/>
    <x v="1514"/>
    <x v="1673"/>
    <x v="1"/>
    <s v="tier - 3"/>
    <x v="1"/>
    <x v="34"/>
  </r>
  <r>
    <x v="1674"/>
    <x v="1495"/>
    <x v="1098"/>
    <x v="80"/>
    <s v="No"/>
    <s v="No"/>
    <x v="0"/>
    <x v="1"/>
    <x v="1"/>
    <x v="3"/>
    <x v="2"/>
    <x v="1515"/>
    <x v="1674"/>
    <x v="1"/>
    <s v="tier - 1"/>
    <x v="0"/>
    <x v="28"/>
  </r>
  <r>
    <x v="1675"/>
    <x v="1496"/>
    <x v="1099"/>
    <x v="170"/>
    <s v="No"/>
    <s v="No"/>
    <x v="0"/>
    <x v="3"/>
    <x v="1"/>
    <x v="2"/>
    <x v="2"/>
    <x v="1516"/>
    <x v="1675"/>
    <x v="1"/>
    <s v="tier - 2"/>
    <x v="0"/>
    <x v="32"/>
  </r>
  <r>
    <x v="1676"/>
    <x v="1497"/>
    <x v="23"/>
    <x v="99"/>
    <s v="Yes"/>
    <s v="No"/>
    <x v="1"/>
    <x v="3"/>
    <x v="1"/>
    <x v="0"/>
    <x v="1"/>
    <x v="303"/>
    <x v="1676"/>
    <x v="1"/>
    <s v="tier - 1"/>
    <x v="0"/>
    <x v="33"/>
  </r>
  <r>
    <x v="1677"/>
    <x v="1498"/>
    <x v="261"/>
    <x v="569"/>
    <s v="No"/>
    <s v="No"/>
    <x v="0"/>
    <x v="0"/>
    <x v="1"/>
    <x v="2"/>
    <x v="0"/>
    <x v="1517"/>
    <x v="1677"/>
    <x v="1"/>
    <s v="tier - 1"/>
    <x v="0"/>
    <x v="9"/>
  </r>
  <r>
    <x v="1678"/>
    <x v="1072"/>
    <x v="5"/>
    <x v="635"/>
    <s v="Yes"/>
    <s v="No"/>
    <x v="1"/>
    <x v="3"/>
    <x v="1"/>
    <x v="0"/>
    <x v="1"/>
    <x v="1225"/>
    <x v="1678"/>
    <x v="1"/>
    <s v="tier - 3"/>
    <x v="3"/>
    <x v="37"/>
  </r>
  <r>
    <x v="1679"/>
    <x v="1499"/>
    <x v="673"/>
    <x v="325"/>
    <s v="No"/>
    <s v="No"/>
    <x v="0"/>
    <x v="3"/>
    <x v="1"/>
    <x v="0"/>
    <x v="2"/>
    <x v="1518"/>
    <x v="1679"/>
    <x v="1"/>
    <s v="tier - 3"/>
    <x v="1"/>
    <x v="38"/>
  </r>
  <r>
    <x v="1680"/>
    <x v="538"/>
    <x v="925"/>
    <x v="195"/>
    <s v="No"/>
    <s v="No"/>
    <x v="0"/>
    <x v="0"/>
    <x v="1"/>
    <x v="2"/>
    <x v="1"/>
    <x v="1519"/>
    <x v="1680"/>
    <x v="1"/>
    <s v="tier - 3"/>
    <x v="3"/>
    <x v="6"/>
  </r>
  <r>
    <x v="1681"/>
    <x v="1500"/>
    <x v="1100"/>
    <x v="534"/>
    <s v="No"/>
    <s v="No"/>
    <x v="0"/>
    <x v="0"/>
    <x v="1"/>
    <x v="2"/>
    <x v="0"/>
    <x v="1520"/>
    <x v="1681"/>
    <x v="1"/>
    <s v="tier - 3"/>
    <x v="0"/>
    <x v="9"/>
  </r>
  <r>
    <x v="1682"/>
    <x v="337"/>
    <x v="781"/>
    <x v="133"/>
    <s v="Yes"/>
    <s v="No"/>
    <x v="0"/>
    <x v="3"/>
    <x v="1"/>
    <x v="0"/>
    <x v="2"/>
    <x v="1521"/>
    <x v="1682"/>
    <x v="1"/>
    <s v="tier - 3"/>
    <x v="2"/>
    <x v="23"/>
  </r>
  <r>
    <x v="1683"/>
    <x v="1226"/>
    <x v="1101"/>
    <x v="117"/>
    <s v="Yes"/>
    <s v="No"/>
    <x v="1"/>
    <x v="3"/>
    <x v="1"/>
    <x v="2"/>
    <x v="2"/>
    <x v="1522"/>
    <x v="1683"/>
    <x v="1"/>
    <s v="tier - 1"/>
    <x v="0"/>
    <x v="33"/>
  </r>
  <r>
    <x v="1684"/>
    <x v="1501"/>
    <x v="139"/>
    <x v="636"/>
    <s v="Yes"/>
    <s v="No"/>
    <x v="0"/>
    <x v="3"/>
    <x v="1"/>
    <x v="0"/>
    <x v="0"/>
    <x v="1523"/>
    <x v="1684"/>
    <x v="2"/>
    <s v="tier - 1"/>
    <x v="0"/>
    <x v="26"/>
  </r>
  <r>
    <x v="1685"/>
    <x v="453"/>
    <x v="1102"/>
    <x v="67"/>
    <s v="Yes"/>
    <s v="No"/>
    <x v="0"/>
    <x v="0"/>
    <x v="1"/>
    <x v="2"/>
    <x v="2"/>
    <x v="1524"/>
    <x v="1685"/>
    <x v="1"/>
    <s v="tier - 1"/>
    <x v="1"/>
    <x v="17"/>
  </r>
  <r>
    <x v="1686"/>
    <x v="1502"/>
    <x v="1103"/>
    <x v="564"/>
    <s v="No"/>
    <s v="No"/>
    <x v="0"/>
    <x v="0"/>
    <x v="1"/>
    <x v="2"/>
    <x v="0"/>
    <x v="1525"/>
    <x v="1686"/>
    <x v="1"/>
    <s v="tier - 3"/>
    <x v="0"/>
    <x v="19"/>
  </r>
  <r>
    <x v="1687"/>
    <x v="1503"/>
    <x v="851"/>
    <x v="140"/>
    <s v="No"/>
    <s v="No"/>
    <x v="0"/>
    <x v="0"/>
    <x v="1"/>
    <x v="0"/>
    <x v="2"/>
    <x v="1526"/>
    <x v="1687"/>
    <x v="1"/>
    <s v="tier - 3"/>
    <x v="12"/>
    <x v="35"/>
  </r>
  <r>
    <x v="1688"/>
    <x v="1504"/>
    <x v="1104"/>
    <x v="89"/>
    <s v="No"/>
    <s v="No"/>
    <x v="0"/>
    <x v="0"/>
    <x v="1"/>
    <x v="2"/>
    <x v="2"/>
    <x v="1527"/>
    <x v="1688"/>
    <x v="1"/>
    <s v="tier - 2"/>
    <x v="1"/>
    <x v="25"/>
  </r>
  <r>
    <x v="1689"/>
    <x v="1505"/>
    <x v="1105"/>
    <x v="77"/>
    <s v="Yes"/>
    <s v="No"/>
    <x v="0"/>
    <x v="0"/>
    <x v="1"/>
    <x v="2"/>
    <x v="0"/>
    <x v="1528"/>
    <x v="1689"/>
    <x v="1"/>
    <s v="tier - 2"/>
    <x v="0"/>
    <x v="36"/>
  </r>
  <r>
    <x v="1690"/>
    <x v="1506"/>
    <x v="1106"/>
    <x v="637"/>
    <s v="Yes"/>
    <s v="No"/>
    <x v="0"/>
    <x v="3"/>
    <x v="1"/>
    <x v="2"/>
    <x v="1"/>
    <x v="1529"/>
    <x v="1690"/>
    <x v="1"/>
    <s v="tier - 2"/>
    <x v="1"/>
    <x v="23"/>
  </r>
  <r>
    <x v="1691"/>
    <x v="1507"/>
    <x v="1107"/>
    <x v="372"/>
    <s v="No"/>
    <s v="No"/>
    <x v="0"/>
    <x v="3"/>
    <x v="1"/>
    <x v="0"/>
    <x v="2"/>
    <x v="1530"/>
    <x v="1691"/>
    <x v="1"/>
    <s v="tier - 3"/>
    <x v="3"/>
    <x v="32"/>
  </r>
  <r>
    <x v="1692"/>
    <x v="463"/>
    <x v="1108"/>
    <x v="473"/>
    <s v="No"/>
    <s v="No"/>
    <x v="0"/>
    <x v="3"/>
    <x v="1"/>
    <x v="1"/>
    <x v="2"/>
    <x v="1424"/>
    <x v="1692"/>
    <x v="1"/>
    <s v="tier - 2"/>
    <x v="0"/>
    <x v="32"/>
  </r>
  <r>
    <x v="1693"/>
    <x v="1508"/>
    <x v="264"/>
    <x v="269"/>
    <s v="Yes"/>
    <s v="No"/>
    <x v="0"/>
    <x v="3"/>
    <x v="1"/>
    <x v="1"/>
    <x v="0"/>
    <x v="1531"/>
    <x v="1693"/>
    <x v="1"/>
    <s v="tier - 3"/>
    <x v="0"/>
    <x v="26"/>
  </r>
  <r>
    <x v="1694"/>
    <x v="1509"/>
    <x v="436"/>
    <x v="438"/>
    <s v="Yes"/>
    <s v="No"/>
    <x v="0"/>
    <x v="3"/>
    <x v="1"/>
    <x v="1"/>
    <x v="0"/>
    <x v="1532"/>
    <x v="1694"/>
    <x v="1"/>
    <s v="tier - 3"/>
    <x v="3"/>
    <x v="26"/>
  </r>
  <r>
    <x v="1695"/>
    <x v="1510"/>
    <x v="292"/>
    <x v="179"/>
    <s v="Yes"/>
    <s v="No"/>
    <x v="0"/>
    <x v="3"/>
    <x v="1"/>
    <x v="1"/>
    <x v="0"/>
    <x v="280"/>
    <x v="1695"/>
    <x v="1"/>
    <s v="tier - 2"/>
    <x v="2"/>
    <x v="26"/>
  </r>
  <r>
    <x v="1696"/>
    <x v="1254"/>
    <x v="1109"/>
    <x v="638"/>
    <s v="No"/>
    <s v="No"/>
    <x v="0"/>
    <x v="1"/>
    <x v="1"/>
    <x v="3"/>
    <x v="0"/>
    <x v="1533"/>
    <x v="1696"/>
    <x v="1"/>
    <s v="tier - 2"/>
    <x v="0"/>
    <x v="30"/>
  </r>
  <r>
    <x v="1697"/>
    <x v="1511"/>
    <x v="958"/>
    <x v="639"/>
    <s v="Yes"/>
    <s v="No"/>
    <x v="0"/>
    <x v="3"/>
    <x v="1"/>
    <x v="2"/>
    <x v="0"/>
    <x v="1125"/>
    <x v="1697"/>
    <x v="1"/>
    <s v="tier - 2"/>
    <x v="2"/>
    <x v="26"/>
  </r>
  <r>
    <x v="1698"/>
    <x v="1512"/>
    <x v="1110"/>
    <x v="123"/>
    <s v="No"/>
    <s v="No"/>
    <x v="0"/>
    <x v="0"/>
    <x v="1"/>
    <x v="0"/>
    <x v="1"/>
    <x v="1534"/>
    <x v="1698"/>
    <x v="2"/>
    <s v="tier - 2"/>
    <x v="0"/>
    <x v="37"/>
  </r>
  <r>
    <x v="1699"/>
    <x v="1513"/>
    <x v="1111"/>
    <x v="446"/>
    <s v="No"/>
    <s v="No"/>
    <x v="0"/>
    <x v="0"/>
    <x v="1"/>
    <x v="3"/>
    <x v="0"/>
    <x v="1535"/>
    <x v="1699"/>
    <x v="1"/>
    <s v="tier - 2"/>
    <x v="1"/>
    <x v="29"/>
  </r>
  <r>
    <x v="1700"/>
    <x v="1514"/>
    <x v="661"/>
    <x v="193"/>
    <s v="No"/>
    <s v="No"/>
    <x v="0"/>
    <x v="3"/>
    <x v="1"/>
    <x v="0"/>
    <x v="2"/>
    <x v="1536"/>
    <x v="1700"/>
    <x v="2"/>
    <s v="tier - 1"/>
    <x v="6"/>
    <x v="34"/>
  </r>
  <r>
    <x v="1701"/>
    <x v="1515"/>
    <x v="210"/>
    <x v="268"/>
    <s v="No"/>
    <s v="No"/>
    <x v="0"/>
    <x v="0"/>
    <x v="1"/>
    <x v="0"/>
    <x v="1"/>
    <x v="1537"/>
    <x v="1701"/>
    <x v="1"/>
    <s v="tier - 1"/>
    <x v="1"/>
    <x v="42"/>
  </r>
  <r>
    <x v="1702"/>
    <x v="1516"/>
    <x v="369"/>
    <x v="372"/>
    <s v="No"/>
    <s v="No"/>
    <x v="0"/>
    <x v="0"/>
    <x v="1"/>
    <x v="1"/>
    <x v="2"/>
    <x v="1218"/>
    <x v="1702"/>
    <x v="1"/>
    <s v="tier - 3"/>
    <x v="0"/>
    <x v="37"/>
  </r>
  <r>
    <x v="1703"/>
    <x v="1517"/>
    <x v="1087"/>
    <x v="570"/>
    <s v="Yes"/>
    <s v="No"/>
    <x v="0"/>
    <x v="3"/>
    <x v="1"/>
    <x v="3"/>
    <x v="0"/>
    <x v="1538"/>
    <x v="1703"/>
    <x v="1"/>
    <s v="tier - 3"/>
    <x v="1"/>
    <x v="27"/>
  </r>
  <r>
    <x v="1704"/>
    <x v="722"/>
    <x v="1112"/>
    <x v="27"/>
    <s v="Yes"/>
    <s v="No"/>
    <x v="0"/>
    <x v="0"/>
    <x v="1"/>
    <x v="2"/>
    <x v="2"/>
    <x v="1539"/>
    <x v="1704"/>
    <x v="1"/>
    <s v="tier - 1"/>
    <x v="0"/>
    <x v="17"/>
  </r>
  <r>
    <x v="1705"/>
    <x v="1518"/>
    <x v="136"/>
    <x v="623"/>
    <s v="No"/>
    <s v="No"/>
    <x v="0"/>
    <x v="3"/>
    <x v="1"/>
    <x v="0"/>
    <x v="1"/>
    <x v="1540"/>
    <x v="1705"/>
    <x v="1"/>
    <s v="tier - 2"/>
    <x v="0"/>
    <x v="32"/>
  </r>
  <r>
    <x v="1706"/>
    <x v="1047"/>
    <x v="816"/>
    <x v="109"/>
    <s v="No"/>
    <s v="No"/>
    <x v="0"/>
    <x v="3"/>
    <x v="1"/>
    <x v="0"/>
    <x v="1"/>
    <x v="1541"/>
    <x v="1706"/>
    <x v="1"/>
    <s v="tier - 2"/>
    <x v="0"/>
    <x v="32"/>
  </r>
  <r>
    <x v="1707"/>
    <x v="1519"/>
    <x v="1113"/>
    <x v="166"/>
    <s v="No"/>
    <s v="No"/>
    <x v="0"/>
    <x v="0"/>
    <x v="1"/>
    <x v="1"/>
    <x v="2"/>
    <x v="1542"/>
    <x v="1707"/>
    <x v="1"/>
    <s v="tier - 3"/>
    <x v="0"/>
    <x v="4"/>
  </r>
  <r>
    <x v="1708"/>
    <x v="1254"/>
    <x v="421"/>
    <x v="103"/>
    <s v="Yes"/>
    <s v="No"/>
    <x v="0"/>
    <x v="3"/>
    <x v="1"/>
    <x v="1"/>
    <x v="2"/>
    <x v="1543"/>
    <x v="1708"/>
    <x v="1"/>
    <s v="tier - 3"/>
    <x v="1"/>
    <x v="23"/>
  </r>
  <r>
    <x v="1709"/>
    <x v="1520"/>
    <x v="368"/>
    <x v="196"/>
    <s v="No"/>
    <s v="No"/>
    <x v="0"/>
    <x v="3"/>
    <x v="1"/>
    <x v="1"/>
    <x v="2"/>
    <x v="1544"/>
    <x v="1709"/>
    <x v="1"/>
    <s v="tier - 3"/>
    <x v="3"/>
    <x v="33"/>
  </r>
  <r>
    <x v="1710"/>
    <x v="1521"/>
    <x v="428"/>
    <x v="640"/>
    <s v="Yes"/>
    <s v="No"/>
    <x v="0"/>
    <x v="3"/>
    <x v="1"/>
    <x v="0"/>
    <x v="0"/>
    <x v="1545"/>
    <x v="1710"/>
    <x v="1"/>
    <s v="tier - 3"/>
    <x v="1"/>
    <x v="26"/>
  </r>
  <r>
    <x v="1711"/>
    <x v="1522"/>
    <x v="174"/>
    <x v="261"/>
    <s v="No"/>
    <s v="No"/>
    <x v="0"/>
    <x v="0"/>
    <x v="1"/>
    <x v="0"/>
    <x v="2"/>
    <x v="1546"/>
    <x v="1711"/>
    <x v="1"/>
    <s v="tier - 1"/>
    <x v="3"/>
    <x v="4"/>
  </r>
  <r>
    <x v="1712"/>
    <x v="1523"/>
    <x v="26"/>
    <x v="114"/>
    <s v="Yes"/>
    <s v="No"/>
    <x v="0"/>
    <x v="3"/>
    <x v="1"/>
    <x v="0"/>
    <x v="0"/>
    <x v="1547"/>
    <x v="1712"/>
    <x v="1"/>
    <s v="tier - 2"/>
    <x v="1"/>
    <x v="17"/>
  </r>
  <r>
    <x v="1713"/>
    <x v="1524"/>
    <x v="1114"/>
    <x v="119"/>
    <s v="No"/>
    <s v="No"/>
    <x v="0"/>
    <x v="0"/>
    <x v="1"/>
    <x v="0"/>
    <x v="1"/>
    <x v="1548"/>
    <x v="1713"/>
    <x v="1"/>
    <s v="tier - 1"/>
    <x v="3"/>
    <x v="6"/>
  </r>
  <r>
    <x v="1714"/>
    <x v="1525"/>
    <x v="905"/>
    <x v="199"/>
    <s v="No"/>
    <s v="No"/>
    <x v="0"/>
    <x v="0"/>
    <x v="1"/>
    <x v="2"/>
    <x v="2"/>
    <x v="1549"/>
    <x v="1714"/>
    <x v="1"/>
    <s v="tier - 3"/>
    <x v="2"/>
    <x v="4"/>
  </r>
  <r>
    <x v="1715"/>
    <x v="1526"/>
    <x v="1115"/>
    <x v="31"/>
    <s v="No"/>
    <s v="No"/>
    <x v="0"/>
    <x v="1"/>
    <x v="1"/>
    <x v="3"/>
    <x v="2"/>
    <x v="1550"/>
    <x v="1715"/>
    <x v="1"/>
    <s v="tier - 3"/>
    <x v="0"/>
    <x v="28"/>
  </r>
  <r>
    <x v="1716"/>
    <x v="1527"/>
    <x v="101"/>
    <x v="505"/>
    <s v="No"/>
    <s v="No"/>
    <x v="0"/>
    <x v="0"/>
    <x v="1"/>
    <x v="0"/>
    <x v="2"/>
    <x v="1551"/>
    <x v="1716"/>
    <x v="1"/>
    <s v="tier - 1"/>
    <x v="1"/>
    <x v="42"/>
  </r>
  <r>
    <x v="1717"/>
    <x v="1528"/>
    <x v="107"/>
    <x v="3"/>
    <s v="No"/>
    <s v="No"/>
    <x v="0"/>
    <x v="3"/>
    <x v="1"/>
    <x v="0"/>
    <x v="1"/>
    <x v="203"/>
    <x v="1717"/>
    <x v="1"/>
    <s v="tier - 1"/>
    <x v="3"/>
    <x v="34"/>
  </r>
  <r>
    <x v="1718"/>
    <x v="1529"/>
    <x v="1116"/>
    <x v="162"/>
    <s v="No"/>
    <s v="No"/>
    <x v="0"/>
    <x v="0"/>
    <x v="1"/>
    <x v="3"/>
    <x v="0"/>
    <x v="1552"/>
    <x v="1718"/>
    <x v="1"/>
    <s v="tier - 1"/>
    <x v="1"/>
    <x v="19"/>
  </r>
  <r>
    <x v="1719"/>
    <x v="203"/>
    <x v="984"/>
    <x v="136"/>
    <s v="No"/>
    <s v="No"/>
    <x v="0"/>
    <x v="0"/>
    <x v="1"/>
    <x v="1"/>
    <x v="1"/>
    <x v="1553"/>
    <x v="1719"/>
    <x v="1"/>
    <s v="tier - 2"/>
    <x v="1"/>
    <x v="6"/>
  </r>
  <r>
    <x v="1720"/>
    <x v="1530"/>
    <x v="1117"/>
    <x v="120"/>
    <s v="No"/>
    <s v="Yes"/>
    <x v="0"/>
    <x v="3"/>
    <x v="1"/>
    <x v="0"/>
    <x v="2"/>
    <x v="1554"/>
    <x v="1720"/>
    <x v="1"/>
    <s v="tier - 3"/>
    <x v="1"/>
    <x v="21"/>
  </r>
  <r>
    <x v="1721"/>
    <x v="1531"/>
    <x v="1118"/>
    <x v="169"/>
    <s v="No"/>
    <s v="Yes"/>
    <x v="0"/>
    <x v="3"/>
    <x v="1"/>
    <x v="0"/>
    <x v="1"/>
    <x v="1555"/>
    <x v="1721"/>
    <x v="1"/>
    <s v="tier - 2"/>
    <x v="13"/>
    <x v="41"/>
  </r>
  <r>
    <x v="1722"/>
    <x v="1532"/>
    <x v="1119"/>
    <x v="327"/>
    <s v="No"/>
    <s v="No"/>
    <x v="0"/>
    <x v="0"/>
    <x v="1"/>
    <x v="3"/>
    <x v="0"/>
    <x v="1556"/>
    <x v="1722"/>
    <x v="1"/>
    <s v="tier - 2"/>
    <x v="1"/>
    <x v="19"/>
  </r>
  <r>
    <x v="1723"/>
    <x v="1533"/>
    <x v="1120"/>
    <x v="149"/>
    <s v="No"/>
    <s v="No"/>
    <x v="0"/>
    <x v="3"/>
    <x v="1"/>
    <x v="2"/>
    <x v="1"/>
    <x v="1557"/>
    <x v="1723"/>
    <x v="1"/>
    <s v="tier - 2"/>
    <x v="0"/>
    <x v="38"/>
  </r>
  <r>
    <x v="1724"/>
    <x v="1311"/>
    <x v="226"/>
    <x v="281"/>
    <s v="Yes"/>
    <s v="No"/>
    <x v="0"/>
    <x v="3"/>
    <x v="1"/>
    <x v="0"/>
    <x v="0"/>
    <x v="1558"/>
    <x v="1724"/>
    <x v="1"/>
    <s v="tier - 3"/>
    <x v="1"/>
    <x v="26"/>
  </r>
  <r>
    <x v="1725"/>
    <x v="1534"/>
    <x v="295"/>
    <x v="262"/>
    <s v="Yes"/>
    <s v="No"/>
    <x v="0"/>
    <x v="3"/>
    <x v="1"/>
    <x v="1"/>
    <x v="0"/>
    <x v="1559"/>
    <x v="1725"/>
    <x v="1"/>
    <s v="tier - 2"/>
    <x v="1"/>
    <x v="26"/>
  </r>
  <r>
    <x v="1726"/>
    <x v="1535"/>
    <x v="304"/>
    <x v="641"/>
    <s v="Yes"/>
    <s v="No"/>
    <x v="0"/>
    <x v="3"/>
    <x v="1"/>
    <x v="1"/>
    <x v="0"/>
    <x v="1560"/>
    <x v="1726"/>
    <x v="1"/>
    <s v="tier - 2"/>
    <x v="1"/>
    <x v="26"/>
  </r>
  <r>
    <x v="1727"/>
    <x v="629"/>
    <x v="836"/>
    <x v="117"/>
    <s v="No"/>
    <s v="No"/>
    <x v="0"/>
    <x v="0"/>
    <x v="1"/>
    <x v="1"/>
    <x v="2"/>
    <x v="1561"/>
    <x v="1727"/>
    <x v="1"/>
    <s v="tier - 2"/>
    <x v="1"/>
    <x v="4"/>
  </r>
  <r>
    <x v="1728"/>
    <x v="1536"/>
    <x v="403"/>
    <x v="155"/>
    <s v="No"/>
    <s v="No"/>
    <x v="0"/>
    <x v="0"/>
    <x v="1"/>
    <x v="2"/>
    <x v="2"/>
    <x v="981"/>
    <x v="1728"/>
    <x v="1"/>
    <s v="tier - 2"/>
    <x v="1"/>
    <x v="4"/>
  </r>
  <r>
    <x v="1729"/>
    <x v="1433"/>
    <x v="65"/>
    <x v="103"/>
    <s v="No"/>
    <s v="No"/>
    <x v="0"/>
    <x v="0"/>
    <x v="1"/>
    <x v="0"/>
    <x v="2"/>
    <x v="992"/>
    <x v="1729"/>
    <x v="2"/>
    <s v="tier - 3"/>
    <x v="3"/>
    <x v="3"/>
  </r>
  <r>
    <x v="1730"/>
    <x v="559"/>
    <x v="105"/>
    <x v="24"/>
    <s v="No"/>
    <s v="No"/>
    <x v="0"/>
    <x v="3"/>
    <x v="1"/>
    <x v="0"/>
    <x v="2"/>
    <x v="1430"/>
    <x v="1730"/>
    <x v="1"/>
    <s v="tier - 3"/>
    <x v="3"/>
    <x v="38"/>
  </r>
  <r>
    <x v="1731"/>
    <x v="1537"/>
    <x v="41"/>
    <x v="117"/>
    <s v="No"/>
    <s v="No"/>
    <x v="0"/>
    <x v="3"/>
    <x v="1"/>
    <x v="0"/>
    <x v="2"/>
    <x v="1562"/>
    <x v="1731"/>
    <x v="1"/>
    <s v="tier - 2"/>
    <x v="0"/>
    <x v="38"/>
  </r>
  <r>
    <x v="1732"/>
    <x v="1538"/>
    <x v="1107"/>
    <x v="626"/>
    <s v="No"/>
    <s v="No"/>
    <x v="0"/>
    <x v="3"/>
    <x v="1"/>
    <x v="0"/>
    <x v="2"/>
    <x v="1563"/>
    <x v="1732"/>
    <x v="1"/>
    <s v="tier - 2"/>
    <x v="3"/>
    <x v="38"/>
  </r>
  <r>
    <x v="1733"/>
    <x v="1539"/>
    <x v="379"/>
    <x v="122"/>
    <s v="No"/>
    <s v="No"/>
    <x v="0"/>
    <x v="3"/>
    <x v="1"/>
    <x v="1"/>
    <x v="2"/>
    <x v="1564"/>
    <x v="1733"/>
    <x v="1"/>
    <s v="tier - 1"/>
    <x v="2"/>
    <x v="38"/>
  </r>
  <r>
    <x v="1734"/>
    <x v="1540"/>
    <x v="1121"/>
    <x v="79"/>
    <s v="Yes"/>
    <s v="No"/>
    <x v="0"/>
    <x v="3"/>
    <x v="1"/>
    <x v="0"/>
    <x v="2"/>
    <x v="1565"/>
    <x v="1734"/>
    <x v="1"/>
    <s v="tier - 2"/>
    <x v="15"/>
    <x v="6"/>
  </r>
  <r>
    <x v="1735"/>
    <x v="1541"/>
    <x v="1122"/>
    <x v="40"/>
    <s v="No"/>
    <s v="No"/>
    <x v="0"/>
    <x v="0"/>
    <x v="1"/>
    <x v="0"/>
    <x v="2"/>
    <x v="1566"/>
    <x v="1735"/>
    <x v="1"/>
    <s v="tier - 1"/>
    <x v="1"/>
    <x v="35"/>
  </r>
  <r>
    <x v="1736"/>
    <x v="840"/>
    <x v="878"/>
    <x v="161"/>
    <s v="No"/>
    <s v="No"/>
    <x v="1"/>
    <x v="3"/>
    <x v="1"/>
    <x v="2"/>
    <x v="2"/>
    <x v="1567"/>
    <x v="1736"/>
    <x v="2"/>
    <s v="tier - 3"/>
    <x v="6"/>
    <x v="20"/>
  </r>
  <r>
    <x v="1737"/>
    <x v="1542"/>
    <x v="1123"/>
    <x v="391"/>
    <s v="Yes"/>
    <s v="No"/>
    <x v="1"/>
    <x v="3"/>
    <x v="1"/>
    <x v="2"/>
    <x v="2"/>
    <x v="1568"/>
    <x v="1737"/>
    <x v="1"/>
    <s v="tier - 2"/>
    <x v="1"/>
    <x v="33"/>
  </r>
  <r>
    <x v="1738"/>
    <x v="1543"/>
    <x v="1124"/>
    <x v="497"/>
    <s v="No"/>
    <s v="Yes"/>
    <x v="0"/>
    <x v="3"/>
    <x v="1"/>
    <x v="0"/>
    <x v="2"/>
    <x v="1569"/>
    <x v="1738"/>
    <x v="1"/>
    <s v="tier - 2"/>
    <x v="13"/>
    <x v="39"/>
  </r>
  <r>
    <x v="1739"/>
    <x v="1544"/>
    <x v="1125"/>
    <x v="366"/>
    <s v="No"/>
    <s v="No"/>
    <x v="1"/>
    <x v="3"/>
    <x v="1"/>
    <x v="2"/>
    <x v="1"/>
    <x v="1570"/>
    <x v="1739"/>
    <x v="1"/>
    <s v="tier - 2"/>
    <x v="0"/>
    <x v="18"/>
  </r>
  <r>
    <x v="1740"/>
    <x v="1545"/>
    <x v="1126"/>
    <x v="320"/>
    <s v="No"/>
    <s v="No"/>
    <x v="0"/>
    <x v="3"/>
    <x v="1"/>
    <x v="2"/>
    <x v="2"/>
    <x v="1571"/>
    <x v="1740"/>
    <x v="1"/>
    <s v="tier - 1"/>
    <x v="0"/>
    <x v="32"/>
  </r>
  <r>
    <x v="1741"/>
    <x v="1546"/>
    <x v="1127"/>
    <x v="435"/>
    <s v="No"/>
    <s v="No"/>
    <x v="0"/>
    <x v="0"/>
    <x v="1"/>
    <x v="2"/>
    <x v="2"/>
    <x v="844"/>
    <x v="1741"/>
    <x v="1"/>
    <s v="tier - 2"/>
    <x v="1"/>
    <x v="42"/>
  </r>
  <r>
    <x v="1742"/>
    <x v="1547"/>
    <x v="356"/>
    <x v="100"/>
    <s v="No"/>
    <s v="No"/>
    <x v="0"/>
    <x v="0"/>
    <x v="1"/>
    <x v="1"/>
    <x v="1"/>
    <x v="1572"/>
    <x v="1742"/>
    <x v="1"/>
    <s v="tier - 2"/>
    <x v="3"/>
    <x v="3"/>
  </r>
  <r>
    <x v="1743"/>
    <x v="1548"/>
    <x v="735"/>
    <x v="380"/>
    <s v="No"/>
    <s v="No"/>
    <x v="0"/>
    <x v="0"/>
    <x v="1"/>
    <x v="0"/>
    <x v="2"/>
    <x v="1573"/>
    <x v="1743"/>
    <x v="1"/>
    <s v="tier - 2"/>
    <x v="2"/>
    <x v="3"/>
  </r>
  <r>
    <x v="1744"/>
    <x v="692"/>
    <x v="1128"/>
    <x v="122"/>
    <s v="No"/>
    <s v="No"/>
    <x v="0"/>
    <x v="3"/>
    <x v="1"/>
    <x v="2"/>
    <x v="2"/>
    <x v="1295"/>
    <x v="1744"/>
    <x v="1"/>
    <s v="tier - 1"/>
    <x v="0"/>
    <x v="32"/>
  </r>
  <r>
    <x v="1745"/>
    <x v="1549"/>
    <x v="440"/>
    <x v="226"/>
    <s v="No"/>
    <s v="No"/>
    <x v="1"/>
    <x v="3"/>
    <x v="1"/>
    <x v="0"/>
    <x v="2"/>
    <x v="1574"/>
    <x v="1745"/>
    <x v="1"/>
    <s v="tier - 2"/>
    <x v="0"/>
    <x v="20"/>
  </r>
  <r>
    <x v="1746"/>
    <x v="1550"/>
    <x v="1129"/>
    <x v="347"/>
    <s v="Yes"/>
    <s v="No"/>
    <x v="0"/>
    <x v="3"/>
    <x v="1"/>
    <x v="2"/>
    <x v="2"/>
    <x v="367"/>
    <x v="1746"/>
    <x v="1"/>
    <s v="tier - 1"/>
    <x v="0"/>
    <x v="23"/>
  </r>
  <r>
    <x v="1747"/>
    <x v="1541"/>
    <x v="377"/>
    <x v="112"/>
    <s v="No"/>
    <s v="No"/>
    <x v="0"/>
    <x v="3"/>
    <x v="1"/>
    <x v="2"/>
    <x v="2"/>
    <x v="1575"/>
    <x v="1747"/>
    <x v="0"/>
    <s v="tier - 2"/>
    <x v="1"/>
    <x v="38"/>
  </r>
  <r>
    <x v="1748"/>
    <x v="1551"/>
    <x v="11"/>
    <x v="117"/>
    <s v="Yes"/>
    <s v="No"/>
    <x v="0"/>
    <x v="3"/>
    <x v="1"/>
    <x v="0"/>
    <x v="2"/>
    <x v="1461"/>
    <x v="1748"/>
    <x v="1"/>
    <s v="tier - 3"/>
    <x v="0"/>
    <x v="23"/>
  </r>
  <r>
    <x v="1749"/>
    <x v="1010"/>
    <x v="1130"/>
    <x v="92"/>
    <s v="No"/>
    <s v="No"/>
    <x v="0"/>
    <x v="3"/>
    <x v="1"/>
    <x v="3"/>
    <x v="2"/>
    <x v="1576"/>
    <x v="1749"/>
    <x v="1"/>
    <s v="tier - 2"/>
    <x v="1"/>
    <x v="38"/>
  </r>
  <r>
    <x v="1750"/>
    <x v="1552"/>
    <x v="176"/>
    <x v="368"/>
    <s v="No"/>
    <s v="No"/>
    <x v="0"/>
    <x v="0"/>
    <x v="1"/>
    <x v="0"/>
    <x v="2"/>
    <x v="1577"/>
    <x v="1750"/>
    <x v="1"/>
    <s v="tier - 2"/>
    <x v="12"/>
    <x v="35"/>
  </r>
  <r>
    <x v="1751"/>
    <x v="1553"/>
    <x v="861"/>
    <x v="87"/>
    <s v="Yes"/>
    <s v="No"/>
    <x v="1"/>
    <x v="3"/>
    <x v="1"/>
    <x v="2"/>
    <x v="1"/>
    <x v="1578"/>
    <x v="1751"/>
    <x v="2"/>
    <s v="tier - 2"/>
    <x v="3"/>
    <x v="31"/>
  </r>
  <r>
    <x v="1752"/>
    <x v="1554"/>
    <x v="1131"/>
    <x v="642"/>
    <s v="No"/>
    <s v="No"/>
    <x v="0"/>
    <x v="0"/>
    <x v="1"/>
    <x v="3"/>
    <x v="0"/>
    <x v="1579"/>
    <x v="1752"/>
    <x v="1"/>
    <s v="tier - 3"/>
    <x v="1"/>
    <x v="9"/>
  </r>
  <r>
    <x v="1753"/>
    <x v="569"/>
    <x v="1132"/>
    <x v="49"/>
    <s v="No"/>
    <s v="No"/>
    <x v="1"/>
    <x v="3"/>
    <x v="1"/>
    <x v="1"/>
    <x v="2"/>
    <x v="1580"/>
    <x v="1753"/>
    <x v="1"/>
    <s v="tier - 1"/>
    <x v="14"/>
    <x v="20"/>
  </r>
  <r>
    <x v="1754"/>
    <x v="1555"/>
    <x v="1133"/>
    <x v="436"/>
    <s v="No"/>
    <s v="No"/>
    <x v="0"/>
    <x v="0"/>
    <x v="1"/>
    <x v="2"/>
    <x v="2"/>
    <x v="1581"/>
    <x v="1754"/>
    <x v="1"/>
    <s v="tier - 2"/>
    <x v="0"/>
    <x v="25"/>
  </r>
  <r>
    <x v="1755"/>
    <x v="1556"/>
    <x v="1134"/>
    <x v="643"/>
    <s v="Yes"/>
    <s v="No"/>
    <x v="1"/>
    <x v="3"/>
    <x v="1"/>
    <x v="0"/>
    <x v="1"/>
    <x v="1582"/>
    <x v="1755"/>
    <x v="1"/>
    <s v="tier - 2"/>
    <x v="1"/>
    <x v="31"/>
  </r>
  <r>
    <x v="1756"/>
    <x v="237"/>
    <x v="1135"/>
    <x v="3"/>
    <s v="Yes"/>
    <s v="No"/>
    <x v="0"/>
    <x v="0"/>
    <x v="1"/>
    <x v="0"/>
    <x v="1"/>
    <x v="1583"/>
    <x v="1756"/>
    <x v="1"/>
    <s v="tier - 3"/>
    <x v="3"/>
    <x v="47"/>
  </r>
  <r>
    <x v="1757"/>
    <x v="1557"/>
    <x v="1136"/>
    <x v="70"/>
    <s v="Yes"/>
    <s v="No"/>
    <x v="1"/>
    <x v="3"/>
    <x v="1"/>
    <x v="0"/>
    <x v="2"/>
    <x v="1584"/>
    <x v="1757"/>
    <x v="1"/>
    <s v="tier - 2"/>
    <x v="15"/>
    <x v="31"/>
  </r>
  <r>
    <x v="1758"/>
    <x v="1558"/>
    <x v="1099"/>
    <x v="379"/>
    <s v="Yes"/>
    <s v="No"/>
    <x v="0"/>
    <x v="3"/>
    <x v="1"/>
    <x v="2"/>
    <x v="0"/>
    <x v="1585"/>
    <x v="1758"/>
    <x v="1"/>
    <s v="tier - 2"/>
    <x v="0"/>
    <x v="26"/>
  </r>
  <r>
    <x v="1759"/>
    <x v="1559"/>
    <x v="308"/>
    <x v="155"/>
    <s v="No"/>
    <s v="No"/>
    <x v="0"/>
    <x v="0"/>
    <x v="1"/>
    <x v="1"/>
    <x v="2"/>
    <x v="1586"/>
    <x v="1759"/>
    <x v="2"/>
    <s v="tier - 1"/>
    <x v="4"/>
    <x v="42"/>
  </r>
  <r>
    <x v="1760"/>
    <x v="1560"/>
    <x v="366"/>
    <x v="391"/>
    <s v="Yes"/>
    <s v="No"/>
    <x v="0"/>
    <x v="0"/>
    <x v="1"/>
    <x v="1"/>
    <x v="2"/>
    <x v="500"/>
    <x v="1760"/>
    <x v="0"/>
    <s v="tier - 2"/>
    <x v="1"/>
    <x v="17"/>
  </r>
  <r>
    <x v="1761"/>
    <x v="1561"/>
    <x v="742"/>
    <x v="538"/>
    <s v="Yes"/>
    <s v="No"/>
    <x v="0"/>
    <x v="3"/>
    <x v="1"/>
    <x v="0"/>
    <x v="2"/>
    <x v="1587"/>
    <x v="1761"/>
    <x v="1"/>
    <s v="tier - 3"/>
    <x v="3"/>
    <x v="23"/>
  </r>
  <r>
    <x v="1762"/>
    <x v="1562"/>
    <x v="419"/>
    <x v="80"/>
    <s v="Yes"/>
    <s v="No"/>
    <x v="0"/>
    <x v="3"/>
    <x v="1"/>
    <x v="1"/>
    <x v="2"/>
    <x v="1588"/>
    <x v="1762"/>
    <x v="1"/>
    <s v="tier - 3"/>
    <x v="3"/>
    <x v="23"/>
  </r>
  <r>
    <x v="1763"/>
    <x v="227"/>
    <x v="1111"/>
    <x v="34"/>
    <s v="No"/>
    <s v="No"/>
    <x v="0"/>
    <x v="0"/>
    <x v="1"/>
    <x v="3"/>
    <x v="1"/>
    <x v="1589"/>
    <x v="1763"/>
    <x v="1"/>
    <s v="tier - 3"/>
    <x v="0"/>
    <x v="29"/>
  </r>
  <r>
    <x v="1764"/>
    <x v="1067"/>
    <x v="1137"/>
    <x v="435"/>
    <s v="Yes"/>
    <s v="No"/>
    <x v="0"/>
    <x v="3"/>
    <x v="1"/>
    <x v="1"/>
    <x v="2"/>
    <x v="1590"/>
    <x v="1764"/>
    <x v="1"/>
    <s v="tier - 2"/>
    <x v="0"/>
    <x v="23"/>
  </r>
  <r>
    <x v="1765"/>
    <x v="1563"/>
    <x v="1138"/>
    <x v="195"/>
    <s v="Yes"/>
    <s v="No"/>
    <x v="0"/>
    <x v="0"/>
    <x v="1"/>
    <x v="0"/>
    <x v="1"/>
    <x v="1257"/>
    <x v="1765"/>
    <x v="1"/>
    <s v="tier - 2"/>
    <x v="3"/>
    <x v="47"/>
  </r>
  <r>
    <x v="1766"/>
    <x v="1564"/>
    <x v="288"/>
    <x v="4"/>
    <s v="Yes"/>
    <s v="No"/>
    <x v="0"/>
    <x v="3"/>
    <x v="1"/>
    <x v="2"/>
    <x v="2"/>
    <x v="1591"/>
    <x v="1766"/>
    <x v="1"/>
    <s v="tier - 3"/>
    <x v="2"/>
    <x v="23"/>
  </r>
  <r>
    <x v="1767"/>
    <x v="1565"/>
    <x v="1139"/>
    <x v="532"/>
    <s v="No"/>
    <s v="No"/>
    <x v="0"/>
    <x v="1"/>
    <x v="1"/>
    <x v="3"/>
    <x v="0"/>
    <x v="1592"/>
    <x v="1767"/>
    <x v="1"/>
    <s v="tier - 3"/>
    <x v="0"/>
    <x v="30"/>
  </r>
  <r>
    <x v="1768"/>
    <x v="1566"/>
    <x v="53"/>
    <x v="616"/>
    <s v="No"/>
    <s v="No"/>
    <x v="0"/>
    <x v="0"/>
    <x v="1"/>
    <x v="0"/>
    <x v="2"/>
    <x v="1593"/>
    <x v="1768"/>
    <x v="1"/>
    <s v="tier - 1"/>
    <x v="0"/>
    <x v="42"/>
  </r>
  <r>
    <x v="1769"/>
    <x v="1567"/>
    <x v="1140"/>
    <x v="644"/>
    <s v="No"/>
    <s v="No"/>
    <x v="0"/>
    <x v="0"/>
    <x v="1"/>
    <x v="3"/>
    <x v="0"/>
    <x v="1594"/>
    <x v="1769"/>
    <x v="1"/>
    <s v="tier - 2"/>
    <x v="0"/>
    <x v="19"/>
  </r>
  <r>
    <x v="1770"/>
    <x v="1568"/>
    <x v="809"/>
    <x v="319"/>
    <s v="No"/>
    <s v="No"/>
    <x v="0"/>
    <x v="0"/>
    <x v="1"/>
    <x v="1"/>
    <x v="2"/>
    <x v="1595"/>
    <x v="1770"/>
    <x v="1"/>
    <s v="tier - 3"/>
    <x v="3"/>
    <x v="42"/>
  </r>
  <r>
    <x v="1771"/>
    <x v="1569"/>
    <x v="892"/>
    <x v="280"/>
    <s v="No"/>
    <s v="No"/>
    <x v="0"/>
    <x v="0"/>
    <x v="1"/>
    <x v="2"/>
    <x v="2"/>
    <x v="1596"/>
    <x v="1771"/>
    <x v="1"/>
    <s v="tier - 3"/>
    <x v="3"/>
    <x v="42"/>
  </r>
  <r>
    <x v="1772"/>
    <x v="1570"/>
    <x v="355"/>
    <x v="149"/>
    <s v="No"/>
    <s v="No"/>
    <x v="1"/>
    <x v="3"/>
    <x v="1"/>
    <x v="0"/>
    <x v="1"/>
    <x v="1280"/>
    <x v="1772"/>
    <x v="1"/>
    <s v="tier - 2"/>
    <x v="1"/>
    <x v="20"/>
  </r>
  <r>
    <x v="1773"/>
    <x v="1571"/>
    <x v="402"/>
    <x v="429"/>
    <s v="No"/>
    <s v="No"/>
    <x v="0"/>
    <x v="0"/>
    <x v="1"/>
    <x v="0"/>
    <x v="0"/>
    <x v="1597"/>
    <x v="1773"/>
    <x v="1"/>
    <s v="tier - 1"/>
    <x v="6"/>
    <x v="43"/>
  </r>
  <r>
    <x v="1774"/>
    <x v="1572"/>
    <x v="1141"/>
    <x v="445"/>
    <s v="Yes"/>
    <s v="No"/>
    <x v="0"/>
    <x v="0"/>
    <x v="1"/>
    <x v="2"/>
    <x v="0"/>
    <x v="1089"/>
    <x v="1774"/>
    <x v="1"/>
    <s v="tier - 3"/>
    <x v="0"/>
    <x v="36"/>
  </r>
  <r>
    <x v="1775"/>
    <x v="1573"/>
    <x v="429"/>
    <x v="27"/>
    <s v="No"/>
    <s v="No"/>
    <x v="1"/>
    <x v="3"/>
    <x v="1"/>
    <x v="2"/>
    <x v="2"/>
    <x v="1598"/>
    <x v="1775"/>
    <x v="1"/>
    <s v="tier - 1"/>
    <x v="1"/>
    <x v="20"/>
  </r>
  <r>
    <x v="1776"/>
    <x v="1574"/>
    <x v="397"/>
    <x v="155"/>
    <s v="Yes"/>
    <s v="No"/>
    <x v="0"/>
    <x v="3"/>
    <x v="1"/>
    <x v="1"/>
    <x v="2"/>
    <x v="1599"/>
    <x v="1776"/>
    <x v="2"/>
    <s v="tier - 3"/>
    <x v="1"/>
    <x v="23"/>
  </r>
  <r>
    <x v="1777"/>
    <x v="1011"/>
    <x v="1142"/>
    <x v="259"/>
    <s v="No"/>
    <s v="No"/>
    <x v="0"/>
    <x v="0"/>
    <x v="1"/>
    <x v="2"/>
    <x v="1"/>
    <x v="1600"/>
    <x v="1777"/>
    <x v="1"/>
    <s v="tier - 3"/>
    <x v="0"/>
    <x v="3"/>
  </r>
  <r>
    <x v="1778"/>
    <x v="1575"/>
    <x v="94"/>
    <x v="103"/>
    <s v="No"/>
    <s v="No"/>
    <x v="0"/>
    <x v="0"/>
    <x v="1"/>
    <x v="0"/>
    <x v="2"/>
    <x v="1601"/>
    <x v="1778"/>
    <x v="2"/>
    <s v="tier - 2"/>
    <x v="0"/>
    <x v="4"/>
  </r>
  <r>
    <x v="1779"/>
    <x v="1576"/>
    <x v="264"/>
    <x v="221"/>
    <s v="Yes"/>
    <s v="No"/>
    <x v="0"/>
    <x v="3"/>
    <x v="1"/>
    <x v="1"/>
    <x v="0"/>
    <x v="1602"/>
    <x v="1779"/>
    <x v="1"/>
    <s v="tier - 1"/>
    <x v="0"/>
    <x v="26"/>
  </r>
  <r>
    <x v="1780"/>
    <x v="1577"/>
    <x v="1143"/>
    <x v="185"/>
    <s v="Yes"/>
    <s v="No"/>
    <x v="0"/>
    <x v="3"/>
    <x v="1"/>
    <x v="1"/>
    <x v="0"/>
    <x v="1603"/>
    <x v="1780"/>
    <x v="1"/>
    <s v="tier - 1"/>
    <x v="3"/>
    <x v="26"/>
  </r>
  <r>
    <x v="1781"/>
    <x v="1439"/>
    <x v="312"/>
    <x v="139"/>
    <s v="Yes"/>
    <s v="No"/>
    <x v="1"/>
    <x v="3"/>
    <x v="1"/>
    <x v="1"/>
    <x v="2"/>
    <x v="1604"/>
    <x v="1781"/>
    <x v="1"/>
    <s v="tier - 3"/>
    <x v="1"/>
    <x v="31"/>
  </r>
  <r>
    <x v="1782"/>
    <x v="25"/>
    <x v="1144"/>
    <x v="335"/>
    <s v="No"/>
    <s v="No"/>
    <x v="0"/>
    <x v="0"/>
    <x v="1"/>
    <x v="2"/>
    <x v="2"/>
    <x v="1605"/>
    <x v="1782"/>
    <x v="1"/>
    <s v="tier - 3"/>
    <x v="3"/>
    <x v="4"/>
  </r>
  <r>
    <x v="1783"/>
    <x v="557"/>
    <x v="1145"/>
    <x v="328"/>
    <s v="Yes"/>
    <s v="No"/>
    <x v="0"/>
    <x v="3"/>
    <x v="1"/>
    <x v="0"/>
    <x v="2"/>
    <x v="228"/>
    <x v="1783"/>
    <x v="1"/>
    <s v="tier - 3"/>
    <x v="6"/>
    <x v="40"/>
  </r>
  <r>
    <x v="1784"/>
    <x v="1578"/>
    <x v="1146"/>
    <x v="374"/>
    <s v="Yes"/>
    <s v="No"/>
    <x v="0"/>
    <x v="0"/>
    <x v="1"/>
    <x v="0"/>
    <x v="2"/>
    <x v="1606"/>
    <x v="1784"/>
    <x v="1"/>
    <s v="tier - 3"/>
    <x v="14"/>
    <x v="21"/>
  </r>
  <r>
    <x v="1785"/>
    <x v="1579"/>
    <x v="1147"/>
    <x v="645"/>
    <s v="No"/>
    <s v="No"/>
    <x v="0"/>
    <x v="0"/>
    <x v="1"/>
    <x v="3"/>
    <x v="0"/>
    <x v="590"/>
    <x v="1785"/>
    <x v="1"/>
    <s v="tier - 2"/>
    <x v="0"/>
    <x v="19"/>
  </r>
  <r>
    <x v="1786"/>
    <x v="1580"/>
    <x v="1098"/>
    <x v="623"/>
    <s v="No"/>
    <s v="No"/>
    <x v="1"/>
    <x v="3"/>
    <x v="1"/>
    <x v="3"/>
    <x v="1"/>
    <x v="1607"/>
    <x v="1786"/>
    <x v="1"/>
    <s v="tier - 3"/>
    <x v="0"/>
    <x v="18"/>
  </r>
  <r>
    <x v="1787"/>
    <x v="1031"/>
    <x v="1148"/>
    <x v="109"/>
    <s v="Yes"/>
    <s v="No"/>
    <x v="0"/>
    <x v="3"/>
    <x v="1"/>
    <x v="1"/>
    <x v="1"/>
    <x v="1608"/>
    <x v="1787"/>
    <x v="1"/>
    <s v="tier - 1"/>
    <x v="14"/>
    <x v="40"/>
  </r>
  <r>
    <x v="1788"/>
    <x v="1581"/>
    <x v="1089"/>
    <x v="120"/>
    <s v="No"/>
    <s v="No"/>
    <x v="0"/>
    <x v="3"/>
    <x v="1"/>
    <x v="3"/>
    <x v="2"/>
    <x v="1609"/>
    <x v="1788"/>
    <x v="1"/>
    <s v="tier - 1"/>
    <x v="1"/>
    <x v="32"/>
  </r>
  <r>
    <x v="1789"/>
    <x v="1582"/>
    <x v="671"/>
    <x v="259"/>
    <s v="No"/>
    <s v="No"/>
    <x v="0"/>
    <x v="3"/>
    <x v="1"/>
    <x v="0"/>
    <x v="1"/>
    <x v="1610"/>
    <x v="1789"/>
    <x v="2"/>
    <s v="tier - 2"/>
    <x v="0"/>
    <x v="34"/>
  </r>
  <r>
    <x v="1790"/>
    <x v="393"/>
    <x v="314"/>
    <x v="151"/>
    <s v="No"/>
    <s v="Yes"/>
    <x v="0"/>
    <x v="3"/>
    <x v="1"/>
    <x v="0"/>
    <x v="2"/>
    <x v="1611"/>
    <x v="1790"/>
    <x v="1"/>
    <s v="tier - 2"/>
    <x v="14"/>
    <x v="21"/>
  </r>
  <r>
    <x v="1791"/>
    <x v="1583"/>
    <x v="875"/>
    <x v="278"/>
    <s v="No"/>
    <s v="No"/>
    <x v="0"/>
    <x v="0"/>
    <x v="1"/>
    <x v="0"/>
    <x v="0"/>
    <x v="1612"/>
    <x v="1791"/>
    <x v="1"/>
    <s v="tier - 1"/>
    <x v="3"/>
    <x v="43"/>
  </r>
  <r>
    <x v="1792"/>
    <x v="1584"/>
    <x v="1149"/>
    <x v="470"/>
    <s v="Yes"/>
    <s v="No"/>
    <x v="0"/>
    <x v="3"/>
    <x v="1"/>
    <x v="2"/>
    <x v="2"/>
    <x v="1613"/>
    <x v="1792"/>
    <x v="0"/>
    <s v="tier - 2"/>
    <x v="10"/>
    <x v="40"/>
  </r>
  <r>
    <x v="1793"/>
    <x v="1585"/>
    <x v="306"/>
    <x v="646"/>
    <s v="Yes"/>
    <s v="No"/>
    <x v="0"/>
    <x v="0"/>
    <x v="1"/>
    <x v="2"/>
    <x v="0"/>
    <x v="1614"/>
    <x v="1793"/>
    <x v="1"/>
    <s v="tier - 1"/>
    <x v="0"/>
    <x v="36"/>
  </r>
  <r>
    <x v="1794"/>
    <x v="1299"/>
    <x v="1150"/>
    <x v="647"/>
    <s v="No"/>
    <s v="No"/>
    <x v="0"/>
    <x v="0"/>
    <x v="1"/>
    <x v="3"/>
    <x v="0"/>
    <x v="1615"/>
    <x v="1794"/>
    <x v="1"/>
    <s v="tier - 3"/>
    <x v="0"/>
    <x v="9"/>
  </r>
  <r>
    <x v="1795"/>
    <x v="1586"/>
    <x v="754"/>
    <x v="87"/>
    <s v="No"/>
    <s v="No"/>
    <x v="0"/>
    <x v="0"/>
    <x v="1"/>
    <x v="0"/>
    <x v="1"/>
    <x v="1616"/>
    <x v="1795"/>
    <x v="1"/>
    <s v="tier - 1"/>
    <x v="0"/>
    <x v="4"/>
  </r>
  <r>
    <x v="1796"/>
    <x v="1587"/>
    <x v="604"/>
    <x v="236"/>
    <s v="No"/>
    <s v="No"/>
    <x v="0"/>
    <x v="3"/>
    <x v="1"/>
    <x v="2"/>
    <x v="1"/>
    <x v="1617"/>
    <x v="1796"/>
    <x v="1"/>
    <s v="tier - 3"/>
    <x v="0"/>
    <x v="38"/>
  </r>
  <r>
    <x v="1797"/>
    <x v="1588"/>
    <x v="1108"/>
    <x v="196"/>
    <s v="No"/>
    <s v="No"/>
    <x v="0"/>
    <x v="0"/>
    <x v="1"/>
    <x v="1"/>
    <x v="2"/>
    <x v="1618"/>
    <x v="1797"/>
    <x v="1"/>
    <s v="tier - 3"/>
    <x v="0"/>
    <x v="4"/>
  </r>
  <r>
    <x v="1798"/>
    <x v="530"/>
    <x v="1151"/>
    <x v="196"/>
    <s v="No"/>
    <s v="No"/>
    <x v="0"/>
    <x v="0"/>
    <x v="1"/>
    <x v="2"/>
    <x v="2"/>
    <x v="1619"/>
    <x v="1798"/>
    <x v="1"/>
    <s v="tier - 3"/>
    <x v="3"/>
    <x v="4"/>
  </r>
  <r>
    <x v="1799"/>
    <x v="1589"/>
    <x v="795"/>
    <x v="216"/>
    <s v="No"/>
    <s v="No"/>
    <x v="0"/>
    <x v="3"/>
    <x v="1"/>
    <x v="0"/>
    <x v="1"/>
    <x v="1620"/>
    <x v="1799"/>
    <x v="2"/>
    <s v="tier - 3"/>
    <x v="3"/>
    <x v="38"/>
  </r>
  <r>
    <x v="1800"/>
    <x v="1590"/>
    <x v="1152"/>
    <x v="178"/>
    <s v="No"/>
    <s v="No"/>
    <x v="0"/>
    <x v="3"/>
    <x v="1"/>
    <x v="0"/>
    <x v="1"/>
    <x v="1621"/>
    <x v="1800"/>
    <x v="1"/>
    <s v="tier - 3"/>
    <x v="0"/>
    <x v="34"/>
  </r>
  <r>
    <x v="1801"/>
    <x v="1591"/>
    <x v="662"/>
    <x v="358"/>
    <s v="No"/>
    <s v="No"/>
    <x v="0"/>
    <x v="3"/>
    <x v="1"/>
    <x v="0"/>
    <x v="2"/>
    <x v="1622"/>
    <x v="1801"/>
    <x v="2"/>
    <s v="tier - 1"/>
    <x v="3"/>
    <x v="38"/>
  </r>
  <r>
    <x v="1802"/>
    <x v="200"/>
    <x v="1153"/>
    <x v="192"/>
    <s v="No"/>
    <s v="No"/>
    <x v="0"/>
    <x v="3"/>
    <x v="1"/>
    <x v="1"/>
    <x v="2"/>
    <x v="1623"/>
    <x v="1802"/>
    <x v="1"/>
    <s v="tier - 2"/>
    <x v="0"/>
    <x v="38"/>
  </r>
  <r>
    <x v="1803"/>
    <x v="28"/>
    <x v="346"/>
    <x v="31"/>
    <s v="No"/>
    <s v="No"/>
    <x v="0"/>
    <x v="3"/>
    <x v="1"/>
    <x v="1"/>
    <x v="2"/>
    <x v="1624"/>
    <x v="1803"/>
    <x v="1"/>
    <s v="tier - 2"/>
    <x v="3"/>
    <x v="26"/>
  </r>
  <r>
    <x v="1804"/>
    <x v="1592"/>
    <x v="746"/>
    <x v="508"/>
    <s v="No"/>
    <s v="Yes"/>
    <x v="0"/>
    <x v="3"/>
    <x v="1"/>
    <x v="0"/>
    <x v="2"/>
    <x v="1625"/>
    <x v="1804"/>
    <x v="1"/>
    <s v="tier - 3"/>
    <x v="14"/>
    <x v="41"/>
  </r>
  <r>
    <x v="1805"/>
    <x v="1593"/>
    <x v="349"/>
    <x v="576"/>
    <s v="No"/>
    <s v="No"/>
    <x v="0"/>
    <x v="0"/>
    <x v="1"/>
    <x v="0"/>
    <x v="2"/>
    <x v="1626"/>
    <x v="1805"/>
    <x v="1"/>
    <s v="tier - 3"/>
    <x v="1"/>
    <x v="42"/>
  </r>
  <r>
    <x v="1806"/>
    <x v="1594"/>
    <x v="1154"/>
    <x v="648"/>
    <s v="Yes"/>
    <s v="No"/>
    <x v="0"/>
    <x v="3"/>
    <x v="1"/>
    <x v="2"/>
    <x v="0"/>
    <x v="1627"/>
    <x v="1806"/>
    <x v="1"/>
    <s v="tier - 1"/>
    <x v="0"/>
    <x v="26"/>
  </r>
  <r>
    <x v="1807"/>
    <x v="1595"/>
    <x v="1155"/>
    <x v="6"/>
    <s v="No"/>
    <s v="No"/>
    <x v="0"/>
    <x v="0"/>
    <x v="1"/>
    <x v="3"/>
    <x v="1"/>
    <x v="1628"/>
    <x v="1807"/>
    <x v="1"/>
    <s v="tier - 3"/>
    <x v="1"/>
    <x v="25"/>
  </r>
  <r>
    <x v="1808"/>
    <x v="1596"/>
    <x v="374"/>
    <x v="67"/>
    <s v="No"/>
    <s v="No"/>
    <x v="0"/>
    <x v="0"/>
    <x v="1"/>
    <x v="2"/>
    <x v="2"/>
    <x v="1629"/>
    <x v="1808"/>
    <x v="1"/>
    <s v="tier - 1"/>
    <x v="1"/>
    <x v="6"/>
  </r>
  <r>
    <x v="1809"/>
    <x v="1597"/>
    <x v="192"/>
    <x v="219"/>
    <s v="No"/>
    <s v="No"/>
    <x v="0"/>
    <x v="3"/>
    <x v="1"/>
    <x v="2"/>
    <x v="2"/>
    <x v="1630"/>
    <x v="1809"/>
    <x v="1"/>
    <s v="tier - 2"/>
    <x v="2"/>
    <x v="34"/>
  </r>
  <r>
    <x v="1810"/>
    <x v="1598"/>
    <x v="1156"/>
    <x v="191"/>
    <s v="No"/>
    <s v="No"/>
    <x v="0"/>
    <x v="3"/>
    <x v="1"/>
    <x v="2"/>
    <x v="2"/>
    <x v="184"/>
    <x v="1810"/>
    <x v="1"/>
    <s v="tier - 3"/>
    <x v="2"/>
    <x v="34"/>
  </r>
  <r>
    <x v="1811"/>
    <x v="1599"/>
    <x v="1157"/>
    <x v="416"/>
    <s v="Yes"/>
    <s v="No"/>
    <x v="0"/>
    <x v="0"/>
    <x v="1"/>
    <x v="2"/>
    <x v="0"/>
    <x v="1631"/>
    <x v="1811"/>
    <x v="1"/>
    <s v="tier - 3"/>
    <x v="3"/>
    <x v="36"/>
  </r>
  <r>
    <x v="1812"/>
    <x v="1600"/>
    <x v="1158"/>
    <x v="1"/>
    <s v="No"/>
    <s v="No"/>
    <x v="0"/>
    <x v="0"/>
    <x v="1"/>
    <x v="3"/>
    <x v="1"/>
    <x v="1632"/>
    <x v="1812"/>
    <x v="1"/>
    <s v="tier - 3"/>
    <x v="0"/>
    <x v="29"/>
  </r>
  <r>
    <x v="1813"/>
    <x v="1601"/>
    <x v="747"/>
    <x v="637"/>
    <s v="No"/>
    <s v="No"/>
    <x v="1"/>
    <x v="3"/>
    <x v="1"/>
    <x v="1"/>
    <x v="1"/>
    <x v="1633"/>
    <x v="1813"/>
    <x v="1"/>
    <s v="tier - 3"/>
    <x v="3"/>
    <x v="39"/>
  </r>
  <r>
    <x v="1814"/>
    <x v="1602"/>
    <x v="1035"/>
    <x v="243"/>
    <s v="No"/>
    <s v="No"/>
    <x v="0"/>
    <x v="0"/>
    <x v="1"/>
    <x v="0"/>
    <x v="2"/>
    <x v="1634"/>
    <x v="1814"/>
    <x v="2"/>
    <s v="tier - 3"/>
    <x v="0"/>
    <x v="3"/>
  </r>
  <r>
    <x v="1815"/>
    <x v="1603"/>
    <x v="1159"/>
    <x v="199"/>
    <s v="No"/>
    <s v="No"/>
    <x v="1"/>
    <x v="3"/>
    <x v="1"/>
    <x v="0"/>
    <x v="2"/>
    <x v="1635"/>
    <x v="1815"/>
    <x v="1"/>
    <s v="tier - 1"/>
    <x v="14"/>
    <x v="39"/>
  </r>
  <r>
    <x v="1816"/>
    <x v="1604"/>
    <x v="1160"/>
    <x v="352"/>
    <s v="No"/>
    <s v="No"/>
    <x v="1"/>
    <x v="3"/>
    <x v="1"/>
    <x v="3"/>
    <x v="2"/>
    <x v="644"/>
    <x v="1816"/>
    <x v="1"/>
    <s v="tier - 1"/>
    <x v="0"/>
    <x v="18"/>
  </r>
  <r>
    <x v="1817"/>
    <x v="1605"/>
    <x v="160"/>
    <x v="166"/>
    <s v="No"/>
    <s v="No"/>
    <x v="0"/>
    <x v="0"/>
    <x v="1"/>
    <x v="0"/>
    <x v="2"/>
    <x v="139"/>
    <x v="1817"/>
    <x v="1"/>
    <s v="tier - 1"/>
    <x v="0"/>
    <x v="3"/>
  </r>
  <r>
    <x v="1818"/>
    <x v="948"/>
    <x v="40"/>
    <x v="122"/>
    <s v="No"/>
    <s v="No"/>
    <x v="0"/>
    <x v="0"/>
    <x v="1"/>
    <x v="0"/>
    <x v="2"/>
    <x v="1636"/>
    <x v="1818"/>
    <x v="1"/>
    <s v="tier - 2"/>
    <x v="3"/>
    <x v="3"/>
  </r>
  <r>
    <x v="1819"/>
    <x v="1606"/>
    <x v="1079"/>
    <x v="436"/>
    <s v="No"/>
    <s v="No"/>
    <x v="0"/>
    <x v="0"/>
    <x v="1"/>
    <x v="0"/>
    <x v="2"/>
    <x v="1637"/>
    <x v="1819"/>
    <x v="2"/>
    <s v="tier - 3"/>
    <x v="4"/>
    <x v="3"/>
  </r>
  <r>
    <x v="1820"/>
    <x v="1607"/>
    <x v="384"/>
    <x v="649"/>
    <s v="Yes"/>
    <s v="No"/>
    <x v="0"/>
    <x v="0"/>
    <x v="1"/>
    <x v="1"/>
    <x v="1"/>
    <x v="1638"/>
    <x v="1820"/>
    <x v="1"/>
    <s v="tier - 1"/>
    <x v="6"/>
    <x v="45"/>
  </r>
  <r>
    <x v="1821"/>
    <x v="1608"/>
    <x v="65"/>
    <x v="166"/>
    <s v="Yes"/>
    <s v="No"/>
    <x v="0"/>
    <x v="0"/>
    <x v="1"/>
    <x v="0"/>
    <x v="2"/>
    <x v="1639"/>
    <x v="1821"/>
    <x v="0"/>
    <s v="tier - 1"/>
    <x v="3"/>
    <x v="17"/>
  </r>
  <r>
    <x v="1822"/>
    <x v="1609"/>
    <x v="43"/>
    <x v="127"/>
    <s v="No"/>
    <s v="No"/>
    <x v="0"/>
    <x v="3"/>
    <x v="1"/>
    <x v="0"/>
    <x v="2"/>
    <x v="1640"/>
    <x v="1822"/>
    <x v="1"/>
    <s v="tier - 1"/>
    <x v="1"/>
    <x v="44"/>
  </r>
  <r>
    <x v="1823"/>
    <x v="709"/>
    <x v="722"/>
    <x v="351"/>
    <s v="No"/>
    <s v="Yes"/>
    <x v="0"/>
    <x v="3"/>
    <x v="1"/>
    <x v="0"/>
    <x v="2"/>
    <x v="1641"/>
    <x v="1823"/>
    <x v="1"/>
    <s v="tier - 3"/>
    <x v="3"/>
    <x v="21"/>
  </r>
  <r>
    <x v="1824"/>
    <x v="1610"/>
    <x v="312"/>
    <x v="124"/>
    <s v="No"/>
    <s v="No"/>
    <x v="0"/>
    <x v="0"/>
    <x v="1"/>
    <x v="1"/>
    <x v="2"/>
    <x v="1642"/>
    <x v="1824"/>
    <x v="1"/>
    <s v="tier - 2"/>
    <x v="1"/>
    <x v="4"/>
  </r>
  <r>
    <x v="1825"/>
    <x v="1611"/>
    <x v="1041"/>
    <x v="82"/>
    <s v="Yes"/>
    <s v="No"/>
    <x v="0"/>
    <x v="0"/>
    <x v="1"/>
    <x v="1"/>
    <x v="2"/>
    <x v="1643"/>
    <x v="1825"/>
    <x v="1"/>
    <s v="tier - 2"/>
    <x v="2"/>
    <x v="45"/>
  </r>
  <r>
    <x v="1826"/>
    <x v="1612"/>
    <x v="1161"/>
    <x v="81"/>
    <s v="No"/>
    <s v="No"/>
    <x v="0"/>
    <x v="0"/>
    <x v="1"/>
    <x v="1"/>
    <x v="2"/>
    <x v="1644"/>
    <x v="1826"/>
    <x v="1"/>
    <s v="tier - 2"/>
    <x v="0"/>
    <x v="3"/>
  </r>
  <r>
    <x v="1827"/>
    <x v="1613"/>
    <x v="32"/>
    <x v="267"/>
    <s v="No"/>
    <s v="Yes"/>
    <x v="0"/>
    <x v="3"/>
    <x v="1"/>
    <x v="0"/>
    <x v="2"/>
    <x v="1645"/>
    <x v="1827"/>
    <x v="1"/>
    <s v="tier - 2"/>
    <x v="2"/>
    <x v="41"/>
  </r>
  <r>
    <x v="1828"/>
    <x v="1614"/>
    <x v="559"/>
    <x v="249"/>
    <s v="No"/>
    <s v="No"/>
    <x v="0"/>
    <x v="0"/>
    <x v="1"/>
    <x v="2"/>
    <x v="2"/>
    <x v="1646"/>
    <x v="1828"/>
    <x v="1"/>
    <s v="tier - 1"/>
    <x v="2"/>
    <x v="3"/>
  </r>
  <r>
    <x v="1829"/>
    <x v="187"/>
    <x v="19"/>
    <x v="189"/>
    <s v="Yes"/>
    <s v="No"/>
    <x v="0"/>
    <x v="3"/>
    <x v="1"/>
    <x v="0"/>
    <x v="2"/>
    <x v="1647"/>
    <x v="1829"/>
    <x v="1"/>
    <s v="tier - 2"/>
    <x v="3"/>
    <x v="23"/>
  </r>
  <r>
    <x v="1830"/>
    <x v="949"/>
    <x v="473"/>
    <x v="236"/>
    <s v="No"/>
    <s v="No"/>
    <x v="1"/>
    <x v="3"/>
    <x v="1"/>
    <x v="2"/>
    <x v="1"/>
    <x v="1648"/>
    <x v="1830"/>
    <x v="1"/>
    <s v="tier - 1"/>
    <x v="3"/>
    <x v="20"/>
  </r>
  <r>
    <x v="1831"/>
    <x v="380"/>
    <x v="1022"/>
    <x v="198"/>
    <s v="No"/>
    <s v="No"/>
    <x v="0"/>
    <x v="3"/>
    <x v="1"/>
    <x v="1"/>
    <x v="2"/>
    <x v="1066"/>
    <x v="1831"/>
    <x v="1"/>
    <s v="tier - 2"/>
    <x v="1"/>
    <x v="34"/>
  </r>
  <r>
    <x v="1832"/>
    <x v="1615"/>
    <x v="1162"/>
    <x v="268"/>
    <s v="Yes"/>
    <s v="No"/>
    <x v="0"/>
    <x v="3"/>
    <x v="1"/>
    <x v="0"/>
    <x v="1"/>
    <x v="1649"/>
    <x v="1832"/>
    <x v="1"/>
    <s v="tier - 2"/>
    <x v="6"/>
    <x v="23"/>
  </r>
  <r>
    <x v="1833"/>
    <x v="1616"/>
    <x v="1163"/>
    <x v="100"/>
    <s v="No"/>
    <s v="No"/>
    <x v="0"/>
    <x v="3"/>
    <x v="1"/>
    <x v="2"/>
    <x v="1"/>
    <x v="1650"/>
    <x v="1833"/>
    <x v="1"/>
    <s v="tier - 3"/>
    <x v="1"/>
    <x v="38"/>
  </r>
  <r>
    <x v="1834"/>
    <x v="1617"/>
    <x v="1164"/>
    <x v="120"/>
    <s v="No"/>
    <s v="No"/>
    <x v="1"/>
    <x v="3"/>
    <x v="1"/>
    <x v="0"/>
    <x v="2"/>
    <x v="1651"/>
    <x v="1834"/>
    <x v="1"/>
    <s v="tier - 3"/>
    <x v="12"/>
    <x v="39"/>
  </r>
  <r>
    <x v="1835"/>
    <x v="1618"/>
    <x v="910"/>
    <x v="203"/>
    <s v="No"/>
    <s v="No"/>
    <x v="0"/>
    <x v="0"/>
    <x v="1"/>
    <x v="3"/>
    <x v="2"/>
    <x v="1652"/>
    <x v="1835"/>
    <x v="1"/>
    <s v="tier - 3"/>
    <x v="0"/>
    <x v="25"/>
  </r>
  <r>
    <x v="1836"/>
    <x v="1619"/>
    <x v="1165"/>
    <x v="106"/>
    <s v="No"/>
    <s v="No"/>
    <x v="0"/>
    <x v="0"/>
    <x v="1"/>
    <x v="3"/>
    <x v="1"/>
    <x v="1218"/>
    <x v="1836"/>
    <x v="1"/>
    <s v="tier - 3"/>
    <x v="0"/>
    <x v="37"/>
  </r>
  <r>
    <x v="1837"/>
    <x v="1620"/>
    <x v="534"/>
    <x v="337"/>
    <s v="Yes"/>
    <s v="No"/>
    <x v="1"/>
    <x v="3"/>
    <x v="1"/>
    <x v="0"/>
    <x v="2"/>
    <x v="1653"/>
    <x v="1837"/>
    <x v="0"/>
    <s v="tier - 2"/>
    <x v="0"/>
    <x v="31"/>
  </r>
  <r>
    <x v="1838"/>
    <x v="1078"/>
    <x v="982"/>
    <x v="366"/>
    <s v="Yes"/>
    <s v="No"/>
    <x v="0"/>
    <x v="3"/>
    <x v="1"/>
    <x v="2"/>
    <x v="1"/>
    <x v="1654"/>
    <x v="1838"/>
    <x v="1"/>
    <s v="tier - 1"/>
    <x v="6"/>
    <x v="23"/>
  </r>
  <r>
    <x v="1839"/>
    <x v="1124"/>
    <x v="1166"/>
    <x v="214"/>
    <s v="No"/>
    <s v="No"/>
    <x v="0"/>
    <x v="3"/>
    <x v="1"/>
    <x v="1"/>
    <x v="1"/>
    <x v="1655"/>
    <x v="1839"/>
    <x v="1"/>
    <s v="tier - 3"/>
    <x v="1"/>
    <x v="34"/>
  </r>
  <r>
    <x v="1840"/>
    <x v="1621"/>
    <x v="1167"/>
    <x v="6"/>
    <s v="No"/>
    <s v="Yes"/>
    <x v="0"/>
    <x v="3"/>
    <x v="1"/>
    <x v="0"/>
    <x v="1"/>
    <x v="1656"/>
    <x v="1840"/>
    <x v="1"/>
    <s v="tier - 2"/>
    <x v="1"/>
    <x v="41"/>
  </r>
  <r>
    <x v="1841"/>
    <x v="1622"/>
    <x v="37"/>
    <x v="507"/>
    <s v="No"/>
    <s v="No"/>
    <x v="0"/>
    <x v="0"/>
    <x v="1"/>
    <x v="0"/>
    <x v="2"/>
    <x v="1657"/>
    <x v="1841"/>
    <x v="1"/>
    <s v="tier - 2"/>
    <x v="1"/>
    <x v="35"/>
  </r>
  <r>
    <x v="1842"/>
    <x v="66"/>
    <x v="66"/>
    <x v="3"/>
    <s v="No"/>
    <s v="No"/>
    <x v="0"/>
    <x v="0"/>
    <x v="1"/>
    <x v="0"/>
    <x v="1"/>
    <x v="1658"/>
    <x v="1842"/>
    <x v="2"/>
    <s v="tier - 3"/>
    <x v="0"/>
    <x v="42"/>
  </r>
  <r>
    <x v="1843"/>
    <x v="1623"/>
    <x v="428"/>
    <x v="347"/>
    <s v="No"/>
    <s v="No"/>
    <x v="0"/>
    <x v="0"/>
    <x v="1"/>
    <x v="0"/>
    <x v="2"/>
    <x v="1659"/>
    <x v="1843"/>
    <x v="1"/>
    <s v="tier - 3"/>
    <x v="1"/>
    <x v="3"/>
  </r>
  <r>
    <x v="1844"/>
    <x v="1624"/>
    <x v="422"/>
    <x v="191"/>
    <s v="No"/>
    <s v="No"/>
    <x v="0"/>
    <x v="0"/>
    <x v="1"/>
    <x v="1"/>
    <x v="2"/>
    <x v="487"/>
    <x v="1844"/>
    <x v="1"/>
    <s v="tier - 3"/>
    <x v="1"/>
    <x v="3"/>
  </r>
  <r>
    <x v="1845"/>
    <x v="1625"/>
    <x v="409"/>
    <x v="125"/>
    <s v="No"/>
    <s v="No"/>
    <x v="0"/>
    <x v="0"/>
    <x v="1"/>
    <x v="0"/>
    <x v="2"/>
    <x v="1660"/>
    <x v="1845"/>
    <x v="0"/>
    <s v="tier - 2"/>
    <x v="0"/>
    <x v="6"/>
  </r>
  <r>
    <x v="1846"/>
    <x v="1626"/>
    <x v="295"/>
    <x v="236"/>
    <s v="No"/>
    <s v="No"/>
    <x v="0"/>
    <x v="0"/>
    <x v="1"/>
    <x v="1"/>
    <x v="1"/>
    <x v="1661"/>
    <x v="1846"/>
    <x v="0"/>
    <s v="tier - 2"/>
    <x v="7"/>
    <x v="42"/>
  </r>
  <r>
    <x v="1847"/>
    <x v="1627"/>
    <x v="1034"/>
    <x v="321"/>
    <s v="No"/>
    <s v="No"/>
    <x v="0"/>
    <x v="0"/>
    <x v="1"/>
    <x v="1"/>
    <x v="2"/>
    <x v="1662"/>
    <x v="1847"/>
    <x v="1"/>
    <s v="tier - 3"/>
    <x v="6"/>
    <x v="6"/>
  </r>
  <r>
    <x v="1848"/>
    <x v="1628"/>
    <x v="303"/>
    <x v="500"/>
    <s v="No"/>
    <s v="No"/>
    <x v="0"/>
    <x v="0"/>
    <x v="1"/>
    <x v="1"/>
    <x v="2"/>
    <x v="1663"/>
    <x v="1848"/>
    <x v="2"/>
    <s v="tier - 2"/>
    <x v="4"/>
    <x v="6"/>
  </r>
  <r>
    <x v="1849"/>
    <x v="1629"/>
    <x v="355"/>
    <x v="27"/>
    <s v="No"/>
    <s v="No"/>
    <x v="1"/>
    <x v="3"/>
    <x v="1"/>
    <x v="0"/>
    <x v="2"/>
    <x v="1664"/>
    <x v="1849"/>
    <x v="1"/>
    <s v="tier - 2"/>
    <x v="1"/>
    <x v="20"/>
  </r>
  <r>
    <x v="1850"/>
    <x v="1630"/>
    <x v="170"/>
    <x v="361"/>
    <s v="No"/>
    <s v="No"/>
    <x v="1"/>
    <x v="3"/>
    <x v="1"/>
    <x v="0"/>
    <x v="2"/>
    <x v="1665"/>
    <x v="1850"/>
    <x v="1"/>
    <s v="tier - 3"/>
    <x v="1"/>
    <x v="20"/>
  </r>
  <r>
    <x v="1851"/>
    <x v="1631"/>
    <x v="878"/>
    <x v="180"/>
    <s v="No"/>
    <s v="No"/>
    <x v="0"/>
    <x v="0"/>
    <x v="1"/>
    <x v="2"/>
    <x v="2"/>
    <x v="1666"/>
    <x v="1851"/>
    <x v="2"/>
    <s v="tier - 1"/>
    <x v="6"/>
    <x v="6"/>
  </r>
  <r>
    <x v="1852"/>
    <x v="1632"/>
    <x v="436"/>
    <x v="4"/>
    <s v="No"/>
    <s v="No"/>
    <x v="0"/>
    <x v="3"/>
    <x v="1"/>
    <x v="1"/>
    <x v="2"/>
    <x v="1667"/>
    <x v="1852"/>
    <x v="1"/>
    <s v="tier - 3"/>
    <x v="16"/>
    <x v="34"/>
  </r>
  <r>
    <x v="1853"/>
    <x v="1465"/>
    <x v="586"/>
    <x v="52"/>
    <s v="Yes"/>
    <s v="No"/>
    <x v="0"/>
    <x v="3"/>
    <x v="1"/>
    <x v="1"/>
    <x v="2"/>
    <x v="1668"/>
    <x v="1853"/>
    <x v="1"/>
    <s v="tier - 1"/>
    <x v="0"/>
    <x v="23"/>
  </r>
  <r>
    <x v="1854"/>
    <x v="648"/>
    <x v="1168"/>
    <x v="385"/>
    <s v="Yes"/>
    <s v="No"/>
    <x v="0"/>
    <x v="3"/>
    <x v="1"/>
    <x v="0"/>
    <x v="0"/>
    <x v="1335"/>
    <x v="1854"/>
    <x v="1"/>
    <s v="tier - 2"/>
    <x v="3"/>
    <x v="26"/>
  </r>
  <r>
    <x v="1855"/>
    <x v="1633"/>
    <x v="425"/>
    <x v="650"/>
    <s v="Yes"/>
    <s v="No"/>
    <x v="0"/>
    <x v="3"/>
    <x v="1"/>
    <x v="1"/>
    <x v="0"/>
    <x v="1669"/>
    <x v="1855"/>
    <x v="2"/>
    <s v="tier - 2"/>
    <x v="0"/>
    <x v="26"/>
  </r>
  <r>
    <x v="1856"/>
    <x v="1634"/>
    <x v="1169"/>
    <x v="332"/>
    <s v="Yes"/>
    <s v="No"/>
    <x v="0"/>
    <x v="3"/>
    <x v="1"/>
    <x v="2"/>
    <x v="2"/>
    <x v="1670"/>
    <x v="1856"/>
    <x v="1"/>
    <s v="tier - 2"/>
    <x v="0"/>
    <x v="23"/>
  </r>
  <r>
    <x v="1857"/>
    <x v="1635"/>
    <x v="1170"/>
    <x v="363"/>
    <s v="No"/>
    <s v="No"/>
    <x v="0"/>
    <x v="0"/>
    <x v="1"/>
    <x v="3"/>
    <x v="2"/>
    <x v="1671"/>
    <x v="1857"/>
    <x v="1"/>
    <s v="tier - 2"/>
    <x v="0"/>
    <x v="37"/>
  </r>
  <r>
    <x v="1858"/>
    <x v="998"/>
    <x v="925"/>
    <x v="166"/>
    <s v="Yes"/>
    <s v="No"/>
    <x v="1"/>
    <x v="3"/>
    <x v="1"/>
    <x v="2"/>
    <x v="2"/>
    <x v="1672"/>
    <x v="1858"/>
    <x v="1"/>
    <s v="tier - 2"/>
    <x v="3"/>
    <x v="31"/>
  </r>
  <r>
    <x v="1859"/>
    <x v="840"/>
    <x v="252"/>
    <x v="123"/>
    <s v="No"/>
    <s v="No"/>
    <x v="0"/>
    <x v="0"/>
    <x v="1"/>
    <x v="1"/>
    <x v="1"/>
    <x v="1673"/>
    <x v="1859"/>
    <x v="1"/>
    <s v="tier - 3"/>
    <x v="1"/>
    <x v="3"/>
  </r>
  <r>
    <x v="1860"/>
    <x v="1636"/>
    <x v="1034"/>
    <x v="577"/>
    <s v="No"/>
    <s v="No"/>
    <x v="0"/>
    <x v="0"/>
    <x v="1"/>
    <x v="1"/>
    <x v="2"/>
    <x v="1674"/>
    <x v="1860"/>
    <x v="1"/>
    <s v="tier - 2"/>
    <x v="0"/>
    <x v="42"/>
  </r>
  <r>
    <x v="1861"/>
    <x v="384"/>
    <x v="409"/>
    <x v="288"/>
    <s v="No"/>
    <s v="No"/>
    <x v="0"/>
    <x v="0"/>
    <x v="1"/>
    <x v="0"/>
    <x v="1"/>
    <x v="1675"/>
    <x v="1861"/>
    <x v="1"/>
    <s v="tier - 2"/>
    <x v="0"/>
    <x v="6"/>
  </r>
  <r>
    <x v="1862"/>
    <x v="1637"/>
    <x v="210"/>
    <x v="80"/>
    <s v="No"/>
    <s v="No"/>
    <x v="0"/>
    <x v="0"/>
    <x v="1"/>
    <x v="0"/>
    <x v="2"/>
    <x v="1676"/>
    <x v="1862"/>
    <x v="1"/>
    <s v="tier - 1"/>
    <x v="2"/>
    <x v="3"/>
  </r>
  <r>
    <x v="1863"/>
    <x v="1638"/>
    <x v="1171"/>
    <x v="331"/>
    <s v="No"/>
    <s v="No"/>
    <x v="0"/>
    <x v="0"/>
    <x v="1"/>
    <x v="1"/>
    <x v="1"/>
    <x v="1677"/>
    <x v="1863"/>
    <x v="1"/>
    <s v="tier - 1"/>
    <x v="0"/>
    <x v="6"/>
  </r>
  <r>
    <x v="1864"/>
    <x v="431"/>
    <x v="467"/>
    <x v="98"/>
    <s v="No"/>
    <s v="No"/>
    <x v="0"/>
    <x v="0"/>
    <x v="1"/>
    <x v="1"/>
    <x v="2"/>
    <x v="1678"/>
    <x v="1864"/>
    <x v="1"/>
    <s v="tier - 1"/>
    <x v="2"/>
    <x v="6"/>
  </r>
  <r>
    <x v="1865"/>
    <x v="1639"/>
    <x v="673"/>
    <x v="78"/>
    <s v="Yes"/>
    <s v="No"/>
    <x v="0"/>
    <x v="3"/>
    <x v="1"/>
    <x v="0"/>
    <x v="2"/>
    <x v="1679"/>
    <x v="1865"/>
    <x v="1"/>
    <s v="tier - 1"/>
    <x v="1"/>
    <x v="23"/>
  </r>
  <r>
    <x v="1866"/>
    <x v="763"/>
    <x v="1172"/>
    <x v="458"/>
    <s v="No"/>
    <s v="Yes"/>
    <x v="0"/>
    <x v="3"/>
    <x v="1"/>
    <x v="2"/>
    <x v="2"/>
    <x v="1680"/>
    <x v="1866"/>
    <x v="1"/>
    <s v="tier - 3"/>
    <x v="1"/>
    <x v="21"/>
  </r>
  <r>
    <x v="1867"/>
    <x v="670"/>
    <x v="1173"/>
    <x v="651"/>
    <s v="No"/>
    <s v="No"/>
    <x v="1"/>
    <x v="3"/>
    <x v="1"/>
    <x v="0"/>
    <x v="1"/>
    <x v="1681"/>
    <x v="1867"/>
    <x v="1"/>
    <s v="tier - 1"/>
    <x v="14"/>
    <x v="43"/>
  </r>
  <r>
    <x v="1868"/>
    <x v="1640"/>
    <x v="1174"/>
    <x v="40"/>
    <s v="No"/>
    <s v="No"/>
    <x v="0"/>
    <x v="3"/>
    <x v="1"/>
    <x v="0"/>
    <x v="2"/>
    <x v="203"/>
    <x v="1868"/>
    <x v="2"/>
    <s v="tier - 2"/>
    <x v="0"/>
    <x v="34"/>
  </r>
  <r>
    <x v="1869"/>
    <x v="204"/>
    <x v="1175"/>
    <x v="115"/>
    <s v="Yes"/>
    <s v="No"/>
    <x v="1"/>
    <x v="3"/>
    <x v="1"/>
    <x v="3"/>
    <x v="2"/>
    <x v="1682"/>
    <x v="1869"/>
    <x v="1"/>
    <s v="tier - 1"/>
    <x v="1"/>
    <x v="33"/>
  </r>
  <r>
    <x v="1870"/>
    <x v="1641"/>
    <x v="782"/>
    <x v="372"/>
    <s v="Yes"/>
    <s v="No"/>
    <x v="0"/>
    <x v="3"/>
    <x v="1"/>
    <x v="0"/>
    <x v="2"/>
    <x v="1683"/>
    <x v="1870"/>
    <x v="2"/>
    <s v="tier - 2"/>
    <x v="3"/>
    <x v="40"/>
  </r>
  <r>
    <x v="1871"/>
    <x v="1642"/>
    <x v="1176"/>
    <x v="339"/>
    <s v="No"/>
    <s v="No"/>
    <x v="0"/>
    <x v="0"/>
    <x v="1"/>
    <x v="3"/>
    <x v="2"/>
    <x v="1684"/>
    <x v="1871"/>
    <x v="1"/>
    <s v="tier - 3"/>
    <x v="0"/>
    <x v="37"/>
  </r>
  <r>
    <x v="1872"/>
    <x v="1643"/>
    <x v="276"/>
    <x v="508"/>
    <s v="No"/>
    <s v="No"/>
    <x v="0"/>
    <x v="0"/>
    <x v="1"/>
    <x v="1"/>
    <x v="2"/>
    <x v="1685"/>
    <x v="1872"/>
    <x v="2"/>
    <s v="tier - 1"/>
    <x v="1"/>
    <x v="42"/>
  </r>
  <r>
    <x v="1873"/>
    <x v="1644"/>
    <x v="751"/>
    <x v="144"/>
    <s v="No"/>
    <s v="No"/>
    <x v="0"/>
    <x v="0"/>
    <x v="1"/>
    <x v="1"/>
    <x v="2"/>
    <x v="1686"/>
    <x v="1873"/>
    <x v="1"/>
    <s v="tier - 2"/>
    <x v="1"/>
    <x v="42"/>
  </r>
  <r>
    <x v="1874"/>
    <x v="1645"/>
    <x v="308"/>
    <x v="174"/>
    <s v="No"/>
    <s v="No"/>
    <x v="0"/>
    <x v="3"/>
    <x v="1"/>
    <x v="1"/>
    <x v="2"/>
    <x v="1687"/>
    <x v="1874"/>
    <x v="2"/>
    <s v="tier - 1"/>
    <x v="4"/>
    <x v="34"/>
  </r>
  <r>
    <x v="1875"/>
    <x v="1031"/>
    <x v="1006"/>
    <x v="299"/>
    <s v="No"/>
    <s v="No"/>
    <x v="0"/>
    <x v="3"/>
    <x v="1"/>
    <x v="0"/>
    <x v="2"/>
    <x v="1688"/>
    <x v="1875"/>
    <x v="1"/>
    <s v="tier - 1"/>
    <x v="3"/>
    <x v="44"/>
  </r>
  <r>
    <x v="1876"/>
    <x v="1646"/>
    <x v="666"/>
    <x v="633"/>
    <s v="Yes"/>
    <s v="No"/>
    <x v="1"/>
    <x v="3"/>
    <x v="1"/>
    <x v="1"/>
    <x v="2"/>
    <x v="1689"/>
    <x v="1876"/>
    <x v="1"/>
    <s v="tier - 2"/>
    <x v="1"/>
    <x v="31"/>
  </r>
  <r>
    <x v="1877"/>
    <x v="1647"/>
    <x v="346"/>
    <x v="138"/>
    <s v="Yes"/>
    <s v="No"/>
    <x v="0"/>
    <x v="3"/>
    <x v="1"/>
    <x v="1"/>
    <x v="2"/>
    <x v="1690"/>
    <x v="1877"/>
    <x v="1"/>
    <s v="tier - 2"/>
    <x v="15"/>
    <x v="40"/>
  </r>
  <r>
    <x v="1878"/>
    <x v="1648"/>
    <x v="823"/>
    <x v="66"/>
    <s v="No"/>
    <s v="No"/>
    <x v="0"/>
    <x v="0"/>
    <x v="1"/>
    <x v="2"/>
    <x v="2"/>
    <x v="1691"/>
    <x v="1878"/>
    <x v="1"/>
    <s v="tier - 3"/>
    <x v="0"/>
    <x v="4"/>
  </r>
  <r>
    <x v="1879"/>
    <x v="1649"/>
    <x v="1177"/>
    <x v="336"/>
    <s v="No"/>
    <s v="No"/>
    <x v="0"/>
    <x v="3"/>
    <x v="1"/>
    <x v="3"/>
    <x v="1"/>
    <x v="1692"/>
    <x v="1879"/>
    <x v="1"/>
    <s v="tier - 2"/>
    <x v="1"/>
    <x v="32"/>
  </r>
  <r>
    <x v="1880"/>
    <x v="539"/>
    <x v="750"/>
    <x v="99"/>
    <s v="No"/>
    <s v="No"/>
    <x v="0"/>
    <x v="3"/>
    <x v="1"/>
    <x v="0"/>
    <x v="1"/>
    <x v="1693"/>
    <x v="1880"/>
    <x v="1"/>
    <s v="tier - 1"/>
    <x v="1"/>
    <x v="44"/>
  </r>
  <r>
    <x v="1881"/>
    <x v="1650"/>
    <x v="161"/>
    <x v="48"/>
    <s v="No"/>
    <s v="No"/>
    <x v="0"/>
    <x v="3"/>
    <x v="1"/>
    <x v="0"/>
    <x v="2"/>
    <x v="90"/>
    <x v="1881"/>
    <x v="1"/>
    <s v="tier - 2"/>
    <x v="0"/>
    <x v="34"/>
  </r>
  <r>
    <x v="1882"/>
    <x v="1651"/>
    <x v="1178"/>
    <x v="31"/>
    <s v="No"/>
    <s v="No"/>
    <x v="0"/>
    <x v="3"/>
    <x v="1"/>
    <x v="0"/>
    <x v="2"/>
    <x v="1694"/>
    <x v="1882"/>
    <x v="1"/>
    <s v="tier - 1"/>
    <x v="3"/>
    <x v="34"/>
  </r>
  <r>
    <x v="1883"/>
    <x v="1652"/>
    <x v="445"/>
    <x v="450"/>
    <s v="No"/>
    <s v="No"/>
    <x v="0"/>
    <x v="3"/>
    <x v="1"/>
    <x v="1"/>
    <x v="2"/>
    <x v="203"/>
    <x v="1883"/>
    <x v="1"/>
    <s v="tier - 3"/>
    <x v="2"/>
    <x v="34"/>
  </r>
  <r>
    <x v="1884"/>
    <x v="1653"/>
    <x v="491"/>
    <x v="89"/>
    <s v="No"/>
    <s v="No"/>
    <x v="0"/>
    <x v="0"/>
    <x v="1"/>
    <x v="2"/>
    <x v="2"/>
    <x v="1695"/>
    <x v="1884"/>
    <x v="1"/>
    <s v="tier - 1"/>
    <x v="1"/>
    <x v="42"/>
  </r>
  <r>
    <x v="1885"/>
    <x v="1654"/>
    <x v="751"/>
    <x v="436"/>
    <s v="No"/>
    <s v="No"/>
    <x v="0"/>
    <x v="0"/>
    <x v="1"/>
    <x v="1"/>
    <x v="2"/>
    <x v="1696"/>
    <x v="1885"/>
    <x v="1"/>
    <s v="tier - 3"/>
    <x v="1"/>
    <x v="6"/>
  </r>
  <r>
    <x v="1886"/>
    <x v="1655"/>
    <x v="1168"/>
    <x v="635"/>
    <s v="No"/>
    <s v="No"/>
    <x v="0"/>
    <x v="0"/>
    <x v="1"/>
    <x v="0"/>
    <x v="1"/>
    <x v="1697"/>
    <x v="1886"/>
    <x v="1"/>
    <s v="tier - 3"/>
    <x v="3"/>
    <x v="3"/>
  </r>
  <r>
    <x v="1887"/>
    <x v="1656"/>
    <x v="848"/>
    <x v="652"/>
    <s v="No"/>
    <s v="No"/>
    <x v="0"/>
    <x v="0"/>
    <x v="1"/>
    <x v="0"/>
    <x v="1"/>
    <x v="1698"/>
    <x v="1887"/>
    <x v="2"/>
    <s v="tier - 2"/>
    <x v="0"/>
    <x v="3"/>
  </r>
  <r>
    <x v="1888"/>
    <x v="554"/>
    <x v="596"/>
    <x v="653"/>
    <s v="No"/>
    <s v="No"/>
    <x v="0"/>
    <x v="0"/>
    <x v="1"/>
    <x v="0"/>
    <x v="0"/>
    <x v="1699"/>
    <x v="1888"/>
    <x v="1"/>
    <s v="tier - 1"/>
    <x v="1"/>
    <x v="43"/>
  </r>
  <r>
    <x v="1889"/>
    <x v="1657"/>
    <x v="1179"/>
    <x v="614"/>
    <s v="Yes"/>
    <s v="No"/>
    <x v="1"/>
    <x v="3"/>
    <x v="1"/>
    <x v="3"/>
    <x v="2"/>
    <x v="1700"/>
    <x v="1889"/>
    <x v="1"/>
    <s v="tier - 1"/>
    <x v="0"/>
    <x v="33"/>
  </r>
  <r>
    <x v="1890"/>
    <x v="1658"/>
    <x v="893"/>
    <x v="352"/>
    <s v="Yes"/>
    <s v="No"/>
    <x v="0"/>
    <x v="3"/>
    <x v="1"/>
    <x v="0"/>
    <x v="2"/>
    <x v="1701"/>
    <x v="1890"/>
    <x v="2"/>
    <s v="tier - 3"/>
    <x v="1"/>
    <x v="40"/>
  </r>
  <r>
    <x v="1891"/>
    <x v="1659"/>
    <x v="866"/>
    <x v="202"/>
    <s v="No"/>
    <s v="No"/>
    <x v="1"/>
    <x v="3"/>
    <x v="1"/>
    <x v="0"/>
    <x v="2"/>
    <x v="1493"/>
    <x v="1891"/>
    <x v="1"/>
    <s v="tier - 1"/>
    <x v="0"/>
    <x v="20"/>
  </r>
  <r>
    <x v="1892"/>
    <x v="1660"/>
    <x v="1180"/>
    <x v="635"/>
    <s v="Yes"/>
    <s v="No"/>
    <x v="0"/>
    <x v="3"/>
    <x v="1"/>
    <x v="2"/>
    <x v="1"/>
    <x v="1702"/>
    <x v="1892"/>
    <x v="1"/>
    <s v="tier - 1"/>
    <x v="0"/>
    <x v="23"/>
  </r>
  <r>
    <x v="1893"/>
    <x v="1661"/>
    <x v="331"/>
    <x v="198"/>
    <s v="No"/>
    <s v="No"/>
    <x v="1"/>
    <x v="3"/>
    <x v="1"/>
    <x v="1"/>
    <x v="2"/>
    <x v="1703"/>
    <x v="1893"/>
    <x v="2"/>
    <s v="tier - 3"/>
    <x v="5"/>
    <x v="20"/>
  </r>
  <r>
    <x v="1894"/>
    <x v="1662"/>
    <x v="1181"/>
    <x v="1"/>
    <s v="Yes"/>
    <s v="No"/>
    <x v="1"/>
    <x v="3"/>
    <x v="1"/>
    <x v="3"/>
    <x v="1"/>
    <x v="1704"/>
    <x v="1894"/>
    <x v="1"/>
    <s v="tier - 1"/>
    <x v="0"/>
    <x v="33"/>
  </r>
  <r>
    <x v="1895"/>
    <x v="236"/>
    <x v="1182"/>
    <x v="58"/>
    <s v="No"/>
    <s v="No"/>
    <x v="0"/>
    <x v="3"/>
    <x v="1"/>
    <x v="3"/>
    <x v="1"/>
    <x v="690"/>
    <x v="1895"/>
    <x v="1"/>
    <s v="tier - 1"/>
    <x v="0"/>
    <x v="32"/>
  </r>
  <r>
    <x v="1896"/>
    <x v="1663"/>
    <x v="377"/>
    <x v="495"/>
    <s v="No"/>
    <s v="No"/>
    <x v="0"/>
    <x v="3"/>
    <x v="1"/>
    <x v="2"/>
    <x v="2"/>
    <x v="406"/>
    <x v="1896"/>
    <x v="2"/>
    <s v="tier - 3"/>
    <x v="1"/>
    <x v="34"/>
  </r>
  <r>
    <x v="1897"/>
    <x v="69"/>
    <x v="387"/>
    <x v="273"/>
    <s v="No"/>
    <s v="Yes"/>
    <x v="0"/>
    <x v="1"/>
    <x v="1"/>
    <x v="2"/>
    <x v="2"/>
    <x v="1705"/>
    <x v="1897"/>
    <x v="1"/>
    <s v="tier - 1"/>
    <x v="5"/>
    <x v="21"/>
  </r>
  <r>
    <x v="1898"/>
    <x v="99"/>
    <x v="317"/>
    <x v="326"/>
    <s v="No"/>
    <s v="No"/>
    <x v="0"/>
    <x v="0"/>
    <x v="1"/>
    <x v="2"/>
    <x v="2"/>
    <x v="1601"/>
    <x v="1898"/>
    <x v="1"/>
    <s v="tier - 1"/>
    <x v="0"/>
    <x v="4"/>
  </r>
  <r>
    <x v="1899"/>
    <x v="1664"/>
    <x v="1174"/>
    <x v="348"/>
    <s v="No"/>
    <s v="No"/>
    <x v="0"/>
    <x v="0"/>
    <x v="1"/>
    <x v="0"/>
    <x v="1"/>
    <x v="1706"/>
    <x v="1899"/>
    <x v="1"/>
    <s v="tier - 2"/>
    <x v="0"/>
    <x v="3"/>
  </r>
  <r>
    <x v="1900"/>
    <x v="1574"/>
    <x v="1183"/>
    <x v="427"/>
    <s v="No"/>
    <s v="No"/>
    <x v="0"/>
    <x v="0"/>
    <x v="1"/>
    <x v="0"/>
    <x v="1"/>
    <x v="1707"/>
    <x v="1900"/>
    <x v="1"/>
    <s v="tier - 2"/>
    <x v="3"/>
    <x v="3"/>
  </r>
  <r>
    <x v="1901"/>
    <x v="1665"/>
    <x v="54"/>
    <x v="226"/>
    <s v="Yes"/>
    <s v="No"/>
    <x v="0"/>
    <x v="0"/>
    <x v="1"/>
    <x v="0"/>
    <x v="2"/>
    <x v="1708"/>
    <x v="1901"/>
    <x v="1"/>
    <s v="tier - 2"/>
    <x v="3"/>
    <x v="45"/>
  </r>
  <r>
    <x v="1902"/>
    <x v="1666"/>
    <x v="264"/>
    <x v="216"/>
    <s v="Yes"/>
    <s v="No"/>
    <x v="0"/>
    <x v="0"/>
    <x v="1"/>
    <x v="1"/>
    <x v="1"/>
    <x v="1709"/>
    <x v="1902"/>
    <x v="1"/>
    <s v="tier - 2"/>
    <x v="0"/>
    <x v="45"/>
  </r>
  <r>
    <x v="1903"/>
    <x v="1667"/>
    <x v="427"/>
    <x v="321"/>
    <s v="No"/>
    <s v="No"/>
    <x v="0"/>
    <x v="0"/>
    <x v="1"/>
    <x v="1"/>
    <x v="2"/>
    <x v="1710"/>
    <x v="1903"/>
    <x v="1"/>
    <s v="tier - 3"/>
    <x v="0"/>
    <x v="3"/>
  </r>
  <r>
    <x v="1904"/>
    <x v="1668"/>
    <x v="1046"/>
    <x v="85"/>
    <s v="Yes"/>
    <s v="No"/>
    <x v="0"/>
    <x v="3"/>
    <x v="1"/>
    <x v="0"/>
    <x v="1"/>
    <x v="1711"/>
    <x v="1904"/>
    <x v="1"/>
    <s v="tier - 2"/>
    <x v="1"/>
    <x v="40"/>
  </r>
  <r>
    <x v="1905"/>
    <x v="1669"/>
    <x v="277"/>
    <x v="125"/>
    <s v="No"/>
    <s v="No"/>
    <x v="0"/>
    <x v="0"/>
    <x v="1"/>
    <x v="1"/>
    <x v="2"/>
    <x v="1712"/>
    <x v="1905"/>
    <x v="1"/>
    <s v="tier - 3"/>
    <x v="14"/>
    <x v="35"/>
  </r>
  <r>
    <x v="1906"/>
    <x v="285"/>
    <x v="1161"/>
    <x v="635"/>
    <s v="No"/>
    <s v="No"/>
    <x v="1"/>
    <x v="3"/>
    <x v="1"/>
    <x v="1"/>
    <x v="1"/>
    <x v="1713"/>
    <x v="1906"/>
    <x v="1"/>
    <s v="tier - 2"/>
    <x v="0"/>
    <x v="20"/>
  </r>
  <r>
    <x v="1907"/>
    <x v="1670"/>
    <x v="49"/>
    <x v="326"/>
    <s v="No"/>
    <s v="No"/>
    <x v="1"/>
    <x v="3"/>
    <x v="1"/>
    <x v="0"/>
    <x v="2"/>
    <x v="1714"/>
    <x v="1907"/>
    <x v="1"/>
    <s v="tier - 3"/>
    <x v="2"/>
    <x v="20"/>
  </r>
  <r>
    <x v="1908"/>
    <x v="1671"/>
    <x v="41"/>
    <x v="338"/>
    <s v="Yes"/>
    <s v="No"/>
    <x v="0"/>
    <x v="3"/>
    <x v="1"/>
    <x v="0"/>
    <x v="2"/>
    <x v="506"/>
    <x v="1908"/>
    <x v="2"/>
    <s v="tier - 1"/>
    <x v="0"/>
    <x v="23"/>
  </r>
  <r>
    <x v="1909"/>
    <x v="431"/>
    <x v="1184"/>
    <x v="221"/>
    <s v="No"/>
    <s v="No"/>
    <x v="0"/>
    <x v="0"/>
    <x v="1"/>
    <x v="0"/>
    <x v="0"/>
    <x v="1715"/>
    <x v="1909"/>
    <x v="1"/>
    <s v="tier - 3"/>
    <x v="3"/>
    <x v="43"/>
  </r>
  <r>
    <x v="1910"/>
    <x v="1672"/>
    <x v="940"/>
    <x v="39"/>
    <s v="No"/>
    <s v="Yes"/>
    <x v="0"/>
    <x v="1"/>
    <x v="1"/>
    <x v="0"/>
    <x v="2"/>
    <x v="1716"/>
    <x v="1910"/>
    <x v="1"/>
    <s v="tier - 2"/>
    <x v="2"/>
    <x v="21"/>
  </r>
  <r>
    <x v="1911"/>
    <x v="373"/>
    <x v="279"/>
    <x v="587"/>
    <s v="Yes"/>
    <s v="No"/>
    <x v="0"/>
    <x v="0"/>
    <x v="1"/>
    <x v="3"/>
    <x v="2"/>
    <x v="1717"/>
    <x v="1911"/>
    <x v="1"/>
    <s v="tier - 2"/>
    <x v="0"/>
    <x v="17"/>
  </r>
  <r>
    <x v="1912"/>
    <x v="1673"/>
    <x v="190"/>
    <x v="194"/>
    <s v="Yes"/>
    <s v="No"/>
    <x v="1"/>
    <x v="3"/>
    <x v="1"/>
    <x v="1"/>
    <x v="1"/>
    <x v="1718"/>
    <x v="1912"/>
    <x v="2"/>
    <s v="tier - 3"/>
    <x v="3"/>
    <x v="31"/>
  </r>
  <r>
    <x v="1913"/>
    <x v="559"/>
    <x v="1185"/>
    <x v="269"/>
    <s v="Yes"/>
    <s v="No"/>
    <x v="0"/>
    <x v="0"/>
    <x v="1"/>
    <x v="3"/>
    <x v="0"/>
    <x v="1719"/>
    <x v="1913"/>
    <x v="1"/>
    <s v="tier - 2"/>
    <x v="0"/>
    <x v="36"/>
  </r>
  <r>
    <x v="1914"/>
    <x v="1674"/>
    <x v="1186"/>
    <x v="46"/>
    <s v="No"/>
    <s v="No"/>
    <x v="1"/>
    <x v="3"/>
    <x v="1"/>
    <x v="1"/>
    <x v="2"/>
    <x v="1720"/>
    <x v="1914"/>
    <x v="1"/>
    <s v="tier - 2"/>
    <x v="1"/>
    <x v="20"/>
  </r>
  <r>
    <x v="1915"/>
    <x v="1675"/>
    <x v="1187"/>
    <x v="550"/>
    <s v="No"/>
    <s v="Yes"/>
    <x v="0"/>
    <x v="3"/>
    <x v="1"/>
    <x v="0"/>
    <x v="2"/>
    <x v="1721"/>
    <x v="1915"/>
    <x v="1"/>
    <s v="tier - 2"/>
    <x v="1"/>
    <x v="41"/>
  </r>
  <r>
    <x v="1916"/>
    <x v="1676"/>
    <x v="26"/>
    <x v="436"/>
    <s v="Yes"/>
    <s v="No"/>
    <x v="0"/>
    <x v="0"/>
    <x v="1"/>
    <x v="0"/>
    <x v="2"/>
    <x v="1722"/>
    <x v="1916"/>
    <x v="0"/>
    <s v="tier - 3"/>
    <x v="1"/>
    <x v="45"/>
  </r>
  <r>
    <x v="1917"/>
    <x v="1677"/>
    <x v="1188"/>
    <x v="273"/>
    <s v="No"/>
    <s v="No"/>
    <x v="0"/>
    <x v="0"/>
    <x v="1"/>
    <x v="0"/>
    <x v="2"/>
    <x v="1471"/>
    <x v="1917"/>
    <x v="1"/>
    <s v="tier - 3"/>
    <x v="0"/>
    <x v="42"/>
  </r>
  <r>
    <x v="1918"/>
    <x v="1678"/>
    <x v="467"/>
    <x v="276"/>
    <s v="No"/>
    <s v="No"/>
    <x v="0"/>
    <x v="0"/>
    <x v="1"/>
    <x v="1"/>
    <x v="2"/>
    <x v="1723"/>
    <x v="1918"/>
    <x v="0"/>
    <s v="tier - 1"/>
    <x v="1"/>
    <x v="3"/>
  </r>
  <r>
    <x v="1919"/>
    <x v="1679"/>
    <x v="429"/>
    <x v="170"/>
    <s v="Yes"/>
    <s v="No"/>
    <x v="0"/>
    <x v="0"/>
    <x v="1"/>
    <x v="2"/>
    <x v="2"/>
    <x v="1724"/>
    <x v="1919"/>
    <x v="1"/>
    <s v="tier - 2"/>
    <x v="4"/>
    <x v="47"/>
  </r>
  <r>
    <x v="1920"/>
    <x v="1680"/>
    <x v="1189"/>
    <x v="111"/>
    <s v="Yes"/>
    <s v="No"/>
    <x v="0"/>
    <x v="0"/>
    <x v="1"/>
    <x v="0"/>
    <x v="2"/>
    <x v="1725"/>
    <x v="1920"/>
    <x v="1"/>
    <s v="tier - 3"/>
    <x v="15"/>
    <x v="21"/>
  </r>
  <r>
    <x v="1921"/>
    <x v="1681"/>
    <x v="26"/>
    <x v="651"/>
    <s v="No"/>
    <s v="No"/>
    <x v="0"/>
    <x v="0"/>
    <x v="1"/>
    <x v="0"/>
    <x v="1"/>
    <x v="1726"/>
    <x v="1921"/>
    <x v="2"/>
    <s v="tier - 1"/>
    <x v="4"/>
    <x v="42"/>
  </r>
  <r>
    <x v="1922"/>
    <x v="1682"/>
    <x v="1190"/>
    <x v="337"/>
    <s v="No"/>
    <s v="No"/>
    <x v="0"/>
    <x v="0"/>
    <x v="1"/>
    <x v="2"/>
    <x v="2"/>
    <x v="1629"/>
    <x v="1922"/>
    <x v="2"/>
    <s v="tier - 2"/>
    <x v="3"/>
    <x v="6"/>
  </r>
  <r>
    <x v="1923"/>
    <x v="1683"/>
    <x v="1068"/>
    <x v="447"/>
    <s v="Yes"/>
    <s v="No"/>
    <x v="0"/>
    <x v="0"/>
    <x v="1"/>
    <x v="3"/>
    <x v="0"/>
    <x v="1727"/>
    <x v="1923"/>
    <x v="1"/>
    <s v="tier - 3"/>
    <x v="1"/>
    <x v="36"/>
  </r>
  <r>
    <x v="1924"/>
    <x v="1684"/>
    <x v="217"/>
    <x v="124"/>
    <s v="No"/>
    <s v="No"/>
    <x v="0"/>
    <x v="0"/>
    <x v="1"/>
    <x v="0"/>
    <x v="2"/>
    <x v="1728"/>
    <x v="1924"/>
    <x v="1"/>
    <s v="tier - 3"/>
    <x v="1"/>
    <x v="35"/>
  </r>
  <r>
    <x v="1925"/>
    <x v="801"/>
    <x v="1191"/>
    <x v="507"/>
    <s v="Yes"/>
    <s v="No"/>
    <x v="0"/>
    <x v="3"/>
    <x v="1"/>
    <x v="2"/>
    <x v="2"/>
    <x v="1729"/>
    <x v="1925"/>
    <x v="1"/>
    <s v="tier - 3"/>
    <x v="0"/>
    <x v="23"/>
  </r>
  <r>
    <x v="1926"/>
    <x v="1685"/>
    <x v="1192"/>
    <x v="62"/>
    <s v="Yes"/>
    <s v="No"/>
    <x v="0"/>
    <x v="0"/>
    <x v="1"/>
    <x v="3"/>
    <x v="0"/>
    <x v="1730"/>
    <x v="1926"/>
    <x v="1"/>
    <s v="tier - 1"/>
    <x v="0"/>
    <x v="36"/>
  </r>
  <r>
    <x v="1927"/>
    <x v="1686"/>
    <x v="1193"/>
    <x v="329"/>
    <s v="No"/>
    <s v="No"/>
    <x v="0"/>
    <x v="3"/>
    <x v="1"/>
    <x v="2"/>
    <x v="2"/>
    <x v="1731"/>
    <x v="1927"/>
    <x v="1"/>
    <s v="tier - 3"/>
    <x v="0"/>
    <x v="38"/>
  </r>
  <r>
    <x v="1928"/>
    <x v="1003"/>
    <x v="149"/>
    <x v="237"/>
    <s v="No"/>
    <s v="No"/>
    <x v="0"/>
    <x v="0"/>
    <x v="1"/>
    <x v="0"/>
    <x v="2"/>
    <x v="1732"/>
    <x v="1928"/>
    <x v="1"/>
    <s v="tier - 1"/>
    <x v="0"/>
    <x v="6"/>
  </r>
  <r>
    <x v="1929"/>
    <x v="465"/>
    <x v="770"/>
    <x v="145"/>
    <s v="No"/>
    <s v="No"/>
    <x v="0"/>
    <x v="0"/>
    <x v="1"/>
    <x v="1"/>
    <x v="2"/>
    <x v="1733"/>
    <x v="1929"/>
    <x v="1"/>
    <s v="tier - 3"/>
    <x v="3"/>
    <x v="42"/>
  </r>
  <r>
    <x v="1930"/>
    <x v="1687"/>
    <x v="234"/>
    <x v="149"/>
    <s v="No"/>
    <s v="No"/>
    <x v="0"/>
    <x v="0"/>
    <x v="1"/>
    <x v="1"/>
    <x v="1"/>
    <x v="1734"/>
    <x v="1930"/>
    <x v="1"/>
    <s v="tier - 1"/>
    <x v="0"/>
    <x v="42"/>
  </r>
  <r>
    <x v="1931"/>
    <x v="1688"/>
    <x v="664"/>
    <x v="74"/>
    <s v="No"/>
    <s v="No"/>
    <x v="0"/>
    <x v="0"/>
    <x v="1"/>
    <x v="1"/>
    <x v="1"/>
    <x v="1735"/>
    <x v="1931"/>
    <x v="1"/>
    <s v="tier - 2"/>
    <x v="0"/>
    <x v="42"/>
  </r>
  <r>
    <x v="1932"/>
    <x v="1689"/>
    <x v="1194"/>
    <x v="172"/>
    <s v="Yes"/>
    <s v="No"/>
    <x v="0"/>
    <x v="3"/>
    <x v="1"/>
    <x v="2"/>
    <x v="0"/>
    <x v="1736"/>
    <x v="1932"/>
    <x v="1"/>
    <s v="tier - 2"/>
    <x v="0"/>
    <x v="26"/>
  </r>
  <r>
    <x v="1933"/>
    <x v="1690"/>
    <x v="497"/>
    <x v="412"/>
    <s v="No"/>
    <s v="No"/>
    <x v="1"/>
    <x v="3"/>
    <x v="1"/>
    <x v="1"/>
    <x v="1"/>
    <x v="1209"/>
    <x v="1933"/>
    <x v="1"/>
    <s v="tier - 2"/>
    <x v="1"/>
    <x v="20"/>
  </r>
  <r>
    <x v="1934"/>
    <x v="1691"/>
    <x v="649"/>
    <x v="244"/>
    <s v="No"/>
    <s v="No"/>
    <x v="0"/>
    <x v="0"/>
    <x v="1"/>
    <x v="3"/>
    <x v="2"/>
    <x v="1737"/>
    <x v="1934"/>
    <x v="1"/>
    <s v="tier - 3"/>
    <x v="2"/>
    <x v="6"/>
  </r>
  <r>
    <x v="1935"/>
    <x v="1692"/>
    <x v="1195"/>
    <x v="654"/>
    <s v="Yes"/>
    <s v="No"/>
    <x v="0"/>
    <x v="3"/>
    <x v="1"/>
    <x v="2"/>
    <x v="0"/>
    <x v="1738"/>
    <x v="1935"/>
    <x v="1"/>
    <s v="tier - 2"/>
    <x v="0"/>
    <x v="26"/>
  </r>
  <r>
    <x v="1936"/>
    <x v="1693"/>
    <x v="342"/>
    <x v="245"/>
    <s v="No"/>
    <s v="Yes"/>
    <x v="0"/>
    <x v="3"/>
    <x v="1"/>
    <x v="0"/>
    <x v="1"/>
    <x v="1739"/>
    <x v="1936"/>
    <x v="1"/>
    <s v="tier - 2"/>
    <x v="15"/>
    <x v="41"/>
  </r>
  <r>
    <x v="1937"/>
    <x v="1515"/>
    <x v="215"/>
    <x v="372"/>
    <s v="No"/>
    <s v="No"/>
    <x v="0"/>
    <x v="0"/>
    <x v="1"/>
    <x v="0"/>
    <x v="2"/>
    <x v="1740"/>
    <x v="1937"/>
    <x v="1"/>
    <s v="tier - 2"/>
    <x v="0"/>
    <x v="4"/>
  </r>
  <r>
    <x v="1938"/>
    <x v="1694"/>
    <x v="1196"/>
    <x v="60"/>
    <s v="Yes"/>
    <s v="No"/>
    <x v="0"/>
    <x v="3"/>
    <x v="1"/>
    <x v="2"/>
    <x v="1"/>
    <x v="1741"/>
    <x v="1938"/>
    <x v="1"/>
    <s v="tier - 3"/>
    <x v="0"/>
    <x v="23"/>
  </r>
  <r>
    <x v="1939"/>
    <x v="1695"/>
    <x v="595"/>
    <x v="167"/>
    <s v="Yes"/>
    <s v="No"/>
    <x v="0"/>
    <x v="3"/>
    <x v="1"/>
    <x v="0"/>
    <x v="2"/>
    <x v="1742"/>
    <x v="1939"/>
    <x v="1"/>
    <s v="tier - 3"/>
    <x v="3"/>
    <x v="40"/>
  </r>
  <r>
    <x v="1940"/>
    <x v="767"/>
    <x v="1029"/>
    <x v="356"/>
    <s v="Yes"/>
    <s v="No"/>
    <x v="0"/>
    <x v="0"/>
    <x v="1"/>
    <x v="3"/>
    <x v="0"/>
    <x v="1743"/>
    <x v="1940"/>
    <x v="1"/>
    <s v="tier - 2"/>
    <x v="0"/>
    <x v="36"/>
  </r>
  <r>
    <x v="1941"/>
    <x v="1696"/>
    <x v="1197"/>
    <x v="174"/>
    <s v="No"/>
    <s v="No"/>
    <x v="1"/>
    <x v="3"/>
    <x v="1"/>
    <x v="0"/>
    <x v="2"/>
    <x v="1744"/>
    <x v="1941"/>
    <x v="1"/>
    <s v="tier - 2"/>
    <x v="14"/>
    <x v="39"/>
  </r>
  <r>
    <x v="1942"/>
    <x v="1697"/>
    <x v="1080"/>
    <x v="52"/>
    <s v="No"/>
    <s v="No"/>
    <x v="0"/>
    <x v="3"/>
    <x v="1"/>
    <x v="3"/>
    <x v="2"/>
    <x v="1745"/>
    <x v="1942"/>
    <x v="1"/>
    <s v="tier - 3"/>
    <x v="0"/>
    <x v="32"/>
  </r>
  <r>
    <x v="1943"/>
    <x v="691"/>
    <x v="199"/>
    <x v="169"/>
    <s v="No"/>
    <s v="No"/>
    <x v="0"/>
    <x v="3"/>
    <x v="1"/>
    <x v="0"/>
    <x v="1"/>
    <x v="467"/>
    <x v="1943"/>
    <x v="2"/>
    <s v="tier - 1"/>
    <x v="3"/>
    <x v="34"/>
  </r>
  <r>
    <x v="1944"/>
    <x v="1698"/>
    <x v="1198"/>
    <x v="326"/>
    <s v="No"/>
    <s v="No"/>
    <x v="0"/>
    <x v="0"/>
    <x v="1"/>
    <x v="2"/>
    <x v="2"/>
    <x v="1746"/>
    <x v="1944"/>
    <x v="1"/>
    <s v="tier - 3"/>
    <x v="3"/>
    <x v="3"/>
  </r>
  <r>
    <x v="1945"/>
    <x v="1699"/>
    <x v="247"/>
    <x v="419"/>
    <s v="No"/>
    <s v="No"/>
    <x v="0"/>
    <x v="3"/>
    <x v="1"/>
    <x v="1"/>
    <x v="2"/>
    <x v="1747"/>
    <x v="1945"/>
    <x v="0"/>
    <s v="tier - 2"/>
    <x v="7"/>
    <x v="34"/>
  </r>
  <r>
    <x v="1946"/>
    <x v="1700"/>
    <x v="1170"/>
    <x v="330"/>
    <s v="Yes"/>
    <s v="No"/>
    <x v="0"/>
    <x v="0"/>
    <x v="1"/>
    <x v="3"/>
    <x v="1"/>
    <x v="1748"/>
    <x v="1946"/>
    <x v="1"/>
    <s v="tier - 1"/>
    <x v="0"/>
    <x v="17"/>
  </r>
  <r>
    <x v="1947"/>
    <x v="1701"/>
    <x v="1199"/>
    <x v="89"/>
    <s v="No"/>
    <s v="No"/>
    <x v="0"/>
    <x v="0"/>
    <x v="1"/>
    <x v="2"/>
    <x v="2"/>
    <x v="1749"/>
    <x v="1947"/>
    <x v="1"/>
    <s v="tier - 1"/>
    <x v="0"/>
    <x v="3"/>
  </r>
  <r>
    <x v="1948"/>
    <x v="1702"/>
    <x v="1038"/>
    <x v="213"/>
    <s v="Yes"/>
    <s v="No"/>
    <x v="0"/>
    <x v="3"/>
    <x v="1"/>
    <x v="2"/>
    <x v="1"/>
    <x v="1750"/>
    <x v="1948"/>
    <x v="1"/>
    <s v="tier - 1"/>
    <x v="0"/>
    <x v="23"/>
  </r>
  <r>
    <x v="1949"/>
    <x v="565"/>
    <x v="680"/>
    <x v="339"/>
    <s v="No"/>
    <s v="No"/>
    <x v="0"/>
    <x v="0"/>
    <x v="1"/>
    <x v="0"/>
    <x v="2"/>
    <x v="1751"/>
    <x v="1949"/>
    <x v="1"/>
    <s v="tier - 2"/>
    <x v="3"/>
    <x v="35"/>
  </r>
  <r>
    <x v="1950"/>
    <x v="1703"/>
    <x v="878"/>
    <x v="470"/>
    <s v="Yes"/>
    <s v="No"/>
    <x v="1"/>
    <x v="3"/>
    <x v="1"/>
    <x v="2"/>
    <x v="2"/>
    <x v="1752"/>
    <x v="1950"/>
    <x v="1"/>
    <s v="tier - 2"/>
    <x v="1"/>
    <x v="31"/>
  </r>
  <r>
    <x v="1951"/>
    <x v="1704"/>
    <x v="204"/>
    <x v="497"/>
    <s v="No"/>
    <s v="No"/>
    <x v="0"/>
    <x v="0"/>
    <x v="1"/>
    <x v="0"/>
    <x v="2"/>
    <x v="1753"/>
    <x v="1951"/>
    <x v="1"/>
    <s v="tier - 3"/>
    <x v="3"/>
    <x v="44"/>
  </r>
  <r>
    <x v="1952"/>
    <x v="1705"/>
    <x v="1200"/>
    <x v="555"/>
    <s v="Yes"/>
    <s v="No"/>
    <x v="0"/>
    <x v="3"/>
    <x v="1"/>
    <x v="3"/>
    <x v="0"/>
    <x v="1754"/>
    <x v="1952"/>
    <x v="1"/>
    <s v="tier - 2"/>
    <x v="0"/>
    <x v="26"/>
  </r>
  <r>
    <x v="1953"/>
    <x v="1706"/>
    <x v="44"/>
    <x v="47"/>
    <s v="Yes"/>
    <s v="No"/>
    <x v="0"/>
    <x v="0"/>
    <x v="1"/>
    <x v="0"/>
    <x v="2"/>
    <x v="1755"/>
    <x v="1953"/>
    <x v="1"/>
    <s v="tier - 2"/>
    <x v="1"/>
    <x v="47"/>
  </r>
  <r>
    <x v="1954"/>
    <x v="1707"/>
    <x v="105"/>
    <x v="337"/>
    <s v="Yes"/>
    <s v="No"/>
    <x v="0"/>
    <x v="3"/>
    <x v="1"/>
    <x v="0"/>
    <x v="2"/>
    <x v="1756"/>
    <x v="1954"/>
    <x v="1"/>
    <s v="tier - 3"/>
    <x v="3"/>
    <x v="40"/>
  </r>
  <r>
    <x v="1955"/>
    <x v="1708"/>
    <x v="1201"/>
    <x v="49"/>
    <s v="Yes"/>
    <s v="No"/>
    <x v="0"/>
    <x v="3"/>
    <x v="1"/>
    <x v="3"/>
    <x v="2"/>
    <x v="1741"/>
    <x v="1955"/>
    <x v="1"/>
    <s v="tier - 1"/>
    <x v="1"/>
    <x v="23"/>
  </r>
  <r>
    <x v="1956"/>
    <x v="1709"/>
    <x v="1097"/>
    <x v="655"/>
    <s v="Yes"/>
    <s v="No"/>
    <x v="0"/>
    <x v="0"/>
    <x v="1"/>
    <x v="3"/>
    <x v="0"/>
    <x v="1757"/>
    <x v="1956"/>
    <x v="1"/>
    <s v="tier - 1"/>
    <x v="0"/>
    <x v="36"/>
  </r>
  <r>
    <x v="1957"/>
    <x v="329"/>
    <x v="358"/>
    <x v="39"/>
    <s v="Yes"/>
    <s v="No"/>
    <x v="0"/>
    <x v="3"/>
    <x v="1"/>
    <x v="2"/>
    <x v="2"/>
    <x v="1758"/>
    <x v="1957"/>
    <x v="1"/>
    <s v="tier - 1"/>
    <x v="0"/>
    <x v="40"/>
  </r>
  <r>
    <x v="1958"/>
    <x v="1710"/>
    <x v="524"/>
    <x v="127"/>
    <s v="Yes"/>
    <s v="No"/>
    <x v="0"/>
    <x v="3"/>
    <x v="1"/>
    <x v="1"/>
    <x v="2"/>
    <x v="1759"/>
    <x v="1958"/>
    <x v="1"/>
    <s v="tier - 3"/>
    <x v="2"/>
    <x v="40"/>
  </r>
  <r>
    <x v="1959"/>
    <x v="465"/>
    <x v="838"/>
    <x v="195"/>
    <s v="No"/>
    <s v="No"/>
    <x v="0"/>
    <x v="0"/>
    <x v="1"/>
    <x v="0"/>
    <x v="1"/>
    <x v="1760"/>
    <x v="1959"/>
    <x v="1"/>
    <s v="tier - 3"/>
    <x v="1"/>
    <x v="6"/>
  </r>
  <r>
    <x v="1960"/>
    <x v="1711"/>
    <x v="500"/>
    <x v="374"/>
    <s v="No"/>
    <s v="No"/>
    <x v="0"/>
    <x v="3"/>
    <x v="1"/>
    <x v="1"/>
    <x v="2"/>
    <x v="1761"/>
    <x v="1960"/>
    <x v="1"/>
    <s v="tier - 3"/>
    <x v="3"/>
    <x v="34"/>
  </r>
  <r>
    <x v="1961"/>
    <x v="1574"/>
    <x v="1202"/>
    <x v="18"/>
    <s v="Yes"/>
    <s v="No"/>
    <x v="0"/>
    <x v="3"/>
    <x v="1"/>
    <x v="2"/>
    <x v="2"/>
    <x v="1762"/>
    <x v="1961"/>
    <x v="1"/>
    <s v="tier - 1"/>
    <x v="0"/>
    <x v="23"/>
  </r>
  <r>
    <x v="1962"/>
    <x v="1712"/>
    <x v="235"/>
    <x v="145"/>
    <s v="No"/>
    <s v="No"/>
    <x v="1"/>
    <x v="3"/>
    <x v="1"/>
    <x v="0"/>
    <x v="2"/>
    <x v="585"/>
    <x v="1962"/>
    <x v="1"/>
    <s v="tier - 2"/>
    <x v="1"/>
    <x v="39"/>
  </r>
  <r>
    <x v="1963"/>
    <x v="298"/>
    <x v="191"/>
    <x v="184"/>
    <s v="No"/>
    <s v="No"/>
    <x v="0"/>
    <x v="3"/>
    <x v="1"/>
    <x v="1"/>
    <x v="1"/>
    <x v="1763"/>
    <x v="1963"/>
    <x v="2"/>
    <s v="tier - 3"/>
    <x v="1"/>
    <x v="44"/>
  </r>
  <r>
    <x v="1964"/>
    <x v="1713"/>
    <x v="619"/>
    <x v="178"/>
    <s v="No"/>
    <s v="No"/>
    <x v="0"/>
    <x v="0"/>
    <x v="1"/>
    <x v="0"/>
    <x v="1"/>
    <x v="1526"/>
    <x v="1964"/>
    <x v="1"/>
    <s v="tier - 2"/>
    <x v="0"/>
    <x v="35"/>
  </r>
  <r>
    <x v="1965"/>
    <x v="52"/>
    <x v="157"/>
    <x v="544"/>
    <s v="Yes"/>
    <s v="No"/>
    <x v="0"/>
    <x v="0"/>
    <x v="1"/>
    <x v="0"/>
    <x v="2"/>
    <x v="1764"/>
    <x v="1965"/>
    <x v="0"/>
    <s v="tier - 2"/>
    <x v="5"/>
    <x v="45"/>
  </r>
  <r>
    <x v="1966"/>
    <x v="1714"/>
    <x v="765"/>
    <x v="122"/>
    <s v="Yes"/>
    <s v="No"/>
    <x v="0"/>
    <x v="0"/>
    <x v="1"/>
    <x v="2"/>
    <x v="2"/>
    <x v="1765"/>
    <x v="1966"/>
    <x v="2"/>
    <s v="tier - 3"/>
    <x v="3"/>
    <x v="45"/>
  </r>
  <r>
    <x v="1967"/>
    <x v="1243"/>
    <x v="217"/>
    <x v="33"/>
    <s v="No"/>
    <s v="Yes"/>
    <x v="0"/>
    <x v="3"/>
    <x v="1"/>
    <x v="0"/>
    <x v="1"/>
    <x v="1766"/>
    <x v="1967"/>
    <x v="1"/>
    <s v="tier - 3"/>
    <x v="4"/>
    <x v="41"/>
  </r>
  <r>
    <x v="1968"/>
    <x v="1027"/>
    <x v="42"/>
    <x v="67"/>
    <s v="No"/>
    <s v="No"/>
    <x v="1"/>
    <x v="3"/>
    <x v="1"/>
    <x v="0"/>
    <x v="2"/>
    <x v="1767"/>
    <x v="1968"/>
    <x v="1"/>
    <s v="tier - 2"/>
    <x v="0"/>
    <x v="20"/>
  </r>
  <r>
    <x v="1969"/>
    <x v="1715"/>
    <x v="181"/>
    <x v="95"/>
    <s v="No"/>
    <s v="No"/>
    <x v="1"/>
    <x v="3"/>
    <x v="1"/>
    <x v="0"/>
    <x v="2"/>
    <x v="1768"/>
    <x v="1969"/>
    <x v="1"/>
    <s v="tier - 1"/>
    <x v="15"/>
    <x v="39"/>
  </r>
  <r>
    <x v="1970"/>
    <x v="1716"/>
    <x v="1203"/>
    <x v="176"/>
    <s v="No"/>
    <s v="No"/>
    <x v="0"/>
    <x v="3"/>
    <x v="1"/>
    <x v="3"/>
    <x v="2"/>
    <x v="1769"/>
    <x v="1970"/>
    <x v="1"/>
    <s v="tier - 1"/>
    <x v="3"/>
    <x v="38"/>
  </r>
  <r>
    <x v="1971"/>
    <x v="1717"/>
    <x v="105"/>
    <x v="614"/>
    <s v="Yes"/>
    <s v="Yes"/>
    <x v="0"/>
    <x v="1"/>
    <x v="1"/>
    <x v="0"/>
    <x v="2"/>
    <x v="1770"/>
    <x v="1971"/>
    <x v="1"/>
    <s v="tier - 1"/>
    <x v="3"/>
    <x v="21"/>
  </r>
  <r>
    <x v="1972"/>
    <x v="1718"/>
    <x v="966"/>
    <x v="223"/>
    <s v="Yes"/>
    <s v="No"/>
    <x v="0"/>
    <x v="3"/>
    <x v="1"/>
    <x v="3"/>
    <x v="0"/>
    <x v="1771"/>
    <x v="1972"/>
    <x v="1"/>
    <s v="tier - 1"/>
    <x v="0"/>
    <x v="26"/>
  </r>
  <r>
    <x v="1973"/>
    <x v="1719"/>
    <x v="812"/>
    <x v="112"/>
    <s v="Yes"/>
    <s v="No"/>
    <x v="0"/>
    <x v="0"/>
    <x v="1"/>
    <x v="0"/>
    <x v="2"/>
    <x v="1772"/>
    <x v="1973"/>
    <x v="1"/>
    <s v="tier - 2"/>
    <x v="3"/>
    <x v="47"/>
  </r>
  <r>
    <x v="1974"/>
    <x v="1720"/>
    <x v="1021"/>
    <x v="102"/>
    <s v="Yes"/>
    <s v="No"/>
    <x v="0"/>
    <x v="0"/>
    <x v="1"/>
    <x v="0"/>
    <x v="2"/>
    <x v="1773"/>
    <x v="1974"/>
    <x v="1"/>
    <s v="tier - 2"/>
    <x v="3"/>
    <x v="45"/>
  </r>
  <r>
    <x v="1975"/>
    <x v="1721"/>
    <x v="1204"/>
    <x v="320"/>
    <s v="No"/>
    <s v="Yes"/>
    <x v="0"/>
    <x v="3"/>
    <x v="1"/>
    <x v="0"/>
    <x v="2"/>
    <x v="714"/>
    <x v="1975"/>
    <x v="1"/>
    <s v="tier - 2"/>
    <x v="8"/>
    <x v="41"/>
  </r>
  <r>
    <x v="1976"/>
    <x v="1722"/>
    <x v="264"/>
    <x v="206"/>
    <s v="Yes"/>
    <s v="No"/>
    <x v="0"/>
    <x v="0"/>
    <x v="1"/>
    <x v="1"/>
    <x v="2"/>
    <x v="1774"/>
    <x v="1976"/>
    <x v="1"/>
    <s v="tier - 3"/>
    <x v="0"/>
    <x v="45"/>
  </r>
  <r>
    <x v="1977"/>
    <x v="214"/>
    <x v="844"/>
    <x v="197"/>
    <s v="Yes"/>
    <s v="No"/>
    <x v="0"/>
    <x v="0"/>
    <x v="1"/>
    <x v="1"/>
    <x v="2"/>
    <x v="1775"/>
    <x v="1977"/>
    <x v="1"/>
    <s v="tier - 3"/>
    <x v="0"/>
    <x v="45"/>
  </r>
  <r>
    <x v="1978"/>
    <x v="1723"/>
    <x v="570"/>
    <x v="283"/>
    <s v="Yes"/>
    <s v="No"/>
    <x v="0"/>
    <x v="0"/>
    <x v="1"/>
    <x v="1"/>
    <x v="2"/>
    <x v="1776"/>
    <x v="1978"/>
    <x v="1"/>
    <s v="tier - 2"/>
    <x v="2"/>
    <x v="45"/>
  </r>
  <r>
    <x v="1979"/>
    <x v="1724"/>
    <x v="477"/>
    <x v="544"/>
    <s v="Yes"/>
    <s v="No"/>
    <x v="0"/>
    <x v="0"/>
    <x v="1"/>
    <x v="2"/>
    <x v="2"/>
    <x v="1777"/>
    <x v="1979"/>
    <x v="1"/>
    <s v="tier - 1"/>
    <x v="3"/>
    <x v="45"/>
  </r>
  <r>
    <x v="1980"/>
    <x v="1725"/>
    <x v="4"/>
    <x v="82"/>
    <s v="No"/>
    <s v="No"/>
    <x v="1"/>
    <x v="3"/>
    <x v="1"/>
    <x v="0"/>
    <x v="2"/>
    <x v="1778"/>
    <x v="1980"/>
    <x v="1"/>
    <s v="tier - 2"/>
    <x v="0"/>
    <x v="20"/>
  </r>
  <r>
    <x v="1981"/>
    <x v="1726"/>
    <x v="675"/>
    <x v="93"/>
    <s v="Yes"/>
    <s v="No"/>
    <x v="0"/>
    <x v="3"/>
    <x v="1"/>
    <x v="2"/>
    <x v="2"/>
    <x v="1779"/>
    <x v="1981"/>
    <x v="1"/>
    <s v="tier - 3"/>
    <x v="1"/>
    <x v="40"/>
  </r>
  <r>
    <x v="1982"/>
    <x v="1727"/>
    <x v="436"/>
    <x v="89"/>
    <s v="No"/>
    <s v="No"/>
    <x v="1"/>
    <x v="3"/>
    <x v="1"/>
    <x v="1"/>
    <x v="2"/>
    <x v="1780"/>
    <x v="1982"/>
    <x v="1"/>
    <s v="tier - 1"/>
    <x v="3"/>
    <x v="20"/>
  </r>
  <r>
    <x v="1983"/>
    <x v="1728"/>
    <x v="1205"/>
    <x v="315"/>
    <s v="No"/>
    <s v="No"/>
    <x v="0"/>
    <x v="0"/>
    <x v="1"/>
    <x v="2"/>
    <x v="2"/>
    <x v="1781"/>
    <x v="1983"/>
    <x v="1"/>
    <s v="tier - 1"/>
    <x v="0"/>
    <x v="42"/>
  </r>
  <r>
    <x v="1984"/>
    <x v="1729"/>
    <x v="304"/>
    <x v="336"/>
    <s v="Yes"/>
    <s v="No"/>
    <x v="1"/>
    <x v="3"/>
    <x v="1"/>
    <x v="1"/>
    <x v="1"/>
    <x v="1782"/>
    <x v="1984"/>
    <x v="2"/>
    <s v="tier - 3"/>
    <x v="6"/>
    <x v="31"/>
  </r>
  <r>
    <x v="1985"/>
    <x v="1730"/>
    <x v="1084"/>
    <x v="361"/>
    <s v="No"/>
    <s v="No"/>
    <x v="1"/>
    <x v="3"/>
    <x v="1"/>
    <x v="0"/>
    <x v="2"/>
    <x v="1783"/>
    <x v="1985"/>
    <x v="1"/>
    <s v="tier - 1"/>
    <x v="14"/>
    <x v="39"/>
  </r>
  <r>
    <x v="1986"/>
    <x v="1731"/>
    <x v="1206"/>
    <x v="633"/>
    <s v="No"/>
    <s v="No"/>
    <x v="1"/>
    <x v="3"/>
    <x v="1"/>
    <x v="0"/>
    <x v="2"/>
    <x v="1784"/>
    <x v="1986"/>
    <x v="1"/>
    <s v="tier - 2"/>
    <x v="15"/>
    <x v="39"/>
  </r>
  <r>
    <x v="1987"/>
    <x v="1732"/>
    <x v="629"/>
    <x v="85"/>
    <s v="Yes"/>
    <s v="No"/>
    <x v="0"/>
    <x v="0"/>
    <x v="1"/>
    <x v="0"/>
    <x v="1"/>
    <x v="1785"/>
    <x v="1987"/>
    <x v="1"/>
    <s v="tier - 2"/>
    <x v="1"/>
    <x v="45"/>
  </r>
  <r>
    <x v="1988"/>
    <x v="1733"/>
    <x v="1207"/>
    <x v="40"/>
    <s v="No"/>
    <s v="No"/>
    <x v="1"/>
    <x v="3"/>
    <x v="1"/>
    <x v="0"/>
    <x v="2"/>
    <x v="229"/>
    <x v="1988"/>
    <x v="1"/>
    <s v="tier - 3"/>
    <x v="3"/>
    <x v="39"/>
  </r>
  <r>
    <x v="1989"/>
    <x v="1734"/>
    <x v="854"/>
    <x v="473"/>
    <s v="Yes"/>
    <s v="No"/>
    <x v="0"/>
    <x v="0"/>
    <x v="1"/>
    <x v="1"/>
    <x v="2"/>
    <x v="1786"/>
    <x v="1989"/>
    <x v="1"/>
    <s v="tier - 1"/>
    <x v="6"/>
    <x v="47"/>
  </r>
  <r>
    <x v="1990"/>
    <x v="1735"/>
    <x v="680"/>
    <x v="149"/>
    <s v="No"/>
    <s v="No"/>
    <x v="0"/>
    <x v="0"/>
    <x v="1"/>
    <x v="0"/>
    <x v="1"/>
    <x v="543"/>
    <x v="1990"/>
    <x v="1"/>
    <s v="tier - 3"/>
    <x v="3"/>
    <x v="6"/>
  </r>
  <r>
    <x v="1991"/>
    <x v="1736"/>
    <x v="1208"/>
    <x v="336"/>
    <s v="No"/>
    <s v="No"/>
    <x v="0"/>
    <x v="0"/>
    <x v="1"/>
    <x v="0"/>
    <x v="1"/>
    <x v="1787"/>
    <x v="1991"/>
    <x v="2"/>
    <s v="tier - 1"/>
    <x v="4"/>
    <x v="6"/>
  </r>
  <r>
    <x v="1992"/>
    <x v="1737"/>
    <x v="1209"/>
    <x v="249"/>
    <s v="No"/>
    <s v="No"/>
    <x v="0"/>
    <x v="0"/>
    <x v="1"/>
    <x v="2"/>
    <x v="2"/>
    <x v="1788"/>
    <x v="1992"/>
    <x v="2"/>
    <s v="tier - 2"/>
    <x v="3"/>
    <x v="42"/>
  </r>
  <r>
    <x v="1993"/>
    <x v="1738"/>
    <x v="11"/>
    <x v="186"/>
    <s v="Yes"/>
    <s v="No"/>
    <x v="1"/>
    <x v="3"/>
    <x v="1"/>
    <x v="0"/>
    <x v="1"/>
    <x v="1789"/>
    <x v="1993"/>
    <x v="1"/>
    <s v="tier - 3"/>
    <x v="0"/>
    <x v="31"/>
  </r>
  <r>
    <x v="1994"/>
    <x v="1739"/>
    <x v="1210"/>
    <x v="249"/>
    <s v="Yes"/>
    <s v="No"/>
    <x v="1"/>
    <x v="3"/>
    <x v="1"/>
    <x v="0"/>
    <x v="2"/>
    <x v="1790"/>
    <x v="1994"/>
    <x v="1"/>
    <s v="tier - 3"/>
    <x v="0"/>
    <x v="31"/>
  </r>
  <r>
    <x v="1995"/>
    <x v="369"/>
    <x v="276"/>
    <x v="419"/>
    <s v="Yes"/>
    <s v="No"/>
    <x v="1"/>
    <x v="3"/>
    <x v="1"/>
    <x v="1"/>
    <x v="2"/>
    <x v="1791"/>
    <x v="1995"/>
    <x v="1"/>
    <s v="tier - 2"/>
    <x v="2"/>
    <x v="31"/>
  </r>
  <r>
    <x v="1996"/>
    <x v="94"/>
    <x v="1211"/>
    <x v="212"/>
    <s v="Yes"/>
    <s v="No"/>
    <x v="1"/>
    <x v="3"/>
    <x v="1"/>
    <x v="2"/>
    <x v="2"/>
    <x v="1792"/>
    <x v="1996"/>
    <x v="1"/>
    <s v="tier - 3"/>
    <x v="3"/>
    <x v="31"/>
  </r>
  <r>
    <x v="1997"/>
    <x v="1740"/>
    <x v="1040"/>
    <x v="106"/>
    <s v="Yes"/>
    <s v="No"/>
    <x v="1"/>
    <x v="3"/>
    <x v="1"/>
    <x v="2"/>
    <x v="1"/>
    <x v="1793"/>
    <x v="1997"/>
    <x v="1"/>
    <s v="tier - 3"/>
    <x v="2"/>
    <x v="31"/>
  </r>
  <r>
    <x v="1998"/>
    <x v="285"/>
    <x v="1212"/>
    <x v="169"/>
    <s v="Yes"/>
    <s v="No"/>
    <x v="0"/>
    <x v="0"/>
    <x v="1"/>
    <x v="0"/>
    <x v="1"/>
    <x v="1794"/>
    <x v="1998"/>
    <x v="1"/>
    <s v="tier - 3"/>
    <x v="1"/>
    <x v="45"/>
  </r>
  <r>
    <x v="1999"/>
    <x v="1741"/>
    <x v="1213"/>
    <x v="186"/>
    <s v="Yes"/>
    <s v="No"/>
    <x v="0"/>
    <x v="0"/>
    <x v="1"/>
    <x v="2"/>
    <x v="1"/>
    <x v="1795"/>
    <x v="1999"/>
    <x v="1"/>
    <s v="tier - 2"/>
    <x v="0"/>
    <x v="47"/>
  </r>
  <r>
    <x v="2000"/>
    <x v="1742"/>
    <x v="1214"/>
    <x v="34"/>
    <s v="Yes"/>
    <s v="Yes"/>
    <x v="0"/>
    <x v="1"/>
    <x v="1"/>
    <x v="1"/>
    <x v="1"/>
    <x v="1796"/>
    <x v="2000"/>
    <x v="1"/>
    <s v="tier - 2"/>
    <x v="1"/>
    <x v="21"/>
  </r>
  <r>
    <x v="2001"/>
    <x v="1743"/>
    <x v="361"/>
    <x v="69"/>
    <s v="Yes"/>
    <s v="No"/>
    <x v="0"/>
    <x v="0"/>
    <x v="1"/>
    <x v="2"/>
    <x v="2"/>
    <x v="1797"/>
    <x v="2001"/>
    <x v="1"/>
    <s v="tier - 1"/>
    <x v="1"/>
    <x v="45"/>
  </r>
  <r>
    <x v="2002"/>
    <x v="1744"/>
    <x v="699"/>
    <x v="34"/>
    <s v="Yes"/>
    <s v="No"/>
    <x v="0"/>
    <x v="0"/>
    <x v="1"/>
    <x v="2"/>
    <x v="1"/>
    <x v="1798"/>
    <x v="2002"/>
    <x v="1"/>
    <s v="tier - 2"/>
    <x v="1"/>
    <x v="45"/>
  </r>
  <r>
    <x v="2003"/>
    <x v="1745"/>
    <x v="127"/>
    <x v="49"/>
    <s v="No"/>
    <s v="No"/>
    <x v="0"/>
    <x v="0"/>
    <x v="1"/>
    <x v="0"/>
    <x v="2"/>
    <x v="1799"/>
    <x v="2003"/>
    <x v="1"/>
    <s v="tier - 1"/>
    <x v="3"/>
    <x v="6"/>
  </r>
  <r>
    <x v="2004"/>
    <x v="1178"/>
    <x v="82"/>
    <x v="507"/>
    <s v="No"/>
    <s v="No"/>
    <x v="0"/>
    <x v="0"/>
    <x v="1"/>
    <x v="0"/>
    <x v="2"/>
    <x v="1800"/>
    <x v="2004"/>
    <x v="1"/>
    <s v="tier - 3"/>
    <x v="0"/>
    <x v="6"/>
  </r>
  <r>
    <x v="2005"/>
    <x v="1746"/>
    <x v="1026"/>
    <x v="319"/>
    <s v="Yes"/>
    <s v="No"/>
    <x v="0"/>
    <x v="0"/>
    <x v="1"/>
    <x v="3"/>
    <x v="2"/>
    <x v="1801"/>
    <x v="2005"/>
    <x v="1"/>
    <s v="tier - 3"/>
    <x v="2"/>
    <x v="47"/>
  </r>
  <r>
    <x v="2006"/>
    <x v="393"/>
    <x v="1215"/>
    <x v="544"/>
    <s v="No"/>
    <s v="No"/>
    <x v="1"/>
    <x v="3"/>
    <x v="1"/>
    <x v="1"/>
    <x v="2"/>
    <x v="1802"/>
    <x v="2006"/>
    <x v="1"/>
    <s v="tier - 3"/>
    <x v="0"/>
    <x v="20"/>
  </r>
  <r>
    <x v="2007"/>
    <x v="1747"/>
    <x v="809"/>
    <x v="206"/>
    <s v="No"/>
    <s v="No"/>
    <x v="0"/>
    <x v="0"/>
    <x v="1"/>
    <x v="1"/>
    <x v="2"/>
    <x v="1803"/>
    <x v="2007"/>
    <x v="1"/>
    <s v="tier - 1"/>
    <x v="3"/>
    <x v="6"/>
  </r>
  <r>
    <x v="2008"/>
    <x v="1748"/>
    <x v="1216"/>
    <x v="45"/>
    <s v="No"/>
    <s v="No"/>
    <x v="0"/>
    <x v="0"/>
    <x v="1"/>
    <x v="1"/>
    <x v="2"/>
    <x v="1804"/>
    <x v="2008"/>
    <x v="1"/>
    <s v="tier - 3"/>
    <x v="14"/>
    <x v="35"/>
  </r>
  <r>
    <x v="2009"/>
    <x v="1749"/>
    <x v="1217"/>
    <x v="198"/>
    <s v="No"/>
    <s v="No"/>
    <x v="0"/>
    <x v="3"/>
    <x v="1"/>
    <x v="3"/>
    <x v="2"/>
    <x v="1805"/>
    <x v="2009"/>
    <x v="1"/>
    <s v="tier - 2"/>
    <x v="0"/>
    <x v="38"/>
  </r>
  <r>
    <x v="2010"/>
    <x v="1750"/>
    <x v="711"/>
    <x v="206"/>
    <s v="Yes"/>
    <s v="No"/>
    <x v="0"/>
    <x v="0"/>
    <x v="1"/>
    <x v="2"/>
    <x v="2"/>
    <x v="1806"/>
    <x v="2010"/>
    <x v="1"/>
    <s v="tier - 1"/>
    <x v="1"/>
    <x v="47"/>
  </r>
  <r>
    <x v="2011"/>
    <x v="1751"/>
    <x v="497"/>
    <x v="78"/>
    <s v="Yes"/>
    <s v="No"/>
    <x v="0"/>
    <x v="3"/>
    <x v="1"/>
    <x v="1"/>
    <x v="2"/>
    <x v="1807"/>
    <x v="2011"/>
    <x v="2"/>
    <s v="tier - 1"/>
    <x v="6"/>
    <x v="40"/>
  </r>
  <r>
    <x v="2012"/>
    <x v="948"/>
    <x v="1218"/>
    <x v="425"/>
    <s v="No"/>
    <s v="No"/>
    <x v="0"/>
    <x v="0"/>
    <x v="1"/>
    <x v="3"/>
    <x v="1"/>
    <x v="1808"/>
    <x v="2012"/>
    <x v="1"/>
    <s v="tier - 1"/>
    <x v="1"/>
    <x v="4"/>
  </r>
  <r>
    <x v="2013"/>
    <x v="1752"/>
    <x v="26"/>
    <x v="540"/>
    <s v="No"/>
    <s v="No"/>
    <x v="0"/>
    <x v="0"/>
    <x v="1"/>
    <x v="0"/>
    <x v="2"/>
    <x v="1809"/>
    <x v="2013"/>
    <x v="2"/>
    <s v="tier - 1"/>
    <x v="1"/>
    <x v="6"/>
  </r>
  <r>
    <x v="2014"/>
    <x v="1753"/>
    <x v="47"/>
    <x v="656"/>
    <s v="No"/>
    <s v="No"/>
    <x v="0"/>
    <x v="0"/>
    <x v="1"/>
    <x v="0"/>
    <x v="0"/>
    <x v="1810"/>
    <x v="2014"/>
    <x v="1"/>
    <s v="tier - 3"/>
    <x v="0"/>
    <x v="43"/>
  </r>
  <r>
    <x v="2015"/>
    <x v="1754"/>
    <x v="1219"/>
    <x v="21"/>
    <s v="Yes"/>
    <s v="No"/>
    <x v="1"/>
    <x v="3"/>
    <x v="1"/>
    <x v="1"/>
    <x v="1"/>
    <x v="1792"/>
    <x v="2015"/>
    <x v="1"/>
    <s v="tier - 2"/>
    <x v="3"/>
    <x v="31"/>
  </r>
  <r>
    <x v="2016"/>
    <x v="1755"/>
    <x v="401"/>
    <x v="280"/>
    <s v="No"/>
    <s v="No"/>
    <x v="0"/>
    <x v="3"/>
    <x v="1"/>
    <x v="1"/>
    <x v="2"/>
    <x v="1811"/>
    <x v="2016"/>
    <x v="1"/>
    <s v="tier - 1"/>
    <x v="8"/>
    <x v="44"/>
  </r>
  <r>
    <x v="2017"/>
    <x v="1756"/>
    <x v="397"/>
    <x v="334"/>
    <s v="No"/>
    <s v="No"/>
    <x v="0"/>
    <x v="3"/>
    <x v="1"/>
    <x v="1"/>
    <x v="1"/>
    <x v="1812"/>
    <x v="2017"/>
    <x v="1"/>
    <s v="tier - 3"/>
    <x v="2"/>
    <x v="44"/>
  </r>
  <r>
    <x v="2018"/>
    <x v="61"/>
    <x v="2"/>
    <x v="577"/>
    <s v="Yes"/>
    <s v="No"/>
    <x v="1"/>
    <x v="3"/>
    <x v="1"/>
    <x v="0"/>
    <x v="2"/>
    <x v="1813"/>
    <x v="2018"/>
    <x v="1"/>
    <s v="tier - 3"/>
    <x v="1"/>
    <x v="31"/>
  </r>
  <r>
    <x v="2019"/>
    <x v="1757"/>
    <x v="1155"/>
    <x v="212"/>
    <s v="Yes"/>
    <s v="No"/>
    <x v="0"/>
    <x v="3"/>
    <x v="1"/>
    <x v="3"/>
    <x v="2"/>
    <x v="1814"/>
    <x v="2019"/>
    <x v="1"/>
    <s v="tier - 2"/>
    <x v="1"/>
    <x v="23"/>
  </r>
  <r>
    <x v="2020"/>
    <x v="222"/>
    <x v="1"/>
    <x v="464"/>
    <s v="No"/>
    <s v="No"/>
    <x v="0"/>
    <x v="0"/>
    <x v="1"/>
    <x v="0"/>
    <x v="0"/>
    <x v="1815"/>
    <x v="2020"/>
    <x v="1"/>
    <s v="tier - 3"/>
    <x v="1"/>
    <x v="43"/>
  </r>
  <r>
    <x v="2021"/>
    <x v="1758"/>
    <x v="1220"/>
    <x v="237"/>
    <s v="No"/>
    <s v="No"/>
    <x v="0"/>
    <x v="0"/>
    <x v="1"/>
    <x v="2"/>
    <x v="2"/>
    <x v="1816"/>
    <x v="2021"/>
    <x v="1"/>
    <s v="tier - 2"/>
    <x v="0"/>
    <x v="42"/>
  </r>
  <r>
    <x v="2022"/>
    <x v="1759"/>
    <x v="1221"/>
    <x v="237"/>
    <s v="No"/>
    <s v="No"/>
    <x v="0"/>
    <x v="3"/>
    <x v="1"/>
    <x v="3"/>
    <x v="2"/>
    <x v="1817"/>
    <x v="2022"/>
    <x v="1"/>
    <s v="tier - 3"/>
    <x v="0"/>
    <x v="38"/>
  </r>
  <r>
    <x v="2023"/>
    <x v="1760"/>
    <x v="345"/>
    <x v="171"/>
    <s v="Yes"/>
    <s v="No"/>
    <x v="0"/>
    <x v="3"/>
    <x v="1"/>
    <x v="2"/>
    <x v="2"/>
    <x v="1818"/>
    <x v="2023"/>
    <x v="1"/>
    <s v="tier - 1"/>
    <x v="3"/>
    <x v="40"/>
  </r>
  <r>
    <x v="2024"/>
    <x v="1761"/>
    <x v="1222"/>
    <x v="207"/>
    <s v="No"/>
    <s v="No"/>
    <x v="0"/>
    <x v="0"/>
    <x v="1"/>
    <x v="1"/>
    <x v="0"/>
    <x v="1819"/>
    <x v="2024"/>
    <x v="1"/>
    <s v="tier - 3"/>
    <x v="1"/>
    <x v="43"/>
  </r>
  <r>
    <x v="2025"/>
    <x v="1762"/>
    <x v="1035"/>
    <x v="95"/>
    <s v="Yes"/>
    <s v="No"/>
    <x v="0"/>
    <x v="0"/>
    <x v="1"/>
    <x v="0"/>
    <x v="2"/>
    <x v="1820"/>
    <x v="2025"/>
    <x v="1"/>
    <s v="tier - 2"/>
    <x v="0"/>
    <x v="45"/>
  </r>
  <r>
    <x v="2026"/>
    <x v="1414"/>
    <x v="1023"/>
    <x v="102"/>
    <s v="No"/>
    <s v="No"/>
    <x v="1"/>
    <x v="3"/>
    <x v="1"/>
    <x v="2"/>
    <x v="2"/>
    <x v="1821"/>
    <x v="2026"/>
    <x v="1"/>
    <s v="tier - 2"/>
    <x v="3"/>
    <x v="43"/>
  </r>
  <r>
    <x v="2027"/>
    <x v="1763"/>
    <x v="391"/>
    <x v="280"/>
    <s v="Yes"/>
    <s v="No"/>
    <x v="0"/>
    <x v="0"/>
    <x v="1"/>
    <x v="0"/>
    <x v="2"/>
    <x v="1822"/>
    <x v="2027"/>
    <x v="1"/>
    <s v="tier - 2"/>
    <x v="3"/>
    <x v="45"/>
  </r>
  <r>
    <x v="2028"/>
    <x v="1764"/>
    <x v="454"/>
    <x v="470"/>
    <s v="Yes"/>
    <s v="No"/>
    <x v="0"/>
    <x v="0"/>
    <x v="1"/>
    <x v="1"/>
    <x v="2"/>
    <x v="1823"/>
    <x v="2028"/>
    <x v="1"/>
    <s v="tier - 2"/>
    <x v="0"/>
    <x v="45"/>
  </r>
  <r>
    <x v="2029"/>
    <x v="1765"/>
    <x v="702"/>
    <x v="375"/>
    <s v="No"/>
    <s v="No"/>
    <x v="0"/>
    <x v="0"/>
    <x v="1"/>
    <x v="0"/>
    <x v="2"/>
    <x v="1824"/>
    <x v="2029"/>
    <x v="1"/>
    <s v="tier - 2"/>
    <x v="2"/>
    <x v="35"/>
  </r>
  <r>
    <x v="2030"/>
    <x v="1766"/>
    <x v="389"/>
    <x v="122"/>
    <s v="Yes"/>
    <s v="Yes"/>
    <x v="0"/>
    <x v="1"/>
    <x v="1"/>
    <x v="1"/>
    <x v="2"/>
    <x v="1825"/>
    <x v="2030"/>
    <x v="1"/>
    <s v="tier - 1"/>
    <x v="1"/>
    <x v="21"/>
  </r>
  <r>
    <x v="2031"/>
    <x v="680"/>
    <x v="1223"/>
    <x v="219"/>
    <s v="Yes"/>
    <s v="No"/>
    <x v="0"/>
    <x v="0"/>
    <x v="1"/>
    <x v="1"/>
    <x v="2"/>
    <x v="1826"/>
    <x v="2031"/>
    <x v="2"/>
    <s v="tier - 3"/>
    <x v="4"/>
    <x v="45"/>
  </r>
  <r>
    <x v="2032"/>
    <x v="1767"/>
    <x v="438"/>
    <x v="637"/>
    <s v="No"/>
    <s v="No"/>
    <x v="1"/>
    <x v="3"/>
    <x v="1"/>
    <x v="1"/>
    <x v="1"/>
    <x v="1827"/>
    <x v="2032"/>
    <x v="0"/>
    <s v="tier - 3"/>
    <x v="0"/>
    <x v="20"/>
  </r>
  <r>
    <x v="2033"/>
    <x v="1768"/>
    <x v="755"/>
    <x v="334"/>
    <s v="No"/>
    <s v="No"/>
    <x v="1"/>
    <x v="3"/>
    <x v="1"/>
    <x v="1"/>
    <x v="1"/>
    <x v="1828"/>
    <x v="2033"/>
    <x v="2"/>
    <s v="tier - 3"/>
    <x v="3"/>
    <x v="20"/>
  </r>
  <r>
    <x v="2034"/>
    <x v="1769"/>
    <x v="408"/>
    <x v="144"/>
    <s v="No"/>
    <s v="No"/>
    <x v="0"/>
    <x v="3"/>
    <x v="1"/>
    <x v="0"/>
    <x v="2"/>
    <x v="1829"/>
    <x v="2034"/>
    <x v="1"/>
    <s v="tier - 3"/>
    <x v="1"/>
    <x v="44"/>
  </r>
  <r>
    <x v="2035"/>
    <x v="1770"/>
    <x v="386"/>
    <x v="352"/>
    <s v="No"/>
    <s v="No"/>
    <x v="0"/>
    <x v="3"/>
    <x v="1"/>
    <x v="1"/>
    <x v="2"/>
    <x v="1830"/>
    <x v="2035"/>
    <x v="1"/>
    <s v="tier - 3"/>
    <x v="1"/>
    <x v="44"/>
  </r>
  <r>
    <x v="2036"/>
    <x v="1771"/>
    <x v="388"/>
    <x v="614"/>
    <s v="No"/>
    <s v="No"/>
    <x v="0"/>
    <x v="3"/>
    <x v="1"/>
    <x v="2"/>
    <x v="2"/>
    <x v="1831"/>
    <x v="2036"/>
    <x v="1"/>
    <s v="tier - 3"/>
    <x v="1"/>
    <x v="44"/>
  </r>
  <r>
    <x v="2037"/>
    <x v="1772"/>
    <x v="1224"/>
    <x v="251"/>
    <s v="No"/>
    <s v="Yes"/>
    <x v="0"/>
    <x v="3"/>
    <x v="1"/>
    <x v="1"/>
    <x v="2"/>
    <x v="1832"/>
    <x v="2037"/>
    <x v="1"/>
    <s v="tier - 3"/>
    <x v="3"/>
    <x v="21"/>
  </r>
  <r>
    <x v="2038"/>
    <x v="64"/>
    <x v="1225"/>
    <x v="3"/>
    <s v="No"/>
    <s v="No"/>
    <x v="1"/>
    <x v="3"/>
    <x v="1"/>
    <x v="2"/>
    <x v="1"/>
    <x v="1833"/>
    <x v="2038"/>
    <x v="1"/>
    <s v="tier - 1"/>
    <x v="1"/>
    <x v="39"/>
  </r>
  <r>
    <x v="2039"/>
    <x v="1773"/>
    <x v="1226"/>
    <x v="196"/>
    <s v="No"/>
    <s v="Yes"/>
    <x v="0"/>
    <x v="3"/>
    <x v="1"/>
    <x v="0"/>
    <x v="2"/>
    <x v="456"/>
    <x v="2039"/>
    <x v="1"/>
    <s v="tier - 3"/>
    <x v="0"/>
    <x v="41"/>
  </r>
  <r>
    <x v="2040"/>
    <x v="840"/>
    <x v="352"/>
    <x v="21"/>
    <s v="No"/>
    <s v="No"/>
    <x v="0"/>
    <x v="0"/>
    <x v="1"/>
    <x v="1"/>
    <x v="1"/>
    <x v="979"/>
    <x v="2040"/>
    <x v="1"/>
    <s v="tier - 3"/>
    <x v="1"/>
    <x v="35"/>
  </r>
  <r>
    <x v="2041"/>
    <x v="1774"/>
    <x v="1227"/>
    <x v="85"/>
    <s v="No"/>
    <s v="No"/>
    <x v="0"/>
    <x v="0"/>
    <x v="1"/>
    <x v="3"/>
    <x v="1"/>
    <x v="1834"/>
    <x v="2041"/>
    <x v="1"/>
    <s v="tier - 1"/>
    <x v="1"/>
    <x v="35"/>
  </r>
  <r>
    <x v="2042"/>
    <x v="1775"/>
    <x v="1121"/>
    <x v="268"/>
    <s v="No"/>
    <s v="Yes"/>
    <x v="0"/>
    <x v="3"/>
    <x v="1"/>
    <x v="0"/>
    <x v="1"/>
    <x v="1835"/>
    <x v="2042"/>
    <x v="1"/>
    <s v="tier - 1"/>
    <x v="14"/>
    <x v="41"/>
  </r>
  <r>
    <x v="2043"/>
    <x v="1776"/>
    <x v="1228"/>
    <x v="60"/>
    <s v="Yes"/>
    <s v="No"/>
    <x v="1"/>
    <x v="3"/>
    <x v="1"/>
    <x v="1"/>
    <x v="1"/>
    <x v="1836"/>
    <x v="2043"/>
    <x v="1"/>
    <s v="tier - 1"/>
    <x v="1"/>
    <x v="31"/>
  </r>
  <r>
    <x v="2044"/>
    <x v="1777"/>
    <x v="964"/>
    <x v="24"/>
    <s v="No"/>
    <s v="Yes"/>
    <x v="0"/>
    <x v="3"/>
    <x v="1"/>
    <x v="0"/>
    <x v="2"/>
    <x v="1837"/>
    <x v="2044"/>
    <x v="1"/>
    <s v="tier - 1"/>
    <x v="2"/>
    <x v="21"/>
  </r>
  <r>
    <x v="2045"/>
    <x v="496"/>
    <x v="217"/>
    <x v="209"/>
    <s v="Yes"/>
    <s v="Yes"/>
    <x v="0"/>
    <x v="3"/>
    <x v="1"/>
    <x v="0"/>
    <x v="2"/>
    <x v="1838"/>
    <x v="2045"/>
    <x v="1"/>
    <s v="tier - 3"/>
    <x v="2"/>
    <x v="21"/>
  </r>
  <r>
    <x v="2046"/>
    <x v="68"/>
    <x v="567"/>
    <x v="180"/>
    <s v="No"/>
    <s v="Yes"/>
    <x v="0"/>
    <x v="3"/>
    <x v="1"/>
    <x v="2"/>
    <x v="2"/>
    <x v="207"/>
    <x v="2046"/>
    <x v="1"/>
    <s v="tier - 3"/>
    <x v="2"/>
    <x v="21"/>
  </r>
  <r>
    <x v="2047"/>
    <x v="1778"/>
    <x v="1229"/>
    <x v="147"/>
    <s v="No"/>
    <s v="No"/>
    <x v="1"/>
    <x v="3"/>
    <x v="1"/>
    <x v="0"/>
    <x v="1"/>
    <x v="1839"/>
    <x v="2047"/>
    <x v="1"/>
    <s v="tier - 3"/>
    <x v="1"/>
    <x v="39"/>
  </r>
  <r>
    <x v="2048"/>
    <x v="1031"/>
    <x v="375"/>
    <x v="562"/>
    <s v="Yes"/>
    <s v="No"/>
    <x v="1"/>
    <x v="3"/>
    <x v="1"/>
    <x v="0"/>
    <x v="1"/>
    <x v="1840"/>
    <x v="2048"/>
    <x v="2"/>
    <s v="tier - 3"/>
    <x v="4"/>
    <x v="31"/>
  </r>
  <r>
    <x v="2049"/>
    <x v="1347"/>
    <x v="1230"/>
    <x v="24"/>
    <s v="Yes"/>
    <s v="No"/>
    <x v="0"/>
    <x v="3"/>
    <x v="1"/>
    <x v="3"/>
    <x v="2"/>
    <x v="1841"/>
    <x v="2049"/>
    <x v="1"/>
    <s v="tier - 2"/>
    <x v="0"/>
    <x v="23"/>
  </r>
  <r>
    <x v="2050"/>
    <x v="1779"/>
    <x v="577"/>
    <x v="347"/>
    <s v="Yes"/>
    <s v="No"/>
    <x v="1"/>
    <x v="3"/>
    <x v="1"/>
    <x v="1"/>
    <x v="2"/>
    <x v="1842"/>
    <x v="2050"/>
    <x v="0"/>
    <s v="tier - 3"/>
    <x v="7"/>
    <x v="31"/>
  </r>
  <r>
    <x v="2051"/>
    <x v="635"/>
    <x v="80"/>
    <x v="577"/>
    <s v="No"/>
    <s v="No"/>
    <x v="1"/>
    <x v="3"/>
    <x v="1"/>
    <x v="0"/>
    <x v="2"/>
    <x v="1843"/>
    <x v="2051"/>
    <x v="1"/>
    <s v="tier - 2"/>
    <x v="1"/>
    <x v="39"/>
  </r>
  <r>
    <x v="2052"/>
    <x v="1780"/>
    <x v="854"/>
    <x v="83"/>
    <s v="No"/>
    <s v="No"/>
    <x v="1"/>
    <x v="3"/>
    <x v="1"/>
    <x v="1"/>
    <x v="2"/>
    <x v="1844"/>
    <x v="2052"/>
    <x v="1"/>
    <s v="tier - 3"/>
    <x v="1"/>
    <x v="39"/>
  </r>
  <r>
    <x v="2053"/>
    <x v="1781"/>
    <x v="403"/>
    <x v="133"/>
    <s v="No"/>
    <s v="No"/>
    <x v="1"/>
    <x v="3"/>
    <x v="1"/>
    <x v="2"/>
    <x v="2"/>
    <x v="1845"/>
    <x v="2053"/>
    <x v="1"/>
    <s v="tier - 2"/>
    <x v="1"/>
    <x v="39"/>
  </r>
  <r>
    <x v="2054"/>
    <x v="463"/>
    <x v="1018"/>
    <x v="180"/>
    <s v="No"/>
    <s v="No"/>
    <x v="1"/>
    <x v="3"/>
    <x v="1"/>
    <x v="2"/>
    <x v="2"/>
    <x v="1846"/>
    <x v="2054"/>
    <x v="1"/>
    <s v="tier - 2"/>
    <x v="1"/>
    <x v="39"/>
  </r>
  <r>
    <x v="2055"/>
    <x v="1782"/>
    <x v="210"/>
    <x v="90"/>
    <s v="Yes"/>
    <s v="No"/>
    <x v="0"/>
    <x v="0"/>
    <x v="1"/>
    <x v="0"/>
    <x v="2"/>
    <x v="1822"/>
    <x v="2055"/>
    <x v="1"/>
    <s v="tier - 1"/>
    <x v="1"/>
    <x v="45"/>
  </r>
  <r>
    <x v="2056"/>
    <x v="1783"/>
    <x v="389"/>
    <x v="203"/>
    <s v="No"/>
    <s v="No"/>
    <x v="0"/>
    <x v="0"/>
    <x v="1"/>
    <x v="1"/>
    <x v="2"/>
    <x v="1847"/>
    <x v="2056"/>
    <x v="1"/>
    <s v="tier - 2"/>
    <x v="1"/>
    <x v="35"/>
  </r>
  <r>
    <x v="2057"/>
    <x v="1784"/>
    <x v="9"/>
    <x v="635"/>
    <s v="No"/>
    <s v="No"/>
    <x v="0"/>
    <x v="0"/>
    <x v="1"/>
    <x v="0"/>
    <x v="1"/>
    <x v="1848"/>
    <x v="2057"/>
    <x v="2"/>
    <s v="tier - 2"/>
    <x v="0"/>
    <x v="6"/>
  </r>
  <r>
    <x v="2058"/>
    <x v="1785"/>
    <x v="1231"/>
    <x v="90"/>
    <s v="No"/>
    <s v="No"/>
    <x v="0"/>
    <x v="0"/>
    <x v="1"/>
    <x v="1"/>
    <x v="2"/>
    <x v="1849"/>
    <x v="2058"/>
    <x v="1"/>
    <s v="tier - 2"/>
    <x v="0"/>
    <x v="6"/>
  </r>
  <r>
    <x v="2059"/>
    <x v="1786"/>
    <x v="1232"/>
    <x v="102"/>
    <s v="Yes"/>
    <s v="No"/>
    <x v="0"/>
    <x v="0"/>
    <x v="1"/>
    <x v="3"/>
    <x v="2"/>
    <x v="1850"/>
    <x v="2059"/>
    <x v="2"/>
    <s v="tier - 2"/>
    <x v="1"/>
    <x v="45"/>
  </r>
  <r>
    <x v="2060"/>
    <x v="1787"/>
    <x v="32"/>
    <x v="85"/>
    <s v="No"/>
    <s v="Yes"/>
    <x v="0"/>
    <x v="3"/>
    <x v="1"/>
    <x v="0"/>
    <x v="1"/>
    <x v="1851"/>
    <x v="2060"/>
    <x v="1"/>
    <s v="tier - 1"/>
    <x v="1"/>
    <x v="21"/>
  </r>
  <r>
    <x v="2061"/>
    <x v="1788"/>
    <x v="237"/>
    <x v="652"/>
    <s v="No"/>
    <s v="Yes"/>
    <x v="0"/>
    <x v="3"/>
    <x v="1"/>
    <x v="1"/>
    <x v="1"/>
    <x v="1852"/>
    <x v="2061"/>
    <x v="1"/>
    <s v="tier - 2"/>
    <x v="1"/>
    <x v="21"/>
  </r>
  <r>
    <x v="2062"/>
    <x v="1236"/>
    <x v="782"/>
    <x v="376"/>
    <s v="Yes"/>
    <s v="No"/>
    <x v="1"/>
    <x v="3"/>
    <x v="1"/>
    <x v="0"/>
    <x v="2"/>
    <x v="537"/>
    <x v="2062"/>
    <x v="1"/>
    <s v="tier - 1"/>
    <x v="3"/>
    <x v="31"/>
  </r>
  <r>
    <x v="2063"/>
    <x v="499"/>
    <x v="350"/>
    <x v="21"/>
    <s v="Yes"/>
    <s v="No"/>
    <x v="0"/>
    <x v="0"/>
    <x v="1"/>
    <x v="1"/>
    <x v="1"/>
    <x v="1853"/>
    <x v="2063"/>
    <x v="1"/>
    <s v="tier - 1"/>
    <x v="3"/>
    <x v="47"/>
  </r>
  <r>
    <x v="2064"/>
    <x v="1789"/>
    <x v="905"/>
    <x v="135"/>
    <s v="Yes"/>
    <s v="No"/>
    <x v="0"/>
    <x v="0"/>
    <x v="1"/>
    <x v="2"/>
    <x v="2"/>
    <x v="1854"/>
    <x v="2064"/>
    <x v="1"/>
    <s v="tier - 2"/>
    <x v="2"/>
    <x v="47"/>
  </r>
  <r>
    <x v="2065"/>
    <x v="840"/>
    <x v="1233"/>
    <x v="146"/>
    <s v="Yes"/>
    <s v="No"/>
    <x v="0"/>
    <x v="0"/>
    <x v="1"/>
    <x v="3"/>
    <x v="2"/>
    <x v="1855"/>
    <x v="2065"/>
    <x v="1"/>
    <s v="tier - 3"/>
    <x v="3"/>
    <x v="47"/>
  </r>
  <r>
    <x v="2066"/>
    <x v="1790"/>
    <x v="1234"/>
    <x v="640"/>
    <s v="No"/>
    <s v="No"/>
    <x v="0"/>
    <x v="0"/>
    <x v="1"/>
    <x v="1"/>
    <x v="0"/>
    <x v="1856"/>
    <x v="2066"/>
    <x v="1"/>
    <s v="tier - 2"/>
    <x v="14"/>
    <x v="43"/>
  </r>
  <r>
    <x v="2067"/>
    <x v="1791"/>
    <x v="201"/>
    <x v="657"/>
    <s v="No"/>
    <s v="No"/>
    <x v="0"/>
    <x v="0"/>
    <x v="1"/>
    <x v="0"/>
    <x v="0"/>
    <x v="387"/>
    <x v="2067"/>
    <x v="1"/>
    <s v="tier - 3"/>
    <x v="0"/>
    <x v="43"/>
  </r>
  <r>
    <x v="2068"/>
    <x v="1792"/>
    <x v="1235"/>
    <x v="174"/>
    <s v="No"/>
    <s v="No"/>
    <x v="0"/>
    <x v="0"/>
    <x v="1"/>
    <x v="2"/>
    <x v="2"/>
    <x v="1026"/>
    <x v="2068"/>
    <x v="1"/>
    <s v="tier - 1"/>
    <x v="0"/>
    <x v="42"/>
  </r>
  <r>
    <x v="2069"/>
    <x v="1793"/>
    <x v="966"/>
    <x v="505"/>
    <s v="No"/>
    <s v="No"/>
    <x v="0"/>
    <x v="0"/>
    <x v="1"/>
    <x v="3"/>
    <x v="2"/>
    <x v="1857"/>
    <x v="2069"/>
    <x v="1"/>
    <s v="tier - 2"/>
    <x v="0"/>
    <x v="3"/>
  </r>
  <r>
    <x v="2070"/>
    <x v="197"/>
    <x v="144"/>
    <x v="82"/>
    <s v="Yes"/>
    <s v="No"/>
    <x v="1"/>
    <x v="3"/>
    <x v="1"/>
    <x v="0"/>
    <x v="2"/>
    <x v="916"/>
    <x v="2070"/>
    <x v="2"/>
    <s v="tier - 3"/>
    <x v="1"/>
    <x v="31"/>
  </r>
  <r>
    <x v="2071"/>
    <x v="1794"/>
    <x v="429"/>
    <x v="331"/>
    <s v="Yes"/>
    <s v="Yes"/>
    <x v="0"/>
    <x v="1"/>
    <x v="1"/>
    <x v="2"/>
    <x v="1"/>
    <x v="1858"/>
    <x v="2071"/>
    <x v="1"/>
    <s v="tier - 3"/>
    <x v="1"/>
    <x v="21"/>
  </r>
  <r>
    <x v="2072"/>
    <x v="1795"/>
    <x v="589"/>
    <x v="176"/>
    <s v="Yes"/>
    <s v="No"/>
    <x v="1"/>
    <x v="3"/>
    <x v="1"/>
    <x v="1"/>
    <x v="2"/>
    <x v="1859"/>
    <x v="2072"/>
    <x v="2"/>
    <s v="tier - 1"/>
    <x v="1"/>
    <x v="31"/>
  </r>
  <r>
    <x v="2073"/>
    <x v="1796"/>
    <x v="1236"/>
    <x v="562"/>
    <s v="No"/>
    <s v="No"/>
    <x v="0"/>
    <x v="0"/>
    <x v="1"/>
    <x v="3"/>
    <x v="1"/>
    <x v="1860"/>
    <x v="2073"/>
    <x v="1"/>
    <s v="tier - 1"/>
    <x v="0"/>
    <x v="42"/>
  </r>
  <r>
    <x v="2074"/>
    <x v="1693"/>
    <x v="1237"/>
    <x v="100"/>
    <s v="No"/>
    <s v="Yes"/>
    <x v="0"/>
    <x v="3"/>
    <x v="1"/>
    <x v="1"/>
    <x v="1"/>
    <x v="681"/>
    <x v="2074"/>
    <x v="1"/>
    <s v="tier - 2"/>
    <x v="1"/>
    <x v="41"/>
  </r>
  <r>
    <x v="2075"/>
    <x v="1797"/>
    <x v="534"/>
    <x v="267"/>
    <s v="Yes"/>
    <s v="No"/>
    <x v="0"/>
    <x v="3"/>
    <x v="1"/>
    <x v="0"/>
    <x v="2"/>
    <x v="1861"/>
    <x v="2075"/>
    <x v="2"/>
    <s v="tier - 3"/>
    <x v="0"/>
    <x v="40"/>
  </r>
  <r>
    <x v="2076"/>
    <x v="1798"/>
    <x v="235"/>
    <x v="515"/>
    <s v="Yes"/>
    <s v="No"/>
    <x v="0"/>
    <x v="3"/>
    <x v="1"/>
    <x v="0"/>
    <x v="2"/>
    <x v="1862"/>
    <x v="2076"/>
    <x v="2"/>
    <s v="tier - 3"/>
    <x v="0"/>
    <x v="40"/>
  </r>
  <r>
    <x v="2077"/>
    <x v="1799"/>
    <x v="662"/>
    <x v="169"/>
    <s v="Yes"/>
    <s v="No"/>
    <x v="0"/>
    <x v="3"/>
    <x v="1"/>
    <x v="0"/>
    <x v="1"/>
    <x v="1683"/>
    <x v="2077"/>
    <x v="2"/>
    <s v="tier - 1"/>
    <x v="3"/>
    <x v="40"/>
  </r>
  <r>
    <x v="2078"/>
    <x v="1800"/>
    <x v="1238"/>
    <x v="563"/>
    <s v="Yes"/>
    <s v="No"/>
    <x v="0"/>
    <x v="3"/>
    <x v="1"/>
    <x v="2"/>
    <x v="1"/>
    <x v="1863"/>
    <x v="2078"/>
    <x v="2"/>
    <s v="tier - 2"/>
    <x v="0"/>
    <x v="40"/>
  </r>
  <r>
    <x v="2079"/>
    <x v="802"/>
    <x v="1188"/>
    <x v="358"/>
    <s v="No"/>
    <s v="No"/>
    <x v="0"/>
    <x v="3"/>
    <x v="1"/>
    <x v="0"/>
    <x v="2"/>
    <x v="323"/>
    <x v="2079"/>
    <x v="1"/>
    <s v="tier - 2"/>
    <x v="0"/>
    <x v="44"/>
  </r>
  <r>
    <x v="2080"/>
    <x v="1801"/>
    <x v="1210"/>
    <x v="188"/>
    <s v="No"/>
    <s v="No"/>
    <x v="0"/>
    <x v="3"/>
    <x v="1"/>
    <x v="0"/>
    <x v="2"/>
    <x v="1864"/>
    <x v="2080"/>
    <x v="1"/>
    <s v="tier - 3"/>
    <x v="0"/>
    <x v="44"/>
  </r>
  <r>
    <x v="2081"/>
    <x v="1802"/>
    <x v="586"/>
    <x v="658"/>
    <s v="No"/>
    <s v="No"/>
    <x v="0"/>
    <x v="3"/>
    <x v="1"/>
    <x v="1"/>
    <x v="1"/>
    <x v="1865"/>
    <x v="2081"/>
    <x v="1"/>
    <s v="tier - 3"/>
    <x v="0"/>
    <x v="44"/>
  </r>
  <r>
    <x v="2082"/>
    <x v="1803"/>
    <x v="375"/>
    <x v="659"/>
    <s v="No"/>
    <s v="No"/>
    <x v="0"/>
    <x v="0"/>
    <x v="1"/>
    <x v="0"/>
    <x v="0"/>
    <x v="1866"/>
    <x v="2082"/>
    <x v="1"/>
    <s v="tier - 2"/>
    <x v="2"/>
    <x v="43"/>
  </r>
  <r>
    <x v="2083"/>
    <x v="1804"/>
    <x v="450"/>
    <x v="60"/>
    <s v="No"/>
    <s v="No"/>
    <x v="0"/>
    <x v="3"/>
    <x v="1"/>
    <x v="2"/>
    <x v="1"/>
    <x v="1867"/>
    <x v="2083"/>
    <x v="1"/>
    <s v="tier - 1"/>
    <x v="3"/>
    <x v="44"/>
  </r>
  <r>
    <x v="2084"/>
    <x v="1805"/>
    <x v="570"/>
    <x v="163"/>
    <s v="No"/>
    <s v="No"/>
    <x v="0"/>
    <x v="0"/>
    <x v="1"/>
    <x v="1"/>
    <x v="0"/>
    <x v="1868"/>
    <x v="2084"/>
    <x v="1"/>
    <s v="tier - 1"/>
    <x v="2"/>
    <x v="43"/>
  </r>
  <r>
    <x v="2085"/>
    <x v="1806"/>
    <x v="1239"/>
    <x v="330"/>
    <s v="No"/>
    <s v="No"/>
    <x v="0"/>
    <x v="0"/>
    <x v="1"/>
    <x v="0"/>
    <x v="1"/>
    <x v="1869"/>
    <x v="2085"/>
    <x v="1"/>
    <s v="tier - 2"/>
    <x v="0"/>
    <x v="35"/>
  </r>
  <r>
    <x v="2086"/>
    <x v="197"/>
    <x v="40"/>
    <x v="141"/>
    <s v="No"/>
    <s v="No"/>
    <x v="0"/>
    <x v="0"/>
    <x v="1"/>
    <x v="0"/>
    <x v="2"/>
    <x v="140"/>
    <x v="2086"/>
    <x v="1"/>
    <s v="tier - 2"/>
    <x v="3"/>
    <x v="35"/>
  </r>
  <r>
    <x v="2087"/>
    <x v="1807"/>
    <x v="437"/>
    <x v="335"/>
    <s v="Yes"/>
    <s v="No"/>
    <x v="0"/>
    <x v="0"/>
    <x v="1"/>
    <x v="0"/>
    <x v="2"/>
    <x v="1870"/>
    <x v="2087"/>
    <x v="1"/>
    <s v="tier - 3"/>
    <x v="1"/>
    <x v="21"/>
  </r>
  <r>
    <x v="2088"/>
    <x v="1808"/>
    <x v="1018"/>
    <x v="164"/>
    <s v="No"/>
    <s v="No"/>
    <x v="0"/>
    <x v="0"/>
    <x v="1"/>
    <x v="2"/>
    <x v="2"/>
    <x v="669"/>
    <x v="2088"/>
    <x v="1"/>
    <s v="tier - 1"/>
    <x v="9"/>
    <x v="35"/>
  </r>
  <r>
    <x v="2089"/>
    <x v="1809"/>
    <x v="374"/>
    <x v="46"/>
    <s v="No"/>
    <s v="No"/>
    <x v="0"/>
    <x v="0"/>
    <x v="1"/>
    <x v="2"/>
    <x v="2"/>
    <x v="1871"/>
    <x v="2089"/>
    <x v="1"/>
    <s v="tier - 1"/>
    <x v="7"/>
    <x v="35"/>
  </r>
  <r>
    <x v="2090"/>
    <x v="1810"/>
    <x v="1240"/>
    <x v="635"/>
    <s v="Yes"/>
    <s v="No"/>
    <x v="0"/>
    <x v="3"/>
    <x v="1"/>
    <x v="3"/>
    <x v="1"/>
    <x v="1872"/>
    <x v="2090"/>
    <x v="1"/>
    <s v="tier - 2"/>
    <x v="0"/>
    <x v="23"/>
  </r>
  <r>
    <x v="2091"/>
    <x v="1811"/>
    <x v="443"/>
    <x v="485"/>
    <s v="No"/>
    <s v="No"/>
    <x v="0"/>
    <x v="0"/>
    <x v="1"/>
    <x v="0"/>
    <x v="0"/>
    <x v="1873"/>
    <x v="2091"/>
    <x v="1"/>
    <s v="tier - 1"/>
    <x v="1"/>
    <x v="43"/>
  </r>
  <r>
    <x v="2092"/>
    <x v="1812"/>
    <x v="351"/>
    <x v="563"/>
    <s v="No"/>
    <s v="No"/>
    <x v="0"/>
    <x v="3"/>
    <x v="1"/>
    <x v="2"/>
    <x v="1"/>
    <x v="1874"/>
    <x v="2092"/>
    <x v="2"/>
    <s v="tier - 3"/>
    <x v="1"/>
    <x v="44"/>
  </r>
  <r>
    <x v="2093"/>
    <x v="1813"/>
    <x v="1241"/>
    <x v="412"/>
    <s v="No"/>
    <s v="No"/>
    <x v="1"/>
    <x v="3"/>
    <x v="1"/>
    <x v="1"/>
    <x v="1"/>
    <x v="1783"/>
    <x v="2093"/>
    <x v="1"/>
    <s v="tier - 3"/>
    <x v="3"/>
    <x v="39"/>
  </r>
  <r>
    <x v="2094"/>
    <x v="1814"/>
    <x v="768"/>
    <x v="202"/>
    <s v="Yes"/>
    <s v="No"/>
    <x v="0"/>
    <x v="0"/>
    <x v="1"/>
    <x v="0"/>
    <x v="2"/>
    <x v="1875"/>
    <x v="2094"/>
    <x v="1"/>
    <s v="tier - 1"/>
    <x v="0"/>
    <x v="45"/>
  </r>
  <r>
    <x v="2095"/>
    <x v="1815"/>
    <x v="993"/>
    <x v="65"/>
    <s v="No"/>
    <s v="Yes"/>
    <x v="0"/>
    <x v="3"/>
    <x v="1"/>
    <x v="1"/>
    <x v="1"/>
    <x v="681"/>
    <x v="2095"/>
    <x v="1"/>
    <s v="tier - 3"/>
    <x v="0"/>
    <x v="41"/>
  </r>
  <r>
    <x v="2096"/>
    <x v="1816"/>
    <x v="1211"/>
    <x v="189"/>
    <s v="Yes"/>
    <s v="No"/>
    <x v="0"/>
    <x v="0"/>
    <x v="1"/>
    <x v="2"/>
    <x v="2"/>
    <x v="1876"/>
    <x v="2096"/>
    <x v="0"/>
    <s v="tier - 2"/>
    <x v="3"/>
    <x v="45"/>
  </r>
  <r>
    <x v="2097"/>
    <x v="1817"/>
    <x v="1242"/>
    <x v="192"/>
    <s v="No"/>
    <s v="No"/>
    <x v="0"/>
    <x v="0"/>
    <x v="1"/>
    <x v="3"/>
    <x v="2"/>
    <x v="1877"/>
    <x v="2097"/>
    <x v="1"/>
    <s v="tier - 1"/>
    <x v="0"/>
    <x v="4"/>
  </r>
  <r>
    <x v="2098"/>
    <x v="1818"/>
    <x v="1232"/>
    <x v="226"/>
    <s v="No"/>
    <s v="No"/>
    <x v="0"/>
    <x v="0"/>
    <x v="1"/>
    <x v="3"/>
    <x v="2"/>
    <x v="1878"/>
    <x v="2098"/>
    <x v="1"/>
    <s v="tier - 1"/>
    <x v="0"/>
    <x v="42"/>
  </r>
  <r>
    <x v="2099"/>
    <x v="1819"/>
    <x v="141"/>
    <x v="53"/>
    <s v="No"/>
    <s v="No"/>
    <x v="0"/>
    <x v="0"/>
    <x v="1"/>
    <x v="0"/>
    <x v="0"/>
    <x v="1879"/>
    <x v="2099"/>
    <x v="1"/>
    <s v="tier - 1"/>
    <x v="1"/>
    <x v="43"/>
  </r>
  <r>
    <x v="2100"/>
    <x v="1820"/>
    <x v="331"/>
    <x v="580"/>
    <s v="No"/>
    <s v="No"/>
    <x v="0"/>
    <x v="0"/>
    <x v="1"/>
    <x v="1"/>
    <x v="0"/>
    <x v="1880"/>
    <x v="2100"/>
    <x v="1"/>
    <s v="tier - 1"/>
    <x v="1"/>
    <x v="43"/>
  </r>
  <r>
    <x v="2101"/>
    <x v="1478"/>
    <x v="170"/>
    <x v="226"/>
    <s v="Yes"/>
    <s v="Yes"/>
    <x v="0"/>
    <x v="1"/>
    <x v="1"/>
    <x v="0"/>
    <x v="2"/>
    <x v="1611"/>
    <x v="2101"/>
    <x v="1"/>
    <s v="tier - 3"/>
    <x v="4"/>
    <x v="21"/>
  </r>
  <r>
    <x v="2102"/>
    <x v="1821"/>
    <x v="467"/>
    <x v="34"/>
    <s v="Yes"/>
    <s v="Yes"/>
    <x v="0"/>
    <x v="1"/>
    <x v="1"/>
    <x v="1"/>
    <x v="1"/>
    <x v="1881"/>
    <x v="2102"/>
    <x v="1"/>
    <s v="tier - 2"/>
    <x v="11"/>
    <x v="21"/>
  </r>
  <r>
    <x v="2103"/>
    <x v="8"/>
    <x v="417"/>
    <x v="78"/>
    <s v="No"/>
    <s v="No"/>
    <x v="1"/>
    <x v="3"/>
    <x v="1"/>
    <x v="1"/>
    <x v="2"/>
    <x v="1882"/>
    <x v="2103"/>
    <x v="1"/>
    <s v="tier - 3"/>
    <x v="1"/>
    <x v="39"/>
  </r>
  <r>
    <x v="2104"/>
    <x v="1822"/>
    <x v="866"/>
    <x v="135"/>
    <s v="No"/>
    <s v="Yes"/>
    <x v="0"/>
    <x v="3"/>
    <x v="1"/>
    <x v="0"/>
    <x v="2"/>
    <x v="1883"/>
    <x v="2104"/>
    <x v="1"/>
    <s v="tier - 1"/>
    <x v="0"/>
    <x v="41"/>
  </r>
  <r>
    <x v="2105"/>
    <x v="1823"/>
    <x v="412"/>
    <x v="184"/>
    <s v="No"/>
    <s v="Yes"/>
    <x v="0"/>
    <x v="3"/>
    <x v="1"/>
    <x v="0"/>
    <x v="1"/>
    <x v="1884"/>
    <x v="2105"/>
    <x v="1"/>
    <s v="tier - 1"/>
    <x v="2"/>
    <x v="41"/>
  </r>
  <r>
    <x v="2106"/>
    <x v="1824"/>
    <x v="1212"/>
    <x v="497"/>
    <s v="No"/>
    <s v="Yes"/>
    <x v="0"/>
    <x v="3"/>
    <x v="1"/>
    <x v="0"/>
    <x v="2"/>
    <x v="1885"/>
    <x v="2106"/>
    <x v="1"/>
    <s v="tier - 1"/>
    <x v="2"/>
    <x v="41"/>
  </r>
  <r>
    <x v="2107"/>
    <x v="1825"/>
    <x v="1243"/>
    <x v="105"/>
    <s v="No"/>
    <s v="No"/>
    <x v="0"/>
    <x v="0"/>
    <x v="1"/>
    <x v="2"/>
    <x v="1"/>
    <x v="1256"/>
    <x v="2107"/>
    <x v="1"/>
    <s v="tier - 2"/>
    <x v="0"/>
    <x v="6"/>
  </r>
  <r>
    <x v="2108"/>
    <x v="446"/>
    <x v="144"/>
    <x v="200"/>
    <s v="No"/>
    <s v="Yes"/>
    <x v="0"/>
    <x v="3"/>
    <x v="1"/>
    <x v="0"/>
    <x v="1"/>
    <x v="1445"/>
    <x v="2108"/>
    <x v="1"/>
    <s v="tier - 2"/>
    <x v="2"/>
    <x v="41"/>
  </r>
  <r>
    <x v="2109"/>
    <x v="1826"/>
    <x v="893"/>
    <x v="192"/>
    <s v="No"/>
    <s v="Yes"/>
    <x v="0"/>
    <x v="3"/>
    <x v="1"/>
    <x v="0"/>
    <x v="2"/>
    <x v="1886"/>
    <x v="2109"/>
    <x v="1"/>
    <s v="tier - 2"/>
    <x v="2"/>
    <x v="41"/>
  </r>
  <r>
    <x v="2110"/>
    <x v="1827"/>
    <x v="141"/>
    <x v="264"/>
    <s v="No"/>
    <s v="Yes"/>
    <x v="0"/>
    <x v="3"/>
    <x v="1"/>
    <x v="0"/>
    <x v="2"/>
    <x v="1887"/>
    <x v="2110"/>
    <x v="1"/>
    <s v="tier - 3"/>
    <x v="2"/>
    <x v="41"/>
  </r>
  <r>
    <x v="2111"/>
    <x v="1828"/>
    <x v="703"/>
    <x v="31"/>
    <s v="No"/>
    <s v="Yes"/>
    <x v="0"/>
    <x v="3"/>
    <x v="1"/>
    <x v="0"/>
    <x v="2"/>
    <x v="1888"/>
    <x v="2111"/>
    <x v="1"/>
    <s v="tier - 2"/>
    <x v="2"/>
    <x v="41"/>
  </r>
  <r>
    <x v="2112"/>
    <x v="1829"/>
    <x v="402"/>
    <x v="24"/>
    <s v="No"/>
    <s v="Yes"/>
    <x v="0"/>
    <x v="3"/>
    <x v="1"/>
    <x v="0"/>
    <x v="2"/>
    <x v="1886"/>
    <x v="2112"/>
    <x v="1"/>
    <s v="tier - 2"/>
    <x v="2"/>
    <x v="41"/>
  </r>
  <r>
    <x v="2113"/>
    <x v="1830"/>
    <x v="1244"/>
    <x v="270"/>
    <s v="No"/>
    <s v="Yes"/>
    <x v="0"/>
    <x v="3"/>
    <x v="1"/>
    <x v="2"/>
    <x v="2"/>
    <x v="1445"/>
    <x v="2113"/>
    <x v="1"/>
    <s v="tier - 3"/>
    <x v="0"/>
    <x v="41"/>
  </r>
  <r>
    <x v="2114"/>
    <x v="1831"/>
    <x v="360"/>
    <x v="139"/>
    <s v="No"/>
    <s v="Yes"/>
    <x v="0"/>
    <x v="3"/>
    <x v="1"/>
    <x v="1"/>
    <x v="2"/>
    <x v="1889"/>
    <x v="2114"/>
    <x v="1"/>
    <s v="tier - 2"/>
    <x v="2"/>
    <x v="41"/>
  </r>
  <r>
    <x v="2115"/>
    <x v="1832"/>
    <x v="984"/>
    <x v="324"/>
    <s v="No"/>
    <s v="Yes"/>
    <x v="0"/>
    <x v="3"/>
    <x v="1"/>
    <x v="1"/>
    <x v="2"/>
    <x v="1890"/>
    <x v="2115"/>
    <x v="1"/>
    <s v="tier - 1"/>
    <x v="8"/>
    <x v="41"/>
  </r>
  <r>
    <x v="2116"/>
    <x v="1833"/>
    <x v="369"/>
    <x v="111"/>
    <s v="No"/>
    <s v="Yes"/>
    <x v="0"/>
    <x v="3"/>
    <x v="1"/>
    <x v="1"/>
    <x v="2"/>
    <x v="1891"/>
    <x v="2116"/>
    <x v="1"/>
    <s v="tier - 3"/>
    <x v="2"/>
    <x v="41"/>
  </r>
  <r>
    <x v="2117"/>
    <x v="1834"/>
    <x v="1245"/>
    <x v="31"/>
    <s v="No"/>
    <s v="No"/>
    <x v="0"/>
    <x v="0"/>
    <x v="1"/>
    <x v="3"/>
    <x v="2"/>
    <x v="1892"/>
    <x v="2117"/>
    <x v="1"/>
    <s v="tier - 2"/>
    <x v="1"/>
    <x v="42"/>
  </r>
  <r>
    <x v="2118"/>
    <x v="1835"/>
    <x v="1246"/>
    <x v="251"/>
    <s v="No"/>
    <s v="No"/>
    <x v="0"/>
    <x v="0"/>
    <x v="1"/>
    <x v="2"/>
    <x v="2"/>
    <x v="1893"/>
    <x v="2118"/>
    <x v="1"/>
    <s v="tier - 2"/>
    <x v="0"/>
    <x v="6"/>
  </r>
  <r>
    <x v="2119"/>
    <x v="1836"/>
    <x v="889"/>
    <x v="497"/>
    <s v="No"/>
    <s v="Yes"/>
    <x v="0"/>
    <x v="3"/>
    <x v="1"/>
    <x v="0"/>
    <x v="2"/>
    <x v="1894"/>
    <x v="2119"/>
    <x v="1"/>
    <s v="tier - 2"/>
    <x v="3"/>
    <x v="21"/>
  </r>
  <r>
    <x v="2120"/>
    <x v="1837"/>
    <x v="1247"/>
    <x v="450"/>
    <s v="No"/>
    <s v="Yes"/>
    <x v="0"/>
    <x v="3"/>
    <x v="1"/>
    <x v="1"/>
    <x v="2"/>
    <x v="1895"/>
    <x v="2120"/>
    <x v="1"/>
    <s v="tier - 2"/>
    <x v="0"/>
    <x v="21"/>
  </r>
  <r>
    <x v="2121"/>
    <x v="1838"/>
    <x v="909"/>
    <x v="58"/>
    <s v="No"/>
    <s v="Yes"/>
    <x v="0"/>
    <x v="3"/>
    <x v="1"/>
    <x v="1"/>
    <x v="1"/>
    <x v="1896"/>
    <x v="2121"/>
    <x v="1"/>
    <s v="tier - 3"/>
    <x v="0"/>
    <x v="21"/>
  </r>
  <r>
    <x v="2122"/>
    <x v="1839"/>
    <x v="346"/>
    <x v="150"/>
    <s v="No"/>
    <s v="Yes"/>
    <x v="0"/>
    <x v="3"/>
    <x v="1"/>
    <x v="1"/>
    <x v="2"/>
    <x v="1897"/>
    <x v="2122"/>
    <x v="1"/>
    <s v="tier - 2"/>
    <x v="3"/>
    <x v="21"/>
  </r>
  <r>
    <x v="2123"/>
    <x v="698"/>
    <x v="925"/>
    <x v="148"/>
    <s v="Yes"/>
    <s v="Yes"/>
    <x v="0"/>
    <x v="3"/>
    <x v="1"/>
    <x v="2"/>
    <x v="1"/>
    <x v="247"/>
    <x v="2123"/>
    <x v="1"/>
    <s v="tier - 3"/>
    <x v="3"/>
    <x v="21"/>
  </r>
  <r>
    <x v="2124"/>
    <x v="1840"/>
    <x v="1248"/>
    <x v="87"/>
    <s v="No"/>
    <s v="Yes"/>
    <x v="0"/>
    <x v="3"/>
    <x v="1"/>
    <x v="0"/>
    <x v="1"/>
    <x v="936"/>
    <x v="2124"/>
    <x v="1"/>
    <s v="tier - 1"/>
    <x v="3"/>
    <x v="41"/>
  </r>
  <r>
    <x v="2125"/>
    <x v="1841"/>
    <x v="661"/>
    <x v="176"/>
    <s v="No"/>
    <s v="No"/>
    <x v="1"/>
    <x v="3"/>
    <x v="1"/>
    <x v="0"/>
    <x v="2"/>
    <x v="1898"/>
    <x v="2125"/>
    <x v="1"/>
    <s v="tier - 1"/>
    <x v="1"/>
    <x v="39"/>
  </r>
  <r>
    <x v="2126"/>
    <x v="1842"/>
    <x v="664"/>
    <x v="652"/>
    <s v="Yes"/>
    <s v="No"/>
    <x v="1"/>
    <x v="3"/>
    <x v="1"/>
    <x v="1"/>
    <x v="1"/>
    <x v="1899"/>
    <x v="2126"/>
    <x v="2"/>
    <s v="tier - 1"/>
    <x v="0"/>
    <x v="31"/>
  </r>
  <r>
    <x v="2127"/>
    <x v="1843"/>
    <x v="879"/>
    <x v="252"/>
    <s v="No"/>
    <s v="No"/>
    <x v="1"/>
    <x v="3"/>
    <x v="1"/>
    <x v="0"/>
    <x v="2"/>
    <x v="1900"/>
    <x v="2127"/>
    <x v="1"/>
    <s v="tier - 2"/>
    <x v="1"/>
    <x v="39"/>
  </r>
  <r>
    <x v="2128"/>
    <x v="1844"/>
    <x v="1249"/>
    <x v="324"/>
    <s v="No"/>
    <s v="No"/>
    <x v="1"/>
    <x v="3"/>
    <x v="1"/>
    <x v="0"/>
    <x v="2"/>
    <x v="338"/>
    <x v="2128"/>
    <x v="1"/>
    <s v="tier - 3"/>
    <x v="1"/>
    <x v="39"/>
  </r>
  <r>
    <x v="2129"/>
    <x v="758"/>
    <x v="355"/>
    <x v="46"/>
    <s v="No"/>
    <s v="No"/>
    <x v="1"/>
    <x v="3"/>
    <x v="1"/>
    <x v="0"/>
    <x v="2"/>
    <x v="1901"/>
    <x v="2129"/>
    <x v="1"/>
    <s v="tier - 3"/>
    <x v="1"/>
    <x v="39"/>
  </r>
  <r>
    <x v="2130"/>
    <x v="39"/>
    <x v="88"/>
    <x v="436"/>
    <s v="No"/>
    <s v="No"/>
    <x v="1"/>
    <x v="3"/>
    <x v="1"/>
    <x v="0"/>
    <x v="2"/>
    <x v="1902"/>
    <x v="2130"/>
    <x v="1"/>
    <s v="tier - 1"/>
    <x v="1"/>
    <x v="39"/>
  </r>
  <r>
    <x v="2131"/>
    <x v="1845"/>
    <x v="1250"/>
    <x v="299"/>
    <s v="No"/>
    <s v="Yes"/>
    <x v="0"/>
    <x v="3"/>
    <x v="1"/>
    <x v="1"/>
    <x v="2"/>
    <x v="1903"/>
    <x v="2131"/>
    <x v="1"/>
    <s v="tier - 1"/>
    <x v="1"/>
    <x v="41"/>
  </r>
  <r>
    <x v="2132"/>
    <x v="1846"/>
    <x v="878"/>
    <x v="623"/>
    <s v="No"/>
    <s v="No"/>
    <x v="1"/>
    <x v="3"/>
    <x v="1"/>
    <x v="2"/>
    <x v="1"/>
    <x v="1904"/>
    <x v="2132"/>
    <x v="1"/>
    <s v="tier - 3"/>
    <x v="1"/>
    <x v="39"/>
  </r>
  <r>
    <x v="2133"/>
    <x v="1847"/>
    <x v="947"/>
    <x v="80"/>
    <s v="No"/>
    <s v="No"/>
    <x v="0"/>
    <x v="0"/>
    <x v="1"/>
    <x v="3"/>
    <x v="2"/>
    <x v="1905"/>
    <x v="2133"/>
    <x v="1"/>
    <s v="tier - 2"/>
    <x v="0"/>
    <x v="4"/>
  </r>
  <r>
    <x v="2134"/>
    <x v="1848"/>
    <x v="352"/>
    <x v="450"/>
    <s v="Yes"/>
    <s v="No"/>
    <x v="0"/>
    <x v="0"/>
    <x v="1"/>
    <x v="1"/>
    <x v="2"/>
    <x v="1906"/>
    <x v="2134"/>
    <x v="1"/>
    <s v="tier - 1"/>
    <x v="4"/>
    <x v="47"/>
  </r>
  <r>
    <x v="2135"/>
    <x v="1754"/>
    <x v="986"/>
    <x v="143"/>
    <s v="Yes"/>
    <s v="No"/>
    <x v="0"/>
    <x v="0"/>
    <x v="1"/>
    <x v="2"/>
    <x v="2"/>
    <x v="1907"/>
    <x v="2135"/>
    <x v="2"/>
    <s v="tier - 2"/>
    <x v="3"/>
    <x v="47"/>
  </r>
  <r>
    <x v="2136"/>
    <x v="1422"/>
    <x v="497"/>
    <x v="336"/>
    <s v="Yes"/>
    <s v="No"/>
    <x v="0"/>
    <x v="0"/>
    <x v="1"/>
    <x v="1"/>
    <x v="1"/>
    <x v="1908"/>
    <x v="2136"/>
    <x v="2"/>
    <s v="tier - 2"/>
    <x v="9"/>
    <x v="47"/>
  </r>
  <r>
    <x v="2137"/>
    <x v="1849"/>
    <x v="292"/>
    <x v="144"/>
    <s v="No"/>
    <s v="Yes"/>
    <x v="0"/>
    <x v="3"/>
    <x v="1"/>
    <x v="1"/>
    <x v="2"/>
    <x v="1909"/>
    <x v="2137"/>
    <x v="2"/>
    <s v="tier - 2"/>
    <x v="15"/>
    <x v="41"/>
  </r>
  <r>
    <x v="2138"/>
    <x v="1850"/>
    <x v="355"/>
    <x v="79"/>
    <s v="Yes"/>
    <s v="Yes"/>
    <x v="0"/>
    <x v="1"/>
    <x v="1"/>
    <x v="0"/>
    <x v="2"/>
    <x v="1910"/>
    <x v="2138"/>
    <x v="2"/>
    <s v="tier - 3"/>
    <x v="1"/>
    <x v="21"/>
  </r>
  <r>
    <x v="2139"/>
    <x v="1851"/>
    <x v="524"/>
    <x v="109"/>
    <s v="Yes"/>
    <s v="Yes"/>
    <x v="0"/>
    <x v="1"/>
    <x v="1"/>
    <x v="1"/>
    <x v="1"/>
    <x v="1911"/>
    <x v="2139"/>
    <x v="2"/>
    <s v="tier - 3"/>
    <x v="1"/>
    <x v="21"/>
  </r>
  <r>
    <x v="2140"/>
    <x v="1852"/>
    <x v="1188"/>
    <x v="338"/>
    <s v="Yes"/>
    <s v="No"/>
    <x v="0"/>
    <x v="0"/>
    <x v="1"/>
    <x v="0"/>
    <x v="2"/>
    <x v="1912"/>
    <x v="2140"/>
    <x v="2"/>
    <s v="tier - 2"/>
    <x v="0"/>
    <x v="47"/>
  </r>
  <r>
    <x v="2141"/>
    <x v="1853"/>
    <x v="1251"/>
    <x v="49"/>
    <s v="Yes"/>
    <s v="No"/>
    <x v="0"/>
    <x v="0"/>
    <x v="1"/>
    <x v="0"/>
    <x v="2"/>
    <x v="1913"/>
    <x v="2141"/>
    <x v="2"/>
    <s v="tier - 2"/>
    <x v="0"/>
    <x v="47"/>
  </r>
  <r>
    <x v="2142"/>
    <x v="1854"/>
    <x v="72"/>
    <x v="146"/>
    <s v="Yes"/>
    <s v="No"/>
    <x v="0"/>
    <x v="0"/>
    <x v="1"/>
    <x v="0"/>
    <x v="2"/>
    <x v="1914"/>
    <x v="2142"/>
    <x v="2"/>
    <s v="tier - 1"/>
    <x v="3"/>
    <x v="47"/>
  </r>
  <r>
    <x v="2143"/>
    <x v="1855"/>
    <x v="809"/>
    <x v="109"/>
    <s v="Yes"/>
    <s v="No"/>
    <x v="0"/>
    <x v="0"/>
    <x v="1"/>
    <x v="1"/>
    <x v="1"/>
    <x v="1908"/>
    <x v="2143"/>
    <x v="2"/>
    <s v="tier - 2"/>
    <x v="3"/>
    <x v="47"/>
  </r>
  <r>
    <x v="2144"/>
    <x v="1856"/>
    <x v="28"/>
    <x v="280"/>
    <s v="No"/>
    <s v="No"/>
    <x v="0"/>
    <x v="3"/>
    <x v="1"/>
    <x v="0"/>
    <x v="2"/>
    <x v="1915"/>
    <x v="2144"/>
    <x v="2"/>
    <s v="tier - 2"/>
    <x v="0"/>
    <x v="44"/>
  </r>
  <r>
    <x v="2145"/>
    <x v="1857"/>
    <x v="1252"/>
    <x v="660"/>
    <s v="No"/>
    <s v="No"/>
    <x v="0"/>
    <x v="0"/>
    <x v="1"/>
    <x v="0"/>
    <x v="0"/>
    <x v="1916"/>
    <x v="2145"/>
    <x v="2"/>
    <s v="tier - 3"/>
    <x v="4"/>
    <x v="43"/>
  </r>
  <r>
    <x v="2146"/>
    <x v="1858"/>
    <x v="701"/>
    <x v="589"/>
    <s v="No"/>
    <s v="No"/>
    <x v="0"/>
    <x v="3"/>
    <x v="1"/>
    <x v="0"/>
    <x v="1"/>
    <x v="1917"/>
    <x v="2146"/>
    <x v="2"/>
    <s v="tier - 1"/>
    <x v="0"/>
    <x v="44"/>
  </r>
  <r>
    <x v="2147"/>
    <x v="1859"/>
    <x v="409"/>
    <x v="101"/>
    <s v="No"/>
    <s v="No"/>
    <x v="0"/>
    <x v="0"/>
    <x v="1"/>
    <x v="0"/>
    <x v="0"/>
    <x v="1918"/>
    <x v="2147"/>
    <x v="2"/>
    <s v="tier - 3"/>
    <x v="3"/>
    <x v="43"/>
  </r>
  <r>
    <x v="2148"/>
    <x v="1860"/>
    <x v="514"/>
    <x v="259"/>
    <s v="No"/>
    <s v="No"/>
    <x v="0"/>
    <x v="3"/>
    <x v="1"/>
    <x v="1"/>
    <x v="1"/>
    <x v="1919"/>
    <x v="2148"/>
    <x v="2"/>
    <s v="tier - 1"/>
    <x v="3"/>
    <x v="44"/>
  </r>
  <r>
    <x v="2149"/>
    <x v="1285"/>
    <x v="809"/>
    <x v="351"/>
    <s v="No"/>
    <s v="No"/>
    <x v="0"/>
    <x v="3"/>
    <x v="1"/>
    <x v="1"/>
    <x v="2"/>
    <x v="1920"/>
    <x v="2149"/>
    <x v="2"/>
    <s v="tier - 1"/>
    <x v="3"/>
    <x v="44"/>
  </r>
  <r>
    <x v="2150"/>
    <x v="1861"/>
    <x v="1023"/>
    <x v="180"/>
    <s v="No"/>
    <s v="No"/>
    <x v="0"/>
    <x v="3"/>
    <x v="1"/>
    <x v="2"/>
    <x v="2"/>
    <x v="1921"/>
    <x v="2150"/>
    <x v="2"/>
    <s v="tier - 3"/>
    <x v="3"/>
    <x v="44"/>
  </r>
  <r>
    <x v="2151"/>
    <x v="1862"/>
    <x v="445"/>
    <x v="502"/>
    <s v="No"/>
    <s v="No"/>
    <x v="0"/>
    <x v="0"/>
    <x v="1"/>
    <x v="1"/>
    <x v="0"/>
    <x v="1868"/>
    <x v="2151"/>
    <x v="2"/>
    <s v="tier - 2"/>
    <x v="4"/>
    <x v="43"/>
  </r>
  <r>
    <x v="2152"/>
    <x v="1863"/>
    <x v="1253"/>
    <x v="292"/>
    <s v="No"/>
    <s v="No"/>
    <x v="0"/>
    <x v="0"/>
    <x v="1"/>
    <x v="2"/>
    <x v="0"/>
    <x v="1922"/>
    <x v="2152"/>
    <x v="2"/>
    <s v="tier - 1"/>
    <x v="3"/>
    <x v="43"/>
  </r>
  <r>
    <x v="2153"/>
    <x v="1864"/>
    <x v="27"/>
    <x v="482"/>
    <s v="Yes"/>
    <s v="No"/>
    <x v="0"/>
    <x v="0"/>
    <x v="1"/>
    <x v="0"/>
    <x v="2"/>
    <x v="1923"/>
    <x v="2153"/>
    <x v="2"/>
    <s v="tier - 2"/>
    <x v="1"/>
    <x v="47"/>
  </r>
  <r>
    <x v="2154"/>
    <x v="1836"/>
    <x v="1046"/>
    <x v="206"/>
    <s v="Yes"/>
    <s v="No"/>
    <x v="0"/>
    <x v="0"/>
    <x v="1"/>
    <x v="0"/>
    <x v="2"/>
    <x v="1924"/>
    <x v="2154"/>
    <x v="2"/>
    <s v="tier - 3"/>
    <x v="1"/>
    <x v="47"/>
  </r>
  <r>
    <x v="2155"/>
    <x v="1865"/>
    <x v="1254"/>
    <x v="47"/>
    <s v="No"/>
    <s v="No"/>
    <x v="0"/>
    <x v="0"/>
    <x v="1"/>
    <x v="2"/>
    <x v="2"/>
    <x v="1925"/>
    <x v="2155"/>
    <x v="2"/>
    <s v="tier - 3"/>
    <x v="0"/>
    <x v="6"/>
  </r>
  <r>
    <x v="2156"/>
    <x v="1866"/>
    <x v="331"/>
    <x v="83"/>
    <s v="Yes"/>
    <s v="No"/>
    <x v="0"/>
    <x v="0"/>
    <x v="1"/>
    <x v="1"/>
    <x v="2"/>
    <x v="1926"/>
    <x v="2156"/>
    <x v="2"/>
    <s v="tier - 1"/>
    <x v="1"/>
    <x v="47"/>
  </r>
  <r>
    <x v="2157"/>
    <x v="994"/>
    <x v="766"/>
    <x v="661"/>
    <s v="No"/>
    <s v="No"/>
    <x v="0"/>
    <x v="0"/>
    <x v="1"/>
    <x v="0"/>
    <x v="0"/>
    <x v="1597"/>
    <x v="2157"/>
    <x v="2"/>
    <s v="tier - 1"/>
    <x v="3"/>
    <x v="43"/>
  </r>
  <r>
    <x v="2158"/>
    <x v="1867"/>
    <x v="409"/>
    <x v="307"/>
    <s v="No"/>
    <s v="No"/>
    <x v="0"/>
    <x v="0"/>
    <x v="1"/>
    <x v="0"/>
    <x v="0"/>
    <x v="1927"/>
    <x v="2158"/>
    <x v="2"/>
    <s v="tier - 2"/>
    <x v="0"/>
    <x v="43"/>
  </r>
  <r>
    <x v="2159"/>
    <x v="1868"/>
    <x v="336"/>
    <x v="217"/>
    <s v="No"/>
    <s v="No"/>
    <x v="0"/>
    <x v="0"/>
    <x v="1"/>
    <x v="0"/>
    <x v="0"/>
    <x v="1928"/>
    <x v="2159"/>
    <x v="2"/>
    <s v="tier - 1"/>
    <x v="0"/>
    <x v="43"/>
  </r>
  <r>
    <x v="2160"/>
    <x v="1869"/>
    <x v="404"/>
    <x v="303"/>
    <s v="No"/>
    <s v="No"/>
    <x v="0"/>
    <x v="0"/>
    <x v="1"/>
    <x v="1"/>
    <x v="0"/>
    <x v="1929"/>
    <x v="2160"/>
    <x v="2"/>
    <s v="tier - 2"/>
    <x v="3"/>
    <x v="43"/>
  </r>
  <r>
    <x v="2161"/>
    <x v="1870"/>
    <x v="1255"/>
    <x v="46"/>
    <s v="Yes"/>
    <s v="No"/>
    <x v="0"/>
    <x v="0"/>
    <x v="1"/>
    <x v="2"/>
    <x v="2"/>
    <x v="1930"/>
    <x v="2161"/>
    <x v="2"/>
    <s v="tier - 3"/>
    <x v="1"/>
    <x v="45"/>
  </r>
  <r>
    <x v="2162"/>
    <x v="1871"/>
    <x v="481"/>
    <x v="105"/>
    <s v="No"/>
    <s v="Yes"/>
    <x v="0"/>
    <x v="3"/>
    <x v="1"/>
    <x v="1"/>
    <x v="1"/>
    <x v="1931"/>
    <x v="2162"/>
    <x v="2"/>
    <s v="tier - 1"/>
    <x v="15"/>
    <x v="41"/>
  </r>
  <r>
    <x v="2163"/>
    <x v="79"/>
    <x v="1256"/>
    <x v="189"/>
    <s v="No"/>
    <s v="No"/>
    <x v="0"/>
    <x v="0"/>
    <x v="1"/>
    <x v="2"/>
    <x v="2"/>
    <x v="1932"/>
    <x v="2163"/>
    <x v="2"/>
    <s v="tier - 2"/>
    <x v="1"/>
    <x v="6"/>
  </r>
  <r>
    <x v="2164"/>
    <x v="1872"/>
    <x v="1241"/>
    <x v="167"/>
    <s v="No"/>
    <s v="No"/>
    <x v="1"/>
    <x v="3"/>
    <x v="1"/>
    <x v="1"/>
    <x v="2"/>
    <x v="1933"/>
    <x v="2164"/>
    <x v="2"/>
    <s v="tier - 2"/>
    <x v="3"/>
    <x v="39"/>
  </r>
  <r>
    <x v="2165"/>
    <x v="1873"/>
    <x v="372"/>
    <x v="366"/>
    <s v="No"/>
    <s v="No"/>
    <x v="0"/>
    <x v="0"/>
    <x v="1"/>
    <x v="0"/>
    <x v="1"/>
    <x v="1934"/>
    <x v="2165"/>
    <x v="2"/>
    <s v="tier - 2"/>
    <x v="0"/>
    <x v="35"/>
  </r>
  <r>
    <x v="2166"/>
    <x v="1874"/>
    <x v="473"/>
    <x v="366"/>
    <s v="No"/>
    <s v="No"/>
    <x v="1"/>
    <x v="3"/>
    <x v="1"/>
    <x v="2"/>
    <x v="1"/>
    <x v="1935"/>
    <x v="2166"/>
    <x v="2"/>
    <s v="tier - 2"/>
    <x v="3"/>
    <x v="39"/>
  </r>
  <r>
    <x v="2167"/>
    <x v="1875"/>
    <x v="405"/>
    <x v="89"/>
    <s v="No"/>
    <s v="No"/>
    <x v="1"/>
    <x v="3"/>
    <x v="1"/>
    <x v="2"/>
    <x v="2"/>
    <x v="1936"/>
    <x v="2167"/>
    <x v="2"/>
    <s v="tier - 3"/>
    <x v="3"/>
    <x v="39"/>
  </r>
  <r>
    <x v="2168"/>
    <x v="1876"/>
    <x v="169"/>
    <x v="299"/>
    <s v="No"/>
    <s v="No"/>
    <x v="0"/>
    <x v="0"/>
    <x v="1"/>
    <x v="0"/>
    <x v="2"/>
    <x v="194"/>
    <x v="2168"/>
    <x v="2"/>
    <s v="tier - 2"/>
    <x v="3"/>
    <x v="35"/>
  </r>
  <r>
    <x v="2169"/>
    <x v="1877"/>
    <x v="84"/>
    <x v="332"/>
    <s v="No"/>
    <s v="No"/>
    <x v="0"/>
    <x v="0"/>
    <x v="1"/>
    <x v="0"/>
    <x v="2"/>
    <x v="1937"/>
    <x v="2169"/>
    <x v="2"/>
    <s v="tier - 3"/>
    <x v="0"/>
    <x v="35"/>
  </r>
  <r>
    <x v="2170"/>
    <x v="1878"/>
    <x v="1257"/>
    <x v="24"/>
    <s v="No"/>
    <s v="Yes"/>
    <x v="0"/>
    <x v="3"/>
    <x v="1"/>
    <x v="1"/>
    <x v="2"/>
    <x v="1938"/>
    <x v="2170"/>
    <x v="2"/>
    <s v="tier - 1"/>
    <x v="1"/>
    <x v="41"/>
  </r>
  <r>
    <x v="2171"/>
    <x v="1489"/>
    <x v="1171"/>
    <x v="253"/>
    <s v="No"/>
    <s v="No"/>
    <x v="0"/>
    <x v="0"/>
    <x v="1"/>
    <x v="1"/>
    <x v="2"/>
    <x v="1939"/>
    <x v="2171"/>
    <x v="2"/>
    <s v="tier - 3"/>
    <x v="0"/>
    <x v="35"/>
  </r>
  <r>
    <x v="2172"/>
    <x v="1879"/>
    <x v="252"/>
    <x v="397"/>
    <s v="No"/>
    <s v="No"/>
    <x v="0"/>
    <x v="0"/>
    <x v="1"/>
    <x v="1"/>
    <x v="0"/>
    <x v="1940"/>
    <x v="2172"/>
    <x v="2"/>
    <s v="tier - 3"/>
    <x v="1"/>
    <x v="43"/>
  </r>
  <r>
    <x v="2173"/>
    <x v="1033"/>
    <x v="1258"/>
    <x v="66"/>
    <s v="No"/>
    <s v="No"/>
    <x v="1"/>
    <x v="3"/>
    <x v="1"/>
    <x v="0"/>
    <x v="2"/>
    <x v="1941"/>
    <x v="2173"/>
    <x v="2"/>
    <s v="tier - 1"/>
    <x v="3"/>
    <x v="39"/>
  </r>
  <r>
    <x v="2174"/>
    <x v="1880"/>
    <x v="1259"/>
    <x v="70"/>
    <s v="No"/>
    <s v="No"/>
    <x v="0"/>
    <x v="3"/>
    <x v="1"/>
    <x v="1"/>
    <x v="2"/>
    <x v="1942"/>
    <x v="2174"/>
    <x v="2"/>
    <s v="tier - 3"/>
    <x v="0"/>
    <x v="44"/>
  </r>
  <r>
    <x v="2175"/>
    <x v="222"/>
    <x v="174"/>
    <x v="226"/>
    <s v="No"/>
    <s v="No"/>
    <x v="1"/>
    <x v="3"/>
    <x v="1"/>
    <x v="0"/>
    <x v="2"/>
    <x v="1900"/>
    <x v="2175"/>
    <x v="2"/>
    <s v="tier - 1"/>
    <x v="3"/>
    <x v="39"/>
  </r>
  <r>
    <x v="2176"/>
    <x v="214"/>
    <x v="356"/>
    <x v="228"/>
    <s v="No"/>
    <s v="No"/>
    <x v="1"/>
    <x v="3"/>
    <x v="1"/>
    <x v="1"/>
    <x v="2"/>
    <x v="1943"/>
    <x v="2176"/>
    <x v="2"/>
    <s v="tier - 1"/>
    <x v="3"/>
    <x v="39"/>
  </r>
  <r>
    <x v="2177"/>
    <x v="629"/>
    <x v="692"/>
    <x v="561"/>
    <s v="No"/>
    <s v="No"/>
    <x v="1"/>
    <x v="3"/>
    <x v="1"/>
    <x v="1"/>
    <x v="1"/>
    <x v="434"/>
    <x v="2177"/>
    <x v="2"/>
    <s v="tier - 1"/>
    <x v="3"/>
    <x v="39"/>
  </r>
  <r>
    <x v="2178"/>
    <x v="1881"/>
    <x v="278"/>
    <x v="134"/>
    <s v="No"/>
    <s v="No"/>
    <x v="1"/>
    <x v="3"/>
    <x v="1"/>
    <x v="2"/>
    <x v="2"/>
    <x v="1944"/>
    <x v="2178"/>
    <x v="2"/>
    <s v="tier - 2"/>
    <x v="3"/>
    <x v="39"/>
  </r>
  <r>
    <x v="2179"/>
    <x v="1067"/>
    <x v="856"/>
    <x v="39"/>
    <s v="No"/>
    <s v="No"/>
    <x v="1"/>
    <x v="3"/>
    <x v="1"/>
    <x v="2"/>
    <x v="2"/>
    <x v="1945"/>
    <x v="2179"/>
    <x v="2"/>
    <s v="tier - 2"/>
    <x v="3"/>
    <x v="39"/>
  </r>
  <r>
    <x v="2180"/>
    <x v="1882"/>
    <x v="1260"/>
    <x v="633"/>
    <s v="No"/>
    <s v="No"/>
    <x v="1"/>
    <x v="3"/>
    <x v="1"/>
    <x v="2"/>
    <x v="2"/>
    <x v="338"/>
    <x v="2180"/>
    <x v="2"/>
    <s v="tier - 2"/>
    <x v="3"/>
    <x v="39"/>
  </r>
  <r>
    <x v="2181"/>
    <x v="1883"/>
    <x v="1031"/>
    <x v="188"/>
    <s v="No"/>
    <s v="No"/>
    <x v="1"/>
    <x v="3"/>
    <x v="1"/>
    <x v="3"/>
    <x v="2"/>
    <x v="1845"/>
    <x v="2181"/>
    <x v="2"/>
    <s v="tier - 3"/>
    <x v="3"/>
    <x v="39"/>
  </r>
  <r>
    <x v="2182"/>
    <x v="373"/>
    <x v="40"/>
    <x v="412"/>
    <s v="No"/>
    <s v="Yes"/>
    <x v="0"/>
    <x v="3"/>
    <x v="1"/>
    <x v="0"/>
    <x v="1"/>
    <x v="1946"/>
    <x v="2182"/>
    <x v="2"/>
    <s v="tier - 1"/>
    <x v="0"/>
    <x v="41"/>
  </r>
  <r>
    <x v="2183"/>
    <x v="1884"/>
    <x v="1261"/>
    <x v="93"/>
    <s v="No"/>
    <s v="Yes"/>
    <x v="0"/>
    <x v="3"/>
    <x v="1"/>
    <x v="0"/>
    <x v="2"/>
    <x v="1947"/>
    <x v="2183"/>
    <x v="2"/>
    <s v="tier - 2"/>
    <x v="0"/>
    <x v="41"/>
  </r>
  <r>
    <x v="2184"/>
    <x v="1885"/>
    <x v="848"/>
    <x v="299"/>
    <s v="No"/>
    <s v="Yes"/>
    <x v="0"/>
    <x v="3"/>
    <x v="1"/>
    <x v="0"/>
    <x v="2"/>
    <x v="1948"/>
    <x v="2184"/>
    <x v="2"/>
    <s v="tier - 3"/>
    <x v="0"/>
    <x v="41"/>
  </r>
  <r>
    <x v="2185"/>
    <x v="522"/>
    <x v="891"/>
    <x v="540"/>
    <s v="No"/>
    <s v="Yes"/>
    <x v="0"/>
    <x v="3"/>
    <x v="1"/>
    <x v="1"/>
    <x v="2"/>
    <x v="1949"/>
    <x v="2185"/>
    <x v="2"/>
    <s v="tier - 3"/>
    <x v="0"/>
    <x v="41"/>
  </r>
  <r>
    <x v="2186"/>
    <x v="1886"/>
    <x v="191"/>
    <x v="79"/>
    <s v="No"/>
    <s v="Yes"/>
    <x v="0"/>
    <x v="3"/>
    <x v="1"/>
    <x v="1"/>
    <x v="2"/>
    <x v="1950"/>
    <x v="2186"/>
    <x v="2"/>
    <s v="tier - 1"/>
    <x v="4"/>
    <x v="41"/>
  </r>
  <r>
    <x v="2187"/>
    <x v="1887"/>
    <x v="1262"/>
    <x v="133"/>
    <s v="No"/>
    <s v="Yes"/>
    <x v="0"/>
    <x v="3"/>
    <x v="1"/>
    <x v="2"/>
    <x v="2"/>
    <x v="1951"/>
    <x v="2187"/>
    <x v="2"/>
    <s v="tier - 3"/>
    <x v="0"/>
    <x v="41"/>
  </r>
  <r>
    <x v="2188"/>
    <x v="1221"/>
    <x v="379"/>
    <x v="173"/>
    <s v="No"/>
    <s v="Yes"/>
    <x v="0"/>
    <x v="3"/>
    <x v="1"/>
    <x v="1"/>
    <x v="2"/>
    <x v="1883"/>
    <x v="2188"/>
    <x v="2"/>
    <s v="tier - 1"/>
    <x v="9"/>
    <x v="41"/>
  </r>
  <r>
    <x v="2189"/>
    <x v="1888"/>
    <x v="247"/>
    <x v="107"/>
    <s v="No"/>
    <s v="Yes"/>
    <x v="0"/>
    <x v="3"/>
    <x v="1"/>
    <x v="1"/>
    <x v="2"/>
    <x v="1952"/>
    <x v="2189"/>
    <x v="2"/>
    <s v="tier - 2"/>
    <x v="4"/>
    <x v="41"/>
  </r>
  <r>
    <x v="2190"/>
    <x v="212"/>
    <x v="711"/>
    <x v="173"/>
    <s v="No"/>
    <s v="Yes"/>
    <x v="0"/>
    <x v="3"/>
    <x v="1"/>
    <x v="2"/>
    <x v="2"/>
    <x v="1953"/>
    <x v="2190"/>
    <x v="1"/>
    <s v="tier - 2"/>
    <x v="5"/>
    <x v="41"/>
  </r>
  <r>
    <x v="2191"/>
    <x v="1889"/>
    <x v="564"/>
    <x v="133"/>
    <s v="No"/>
    <s v="Yes"/>
    <x v="0"/>
    <x v="3"/>
    <x v="1"/>
    <x v="2"/>
    <x v="2"/>
    <x v="1954"/>
    <x v="2191"/>
    <x v="1"/>
    <s v="tier - 3"/>
    <x v="11"/>
    <x v="41"/>
  </r>
  <r>
    <x v="2192"/>
    <x v="1547"/>
    <x v="335"/>
    <x v="388"/>
    <s v="No"/>
    <s v="Yes"/>
    <x v="0"/>
    <x v="3"/>
    <x v="1"/>
    <x v="2"/>
    <x v="2"/>
    <x v="1955"/>
    <x v="2192"/>
    <x v="1"/>
    <s v="tier - 1"/>
    <x v="4"/>
    <x v="41"/>
  </r>
  <r>
    <x v="2193"/>
    <x v="584"/>
    <x v="675"/>
    <x v="164"/>
    <s v="No"/>
    <s v="Yes"/>
    <x v="0"/>
    <x v="3"/>
    <x v="1"/>
    <x v="2"/>
    <x v="2"/>
    <x v="1956"/>
    <x v="2193"/>
    <x v="1"/>
    <s v="tier - 3"/>
    <x v="9"/>
    <x v="41"/>
  </r>
  <r>
    <x v="2194"/>
    <x v="1890"/>
    <x v="1263"/>
    <x v="576"/>
    <s v="No"/>
    <s v="Yes"/>
    <x v="0"/>
    <x v="3"/>
    <x v="1"/>
    <x v="3"/>
    <x v="2"/>
    <x v="1957"/>
    <x v="2194"/>
    <x v="1"/>
    <s v="tier - 2"/>
    <x v="5"/>
    <x v="41"/>
  </r>
  <r>
    <x v="2195"/>
    <x v="488"/>
    <x v="815"/>
    <x v="203"/>
    <s v="No"/>
    <s v="Yes"/>
    <x v="0"/>
    <x v="3"/>
    <x v="1"/>
    <x v="0"/>
    <x v="2"/>
    <x v="1958"/>
    <x v="2195"/>
    <x v="1"/>
    <s v="tier - 2"/>
    <x v="3"/>
    <x v="21"/>
  </r>
  <r>
    <x v="2196"/>
    <x v="1891"/>
    <x v="1261"/>
    <x v="272"/>
    <s v="No"/>
    <s v="Yes"/>
    <x v="0"/>
    <x v="3"/>
    <x v="1"/>
    <x v="0"/>
    <x v="1"/>
    <x v="1959"/>
    <x v="2196"/>
    <x v="1"/>
    <s v="tier - 2"/>
    <x v="0"/>
    <x v="21"/>
  </r>
  <r>
    <x v="2197"/>
    <x v="1892"/>
    <x v="480"/>
    <x v="74"/>
    <s v="Yes"/>
    <s v="Yes"/>
    <x v="0"/>
    <x v="3"/>
    <x v="1"/>
    <x v="1"/>
    <x v="1"/>
    <x v="1960"/>
    <x v="2197"/>
    <x v="1"/>
    <s v="tier - 2"/>
    <x v="0"/>
    <x v="21"/>
  </r>
  <r>
    <x v="2198"/>
    <x v="1893"/>
    <x v="4"/>
    <x v="67"/>
    <s v="No"/>
    <s v="No"/>
    <x v="1"/>
    <x v="3"/>
    <x v="1"/>
    <x v="0"/>
    <x v="2"/>
    <x v="420"/>
    <x v="2198"/>
    <x v="1"/>
    <s v="tier - 1"/>
    <x v="1"/>
    <x v="39"/>
  </r>
  <r>
    <x v="2199"/>
    <x v="1894"/>
    <x v="375"/>
    <x v="500"/>
    <s v="No"/>
    <s v="No"/>
    <x v="1"/>
    <x v="3"/>
    <x v="1"/>
    <x v="0"/>
    <x v="2"/>
    <x v="1961"/>
    <x v="2199"/>
    <x v="1"/>
    <s v="tier - 2"/>
    <x v="1"/>
    <x v="39"/>
  </r>
  <r>
    <x v="2200"/>
    <x v="1895"/>
    <x v="375"/>
    <x v="550"/>
    <s v="No"/>
    <s v="No"/>
    <x v="1"/>
    <x v="3"/>
    <x v="1"/>
    <x v="0"/>
    <x v="2"/>
    <x v="1962"/>
    <x v="2199"/>
    <x v="1"/>
    <s v="tier - 2"/>
    <x v="1"/>
    <x v="39"/>
  </r>
  <r>
    <x v="2201"/>
    <x v="1896"/>
    <x v="422"/>
    <x v="321"/>
    <s v="No"/>
    <s v="No"/>
    <x v="1"/>
    <x v="3"/>
    <x v="1"/>
    <x v="1"/>
    <x v="2"/>
    <x v="420"/>
    <x v="2200"/>
    <x v="1"/>
    <s v="tier - 3"/>
    <x v="1"/>
    <x v="39"/>
  </r>
  <r>
    <x v="2202"/>
    <x v="1897"/>
    <x v="1095"/>
    <x v="315"/>
    <s v="No"/>
    <s v="Yes"/>
    <x v="0"/>
    <x v="3"/>
    <x v="1"/>
    <x v="0"/>
    <x v="2"/>
    <x v="1885"/>
    <x v="2201"/>
    <x v="1"/>
    <s v="tier - 2"/>
    <x v="0"/>
    <x v="41"/>
  </r>
  <r>
    <x v="2203"/>
    <x v="1898"/>
    <x v="754"/>
    <x v="214"/>
    <s v="No"/>
    <s v="Yes"/>
    <x v="0"/>
    <x v="3"/>
    <x v="1"/>
    <x v="0"/>
    <x v="1"/>
    <x v="1963"/>
    <x v="2202"/>
    <x v="1"/>
    <s v="tier - 1"/>
    <x v="0"/>
    <x v="41"/>
  </r>
  <r>
    <x v="2204"/>
    <x v="1899"/>
    <x v="568"/>
    <x v="336"/>
    <s v="No"/>
    <s v="Yes"/>
    <x v="0"/>
    <x v="3"/>
    <x v="1"/>
    <x v="0"/>
    <x v="1"/>
    <x v="1964"/>
    <x v="2203"/>
    <x v="1"/>
    <s v="tier - 2"/>
    <x v="0"/>
    <x v="41"/>
  </r>
  <r>
    <x v="2205"/>
    <x v="1900"/>
    <x v="417"/>
    <x v="161"/>
    <s v="No"/>
    <s v="No"/>
    <x v="1"/>
    <x v="3"/>
    <x v="1"/>
    <x v="1"/>
    <x v="2"/>
    <x v="1962"/>
    <x v="2204"/>
    <x v="1"/>
    <s v="tier - 2"/>
    <x v="1"/>
    <x v="39"/>
  </r>
  <r>
    <x v="2206"/>
    <x v="1901"/>
    <x v="524"/>
    <x v="300"/>
    <s v="No"/>
    <s v="No"/>
    <x v="1"/>
    <x v="3"/>
    <x v="1"/>
    <x v="1"/>
    <x v="1"/>
    <x v="1965"/>
    <x v="2205"/>
    <x v="1"/>
    <s v="tier - 2"/>
    <x v="1"/>
    <x v="39"/>
  </r>
  <r>
    <x v="2207"/>
    <x v="1902"/>
    <x v="166"/>
    <x v="125"/>
    <s v="No"/>
    <s v="Yes"/>
    <x v="0"/>
    <x v="3"/>
    <x v="1"/>
    <x v="0"/>
    <x v="2"/>
    <x v="785"/>
    <x v="2206"/>
    <x v="1"/>
    <s v="tier - 1"/>
    <x v="0"/>
    <x v="41"/>
  </r>
  <r>
    <x v="2208"/>
    <x v="1903"/>
    <x v="168"/>
    <x v="212"/>
    <s v="No"/>
    <s v="Yes"/>
    <x v="0"/>
    <x v="3"/>
    <x v="1"/>
    <x v="0"/>
    <x v="2"/>
    <x v="134"/>
    <x v="2207"/>
    <x v="1"/>
    <s v="tier - 3"/>
    <x v="0"/>
    <x v="41"/>
  </r>
  <r>
    <x v="2209"/>
    <x v="1904"/>
    <x v="172"/>
    <x v="206"/>
    <s v="No"/>
    <s v="Yes"/>
    <x v="0"/>
    <x v="3"/>
    <x v="1"/>
    <x v="0"/>
    <x v="2"/>
    <x v="936"/>
    <x v="2208"/>
    <x v="1"/>
    <s v="tier - 2"/>
    <x v="0"/>
    <x v="41"/>
  </r>
  <r>
    <x v="2210"/>
    <x v="1905"/>
    <x v="361"/>
    <x v="251"/>
    <s v="No"/>
    <s v="No"/>
    <x v="1"/>
    <x v="3"/>
    <x v="1"/>
    <x v="2"/>
    <x v="2"/>
    <x v="1846"/>
    <x v="2209"/>
    <x v="1"/>
    <s v="tier - 1"/>
    <x v="1"/>
    <x v="39"/>
  </r>
  <r>
    <x v="2211"/>
    <x v="1594"/>
    <x v="491"/>
    <x v="34"/>
    <s v="No"/>
    <s v="No"/>
    <x v="1"/>
    <x v="3"/>
    <x v="1"/>
    <x v="2"/>
    <x v="1"/>
    <x v="1966"/>
    <x v="2210"/>
    <x v="1"/>
    <s v="tier - 2"/>
    <x v="1"/>
    <x v="39"/>
  </r>
  <r>
    <x v="2212"/>
    <x v="1906"/>
    <x v="1264"/>
    <x v="102"/>
    <s v="No"/>
    <s v="No"/>
    <x v="1"/>
    <x v="3"/>
    <x v="1"/>
    <x v="2"/>
    <x v="2"/>
    <x v="254"/>
    <x v="2211"/>
    <x v="1"/>
    <s v="tier - 3"/>
    <x v="1"/>
    <x v="39"/>
  </r>
  <r>
    <x v="2213"/>
    <x v="1907"/>
    <x v="32"/>
    <x v="141"/>
    <s v="No"/>
    <s v="Yes"/>
    <x v="0"/>
    <x v="3"/>
    <x v="1"/>
    <x v="0"/>
    <x v="2"/>
    <x v="1967"/>
    <x v="2212"/>
    <x v="1"/>
    <s v="tier - 1"/>
    <x v="0"/>
    <x v="41"/>
  </r>
  <r>
    <x v="2214"/>
    <x v="1908"/>
    <x v="201"/>
    <x v="214"/>
    <s v="No"/>
    <s v="Yes"/>
    <x v="0"/>
    <x v="3"/>
    <x v="1"/>
    <x v="0"/>
    <x v="1"/>
    <x v="1968"/>
    <x v="2213"/>
    <x v="1"/>
    <s v="tier - 2"/>
    <x v="0"/>
    <x v="41"/>
  </r>
  <r>
    <x v="2215"/>
    <x v="730"/>
    <x v="1265"/>
    <x v="662"/>
    <s v="No"/>
    <s v="No"/>
    <x v="1"/>
    <x v="3"/>
    <x v="1"/>
    <x v="3"/>
    <x v="2"/>
    <x v="1969"/>
    <x v="2214"/>
    <x v="1"/>
    <s v="tier - 2"/>
    <x v="1"/>
    <x v="39"/>
  </r>
  <r>
    <x v="2216"/>
    <x v="63"/>
    <x v="1266"/>
    <x v="330"/>
    <s v="Yes"/>
    <s v="No"/>
    <x v="0"/>
    <x v="3"/>
    <x v="1"/>
    <x v="2"/>
    <x v="1"/>
    <x v="1970"/>
    <x v="2215"/>
    <x v="1"/>
    <s v="tier - 1"/>
    <x v="0"/>
    <x v="40"/>
  </r>
  <r>
    <x v="2217"/>
    <x v="1909"/>
    <x v="1137"/>
    <x v="31"/>
    <s v="No"/>
    <s v="Yes"/>
    <x v="0"/>
    <x v="3"/>
    <x v="1"/>
    <x v="1"/>
    <x v="2"/>
    <x v="1971"/>
    <x v="2216"/>
    <x v="1"/>
    <s v="tier - 1"/>
    <x v="0"/>
    <x v="41"/>
  </r>
  <r>
    <x v="2218"/>
    <x v="1910"/>
    <x v="1267"/>
    <x v="85"/>
    <s v="No"/>
    <s v="Yes"/>
    <x v="0"/>
    <x v="3"/>
    <x v="1"/>
    <x v="2"/>
    <x v="1"/>
    <x v="1972"/>
    <x v="2217"/>
    <x v="1"/>
    <s v="tier - 3"/>
    <x v="0"/>
    <x v="41"/>
  </r>
  <r>
    <x v="2219"/>
    <x v="1911"/>
    <x v="1268"/>
    <x v="325"/>
    <s v="No"/>
    <s v="No"/>
    <x v="0"/>
    <x v="3"/>
    <x v="1"/>
    <x v="2"/>
    <x v="2"/>
    <x v="1973"/>
    <x v="2218"/>
    <x v="1"/>
    <s v="tier - 1"/>
    <x v="0"/>
    <x v="34"/>
  </r>
  <r>
    <x v="2220"/>
    <x v="1912"/>
    <x v="172"/>
    <x v="67"/>
    <s v="Yes"/>
    <s v="No"/>
    <x v="0"/>
    <x v="0"/>
    <x v="1"/>
    <x v="0"/>
    <x v="2"/>
    <x v="1974"/>
    <x v="2219"/>
    <x v="1"/>
    <s v="tier - 2"/>
    <x v="0"/>
    <x v="47"/>
  </r>
  <r>
    <x v="2221"/>
    <x v="1913"/>
    <x v="4"/>
    <x v="188"/>
    <s v="Yes"/>
    <s v="No"/>
    <x v="0"/>
    <x v="0"/>
    <x v="1"/>
    <x v="0"/>
    <x v="2"/>
    <x v="1975"/>
    <x v="2220"/>
    <x v="1"/>
    <s v="tier - 2"/>
    <x v="0"/>
    <x v="21"/>
  </r>
  <r>
    <x v="2222"/>
    <x v="456"/>
    <x v="1269"/>
    <x v="161"/>
    <s v="Yes"/>
    <s v="No"/>
    <x v="0"/>
    <x v="0"/>
    <x v="1"/>
    <x v="0"/>
    <x v="2"/>
    <x v="1976"/>
    <x v="2221"/>
    <x v="1"/>
    <s v="tier - 3"/>
    <x v="3"/>
    <x v="47"/>
  </r>
  <r>
    <x v="2223"/>
    <x v="1914"/>
    <x v="358"/>
    <x v="219"/>
    <s v="Yes"/>
    <s v="No"/>
    <x v="0"/>
    <x v="0"/>
    <x v="1"/>
    <x v="2"/>
    <x v="2"/>
    <x v="1977"/>
    <x v="2222"/>
    <x v="1"/>
    <s v="tier - 3"/>
    <x v="0"/>
    <x v="47"/>
  </r>
  <r>
    <x v="2224"/>
    <x v="1596"/>
    <x v="1270"/>
    <x v="10"/>
    <s v="No"/>
    <s v="No"/>
    <x v="0"/>
    <x v="3"/>
    <x v="1"/>
    <x v="2"/>
    <x v="1"/>
    <x v="1978"/>
    <x v="2223"/>
    <x v="1"/>
    <s v="tier - 2"/>
    <x v="0"/>
    <x v="44"/>
  </r>
  <r>
    <x v="2225"/>
    <x v="704"/>
    <x v="1271"/>
    <x v="70"/>
    <s v="Yes"/>
    <s v="No"/>
    <x v="0"/>
    <x v="3"/>
    <x v="1"/>
    <x v="3"/>
    <x v="2"/>
    <x v="1979"/>
    <x v="2224"/>
    <x v="1"/>
    <s v="tier - 3"/>
    <x v="0"/>
    <x v="40"/>
  </r>
  <r>
    <x v="2226"/>
    <x v="1241"/>
    <x v="1272"/>
    <x v="167"/>
    <s v="Yes"/>
    <s v="No"/>
    <x v="1"/>
    <x v="3"/>
    <x v="1"/>
    <x v="3"/>
    <x v="2"/>
    <x v="1980"/>
    <x v="2225"/>
    <x v="1"/>
    <s v="tier - 1"/>
    <x v="1"/>
    <x v="31"/>
  </r>
  <r>
    <x v="2227"/>
    <x v="1915"/>
    <x v="1273"/>
    <x v="146"/>
    <s v="No"/>
    <s v="No"/>
    <x v="0"/>
    <x v="3"/>
    <x v="1"/>
    <x v="3"/>
    <x v="2"/>
    <x v="1981"/>
    <x v="2226"/>
    <x v="1"/>
    <s v="tier - 1"/>
    <x v="0"/>
    <x v="44"/>
  </r>
  <r>
    <x v="2228"/>
    <x v="1916"/>
    <x v="1274"/>
    <x v="450"/>
    <s v="No"/>
    <s v="No"/>
    <x v="1"/>
    <x v="3"/>
    <x v="1"/>
    <x v="2"/>
    <x v="2"/>
    <x v="1982"/>
    <x v="2227"/>
    <x v="1"/>
    <s v="tier - 2"/>
    <x v="0"/>
    <x v="39"/>
  </r>
  <r>
    <x v="2229"/>
    <x v="1917"/>
    <x v="910"/>
    <x v="109"/>
    <s v="Yes"/>
    <s v="No"/>
    <x v="1"/>
    <x v="3"/>
    <x v="1"/>
    <x v="3"/>
    <x v="1"/>
    <x v="1983"/>
    <x v="2228"/>
    <x v="1"/>
    <s v="tier - 1"/>
    <x v="0"/>
    <x v="31"/>
  </r>
  <r>
    <x v="2230"/>
    <x v="1918"/>
    <x v="279"/>
    <x v="40"/>
    <s v="No"/>
    <s v="Yes"/>
    <x v="0"/>
    <x v="3"/>
    <x v="1"/>
    <x v="3"/>
    <x v="2"/>
    <x v="1984"/>
    <x v="2229"/>
    <x v="1"/>
    <s v="tier - 2"/>
    <x v="0"/>
    <x v="21"/>
  </r>
  <r>
    <x v="2231"/>
    <x v="1919"/>
    <x v="1176"/>
    <x v="577"/>
    <s v="Yes"/>
    <s v="No"/>
    <x v="1"/>
    <x v="3"/>
    <x v="1"/>
    <x v="3"/>
    <x v="2"/>
    <x v="1985"/>
    <x v="2230"/>
    <x v="1"/>
    <s v="tier - 2"/>
    <x v="0"/>
    <x v="31"/>
  </r>
  <r>
    <x v="2232"/>
    <x v="1920"/>
    <x v="1036"/>
    <x v="409"/>
    <s v="Yes"/>
    <s v="No"/>
    <x v="0"/>
    <x v="0"/>
    <x v="1"/>
    <x v="2"/>
    <x v="2"/>
    <x v="1986"/>
    <x v="2231"/>
    <x v="1"/>
    <s v="tier - 2"/>
    <x v="0"/>
    <x v="47"/>
  </r>
  <r>
    <x v="2233"/>
    <x v="1003"/>
    <x v="1080"/>
    <x v="92"/>
    <s v="Yes"/>
    <s v="No"/>
    <x v="0"/>
    <x v="0"/>
    <x v="1"/>
    <x v="3"/>
    <x v="2"/>
    <x v="1987"/>
    <x v="2232"/>
    <x v="1"/>
    <s v="tier - 3"/>
    <x v="0"/>
    <x v="45"/>
  </r>
  <r>
    <x v="2234"/>
    <x v="1921"/>
    <x v="1245"/>
    <x v="508"/>
    <s v="Yes"/>
    <s v="No"/>
    <x v="1"/>
    <x v="3"/>
    <x v="1"/>
    <x v="3"/>
    <x v="2"/>
    <x v="1988"/>
    <x v="2233"/>
    <x v="1"/>
    <s v="tier - 3"/>
    <x v="3"/>
    <x v="31"/>
  </r>
  <r>
    <x v="2235"/>
    <x v="1922"/>
    <x v="1275"/>
    <x v="24"/>
    <s v="No"/>
    <s v="No"/>
    <x v="0"/>
    <x v="3"/>
    <x v="1"/>
    <x v="2"/>
    <x v="2"/>
    <x v="1989"/>
    <x v="2234"/>
    <x v="1"/>
    <s v="tier - 2"/>
    <x v="0"/>
    <x v="44"/>
  </r>
  <r>
    <x v="2236"/>
    <x v="1923"/>
    <x v="161"/>
    <x v="663"/>
    <s v="No"/>
    <s v="No"/>
    <x v="0"/>
    <x v="0"/>
    <x v="1"/>
    <x v="0"/>
    <x v="0"/>
    <x v="1990"/>
    <x v="2235"/>
    <x v="1"/>
    <s v="tier - 1"/>
    <x v="0"/>
    <x v="43"/>
  </r>
  <r>
    <x v="2237"/>
    <x v="1924"/>
    <x v="1151"/>
    <x v="496"/>
    <s v="No"/>
    <s v="No"/>
    <x v="0"/>
    <x v="0"/>
    <x v="1"/>
    <x v="2"/>
    <x v="0"/>
    <x v="1991"/>
    <x v="2236"/>
    <x v="1"/>
    <s v="tier - 2"/>
    <x v="0"/>
    <x v="43"/>
  </r>
  <r>
    <x v="2238"/>
    <x v="66"/>
    <x v="1276"/>
    <x v="21"/>
    <s v="No"/>
    <s v="No"/>
    <x v="0"/>
    <x v="0"/>
    <x v="1"/>
    <x v="2"/>
    <x v="1"/>
    <x v="1992"/>
    <x v="2237"/>
    <x v="1"/>
    <s v="tier - 2"/>
    <x v="0"/>
    <x v="35"/>
  </r>
  <r>
    <x v="2239"/>
    <x v="1925"/>
    <x v="1277"/>
    <x v="564"/>
    <s v="No"/>
    <s v="No"/>
    <x v="0"/>
    <x v="0"/>
    <x v="1"/>
    <x v="3"/>
    <x v="0"/>
    <x v="1993"/>
    <x v="2238"/>
    <x v="1"/>
    <s v="tier - 1"/>
    <x v="0"/>
    <x v="43"/>
  </r>
  <r>
    <x v="2240"/>
    <x v="1926"/>
    <x v="300"/>
    <x v="538"/>
    <s v="No"/>
    <s v="No"/>
    <x v="0"/>
    <x v="3"/>
    <x v="1"/>
    <x v="2"/>
    <x v="2"/>
    <x v="1994"/>
    <x v="2239"/>
    <x v="1"/>
    <s v="tier - 1"/>
    <x v="0"/>
    <x v="44"/>
  </r>
  <r>
    <x v="2241"/>
    <x v="1927"/>
    <x v="1169"/>
    <x v="120"/>
    <s v="Yes"/>
    <s v="No"/>
    <x v="1"/>
    <x v="3"/>
    <x v="1"/>
    <x v="2"/>
    <x v="2"/>
    <x v="1995"/>
    <x v="2240"/>
    <x v="1"/>
    <s v="tier - 2"/>
    <x v="1"/>
    <x v="31"/>
  </r>
  <r>
    <x v="2242"/>
    <x v="854"/>
    <x v="1015"/>
    <x v="198"/>
    <s v="Yes"/>
    <s v="No"/>
    <x v="0"/>
    <x v="3"/>
    <x v="1"/>
    <x v="3"/>
    <x v="2"/>
    <x v="1996"/>
    <x v="2241"/>
    <x v="1"/>
    <s v="tier - 3"/>
    <x v="1"/>
    <x v="40"/>
  </r>
  <r>
    <x v="2243"/>
    <x v="1928"/>
    <x v="1278"/>
    <x v="149"/>
    <s v="No"/>
    <s v="No"/>
    <x v="0"/>
    <x v="3"/>
    <x v="1"/>
    <x v="2"/>
    <x v="1"/>
    <x v="1997"/>
    <x v="2242"/>
    <x v="1"/>
    <s v="tier - 3"/>
    <x v="0"/>
    <x v="44"/>
  </r>
  <r>
    <x v="2244"/>
    <x v="629"/>
    <x v="496"/>
    <x v="249"/>
    <s v="No"/>
    <s v="No"/>
    <x v="0"/>
    <x v="0"/>
    <x v="1"/>
    <x v="2"/>
    <x v="2"/>
    <x v="1998"/>
    <x v="2243"/>
    <x v="1"/>
    <s v="tier - 3"/>
    <x v="0"/>
    <x v="35"/>
  </r>
  <r>
    <x v="2245"/>
    <x v="1929"/>
    <x v="1279"/>
    <x v="565"/>
    <s v="No"/>
    <s v="No"/>
    <x v="0"/>
    <x v="0"/>
    <x v="1"/>
    <x v="2"/>
    <x v="0"/>
    <x v="1999"/>
    <x v="2244"/>
    <x v="1"/>
    <s v="tier - 2"/>
    <x v="0"/>
    <x v="43"/>
  </r>
  <r>
    <x v="2246"/>
    <x v="1930"/>
    <x v="1280"/>
    <x v="117"/>
    <s v="No"/>
    <s v="No"/>
    <x v="0"/>
    <x v="0"/>
    <x v="1"/>
    <x v="2"/>
    <x v="2"/>
    <x v="370"/>
    <x v="2245"/>
    <x v="1"/>
    <s v="tier - 2"/>
    <x v="0"/>
    <x v="35"/>
  </r>
  <r>
    <x v="2247"/>
    <x v="1931"/>
    <x v="1281"/>
    <x v="498"/>
    <s v="No"/>
    <s v="No"/>
    <x v="0"/>
    <x v="0"/>
    <x v="1"/>
    <x v="3"/>
    <x v="0"/>
    <x v="2000"/>
    <x v="2245"/>
    <x v="1"/>
    <s v="tier - 2"/>
    <x v="1"/>
    <x v="43"/>
  </r>
  <r>
    <x v="2248"/>
    <x v="1932"/>
    <x v="1282"/>
    <x v="79"/>
    <s v="Yes"/>
    <s v="No"/>
    <x v="0"/>
    <x v="0"/>
    <x v="1"/>
    <x v="3"/>
    <x v="2"/>
    <x v="2001"/>
    <x v="2246"/>
    <x v="1"/>
    <s v="tier - 3"/>
    <x v="1"/>
    <x v="47"/>
  </r>
  <r>
    <x v="2249"/>
    <x v="1933"/>
    <x v="1283"/>
    <x v="523"/>
    <s v="No"/>
    <s v="No"/>
    <x v="0"/>
    <x v="3"/>
    <x v="1"/>
    <x v="2"/>
    <x v="2"/>
    <x v="2002"/>
    <x v="2247"/>
    <x v="1"/>
    <s v="tier - 2"/>
    <x v="0"/>
    <x v="31"/>
  </r>
  <r>
    <x v="2250"/>
    <x v="1934"/>
    <x v="1013"/>
    <x v="209"/>
    <s v="No"/>
    <s v="Yes"/>
    <x v="0"/>
    <x v="3"/>
    <x v="1"/>
    <x v="3"/>
    <x v="2"/>
    <x v="2003"/>
    <x v="2248"/>
    <x v="1"/>
    <s v="tier - 2"/>
    <x v="0"/>
    <x v="21"/>
  </r>
  <r>
    <x v="2251"/>
    <x v="1935"/>
    <x v="1244"/>
    <x v="276"/>
    <s v="No"/>
    <s v="Yes"/>
    <x v="0"/>
    <x v="3"/>
    <x v="1"/>
    <x v="2"/>
    <x v="2"/>
    <x v="2004"/>
    <x v="2249"/>
    <x v="1"/>
    <s v="tier - 3"/>
    <x v="0"/>
    <x v="41"/>
  </r>
  <r>
    <x v="2252"/>
    <x v="1936"/>
    <x v="1284"/>
    <x v="561"/>
    <s v="No"/>
    <s v="Yes"/>
    <x v="0"/>
    <x v="3"/>
    <x v="1"/>
    <x v="2"/>
    <x v="1"/>
    <x v="2005"/>
    <x v="2250"/>
    <x v="1"/>
    <s v="tier - 1"/>
    <x v="0"/>
    <x v="41"/>
  </r>
  <r>
    <x v="2253"/>
    <x v="1937"/>
    <x v="1285"/>
    <x v="329"/>
    <s v="Yes"/>
    <s v="No"/>
    <x v="1"/>
    <x v="3"/>
    <x v="1"/>
    <x v="3"/>
    <x v="2"/>
    <x v="2006"/>
    <x v="2251"/>
    <x v="1"/>
    <s v="tier - 2"/>
    <x v="1"/>
    <x v="31"/>
  </r>
  <r>
    <x v="2254"/>
    <x v="1938"/>
    <x v="1286"/>
    <x v="403"/>
    <s v="No"/>
    <s v="No"/>
    <x v="0"/>
    <x v="0"/>
    <x v="1"/>
    <x v="2"/>
    <x v="0"/>
    <x v="2007"/>
    <x v="2252"/>
    <x v="1"/>
    <s v="tier - 1"/>
    <x v="0"/>
    <x v="43"/>
  </r>
  <r>
    <x v="2255"/>
    <x v="66"/>
    <x v="1287"/>
    <x v="425"/>
    <s v="No"/>
    <s v="No"/>
    <x v="1"/>
    <x v="3"/>
    <x v="1"/>
    <x v="0"/>
    <x v="1"/>
    <x v="1845"/>
    <x v="2253"/>
    <x v="1"/>
    <s v="tier - 3"/>
    <x v="3"/>
    <x v="39"/>
  </r>
  <r>
    <x v="2256"/>
    <x v="1939"/>
    <x v="169"/>
    <x v="155"/>
    <s v="No"/>
    <s v="No"/>
    <x v="1"/>
    <x v="3"/>
    <x v="1"/>
    <x v="0"/>
    <x v="2"/>
    <x v="2008"/>
    <x v="2254"/>
    <x v="1"/>
    <s v="tier - 3"/>
    <x v="3"/>
    <x v="39"/>
  </r>
  <r>
    <x v="2257"/>
    <x v="1940"/>
    <x v="97"/>
    <x v="351"/>
    <s v="No"/>
    <s v="No"/>
    <x v="1"/>
    <x v="3"/>
    <x v="1"/>
    <x v="0"/>
    <x v="2"/>
    <x v="2009"/>
    <x v="2255"/>
    <x v="1"/>
    <s v="tier - 3"/>
    <x v="3"/>
    <x v="39"/>
  </r>
  <r>
    <x v="2258"/>
    <x v="1941"/>
    <x v="217"/>
    <x v="372"/>
    <s v="No"/>
    <s v="No"/>
    <x v="1"/>
    <x v="3"/>
    <x v="1"/>
    <x v="0"/>
    <x v="2"/>
    <x v="2010"/>
    <x v="2256"/>
    <x v="1"/>
    <s v="tier - 3"/>
    <x v="3"/>
    <x v="39"/>
  </r>
  <r>
    <x v="2259"/>
    <x v="1942"/>
    <x v="625"/>
    <x v="115"/>
    <s v="No"/>
    <s v="No"/>
    <x v="1"/>
    <x v="3"/>
    <x v="1"/>
    <x v="1"/>
    <x v="2"/>
    <x v="1882"/>
    <x v="2257"/>
    <x v="1"/>
    <s v="tier - 2"/>
    <x v="3"/>
    <x v="39"/>
  </r>
  <r>
    <x v="2260"/>
    <x v="1943"/>
    <x v="1165"/>
    <x v="614"/>
    <s v="Yes"/>
    <s v="No"/>
    <x v="1"/>
    <x v="3"/>
    <x v="1"/>
    <x v="3"/>
    <x v="2"/>
    <x v="1752"/>
    <x v="2258"/>
    <x v="1"/>
    <s v="tier - 2"/>
    <x v="0"/>
    <x v="31"/>
  </r>
  <r>
    <x v="2261"/>
    <x v="1944"/>
    <x v="368"/>
    <x v="138"/>
    <s v="No"/>
    <s v="No"/>
    <x v="1"/>
    <x v="3"/>
    <x v="1"/>
    <x v="1"/>
    <x v="2"/>
    <x v="2011"/>
    <x v="2259"/>
    <x v="1"/>
    <s v="tier - 3"/>
    <x v="3"/>
    <x v="39"/>
  </r>
  <r>
    <x v="2262"/>
    <x v="1945"/>
    <x v="1288"/>
    <x v="326"/>
    <s v="No"/>
    <s v="No"/>
    <x v="1"/>
    <x v="3"/>
    <x v="1"/>
    <x v="2"/>
    <x v="2"/>
    <x v="2012"/>
    <x v="2260"/>
    <x v="1"/>
    <s v="tier - 1"/>
    <x v="3"/>
    <x v="39"/>
  </r>
  <r>
    <x v="2263"/>
    <x v="1946"/>
    <x v="1289"/>
    <x v="240"/>
    <s v="No"/>
    <s v="No"/>
    <x v="1"/>
    <x v="3"/>
    <x v="1"/>
    <x v="2"/>
    <x v="1"/>
    <x v="2011"/>
    <x v="2261"/>
    <x v="1"/>
    <s v="tier - 1"/>
    <x v="3"/>
    <x v="39"/>
  </r>
  <r>
    <x v="2264"/>
    <x v="1471"/>
    <x v="477"/>
    <x v="89"/>
    <s v="No"/>
    <s v="No"/>
    <x v="1"/>
    <x v="3"/>
    <x v="1"/>
    <x v="2"/>
    <x v="2"/>
    <x v="2013"/>
    <x v="2262"/>
    <x v="1"/>
    <s v="tier - 2"/>
    <x v="3"/>
    <x v="39"/>
  </r>
  <r>
    <x v="2265"/>
    <x v="1947"/>
    <x v="1290"/>
    <x v="350"/>
    <s v="No"/>
    <s v="No"/>
    <x v="0"/>
    <x v="0"/>
    <x v="1"/>
    <x v="2"/>
    <x v="0"/>
    <x v="2014"/>
    <x v="2263"/>
    <x v="1"/>
    <s v="tier - 2"/>
    <x v="0"/>
    <x v="43"/>
  </r>
  <r>
    <x v="2266"/>
    <x v="1948"/>
    <x v="1291"/>
    <x v="231"/>
    <s v="No"/>
    <s v="No"/>
    <x v="0"/>
    <x v="3"/>
    <x v="1"/>
    <x v="3"/>
    <x v="1"/>
    <x v="2015"/>
    <x v="2264"/>
    <x v="1"/>
    <s v="tier - 1"/>
    <x v="1"/>
    <x v="44"/>
  </r>
  <r>
    <x v="2267"/>
    <x v="1949"/>
    <x v="1292"/>
    <x v="355"/>
    <s v="No"/>
    <s v="No"/>
    <x v="0"/>
    <x v="0"/>
    <x v="1"/>
    <x v="2"/>
    <x v="0"/>
    <x v="2016"/>
    <x v="2265"/>
    <x v="1"/>
    <s v="tier - 2"/>
    <x v="0"/>
    <x v="43"/>
  </r>
  <r>
    <x v="2268"/>
    <x v="132"/>
    <x v="1293"/>
    <x v="49"/>
    <s v="No"/>
    <s v="No"/>
    <x v="0"/>
    <x v="3"/>
    <x v="1"/>
    <x v="2"/>
    <x v="2"/>
    <x v="2017"/>
    <x v="2266"/>
    <x v="1"/>
    <s v="tier - 1"/>
    <x v="0"/>
    <x v="44"/>
  </r>
  <r>
    <x v="2269"/>
    <x v="559"/>
    <x v="1058"/>
    <x v="70"/>
    <s v="No"/>
    <s v="Yes"/>
    <x v="0"/>
    <x v="3"/>
    <x v="1"/>
    <x v="2"/>
    <x v="2"/>
    <x v="2018"/>
    <x v="2267"/>
    <x v="1"/>
    <s v="tier - 1"/>
    <x v="1"/>
    <x v="41"/>
  </r>
  <r>
    <x v="2270"/>
    <x v="1950"/>
    <x v="515"/>
    <x v="577"/>
    <s v="No"/>
    <s v="Yes"/>
    <x v="0"/>
    <x v="3"/>
    <x v="1"/>
    <x v="2"/>
    <x v="2"/>
    <x v="785"/>
    <x v="2268"/>
    <x v="1"/>
    <s v="tier - 1"/>
    <x v="0"/>
    <x v="41"/>
  </r>
  <r>
    <x v="2271"/>
    <x v="1951"/>
    <x v="1294"/>
    <x v="200"/>
    <s v="Yes"/>
    <s v="No"/>
    <x v="0"/>
    <x v="0"/>
    <x v="1"/>
    <x v="3"/>
    <x v="1"/>
    <x v="2019"/>
    <x v="2269"/>
    <x v="1"/>
    <s v="tier - 3"/>
    <x v="1"/>
    <x v="45"/>
  </r>
  <r>
    <x v="2272"/>
    <x v="68"/>
    <x v="1295"/>
    <x v="193"/>
    <s v="No"/>
    <s v="Yes"/>
    <x v="0"/>
    <x v="3"/>
    <x v="1"/>
    <x v="3"/>
    <x v="2"/>
    <x v="865"/>
    <x v="2270"/>
    <x v="1"/>
    <s v="tier - 1"/>
    <x v="0"/>
    <x v="39"/>
  </r>
  <r>
    <x v="2273"/>
    <x v="1952"/>
    <x v="1296"/>
    <x v="4"/>
    <s v="No"/>
    <s v="No"/>
    <x v="0"/>
    <x v="3"/>
    <x v="1"/>
    <x v="2"/>
    <x v="2"/>
    <x v="2020"/>
    <x v="2271"/>
    <x v="1"/>
    <s v="tier - 3"/>
    <x v="0"/>
    <x v="34"/>
  </r>
  <r>
    <x v="2274"/>
    <x v="1953"/>
    <x v="1297"/>
    <x v="614"/>
    <s v="No"/>
    <s v="No"/>
    <x v="0"/>
    <x v="0"/>
    <x v="1"/>
    <x v="3"/>
    <x v="2"/>
    <x v="2021"/>
    <x v="2272"/>
    <x v="1"/>
    <s v="tier - 3"/>
    <x v="1"/>
    <x v="35"/>
  </r>
  <r>
    <x v="2275"/>
    <x v="1954"/>
    <x v="1298"/>
    <x v="664"/>
    <s v="No"/>
    <s v="No"/>
    <x v="0"/>
    <x v="0"/>
    <x v="1"/>
    <x v="2"/>
    <x v="0"/>
    <x v="2022"/>
    <x v="2273"/>
    <x v="1"/>
    <s v="tier - 1"/>
    <x v="0"/>
    <x v="43"/>
  </r>
  <r>
    <x v="2276"/>
    <x v="1955"/>
    <x v="1299"/>
    <x v="259"/>
    <s v="Yes"/>
    <s v="No"/>
    <x v="1"/>
    <x v="3"/>
    <x v="1"/>
    <x v="2"/>
    <x v="1"/>
    <x v="2023"/>
    <x v="2274"/>
    <x v="1"/>
    <s v="tier - 2"/>
    <x v="0"/>
    <x v="31"/>
  </r>
  <r>
    <x v="2277"/>
    <x v="1956"/>
    <x v="1300"/>
    <x v="273"/>
    <s v="Yes"/>
    <s v="No"/>
    <x v="0"/>
    <x v="0"/>
    <x v="1"/>
    <x v="3"/>
    <x v="2"/>
    <x v="2024"/>
    <x v="2275"/>
    <x v="1"/>
    <s v="tier - 3"/>
    <x v="0"/>
    <x v="45"/>
  </r>
  <r>
    <x v="2278"/>
    <x v="177"/>
    <x v="1010"/>
    <x v="98"/>
    <s v="Yes"/>
    <s v="No"/>
    <x v="0"/>
    <x v="0"/>
    <x v="1"/>
    <x v="2"/>
    <x v="2"/>
    <x v="2025"/>
    <x v="2276"/>
    <x v="1"/>
    <s v="tier - 1"/>
    <x v="0"/>
    <x v="47"/>
  </r>
  <r>
    <x v="2279"/>
    <x v="1957"/>
    <x v="1301"/>
    <x v="400"/>
    <s v="No"/>
    <s v="No"/>
    <x v="0"/>
    <x v="0"/>
    <x v="1"/>
    <x v="2"/>
    <x v="0"/>
    <x v="2026"/>
    <x v="2277"/>
    <x v="1"/>
    <s v="tier - 3"/>
    <x v="1"/>
    <x v="43"/>
  </r>
  <r>
    <x v="2280"/>
    <x v="1958"/>
    <x v="1302"/>
    <x v="321"/>
    <s v="No"/>
    <s v="Yes"/>
    <x v="0"/>
    <x v="3"/>
    <x v="1"/>
    <x v="0"/>
    <x v="2"/>
    <x v="2027"/>
    <x v="2278"/>
    <x v="1"/>
    <s v="tier - 3"/>
    <x v="0"/>
    <x v="41"/>
  </r>
  <r>
    <x v="2281"/>
    <x v="41"/>
    <x v="1303"/>
    <x v="93"/>
    <s v="No"/>
    <s v="No"/>
    <x v="0"/>
    <x v="0"/>
    <x v="1"/>
    <x v="2"/>
    <x v="2"/>
    <x v="2028"/>
    <x v="2279"/>
    <x v="1"/>
    <s v="tier - 1"/>
    <x v="0"/>
    <x v="6"/>
  </r>
  <r>
    <x v="2282"/>
    <x v="1959"/>
    <x v="1304"/>
    <x v="576"/>
    <s v="No"/>
    <s v="Yes"/>
    <x v="0"/>
    <x v="3"/>
    <x v="1"/>
    <x v="0"/>
    <x v="2"/>
    <x v="1656"/>
    <x v="2280"/>
    <x v="1"/>
    <s v="tier - 2"/>
    <x v="0"/>
    <x v="41"/>
  </r>
  <r>
    <x v="2283"/>
    <x v="1960"/>
    <x v="1305"/>
    <x v="325"/>
    <s v="No"/>
    <s v="No"/>
    <x v="1"/>
    <x v="3"/>
    <x v="1"/>
    <x v="3"/>
    <x v="2"/>
    <x v="2029"/>
    <x v="2281"/>
    <x v="1"/>
    <s v="tier - 1"/>
    <x v="1"/>
    <x v="39"/>
  </r>
  <r>
    <x v="2284"/>
    <x v="1961"/>
    <x v="8"/>
    <x v="216"/>
    <s v="No"/>
    <s v="Yes"/>
    <x v="0"/>
    <x v="3"/>
    <x v="1"/>
    <x v="0"/>
    <x v="1"/>
    <x v="1949"/>
    <x v="2282"/>
    <x v="1"/>
    <s v="tier - 2"/>
    <x v="0"/>
    <x v="41"/>
  </r>
  <r>
    <x v="2285"/>
    <x v="1935"/>
    <x v="1306"/>
    <x v="582"/>
    <s v="No"/>
    <s v="No"/>
    <x v="0"/>
    <x v="0"/>
    <x v="1"/>
    <x v="3"/>
    <x v="0"/>
    <x v="2030"/>
    <x v="2283"/>
    <x v="2"/>
    <s v="tier - 2"/>
    <x v="3"/>
    <x v="43"/>
  </r>
  <r>
    <x v="2286"/>
    <x v="1962"/>
    <x v="866"/>
    <x v="52"/>
    <s v="No"/>
    <s v="Yes"/>
    <x v="0"/>
    <x v="3"/>
    <x v="1"/>
    <x v="0"/>
    <x v="2"/>
    <x v="1889"/>
    <x v="2284"/>
    <x v="2"/>
    <s v="tier - 3"/>
    <x v="0"/>
    <x v="41"/>
  </r>
  <r>
    <x v="2287"/>
    <x v="1963"/>
    <x v="1307"/>
    <x v="337"/>
    <s v="Yes"/>
    <s v="No"/>
    <x v="0"/>
    <x v="0"/>
    <x v="1"/>
    <x v="3"/>
    <x v="2"/>
    <x v="2031"/>
    <x v="2285"/>
    <x v="2"/>
    <s v="tier - 1"/>
    <x v="0"/>
    <x v="47"/>
  </r>
  <r>
    <x v="2288"/>
    <x v="1964"/>
    <x v="139"/>
    <x v="159"/>
    <s v="No"/>
    <s v="Yes"/>
    <x v="0"/>
    <x v="3"/>
    <x v="1"/>
    <x v="0"/>
    <x v="2"/>
    <x v="2032"/>
    <x v="2286"/>
    <x v="2"/>
    <s v="tier - 2"/>
    <x v="0"/>
    <x v="41"/>
  </r>
  <r>
    <x v="2289"/>
    <x v="1965"/>
    <x v="97"/>
    <x v="212"/>
    <s v="No"/>
    <s v="Yes"/>
    <x v="0"/>
    <x v="3"/>
    <x v="1"/>
    <x v="0"/>
    <x v="2"/>
    <x v="2033"/>
    <x v="2287"/>
    <x v="2"/>
    <s v="tier - 1"/>
    <x v="0"/>
    <x v="41"/>
  </r>
  <r>
    <x v="2290"/>
    <x v="177"/>
    <x v="515"/>
    <x v="665"/>
    <s v="No"/>
    <s v="No"/>
    <x v="0"/>
    <x v="0"/>
    <x v="1"/>
    <x v="2"/>
    <x v="0"/>
    <x v="2034"/>
    <x v="2288"/>
    <x v="2"/>
    <s v="tier - 1"/>
    <x v="0"/>
    <x v="43"/>
  </r>
  <r>
    <x v="2291"/>
    <x v="1966"/>
    <x v="534"/>
    <x v="268"/>
    <s v="No"/>
    <s v="Yes"/>
    <x v="0"/>
    <x v="3"/>
    <x v="1"/>
    <x v="0"/>
    <x v="1"/>
    <x v="2035"/>
    <x v="2289"/>
    <x v="2"/>
    <s v="tier - 3"/>
    <x v="0"/>
    <x v="41"/>
  </r>
  <r>
    <x v="2292"/>
    <x v="84"/>
    <x v="161"/>
    <x v="637"/>
    <s v="No"/>
    <s v="Yes"/>
    <x v="0"/>
    <x v="3"/>
    <x v="1"/>
    <x v="0"/>
    <x v="1"/>
    <x v="2036"/>
    <x v="2290"/>
    <x v="2"/>
    <s v="tier - 3"/>
    <x v="0"/>
    <x v="41"/>
  </r>
  <r>
    <x v="2293"/>
    <x v="1967"/>
    <x v="1308"/>
    <x v="268"/>
    <s v="No"/>
    <s v="Yes"/>
    <x v="0"/>
    <x v="3"/>
    <x v="1"/>
    <x v="2"/>
    <x v="1"/>
    <x v="2037"/>
    <x v="2291"/>
    <x v="2"/>
    <s v="tier - 3"/>
    <x v="0"/>
    <x v="41"/>
  </r>
  <r>
    <x v="2294"/>
    <x v="1968"/>
    <x v="1309"/>
    <x v="402"/>
    <s v="No"/>
    <s v="No"/>
    <x v="0"/>
    <x v="0"/>
    <x v="1"/>
    <x v="3"/>
    <x v="0"/>
    <x v="2038"/>
    <x v="2292"/>
    <x v="2"/>
    <s v="tier - 1"/>
    <x v="0"/>
    <x v="43"/>
  </r>
  <r>
    <x v="2295"/>
    <x v="1969"/>
    <x v="705"/>
    <x v="206"/>
    <s v="No"/>
    <s v="Yes"/>
    <x v="0"/>
    <x v="3"/>
    <x v="1"/>
    <x v="0"/>
    <x v="2"/>
    <x v="2039"/>
    <x v="2293"/>
    <x v="2"/>
    <s v="tier - 1"/>
    <x v="0"/>
    <x v="41"/>
  </r>
  <r>
    <x v="2296"/>
    <x v="1970"/>
    <x v="358"/>
    <x v="161"/>
    <s v="No"/>
    <s v="Yes"/>
    <x v="0"/>
    <x v="3"/>
    <x v="1"/>
    <x v="2"/>
    <x v="2"/>
    <x v="2040"/>
    <x v="2294"/>
    <x v="2"/>
    <s v="tier - 1"/>
    <x v="0"/>
    <x v="41"/>
  </r>
  <r>
    <x v="2297"/>
    <x v="1971"/>
    <x v="1310"/>
    <x v="666"/>
    <s v="No"/>
    <s v="No"/>
    <x v="0"/>
    <x v="0"/>
    <x v="1"/>
    <x v="3"/>
    <x v="0"/>
    <x v="2041"/>
    <x v="2295"/>
    <x v="2"/>
    <s v="tier - 3"/>
    <x v="0"/>
    <x v="43"/>
  </r>
  <r>
    <x v="2298"/>
    <x v="1972"/>
    <x v="1158"/>
    <x v="124"/>
    <s v="No"/>
    <s v="No"/>
    <x v="0"/>
    <x v="3"/>
    <x v="1"/>
    <x v="3"/>
    <x v="2"/>
    <x v="2042"/>
    <x v="2296"/>
    <x v="2"/>
    <s v="tier - 2"/>
    <x v="0"/>
    <x v="44"/>
  </r>
  <r>
    <x v="2299"/>
    <x v="1973"/>
    <x v="1033"/>
    <x v="196"/>
    <s v="Yes"/>
    <s v="No"/>
    <x v="1"/>
    <x v="3"/>
    <x v="1"/>
    <x v="3"/>
    <x v="2"/>
    <x v="2043"/>
    <x v="2297"/>
    <x v="2"/>
    <s v="tier - 3"/>
    <x v="0"/>
    <x v="31"/>
  </r>
  <r>
    <x v="2300"/>
    <x v="1974"/>
    <x v="1311"/>
    <x v="335"/>
    <s v="No"/>
    <s v="Yes"/>
    <x v="0"/>
    <x v="3"/>
    <x v="1"/>
    <x v="2"/>
    <x v="2"/>
    <x v="2044"/>
    <x v="2298"/>
    <x v="2"/>
    <s v="tier - 3"/>
    <x v="0"/>
    <x v="41"/>
  </r>
  <r>
    <x v="2301"/>
    <x v="269"/>
    <x v="1312"/>
    <x v="66"/>
    <s v="No"/>
    <s v="No"/>
    <x v="1"/>
    <x v="3"/>
    <x v="1"/>
    <x v="3"/>
    <x v="2"/>
    <x v="503"/>
    <x v="2299"/>
    <x v="2"/>
    <s v="tier - 1"/>
    <x v="0"/>
    <x v="20"/>
  </r>
  <r>
    <x v="2302"/>
    <x v="1975"/>
    <x v="1313"/>
    <x v="3"/>
    <s v="Yes"/>
    <s v="No"/>
    <x v="0"/>
    <x v="3"/>
    <x v="1"/>
    <x v="3"/>
    <x v="1"/>
    <x v="2045"/>
    <x v="2300"/>
    <x v="2"/>
    <s v="tier - 2"/>
    <x v="0"/>
    <x v="6"/>
  </r>
  <r>
    <x v="2303"/>
    <x v="1976"/>
    <x v="1314"/>
    <x v="467"/>
    <s v="No"/>
    <s v="No"/>
    <x v="0"/>
    <x v="0"/>
    <x v="1"/>
    <x v="2"/>
    <x v="0"/>
    <x v="2014"/>
    <x v="2301"/>
    <x v="2"/>
    <s v="tier - 2"/>
    <x v="1"/>
    <x v="43"/>
  </r>
  <r>
    <x v="2304"/>
    <x v="1977"/>
    <x v="1315"/>
    <x v="456"/>
    <s v="No"/>
    <s v="No"/>
    <x v="0"/>
    <x v="0"/>
    <x v="1"/>
    <x v="3"/>
    <x v="0"/>
    <x v="1856"/>
    <x v="2302"/>
    <x v="2"/>
    <s v="tier - 1"/>
    <x v="0"/>
    <x v="43"/>
  </r>
  <r>
    <x v="2305"/>
    <x v="1978"/>
    <x v="1316"/>
    <x v="320"/>
    <s v="No"/>
    <s v="No"/>
    <x v="0"/>
    <x v="0"/>
    <x v="1"/>
    <x v="3"/>
    <x v="2"/>
    <x v="1256"/>
    <x v="2303"/>
    <x v="2"/>
    <s v="tier - 2"/>
    <x v="0"/>
    <x v="6"/>
  </r>
  <r>
    <x v="2306"/>
    <x v="1979"/>
    <x v="1317"/>
    <x v="150"/>
    <s v="Yes"/>
    <s v="No"/>
    <x v="0"/>
    <x v="3"/>
    <x v="1"/>
    <x v="2"/>
    <x v="2"/>
    <x v="2046"/>
    <x v="2304"/>
    <x v="2"/>
    <s v="tier - 1"/>
    <x v="0"/>
    <x v="40"/>
  </r>
  <r>
    <x v="2307"/>
    <x v="1980"/>
    <x v="1318"/>
    <x v="67"/>
    <s v="No"/>
    <s v="No"/>
    <x v="0"/>
    <x v="0"/>
    <x v="1"/>
    <x v="3"/>
    <x v="2"/>
    <x v="2047"/>
    <x v="2305"/>
    <x v="2"/>
    <s v="tier - 2"/>
    <x v="0"/>
    <x v="35"/>
  </r>
  <r>
    <x v="2308"/>
    <x v="1618"/>
    <x v="1319"/>
    <x v="330"/>
    <s v="No"/>
    <s v="Yes"/>
    <x v="0"/>
    <x v="3"/>
    <x v="1"/>
    <x v="2"/>
    <x v="1"/>
    <x v="2048"/>
    <x v="2306"/>
    <x v="2"/>
    <s v="tier - 2"/>
    <x v="0"/>
    <x v="21"/>
  </r>
  <r>
    <x v="2309"/>
    <x v="132"/>
    <x v="1209"/>
    <x v="173"/>
    <s v="No"/>
    <s v="No"/>
    <x v="0"/>
    <x v="0"/>
    <x v="1"/>
    <x v="2"/>
    <x v="2"/>
    <x v="2049"/>
    <x v="2307"/>
    <x v="2"/>
    <s v="tier - 2"/>
    <x v="0"/>
    <x v="6"/>
  </r>
  <r>
    <x v="2310"/>
    <x v="1981"/>
    <x v="1320"/>
    <x v="409"/>
    <s v="Yes"/>
    <s v="No"/>
    <x v="0"/>
    <x v="0"/>
    <x v="1"/>
    <x v="1"/>
    <x v="2"/>
    <x v="2050"/>
    <x v="2308"/>
    <x v="2"/>
    <s v="tier - 2"/>
    <x v="0"/>
    <x v="47"/>
  </r>
  <r>
    <x v="2311"/>
    <x v="1982"/>
    <x v="1321"/>
    <x v="267"/>
    <s v="Yes"/>
    <s v="No"/>
    <x v="0"/>
    <x v="3"/>
    <x v="1"/>
    <x v="2"/>
    <x v="2"/>
    <x v="2051"/>
    <x v="2309"/>
    <x v="2"/>
    <s v="tier - 1"/>
    <x v="0"/>
    <x v="40"/>
  </r>
  <r>
    <x v="2312"/>
    <x v="1983"/>
    <x v="447"/>
    <x v="140"/>
    <s v="No"/>
    <s v="No"/>
    <x v="0"/>
    <x v="0"/>
    <x v="1"/>
    <x v="2"/>
    <x v="2"/>
    <x v="2052"/>
    <x v="2310"/>
    <x v="2"/>
    <s v="tier - 1"/>
    <x v="0"/>
    <x v="6"/>
  </r>
  <r>
    <x v="2313"/>
    <x v="1984"/>
    <x v="1322"/>
    <x v="184"/>
    <s v="No"/>
    <s v="No"/>
    <x v="1"/>
    <x v="3"/>
    <x v="1"/>
    <x v="2"/>
    <x v="1"/>
    <x v="2053"/>
    <x v="2311"/>
    <x v="2"/>
    <s v="tier - 1"/>
    <x v="0"/>
    <x v="20"/>
  </r>
  <r>
    <x v="2314"/>
    <x v="810"/>
    <x v="254"/>
    <x v="319"/>
    <s v="No"/>
    <s v="Yes"/>
    <x v="0"/>
    <x v="3"/>
    <x v="1"/>
    <x v="2"/>
    <x v="2"/>
    <x v="2054"/>
    <x v="2312"/>
    <x v="2"/>
    <s v="tier - 1"/>
    <x v="0"/>
    <x v="21"/>
  </r>
  <r>
    <x v="2315"/>
    <x v="286"/>
    <x v="1323"/>
    <x v="119"/>
    <s v="No"/>
    <s v="Yes"/>
    <x v="0"/>
    <x v="3"/>
    <x v="1"/>
    <x v="1"/>
    <x v="1"/>
    <x v="2055"/>
    <x v="2313"/>
    <x v="2"/>
    <s v="tier - 2"/>
    <x v="3"/>
    <x v="41"/>
  </r>
  <r>
    <x v="2316"/>
    <x v="1985"/>
    <x v="1324"/>
    <x v="336"/>
    <s v="Yes"/>
    <s v="No"/>
    <x v="0"/>
    <x v="3"/>
    <x v="1"/>
    <x v="2"/>
    <x v="1"/>
    <x v="2056"/>
    <x v="2314"/>
    <x v="2"/>
    <s v="tier - 2"/>
    <x v="0"/>
    <x v="40"/>
  </r>
  <r>
    <x v="2317"/>
    <x v="1550"/>
    <x v="1325"/>
    <x v="49"/>
    <s v="Yes"/>
    <s v="No"/>
    <x v="0"/>
    <x v="0"/>
    <x v="1"/>
    <x v="2"/>
    <x v="2"/>
    <x v="1764"/>
    <x v="2315"/>
    <x v="2"/>
    <s v="UNKNOWN"/>
    <x v="1"/>
    <x v="45"/>
  </r>
  <r>
    <x v="2318"/>
    <x v="1986"/>
    <x v="1326"/>
    <x v="208"/>
    <s v="No"/>
    <s v="No"/>
    <x v="1"/>
    <x v="3"/>
    <x v="1"/>
    <x v="3"/>
    <x v="1"/>
    <x v="2057"/>
    <x v="2316"/>
    <x v="2"/>
    <s v="tier - 3"/>
    <x v="0"/>
    <x v="20"/>
  </r>
  <r>
    <x v="2319"/>
    <x v="1987"/>
    <x v="1058"/>
    <x v="102"/>
    <s v="Yes"/>
    <s v="No"/>
    <x v="0"/>
    <x v="0"/>
    <x v="1"/>
    <x v="2"/>
    <x v="2"/>
    <x v="2058"/>
    <x v="2317"/>
    <x v="2"/>
    <s v="tier - 3"/>
    <x v="0"/>
    <x v="45"/>
  </r>
  <r>
    <x v="2320"/>
    <x v="1988"/>
    <x v="1130"/>
    <x v="508"/>
    <s v="No"/>
    <s v="No"/>
    <x v="1"/>
    <x v="3"/>
    <x v="1"/>
    <x v="3"/>
    <x v="2"/>
    <x v="2059"/>
    <x v="2317"/>
    <x v="2"/>
    <s v="tier - 1"/>
    <x v="0"/>
    <x v="20"/>
  </r>
  <r>
    <x v="2321"/>
    <x v="1989"/>
    <x v="1327"/>
    <x v="126"/>
    <s v="No"/>
    <s v="No"/>
    <x v="0"/>
    <x v="0"/>
    <x v="1"/>
    <x v="2"/>
    <x v="0"/>
    <x v="2060"/>
    <x v="2318"/>
    <x v="2"/>
    <s v="tier - 1"/>
    <x v="1"/>
    <x v="43"/>
  </r>
  <r>
    <x v="2322"/>
    <x v="1990"/>
    <x v="1328"/>
    <x v="425"/>
    <s v="No"/>
    <s v="No"/>
    <x v="0"/>
    <x v="0"/>
    <x v="1"/>
    <x v="2"/>
    <x v="1"/>
    <x v="2061"/>
    <x v="2319"/>
    <x v="2"/>
    <s v="tier - 1"/>
    <x v="0"/>
    <x v="35"/>
  </r>
  <r>
    <x v="2323"/>
    <x v="1991"/>
    <x v="1329"/>
    <x v="264"/>
    <s v="No"/>
    <s v="No"/>
    <x v="0"/>
    <x v="0"/>
    <x v="1"/>
    <x v="2"/>
    <x v="2"/>
    <x v="2062"/>
    <x v="2320"/>
    <x v="3"/>
    <s v="tier - 3"/>
    <x v="0"/>
    <x v="35"/>
  </r>
  <r>
    <x v="2324"/>
    <x v="708"/>
    <x v="1330"/>
    <x v="117"/>
    <s v="Yes"/>
    <s v="No"/>
    <x v="0"/>
    <x v="0"/>
    <x v="1"/>
    <x v="2"/>
    <x v="2"/>
    <x v="2063"/>
    <x v="2321"/>
    <x v="2"/>
    <s v="tier - 2"/>
    <x v="0"/>
    <x v="47"/>
  </r>
  <r>
    <x v="2325"/>
    <x v="1992"/>
    <x v="698"/>
    <x v="374"/>
    <s v="Yes"/>
    <s v="No"/>
    <x v="1"/>
    <x v="3"/>
    <x v="1"/>
    <x v="2"/>
    <x v="2"/>
    <x v="2064"/>
    <x v="2322"/>
    <x v="2"/>
    <s v="tier - 3"/>
    <x v="0"/>
    <x v="31"/>
  </r>
  <r>
    <x v="2326"/>
    <x v="336"/>
    <x v="1331"/>
    <x v="156"/>
    <s v="No"/>
    <s v="No"/>
    <x v="0"/>
    <x v="0"/>
    <x v="1"/>
    <x v="2"/>
    <x v="0"/>
    <x v="2065"/>
    <x v="2323"/>
    <x v="2"/>
    <s v="tier - 2"/>
    <x v="1"/>
    <x v="43"/>
  </r>
  <r>
    <x v="2327"/>
    <x v="1993"/>
    <x v="1332"/>
    <x v="274"/>
    <s v="Yes"/>
    <s v="No"/>
    <x v="0"/>
    <x v="3"/>
    <x v="1"/>
    <x v="3"/>
    <x v="2"/>
    <x v="523"/>
    <x v="2324"/>
    <x v="2"/>
    <s v="tier - 3"/>
    <x v="0"/>
    <x v="40"/>
  </r>
  <r>
    <x v="2328"/>
    <x v="1994"/>
    <x v="1333"/>
    <x v="151"/>
    <s v="No"/>
    <s v="No"/>
    <x v="1"/>
    <x v="3"/>
    <x v="1"/>
    <x v="3"/>
    <x v="2"/>
    <x v="2066"/>
    <x v="2324"/>
    <x v="2"/>
    <s v="tier - 3"/>
    <x v="0"/>
    <x v="34"/>
  </r>
  <r>
    <x v="2329"/>
    <x v="1995"/>
    <x v="1329"/>
    <x v="144"/>
    <s v="Yes"/>
    <s v="No"/>
    <x v="0"/>
    <x v="0"/>
    <x v="1"/>
    <x v="2"/>
    <x v="2"/>
    <x v="2067"/>
    <x v="2325"/>
    <x v="2"/>
    <s v="tier - 3"/>
    <x v="1"/>
    <x v="47"/>
  </r>
  <r>
    <x v="2330"/>
    <x v="1996"/>
    <x v="1112"/>
    <x v="252"/>
    <s v="No"/>
    <s v="No"/>
    <x v="0"/>
    <x v="3"/>
    <x v="1"/>
    <x v="2"/>
    <x v="2"/>
    <x v="2068"/>
    <x v="2326"/>
    <x v="2"/>
    <s v="tier - 3"/>
    <x v="0"/>
    <x v="44"/>
  </r>
  <r>
    <x v="2331"/>
    <x v="1997"/>
    <x v="1056"/>
    <x v="288"/>
    <s v="No"/>
    <s v="No"/>
    <x v="0"/>
    <x v="3"/>
    <x v="1"/>
    <x v="3"/>
    <x v="1"/>
    <x v="172"/>
    <x v="2327"/>
    <x v="2"/>
    <s v="tier - 3"/>
    <x v="0"/>
    <x v="34"/>
  </r>
  <r>
    <x v="2332"/>
    <x v="1998"/>
    <x v="1140"/>
    <x v="348"/>
    <s v="No"/>
    <s v="No"/>
    <x v="1"/>
    <x v="3"/>
    <x v="1"/>
    <x v="3"/>
    <x v="1"/>
    <x v="2069"/>
    <x v="2328"/>
    <x v="1"/>
    <s v="tier - 1"/>
    <x v="0"/>
    <x v="20"/>
  </r>
  <r>
    <x v="2333"/>
    <x v="1999"/>
    <x v="318"/>
    <x v="495"/>
    <s v="No"/>
    <s v="No"/>
    <x v="0"/>
    <x v="3"/>
    <x v="1"/>
    <x v="3"/>
    <x v="2"/>
    <x v="124"/>
    <x v="2329"/>
    <x v="1"/>
    <s v="tier - 1"/>
    <x v="0"/>
    <x v="34"/>
  </r>
  <r>
    <x v="2334"/>
    <x v="2000"/>
    <x v="1334"/>
    <x v="523"/>
    <s v="No"/>
    <s v="No"/>
    <x v="0"/>
    <x v="3"/>
    <x v="1"/>
    <x v="3"/>
    <x v="2"/>
    <x v="2070"/>
    <x v="2330"/>
    <x v="1"/>
    <s v="tier - 3"/>
    <x v="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617F7-E11E-4BE1-B90C-4633028F75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6" firstHeaderRow="1" firstDataRow="1" firstDataCol="1"/>
  <pivotFields count="17">
    <pivotField showAll="0"/>
    <pivotField showAll="0">
      <items count="2002">
        <item x="1965"/>
        <item x="1515"/>
        <item x="1630"/>
        <item x="618"/>
        <item x="463"/>
        <item x="1418"/>
        <item x="202"/>
        <item x="979"/>
        <item x="42"/>
        <item x="503"/>
        <item x="752"/>
        <item x="1174"/>
        <item x="632"/>
        <item x="25"/>
        <item x="691"/>
        <item x="860"/>
        <item x="1978"/>
        <item x="478"/>
        <item x="1998"/>
        <item x="1962"/>
        <item x="1260"/>
        <item x="1647"/>
        <item x="458"/>
        <item x="614"/>
        <item x="1777"/>
        <item x="114"/>
        <item x="1430"/>
        <item x="1744"/>
        <item x="1486"/>
        <item x="878"/>
        <item x="814"/>
        <item x="1171"/>
        <item x="1535"/>
        <item x="142"/>
        <item x="1561"/>
        <item x="1527"/>
        <item x="520"/>
        <item x="1878"/>
        <item x="774"/>
        <item x="1571"/>
        <item x="110"/>
        <item x="782"/>
        <item x="368"/>
        <item x="682"/>
        <item x="661"/>
        <item x="346"/>
        <item x="1442"/>
        <item x="734"/>
        <item x="460"/>
        <item x="1225"/>
        <item x="212"/>
        <item x="1949"/>
        <item x="151"/>
        <item x="1210"/>
        <item x="1509"/>
        <item x="290"/>
        <item x="1321"/>
        <item x="868"/>
        <item x="524"/>
        <item x="292"/>
        <item x="827"/>
        <item x="946"/>
        <item x="139"/>
        <item x="1565"/>
        <item x="1759"/>
        <item x="1564"/>
        <item x="1070"/>
        <item x="1343"/>
        <item x="869"/>
        <item x="571"/>
        <item x="1993"/>
        <item x="100"/>
        <item x="1928"/>
        <item x="307"/>
        <item x="546"/>
        <item x="1908"/>
        <item x="1247"/>
        <item x="1034"/>
        <item x="991"/>
        <item x="1935"/>
        <item x="799"/>
        <item x="5"/>
        <item x="1019"/>
        <item x="987"/>
        <item x="558"/>
        <item x="1089"/>
        <item x="552"/>
        <item x="1482"/>
        <item x="1373"/>
        <item x="713"/>
        <item x="145"/>
        <item x="1963"/>
        <item x="1634"/>
        <item x="1539"/>
        <item x="1047"/>
        <item x="1283"/>
        <item x="1301"/>
        <item x="670"/>
        <item x="1637"/>
        <item x="689"/>
        <item x="1522"/>
        <item x="926"/>
        <item x="1690"/>
        <item x="1371"/>
        <item x="639"/>
        <item x="1633"/>
        <item x="830"/>
        <item x="1018"/>
        <item x="433"/>
        <item x="1195"/>
        <item x="1915"/>
        <item x="1399"/>
        <item x="48"/>
        <item x="434"/>
        <item x="1035"/>
        <item x="1799"/>
        <item x="1968"/>
        <item x="981"/>
        <item x="124"/>
        <item x="948"/>
        <item x="777"/>
        <item x="1361"/>
        <item x="1940"/>
        <item x="99"/>
        <item x="1134"/>
        <item x="9"/>
        <item x="794"/>
        <item x="1596"/>
        <item x="1360"/>
        <item x="1017"/>
        <item x="1475"/>
        <item x="692"/>
        <item x="690"/>
        <item x="746"/>
        <item x="1334"/>
        <item x="1426"/>
        <item x="1007"/>
        <item x="1262"/>
        <item x="1266"/>
        <item x="1746"/>
        <item x="1943"/>
        <item x="283"/>
        <item x="395"/>
        <item x="514"/>
        <item x="143"/>
        <item x="781"/>
        <item x="1946"/>
        <item x="1237"/>
        <item x="250"/>
        <item x="1288"/>
        <item x="908"/>
        <item x="1783"/>
        <item x="1104"/>
        <item x="1064"/>
        <item x="1593"/>
        <item x="709"/>
        <item x="844"/>
        <item x="1116"/>
        <item x="1309"/>
        <item x="1674"/>
        <item x="62"/>
        <item x="1263"/>
        <item x="363"/>
        <item x="1622"/>
        <item x="1201"/>
        <item x="1994"/>
        <item x="858"/>
        <item x="1173"/>
        <item x="94"/>
        <item x="705"/>
        <item x="1193"/>
        <item x="1855"/>
        <item x="1433"/>
        <item x="402"/>
        <item x="1106"/>
        <item x="1148"/>
        <item x="1920"/>
        <item x="1585"/>
        <item x="1013"/>
        <item x="1420"/>
        <item x="18"/>
        <item x="1958"/>
        <item x="674"/>
        <item x="1075"/>
        <item x="494"/>
        <item x="807"/>
        <item x="671"/>
        <item x="187"/>
        <item x="1190"/>
        <item x="1918"/>
        <item x="1821"/>
        <item x="801"/>
        <item x="412"/>
        <item x="1926"/>
        <item x="141"/>
        <item x="1204"/>
        <item x="259"/>
        <item x="376"/>
        <item x="1667"/>
        <item x="1661"/>
        <item x="1248"/>
        <item x="1551"/>
        <item x="80"/>
        <item x="1996"/>
        <item x="1781"/>
        <item x="161"/>
        <item x="1851"/>
        <item x="1425"/>
        <item x="1875"/>
        <item x="891"/>
        <item x="737"/>
        <item x="1401"/>
        <item x="1710"/>
        <item x="1885"/>
        <item x="1847"/>
        <item x="1010"/>
        <item x="1353"/>
        <item x="34"/>
        <item x="319"/>
        <item x="1232"/>
        <item x="1460"/>
        <item x="1305"/>
        <item x="344"/>
        <item x="288"/>
        <item x="345"/>
        <item x="183"/>
        <item x="253"/>
        <item x="423"/>
        <item x="262"/>
        <item x="907"/>
        <item x="1786"/>
        <item x="679"/>
        <item x="763"/>
        <item x="1680"/>
        <item x="972"/>
        <item x="101"/>
        <item x="792"/>
        <item x="1319"/>
        <item x="168"/>
        <item x="1716"/>
        <item x="1990"/>
        <item x="550"/>
        <item x="710"/>
        <item x="833"/>
        <item x="543"/>
        <item x="374"/>
        <item x="1768"/>
        <item x="490"/>
        <item x="1462"/>
        <item x="1795"/>
        <item x="1736"/>
        <item x="1479"/>
        <item x="1720"/>
        <item x="1735"/>
        <item x="73"/>
        <item x="593"/>
        <item x="1628"/>
        <item x="51"/>
        <item x="523"/>
        <item x="1842"/>
        <item x="138"/>
        <item x="643"/>
        <item x="193"/>
        <item x="445"/>
        <item x="1860"/>
        <item x="251"/>
        <item x="1409"/>
        <item x="1076"/>
        <item x="1584"/>
        <item x="113"/>
        <item x="206"/>
        <item x="576"/>
        <item x="1975"/>
        <item x="701"/>
        <item x="1841"/>
        <item x="1434"/>
        <item x="1438"/>
        <item x="1473"/>
        <item x="1012"/>
        <item x="751"/>
        <item x="1379"/>
        <item x="1649"/>
        <item x="334"/>
        <item x="1531"/>
        <item x="1992"/>
        <item x="26"/>
        <item x="462"/>
        <item x="1927"/>
        <item x="813"/>
        <item x="715"/>
        <item x="1356"/>
        <item x="519"/>
        <item x="1951"/>
        <item x="1222"/>
        <item x="1375"/>
        <item x="1537"/>
        <item x="854"/>
        <item x="735"/>
        <item x="318"/>
        <item x="1447"/>
        <item x="695"/>
        <item x="436"/>
        <item x="916"/>
        <item x="1024"/>
        <item x="1159"/>
        <item x="1651"/>
        <item x="1779"/>
        <item x="1790"/>
        <item x="335"/>
        <item x="1498"/>
        <item x="912"/>
        <item x="1365"/>
        <item x="850"/>
        <item x="1578"/>
        <item x="1046"/>
        <item x="1659"/>
        <item x="943"/>
        <item x="848"/>
        <item x="1098"/>
        <item x="1182"/>
        <item x="1066"/>
        <item x="1844"/>
        <item x="821"/>
        <item x="504"/>
        <item x="1107"/>
        <item x="1581"/>
        <item x="1351"/>
        <item x="294"/>
        <item x="1037"/>
        <item x="740"/>
        <item x="1592"/>
        <item x="973"/>
        <item x="586"/>
        <item x="185"/>
        <item x="996"/>
        <item x="52"/>
        <item x="1494"/>
        <item x="1265"/>
        <item x="75"/>
        <item x="116"/>
        <item x="77"/>
        <item x="1224"/>
        <item x="1641"/>
        <item x="528"/>
        <item x="1730"/>
        <item x="562"/>
        <item x="372"/>
        <item x="1362"/>
        <item x="1590"/>
        <item x="1867"/>
        <item x="1924"/>
        <item x="1347"/>
        <item x="150"/>
        <item x="797"/>
        <item x="1693"/>
        <item x="1586"/>
        <item x="1549"/>
        <item x="375"/>
        <item x="588"/>
        <item x="394"/>
        <item x="1580"/>
        <item x="1810"/>
        <item x="479"/>
        <item x="215"/>
        <item x="1617"/>
        <item x="651"/>
        <item x="574"/>
        <item x="604"/>
        <item x="1505"/>
        <item x="1437"/>
        <item x="1337"/>
        <item x="1602"/>
        <item x="28"/>
        <item x="928"/>
        <item x="510"/>
        <item x="955"/>
        <item x="1445"/>
        <item x="994"/>
        <item x="698"/>
        <item x="387"/>
        <item x="240"/>
        <item x="1335"/>
        <item x="1451"/>
        <item x="993"/>
        <item x="1798"/>
        <item x="303"/>
        <item x="16"/>
        <item x="428"/>
        <item x="1377"/>
        <item x="1740"/>
        <item x="1754"/>
        <item x="1086"/>
        <item x="144"/>
        <item x="1900"/>
        <item x="1045"/>
        <item x="89"/>
        <item x="392"/>
        <item x="1032"/>
        <item x="829"/>
        <item x="1131"/>
        <item x="1231"/>
        <item x="409"/>
        <item x="902"/>
        <item x="921"/>
        <item x="53"/>
        <item x="931"/>
        <item x="564"/>
        <item x="1327"/>
        <item x="342"/>
        <item x="1988"/>
        <item x="1137"/>
        <item x="1325"/>
        <item x="492"/>
        <item x="1029"/>
        <item x="1493"/>
        <item x="629"/>
        <item x="1749"/>
        <item x="1240"/>
        <item x="1862"/>
        <item x="1020"/>
        <item x="949"/>
        <item x="1036"/>
        <item x="1264"/>
        <item x="1852"/>
        <item x="1521"/>
        <item x="1157"/>
        <item x="47"/>
        <item x="919"/>
        <item x="1803"/>
        <item x="1207"/>
        <item x="1279"/>
        <item x="260"/>
        <item x="904"/>
        <item x="1508"/>
        <item x="267"/>
        <item x="121"/>
        <item x="289"/>
        <item x="1854"/>
        <item x="1271"/>
        <item x="1376"/>
        <item x="664"/>
        <item x="1051"/>
        <item x="1745"/>
        <item x="958"/>
        <item x="1370"/>
        <item x="1156"/>
        <item x="1717"/>
        <item x="1458"/>
        <item x="1763"/>
        <item x="1656"/>
        <item x="194"/>
        <item x="1339"/>
        <item x="1385"/>
        <item x="90"/>
        <item x="1820"/>
        <item x="1884"/>
        <item x="786"/>
        <item x="1588"/>
        <item x="1122"/>
        <item x="235"/>
        <item x="1323"/>
        <item x="1238"/>
        <item x="575"/>
        <item x="296"/>
        <item x="315"/>
        <item x="1128"/>
        <item x="1688"/>
        <item x="745"/>
        <item x="1041"/>
        <item x="299"/>
        <item x="565"/>
        <item x="1896"/>
        <item x="1832"/>
        <item x="988"/>
        <item x="1983"/>
        <item x="1058"/>
        <item x="1322"/>
        <item x="231"/>
        <item x="657"/>
        <item x="977"/>
        <item x="1315"/>
        <item x="471"/>
        <item x="1026"/>
        <item x="1349"/>
        <item x="1645"/>
        <item x="718"/>
        <item x="914"/>
        <item x="783"/>
        <item x="838"/>
        <item x="1306"/>
        <item x="976"/>
        <item x="1414"/>
        <item x="1381"/>
        <item x="87"/>
        <item x="585"/>
        <item x="595"/>
        <item x="545"/>
        <item x="764"/>
        <item x="184"/>
        <item x="65"/>
        <item x="441"/>
        <item x="1991"/>
        <item x="790"/>
        <item x="1424"/>
        <item x="217"/>
        <item x="156"/>
        <item x="537"/>
        <item x="727"/>
        <item x="400"/>
        <item x="61"/>
        <item x="349"/>
        <item x="667"/>
        <item x="1834"/>
        <item x="1725"/>
        <item x="1675"/>
        <item x="1229"/>
        <item x="1932"/>
        <item x="1612"/>
        <item x="366"/>
        <item x="36"/>
        <item x="787"/>
        <item x="384"/>
        <item x="1333"/>
        <item x="180"/>
        <item x="605"/>
        <item x="896"/>
        <item x="1796"/>
        <item x="413"/>
        <item x="534"/>
        <item x="130"/>
        <item x="1275"/>
        <item x="1435"/>
        <item x="882"/>
        <item x="1701"/>
        <item x="1002"/>
        <item x="1787"/>
        <item x="757"/>
        <item x="1476"/>
        <item x="1969"/>
        <item x="1899"/>
        <item x="227"/>
        <item x="570"/>
        <item x="1831"/>
        <item x="1417"/>
        <item x="607"/>
        <item x="601"/>
        <item x="1108"/>
        <item x="942"/>
        <item x="246"/>
        <item x="482"/>
        <item x="1642"/>
        <item x="541"/>
        <item x="186"/>
        <item x="1091"/>
        <item x="952"/>
        <item x="1205"/>
        <item x="1055"/>
        <item x="282"/>
        <item x="754"/>
        <item x="1054"/>
        <item x="1518"/>
        <item x="91"/>
        <item x="697"/>
        <item x="1671"/>
        <item x="811"/>
        <item x="1416"/>
        <item x="1960"/>
        <item x="1525"/>
        <item x="1136"/>
        <item x="224"/>
        <item x="826"/>
        <item x="1242"/>
        <item x="20"/>
        <item x="539"/>
        <item x="759"/>
        <item x="1971"/>
        <item x="527"/>
        <item x="556"/>
        <item x="10"/>
        <item x="1506"/>
        <item x="252"/>
        <item x="885"/>
        <item x="432"/>
        <item x="1793"/>
        <item x="925"/>
        <item x="1646"/>
        <item x="1286"/>
        <item x="1206"/>
        <item x="1471"/>
        <item x="39"/>
        <item x="634"/>
        <item x="362"/>
        <item x="377"/>
        <item x="1843"/>
        <item x="627"/>
        <item x="1043"/>
        <item x="19"/>
        <item x="1236"/>
        <item x="1372"/>
        <item x="1814"/>
        <item x="742"/>
        <item x="650"/>
        <item x="12"/>
        <item x="677"/>
        <item x="1552"/>
        <item x="1964"/>
        <item x="1653"/>
        <item x="507"/>
        <item x="1390"/>
        <item x="11"/>
        <item x="903"/>
        <item x="422"/>
        <item x="1133"/>
        <item x="179"/>
        <item x="321"/>
        <item x="1904"/>
        <item x="725"/>
        <item x="855"/>
        <item x="1797"/>
        <item x="1937"/>
        <item x="1199"/>
        <item x="239"/>
        <item x="1000"/>
        <item x="1085"/>
        <item x="544"/>
        <item x="263"/>
        <item x="1976"/>
        <item x="381"/>
        <item x="628"/>
        <item x="1698"/>
        <item x="1769"/>
        <item x="938"/>
        <item x="97"/>
        <item x="1550"/>
        <item x="1858"/>
        <item x="1806"/>
        <item x="1850"/>
        <item x="506"/>
        <item x="106"/>
        <item x="1084"/>
        <item x="726"/>
        <item x="24"/>
        <item x="191"/>
        <item x="956"/>
        <item x="30"/>
        <item x="1252"/>
        <item x="590"/>
        <item x="1599"/>
        <item x="1972"/>
        <item x="403"/>
        <item x="1135"/>
        <item x="209"/>
        <item x="633"/>
        <item x="1893"/>
        <item x="1397"/>
        <item x="1694"/>
        <item x="487"/>
        <item x="1939"/>
        <item x="884"/>
        <item x="2000"/>
        <item x="1838"/>
        <item x="1272"/>
        <item x="1318"/>
        <item x="1898"/>
        <item x="846"/>
        <item x="1658"/>
        <item x="610"/>
        <item x="658"/>
        <item x="1363"/>
        <item x="897"/>
        <item x="473"/>
        <item x="1074"/>
        <item x="832"/>
        <item x="1132"/>
        <item x="444"/>
        <item x="154"/>
        <item x="1303"/>
        <item x="683"/>
        <item x="1160"/>
        <item x="1478"/>
        <item x="1774"/>
        <item x="1421"/>
        <item x="1501"/>
        <item x="863"/>
        <item x="1300"/>
        <item x="98"/>
        <item x="60"/>
        <item x="1185"/>
        <item x="1342"/>
        <item x="1664"/>
        <item x="298"/>
        <item x="1314"/>
        <item x="890"/>
        <item x="1934"/>
        <item x="1772"/>
        <item x="1632"/>
        <item x="159"/>
        <item x="1497"/>
        <item x="225"/>
        <item x="369"/>
        <item x="862"/>
        <item x="390"/>
        <item x="1756"/>
        <item x="439"/>
        <item x="1987"/>
        <item x="1706"/>
        <item x="719"/>
        <item x="568"/>
        <item x="773"/>
        <item x="809"/>
        <item x="1547"/>
        <item x="573"/>
        <item x="1469"/>
        <item x="1316"/>
        <item x="111"/>
        <item x="623"/>
        <item x="1654"/>
        <item x="404"/>
        <item x="37"/>
        <item x="1528"/>
        <item x="1357"/>
        <item x="1669"/>
        <item x="1057"/>
        <item x="1948"/>
        <item x="959"/>
        <item x="1191"/>
        <item x="621"/>
        <item x="721"/>
        <item x="1760"/>
        <item x="1652"/>
        <item x="876"/>
        <item x="270"/>
        <item x="200"/>
        <item x="279"/>
        <item x="583"/>
        <item x="771"/>
        <item x="1439"/>
        <item x="617"/>
        <item x="485"/>
        <item x="237"/>
        <item x="1102"/>
        <item x="7"/>
        <item x="216"/>
        <item x="27"/>
        <item x="1901"/>
        <item x="1196"/>
        <item x="724"/>
        <item x="1788"/>
        <item x="1792"/>
        <item x="642"/>
        <item x="1257"/>
        <item x="1957"/>
        <item x="170"/>
        <item x="828"/>
        <item x="1436"/>
        <item x="947"/>
        <item x="978"/>
        <item x="611"/>
        <item x="823"/>
        <item x="1124"/>
        <item x="353"/>
        <item x="1285"/>
        <item x="1816"/>
        <item x="1817"/>
        <item x="1734"/>
        <item x="0"/>
        <item x="243"/>
        <item x="1801"/>
        <item x="83"/>
        <item x="1895"/>
        <item x="753"/>
        <item x="324"/>
        <item x="625"/>
        <item x="1126"/>
        <item x="1186"/>
        <item x="966"/>
        <item x="1296"/>
        <item x="1608"/>
        <item x="1429"/>
        <item x="233"/>
        <item x="1514"/>
        <item x="1660"/>
        <item x="1008"/>
        <item x="1095"/>
        <item x="284"/>
        <item x="1465"/>
        <item x="1572"/>
        <item x="1677"/>
        <item x="653"/>
        <item x="1118"/>
        <item x="297"/>
        <item x="953"/>
        <item x="488"/>
        <item x="1408"/>
        <item x="1467"/>
        <item x="899"/>
        <item x="513"/>
        <item x="329"/>
        <item x="1636"/>
        <item x="1663"/>
        <item x="1386"/>
        <item x="708"/>
        <item x="305"/>
        <item x="219"/>
        <item x="1748"/>
        <item x="852"/>
        <item x="935"/>
        <item x="1099"/>
        <item x="226"/>
        <item x="1914"/>
        <item x="291"/>
        <item x="824"/>
        <item x="190"/>
        <item x="328"/>
        <item x="1761"/>
        <item x="660"/>
        <item x="1358"/>
        <item x="688"/>
        <item x="78"/>
        <item x="1751"/>
        <item x="924"/>
        <item x="1984"/>
        <item x="749"/>
        <item x="1313"/>
        <item x="704"/>
        <item x="1324"/>
        <item x="1631"/>
        <item x="817"/>
        <item x="1446"/>
        <item x="378"/>
        <item x="939"/>
        <item x="1758"/>
        <item x="336"/>
        <item x="1444"/>
        <item x="1461"/>
        <item x="21"/>
        <item x="1728"/>
        <item x="474"/>
        <item x="1800"/>
        <item x="1228"/>
        <item x="230"/>
        <item x="717"/>
        <item x="498"/>
        <item x="1863"/>
        <item x="769"/>
        <item x="867"/>
        <item x="1721"/>
        <item x="1597"/>
        <item x="1251"/>
        <item x="526"/>
        <item x="1868"/>
        <item x="64"/>
        <item x="668"/>
        <item x="818"/>
        <item x="989"/>
        <item x="255"/>
        <item x="295"/>
        <item x="1302"/>
        <item x="1765"/>
        <item x="669"/>
        <item x="1484"/>
        <item x="268"/>
        <item x="1691"/>
        <item x="802"/>
        <item x="1169"/>
        <item x="889"/>
        <item x="992"/>
        <item x="1485"/>
        <item x="440"/>
        <item x="44"/>
        <item x="323"/>
        <item x="1384"/>
        <item x="1120"/>
        <item x="1177"/>
        <item x="1973"/>
        <item x="40"/>
        <item x="380"/>
        <item x="501"/>
        <item x="327"/>
        <item x="847"/>
        <item x="1708"/>
        <item x="1536"/>
        <item x="66"/>
        <item x="1422"/>
        <item x="767"/>
        <item x="793"/>
        <item x="1403"/>
        <item x="1255"/>
        <item x="152"/>
        <item x="278"/>
        <item x="866"/>
        <item x="331"/>
        <item x="4"/>
        <item x="940"/>
        <item x="223"/>
        <item x="795"/>
        <item x="1587"/>
        <item x="1113"/>
        <item x="1480"/>
        <item x="174"/>
        <item x="1881"/>
        <item x="386"/>
        <item x="245"/>
        <item x="1538"/>
        <item x="872"/>
        <item x="1341"/>
        <item x="744"/>
        <item x="1294"/>
        <item x="1423"/>
        <item x="929"/>
        <item x="1393"/>
        <item x="118"/>
        <item x="1217"/>
        <item x="1771"/>
        <item x="325"/>
        <item x="122"/>
        <item x="431"/>
        <item x="1359"/>
        <item x="1662"/>
        <item x="1598"/>
        <item x="1031"/>
        <item x="1352"/>
        <item x="347"/>
        <item x="1141"/>
        <item x="1407"/>
        <item x="1942"/>
        <item x="1981"/>
        <item x="1006"/>
        <item x="548"/>
        <item x="350"/>
        <item x="388"/>
        <item x="33"/>
        <item x="177"/>
        <item x="1678"/>
        <item x="962"/>
        <item x="1743"/>
        <item x="1923"/>
        <item x="486"/>
        <item x="280"/>
        <item x="1741"/>
        <item x="192"/>
        <item x="1883"/>
        <item x="540"/>
        <item x="358"/>
        <item x="1835"/>
        <item x="499"/>
        <item x="622"/>
        <item x="1402"/>
        <item x="176"/>
        <item x="1952"/>
        <item x="221"/>
        <item x="1214"/>
        <item x="1922"/>
        <item x="475"/>
        <item x="1995"/>
        <item x="443"/>
        <item x="1595"/>
        <item x="1699"/>
        <item x="624"/>
        <item x="429"/>
        <item x="1038"/>
        <item x="1216"/>
        <item x="1413"/>
        <item x="702"/>
        <item x="1931"/>
        <item x="1955"/>
        <item x="483"/>
        <item x="1299"/>
        <item x="93"/>
        <item x="965"/>
        <item x="856"/>
        <item x="1752"/>
        <item x="1080"/>
        <item x="140"/>
        <item x="1246"/>
        <item x="256"/>
        <item x="1702"/>
        <item x="1679"/>
        <item x="1317"/>
        <item x="330"/>
        <item x="416"/>
        <item x="1039"/>
        <item x="789"/>
        <item x="1917"/>
        <item x="1209"/>
        <item x="199"/>
        <item x="839"/>
        <item x="71"/>
        <item x="35"/>
        <item x="1101"/>
        <item x="733"/>
        <item x="561"/>
        <item x="275"/>
        <item x="1530"/>
        <item x="258"/>
        <item x="1235"/>
        <item x="1489"/>
        <item x="1004"/>
        <item x="1105"/>
        <item x="608"/>
        <item x="1194"/>
        <item x="1639"/>
        <item x="950"/>
        <item x="1956"/>
        <item x="247"/>
        <item x="1293"/>
        <item x="1491"/>
        <item x="1715"/>
        <item x="241"/>
        <item x="1278"/>
        <item x="1857"/>
        <item x="420"/>
        <item x="1340"/>
        <item x="1913"/>
        <item x="592"/>
        <item x="123"/>
        <item x="1624"/>
        <item x="1411"/>
        <item x="1500"/>
        <item x="1163"/>
        <item x="1804"/>
        <item x="68"/>
        <item x="582"/>
        <item x="941"/>
        <item x="1"/>
        <item x="1724"/>
        <item x="1208"/>
        <item x="272"/>
        <item x="982"/>
        <item x="1542"/>
        <item x="1455"/>
        <item x="1477"/>
        <item x="408"/>
        <item x="841"/>
        <item x="1729"/>
        <item x="306"/>
        <item x="1176"/>
        <item x="1840"/>
        <item x="761"/>
        <item x="446"/>
        <item x="880"/>
        <item x="687"/>
        <item x="385"/>
        <item x="672"/>
        <item x="630"/>
        <item x="1312"/>
        <item x="1977"/>
        <item x="257"/>
        <item x="1245"/>
        <item x="1882"/>
        <item x="1770"/>
        <item x="1718"/>
        <item x="1808"/>
        <item x="210"/>
        <item x="389"/>
        <item x="1443"/>
        <item x="1594"/>
        <item x="1463"/>
        <item x="800"/>
        <item x="266"/>
        <item x="489"/>
        <item x="1697"/>
        <item x="877"/>
        <item x="957"/>
        <item x="1621"/>
        <item x="1146"/>
        <item x="654"/>
        <item x="207"/>
        <item x="205"/>
        <item x="1354"/>
        <item x="1627"/>
        <item x="333"/>
        <item x="104"/>
        <item x="382"/>
        <item x="597"/>
        <item x="820"/>
        <item x="535"/>
        <item x="1879"/>
        <item x="2"/>
        <item x="220"/>
        <item x="1789"/>
        <item x="517"/>
        <item x="638"/>
        <item x="1049"/>
        <item x="1916"/>
        <item x="56"/>
        <item x="1864"/>
        <item x="1959"/>
        <item x="132"/>
        <item x="1040"/>
        <item x="1374"/>
        <item x="1219"/>
        <item x="1142"/>
        <item x="1155"/>
        <item x="666"/>
        <item x="6"/>
        <item x="1258"/>
        <item x="265"/>
        <item x="934"/>
        <item x="1348"/>
        <item x="81"/>
        <item x="1111"/>
        <item x="1394"/>
        <item x="857"/>
        <item x="1502"/>
        <item x="1140"/>
        <item x="367"/>
        <item x="218"/>
        <item x="102"/>
        <item x="1877"/>
        <item x="536"/>
        <item x="1534"/>
        <item x="1044"/>
        <item x="1392"/>
        <item x="1081"/>
        <item x="1499"/>
        <item x="933"/>
        <item x="1282"/>
        <item x="1200"/>
        <item x="1369"/>
        <item x="1082"/>
        <item x="587"/>
        <item x="1492"/>
        <item x="1888"/>
        <item x="1683"/>
        <item x="1802"/>
        <item x="1277"/>
        <item x="466"/>
        <item x="599"/>
        <item x="415"/>
        <item x="984"/>
        <item x="1059"/>
        <item x="808"/>
        <item x="472"/>
        <item x="74"/>
        <item x="1582"/>
        <item x="1705"/>
        <item x="1543"/>
        <item x="1249"/>
        <item x="1112"/>
        <item x="779"/>
        <item x="1532"/>
        <item x="393"/>
        <item x="355"/>
        <item x="512"/>
        <item x="1891"/>
        <item x="359"/>
        <item x="554"/>
        <item x="647"/>
        <item x="990"/>
        <item x="1198"/>
        <item x="1387"/>
        <item x="476"/>
        <item x="1344"/>
        <item x="557"/>
        <item x="23"/>
        <item x="1452"/>
        <item x="1954"/>
        <item x="1398"/>
        <item x="1726"/>
        <item x="1738"/>
        <item x="525"/>
        <item x="859"/>
        <item x="967"/>
        <item x="711"/>
        <item x="1072"/>
        <item x="1189"/>
        <item x="551"/>
        <item x="158"/>
        <item x="1212"/>
        <item x="652"/>
        <item x="1138"/>
        <item x="1640"/>
        <item x="1503"/>
        <item x="910"/>
        <item x="900"/>
        <item x="1692"/>
        <item x="1490"/>
        <item x="722"/>
        <item x="204"/>
        <item x="43"/>
        <item x="796"/>
        <item x="1695"/>
        <item x="117"/>
        <item x="1150"/>
        <item x="1241"/>
        <item x="1405"/>
        <item x="459"/>
        <item x="1449"/>
        <item x="496"/>
        <item x="1003"/>
        <item x="986"/>
        <item x="600"/>
        <item x="1078"/>
        <item x="1202"/>
        <item x="678"/>
        <item x="731"/>
        <item x="944"/>
        <item x="1030"/>
        <item x="1829"/>
        <item x="1872"/>
        <item x="505"/>
        <item x="149"/>
        <item x="665"/>
        <item x="516"/>
        <item x="1188"/>
        <item x="579"/>
        <item x="1619"/>
        <item x="1731"/>
        <item x="831"/>
        <item x="287"/>
        <item x="419"/>
        <item x="798"/>
        <item x="1152"/>
        <item x="1815"/>
        <item x="553"/>
        <item x="401"/>
        <item x="1516"/>
        <item x="1712"/>
        <item x="79"/>
        <item x="1556"/>
        <item x="572"/>
        <item x="620"/>
        <item x="1028"/>
        <item x="1687"/>
        <item x="430"/>
        <item x="1643"/>
        <item x="1067"/>
        <item x="616"/>
        <item x="584"/>
        <item x="1670"/>
        <item x="1737"/>
        <item x="1566"/>
        <item x="88"/>
        <item x="1053"/>
        <item x="1605"/>
        <item x="743"/>
        <item x="1575"/>
        <item x="1298"/>
        <item x="357"/>
        <item x="1819"/>
        <item x="1218"/>
        <item x="804"/>
        <item x="1250"/>
        <item x="1961"/>
        <item x="1909"/>
        <item x="954"/>
        <item x="1149"/>
        <item x="8"/>
        <item x="1311"/>
        <item x="932"/>
        <item x="1221"/>
        <item x="998"/>
        <item x="1591"/>
        <item x="1061"/>
        <item x="1320"/>
        <item x="137"/>
        <item x="1154"/>
        <item x="835"/>
        <item x="1254"/>
        <item x="637"/>
        <item x="437"/>
        <item x="645"/>
        <item x="189"/>
        <item x="1985"/>
        <item x="373"/>
        <item x="1466"/>
        <item x="815"/>
        <item x="1742"/>
        <item x="396"/>
        <item x="596"/>
        <item x="502"/>
        <item x="67"/>
        <item x="603"/>
        <item x="581"/>
        <item x="1719"/>
        <item x="673"/>
        <item x="450"/>
        <item x="1533"/>
        <item x="1869"/>
        <item x="125"/>
        <item x="960"/>
        <item x="407"/>
        <item x="577"/>
        <item x="1873"/>
        <item x="398"/>
        <item x="649"/>
        <item x="681"/>
        <item x="1289"/>
        <item x="134"/>
        <item x="1703"/>
        <item x="1574"/>
        <item x="822"/>
        <item x="1668"/>
        <item x="169"/>
        <item x="765"/>
        <item x="351"/>
        <item x="426"/>
        <item x="160"/>
        <item x="531"/>
        <item x="1395"/>
        <item x="1950"/>
        <item x="17"/>
        <item x="1623"/>
        <item x="491"/>
        <item x="360"/>
        <item x="1290"/>
        <item x="232"/>
        <item x="391"/>
        <item x="1782"/>
        <item x="1615"/>
        <item x="248"/>
        <item x="1464"/>
        <item x="1033"/>
        <item x="222"/>
        <item x="468"/>
        <item x="46"/>
        <item x="1406"/>
        <item x="1350"/>
        <item x="1060"/>
        <item x="1170"/>
        <item x="1711"/>
        <item x="1227"/>
        <item x="706"/>
        <item x="662"/>
        <item x="870"/>
        <item x="1328"/>
        <item x="1791"/>
        <item x="1520"/>
        <item x="338"/>
        <item x="530"/>
        <item x="1304"/>
        <item x="1723"/>
        <item x="1280"/>
        <item x="913"/>
        <item x="128"/>
        <item x="696"/>
        <item x="675"/>
        <item x="361"/>
        <item x="810"/>
        <item x="3"/>
        <item x="927"/>
        <item x="659"/>
        <item x="1109"/>
        <item x="1650"/>
        <item x="261"/>
        <item x="493"/>
        <item x="602"/>
        <item x="788"/>
        <item x="1175"/>
        <item x="269"/>
        <item x="1892"/>
        <item x="1849"/>
        <item x="383"/>
        <item x="547"/>
        <item x="1203"/>
        <item x="1558"/>
        <item x="337"/>
        <item x="181"/>
        <item x="1666"/>
        <item x="1529"/>
        <item x="892"/>
        <item x="85"/>
        <item x="1526"/>
        <item x="703"/>
        <item x="1310"/>
        <item x="646"/>
        <item x="447"/>
        <item x="1762"/>
        <item x="198"/>
        <item x="461"/>
        <item x="1130"/>
        <item x="1338"/>
        <item x="508"/>
        <item x="1015"/>
        <item x="1050"/>
        <item x="770"/>
        <item x="529"/>
        <item x="1541"/>
        <item x="906"/>
        <item x="1618"/>
        <item x="640"/>
        <item x="736"/>
        <item x="612"/>
        <item x="1890"/>
        <item x="309"/>
        <item x="343"/>
        <item x="1009"/>
        <item x="518"/>
        <item x="964"/>
        <item x="578"/>
        <item x="1986"/>
        <item x="41"/>
        <item x="606"/>
        <item x="418"/>
        <item x="879"/>
        <item x="1905"/>
        <item x="560"/>
        <item x="1187"/>
        <item x="1714"/>
        <item x="1848"/>
        <item x="1601"/>
        <item x="816"/>
        <item x="264"/>
        <item x="1121"/>
        <item x="1519"/>
        <item x="609"/>
        <item x="1215"/>
        <item x="1722"/>
        <item x="974"/>
        <item x="1223"/>
        <item x="760"/>
        <item x="1859"/>
        <item x="1234"/>
        <item x="1431"/>
        <item x="1753"/>
        <item x="332"/>
        <item x="780"/>
        <item x="894"/>
        <item x="812"/>
        <item x="1400"/>
        <item x="875"/>
        <item x="354"/>
        <item x="314"/>
        <item x="229"/>
        <item x="1332"/>
        <item x="566"/>
        <item x="747"/>
        <item x="484"/>
        <item x="348"/>
        <item x="1638"/>
        <item x="313"/>
        <item x="107"/>
        <item x="655"/>
        <item x="1576"/>
        <item x="707"/>
        <item x="1166"/>
        <item x="1614"/>
        <item x="175"/>
        <item x="1903"/>
        <item x="32"/>
        <item x="772"/>
        <item x="1048"/>
        <item x="842"/>
        <item x="961"/>
        <item x="1569"/>
        <item x="1947"/>
        <item x="1953"/>
        <item x="1853"/>
        <item x="1554"/>
        <item x="1412"/>
        <item x="1696"/>
        <item x="1448"/>
        <item x="1607"/>
        <item x="467"/>
        <item x="1941"/>
        <item x="873"/>
        <item x="915"/>
        <item x="676"/>
        <item x="96"/>
        <item x="969"/>
        <item x="1380"/>
        <item x="1197"/>
        <item x="70"/>
        <item x="172"/>
        <item x="1764"/>
        <item x="1184"/>
        <item x="874"/>
        <item x="108"/>
        <item x="1866"/>
        <item x="448"/>
        <item x="379"/>
        <item x="57"/>
        <item x="1011"/>
        <item x="1253"/>
        <item x="1468"/>
        <item x="238"/>
        <item x="1211"/>
        <item x="1921"/>
        <item x="1757"/>
        <item x="84"/>
        <item x="997"/>
        <item x="714"/>
        <item x="1776"/>
        <item x="1727"/>
        <item x="559"/>
        <item x="1366"/>
        <item x="1579"/>
        <item x="756"/>
        <item x="936"/>
        <item x="173"/>
        <item x="1524"/>
        <item x="457"/>
        <item x="234"/>
        <item x="693"/>
        <item x="1001"/>
        <item x="1161"/>
        <item x="249"/>
        <item x="356"/>
        <item x="254"/>
        <item x="59"/>
        <item x="293"/>
        <item x="14"/>
        <item x="1123"/>
        <item x="1079"/>
        <item x="1165"/>
        <item x="1876"/>
        <item x="591"/>
        <item x="1997"/>
        <item x="1088"/>
        <item x="1168"/>
        <item x="1870"/>
        <item x="1929"/>
        <item x="680"/>
        <item x="905"/>
        <item x="109"/>
        <item x="1805"/>
        <item x="1894"/>
        <item x="1880"/>
        <item x="635"/>
        <item x="886"/>
        <item x="1073"/>
        <item x="1495"/>
        <item x="495"/>
        <item x="1147"/>
        <item x="45"/>
        <item x="1655"/>
        <item x="304"/>
        <item x="1268"/>
        <item x="849"/>
        <item x="1704"/>
        <item x="1291"/>
        <item x="923"/>
        <item x="1367"/>
        <item x="1999"/>
        <item x="555"/>
        <item x="1613"/>
        <item x="188"/>
        <item x="656"/>
        <item x="312"/>
        <item x="1269"/>
        <item x="451"/>
        <item x="477"/>
        <item x="1472"/>
        <item x="1145"/>
        <item x="784"/>
        <item x="1945"/>
        <item x="1970"/>
        <item x="1837"/>
        <item x="1100"/>
        <item x="521"/>
        <item x="465"/>
        <item x="1292"/>
        <item x="1827"/>
        <item x="1261"/>
        <item x="1014"/>
        <item x="1635"/>
        <item x="750"/>
        <item x="406"/>
        <item x="29"/>
        <item x="1023"/>
        <item x="1069"/>
        <item x="1545"/>
        <item x="1620"/>
        <item x="1330"/>
        <item x="195"/>
        <item x="316"/>
        <item x="1775"/>
        <item x="1103"/>
        <item x="1139"/>
        <item x="1092"/>
        <item x="155"/>
        <item x="178"/>
        <item x="302"/>
        <item x="1432"/>
        <item x="1346"/>
        <item x="341"/>
        <item x="424"/>
        <item x="1243"/>
        <item x="1382"/>
        <item x="1912"/>
        <item x="442"/>
        <item x="1938"/>
        <item x="480"/>
        <item x="1732"/>
        <item x="92"/>
        <item x="851"/>
        <item x="1665"/>
        <item x="1785"/>
        <item x="1600"/>
        <item x="1022"/>
        <item x="920"/>
        <item x="399"/>
        <item x="1284"/>
        <item x="171"/>
        <item x="1164"/>
        <item x="86"/>
        <item x="1308"/>
        <item x="1450"/>
        <item x="532"/>
        <item x="776"/>
        <item x="1611"/>
        <item x="1930"/>
        <item x="1919"/>
        <item x="712"/>
        <item x="1440"/>
        <item x="1626"/>
        <item x="1510"/>
        <item x="1733"/>
        <item x="55"/>
        <item x="1610"/>
        <item x="1454"/>
        <item x="1378"/>
        <item x="1707"/>
        <item x="732"/>
        <item x="310"/>
        <item x="281"/>
        <item x="1925"/>
        <item x="1583"/>
        <item x="1911"/>
        <item x="165"/>
        <item x="569"/>
        <item x="871"/>
        <item x="414"/>
        <item x="120"/>
        <item x="1062"/>
        <item x="843"/>
        <item x="421"/>
        <item x="806"/>
        <item x="1767"/>
        <item x="449"/>
        <item x="273"/>
        <item x="1589"/>
        <item x="1809"/>
        <item x="1125"/>
        <item x="1616"/>
        <item x="146"/>
        <item x="1391"/>
        <item x="1093"/>
        <item x="1784"/>
        <item x="285"/>
        <item x="211"/>
        <item x="1183"/>
        <item x="1226"/>
        <item x="837"/>
        <item x="1065"/>
        <item x="1560"/>
        <item x="1115"/>
        <item x="1682"/>
        <item x="515"/>
        <item x="1689"/>
        <item x="1427"/>
        <item x="1673"/>
        <item x="1220"/>
        <item x="277"/>
        <item x="308"/>
        <item x="700"/>
        <item x="182"/>
        <item x="1441"/>
        <item x="1823"/>
        <item x="1818"/>
        <item x="845"/>
        <item x="1143"/>
        <item x="1826"/>
        <item x="893"/>
        <item x="397"/>
        <item x="1813"/>
        <item x="699"/>
        <item x="1274"/>
        <item x="1470"/>
        <item x="1672"/>
        <item x="1897"/>
        <item x="1750"/>
        <item x="63"/>
        <item x="1094"/>
        <item x="49"/>
        <item x="1396"/>
        <item x="1887"/>
        <item x="1129"/>
        <item x="1603"/>
        <item x="1567"/>
        <item x="425"/>
        <item x="322"/>
        <item x="411"/>
        <item x="1504"/>
        <item x="567"/>
        <item x="1027"/>
        <item x="1063"/>
        <item x="340"/>
        <item x="1681"/>
        <item x="1114"/>
        <item x="1281"/>
        <item x="311"/>
        <item x="1871"/>
        <item x="685"/>
        <item x="1604"/>
        <item x="1077"/>
        <item x="1295"/>
        <item x="1833"/>
        <item x="741"/>
        <item x="1071"/>
        <item x="720"/>
        <item x="1097"/>
        <item x="1180"/>
        <item x="1259"/>
        <item x="1856"/>
        <item x="1345"/>
        <item x="435"/>
        <item x="1685"/>
        <item x="1151"/>
        <item x="1573"/>
        <item x="1523"/>
        <item x="768"/>
        <item x="594"/>
        <item x="72"/>
        <item x="1383"/>
        <item x="500"/>
        <item x="888"/>
        <item x="522"/>
        <item x="598"/>
        <item x="1389"/>
        <item x="895"/>
        <item x="1507"/>
        <item x="1989"/>
        <item x="1158"/>
        <item x="1822"/>
        <item x="1513"/>
        <item x="930"/>
        <item x="115"/>
        <item x="1548"/>
        <item x="538"/>
        <item x="1811"/>
        <item x="469"/>
        <item x="1336"/>
        <item x="105"/>
        <item x="1974"/>
        <item x="1276"/>
        <item x="1355"/>
        <item x="738"/>
        <item x="999"/>
        <item x="410"/>
        <item x="918"/>
        <item x="352"/>
        <item x="147"/>
        <item x="791"/>
        <item x="775"/>
        <item x="995"/>
        <item x="723"/>
        <item x="276"/>
        <item x="755"/>
        <item x="1979"/>
        <item x="1910"/>
        <item x="1562"/>
        <item x="119"/>
        <item x="1512"/>
        <item x="542"/>
        <item x="1780"/>
        <item x="1179"/>
        <item x="1119"/>
        <item x="1181"/>
        <item x="1559"/>
        <item x="762"/>
        <item x="1966"/>
        <item x="1778"/>
        <item x="157"/>
        <item x="131"/>
        <item x="1568"/>
        <item x="22"/>
        <item x="1428"/>
        <item x="626"/>
        <item x="133"/>
        <item x="730"/>
        <item x="1839"/>
        <item x="1307"/>
        <item x="1213"/>
        <item x="1807"/>
        <item x="975"/>
        <item x="1267"/>
        <item x="684"/>
        <item x="13"/>
        <item x="1700"/>
        <item x="1459"/>
        <item x="326"/>
        <item x="1846"/>
        <item x="1068"/>
        <item x="1368"/>
        <item x="1555"/>
        <item x="153"/>
        <item x="748"/>
        <item x="82"/>
        <item x="840"/>
        <item x="641"/>
        <item x="648"/>
        <item x="126"/>
        <item x="452"/>
        <item x="937"/>
        <item x="729"/>
        <item x="1629"/>
        <item x="1517"/>
        <item x="1456"/>
        <item x="1557"/>
        <item x="1980"/>
        <item x="1331"/>
        <item x="963"/>
        <item x="1874"/>
        <item x="1083"/>
        <item x="1830"/>
        <item x="167"/>
        <item x="1056"/>
        <item x="644"/>
        <item x="1016"/>
        <item x="834"/>
        <item x="1239"/>
        <item x="864"/>
        <item x="1553"/>
        <item x="1967"/>
        <item x="164"/>
        <item x="162"/>
        <item x="819"/>
        <item x="881"/>
        <item x="1570"/>
        <item x="1474"/>
        <item x="1273"/>
        <item x="694"/>
        <item x="1657"/>
        <item x="898"/>
        <item x="853"/>
        <item x="1625"/>
        <item x="613"/>
        <item x="636"/>
        <item x="865"/>
        <item x="861"/>
        <item x="917"/>
        <item x="301"/>
        <item x="1270"/>
        <item x="201"/>
        <item x="69"/>
        <item x="1488"/>
        <item x="785"/>
        <item x="1684"/>
        <item x="1487"/>
        <item x="1577"/>
        <item x="1256"/>
        <item x="509"/>
        <item x="619"/>
        <item x="1052"/>
        <item x="455"/>
        <item x="883"/>
        <item x="980"/>
        <item x="1144"/>
        <item x="470"/>
        <item x="95"/>
        <item x="1907"/>
        <item x="1609"/>
        <item x="825"/>
        <item x="971"/>
        <item x="1747"/>
        <item x="686"/>
        <item x="1117"/>
        <item x="589"/>
        <item x="38"/>
        <item x="901"/>
        <item x="1713"/>
        <item x="803"/>
        <item x="76"/>
        <item x="1933"/>
        <item x="244"/>
        <item x="549"/>
        <item x="1496"/>
        <item x="1686"/>
        <item x="805"/>
        <item x="1828"/>
        <item x="1483"/>
        <item x="15"/>
        <item x="1865"/>
        <item x="1153"/>
        <item x="1794"/>
        <item x="1127"/>
        <item x="945"/>
        <item x="54"/>
        <item x="778"/>
        <item x="58"/>
        <item x="1824"/>
        <item x="1005"/>
        <item x="985"/>
        <item x="663"/>
        <item x="1773"/>
        <item x="339"/>
        <item x="135"/>
        <item x="1287"/>
        <item x="274"/>
        <item x="1404"/>
        <item x="728"/>
        <item x="197"/>
        <item x="1162"/>
        <item x="454"/>
        <item x="50"/>
        <item x="1676"/>
        <item x="213"/>
        <item x="1110"/>
        <item x="136"/>
        <item x="1836"/>
        <item x="1233"/>
        <item x="563"/>
        <item x="1648"/>
        <item x="481"/>
        <item x="1096"/>
        <item x="887"/>
        <item x="911"/>
        <item x="371"/>
        <item x="1172"/>
        <item x="1812"/>
        <item x="983"/>
        <item x="242"/>
        <item x="1021"/>
        <item x="196"/>
        <item x="1886"/>
        <item x="1326"/>
        <item x="31"/>
        <item x="228"/>
        <item x="1861"/>
        <item x="1889"/>
        <item x="1364"/>
        <item x="1606"/>
        <item x="511"/>
        <item x="370"/>
        <item x="1563"/>
        <item x="1329"/>
        <item x="214"/>
        <item x="405"/>
        <item x="453"/>
        <item x="1087"/>
        <item x="364"/>
        <item x="580"/>
        <item x="300"/>
        <item x="1936"/>
        <item x="1453"/>
        <item x="631"/>
        <item x="1982"/>
        <item x="1178"/>
        <item x="1766"/>
        <item x="1544"/>
        <item x="1230"/>
        <item x="615"/>
        <item x="286"/>
        <item x="1025"/>
        <item x="1511"/>
        <item x="1167"/>
        <item x="236"/>
        <item x="758"/>
        <item x="1845"/>
        <item x="417"/>
        <item x="766"/>
        <item x="464"/>
        <item x="1297"/>
        <item x="1546"/>
        <item x="909"/>
        <item x="163"/>
        <item x="1944"/>
        <item x="127"/>
        <item x="970"/>
        <item x="1192"/>
        <item x="1540"/>
        <item x="1410"/>
        <item x="836"/>
        <item x="1457"/>
        <item x="1825"/>
        <item x="203"/>
        <item x="1244"/>
        <item x="129"/>
        <item x="1419"/>
        <item x="922"/>
        <item x="1388"/>
        <item x="716"/>
        <item x="438"/>
        <item x="951"/>
        <item x="271"/>
        <item x="148"/>
        <item x="103"/>
        <item x="320"/>
        <item x="968"/>
        <item x="166"/>
        <item x="456"/>
        <item x="1902"/>
        <item x="1906"/>
        <item x="1090"/>
        <item x="1644"/>
        <item x="365"/>
        <item x="1481"/>
        <item x="317"/>
        <item x="739"/>
        <item x="1739"/>
        <item x="533"/>
        <item x="497"/>
        <item x="1755"/>
        <item x="1709"/>
        <item x="427"/>
        <item x="1042"/>
        <item x="208"/>
        <item x="1415"/>
        <item x="112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Smoker" fld="8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44E71A-26F1-4417-A3B0-B47514EAD14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8" firstHeaderRow="0" firstDataRow="1" firstDataCol="1"/>
  <pivotFields count="17">
    <pivotField showAll="0"/>
    <pivotField showAll="0"/>
    <pivotField showAll="0"/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dataField="1"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BA1C" fld="3" baseField="0" baseItem="0"/>
    <dataField name="Count of Any Transplants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B23B5-1AB3-48E9-84A6-E144C7977EA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2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dataField="1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2">
    <field x="10"/>
    <field x="9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harges" fld="12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260633-82D0-4B8C-8ABF-A23267AF6F94}" name="PivotTable5" cacheId="0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8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>
      <items count="18"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x="10"/>
        <item t="default"/>
      </items>
    </pivotField>
    <pivotField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tate ID" fld="15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5B324-19ED-4115-AA1C-2564B0781E5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52" firstHeaderRow="0" firstDataRow="1" firstDataCol="1"/>
  <pivotFields count="17">
    <pivotField showAll="0"/>
    <pivotField showAll="0"/>
    <pivotField dataField="1" showAll="0">
      <items count="1336">
        <item x="1305"/>
        <item x="974"/>
        <item x="1051"/>
        <item x="1063"/>
        <item x="1020"/>
        <item x="1282"/>
        <item x="1272"/>
        <item x="1281"/>
        <item x="1087"/>
        <item x="1285"/>
        <item x="977"/>
        <item x="1068"/>
        <item x="1245"/>
        <item x="1175"/>
        <item x="1131"/>
        <item x="1119"/>
        <item x="1177"/>
        <item x="1297"/>
        <item x="1155"/>
        <item x="1116"/>
        <item x="1015"/>
        <item x="1158"/>
        <item x="947"/>
        <item x="1240"/>
        <item x="1313"/>
        <item x="1242"/>
        <item x="1139"/>
        <item x="1318"/>
        <item x="1271"/>
        <item x="1263"/>
        <item x="1071"/>
        <item x="297"/>
        <item x="1218"/>
        <item x="1111"/>
        <item x="1013"/>
        <item x="1316"/>
        <item x="341"/>
        <item x="1294"/>
        <item x="325"/>
        <item x="327"/>
        <item x="296"/>
        <item x="328"/>
        <item x="1312"/>
        <item x="1181"/>
        <item x="1140"/>
        <item x="931"/>
        <item x="1315"/>
        <item x="1080"/>
        <item x="1179"/>
        <item x="1115"/>
        <item x="1306"/>
        <item x="1147"/>
        <item x="902"/>
        <item x="1291"/>
        <item x="976"/>
        <item x="1273"/>
        <item x="1277"/>
        <item x="975"/>
        <item x="1176"/>
        <item x="1097"/>
        <item x="1150"/>
        <item x="1221"/>
        <item x="1230"/>
        <item x="1307"/>
        <item x="968"/>
        <item x="923"/>
        <item x="1201"/>
        <item x="1026"/>
        <item x="1073"/>
        <item x="324"/>
        <item x="1309"/>
        <item x="1094"/>
        <item x="1192"/>
        <item x="1217"/>
        <item x="1160"/>
        <item x="1029"/>
        <item x="1333"/>
        <item x="1326"/>
        <item x="1170"/>
        <item x="273"/>
        <item x="1295"/>
        <item x="1310"/>
        <item x="563"/>
        <item x="1057"/>
        <item x="1109"/>
        <item x="928"/>
        <item x="649"/>
        <item x="966"/>
        <item x="910"/>
        <item x="392"/>
        <item x="1227"/>
        <item x="1233"/>
        <item x="1300"/>
        <item x="299"/>
        <item x="1165"/>
        <item x="1265"/>
        <item x="1203"/>
        <item x="1098"/>
        <item x="1182"/>
        <item x="1334"/>
        <item x="318"/>
        <item x="1232"/>
        <item x="913"/>
        <item x="1185"/>
        <item x="1056"/>
        <item x="1200"/>
        <item x="1039"/>
        <item x="240"/>
        <item x="952"/>
        <item x="1031"/>
        <item x="1332"/>
        <item x="1130"/>
        <item x="1089"/>
        <item x="279"/>
        <item x="542"/>
        <item x="1236"/>
        <item x="1033"/>
        <item x="1043"/>
        <item x="832"/>
        <item x="365"/>
        <item x="1195"/>
        <item x="1125"/>
        <item x="1194"/>
        <item x="395"/>
        <item x="1123"/>
        <item x="1301"/>
        <item x="1314"/>
        <item x="939"/>
        <item x="439"/>
        <item x="272"/>
        <item x="628"/>
        <item x="1103"/>
        <item x="1104"/>
        <item x="1270"/>
        <item x="313"/>
        <item x="1235"/>
        <item x="1025"/>
        <item x="1151"/>
        <item x="1133"/>
        <item x="1276"/>
        <item x="1260"/>
        <item x="881"/>
        <item x="268"/>
        <item x="919"/>
        <item x="1069"/>
        <item x="400"/>
        <item x="290"/>
        <item x="988"/>
        <item x="996"/>
        <item x="1014"/>
        <item x="1074"/>
        <item x="1325"/>
        <item x="916"/>
        <item x="899"/>
        <item x="1163"/>
        <item x="920"/>
        <item x="1149"/>
        <item x="985"/>
        <item x="1038"/>
        <item x="1322"/>
        <item x="962"/>
        <item x="1012"/>
        <item x="1193"/>
        <item x="1100"/>
        <item x="1296"/>
        <item x="908"/>
        <item x="489"/>
        <item x="1061"/>
        <item x="1202"/>
        <item x="261"/>
        <item x="882"/>
        <item x="1058"/>
        <item x="285"/>
        <item x="1067"/>
        <item x="515"/>
        <item x="1010"/>
        <item x="300"/>
        <item x="954"/>
        <item x="1220"/>
        <item x="340"/>
        <item x="1274"/>
        <item x="1019"/>
        <item x="1284"/>
        <item x="1157"/>
        <item x="1003"/>
        <item x="1191"/>
        <item x="1037"/>
        <item x="333"/>
        <item x="1078"/>
        <item x="900"/>
        <item x="1196"/>
        <item x="364"/>
        <item x="1293"/>
        <item x="287"/>
        <item x="1042"/>
        <item x="477"/>
        <item x="958"/>
        <item x="1032"/>
        <item x="387"/>
        <item x="306"/>
        <item x="426"/>
        <item x="698"/>
        <item x="447"/>
        <item x="1268"/>
        <item x="230"/>
        <item x="1180"/>
        <item x="429"/>
        <item x="1141"/>
        <item x="1289"/>
        <item x="883"/>
        <item x="1198"/>
        <item x="1209"/>
        <item x="1264"/>
        <item x="1280"/>
        <item x="1303"/>
        <item x="1324"/>
        <item x="1052"/>
        <item x="1256"/>
        <item x="559"/>
        <item x="1126"/>
        <item x="1321"/>
        <item x="1036"/>
        <item x="856"/>
        <item x="1070"/>
        <item x="1225"/>
        <item x="1319"/>
        <item x="1027"/>
        <item x="1288"/>
        <item x="1286"/>
        <item x="1154"/>
        <item x="898"/>
        <item x="1090"/>
        <item x="1267"/>
        <item x="1211"/>
        <item x="1205"/>
        <item x="1128"/>
        <item x="1199"/>
        <item x="1317"/>
        <item x="1102"/>
        <item x="1279"/>
        <item x="405"/>
        <item x="363"/>
        <item x="762"/>
        <item x="853"/>
        <item x="874"/>
        <item x="280"/>
        <item x="615"/>
        <item x="1024"/>
        <item x="359"/>
        <item x="317"/>
        <item x="1169"/>
        <item x="1172"/>
        <item x="859"/>
        <item x="1077"/>
        <item x="1101"/>
        <item x="982"/>
        <item x="1327"/>
        <item x="643"/>
        <item x="675"/>
        <item x="767"/>
        <item x="818"/>
        <item x="597"/>
        <item x="1311"/>
        <item x="565"/>
        <item x="863"/>
        <item x="593"/>
        <item x="491"/>
        <item x="1331"/>
        <item x="704"/>
        <item x="998"/>
        <item x="420"/>
        <item x="1308"/>
        <item x="507"/>
        <item x="825"/>
        <item x="1290"/>
        <item x="1213"/>
        <item x="1007"/>
        <item x="1156"/>
        <item x="1292"/>
        <item x="1016"/>
        <item x="1253"/>
        <item x="1099"/>
        <item x="294"/>
        <item x="604"/>
        <item x="1255"/>
        <item x="780"/>
        <item x="1105"/>
        <item x="905"/>
        <item x="219"/>
        <item x="370"/>
        <item x="434"/>
        <item x="699"/>
        <item x="1329"/>
        <item x="986"/>
        <item x="1112"/>
        <item x="1005"/>
        <item x="270"/>
        <item x="282"/>
        <item x="813"/>
        <item x="329"/>
        <item x="978"/>
        <item x="1106"/>
        <item x="878"/>
        <item x="1066"/>
        <item x="1266"/>
        <item x="1002"/>
        <item x="450"/>
        <item x="361"/>
        <item x="1064"/>
        <item x="921"/>
        <item x="943"/>
        <item x="393"/>
        <item x="309"/>
        <item x="1298"/>
        <item x="316"/>
        <item x="1299"/>
        <item x="907"/>
        <item x="995"/>
        <item x="251"/>
        <item x="192"/>
        <item x="829"/>
        <item x="979"/>
        <item x="946"/>
        <item x="335"/>
        <item x="257"/>
        <item x="837"/>
        <item x="1254"/>
        <item x="564"/>
        <item x="1238"/>
        <item x="787"/>
        <item x="1144"/>
        <item x="567"/>
        <item x="242"/>
        <item x="1059"/>
        <item x="358"/>
        <item x="869"/>
        <item x="924"/>
        <item x="736"/>
        <item x="991"/>
        <item x="1262"/>
        <item x="1328"/>
        <item x="424"/>
        <item x="1023"/>
        <item x="1129"/>
        <item x="1065"/>
        <item x="1040"/>
        <item x="1120"/>
        <item x="807"/>
        <item x="211"/>
        <item x="288"/>
        <item x="1243"/>
        <item x="892"/>
        <item x="468"/>
        <item x="351"/>
        <item x="880"/>
        <item x="765"/>
        <item x="711"/>
        <item x="339"/>
        <item x="1127"/>
        <item x="1190"/>
        <item x="232"/>
        <item x="1246"/>
        <item x="374"/>
        <item x="259"/>
        <item x="885"/>
        <item x="1283"/>
        <item x="861"/>
        <item x="305"/>
        <item x="798"/>
        <item x="390"/>
        <item x="811"/>
        <item x="357"/>
        <item x="1011"/>
        <item x="636"/>
        <item x="1244"/>
        <item x="345"/>
        <item x="377"/>
        <item x="254"/>
        <item x="969"/>
        <item x="293"/>
        <item x="388"/>
        <item x="1142"/>
        <item x="258"/>
        <item x="772"/>
        <item x="925"/>
        <item x="823"/>
        <item x="362"/>
        <item x="957"/>
        <item x="777"/>
        <item x="997"/>
        <item x="1278"/>
        <item x="453"/>
        <item x="720"/>
        <item x="347"/>
        <item x="249"/>
        <item x="839"/>
        <item x="1001"/>
        <item x="1018"/>
        <item x="999"/>
        <item x="663"/>
        <item x="266"/>
        <item x="1275"/>
        <item x="473"/>
        <item x="403"/>
        <item x="432"/>
        <item x="278"/>
        <item x="496"/>
        <item x="1330"/>
        <item x="901"/>
        <item x="830"/>
        <item x="376"/>
        <item x="332"/>
        <item x="399"/>
        <item x="741"/>
        <item x="739"/>
        <item x="1231"/>
        <item x="1028"/>
        <item x="381"/>
        <item x="613"/>
        <item x="1323"/>
        <item x="238"/>
        <item x="915"/>
        <item x="369"/>
        <item x="354"/>
        <item x="926"/>
        <item x="229"/>
        <item x="255"/>
        <item x="524"/>
        <item x="1320"/>
        <item x="706"/>
        <item x="972"/>
        <item x="397"/>
        <item x="367"/>
        <item x="1113"/>
        <item x="275"/>
        <item x="876"/>
        <item x="394"/>
        <item x="1228"/>
        <item x="247"/>
        <item x="855"/>
        <item x="980"/>
        <item x="561"/>
        <item x="785"/>
        <item x="417"/>
        <item x="380"/>
        <item x="1215"/>
        <item x="1259"/>
        <item x="725"/>
        <item x="774"/>
        <item x="246"/>
        <item x="460"/>
        <item x="371"/>
        <item x="871"/>
        <item x="664"/>
        <item x="854"/>
        <item x="833"/>
        <item x="849"/>
        <item x="1186"/>
        <item x="852"/>
        <item x="809"/>
        <item x="304"/>
        <item x="373"/>
        <item x="847"/>
        <item x="714"/>
        <item x="436"/>
        <item x="751"/>
        <item x="912"/>
        <item x="497"/>
        <item x="132"/>
        <item x="799"/>
        <item x="791"/>
        <item x="379"/>
        <item x="993"/>
        <item x="1143"/>
        <item x="577"/>
        <item x="679"/>
        <item x="244"/>
        <item x="269"/>
        <item x="319"/>
        <item x="984"/>
        <item x="842"/>
        <item x="827"/>
        <item x="865"/>
        <item x="284"/>
        <item x="350"/>
        <item x="421"/>
        <item x="989"/>
        <item x="651"/>
        <item x="1171"/>
        <item x="401"/>
        <item x="234"/>
        <item x="724"/>
        <item x="821"/>
        <item x="312"/>
        <item x="385"/>
        <item x="820"/>
        <item x="1137"/>
        <item x="334"/>
        <item x="681"/>
        <item x="666"/>
        <item x="190"/>
        <item x="480"/>
        <item x="295"/>
        <item x="1082"/>
        <item x="286"/>
        <item x="303"/>
        <item x="710"/>
        <item x="321"/>
        <item x="481"/>
        <item x="808"/>
        <item x="346"/>
        <item x="792"/>
        <item x="897"/>
        <item x="1166"/>
        <item x="688"/>
        <item x="755"/>
        <item x="384"/>
        <item x="455"/>
        <item x="803"/>
        <item x="502"/>
        <item x="960"/>
        <item x="352"/>
        <item x="1216"/>
        <item x="941"/>
        <item x="836"/>
        <item x="419"/>
        <item x="942"/>
        <item x="589"/>
        <item x="368"/>
        <item x="1153"/>
        <item x="308"/>
        <item x="500"/>
        <item x="586"/>
        <item x="292"/>
        <item x="737"/>
        <item x="348"/>
        <item x="137"/>
        <item x="353"/>
        <item x="383"/>
        <item x="422"/>
        <item x="486"/>
        <item x="929"/>
        <item x="445"/>
        <item x="438"/>
        <item x="1257"/>
        <item x="378"/>
        <item x="410"/>
        <item x="909"/>
        <item x="1234"/>
        <item x="845"/>
        <item x="709"/>
        <item x="389"/>
        <item x="225"/>
        <item x="634"/>
        <item x="360"/>
        <item x="652"/>
        <item x="857"/>
        <item x="1108"/>
        <item x="406"/>
        <item x="237"/>
        <item x="239"/>
        <item x="431"/>
        <item x="1241"/>
        <item x="1022"/>
        <item x="265"/>
        <item x="1219"/>
        <item x="452"/>
        <item x="191"/>
        <item x="956"/>
        <item x="1132"/>
        <item x="276"/>
        <item x="747"/>
        <item x="834"/>
        <item x="411"/>
        <item x="625"/>
        <item x="256"/>
        <item x="786"/>
        <item x="283"/>
        <item x="570"/>
        <item x="1054"/>
        <item x="646"/>
        <item x="1247"/>
        <item x="467"/>
        <item x="692"/>
        <item x="427"/>
        <item x="331"/>
        <item x="794"/>
        <item x="683"/>
        <item x="981"/>
        <item x="183"/>
        <item x="298"/>
        <item x="770"/>
        <item x="454"/>
        <item x="973"/>
        <item x="983"/>
        <item x="788"/>
        <item x="1250"/>
        <item x="1034"/>
        <item x="514"/>
        <item x="1214"/>
        <item x="1041"/>
        <item x="891"/>
        <item x="773"/>
        <item x="1076"/>
        <item x="1148"/>
        <item x="1223"/>
        <item x="844"/>
        <item x="1049"/>
        <item x="639"/>
        <item x="868"/>
        <item x="197"/>
        <item x="1161"/>
        <item x="404"/>
        <item x="366"/>
        <item x="1224"/>
        <item x="425"/>
        <item x="164"/>
        <item x="252"/>
        <item x="1222"/>
        <item x="175"/>
        <item x="744"/>
        <item x="356"/>
        <item x="326"/>
        <item x="277"/>
        <item x="801"/>
        <item x="686"/>
        <item x="264"/>
        <item x="386"/>
        <item x="213"/>
        <item x="1237"/>
        <item x="783"/>
        <item x="391"/>
        <item x="226"/>
        <item x="848"/>
        <item x="1006"/>
        <item x="934"/>
        <item x="402"/>
        <item x="1121"/>
        <item x="705"/>
        <item x="886"/>
        <item x="212"/>
        <item x="117"/>
        <item x="43"/>
        <item x="771"/>
        <item x="322"/>
        <item x="215"/>
        <item x="782"/>
        <item x="703"/>
        <item x="1"/>
        <item x="217"/>
        <item x="793"/>
        <item x="635"/>
        <item x="88"/>
        <item x="662"/>
        <item x="301"/>
        <item x="1206"/>
        <item x="789"/>
        <item x="1093"/>
        <item x="375"/>
        <item x="323"/>
        <item x="749"/>
        <item x="1189"/>
        <item x="60"/>
        <item x="713"/>
        <item x="750"/>
        <item x="620"/>
        <item x="1248"/>
        <item x="111"/>
        <item x="65"/>
        <item x="914"/>
        <item x="337"/>
        <item x="26"/>
        <item x="732"/>
        <item x="107"/>
        <item x="1084"/>
        <item x="779"/>
        <item x="1107"/>
        <item x="181"/>
        <item x="210"/>
        <item x="672"/>
        <item x="1269"/>
        <item x="1136"/>
        <item x="201"/>
        <item x="49"/>
        <item x="1062"/>
        <item x="835"/>
        <item x="601"/>
        <item x="718"/>
        <item x="1046"/>
        <item x="872"/>
        <item x="858"/>
        <item x="800"/>
        <item x="22"/>
        <item x="32"/>
        <item x="245"/>
        <item x="757"/>
        <item x="199"/>
        <item x="588"/>
        <item x="336"/>
        <item x="1168"/>
        <item x="735"/>
        <item x="657"/>
        <item x="671"/>
        <item x="935"/>
        <item x="806"/>
        <item x="860"/>
        <item x="717"/>
        <item x="790"/>
        <item x="202"/>
        <item x="170"/>
        <item x="650"/>
        <item x="607"/>
        <item x="47"/>
        <item x="591"/>
        <item x="80"/>
        <item x="248"/>
        <item x="330"/>
        <item x="141"/>
        <item x="888"/>
        <item x="338"/>
        <item x="1086"/>
        <item x="890"/>
        <item x="701"/>
        <item x="35"/>
        <item x="344"/>
        <item x="1197"/>
        <item x="585"/>
        <item x="355"/>
        <item x="1226"/>
        <item x="669"/>
        <item x="1134"/>
        <item x="21"/>
        <item x="723"/>
        <item x="456"/>
        <item x="812"/>
        <item x="67"/>
        <item x="951"/>
        <item x="443"/>
        <item x="1178"/>
        <item x="36"/>
        <item x="157"/>
        <item x="1060"/>
        <item x="1083"/>
        <item x="342"/>
        <item x="84"/>
        <item x="1145"/>
        <item x="927"/>
        <item x="1114"/>
        <item x="804"/>
        <item x="235"/>
        <item x="349"/>
        <item x="204"/>
        <item x="558"/>
        <item x="1072"/>
        <item x="101"/>
        <item x="176"/>
        <item x="5"/>
        <item x="992"/>
        <item x="174"/>
        <item x="520"/>
        <item x="409"/>
        <item x="802"/>
        <item x="938"/>
        <item x="291"/>
        <item x="382"/>
        <item x="82"/>
        <item x="228"/>
        <item x="893"/>
        <item x="314"/>
        <item x="612"/>
        <item x="1055"/>
        <item x="781"/>
        <item x="766"/>
        <item x="1207"/>
        <item x="161"/>
        <item x="408"/>
        <item x="733"/>
        <item x="127"/>
        <item x="159"/>
        <item x="687"/>
        <item x="596"/>
        <item x="150"/>
        <item x="203"/>
        <item x="1096"/>
        <item x="167"/>
        <item x="222"/>
        <item x="551"/>
        <item x="44"/>
        <item x="534"/>
        <item x="187"/>
        <item x="742"/>
        <item x="753"/>
        <item x="207"/>
        <item x="764"/>
        <item x="1261"/>
        <item x="16"/>
        <item x="1173"/>
        <item x="428"/>
        <item x="25"/>
        <item x="629"/>
        <item x="311"/>
        <item x="1146"/>
        <item x="1210"/>
        <item x="734"/>
        <item x="193"/>
        <item x="831"/>
        <item x="665"/>
        <item x="97"/>
        <item x="50"/>
        <item x="1164"/>
        <item x="851"/>
        <item x="1122"/>
        <item x="54"/>
        <item x="41"/>
        <item x="626"/>
        <item x="606"/>
        <item x="884"/>
        <item x="124"/>
        <item x="169"/>
        <item x="1075"/>
        <item x="139"/>
        <item x="1053"/>
        <item x="1187"/>
        <item x="708"/>
        <item x="2"/>
        <item x="224"/>
        <item x="1009"/>
        <item x="633"/>
        <item x="940"/>
        <item x="72"/>
        <item x="987"/>
        <item x="1044"/>
        <item x="1162"/>
        <item x="726"/>
        <item x="165"/>
        <item x="810"/>
        <item x="838"/>
        <item x="105"/>
        <item x="990"/>
        <item x="638"/>
        <item x="1017"/>
        <item x="1184"/>
        <item x="702"/>
        <item x="1251"/>
        <item x="200"/>
        <item x="37"/>
        <item x="1159"/>
        <item x="653"/>
        <item x="967"/>
        <item x="24"/>
        <item x="660"/>
        <item x="1249"/>
        <item x="40"/>
        <item x="678"/>
        <item x="180"/>
        <item x="970"/>
        <item x="98"/>
        <item x="320"/>
        <item x="722"/>
        <item x="689"/>
        <item x="1287"/>
        <item x="707"/>
        <item x="768"/>
        <item x="179"/>
        <item x="1208"/>
        <item x="728"/>
        <item x="38"/>
        <item x="550"/>
        <item x="4"/>
        <item x="533"/>
        <item x="598"/>
        <item x="182"/>
        <item x="1117"/>
        <item x="712"/>
        <item x="144"/>
        <item x="971"/>
        <item x="155"/>
        <item x="697"/>
        <item x="186"/>
        <item x="437"/>
        <item x="94"/>
        <item x="1167"/>
        <item x="184"/>
        <item x="673"/>
        <item x="28"/>
        <item x="571"/>
        <item x="752"/>
        <item x="343"/>
        <item x="746"/>
        <item x="63"/>
        <item x="243"/>
        <item x="889"/>
        <item x="624"/>
        <item x="693"/>
        <item x="61"/>
        <item x="315"/>
        <item x="241"/>
        <item x="656"/>
        <item x="581"/>
        <item x="206"/>
        <item x="71"/>
        <item x="965"/>
        <item x="896"/>
        <item x="654"/>
        <item x="1030"/>
        <item x="20"/>
        <item x="784"/>
        <item x="14"/>
        <item x="6"/>
        <item x="194"/>
        <item x="566"/>
        <item x="56"/>
        <item x="310"/>
        <item x="133"/>
        <item x="879"/>
        <item x="745"/>
        <item x="53"/>
        <item x="171"/>
        <item x="603"/>
        <item x="106"/>
        <item x="955"/>
        <item x="862"/>
        <item x="555"/>
        <item x="17"/>
        <item x="677"/>
        <item x="172"/>
        <item x="27"/>
        <item x="994"/>
        <item x="18"/>
        <item x="7"/>
        <item x="557"/>
        <item x="198"/>
        <item x="875"/>
        <item x="29"/>
        <item x="103"/>
        <item x="680"/>
        <item x="637"/>
        <item x="1048"/>
        <item x="160"/>
        <item x="1088"/>
        <item x="948"/>
        <item x="1138"/>
        <item x="1124"/>
        <item x="866"/>
        <item x="413"/>
        <item x="1079"/>
        <item x="1135"/>
        <item x="396"/>
        <item x="647"/>
        <item x="661"/>
        <item x="684"/>
        <item x="223"/>
        <item x="1118"/>
        <item x="149"/>
        <item x="289"/>
        <item x="727"/>
        <item x="10"/>
        <item x="281"/>
        <item x="572"/>
        <item x="816"/>
        <item x="208"/>
        <item x="115"/>
        <item x="227"/>
        <item x="574"/>
        <item x="146"/>
        <item x="528"/>
        <item x="579"/>
        <item x="622"/>
        <item x="796"/>
        <item x="659"/>
        <item x="527"/>
        <item x="521"/>
        <item x="9"/>
        <item x="3"/>
        <item x="641"/>
        <item x="168"/>
        <item x="569"/>
        <item x="695"/>
        <item x="166"/>
        <item x="930"/>
        <item x="116"/>
        <item x="644"/>
        <item x="66"/>
        <item x="895"/>
        <item x="945"/>
        <item x="932"/>
        <item x="795"/>
        <item x="1204"/>
        <item x="163"/>
        <item x="904"/>
        <item x="944"/>
        <item x="440"/>
        <item x="614"/>
        <item x="867"/>
        <item x="1081"/>
        <item x="743"/>
        <item x="42"/>
        <item x="52"/>
        <item x="797"/>
        <item x="1091"/>
        <item x="158"/>
        <item x="961"/>
        <item x="85"/>
        <item x="539"/>
        <item x="578"/>
        <item x="775"/>
        <item x="173"/>
        <item x="568"/>
        <item x="748"/>
        <item x="610"/>
        <item x="302"/>
        <item x="719"/>
        <item x="488"/>
        <item x="696"/>
        <item x="619"/>
        <item x="545"/>
        <item x="553"/>
        <item x="609"/>
        <item x="575"/>
        <item x="130"/>
        <item x="922"/>
        <item x="903"/>
        <item x="959"/>
        <item x="1188"/>
        <item x="815"/>
        <item x="583"/>
        <item x="1000"/>
        <item x="529"/>
        <item x="1229"/>
        <item x="271"/>
        <item x="894"/>
        <item x="573"/>
        <item x="433"/>
        <item x="154"/>
        <item x="543"/>
        <item x="1008"/>
        <item x="142"/>
        <item x="964"/>
        <item x="495"/>
        <item x="754"/>
        <item x="685"/>
        <item x="15"/>
        <item x="642"/>
        <item x="721"/>
        <item x="758"/>
        <item x="546"/>
        <item x="828"/>
        <item x="260"/>
        <item x="953"/>
        <item x="136"/>
        <item x="1212"/>
        <item x="498"/>
        <item x="1095"/>
        <item x="412"/>
        <item x="778"/>
        <item x="949"/>
        <item x="45"/>
        <item x="877"/>
        <item x="911"/>
        <item x="531"/>
        <item x="1252"/>
        <item x="594"/>
        <item x="1258"/>
        <item x="13"/>
        <item x="937"/>
        <item x="147"/>
        <item x="817"/>
        <item x="627"/>
        <item x="253"/>
        <item x="936"/>
        <item x="674"/>
        <item x="576"/>
        <item x="12"/>
        <item x="716"/>
        <item x="592"/>
        <item x="761"/>
        <item x="1183"/>
        <item x="121"/>
        <item x="8"/>
        <item x="267"/>
        <item x="645"/>
        <item x="759"/>
        <item x="205"/>
        <item x="562"/>
        <item x="540"/>
        <item x="462"/>
        <item x="140"/>
        <item x="307"/>
        <item x="632"/>
        <item x="112"/>
        <item x="617"/>
        <item x="92"/>
        <item x="129"/>
        <item x="843"/>
        <item x="535"/>
        <item x="177"/>
        <item x="1110"/>
        <item x="691"/>
        <item x="23"/>
        <item x="48"/>
        <item x="250"/>
        <item x="372"/>
        <item x="475"/>
        <item x="618"/>
        <item x="11"/>
        <item x="123"/>
        <item x="188"/>
        <item x="549"/>
        <item x="963"/>
        <item x="31"/>
        <item x="1021"/>
        <item x="738"/>
        <item x="640"/>
        <item x="1092"/>
        <item x="479"/>
        <item x="822"/>
        <item x="145"/>
        <item x="128"/>
        <item x="655"/>
        <item x="86"/>
        <item x="667"/>
        <item x="602"/>
        <item x="143"/>
        <item x="135"/>
        <item x="950"/>
        <item x="1004"/>
        <item x="125"/>
        <item x="19"/>
        <item x="819"/>
        <item x="1045"/>
        <item x="478"/>
        <item x="1304"/>
        <item x="850"/>
        <item x="538"/>
        <item x="525"/>
        <item x="1152"/>
        <item x="499"/>
        <item x="694"/>
        <item x="537"/>
        <item x="906"/>
        <item x="470"/>
        <item x="1085"/>
        <item x="580"/>
        <item x="1050"/>
        <item x="670"/>
        <item x="599"/>
        <item x="690"/>
        <item x="274"/>
        <item x="262"/>
        <item x="548"/>
        <item x="715"/>
        <item x="776"/>
        <item x="99"/>
        <item x="933"/>
        <item x="30"/>
        <item x="870"/>
        <item x="631"/>
        <item x="472"/>
        <item x="611"/>
        <item x="918"/>
        <item x="457"/>
        <item x="1174"/>
        <item x="518"/>
        <item x="109"/>
        <item x="91"/>
        <item x="231"/>
        <item x="236"/>
        <item x="464"/>
        <item x="600"/>
        <item x="523"/>
        <item x="729"/>
        <item x="841"/>
        <item x="824"/>
        <item x="864"/>
        <item x="119"/>
        <item x="108"/>
        <item x="532"/>
        <item x="582"/>
        <item x="233"/>
        <item x="485"/>
        <item x="517"/>
        <item x="887"/>
        <item x="590"/>
        <item x="78"/>
        <item x="1047"/>
        <item x="69"/>
        <item x="769"/>
        <item x="220"/>
        <item x="64"/>
        <item x="446"/>
        <item x="76"/>
        <item x="501"/>
        <item x="873"/>
        <item x="814"/>
        <item x="682"/>
        <item x="138"/>
        <item x="595"/>
        <item x="471"/>
        <item x="263"/>
        <item x="840"/>
        <item x="522"/>
        <item x="444"/>
        <item x="34"/>
        <item x="110"/>
        <item x="441"/>
        <item x="509"/>
        <item x="131"/>
        <item x="536"/>
        <item x="547"/>
        <item x="1035"/>
        <item x="458"/>
        <item x="466"/>
        <item x="216"/>
        <item x="451"/>
        <item x="516"/>
        <item x="668"/>
        <item x="122"/>
        <item x="552"/>
        <item x="608"/>
        <item x="541"/>
        <item x="554"/>
        <item x="482"/>
        <item x="493"/>
        <item x="621"/>
        <item x="805"/>
        <item x="0"/>
        <item x="151"/>
        <item x="917"/>
        <item x="513"/>
        <item x="494"/>
        <item x="33"/>
        <item x="826"/>
        <item x="113"/>
        <item x="505"/>
        <item x="846"/>
        <item x="740"/>
        <item x="93"/>
        <item x="89"/>
        <item x="118"/>
        <item x="587"/>
        <item x="492"/>
        <item x="484"/>
        <item x="511"/>
        <item x="209"/>
        <item x="68"/>
        <item x="512"/>
        <item x="74"/>
        <item x="156"/>
        <item x="102"/>
        <item x="90"/>
        <item x="448"/>
        <item x="731"/>
        <item x="476"/>
        <item x="469"/>
        <item x="114"/>
        <item x="474"/>
        <item x="430"/>
        <item x="152"/>
        <item x="79"/>
        <item x="760"/>
        <item x="96"/>
        <item x="148"/>
        <item x="544"/>
        <item x="700"/>
        <item x="490"/>
        <item x="416"/>
        <item x="185"/>
        <item x="730"/>
        <item x="100"/>
        <item x="560"/>
        <item x="1239"/>
        <item x="584"/>
        <item x="87"/>
        <item x="55"/>
        <item x="178"/>
        <item x="530"/>
        <item x="75"/>
        <item x="630"/>
        <item x="218"/>
        <item x="81"/>
        <item x="487"/>
        <item x="435"/>
        <item x="415"/>
        <item x="58"/>
        <item x="104"/>
        <item x="134"/>
        <item x="463"/>
        <item x="483"/>
        <item x="423"/>
        <item x="459"/>
        <item x="508"/>
        <item x="442"/>
        <item x="51"/>
        <item x="449"/>
        <item x="59"/>
        <item x="120"/>
        <item x="195"/>
        <item x="763"/>
        <item x="616"/>
        <item x="648"/>
        <item x="39"/>
        <item x="196"/>
        <item x="658"/>
        <item x="221"/>
        <item x="676"/>
        <item x="77"/>
        <item x="214"/>
        <item x="46"/>
        <item x="1302"/>
        <item x="162"/>
        <item x="189"/>
        <item x="465"/>
        <item x="526"/>
        <item x="556"/>
        <item x="605"/>
        <item x="70"/>
        <item x="126"/>
        <item x="510"/>
        <item x="95"/>
        <item x="418"/>
        <item x="461"/>
        <item x="756"/>
        <item x="73"/>
        <item x="407"/>
        <item x="153"/>
        <item x="504"/>
        <item x="503"/>
        <item x="414"/>
        <item x="519"/>
        <item x="623"/>
        <item x="83"/>
        <item x="57"/>
        <item x="506"/>
        <item x="62"/>
        <item x="398"/>
        <item t="default"/>
      </items>
    </pivotField>
    <pivotField dataField="1" showAll="0">
      <items count="668">
        <item x="544"/>
        <item x="138"/>
        <item x="93"/>
        <item x="79"/>
        <item x="299"/>
        <item x="458"/>
        <item x="81"/>
        <item x="212"/>
        <item x="337"/>
        <item x="197"/>
        <item x="276"/>
        <item x="92"/>
        <item x="198"/>
        <item x="351"/>
        <item x="419"/>
        <item x="325"/>
        <item x="243"/>
        <item x="550"/>
        <item x="237"/>
        <item x="40"/>
        <item x="267"/>
        <item x="139"/>
        <item x="88"/>
        <item x="80"/>
        <item x="180"/>
        <item x="69"/>
        <item x="228"/>
        <item x="159"/>
        <item x="141"/>
        <item x="144"/>
        <item x="167"/>
        <item x="283"/>
        <item x="538"/>
        <item x="280"/>
        <item x="83"/>
        <item x="261"/>
        <item x="67"/>
        <item x="161"/>
        <item x="24"/>
        <item x="495"/>
        <item x="171"/>
        <item x="500"/>
        <item x="614"/>
        <item x="46"/>
        <item x="321"/>
        <item x="150"/>
        <item x="135"/>
        <item x="47"/>
        <item x="338"/>
        <item x="326"/>
        <item x="146"/>
        <item x="523"/>
        <item x="193"/>
        <item x="165"/>
        <item x="117"/>
        <item x="188"/>
        <item x="176"/>
        <item x="90"/>
        <item x="253"/>
        <item x="662"/>
        <item x="192"/>
        <item x="152"/>
        <item x="473"/>
        <item x="368"/>
        <item x="202"/>
        <item x="347"/>
        <item x="497"/>
        <item x="145"/>
        <item x="82"/>
        <item x="164"/>
        <item x="577"/>
        <item x="380"/>
        <item x="18"/>
        <item x="376"/>
        <item x="435"/>
        <item x="505"/>
        <item x="70"/>
        <item x="372"/>
        <item x="226"/>
        <item x="270"/>
        <item x="375"/>
        <item x="358"/>
        <item x="48"/>
        <item x="249"/>
        <item x="95"/>
        <item x="239"/>
        <item x="320"/>
        <item x="189"/>
        <item x="316"/>
        <item x="143"/>
        <item x="166"/>
        <item x="470"/>
        <item x="329"/>
        <item x="328"/>
        <item x="529"/>
        <item x="436"/>
        <item x="98"/>
        <item x="482"/>
        <item x="244"/>
        <item x="115"/>
        <item x="633"/>
        <item x="170"/>
        <item x="340"/>
        <item x="52"/>
        <item x="264"/>
        <item x="203"/>
        <item x="388"/>
        <item x="103"/>
        <item x="31"/>
        <item x="111"/>
        <item x="199"/>
        <item x="78"/>
        <item x="89"/>
        <item x="273"/>
        <item x="39"/>
        <item x="616"/>
        <item x="361"/>
        <item x="587"/>
        <item x="107"/>
        <item x="27"/>
        <item x="112"/>
        <item x="127"/>
        <item x="151"/>
        <item x="182"/>
        <item x="219"/>
        <item x="174"/>
        <item x="274"/>
        <item x="173"/>
        <item x="124"/>
        <item x="319"/>
        <item x="352"/>
        <item x="391"/>
        <item x="134"/>
        <item x="196"/>
        <item x="45"/>
        <item x="353"/>
        <item x="332"/>
        <item x="191"/>
        <item x="626"/>
        <item x="125"/>
        <item x="66"/>
        <item x="86"/>
        <item x="140"/>
        <item x="508"/>
        <item x="576"/>
        <item x="4"/>
        <item x="339"/>
        <item x="324"/>
        <item x="233"/>
        <item x="206"/>
        <item x="335"/>
        <item x="49"/>
        <item x="315"/>
        <item x="102"/>
        <item x="540"/>
        <item x="122"/>
        <item x="209"/>
        <item x="252"/>
        <item x="224"/>
        <item x="450"/>
        <item x="374"/>
        <item x="515"/>
        <item x="133"/>
        <item x="507"/>
        <item x="409"/>
        <item x="120"/>
        <item x="585"/>
        <item x="215"/>
        <item x="251"/>
        <item x="363"/>
        <item x="155"/>
        <item x="268"/>
        <item x="186"/>
        <item x="208"/>
        <item x="300"/>
        <item x="56"/>
        <item x="136"/>
        <item x="1"/>
        <item x="123"/>
        <item x="427"/>
        <item x="330"/>
        <item x="336"/>
        <item x="99"/>
        <item x="334"/>
        <item x="85"/>
        <item x="561"/>
        <item x="236"/>
        <item x="231"/>
        <item x="169"/>
        <item x="256"/>
        <item x="229"/>
        <item x="119"/>
        <item x="563"/>
        <item x="623"/>
        <item x="425"/>
        <item x="33"/>
        <item x="10"/>
        <item x="412"/>
        <item x="213"/>
        <item x="74"/>
        <item x="272"/>
        <item x="214"/>
        <item x="216"/>
        <item x="100"/>
        <item x="60"/>
        <item x="3"/>
        <item x="87"/>
        <item x="6"/>
        <item x="637"/>
        <item x="34"/>
        <item x="148"/>
        <item x="184"/>
        <item x="65"/>
        <item x="297"/>
        <item x="105"/>
        <item x="259"/>
        <item x="635"/>
        <item x="331"/>
        <item x="194"/>
        <item x="366"/>
        <item x="58"/>
        <item x="200"/>
        <item x="21"/>
        <item x="195"/>
        <item x="149"/>
        <item x="178"/>
        <item x="106"/>
        <item x="128"/>
        <item x="288"/>
        <item x="109"/>
        <item x="562"/>
        <item x="478"/>
        <item x="147"/>
        <item x="301"/>
        <item x="348"/>
        <item x="341"/>
        <item x="240"/>
        <item x="245"/>
        <item x="314"/>
        <item x="554"/>
        <item x="652"/>
        <item x="658"/>
        <item x="643"/>
        <item x="589"/>
        <item x="649"/>
        <item x="345"/>
        <item x="277"/>
        <item x="651"/>
        <item x="364"/>
        <item x="38"/>
        <item x="593"/>
        <item x="600"/>
        <item x="426"/>
        <item x="428"/>
        <item x="5"/>
        <item x="416"/>
        <item x="639"/>
        <item x="451"/>
        <item x="485"/>
        <item x="76"/>
        <item x="407"/>
        <item x="611"/>
        <item x="381"/>
        <item x="396"/>
        <item x="379"/>
        <item x="28"/>
        <item x="157"/>
        <item x="132"/>
        <item x="650"/>
        <item x="423"/>
        <item x="555"/>
        <item x="599"/>
        <item x="373"/>
        <item x="181"/>
        <item x="309"/>
        <item x="32"/>
        <item x="344"/>
        <item x="632"/>
        <item x="452"/>
        <item x="654"/>
        <item x="94"/>
        <item x="622"/>
        <item x="457"/>
        <item x="560"/>
        <item x="294"/>
        <item x="42"/>
        <item x="530"/>
        <item x="365"/>
        <item x="25"/>
        <item x="13"/>
        <item x="355"/>
        <item x="607"/>
        <item x="310"/>
        <item x="440"/>
        <item x="656"/>
        <item x="392"/>
        <item x="437"/>
        <item x="323"/>
        <item x="387"/>
        <item x="463"/>
        <item x="527"/>
        <item x="472"/>
        <item x="160"/>
        <item x="510"/>
        <item x="279"/>
        <item x="17"/>
        <item x="377"/>
        <item x="343"/>
        <item x="179"/>
        <item x="524"/>
        <item x="578"/>
        <item x="36"/>
        <item x="285"/>
        <item x="565"/>
        <item x="534"/>
        <item x="513"/>
        <item x="557"/>
        <item x="258"/>
        <item x="0"/>
        <item x="488"/>
        <item x="448"/>
        <item x="617"/>
        <item x="475"/>
        <item x="546"/>
        <item x="121"/>
        <item x="549"/>
        <item x="601"/>
        <item x="483"/>
        <item x="14"/>
        <item x="518"/>
        <item x="596"/>
        <item x="580"/>
        <item x="281"/>
        <item x="370"/>
        <item x="223"/>
        <item x="16"/>
        <item x="474"/>
        <item x="469"/>
        <item x="367"/>
        <item x="55"/>
        <item x="582"/>
        <item x="516"/>
        <item x="389"/>
        <item x="230"/>
        <item x="606"/>
        <item x="570"/>
        <item x="490"/>
        <item x="558"/>
        <item x="235"/>
        <item x="594"/>
        <item x="442"/>
        <item x="23"/>
        <item x="512"/>
        <item x="487"/>
        <item x="7"/>
        <item x="569"/>
        <item x="547"/>
        <item x="71"/>
        <item x="602"/>
        <item x="588"/>
        <item x="96"/>
        <item x="126"/>
        <item x="526"/>
        <item x="424"/>
        <item x="432"/>
        <item x="476"/>
        <item x="359"/>
        <item x="322"/>
        <item x="415"/>
        <item x="584"/>
        <item x="480"/>
        <item x="430"/>
        <item x="595"/>
        <item x="222"/>
        <item x="608"/>
        <item x="465"/>
        <item x="609"/>
        <item x="210"/>
        <item x="295"/>
        <item x="479"/>
        <item x="296"/>
        <item x="615"/>
        <item x="378"/>
        <item x="586"/>
        <item x="528"/>
        <item x="205"/>
        <item x="509"/>
        <item x="43"/>
        <item x="342"/>
        <item x="354"/>
        <item x="655"/>
        <item x="12"/>
        <item x="642"/>
        <item x="29"/>
        <item x="113"/>
        <item x="666"/>
        <item x="266"/>
        <item x="456"/>
        <item x="44"/>
        <item x="519"/>
        <item x="349"/>
        <item x="625"/>
        <item x="641"/>
        <item x="312"/>
        <item x="598"/>
        <item x="566"/>
        <item x="350"/>
        <item x="461"/>
        <item x="636"/>
        <item x="447"/>
        <item x="263"/>
        <item x="262"/>
        <item x="64"/>
        <item x="404"/>
        <item x="234"/>
        <item x="30"/>
        <item x="177"/>
        <item x="408"/>
        <item x="356"/>
        <item x="548"/>
        <item x="97"/>
        <item x="63"/>
        <item x="486"/>
        <item x="163"/>
        <item x="265"/>
        <item x="603"/>
        <item x="574"/>
        <item x="286"/>
        <item x="541"/>
        <item x="142"/>
        <item x="282"/>
        <item x="640"/>
        <item x="653"/>
        <item x="477"/>
        <item x="254"/>
        <item x="431"/>
        <item x="211"/>
        <item x="275"/>
        <item x="290"/>
        <item x="444"/>
        <item x="269"/>
        <item x="232"/>
        <item x="501"/>
        <item x="438"/>
        <item x="402"/>
        <item x="610"/>
        <item x="405"/>
        <item x="401"/>
        <item x="522"/>
        <item x="462"/>
        <item x="77"/>
        <item x="624"/>
        <item x="449"/>
        <item x="572"/>
        <item x="460"/>
        <item x="646"/>
        <item x="158"/>
        <item x="101"/>
        <item x="568"/>
        <item x="506"/>
        <item x="629"/>
        <item x="390"/>
        <item x="61"/>
        <item x="51"/>
        <item x="357"/>
        <item x="464"/>
        <item x="108"/>
        <item x="190"/>
        <item x="664"/>
        <item x="306"/>
        <item x="403"/>
        <item x="302"/>
        <item x="556"/>
        <item x="661"/>
        <item x="292"/>
        <item x="118"/>
        <item x="304"/>
        <item x="201"/>
        <item x="114"/>
        <item x="612"/>
        <item x="411"/>
        <item x="8"/>
        <item x="399"/>
        <item x="327"/>
        <item x="631"/>
        <item x="385"/>
        <item x="575"/>
        <item x="503"/>
        <item x="383"/>
        <item x="183"/>
        <item x="247"/>
        <item x="628"/>
        <item x="318"/>
        <item x="68"/>
        <item x="91"/>
        <item x="663"/>
        <item x="552"/>
        <item x="241"/>
        <item x="420"/>
        <item x="571"/>
        <item x="260"/>
        <item x="502"/>
        <item x="514"/>
        <item x="207"/>
        <item x="418"/>
        <item x="634"/>
        <item x="567"/>
        <item x="360"/>
        <item x="531"/>
        <item x="645"/>
        <item x="564"/>
        <item x="494"/>
        <item x="153"/>
        <item x="220"/>
        <item x="618"/>
        <item x="481"/>
        <item x="371"/>
        <item x="417"/>
        <item x="307"/>
        <item x="559"/>
        <item x="581"/>
        <item x="542"/>
        <item x="393"/>
        <item x="246"/>
        <item x="459"/>
        <item x="591"/>
        <item x="248"/>
        <item x="172"/>
        <item x="434"/>
        <item x="413"/>
        <item x="532"/>
        <item x="665"/>
        <item x="410"/>
        <item x="204"/>
        <item x="394"/>
        <item x="583"/>
        <item x="346"/>
        <item x="362"/>
        <item x="446"/>
        <item x="284"/>
        <item x="298"/>
        <item x="443"/>
        <item x="414"/>
        <item x="313"/>
        <item x="84"/>
        <item x="130"/>
        <item x="317"/>
        <item x="116"/>
        <item x="110"/>
        <item x="525"/>
        <item x="511"/>
        <item x="489"/>
        <item x="620"/>
        <item x="225"/>
        <item x="59"/>
        <item x="492"/>
        <item x="257"/>
        <item x="627"/>
        <item x="156"/>
        <item x="604"/>
        <item x="493"/>
        <item x="553"/>
        <item x="129"/>
        <item x="537"/>
        <item x="605"/>
        <item x="386"/>
        <item x="9"/>
        <item x="471"/>
        <item x="592"/>
        <item x="137"/>
        <item x="535"/>
        <item x="293"/>
        <item x="218"/>
        <item x="250"/>
        <item x="50"/>
        <item x="333"/>
        <item x="72"/>
        <item x="185"/>
        <item x="400"/>
        <item x="287"/>
        <item x="221"/>
        <item x="455"/>
        <item x="382"/>
        <item x="484"/>
        <item x="422"/>
        <item x="657"/>
        <item x="303"/>
        <item x="573"/>
        <item x="53"/>
        <item x="579"/>
        <item x="445"/>
        <item x="421"/>
        <item x="305"/>
        <item x="504"/>
        <item x="498"/>
        <item x="175"/>
        <item x="289"/>
        <item x="660"/>
        <item x="104"/>
        <item x="590"/>
        <item x="217"/>
        <item x="533"/>
        <item x="491"/>
        <item x="520"/>
        <item x="454"/>
        <item x="406"/>
        <item x="521"/>
        <item x="291"/>
        <item x="15"/>
        <item x="468"/>
        <item x="168"/>
        <item x="441"/>
        <item x="545"/>
        <item x="433"/>
        <item x="22"/>
        <item x="271"/>
        <item x="154"/>
        <item x="19"/>
        <item x="551"/>
        <item x="369"/>
        <item x="613"/>
        <item x="467"/>
        <item x="62"/>
        <item x="647"/>
        <item x="517"/>
        <item x="20"/>
        <item x="73"/>
        <item x="453"/>
        <item x="227"/>
        <item x="162"/>
        <item x="75"/>
        <item x="619"/>
        <item x="429"/>
        <item x="659"/>
        <item x="630"/>
        <item x="311"/>
        <item x="278"/>
        <item x="41"/>
        <item x="648"/>
        <item x="308"/>
        <item x="644"/>
        <item x="638"/>
        <item x="255"/>
        <item x="35"/>
        <item x="439"/>
        <item x="384"/>
        <item x="242"/>
        <item x="536"/>
        <item x="131"/>
        <item x="187"/>
        <item x="496"/>
        <item x="543"/>
        <item x="466"/>
        <item x="2"/>
        <item x="26"/>
        <item x="57"/>
        <item x="11"/>
        <item x="37"/>
        <item x="397"/>
        <item x="398"/>
        <item x="539"/>
        <item x="54"/>
        <item x="499"/>
        <item x="395"/>
        <item x="621"/>
        <item x="238"/>
        <item x="5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MI" fld="2" baseField="0" baseItem="0"/>
    <dataField name="Sum of HBA1C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2A5D2-1380-4D00-A8B6-7DFCEB4EE30E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B53" firstHeaderRow="1" firstDataRow="1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>
      <items count="2002">
        <item x="1965"/>
        <item x="1515"/>
        <item x="1630"/>
        <item x="618"/>
        <item x="463"/>
        <item x="1418"/>
        <item x="202"/>
        <item x="979"/>
        <item x="42"/>
        <item x="503"/>
        <item x="752"/>
        <item x="1174"/>
        <item x="632"/>
        <item x="25"/>
        <item x="691"/>
        <item x="860"/>
        <item x="1978"/>
        <item x="478"/>
        <item x="1998"/>
        <item x="1962"/>
        <item x="1260"/>
        <item x="1647"/>
        <item x="458"/>
        <item x="614"/>
        <item x="1777"/>
        <item x="114"/>
        <item x="1430"/>
        <item x="1744"/>
        <item x="1486"/>
        <item x="878"/>
        <item x="814"/>
        <item x="1171"/>
        <item x="1535"/>
        <item x="142"/>
        <item x="1561"/>
        <item x="1527"/>
        <item x="520"/>
        <item x="1878"/>
        <item x="774"/>
        <item x="1571"/>
        <item x="110"/>
        <item x="782"/>
        <item x="368"/>
        <item x="682"/>
        <item x="661"/>
        <item x="346"/>
        <item x="1442"/>
        <item x="734"/>
        <item x="460"/>
        <item x="1225"/>
        <item x="212"/>
        <item x="1949"/>
        <item x="151"/>
        <item x="1210"/>
        <item x="1509"/>
        <item x="290"/>
        <item x="1321"/>
        <item x="868"/>
        <item x="524"/>
        <item x="292"/>
        <item x="827"/>
        <item x="946"/>
        <item x="139"/>
        <item x="1565"/>
        <item x="1759"/>
        <item x="1564"/>
        <item x="1070"/>
        <item x="1343"/>
        <item x="869"/>
        <item x="571"/>
        <item x="1993"/>
        <item x="100"/>
        <item x="1928"/>
        <item x="307"/>
        <item x="546"/>
        <item x="1908"/>
        <item x="1247"/>
        <item x="1034"/>
        <item x="991"/>
        <item x="1935"/>
        <item x="799"/>
        <item x="5"/>
        <item x="1019"/>
        <item x="987"/>
        <item x="558"/>
        <item x="1089"/>
        <item x="552"/>
        <item x="1482"/>
        <item x="1373"/>
        <item x="713"/>
        <item x="145"/>
        <item x="1963"/>
        <item x="1634"/>
        <item x="1539"/>
        <item x="1047"/>
        <item x="1283"/>
        <item x="1301"/>
        <item x="670"/>
        <item x="1637"/>
        <item x="689"/>
        <item x="1522"/>
        <item x="926"/>
        <item x="1690"/>
        <item x="1371"/>
        <item x="639"/>
        <item x="1633"/>
        <item x="830"/>
        <item x="1018"/>
        <item x="433"/>
        <item x="1195"/>
        <item x="1915"/>
        <item x="1399"/>
        <item x="48"/>
        <item x="434"/>
        <item x="1035"/>
        <item x="1799"/>
        <item x="1968"/>
        <item x="981"/>
        <item x="124"/>
        <item x="948"/>
        <item x="777"/>
        <item x="1361"/>
        <item x="1940"/>
        <item x="99"/>
        <item x="1134"/>
        <item x="9"/>
        <item x="794"/>
        <item x="1596"/>
        <item x="1360"/>
        <item x="1017"/>
        <item x="1475"/>
        <item x="692"/>
        <item x="690"/>
        <item x="746"/>
        <item x="1334"/>
        <item x="1426"/>
        <item x="1007"/>
        <item x="1262"/>
        <item x="1266"/>
        <item x="1746"/>
        <item x="1943"/>
        <item x="283"/>
        <item x="395"/>
        <item x="514"/>
        <item x="143"/>
        <item x="781"/>
        <item x="1946"/>
        <item x="1237"/>
        <item x="250"/>
        <item x="1288"/>
        <item x="908"/>
        <item x="1783"/>
        <item x="1104"/>
        <item x="1064"/>
        <item x="1593"/>
        <item x="709"/>
        <item x="844"/>
        <item x="1116"/>
        <item x="1309"/>
        <item x="1674"/>
        <item x="62"/>
        <item x="1263"/>
        <item x="363"/>
        <item x="1622"/>
        <item x="1201"/>
        <item x="1994"/>
        <item x="858"/>
        <item x="1173"/>
        <item x="94"/>
        <item x="705"/>
        <item x="1193"/>
        <item x="1855"/>
        <item x="1433"/>
        <item x="402"/>
        <item x="1106"/>
        <item x="1148"/>
        <item x="1920"/>
        <item x="1585"/>
        <item x="1013"/>
        <item x="1420"/>
        <item x="18"/>
        <item x="1958"/>
        <item x="674"/>
        <item x="1075"/>
        <item x="494"/>
        <item x="807"/>
        <item x="671"/>
        <item x="187"/>
        <item x="1190"/>
        <item x="1918"/>
        <item x="1821"/>
        <item x="801"/>
        <item x="412"/>
        <item x="1926"/>
        <item x="141"/>
        <item x="1204"/>
        <item x="259"/>
        <item x="376"/>
        <item x="1667"/>
        <item x="1661"/>
        <item x="1248"/>
        <item x="1551"/>
        <item x="80"/>
        <item x="1996"/>
        <item x="1781"/>
        <item x="161"/>
        <item x="1851"/>
        <item x="1425"/>
        <item x="1875"/>
        <item x="891"/>
        <item x="737"/>
        <item x="1401"/>
        <item x="1710"/>
        <item x="1885"/>
        <item x="1847"/>
        <item x="1010"/>
        <item x="1353"/>
        <item x="34"/>
        <item x="319"/>
        <item x="1232"/>
        <item x="1460"/>
        <item x="1305"/>
        <item x="344"/>
        <item x="288"/>
        <item x="345"/>
        <item x="183"/>
        <item x="253"/>
        <item x="423"/>
        <item x="262"/>
        <item x="907"/>
        <item x="1786"/>
        <item x="679"/>
        <item x="763"/>
        <item x="1680"/>
        <item x="972"/>
        <item x="101"/>
        <item x="792"/>
        <item x="1319"/>
        <item x="168"/>
        <item x="1716"/>
        <item x="1990"/>
        <item x="550"/>
        <item x="710"/>
        <item x="833"/>
        <item x="543"/>
        <item x="374"/>
        <item x="1768"/>
        <item x="490"/>
        <item x="1462"/>
        <item x="1795"/>
        <item x="1736"/>
        <item x="1479"/>
        <item x="1720"/>
        <item x="1735"/>
        <item x="73"/>
        <item x="593"/>
        <item x="1628"/>
        <item x="51"/>
        <item x="523"/>
        <item x="1842"/>
        <item x="138"/>
        <item x="643"/>
        <item x="193"/>
        <item x="445"/>
        <item x="1860"/>
        <item x="251"/>
        <item x="1409"/>
        <item x="1076"/>
        <item x="1584"/>
        <item x="113"/>
        <item x="206"/>
        <item x="576"/>
        <item x="1975"/>
        <item x="701"/>
        <item x="1841"/>
        <item x="1434"/>
        <item x="1438"/>
        <item x="1473"/>
        <item x="1012"/>
        <item x="751"/>
        <item x="1379"/>
        <item x="1649"/>
        <item x="334"/>
        <item x="1531"/>
        <item x="1992"/>
        <item x="26"/>
        <item x="462"/>
        <item x="1927"/>
        <item x="813"/>
        <item x="715"/>
        <item x="1356"/>
        <item x="519"/>
        <item x="1951"/>
        <item x="1222"/>
        <item x="1375"/>
        <item x="1537"/>
        <item x="854"/>
        <item x="735"/>
        <item x="318"/>
        <item x="1447"/>
        <item x="695"/>
        <item x="436"/>
        <item x="916"/>
        <item x="1024"/>
        <item x="1159"/>
        <item x="1651"/>
        <item x="1779"/>
        <item x="1790"/>
        <item x="335"/>
        <item x="1498"/>
        <item x="912"/>
        <item x="1365"/>
        <item x="850"/>
        <item x="1578"/>
        <item x="1046"/>
        <item x="1659"/>
        <item x="943"/>
        <item x="848"/>
        <item x="1098"/>
        <item x="1182"/>
        <item x="1066"/>
        <item x="1844"/>
        <item x="821"/>
        <item x="504"/>
        <item x="1107"/>
        <item x="1581"/>
        <item x="1351"/>
        <item x="294"/>
        <item x="1037"/>
        <item x="740"/>
        <item x="1592"/>
        <item x="973"/>
        <item x="586"/>
        <item x="185"/>
        <item x="996"/>
        <item x="52"/>
        <item x="1494"/>
        <item x="1265"/>
        <item x="75"/>
        <item x="116"/>
        <item x="77"/>
        <item x="1224"/>
        <item x="1641"/>
        <item x="528"/>
        <item x="1730"/>
        <item x="562"/>
        <item x="372"/>
        <item x="1362"/>
        <item x="1590"/>
        <item x="1867"/>
        <item x="1924"/>
        <item x="1347"/>
        <item x="150"/>
        <item x="797"/>
        <item x="1693"/>
        <item x="1586"/>
        <item x="1549"/>
        <item x="375"/>
        <item x="588"/>
        <item x="394"/>
        <item x="1580"/>
        <item x="1810"/>
        <item x="479"/>
        <item x="215"/>
        <item x="1617"/>
        <item x="651"/>
        <item x="574"/>
        <item x="604"/>
        <item x="1505"/>
        <item x="1437"/>
        <item x="1337"/>
        <item x="1602"/>
        <item x="28"/>
        <item x="928"/>
        <item x="510"/>
        <item x="955"/>
        <item x="1445"/>
        <item x="994"/>
        <item x="698"/>
        <item x="387"/>
        <item x="240"/>
        <item x="1335"/>
        <item x="1451"/>
        <item x="993"/>
        <item x="1798"/>
        <item x="303"/>
        <item x="16"/>
        <item x="428"/>
        <item x="1377"/>
        <item x="1740"/>
        <item x="1754"/>
        <item x="1086"/>
        <item x="144"/>
        <item x="1900"/>
        <item x="1045"/>
        <item x="89"/>
        <item x="392"/>
        <item x="1032"/>
        <item x="829"/>
        <item x="1131"/>
        <item x="1231"/>
        <item x="409"/>
        <item x="902"/>
        <item x="921"/>
        <item x="53"/>
        <item x="931"/>
        <item x="564"/>
        <item x="1327"/>
        <item x="342"/>
        <item x="1988"/>
        <item x="1137"/>
        <item x="1325"/>
        <item x="492"/>
        <item x="1029"/>
        <item x="1493"/>
        <item x="629"/>
        <item x="1749"/>
        <item x="1240"/>
        <item x="1862"/>
        <item x="1020"/>
        <item x="949"/>
        <item x="1036"/>
        <item x="1264"/>
        <item x="1852"/>
        <item x="1521"/>
        <item x="1157"/>
        <item x="47"/>
        <item x="919"/>
        <item x="1803"/>
        <item x="1207"/>
        <item x="1279"/>
        <item x="260"/>
        <item x="904"/>
        <item x="1508"/>
        <item x="267"/>
        <item x="121"/>
        <item x="289"/>
        <item x="1854"/>
        <item x="1271"/>
        <item x="1376"/>
        <item x="664"/>
        <item x="1051"/>
        <item x="1745"/>
        <item x="958"/>
        <item x="1370"/>
        <item x="1156"/>
        <item x="1717"/>
        <item x="1458"/>
        <item x="1763"/>
        <item x="1656"/>
        <item x="194"/>
        <item x="1339"/>
        <item x="1385"/>
        <item x="90"/>
        <item x="1820"/>
        <item x="1884"/>
        <item x="786"/>
        <item x="1588"/>
        <item x="1122"/>
        <item x="235"/>
        <item x="1323"/>
        <item x="1238"/>
        <item x="575"/>
        <item x="296"/>
        <item x="315"/>
        <item x="1128"/>
        <item x="1688"/>
        <item x="745"/>
        <item x="1041"/>
        <item x="299"/>
        <item x="565"/>
        <item x="1896"/>
        <item x="1832"/>
        <item x="988"/>
        <item x="1983"/>
        <item x="1058"/>
        <item x="1322"/>
        <item x="231"/>
        <item x="657"/>
        <item x="977"/>
        <item x="1315"/>
        <item x="471"/>
        <item x="1026"/>
        <item x="1349"/>
        <item x="1645"/>
        <item x="718"/>
        <item x="914"/>
        <item x="783"/>
        <item x="838"/>
        <item x="1306"/>
        <item x="976"/>
        <item x="1414"/>
        <item x="1381"/>
        <item x="87"/>
        <item x="585"/>
        <item x="595"/>
        <item x="545"/>
        <item x="764"/>
        <item x="184"/>
        <item x="65"/>
        <item x="441"/>
        <item x="1991"/>
        <item x="790"/>
        <item x="1424"/>
        <item x="217"/>
        <item x="156"/>
        <item x="537"/>
        <item x="727"/>
        <item x="400"/>
        <item x="61"/>
        <item x="349"/>
        <item x="667"/>
        <item x="1834"/>
        <item x="1725"/>
        <item x="1675"/>
        <item x="1229"/>
        <item x="1932"/>
        <item x="1612"/>
        <item x="366"/>
        <item x="36"/>
        <item x="787"/>
        <item x="384"/>
        <item x="1333"/>
        <item x="180"/>
        <item x="605"/>
        <item x="896"/>
        <item x="1796"/>
        <item x="413"/>
        <item x="534"/>
        <item x="130"/>
        <item x="1275"/>
        <item x="1435"/>
        <item x="882"/>
        <item x="1701"/>
        <item x="1002"/>
        <item x="1787"/>
        <item x="757"/>
        <item x="1476"/>
        <item x="1969"/>
        <item x="1899"/>
        <item x="227"/>
        <item x="570"/>
        <item x="1831"/>
        <item x="1417"/>
        <item x="607"/>
        <item x="601"/>
        <item x="1108"/>
        <item x="942"/>
        <item x="246"/>
        <item x="482"/>
        <item x="1642"/>
        <item x="541"/>
        <item x="186"/>
        <item x="1091"/>
        <item x="952"/>
        <item x="1205"/>
        <item x="1055"/>
        <item x="282"/>
        <item x="754"/>
        <item x="1054"/>
        <item x="1518"/>
        <item x="91"/>
        <item x="697"/>
        <item x="1671"/>
        <item x="811"/>
        <item x="1416"/>
        <item x="1960"/>
        <item x="1525"/>
        <item x="1136"/>
        <item x="224"/>
        <item x="826"/>
        <item x="1242"/>
        <item x="20"/>
        <item x="539"/>
        <item x="759"/>
        <item x="1971"/>
        <item x="527"/>
        <item x="556"/>
        <item x="10"/>
        <item x="1506"/>
        <item x="252"/>
        <item x="885"/>
        <item x="432"/>
        <item x="1793"/>
        <item x="925"/>
        <item x="1646"/>
        <item x="1286"/>
        <item x="1206"/>
        <item x="1471"/>
        <item x="39"/>
        <item x="634"/>
        <item x="362"/>
        <item x="377"/>
        <item x="1843"/>
        <item x="627"/>
        <item x="1043"/>
        <item x="19"/>
        <item x="1236"/>
        <item x="1372"/>
        <item x="1814"/>
        <item x="742"/>
        <item x="650"/>
        <item x="12"/>
        <item x="677"/>
        <item x="1552"/>
        <item x="1964"/>
        <item x="1653"/>
        <item x="507"/>
        <item x="1390"/>
        <item x="11"/>
        <item x="903"/>
        <item x="422"/>
        <item x="1133"/>
        <item x="179"/>
        <item x="321"/>
        <item x="1904"/>
        <item x="725"/>
        <item x="855"/>
        <item x="1797"/>
        <item x="1937"/>
        <item x="1199"/>
        <item x="239"/>
        <item x="1000"/>
        <item x="1085"/>
        <item x="544"/>
        <item x="263"/>
        <item x="1976"/>
        <item x="381"/>
        <item x="628"/>
        <item x="1698"/>
        <item x="1769"/>
        <item x="938"/>
        <item x="97"/>
        <item x="1550"/>
        <item x="1858"/>
        <item x="1806"/>
        <item x="1850"/>
        <item x="506"/>
        <item x="106"/>
        <item x="1084"/>
        <item x="726"/>
        <item x="24"/>
        <item x="191"/>
        <item x="956"/>
        <item x="30"/>
        <item x="1252"/>
        <item x="590"/>
        <item x="1599"/>
        <item x="1972"/>
        <item x="403"/>
        <item x="1135"/>
        <item x="209"/>
        <item x="633"/>
        <item x="1893"/>
        <item x="1397"/>
        <item x="1694"/>
        <item x="487"/>
        <item x="1939"/>
        <item x="884"/>
        <item x="2000"/>
        <item x="1838"/>
        <item x="1272"/>
        <item x="1318"/>
        <item x="1898"/>
        <item x="846"/>
        <item x="1658"/>
        <item x="610"/>
        <item x="658"/>
        <item x="1363"/>
        <item x="897"/>
        <item x="473"/>
        <item x="1074"/>
        <item x="832"/>
        <item x="1132"/>
        <item x="444"/>
        <item x="154"/>
        <item x="1303"/>
        <item x="683"/>
        <item x="1160"/>
        <item x="1478"/>
        <item x="1774"/>
        <item x="1421"/>
        <item x="1501"/>
        <item x="863"/>
        <item x="1300"/>
        <item x="98"/>
        <item x="60"/>
        <item x="1185"/>
        <item x="1342"/>
        <item x="1664"/>
        <item x="298"/>
        <item x="1314"/>
        <item x="890"/>
        <item x="1934"/>
        <item x="1772"/>
        <item x="1632"/>
        <item x="159"/>
        <item x="1497"/>
        <item x="225"/>
        <item x="369"/>
        <item x="862"/>
        <item x="390"/>
        <item x="1756"/>
        <item x="439"/>
        <item x="1987"/>
        <item x="1706"/>
        <item x="719"/>
        <item x="568"/>
        <item x="773"/>
        <item x="809"/>
        <item x="1547"/>
        <item x="573"/>
        <item x="1469"/>
        <item x="1316"/>
        <item x="111"/>
        <item x="623"/>
        <item x="1654"/>
        <item x="404"/>
        <item x="37"/>
        <item x="1528"/>
        <item x="1357"/>
        <item x="1669"/>
        <item x="1057"/>
        <item x="1948"/>
        <item x="959"/>
        <item x="1191"/>
        <item x="621"/>
        <item x="721"/>
        <item x="1760"/>
        <item x="1652"/>
        <item x="876"/>
        <item x="270"/>
        <item x="200"/>
        <item x="279"/>
        <item x="583"/>
        <item x="771"/>
        <item x="1439"/>
        <item x="617"/>
        <item x="485"/>
        <item x="237"/>
        <item x="1102"/>
        <item x="7"/>
        <item x="216"/>
        <item x="27"/>
        <item x="1901"/>
        <item x="1196"/>
        <item x="724"/>
        <item x="1788"/>
        <item x="1792"/>
        <item x="642"/>
        <item x="1257"/>
        <item x="1957"/>
        <item x="170"/>
        <item x="828"/>
        <item x="1436"/>
        <item x="947"/>
        <item x="978"/>
        <item x="611"/>
        <item x="823"/>
        <item x="1124"/>
        <item x="353"/>
        <item x="1285"/>
        <item x="1816"/>
        <item x="1817"/>
        <item x="1734"/>
        <item x="0"/>
        <item x="243"/>
        <item x="1801"/>
        <item x="83"/>
        <item x="1895"/>
        <item x="753"/>
        <item x="324"/>
        <item x="625"/>
        <item x="1126"/>
        <item x="1186"/>
        <item x="966"/>
        <item x="1296"/>
        <item x="1608"/>
        <item x="1429"/>
        <item x="233"/>
        <item x="1514"/>
        <item x="1660"/>
        <item x="1008"/>
        <item x="1095"/>
        <item x="284"/>
        <item x="1465"/>
        <item x="1572"/>
        <item x="1677"/>
        <item x="653"/>
        <item x="1118"/>
        <item x="297"/>
        <item x="953"/>
        <item x="488"/>
        <item x="1408"/>
        <item x="1467"/>
        <item x="899"/>
        <item x="513"/>
        <item x="329"/>
        <item x="1636"/>
        <item x="1663"/>
        <item x="1386"/>
        <item x="708"/>
        <item x="305"/>
        <item x="219"/>
        <item x="1748"/>
        <item x="852"/>
        <item x="935"/>
        <item x="1099"/>
        <item x="226"/>
        <item x="1914"/>
        <item x="291"/>
        <item x="824"/>
        <item x="190"/>
        <item x="328"/>
        <item x="1761"/>
        <item x="660"/>
        <item x="1358"/>
        <item x="688"/>
        <item x="78"/>
        <item x="1751"/>
        <item x="924"/>
        <item x="1984"/>
        <item x="749"/>
        <item x="1313"/>
        <item x="704"/>
        <item x="1324"/>
        <item x="1631"/>
        <item x="817"/>
        <item x="1446"/>
        <item x="378"/>
        <item x="939"/>
        <item x="1758"/>
        <item x="336"/>
        <item x="1444"/>
        <item x="1461"/>
        <item x="21"/>
        <item x="1728"/>
        <item x="474"/>
        <item x="1800"/>
        <item x="1228"/>
        <item x="230"/>
        <item x="717"/>
        <item x="498"/>
        <item x="1863"/>
        <item x="769"/>
        <item x="867"/>
        <item x="1721"/>
        <item x="1597"/>
        <item x="1251"/>
        <item x="526"/>
        <item x="1868"/>
        <item x="64"/>
        <item x="668"/>
        <item x="818"/>
        <item x="989"/>
        <item x="255"/>
        <item x="295"/>
        <item x="1302"/>
        <item x="1765"/>
        <item x="669"/>
        <item x="1484"/>
        <item x="268"/>
        <item x="1691"/>
        <item x="802"/>
        <item x="1169"/>
        <item x="889"/>
        <item x="992"/>
        <item x="1485"/>
        <item x="440"/>
        <item x="44"/>
        <item x="323"/>
        <item x="1384"/>
        <item x="1120"/>
        <item x="1177"/>
        <item x="1973"/>
        <item x="40"/>
        <item x="380"/>
        <item x="501"/>
        <item x="327"/>
        <item x="847"/>
        <item x="1708"/>
        <item x="1536"/>
        <item x="66"/>
        <item x="1422"/>
        <item x="767"/>
        <item x="793"/>
        <item x="1403"/>
        <item x="1255"/>
        <item x="152"/>
        <item x="278"/>
        <item x="866"/>
        <item x="331"/>
        <item x="4"/>
        <item x="940"/>
        <item x="223"/>
        <item x="795"/>
        <item x="1587"/>
        <item x="1113"/>
        <item x="1480"/>
        <item x="174"/>
        <item x="1881"/>
        <item x="386"/>
        <item x="245"/>
        <item x="1538"/>
        <item x="872"/>
        <item x="1341"/>
        <item x="744"/>
        <item x="1294"/>
        <item x="1423"/>
        <item x="929"/>
        <item x="1393"/>
        <item x="118"/>
        <item x="1217"/>
        <item x="1771"/>
        <item x="325"/>
        <item x="122"/>
        <item x="431"/>
        <item x="1359"/>
        <item x="1662"/>
        <item x="1598"/>
        <item x="1031"/>
        <item x="1352"/>
        <item x="347"/>
        <item x="1141"/>
        <item x="1407"/>
        <item x="1942"/>
        <item x="1981"/>
        <item x="1006"/>
        <item x="548"/>
        <item x="350"/>
        <item x="388"/>
        <item x="33"/>
        <item x="177"/>
        <item x="1678"/>
        <item x="962"/>
        <item x="1743"/>
        <item x="1923"/>
        <item x="486"/>
        <item x="280"/>
        <item x="1741"/>
        <item x="192"/>
        <item x="1883"/>
        <item x="540"/>
        <item x="358"/>
        <item x="1835"/>
        <item x="499"/>
        <item x="622"/>
        <item x="1402"/>
        <item x="176"/>
        <item x="1952"/>
        <item x="221"/>
        <item x="1214"/>
        <item x="1922"/>
        <item x="475"/>
        <item x="1995"/>
        <item x="443"/>
        <item x="1595"/>
        <item x="1699"/>
        <item x="624"/>
        <item x="429"/>
        <item x="1038"/>
        <item x="1216"/>
        <item x="1413"/>
        <item x="702"/>
        <item x="1931"/>
        <item x="1955"/>
        <item x="483"/>
        <item x="1299"/>
        <item x="93"/>
        <item x="965"/>
        <item x="856"/>
        <item x="1752"/>
        <item x="1080"/>
        <item x="140"/>
        <item x="1246"/>
        <item x="256"/>
        <item x="1702"/>
        <item x="1679"/>
        <item x="1317"/>
        <item x="330"/>
        <item x="416"/>
        <item x="1039"/>
        <item x="789"/>
        <item x="1917"/>
        <item x="1209"/>
        <item x="199"/>
        <item x="839"/>
        <item x="71"/>
        <item x="35"/>
        <item x="1101"/>
        <item x="733"/>
        <item x="561"/>
        <item x="275"/>
        <item x="1530"/>
        <item x="258"/>
        <item x="1235"/>
        <item x="1489"/>
        <item x="1004"/>
        <item x="1105"/>
        <item x="608"/>
        <item x="1194"/>
        <item x="1639"/>
        <item x="950"/>
        <item x="1956"/>
        <item x="247"/>
        <item x="1293"/>
        <item x="1491"/>
        <item x="1715"/>
        <item x="241"/>
        <item x="1278"/>
        <item x="1857"/>
        <item x="420"/>
        <item x="1340"/>
        <item x="1913"/>
        <item x="592"/>
        <item x="123"/>
        <item x="1624"/>
        <item x="1411"/>
        <item x="1500"/>
        <item x="1163"/>
        <item x="1804"/>
        <item x="68"/>
        <item x="582"/>
        <item x="941"/>
        <item x="1"/>
        <item x="1724"/>
        <item x="1208"/>
        <item x="272"/>
        <item x="982"/>
        <item x="1542"/>
        <item x="1455"/>
        <item x="1477"/>
        <item x="408"/>
        <item x="841"/>
        <item x="1729"/>
        <item x="306"/>
        <item x="1176"/>
        <item x="1840"/>
        <item x="761"/>
        <item x="446"/>
        <item x="880"/>
        <item x="687"/>
        <item x="385"/>
        <item x="672"/>
        <item x="630"/>
        <item x="1312"/>
        <item x="1977"/>
        <item x="257"/>
        <item x="1245"/>
        <item x="1882"/>
        <item x="1770"/>
        <item x="1718"/>
        <item x="1808"/>
        <item x="210"/>
        <item x="389"/>
        <item x="1443"/>
        <item x="1594"/>
        <item x="1463"/>
        <item x="800"/>
        <item x="266"/>
        <item x="489"/>
        <item x="1697"/>
        <item x="877"/>
        <item x="957"/>
        <item x="1621"/>
        <item x="1146"/>
        <item x="654"/>
        <item x="207"/>
        <item x="205"/>
        <item x="1354"/>
        <item x="1627"/>
        <item x="333"/>
        <item x="104"/>
        <item x="382"/>
        <item x="597"/>
        <item x="820"/>
        <item x="535"/>
        <item x="1879"/>
        <item x="2"/>
        <item x="220"/>
        <item x="1789"/>
        <item x="517"/>
        <item x="638"/>
        <item x="1049"/>
        <item x="1916"/>
        <item x="56"/>
        <item x="1864"/>
        <item x="1959"/>
        <item x="132"/>
        <item x="1040"/>
        <item x="1374"/>
        <item x="1219"/>
        <item x="1142"/>
        <item x="1155"/>
        <item x="666"/>
        <item x="6"/>
        <item x="1258"/>
        <item x="265"/>
        <item x="934"/>
        <item x="1348"/>
        <item x="81"/>
        <item x="1111"/>
        <item x="1394"/>
        <item x="857"/>
        <item x="1502"/>
        <item x="1140"/>
        <item x="367"/>
        <item x="218"/>
        <item x="102"/>
        <item x="1877"/>
        <item x="536"/>
        <item x="1534"/>
        <item x="1044"/>
        <item x="1392"/>
        <item x="1081"/>
        <item x="1499"/>
        <item x="933"/>
        <item x="1282"/>
        <item x="1200"/>
        <item x="1369"/>
        <item x="1082"/>
        <item x="587"/>
        <item x="1492"/>
        <item x="1888"/>
        <item x="1683"/>
        <item x="1802"/>
        <item x="1277"/>
        <item x="466"/>
        <item x="599"/>
        <item x="415"/>
        <item x="984"/>
        <item x="1059"/>
        <item x="808"/>
        <item x="472"/>
        <item x="74"/>
        <item x="1582"/>
        <item x="1705"/>
        <item x="1543"/>
        <item x="1249"/>
        <item x="1112"/>
        <item x="779"/>
        <item x="1532"/>
        <item x="393"/>
        <item x="355"/>
        <item x="512"/>
        <item x="1891"/>
        <item x="359"/>
        <item x="554"/>
        <item x="647"/>
        <item x="990"/>
        <item x="1198"/>
        <item x="1387"/>
        <item x="476"/>
        <item x="1344"/>
        <item x="557"/>
        <item x="23"/>
        <item x="1452"/>
        <item x="1954"/>
        <item x="1398"/>
        <item x="1726"/>
        <item x="1738"/>
        <item x="525"/>
        <item x="859"/>
        <item x="967"/>
        <item x="711"/>
        <item x="1072"/>
        <item x="1189"/>
        <item x="551"/>
        <item x="158"/>
        <item x="1212"/>
        <item x="652"/>
        <item x="1138"/>
        <item x="1640"/>
        <item x="1503"/>
        <item x="910"/>
        <item x="900"/>
        <item x="1692"/>
        <item x="1490"/>
        <item x="722"/>
        <item x="204"/>
        <item x="43"/>
        <item x="796"/>
        <item x="1695"/>
        <item x="117"/>
        <item x="1150"/>
        <item x="1241"/>
        <item x="1405"/>
        <item x="459"/>
        <item x="1449"/>
        <item x="496"/>
        <item x="1003"/>
        <item x="986"/>
        <item x="600"/>
        <item x="1078"/>
        <item x="1202"/>
        <item x="678"/>
        <item x="731"/>
        <item x="944"/>
        <item x="1030"/>
        <item x="1829"/>
        <item x="1872"/>
        <item x="505"/>
        <item x="149"/>
        <item x="665"/>
        <item x="516"/>
        <item x="1188"/>
        <item x="579"/>
        <item x="1619"/>
        <item x="1731"/>
        <item x="831"/>
        <item x="287"/>
        <item x="419"/>
        <item x="798"/>
        <item x="1152"/>
        <item x="1815"/>
        <item x="553"/>
        <item x="401"/>
        <item x="1516"/>
        <item x="1712"/>
        <item x="79"/>
        <item x="1556"/>
        <item x="572"/>
        <item x="620"/>
        <item x="1028"/>
        <item x="1687"/>
        <item x="430"/>
        <item x="1643"/>
        <item x="1067"/>
        <item x="616"/>
        <item x="584"/>
        <item x="1670"/>
        <item x="1737"/>
        <item x="1566"/>
        <item x="88"/>
        <item x="1053"/>
        <item x="1605"/>
        <item x="743"/>
        <item x="1575"/>
        <item x="1298"/>
        <item x="357"/>
        <item x="1819"/>
        <item x="1218"/>
        <item x="804"/>
        <item x="1250"/>
        <item x="1961"/>
        <item x="1909"/>
        <item x="954"/>
        <item x="1149"/>
        <item x="8"/>
        <item x="1311"/>
        <item x="932"/>
        <item x="1221"/>
        <item x="998"/>
        <item x="1591"/>
        <item x="1061"/>
        <item x="1320"/>
        <item x="137"/>
        <item x="1154"/>
        <item x="835"/>
        <item x="1254"/>
        <item x="637"/>
        <item x="437"/>
        <item x="645"/>
        <item x="189"/>
        <item x="1985"/>
        <item x="373"/>
        <item x="1466"/>
        <item x="815"/>
        <item x="1742"/>
        <item x="396"/>
        <item x="596"/>
        <item x="502"/>
        <item x="67"/>
        <item x="603"/>
        <item x="581"/>
        <item x="1719"/>
        <item x="673"/>
        <item x="450"/>
        <item x="1533"/>
        <item x="1869"/>
        <item x="125"/>
        <item x="960"/>
        <item x="407"/>
        <item x="577"/>
        <item x="1873"/>
        <item x="398"/>
        <item x="649"/>
        <item x="681"/>
        <item x="1289"/>
        <item x="134"/>
        <item x="1703"/>
        <item x="1574"/>
        <item x="822"/>
        <item x="1668"/>
        <item x="169"/>
        <item x="765"/>
        <item x="351"/>
        <item x="426"/>
        <item x="160"/>
        <item x="531"/>
        <item x="1395"/>
        <item x="1950"/>
        <item x="17"/>
        <item x="1623"/>
        <item x="491"/>
        <item x="360"/>
        <item x="1290"/>
        <item x="232"/>
        <item x="391"/>
        <item x="1782"/>
        <item x="1615"/>
        <item x="248"/>
        <item x="1464"/>
        <item x="1033"/>
        <item x="222"/>
        <item x="468"/>
        <item x="46"/>
        <item x="1406"/>
        <item x="1350"/>
        <item x="1060"/>
        <item x="1170"/>
        <item x="1711"/>
        <item x="1227"/>
        <item x="706"/>
        <item x="662"/>
        <item x="870"/>
        <item x="1328"/>
        <item x="1791"/>
        <item x="1520"/>
        <item x="338"/>
        <item x="530"/>
        <item x="1304"/>
        <item x="1723"/>
        <item x="1280"/>
        <item x="913"/>
        <item x="128"/>
        <item x="696"/>
        <item x="675"/>
        <item x="361"/>
        <item x="810"/>
        <item x="3"/>
        <item x="927"/>
        <item x="659"/>
        <item x="1109"/>
        <item x="1650"/>
        <item x="261"/>
        <item x="493"/>
        <item x="602"/>
        <item x="788"/>
        <item x="1175"/>
        <item x="269"/>
        <item x="1892"/>
        <item x="1849"/>
        <item x="383"/>
        <item x="547"/>
        <item x="1203"/>
        <item x="1558"/>
        <item x="337"/>
        <item x="181"/>
        <item x="1666"/>
        <item x="1529"/>
        <item x="892"/>
        <item x="85"/>
        <item x="1526"/>
        <item x="703"/>
        <item x="1310"/>
        <item x="646"/>
        <item x="447"/>
        <item x="1762"/>
        <item x="198"/>
        <item x="461"/>
        <item x="1130"/>
        <item x="1338"/>
        <item x="508"/>
        <item x="1015"/>
        <item x="1050"/>
        <item x="770"/>
        <item x="529"/>
        <item x="1541"/>
        <item x="906"/>
        <item x="1618"/>
        <item x="640"/>
        <item x="736"/>
        <item x="612"/>
        <item x="1890"/>
        <item x="309"/>
        <item x="343"/>
        <item x="1009"/>
        <item x="518"/>
        <item x="964"/>
        <item x="578"/>
        <item x="1986"/>
        <item x="41"/>
        <item x="606"/>
        <item x="418"/>
        <item x="879"/>
        <item x="1905"/>
        <item x="560"/>
        <item x="1187"/>
        <item x="1714"/>
        <item x="1848"/>
        <item x="1601"/>
        <item x="816"/>
        <item x="264"/>
        <item x="1121"/>
        <item x="1519"/>
        <item x="609"/>
        <item x="1215"/>
        <item x="1722"/>
        <item x="974"/>
        <item x="1223"/>
        <item x="760"/>
        <item x="1859"/>
        <item x="1234"/>
        <item x="1431"/>
        <item x="1753"/>
        <item x="332"/>
        <item x="780"/>
        <item x="894"/>
        <item x="812"/>
        <item x="1400"/>
        <item x="875"/>
        <item x="354"/>
        <item x="314"/>
        <item x="229"/>
        <item x="1332"/>
        <item x="566"/>
        <item x="747"/>
        <item x="484"/>
        <item x="348"/>
        <item x="1638"/>
        <item x="313"/>
        <item x="107"/>
        <item x="655"/>
        <item x="1576"/>
        <item x="707"/>
        <item x="1166"/>
        <item x="1614"/>
        <item x="175"/>
        <item x="1903"/>
        <item x="32"/>
        <item x="772"/>
        <item x="1048"/>
        <item x="842"/>
        <item x="961"/>
        <item x="1569"/>
        <item x="1947"/>
        <item x="1953"/>
        <item x="1853"/>
        <item x="1554"/>
        <item x="1412"/>
        <item x="1696"/>
        <item x="1448"/>
        <item x="1607"/>
        <item x="467"/>
        <item x="1941"/>
        <item x="873"/>
        <item x="915"/>
        <item x="676"/>
        <item x="96"/>
        <item x="969"/>
        <item x="1380"/>
        <item x="1197"/>
        <item x="70"/>
        <item x="172"/>
        <item x="1764"/>
        <item x="1184"/>
        <item x="874"/>
        <item x="108"/>
        <item x="1866"/>
        <item x="448"/>
        <item x="379"/>
        <item x="57"/>
        <item x="1011"/>
        <item x="1253"/>
        <item x="1468"/>
        <item x="238"/>
        <item x="1211"/>
        <item x="1921"/>
        <item x="1757"/>
        <item x="84"/>
        <item x="997"/>
        <item x="714"/>
        <item x="1776"/>
        <item x="1727"/>
        <item x="559"/>
        <item x="1366"/>
        <item x="1579"/>
        <item x="756"/>
        <item x="936"/>
        <item x="173"/>
        <item x="1524"/>
        <item x="457"/>
        <item x="234"/>
        <item x="693"/>
        <item x="1001"/>
        <item x="1161"/>
        <item x="249"/>
        <item x="356"/>
        <item x="254"/>
        <item x="59"/>
        <item x="293"/>
        <item x="14"/>
        <item x="1123"/>
        <item x="1079"/>
        <item x="1165"/>
        <item x="1876"/>
        <item x="591"/>
        <item x="1997"/>
        <item x="1088"/>
        <item x="1168"/>
        <item x="1870"/>
        <item x="1929"/>
        <item x="680"/>
        <item x="905"/>
        <item x="109"/>
        <item x="1805"/>
        <item x="1894"/>
        <item x="1880"/>
        <item x="635"/>
        <item x="886"/>
        <item x="1073"/>
        <item x="1495"/>
        <item x="495"/>
        <item x="1147"/>
        <item x="45"/>
        <item x="1655"/>
        <item x="304"/>
        <item x="1268"/>
        <item x="849"/>
        <item x="1704"/>
        <item x="1291"/>
        <item x="923"/>
        <item x="1367"/>
        <item x="1999"/>
        <item x="555"/>
        <item x="1613"/>
        <item x="188"/>
        <item x="656"/>
        <item x="312"/>
        <item x="1269"/>
        <item x="451"/>
        <item x="477"/>
        <item x="1472"/>
        <item x="1145"/>
        <item x="784"/>
        <item x="1945"/>
        <item x="1970"/>
        <item x="1837"/>
        <item x="1100"/>
        <item x="521"/>
        <item x="465"/>
        <item x="1292"/>
        <item x="1827"/>
        <item x="1261"/>
        <item x="1014"/>
        <item x="1635"/>
        <item x="750"/>
        <item x="406"/>
        <item x="29"/>
        <item x="1023"/>
        <item x="1069"/>
        <item x="1545"/>
        <item x="1620"/>
        <item x="1330"/>
        <item x="195"/>
        <item x="316"/>
        <item x="1775"/>
        <item x="1103"/>
        <item x="1139"/>
        <item x="1092"/>
        <item x="155"/>
        <item x="178"/>
        <item x="302"/>
        <item x="1432"/>
        <item x="1346"/>
        <item x="341"/>
        <item x="424"/>
        <item x="1243"/>
        <item x="1382"/>
        <item x="1912"/>
        <item x="442"/>
        <item x="1938"/>
        <item x="480"/>
        <item x="1732"/>
        <item x="92"/>
        <item x="851"/>
        <item x="1665"/>
        <item x="1785"/>
        <item x="1600"/>
        <item x="1022"/>
        <item x="920"/>
        <item x="399"/>
        <item x="1284"/>
        <item x="171"/>
        <item x="1164"/>
        <item x="86"/>
        <item x="1308"/>
        <item x="1450"/>
        <item x="532"/>
        <item x="776"/>
        <item x="1611"/>
        <item x="1930"/>
        <item x="1919"/>
        <item x="712"/>
        <item x="1440"/>
        <item x="1626"/>
        <item x="1510"/>
        <item x="1733"/>
        <item x="55"/>
        <item x="1610"/>
        <item x="1454"/>
        <item x="1378"/>
        <item x="1707"/>
        <item x="732"/>
        <item x="310"/>
        <item x="281"/>
        <item x="1925"/>
        <item x="1583"/>
        <item x="1911"/>
        <item x="165"/>
        <item x="569"/>
        <item x="871"/>
        <item x="414"/>
        <item x="120"/>
        <item x="1062"/>
        <item x="843"/>
        <item x="421"/>
        <item x="806"/>
        <item x="1767"/>
        <item x="449"/>
        <item x="273"/>
        <item x="1589"/>
        <item x="1809"/>
        <item x="1125"/>
        <item x="1616"/>
        <item x="146"/>
        <item x="1391"/>
        <item x="1093"/>
        <item x="1784"/>
        <item x="285"/>
        <item x="211"/>
        <item x="1183"/>
        <item x="1226"/>
        <item x="837"/>
        <item x="1065"/>
        <item x="1560"/>
        <item x="1115"/>
        <item x="1682"/>
        <item x="515"/>
        <item x="1689"/>
        <item x="1427"/>
        <item x="1673"/>
        <item x="1220"/>
        <item x="277"/>
        <item x="308"/>
        <item x="700"/>
        <item x="182"/>
        <item x="1441"/>
        <item x="1823"/>
        <item x="1818"/>
        <item x="845"/>
        <item x="1143"/>
        <item x="1826"/>
        <item x="893"/>
        <item x="397"/>
        <item x="1813"/>
        <item x="699"/>
        <item x="1274"/>
        <item x="1470"/>
        <item x="1672"/>
        <item x="1897"/>
        <item x="1750"/>
        <item x="63"/>
        <item x="1094"/>
        <item x="49"/>
        <item x="1396"/>
        <item x="1887"/>
        <item x="1129"/>
        <item x="1603"/>
        <item x="1567"/>
        <item x="425"/>
        <item x="322"/>
        <item x="411"/>
        <item x="1504"/>
        <item x="567"/>
        <item x="1027"/>
        <item x="1063"/>
        <item x="340"/>
        <item x="1681"/>
        <item x="1114"/>
        <item x="1281"/>
        <item x="311"/>
        <item x="1871"/>
        <item x="685"/>
        <item x="1604"/>
        <item x="1077"/>
        <item x="1295"/>
        <item x="1833"/>
        <item x="741"/>
        <item x="1071"/>
        <item x="720"/>
        <item x="1097"/>
        <item x="1180"/>
        <item x="1259"/>
        <item x="1856"/>
        <item x="1345"/>
        <item x="435"/>
        <item x="1685"/>
        <item x="1151"/>
        <item x="1573"/>
        <item x="1523"/>
        <item x="768"/>
        <item x="594"/>
        <item x="72"/>
        <item x="1383"/>
        <item x="500"/>
        <item x="888"/>
        <item x="522"/>
        <item x="598"/>
        <item x="1389"/>
        <item x="895"/>
        <item x="1507"/>
        <item x="1989"/>
        <item x="1158"/>
        <item x="1822"/>
        <item x="1513"/>
        <item x="930"/>
        <item x="115"/>
        <item x="1548"/>
        <item x="538"/>
        <item x="1811"/>
        <item x="469"/>
        <item x="1336"/>
        <item x="105"/>
        <item x="1974"/>
        <item x="1276"/>
        <item x="1355"/>
        <item x="738"/>
        <item x="999"/>
        <item x="410"/>
        <item x="918"/>
        <item x="352"/>
        <item x="147"/>
        <item x="791"/>
        <item x="775"/>
        <item x="995"/>
        <item x="723"/>
        <item x="276"/>
        <item x="755"/>
        <item x="1979"/>
        <item x="1910"/>
        <item x="1562"/>
        <item x="119"/>
        <item x="1512"/>
        <item x="542"/>
        <item x="1780"/>
        <item x="1179"/>
        <item x="1119"/>
        <item x="1181"/>
        <item x="1559"/>
        <item x="762"/>
        <item x="1966"/>
        <item x="1778"/>
        <item x="157"/>
        <item x="131"/>
        <item x="1568"/>
        <item x="22"/>
        <item x="1428"/>
        <item x="626"/>
        <item x="133"/>
        <item x="730"/>
        <item x="1839"/>
        <item x="1307"/>
        <item x="1213"/>
        <item x="1807"/>
        <item x="975"/>
        <item x="1267"/>
        <item x="684"/>
        <item x="13"/>
        <item x="1700"/>
        <item x="1459"/>
        <item x="326"/>
        <item x="1846"/>
        <item x="1068"/>
        <item x="1368"/>
        <item x="1555"/>
        <item x="153"/>
        <item x="748"/>
        <item x="82"/>
        <item x="840"/>
        <item x="641"/>
        <item x="648"/>
        <item x="126"/>
        <item x="452"/>
        <item x="937"/>
        <item x="729"/>
        <item x="1629"/>
        <item x="1517"/>
        <item x="1456"/>
        <item x="1557"/>
        <item x="1980"/>
        <item x="1331"/>
        <item x="963"/>
        <item x="1874"/>
        <item x="1083"/>
        <item x="1830"/>
        <item x="167"/>
        <item x="1056"/>
        <item x="644"/>
        <item x="1016"/>
        <item x="834"/>
        <item x="1239"/>
        <item x="864"/>
        <item x="1553"/>
        <item x="1967"/>
        <item x="164"/>
        <item x="162"/>
        <item x="819"/>
        <item x="881"/>
        <item x="1570"/>
        <item x="1474"/>
        <item x="1273"/>
        <item x="694"/>
        <item x="1657"/>
        <item x="898"/>
        <item x="853"/>
        <item x="1625"/>
        <item x="613"/>
        <item x="636"/>
        <item x="865"/>
        <item x="861"/>
        <item x="917"/>
        <item x="301"/>
        <item x="1270"/>
        <item x="201"/>
        <item x="69"/>
        <item x="1488"/>
        <item x="785"/>
        <item x="1684"/>
        <item x="1487"/>
        <item x="1577"/>
        <item x="1256"/>
        <item x="509"/>
        <item x="619"/>
        <item x="1052"/>
        <item x="455"/>
        <item x="883"/>
        <item x="980"/>
        <item x="1144"/>
        <item x="470"/>
        <item x="95"/>
        <item x="1907"/>
        <item x="1609"/>
        <item x="825"/>
        <item x="971"/>
        <item x="1747"/>
        <item x="686"/>
        <item x="1117"/>
        <item x="589"/>
        <item x="38"/>
        <item x="901"/>
        <item x="1713"/>
        <item x="803"/>
        <item x="76"/>
        <item x="1933"/>
        <item x="244"/>
        <item x="549"/>
        <item x="1496"/>
        <item x="1686"/>
        <item x="805"/>
        <item x="1828"/>
        <item x="1483"/>
        <item x="15"/>
        <item x="1865"/>
        <item x="1153"/>
        <item x="1794"/>
        <item x="1127"/>
        <item x="945"/>
        <item x="54"/>
        <item x="778"/>
        <item x="58"/>
        <item x="1824"/>
        <item x="1005"/>
        <item x="985"/>
        <item x="663"/>
        <item x="1773"/>
        <item x="339"/>
        <item x="135"/>
        <item x="1287"/>
        <item x="274"/>
        <item x="1404"/>
        <item x="728"/>
        <item x="197"/>
        <item x="1162"/>
        <item x="454"/>
        <item x="50"/>
        <item x="1676"/>
        <item x="213"/>
        <item x="1110"/>
        <item x="136"/>
        <item x="1836"/>
        <item x="1233"/>
        <item x="563"/>
        <item x="1648"/>
        <item x="481"/>
        <item x="1096"/>
        <item x="887"/>
        <item x="911"/>
        <item x="371"/>
        <item x="1172"/>
        <item x="1812"/>
        <item x="983"/>
        <item x="242"/>
        <item x="1021"/>
        <item x="196"/>
        <item x="1886"/>
        <item x="1326"/>
        <item x="31"/>
        <item x="228"/>
        <item x="1861"/>
        <item x="1889"/>
        <item x="1364"/>
        <item x="1606"/>
        <item x="511"/>
        <item x="370"/>
        <item x="1563"/>
        <item x="1329"/>
        <item x="214"/>
        <item x="405"/>
        <item x="453"/>
        <item x="1087"/>
        <item x="364"/>
        <item x="580"/>
        <item x="300"/>
        <item x="1936"/>
        <item x="1453"/>
        <item x="631"/>
        <item x="1982"/>
        <item x="1178"/>
        <item x="1766"/>
        <item x="1544"/>
        <item x="1230"/>
        <item x="615"/>
        <item x="286"/>
        <item x="1025"/>
        <item x="1511"/>
        <item x="1167"/>
        <item x="236"/>
        <item x="758"/>
        <item x="1845"/>
        <item x="417"/>
        <item x="766"/>
        <item x="464"/>
        <item x="1297"/>
        <item x="1546"/>
        <item x="909"/>
        <item x="163"/>
        <item x="1944"/>
        <item x="127"/>
        <item x="970"/>
        <item x="1192"/>
        <item x="1540"/>
        <item x="1410"/>
        <item x="836"/>
        <item x="1457"/>
        <item x="1825"/>
        <item x="203"/>
        <item x="1244"/>
        <item x="129"/>
        <item x="1419"/>
        <item x="922"/>
        <item x="1388"/>
        <item x="716"/>
        <item x="438"/>
        <item x="951"/>
        <item x="271"/>
        <item x="148"/>
        <item x="103"/>
        <item x="320"/>
        <item x="968"/>
        <item x="166"/>
        <item x="456"/>
        <item x="1902"/>
        <item x="1906"/>
        <item x="1090"/>
        <item x="1644"/>
        <item x="365"/>
        <item x="1481"/>
        <item x="317"/>
        <item x="739"/>
        <item x="1739"/>
        <item x="533"/>
        <item x="497"/>
        <item x="1755"/>
        <item x="1709"/>
        <item x="427"/>
        <item x="1042"/>
        <item x="208"/>
        <item x="1415"/>
        <item x="1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072">
        <item x="581"/>
        <item x="685"/>
        <item x="1255"/>
        <item x="675"/>
        <item x="1297"/>
        <item x="540"/>
        <item x="1484"/>
        <item x="1757"/>
        <item x="156"/>
        <item x="871"/>
        <item x="712"/>
        <item x="971"/>
        <item x="284"/>
        <item x="47"/>
        <item x="1704"/>
        <item x="70"/>
        <item x="1194"/>
        <item x="664"/>
        <item x="709"/>
        <item x="960"/>
        <item x="645"/>
        <item x="457"/>
        <item x="1367"/>
        <item x="1574"/>
        <item x="929"/>
        <item x="1895"/>
        <item x="2000"/>
        <item x="1882"/>
        <item x="1956"/>
        <item x="1232"/>
        <item x="92"/>
        <item x="1482"/>
        <item x="169"/>
        <item x="176"/>
        <item x="1507"/>
        <item x="404"/>
        <item x="563"/>
        <item x="1959"/>
        <item x="1949"/>
        <item x="678"/>
        <item x="265"/>
        <item x="577"/>
        <item x="421"/>
        <item x="1037"/>
        <item x="95"/>
        <item x="1299"/>
        <item x="1601"/>
        <item x="1598"/>
        <item x="1803"/>
        <item x="1712"/>
        <item x="1716"/>
        <item x="1744"/>
        <item x="482"/>
        <item x="1169"/>
        <item x="209"/>
        <item x="1250"/>
        <item x="302"/>
        <item x="1280"/>
        <item x="1775"/>
        <item x="1836"/>
        <item x="669"/>
        <item x="1926"/>
        <item x="724"/>
        <item x="56"/>
        <item x="418"/>
        <item x="1126"/>
        <item x="1269"/>
        <item x="288"/>
        <item x="1374"/>
        <item x="1586"/>
        <item x="1610"/>
        <item x="1807"/>
        <item x="1457"/>
        <item x="568"/>
        <item x="526"/>
        <item x="796"/>
        <item x="1460"/>
        <item x="236"/>
        <item x="1808"/>
        <item x="1857"/>
        <item x="194"/>
        <item x="1832"/>
        <item x="2030"/>
        <item x="12"/>
        <item x="938"/>
        <item x="1452"/>
        <item x="1274"/>
        <item x="1015"/>
        <item x="1483"/>
        <item x="86"/>
        <item x="238"/>
        <item x="1749"/>
        <item x="406"/>
        <item x="39"/>
        <item x="1794"/>
        <item x="2015"/>
        <item x="1837"/>
        <item x="387"/>
        <item x="748"/>
        <item x="980"/>
        <item x="301"/>
        <item x="1454"/>
        <item x="604"/>
        <item x="1486"/>
        <item x="1179"/>
        <item x="1713"/>
        <item x="1755"/>
        <item x="2027"/>
        <item x="860"/>
        <item x="274"/>
        <item x="1423"/>
        <item x="1461"/>
        <item x="1706"/>
        <item x="171"/>
        <item x="1828"/>
        <item x="1675"/>
        <item x="1824"/>
        <item x="553"/>
        <item x="252"/>
        <item x="250"/>
        <item x="1001"/>
        <item x="395"/>
        <item x="344"/>
        <item x="1611"/>
        <item x="13"/>
        <item x="886"/>
        <item x="897"/>
        <item x="1092"/>
        <item x="1316"/>
        <item x="1738"/>
        <item x="1698"/>
        <item x="1685"/>
        <item x="1137"/>
        <item x="1613"/>
        <item x="1566"/>
        <item x="1844"/>
        <item x="1203"/>
        <item x="362"/>
        <item x="1580"/>
        <item x="239"/>
        <item x="1847"/>
        <item x="2026"/>
        <item x="2036"/>
        <item x="727"/>
        <item x="803"/>
        <item x="928"/>
        <item x="872"/>
        <item x="1324"/>
        <item x="1176"/>
        <item x="1711"/>
        <item x="1866"/>
        <item x="311"/>
        <item x="1237"/>
        <item x="904"/>
        <item x="1051"/>
        <item x="1325"/>
        <item x="1339"/>
        <item x="1669"/>
        <item x="1355"/>
        <item x="810"/>
        <item x="2024"/>
        <item x="2034"/>
        <item x="1936"/>
        <item x="874"/>
        <item x="283"/>
        <item x="2"/>
        <item x="590"/>
        <item x="1520"/>
        <item x="1948"/>
        <item x="0"/>
        <item x="884"/>
        <item x="409"/>
        <item x="1116"/>
        <item x="128"/>
        <item x="602"/>
        <item x="1258"/>
        <item x="261"/>
        <item x="1626"/>
        <item x="1767"/>
        <item x="1234"/>
        <item x="1114"/>
        <item x="160"/>
        <item x="816"/>
        <item x="881"/>
        <item x="1556"/>
        <item x="1174"/>
        <item x="1308"/>
        <item x="536"/>
        <item x="140"/>
        <item x="2025"/>
        <item x="1879"/>
        <item x="2040"/>
        <item x="1239"/>
        <item x="1396"/>
        <item x="538"/>
        <item x="270"/>
        <item x="1185"/>
        <item x="1872"/>
        <item x="592"/>
        <item x="1934"/>
        <item x="2016"/>
        <item x="1241"/>
        <item x="1883"/>
        <item x="1198"/>
        <item x="633"/>
        <item x="408"/>
        <item x="317"/>
        <item x="145"/>
        <item x="1039"/>
        <item x="1395"/>
        <item x="900"/>
        <item x="197"/>
        <item x="453"/>
        <item x="2029"/>
        <item x="1909"/>
        <item x="1027"/>
        <item x="554"/>
        <item x="924"/>
        <item x="814"/>
        <item x="547"/>
        <item x="1208"/>
        <item x="120"/>
        <item x="472"/>
        <item x="1532"/>
        <item x="1271"/>
        <item x="1655"/>
        <item x="529"/>
        <item x="1997"/>
        <item x="97"/>
        <item x="1132"/>
        <item x="85"/>
        <item x="114"/>
        <item x="34"/>
        <item x="1631"/>
        <item x="1418"/>
        <item x="1516"/>
        <item x="520"/>
        <item x="759"/>
        <item x="1827"/>
        <item x="1629"/>
        <item x="1751"/>
        <item x="1074"/>
        <item x="910"/>
        <item x="1570"/>
        <item x="441"/>
        <item x="694"/>
        <item x="658"/>
        <item x="2063"/>
        <item x="251"/>
        <item x="1889"/>
        <item x="470"/>
        <item x="906"/>
        <item x="1038"/>
        <item x="1653"/>
        <item x="1806"/>
        <item x="1999"/>
        <item x="2010"/>
        <item x="751"/>
        <item x="972"/>
        <item x="426"/>
        <item x="651"/>
        <item x="1788"/>
        <item x="1553"/>
        <item x="1776"/>
        <item x="1887"/>
        <item x="290"/>
        <item x="622"/>
        <item x="920"/>
        <item x="772"/>
        <item x="1607"/>
        <item x="1730"/>
        <item x="373"/>
        <item x="1285"/>
        <item x="1940"/>
        <item x="1964"/>
        <item x="20"/>
        <item x="917"/>
        <item x="419"/>
        <item x="410"/>
        <item x="1332"/>
        <item x="1647"/>
        <item x="1394"/>
        <item x="1822"/>
        <item x="1885"/>
        <item x="1397"/>
        <item x="682"/>
        <item x="1335"/>
        <item x="139"/>
        <item x="2017"/>
        <item x="1721"/>
        <item x="734"/>
        <item x="1062"/>
        <item x="38"/>
        <item x="174"/>
        <item x="1190"/>
        <item x="322"/>
        <item x="1435"/>
        <item x="833"/>
        <item x="1442"/>
        <item x="1066"/>
        <item x="1493"/>
        <item x="2043"/>
        <item x="2041"/>
        <item x="1490"/>
        <item x="310"/>
        <item x="1575"/>
        <item x="1674"/>
        <item x="172"/>
        <item x="285"/>
        <item x="1275"/>
        <item x="1705"/>
        <item x="656"/>
        <item x="1011"/>
        <item x="1467"/>
        <item x="459"/>
        <item x="289"/>
        <item x="104"/>
        <item x="1475"/>
        <item x="443"/>
        <item x="1683"/>
        <item x="1998"/>
        <item x="736"/>
        <item x="898"/>
        <item x="429"/>
        <item x="1153"/>
        <item x="75"/>
        <item x="435"/>
        <item x="1102"/>
        <item x="933"/>
        <item x="1991"/>
        <item x="1944"/>
        <item x="1835"/>
        <item x="997"/>
        <item x="398"/>
        <item x="1296"/>
        <item x="1743"/>
        <item x="1697"/>
        <item x="1777"/>
        <item x="1688"/>
        <item x="2061"/>
        <item x="431"/>
        <item x="1954"/>
        <item x="692"/>
        <item x="909"/>
        <item x="935"/>
        <item x="944"/>
        <item x="486"/>
        <item x="1157"/>
        <item x="1748"/>
        <item x="401"/>
        <item x="1301"/>
        <item x="400"/>
        <item x="2039"/>
        <item x="24"/>
        <item x="490"/>
        <item x="867"/>
        <item x="182"/>
        <item x="1154"/>
        <item x="820"/>
        <item x="336"/>
        <item x="1491"/>
        <item x="659"/>
        <item x="1578"/>
        <item x="1825"/>
        <item x="621"/>
        <item x="542"/>
        <item x="782"/>
        <item x="969"/>
        <item x="1093"/>
        <item x="843"/>
        <item x="1333"/>
        <item x="725"/>
        <item x="1293"/>
        <item x="1798"/>
        <item x="1908"/>
        <item x="671"/>
        <item x="758"/>
        <item x="802"/>
        <item x="41"/>
        <item x="411"/>
        <item x="1340"/>
        <item x="719"/>
        <item x="1769"/>
        <item x="1029"/>
        <item x="467"/>
        <item x="1720"/>
        <item x="1701"/>
        <item x="1915"/>
        <item x="1969"/>
        <item x="679"/>
        <item x="838"/>
        <item x="1173"/>
        <item x="513"/>
        <item x="753"/>
        <item x="1609"/>
        <item x="1465"/>
        <item x="1762"/>
        <item x="1861"/>
        <item x="1855"/>
        <item x="2033"/>
        <item x="498"/>
        <item x="1519"/>
        <item x="1831"/>
        <item x="1323"/>
        <item x="1088"/>
        <item x="680"/>
        <item x="1550"/>
        <item x="963"/>
        <item x="1236"/>
        <item x="130"/>
        <item x="1370"/>
        <item x="494"/>
        <item x="1443"/>
        <item x="1294"/>
        <item x="522"/>
        <item x="1815"/>
        <item x="136"/>
        <item x="1378"/>
        <item x="1512"/>
        <item x="1319"/>
        <item x="527"/>
        <item x="1282"/>
        <item x="1715"/>
        <item x="726"/>
        <item x="205"/>
        <item x="1380"/>
        <item x="1141"/>
        <item x="262"/>
        <item x="1659"/>
        <item x="1880"/>
        <item x="1489"/>
        <item x="668"/>
        <item x="634"/>
        <item x="64"/>
        <item x="154"/>
        <item x="1667"/>
        <item x="1993"/>
        <item x="2008"/>
        <item x="25"/>
        <item x="309"/>
        <item x="1336"/>
        <item x="367"/>
        <item x="1812"/>
        <item x="2011"/>
        <item x="813"/>
        <item x="368"/>
        <item x="79"/>
        <item x="1118"/>
        <item x="855"/>
        <item x="1281"/>
        <item x="1571"/>
        <item x="1036"/>
        <item x="1450"/>
        <item x="1583"/>
        <item x="2018"/>
        <item x="16"/>
        <item x="451"/>
        <item x="546"/>
        <item x="830"/>
        <item x="1042"/>
        <item x="1470"/>
        <item x="674"/>
        <item x="159"/>
        <item x="733"/>
        <item x="417"/>
        <item x="1085"/>
        <item x="212"/>
        <item x="1149"/>
        <item x="1138"/>
        <item x="1616"/>
        <item x="1892"/>
        <item x="44"/>
        <item x="110"/>
        <item x="1544"/>
        <item x="1547"/>
        <item x="1676"/>
        <item x="2066"/>
        <item x="2045"/>
        <item x="1303"/>
        <item x="307"/>
        <item x="148"/>
        <item x="548"/>
        <item x="314"/>
        <item x="439"/>
        <item x="1652"/>
        <item x="1684"/>
        <item x="131"/>
        <item x="1878"/>
        <item x="190"/>
        <item x="1758"/>
        <item x="673"/>
        <item x="565"/>
        <item x="1313"/>
        <item x="328"/>
        <item x="45"/>
        <item x="1918"/>
        <item x="115"/>
        <item x="714"/>
        <item x="784"/>
        <item x="1168"/>
        <item x="147"/>
        <item x="123"/>
        <item x="1480"/>
        <item x="1621"/>
        <item x="1432"/>
        <item x="757"/>
        <item x="559"/>
        <item x="1076"/>
        <item x="623"/>
        <item x="345"/>
        <item x="598"/>
        <item x="89"/>
        <item x="1700"/>
        <item x="1692"/>
        <item x="1668"/>
        <item x="501"/>
        <item x="1763"/>
        <item x="1962"/>
        <item x="642"/>
        <item x="531"/>
        <item x="518"/>
        <item x="1107"/>
        <item x="534"/>
        <item x="857"/>
        <item x="477"/>
        <item x="166"/>
        <item x="226"/>
        <item x="1952"/>
        <item x="26"/>
        <item x="268"/>
        <item x="688"/>
        <item x="165"/>
        <item x="1646"/>
        <item x="1026"/>
        <item x="1747"/>
        <item x="1256"/>
        <item x="1785"/>
        <item x="1937"/>
        <item x="1957"/>
        <item x="37"/>
        <item x="804"/>
        <item x="469"/>
        <item x="113"/>
        <item x="281"/>
        <item x="117"/>
        <item x="170"/>
        <item x="941"/>
        <item x="1875"/>
        <item x="1871"/>
        <item x="207"/>
        <item x="957"/>
        <item x="263"/>
        <item x="1402"/>
        <item x="1113"/>
        <item x="543"/>
        <item x="1914"/>
        <item x="2014"/>
        <item x="626"/>
        <item x="1021"/>
        <item x="1390"/>
        <item x="1165"/>
        <item x="1567"/>
        <item x="738"/>
        <item x="1830"/>
        <item x="378"/>
        <item x="836"/>
        <item x="1292"/>
        <item x="1002"/>
        <item x="1063"/>
        <item x="393"/>
        <item x="762"/>
        <item x="1101"/>
        <item x="911"/>
        <item x="1346"/>
        <item x="111"/>
        <item x="892"/>
        <item x="798"/>
        <item x="1846"/>
        <item x="616"/>
        <item x="1054"/>
        <item x="1142"/>
        <item x="1382"/>
        <item x="30"/>
        <item x="446"/>
        <item x="1530"/>
        <item x="1709"/>
        <item x="1865"/>
        <item x="1068"/>
        <item x="1447"/>
        <item x="1400"/>
        <item x="474"/>
        <item x="1536"/>
        <item x="1849"/>
        <item x="1289"/>
        <item x="965"/>
        <item x="144"/>
        <item x="227"/>
        <item x="471"/>
        <item x="189"/>
        <item x="1131"/>
        <item x="1298"/>
        <item x="644"/>
        <item x="1089"/>
        <item x="1366"/>
        <item x="552"/>
        <item x="484"/>
        <item x="1724"/>
        <item x="1699"/>
        <item x="723"/>
        <item x="1434"/>
        <item x="1576"/>
        <item x="1521"/>
        <item x="1546"/>
        <item x="809"/>
        <item x="2054"/>
        <item x="1783"/>
        <item x="512"/>
        <item x="966"/>
        <item x="977"/>
        <item x="1509"/>
        <item x="1330"/>
        <item x="1318"/>
        <item x="1272"/>
        <item x="1416"/>
        <item x="468"/>
        <item x="1540"/>
        <item x="1805"/>
        <item x="1619"/>
        <item x="1353"/>
        <item x="701"/>
        <item x="257"/>
        <item x="1160"/>
        <item x="1151"/>
        <item x="1499"/>
        <item x="1817"/>
        <item x="203"/>
        <item x="1266"/>
        <item x="655"/>
        <item x="620"/>
        <item x="450"/>
        <item x="1670"/>
        <item x="1656"/>
        <item x="436"/>
        <item x="1073"/>
        <item x="102"/>
        <item x="1369"/>
        <item x="1741"/>
        <item x="1469"/>
        <item x="557"/>
        <item x="1204"/>
        <item x="65"/>
        <item x="1525"/>
        <item x="155"/>
        <item x="1505"/>
        <item x="1642"/>
        <item x="1245"/>
        <item x="1764"/>
        <item x="956"/>
        <item x="364"/>
        <item x="279"/>
        <item x="1156"/>
        <item x="1508"/>
        <item x="862"/>
        <item x="1497"/>
        <item x="570"/>
        <item x="186"/>
        <item x="463"/>
        <item x="150"/>
        <item x="515"/>
        <item x="1444"/>
        <item x="1401"/>
        <item x="1867"/>
        <item x="208"/>
        <item x="1941"/>
        <item x="1972"/>
        <item x="915"/>
        <item x="69"/>
        <item x="901"/>
        <item x="444"/>
        <item x="1045"/>
        <item x="206"/>
        <item x="1083"/>
        <item x="1273"/>
        <item x="505"/>
        <item x="1679"/>
        <item x="740"/>
        <item x="1773"/>
        <item x="1813"/>
        <item x="783"/>
        <item x="652"/>
        <item x="1231"/>
        <item x="1306"/>
        <item x="1365"/>
        <item x="1557"/>
        <item x="1605"/>
        <item x="1781"/>
        <item x="1984"/>
        <item x="338"/>
        <item x="968"/>
        <item x="1251"/>
        <item x="1322"/>
        <item x="1377"/>
        <item x="1197"/>
        <item x="4"/>
        <item x="1983"/>
        <item x="1978"/>
        <item x="1577"/>
        <item x="839"/>
        <item x="1024"/>
        <item x="1079"/>
        <item x="1342"/>
        <item x="1561"/>
        <item x="2038"/>
        <item x="808"/>
        <item x="319"/>
        <item x="1439"/>
        <item x="732"/>
        <item x="926"/>
        <item x="1726"/>
        <item x="491"/>
        <item x="2050"/>
        <item x="1898"/>
        <item x="1938"/>
        <item x="1018"/>
        <item x="276"/>
        <item x="1075"/>
        <item x="1455"/>
        <item x="1320"/>
        <item x="600"/>
        <item x="1309"/>
        <item x="1487"/>
        <item x="215"/>
        <item x="1765"/>
        <item x="2060"/>
        <item x="1951"/>
        <item x="327"/>
        <item x="508"/>
        <item x="650"/>
        <item x="1108"/>
        <item x="661"/>
        <item x="1558"/>
        <item x="1399"/>
        <item x="662"/>
        <item x="953"/>
        <item x="876"/>
        <item x="1682"/>
        <item x="213"/>
        <item x="1816"/>
        <item x="1657"/>
        <item x="2067"/>
        <item x="741"/>
        <item x="864"/>
        <item x="974"/>
        <item x="1243"/>
        <item x="105"/>
        <item x="582"/>
        <item x="893"/>
        <item x="1284"/>
        <item x="158"/>
        <item x="1782"/>
        <item x="323"/>
        <item x="1770"/>
        <item x="1982"/>
        <item x="770"/>
        <item x="791"/>
        <item x="842"/>
        <item x="996"/>
        <item x="617"/>
        <item x="1254"/>
        <item x="1413"/>
        <item x="721"/>
        <item x="138"/>
        <item x="890"/>
        <item x="1856"/>
        <item x="1933"/>
        <item x="780"/>
        <item x="940"/>
        <item x="1429"/>
        <item x="949"/>
        <item x="1247"/>
        <item x="1841"/>
        <item x="1501"/>
        <item x="199"/>
        <item x="670"/>
        <item x="608"/>
        <item x="449"/>
        <item x="1414"/>
        <item x="127"/>
        <item x="1559"/>
        <item x="1644"/>
        <item x="927"/>
        <item x="614"/>
        <item x="976"/>
        <item x="372"/>
        <item x="939"/>
        <item x="1417"/>
        <item x="237"/>
        <item x="747"/>
        <item x="1848"/>
        <item x="1651"/>
        <item x="412"/>
        <item x="1170"/>
        <item x="567"/>
        <item x="967"/>
        <item x="58"/>
        <item x="1393"/>
        <item x="885"/>
        <item x="1440"/>
        <item x="103"/>
        <item x="1742"/>
        <item x="1224"/>
        <item x="1874"/>
        <item x="1958"/>
        <item x="1947"/>
        <item x="1338"/>
        <item x="1351"/>
        <item x="1523"/>
        <item x="355"/>
        <item x="454"/>
        <item x="1732"/>
        <item x="1869"/>
        <item x="1845"/>
        <item x="925"/>
        <item x="1504"/>
        <item x="1329"/>
        <item x="137"/>
        <item x="1678"/>
        <item x="1859"/>
        <item x="551"/>
        <item x="35"/>
        <item x="14"/>
        <item x="371"/>
        <item x="1096"/>
        <item x="1233"/>
        <item x="1495"/>
        <item x="299"/>
        <item x="1649"/>
        <item x="1373"/>
        <item x="1259"/>
        <item x="1263"/>
        <item x="352"/>
        <item x="879"/>
        <item x="1135"/>
        <item x="108"/>
        <item x="31"/>
        <item x="346"/>
        <item x="1307"/>
        <item x="280"/>
        <item x="1740"/>
        <item x="1787"/>
        <item x="1261"/>
        <item x="370"/>
        <item x="596"/>
        <item x="541"/>
        <item x="851"/>
        <item x="1030"/>
        <item x="1192"/>
        <item x="1314"/>
        <item x="141"/>
        <item x="1228"/>
        <item x="1826"/>
        <item x="1810"/>
        <item x="178"/>
        <item x="707"/>
        <item x="1139"/>
        <item x="241"/>
        <item x="331"/>
        <item x="1359"/>
        <item x="1025"/>
        <item x="1472"/>
        <item x="1905"/>
        <item x="961"/>
        <item x="392"/>
        <item x="821"/>
        <item x="1121"/>
        <item x="1183"/>
        <item x="1006"/>
        <item x="588"/>
        <item x="653"/>
        <item x="1696"/>
        <item x="1597"/>
        <item x="1961"/>
        <item x="1968"/>
        <item x="687"/>
        <item x="1206"/>
        <item x="72"/>
        <item x="286"/>
        <item x="384"/>
        <item x="1388"/>
        <item x="1477"/>
        <item x="1182"/>
        <item x="300"/>
        <item x="1950"/>
        <item x="597"/>
        <item x="175"/>
        <item x="427"/>
        <item x="1360"/>
        <item x="556"/>
        <item x="2058"/>
        <item x="1897"/>
        <item x="350"/>
        <item x="806"/>
        <item x="930"/>
        <item x="1152"/>
        <item x="990"/>
        <item x="1579"/>
        <item x="202"/>
        <item x="1411"/>
        <item x="1498"/>
        <item x="1622"/>
        <item x="1707"/>
        <item x="2049"/>
        <item x="781"/>
        <item x="78"/>
        <item x="1060"/>
        <item x="1213"/>
        <item x="610"/>
        <item x="1761"/>
        <item x="1792"/>
        <item x="218"/>
        <item x="1990"/>
        <item x="1901"/>
        <item x="1645"/>
        <item x="778"/>
        <item x="672"/>
        <item x="1081"/>
        <item x="934"/>
        <item x="1345"/>
        <item x="1639"/>
        <item x="1617"/>
        <item x="1209"/>
        <item x="1907"/>
        <item x="1633"/>
        <item x="10"/>
        <item x="739"/>
        <item x="805"/>
        <item x="200"/>
        <item x="255"/>
        <item x="1425"/>
        <item x="1545"/>
        <item x="381"/>
        <item x="660"/>
        <item x="1310"/>
        <item x="295"/>
        <item x="1503"/>
        <item x="1971"/>
        <item x="1246"/>
        <item x="51"/>
        <item x="476"/>
        <item x="396"/>
        <item x="1048"/>
        <item x="143"/>
        <item x="564"/>
        <item x="1295"/>
        <item x="109"/>
        <item x="1155"/>
        <item x="1573"/>
        <item x="380"/>
        <item x="1098"/>
        <item x="1737"/>
        <item x="222"/>
        <item x="223"/>
        <item x="1555"/>
        <item x="73"/>
        <item x="825"/>
        <item x="1008"/>
        <item x="214"/>
        <item x="1094"/>
        <item x="788"/>
        <item x="1458"/>
        <item x="1973"/>
        <item x="1526"/>
        <item x="1929"/>
        <item x="978"/>
        <item x="715"/>
        <item x="1064"/>
        <item x="1082"/>
        <item x="55"/>
        <item x="1419"/>
        <item x="913"/>
        <item x="1459"/>
        <item x="1722"/>
        <item x="1960"/>
        <item x="1223"/>
        <item x="1249"/>
        <item x="461"/>
        <item x="625"/>
        <item x="1385"/>
        <item x="834"/>
        <item x="698"/>
        <item x="142"/>
        <item x="1539"/>
        <item x="1603"/>
        <item x="1664"/>
        <item x="580"/>
        <item x="908"/>
        <item x="995"/>
        <item x="27"/>
        <item x="835"/>
        <item x="1376"/>
        <item x="1779"/>
        <item x="1987"/>
        <item x="1084"/>
        <item x="649"/>
        <item x="402"/>
        <item x="899"/>
        <item x="896"/>
        <item x="993"/>
        <item x="888"/>
        <item x="1013"/>
        <item x="1161"/>
        <item x="324"/>
        <item x="749"/>
        <item x="1129"/>
        <item x="1596"/>
        <item x="1756"/>
        <item x="1164"/>
        <item x="1894"/>
        <item x="1986"/>
        <item x="777"/>
        <item x="769"/>
        <item x="1033"/>
        <item x="766"/>
        <item x="1599"/>
        <item x="572"/>
        <item x="519"/>
        <item x="1796"/>
        <item x="1833"/>
        <item x="964"/>
        <item x="1128"/>
        <item x="986"/>
        <item x="1533"/>
        <item x="1222"/>
        <item x="1016"/>
        <item x="1568"/>
        <item x="1731"/>
        <item x="506"/>
        <item x="1733"/>
        <item x="1662"/>
        <item x="1823"/>
        <item x="530"/>
        <item x="750"/>
        <item x="854"/>
        <item x="43"/>
        <item x="1111"/>
        <item x="77"/>
        <item x="1311"/>
        <item x="718"/>
        <item x="1276"/>
        <item x="1718"/>
        <item x="399"/>
        <item x="1625"/>
        <item x="676"/>
        <item x="334"/>
        <item x="1035"/>
        <item x="1384"/>
        <item x="347"/>
        <item x="979"/>
        <item x="1375"/>
        <item x="773"/>
        <item x="840"/>
        <item x="121"/>
        <item x="902"/>
        <item x="1350"/>
        <item x="1357"/>
        <item x="1591"/>
        <item x="1437"/>
        <item x="1723"/>
        <item x="233"/>
        <item x="1728"/>
        <item x="1852"/>
        <item x="730"/>
        <item x="177"/>
        <item x="308"/>
        <item x="576"/>
        <item x="792"/>
        <item x="1283"/>
        <item x="601"/>
        <item x="1188"/>
        <item x="112"/>
        <item x="511"/>
        <item x="440"/>
        <item x="868"/>
        <item x="1099"/>
        <item x="267"/>
        <item x="1286"/>
        <item x="497"/>
        <item x="585"/>
        <item x="2044"/>
        <item x="1028"/>
        <item x="746"/>
        <item x="801"/>
        <item x="1175"/>
        <item x="489"/>
        <item x="129"/>
        <item x="234"/>
        <item x="1760"/>
        <item x="1818"/>
        <item x="647"/>
        <item x="629"/>
        <item x="49"/>
        <item x="849"/>
        <item x="1331"/>
        <item x="1005"/>
        <item x="1560"/>
        <item x="959"/>
        <item x="544"/>
        <item x="1800"/>
        <item x="1638"/>
        <item x="2031"/>
        <item x="710"/>
        <item x="742"/>
        <item x="348"/>
        <item x="630"/>
        <item x="232"/>
        <item x="635"/>
        <item x="981"/>
        <item x="1680"/>
        <item x="379"/>
        <item x="603"/>
        <item x="861"/>
        <item x="895"/>
        <item x="689"/>
        <item x="1000"/>
        <item x="312"/>
        <item x="1127"/>
        <item x="1144"/>
        <item x="106"/>
        <item x="452"/>
        <item x="1125"/>
        <item x="524"/>
        <item x="1643"/>
        <item x="1262"/>
        <item x="191"/>
        <item x="578"/>
        <item x="1326"/>
        <item x="947"/>
        <item x="1485"/>
        <item x="1166"/>
        <item x="1691"/>
        <item x="984"/>
        <item x="1804"/>
        <item x="579"/>
        <item x="624"/>
        <item x="340"/>
        <item x="877"/>
        <item x="1177"/>
        <item x="1321"/>
        <item x="481"/>
        <item x="1471"/>
        <item x="434"/>
        <item x="1967"/>
        <item x="242"/>
        <item x="555"/>
        <item x="566"/>
        <item x="1534"/>
        <item x="1734"/>
        <item x="173"/>
        <item x="1858"/>
        <item x="1977"/>
        <item x="256"/>
        <item x="686"/>
        <item x="873"/>
        <item x="790"/>
        <item x="94"/>
        <item x="932"/>
        <item x="287"/>
        <item x="575"/>
        <item x="1451"/>
        <item x="705"/>
        <item x="1441"/>
        <item x="1802"/>
        <item x="246"/>
        <item x="1939"/>
        <item x="1884"/>
        <item x="632"/>
        <item x="764"/>
        <item x="1677"/>
        <item x="2006"/>
        <item x="249"/>
        <item x="817"/>
        <item x="811"/>
        <item x="403"/>
        <item x="1110"/>
        <item x="883"/>
        <item x="1693"/>
        <item x="1328"/>
        <item x="937"/>
        <item x="1196"/>
        <item x="683"/>
        <item x="93"/>
        <item x="1193"/>
        <item x="1563"/>
        <item x="1703"/>
        <item x="2042"/>
        <item x="2062"/>
        <item x="389"/>
        <item x="1772"/>
        <item x="244"/>
        <item x="562"/>
        <item x="424"/>
        <item x="1363"/>
        <item x="1270"/>
        <item x="1975"/>
        <item x="865"/>
        <item x="609"/>
        <item x="1594"/>
        <item x="1211"/>
        <item x="1317"/>
        <item x="605"/>
        <item x="1654"/>
        <item x="962"/>
        <item x="2003"/>
        <item x="1766"/>
        <item x="722"/>
        <item x="545"/>
        <item x="245"/>
        <item x="1189"/>
        <item x="1361"/>
        <item x="153"/>
        <item x="2028"/>
        <item x="1910"/>
        <item x="1341"/>
        <item x="460"/>
        <item x="1449"/>
        <item x="425"/>
        <item x="1424"/>
        <item x="537"/>
        <item x="437"/>
        <item x="1853"/>
        <item x="2022"/>
        <item x="823"/>
        <item x="521"/>
        <item x="923"/>
        <item x="1034"/>
        <item x="677"/>
        <item x="1004"/>
        <item x="397"/>
        <item x="1214"/>
        <item x="1181"/>
        <item x="693"/>
        <item x="1636"/>
        <item x="1809"/>
        <item x="1900"/>
        <item x="11"/>
        <item x="1047"/>
        <item x="211"/>
        <item x="1602"/>
        <item x="6"/>
        <item x="1774"/>
        <item x="1988"/>
        <item x="1031"/>
        <item x="1104"/>
        <item x="663"/>
        <item x="775"/>
        <item x="1595"/>
        <item x="2053"/>
        <item x="2032"/>
        <item x="1278"/>
        <item x="1014"/>
        <item x="1087"/>
        <item x="60"/>
        <item x="1187"/>
        <item x="438"/>
        <item x="1754"/>
        <item x="516"/>
        <item x="228"/>
        <item x="247"/>
        <item x="1931"/>
        <item x="473"/>
        <item x="841"/>
        <item x="48"/>
        <item x="1119"/>
        <item x="1043"/>
        <item x="502"/>
        <item x="1628"/>
        <item x="462"/>
        <item x="374"/>
        <item x="1930"/>
        <item x="1864"/>
        <item x="91"/>
        <item x="1641"/>
        <item x="7"/>
        <item x="870"/>
        <item x="994"/>
        <item x="61"/>
        <item x="423"/>
        <item x="532"/>
        <item x="99"/>
        <item x="1687"/>
        <item x="1612"/>
        <item x="702"/>
        <item x="1009"/>
        <item x="646"/>
        <item x="1422"/>
        <item x="1502"/>
        <item x="325"/>
        <item x="2068"/>
        <item x="1445"/>
        <item x="15"/>
        <item x="447"/>
        <item x="383"/>
        <item x="81"/>
        <item x="1719"/>
        <item x="595"/>
        <item x="1771"/>
        <item x="488"/>
        <item x="787"/>
        <item x="19"/>
        <item x="771"/>
        <item x="1538"/>
        <item x="1517"/>
        <item x="277"/>
        <item x="1218"/>
        <item x="343"/>
        <item x="1620"/>
        <item x="1143"/>
        <item x="789"/>
        <item x="1893"/>
        <item x="293"/>
        <item x="161"/>
        <item x="828"/>
        <item x="612"/>
        <item x="157"/>
        <item x="1515"/>
        <item x="1167"/>
        <item x="1431"/>
        <item x="1735"/>
        <item x="1780"/>
        <item x="2051"/>
        <item x="1300"/>
        <item x="304"/>
        <item x="1888"/>
        <item x="776"/>
        <item x="812"/>
        <item x="800"/>
        <item x="1090"/>
        <item x="68"/>
        <item x="1288"/>
        <item x="1240"/>
        <item x="1600"/>
        <item x="253"/>
        <item x="514"/>
        <item x="1876"/>
        <item x="1148"/>
        <item x="1215"/>
        <item x="1906"/>
        <item x="260"/>
        <item x="2035"/>
        <item x="181"/>
        <item x="23"/>
        <item x="1049"/>
        <item x="1252"/>
        <item x="500"/>
        <item x="193"/>
        <item x="760"/>
        <item x="826"/>
        <item x="863"/>
        <item x="988"/>
        <item x="717"/>
        <item x="637"/>
        <item x="1790"/>
        <item x="40"/>
        <item x="394"/>
        <item x="2013"/>
        <item x="63"/>
        <item x="1067"/>
        <item x="615"/>
        <item x="1238"/>
        <item x="943"/>
        <item x="1358"/>
        <item x="1227"/>
        <item x="1007"/>
        <item x="1337"/>
        <item x="1694"/>
        <item x="2057"/>
        <item x="1660"/>
        <item x="2023"/>
        <item x="2021"/>
        <item x="561"/>
        <item x="731"/>
        <item x="353"/>
        <item x="975"/>
        <item x="1095"/>
        <item x="101"/>
        <item x="264"/>
        <item x="1479"/>
        <item x="916"/>
        <item x="1854"/>
        <item x="1943"/>
        <item x="2004"/>
        <item x="831"/>
        <item x="573"/>
        <item x="1408"/>
        <item x="1248"/>
        <item x="1729"/>
        <item x="1673"/>
        <item x="1551"/>
        <item x="407"/>
        <item x="442"/>
        <item x="1201"/>
        <item x="448"/>
        <item x="1814"/>
        <item x="1630"/>
        <item x="503"/>
        <item x="583"/>
        <item x="1921"/>
        <item x="533"/>
        <item x="445"/>
        <item x="57"/>
        <item x="866"/>
        <item x="42"/>
        <item x="291"/>
        <item x="76"/>
        <item x="321"/>
        <item x="793"/>
        <item x="1253"/>
        <item x="829"/>
        <item x="1362"/>
        <item x="1928"/>
        <item x="639"/>
        <item x="53"/>
        <item x="998"/>
        <item x="1097"/>
        <item x="335"/>
        <item x="351"/>
        <item x="1672"/>
        <item x="1896"/>
        <item x="2001"/>
        <item x="2065"/>
        <item x="704"/>
        <item x="824"/>
        <item x="1109"/>
        <item x="1191"/>
        <item x="9"/>
        <item x="1410"/>
        <item x="50"/>
        <item x="822"/>
        <item x="549"/>
        <item x="1666"/>
        <item x="1917"/>
        <item x="797"/>
        <item x="1552"/>
        <item x="1219"/>
        <item x="1172"/>
        <item x="313"/>
        <item x="852"/>
        <item x="1334"/>
        <item x="1623"/>
        <item x="1789"/>
        <item x="1911"/>
        <item x="1795"/>
        <item x="666"/>
        <item x="1354"/>
        <item x="1003"/>
        <item x="1456"/>
        <item x="735"/>
        <item x="219"/>
        <item x="1671"/>
        <item x="1348"/>
        <item x="1585"/>
        <item x="1564"/>
        <item x="1383"/>
        <item x="1648"/>
        <item x="1640"/>
        <item x="638"/>
        <item x="183"/>
        <item x="571"/>
        <item x="837"/>
        <item x="499"/>
        <item x="225"/>
        <item x="1494"/>
        <item x="1529"/>
        <item x="1710"/>
        <item x="1582"/>
        <item x="151"/>
        <item x="1868"/>
        <item x="1768"/>
        <item x="700"/>
        <item x="827"/>
        <item x="210"/>
        <item x="1159"/>
        <item x="1012"/>
        <item x="1407"/>
        <item x="607"/>
        <item x="220"/>
        <item x="1267"/>
        <item x="1086"/>
        <item x="716"/>
        <item x="982"/>
        <item x="844"/>
        <item x="1834"/>
        <item x="1801"/>
        <item x="1927"/>
        <item x="859"/>
        <item x="116"/>
        <item x="1019"/>
        <item x="1022"/>
        <item x="74"/>
        <item x="1727"/>
        <item x="1714"/>
        <item x="1608"/>
        <item x="1604"/>
        <item x="1919"/>
        <item x="1916"/>
        <item x="163"/>
        <item x="761"/>
        <item x="1106"/>
        <item x="485"/>
        <item x="1438"/>
        <item x="774"/>
        <item x="146"/>
        <item x="2052"/>
        <item x="168"/>
        <item x="1842"/>
        <item x="2009"/>
        <item x="948"/>
        <item x="414"/>
        <item x="493"/>
        <item x="1702"/>
        <item x="124"/>
        <item x="1379"/>
        <item x="217"/>
        <item x="942"/>
        <item x="1040"/>
        <item x="1427"/>
        <item x="1178"/>
        <item x="318"/>
        <item x="320"/>
        <item x="420"/>
        <item x="375"/>
        <item x="1220"/>
        <item x="1221"/>
        <item x="1264"/>
        <item x="496"/>
        <item x="2069"/>
        <item x="1820"/>
        <item x="1881"/>
        <item x="132"/>
        <item x="306"/>
        <item x="586"/>
        <item x="613"/>
        <item x="1349"/>
        <item x="1492"/>
        <item x="1996"/>
        <item x="517"/>
        <item x="1230"/>
        <item x="958"/>
        <item x="1371"/>
        <item x="1510"/>
        <item x="1506"/>
        <item x="728"/>
        <item x="1593"/>
        <item x="1902"/>
        <item x="196"/>
        <item x="1080"/>
        <item x="987"/>
        <item x="1304"/>
        <item x="745"/>
        <item x="1343"/>
        <item x="33"/>
        <item x="1531"/>
        <item x="1500"/>
        <item x="273"/>
        <item x="1291"/>
        <item x="1279"/>
        <item x="1819"/>
        <item x="1904"/>
        <item x="2005"/>
        <item x="875"/>
        <item x="1058"/>
        <item x="1615"/>
        <item x="365"/>
        <item x="1522"/>
        <item x="428"/>
        <item x="1690"/>
        <item x="1838"/>
        <item x="1965"/>
        <item x="737"/>
        <item x="999"/>
        <item x="59"/>
        <item x="326"/>
        <item x="1105"/>
        <item x="96"/>
        <item x="1244"/>
        <item x="1686"/>
        <item x="1514"/>
        <item x="1511"/>
        <item x="627"/>
        <item x="657"/>
        <item x="815"/>
        <item x="52"/>
        <item x="391"/>
        <item x="133"/>
        <item x="1053"/>
        <item x="1994"/>
        <item x="1839"/>
        <item x="1368"/>
        <item x="560"/>
        <item x="1870"/>
        <item x="921"/>
        <item x="1290"/>
        <item x="1046"/>
        <item x="1059"/>
        <item x="66"/>
        <item x="1614"/>
        <item x="1050"/>
        <item x="359"/>
        <item x="1797"/>
        <item x="229"/>
        <item x="665"/>
        <item x="341"/>
        <item x="62"/>
        <item x="509"/>
        <item x="1171"/>
        <item x="1010"/>
        <item x="162"/>
        <item x="525"/>
        <item x="1924"/>
        <item x="416"/>
        <item x="22"/>
        <item x="945"/>
        <item x="1229"/>
        <item x="458"/>
        <item x="305"/>
        <item x="1387"/>
        <item x="303"/>
        <item x="1541"/>
        <item x="1661"/>
        <item x="1899"/>
        <item x="1890"/>
        <item x="21"/>
        <item x="807"/>
        <item x="891"/>
        <item x="204"/>
        <item x="100"/>
        <item x="1635"/>
        <item x="936"/>
        <item x="779"/>
        <item x="846"/>
        <item x="768"/>
        <item x="667"/>
        <item x="1065"/>
        <item x="1134"/>
        <item x="54"/>
        <item x="198"/>
        <item x="1750"/>
        <item x="2019"/>
        <item x="1752"/>
        <item x="1903"/>
        <item x="32"/>
        <item x="970"/>
        <item x="1091"/>
        <item x="1632"/>
        <item x="1268"/>
        <item x="356"/>
        <item x="535"/>
        <item x="269"/>
        <item x="1584"/>
        <item x="2007"/>
        <item x="1966"/>
        <item x="628"/>
        <item x="848"/>
        <item x="1100"/>
        <item x="385"/>
        <item x="354"/>
        <item x="2002"/>
        <item x="528"/>
        <item x="922"/>
        <item x="1072"/>
        <item x="641"/>
        <item x="858"/>
        <item x="1658"/>
        <item x="180"/>
        <item x="523"/>
        <item x="1448"/>
        <item x="5"/>
        <item x="720"/>
        <item x="819"/>
        <item x="1302"/>
        <item x="315"/>
        <item x="126"/>
        <item x="466"/>
        <item x="90"/>
        <item x="1912"/>
        <item x="1935"/>
        <item x="456"/>
        <item x="98"/>
        <item x="8"/>
        <item x="618"/>
        <item x="952"/>
        <item x="1446"/>
        <item x="1205"/>
        <item x="1199"/>
        <item x="1202"/>
        <item x="1265"/>
        <item x="455"/>
        <item x="648"/>
        <item x="1428"/>
        <item x="1590"/>
        <item x="1634"/>
        <item x="1665"/>
        <item x="1829"/>
        <item x="201"/>
        <item x="1406"/>
        <item x="706"/>
        <item x="46"/>
        <item x="985"/>
        <item x="1462"/>
        <item x="1122"/>
        <item x="1412"/>
        <item x="845"/>
        <item x="1877"/>
        <item x="316"/>
        <item x="1315"/>
        <item x="2046"/>
        <item x="1920"/>
        <item x="1257"/>
        <item x="235"/>
        <item x="1226"/>
        <item x="1056"/>
        <item x="574"/>
        <item x="1873"/>
        <item x="1739"/>
        <item x="339"/>
        <item x="794"/>
        <item x="584"/>
        <item x="179"/>
        <item x="1124"/>
        <item x="366"/>
        <item x="1650"/>
        <item x="599"/>
        <item x="342"/>
        <item x="1985"/>
        <item x="1974"/>
        <item x="1784"/>
        <item x="134"/>
        <item x="330"/>
        <item x="87"/>
        <item x="188"/>
        <item x="643"/>
        <item x="1391"/>
        <item x="1624"/>
        <item x="504"/>
        <item x="390"/>
        <item x="1821"/>
        <item x="240"/>
        <item x="950"/>
        <item x="119"/>
        <item x="221"/>
        <item x="1717"/>
        <item x="1562"/>
        <item x="1793"/>
        <item x="754"/>
        <item x="17"/>
        <item x="1216"/>
        <item x="1426"/>
        <item x="122"/>
        <item x="1488"/>
        <item x="1637"/>
        <item x="1860"/>
        <item x="1970"/>
        <item x="1850"/>
        <item x="2047"/>
        <item x="1217"/>
        <item x="1071"/>
        <item x="259"/>
        <item x="1032"/>
        <item x="631"/>
        <item x="1372"/>
        <item x="1524"/>
        <item x="1627"/>
        <item x="298"/>
        <item x="1041"/>
        <item x="1989"/>
        <item x="167"/>
        <item x="192"/>
        <item x="382"/>
        <item x="931"/>
        <item x="1052"/>
        <item x="1356"/>
        <item x="480"/>
        <item x="1464"/>
        <item x="593"/>
        <item x="903"/>
        <item x="2020"/>
        <item x="1925"/>
        <item x="1840"/>
        <item x="1786"/>
        <item x="2037"/>
        <item x="763"/>
        <item x="894"/>
        <item x="1466"/>
        <item x="1186"/>
        <item x="1242"/>
        <item x="1287"/>
        <item x="878"/>
        <item x="363"/>
        <item x="1542"/>
        <item x="847"/>
        <item x="1863"/>
        <item x="243"/>
        <item x="755"/>
        <item x="510"/>
        <item x="832"/>
        <item x="29"/>
        <item x="918"/>
        <item x="195"/>
        <item x="1123"/>
        <item x="1180"/>
        <item x="1932"/>
        <item x="358"/>
        <item x="1953"/>
        <item x="611"/>
        <item x="82"/>
        <item x="1327"/>
        <item x="369"/>
        <item x="1145"/>
        <item x="1212"/>
        <item x="744"/>
        <item x="1405"/>
        <item x="3"/>
        <item x="1565"/>
        <item x="1753"/>
        <item x="1725"/>
        <item x="1569"/>
        <item x="357"/>
        <item x="697"/>
        <item x="889"/>
        <item x="413"/>
        <item x="1364"/>
        <item x="1513"/>
        <item x="591"/>
        <item x="1745"/>
        <item x="992"/>
        <item x="1537"/>
        <item x="1799"/>
        <item x="1791"/>
        <item x="1061"/>
        <item x="1992"/>
        <item x="691"/>
        <item x="713"/>
        <item x="946"/>
        <item x="765"/>
        <item x="1120"/>
        <item x="1184"/>
        <item x="1433"/>
        <item x="786"/>
        <item x="589"/>
        <item x="1415"/>
        <item x="1695"/>
        <item x="507"/>
        <item x="1843"/>
        <item x="1886"/>
        <item x="699"/>
        <item x="619"/>
        <item x="1147"/>
        <item x="1020"/>
        <item x="84"/>
        <item x="1162"/>
        <item x="1347"/>
        <item x="495"/>
        <item x="973"/>
        <item x="1689"/>
        <item x="349"/>
        <item x="1913"/>
        <item x="681"/>
        <item x="80"/>
        <item x="224"/>
        <item x="914"/>
        <item x="795"/>
        <item x="1344"/>
        <item x="1778"/>
        <item x="1979"/>
        <item x="360"/>
        <item x="1942"/>
        <item x="415"/>
        <item x="2055"/>
        <item x="18"/>
        <item x="954"/>
        <item x="271"/>
        <item x="1592"/>
        <item x="1528"/>
        <item x="1409"/>
        <item x="329"/>
        <item x="1549"/>
        <item x="1235"/>
        <item x="1995"/>
        <item x="1158"/>
        <item x="1955"/>
        <item x="752"/>
        <item x="1136"/>
        <item x="1527"/>
        <item x="258"/>
        <item x="1548"/>
        <item x="2056"/>
        <item x="1981"/>
        <item x="1891"/>
        <item x="558"/>
        <item x="1069"/>
        <item x="919"/>
        <item x="905"/>
        <item x="1606"/>
        <item x="708"/>
        <item x="703"/>
        <item x="125"/>
        <item x="1017"/>
        <item x="386"/>
        <item x="869"/>
        <item x="1146"/>
        <item x="1207"/>
        <item x="1305"/>
        <item x="690"/>
        <item x="337"/>
        <item x="230"/>
        <item x="1436"/>
        <item x="1976"/>
        <item x="729"/>
        <item x="1210"/>
        <item x="1392"/>
        <item x="118"/>
        <item x="430"/>
        <item x="756"/>
        <item x="989"/>
        <item x="907"/>
        <item x="1581"/>
        <item x="853"/>
        <item x="475"/>
        <item x="1922"/>
        <item x="1112"/>
        <item x="292"/>
        <item x="1386"/>
        <item x="1663"/>
        <item x="275"/>
        <item x="684"/>
        <item x="695"/>
        <item x="654"/>
        <item x="640"/>
        <item x="1403"/>
        <item x="1057"/>
        <item x="333"/>
        <item x="492"/>
        <item x="1746"/>
        <item x="135"/>
        <item x="1478"/>
        <item x="539"/>
        <item x="464"/>
        <item x="1130"/>
        <item x="1404"/>
        <item x="711"/>
        <item x="1117"/>
        <item x="550"/>
        <item x="71"/>
        <item x="1103"/>
        <item x="1"/>
        <item x="1535"/>
        <item x="1421"/>
        <item x="1225"/>
        <item x="478"/>
        <item x="1681"/>
        <item x="696"/>
        <item x="799"/>
        <item x="1078"/>
        <item x="1496"/>
        <item x="1588"/>
        <item x="1381"/>
        <item x="266"/>
        <item x="1055"/>
        <item x="636"/>
        <item x="28"/>
        <item x="991"/>
        <item x="83"/>
        <item x="422"/>
        <item x="1044"/>
        <item x="1023"/>
        <item x="569"/>
        <item x="1476"/>
        <item x="1481"/>
        <item x="1077"/>
        <item x="107"/>
        <item x="1543"/>
        <item x="487"/>
        <item x="594"/>
        <item x="1070"/>
        <item x="1352"/>
        <item x="1963"/>
        <item x="465"/>
        <item x="1453"/>
        <item x="1140"/>
        <item x="88"/>
        <item x="149"/>
        <item x="282"/>
        <item x="1708"/>
        <item x="587"/>
        <item x="2012"/>
        <item x="1277"/>
        <item x="483"/>
        <item x="1420"/>
        <item x="1572"/>
        <item x="184"/>
        <item x="1759"/>
        <item x="606"/>
        <item x="2048"/>
        <item x="231"/>
        <item x="767"/>
        <item x="882"/>
        <item x="1133"/>
        <item x="887"/>
        <item x="1468"/>
        <item x="433"/>
        <item x="955"/>
        <item x="1260"/>
        <item x="164"/>
        <item x="1587"/>
        <item x="2064"/>
        <item x="377"/>
        <item x="1945"/>
        <item x="296"/>
        <item x="743"/>
        <item x="1312"/>
        <item x="1389"/>
        <item x="850"/>
        <item x="983"/>
        <item x="1518"/>
        <item x="1618"/>
        <item x="67"/>
        <item x="1851"/>
        <item x="1923"/>
        <item x="187"/>
        <item x="880"/>
        <item x="856"/>
        <item x="1474"/>
        <item x="1589"/>
        <item x="912"/>
        <item x="1980"/>
        <item x="376"/>
        <item x="388"/>
        <item x="294"/>
        <item x="332"/>
        <item x="1398"/>
        <item x="1115"/>
        <item x="272"/>
        <item x="2070"/>
        <item x="1862"/>
        <item x="216"/>
        <item x="479"/>
        <item x="785"/>
        <item x="185"/>
        <item x="36"/>
        <item x="278"/>
        <item x="1463"/>
        <item x="2059"/>
        <item x="818"/>
        <item x="248"/>
        <item x="1811"/>
        <item x="297"/>
        <item x="951"/>
        <item x="1163"/>
        <item x="1200"/>
        <item x="1150"/>
        <item x="432"/>
        <item x="152"/>
        <item x="1736"/>
        <item x="1430"/>
        <item x="1195"/>
        <item x="405"/>
        <item x="1473"/>
        <item x="361"/>
        <item x="1554"/>
        <item x="254"/>
        <item x="1946"/>
        <item t="default"/>
      </items>
    </pivotField>
    <pivotField dataField="1" showAll="0">
      <items count="2332"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Row" showAll="0">
      <items count="49">
        <item x="41"/>
        <item x="39"/>
        <item x="43"/>
        <item x="47"/>
        <item x="21"/>
        <item x="35"/>
        <item x="44"/>
        <item x="31"/>
        <item x="45"/>
        <item x="40"/>
        <item x="6"/>
        <item x="20"/>
        <item x="34"/>
        <item x="42"/>
        <item x="3"/>
        <item x="4"/>
        <item x="23"/>
        <item x="38"/>
        <item x="26"/>
        <item x="17"/>
        <item x="32"/>
        <item x="33"/>
        <item x="37"/>
        <item x="36"/>
        <item x="25"/>
        <item x="18"/>
        <item x="9"/>
        <item x="29"/>
        <item x="1"/>
        <item x="27"/>
        <item x="19"/>
        <item x="30"/>
        <item x="28"/>
        <item x="14"/>
        <item x="2"/>
        <item x="16"/>
        <item x="0"/>
        <item x="22"/>
        <item x="24"/>
        <item x="11"/>
        <item x="13"/>
        <item x="8"/>
        <item x="5"/>
        <item x="12"/>
        <item x="15"/>
        <item x="10"/>
        <item x="7"/>
        <item x="46"/>
        <item t="default"/>
      </items>
    </pivotField>
  </pivotFields>
  <rowFields count="1">
    <field x="16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Charges" fld="1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36"/>
  <sheetViews>
    <sheetView workbookViewId="0">
      <selection activeCell="E8" sqref="E8"/>
    </sheetView>
  </sheetViews>
  <sheetFormatPr defaultRowHeight="15" x14ac:dyDescent="0.25"/>
  <cols>
    <col min="1" max="1" width="15.5703125" customWidth="1"/>
    <col min="2" max="2" width="15.140625" customWidth="1"/>
    <col min="4" max="4" width="15.140625" customWidth="1"/>
    <col min="5" max="5" width="16.28515625" customWidth="1"/>
  </cols>
  <sheetData>
    <row r="1" spans="1:6" s="2" customFormat="1" ht="18.95" customHeight="1" x14ac:dyDescent="0.25">
      <c r="A1" s="5" t="s">
        <v>0</v>
      </c>
      <c r="B1" s="6" t="s">
        <v>5990</v>
      </c>
      <c r="C1" s="10" t="s">
        <v>5991</v>
      </c>
      <c r="D1" s="10" t="s">
        <v>5992</v>
      </c>
    </row>
    <row r="2" spans="1:6" ht="15.75" x14ac:dyDescent="0.25">
      <c r="A2" s="1" t="s">
        <v>2371</v>
      </c>
      <c r="B2" s="1" t="s">
        <v>2382</v>
      </c>
      <c r="C2" t="s">
        <v>2383</v>
      </c>
      <c r="D2" t="s">
        <v>2384</v>
      </c>
    </row>
    <row r="3" spans="1:6" ht="15.75" x14ac:dyDescent="0.25">
      <c r="A3" s="1" t="s">
        <v>2370</v>
      </c>
      <c r="B3" s="1" t="s">
        <v>2385</v>
      </c>
      <c r="C3" t="s">
        <v>2386</v>
      </c>
      <c r="D3" t="s">
        <v>2387</v>
      </c>
      <c r="E3" s="17" t="s">
        <v>5997</v>
      </c>
      <c r="F3" s="17">
        <f>COUNTA(A2:A2336)</f>
        <v>2335</v>
      </c>
    </row>
    <row r="4" spans="1:6" ht="15.75" x14ac:dyDescent="0.25">
      <c r="A4" s="1" t="s">
        <v>2369</v>
      </c>
      <c r="B4" s="1" t="s">
        <v>2388</v>
      </c>
      <c r="C4" t="s">
        <v>2386</v>
      </c>
      <c r="D4" t="s">
        <v>2389</v>
      </c>
    </row>
    <row r="5" spans="1:6" ht="15.75" x14ac:dyDescent="0.25">
      <c r="A5" s="1" t="s">
        <v>2368</v>
      </c>
      <c r="B5" s="1" t="s">
        <v>2390</v>
      </c>
      <c r="C5" t="s">
        <v>2383</v>
      </c>
      <c r="D5" t="s">
        <v>2391</v>
      </c>
    </row>
    <row r="6" spans="1:6" ht="15.75" x14ac:dyDescent="0.25">
      <c r="A6" s="1" t="s">
        <v>2367</v>
      </c>
      <c r="B6" s="1" t="s">
        <v>2392</v>
      </c>
      <c r="C6" t="s">
        <v>2383</v>
      </c>
      <c r="D6" t="s">
        <v>2393</v>
      </c>
    </row>
    <row r="7" spans="1:6" ht="15.75" x14ac:dyDescent="0.25">
      <c r="A7" s="1" t="s">
        <v>2366</v>
      </c>
      <c r="B7" s="1" t="s">
        <v>2394</v>
      </c>
      <c r="C7" t="s">
        <v>2386</v>
      </c>
      <c r="D7" t="s">
        <v>2395</v>
      </c>
    </row>
    <row r="8" spans="1:6" ht="15.75" x14ac:dyDescent="0.25">
      <c r="A8" s="1" t="s">
        <v>2365</v>
      </c>
      <c r="B8" s="1" t="s">
        <v>2396</v>
      </c>
      <c r="C8" t="s">
        <v>2386</v>
      </c>
      <c r="D8" t="s">
        <v>2397</v>
      </c>
    </row>
    <row r="9" spans="1:6" ht="15.75" x14ac:dyDescent="0.25">
      <c r="A9" s="1" t="s">
        <v>2364</v>
      </c>
      <c r="B9" s="1" t="s">
        <v>2398</v>
      </c>
      <c r="C9" t="s">
        <v>2386</v>
      </c>
      <c r="D9" t="s">
        <v>2399</v>
      </c>
    </row>
    <row r="10" spans="1:6" ht="15.75" x14ac:dyDescent="0.25">
      <c r="A10" s="1" t="s">
        <v>2363</v>
      </c>
      <c r="B10" s="1" t="s">
        <v>2400</v>
      </c>
      <c r="C10" t="s">
        <v>2386</v>
      </c>
      <c r="D10" t="s">
        <v>2401</v>
      </c>
    </row>
    <row r="11" spans="1:6" ht="15.75" x14ac:dyDescent="0.25">
      <c r="A11" s="1" t="s">
        <v>2362</v>
      </c>
      <c r="B11" s="1" t="s">
        <v>2402</v>
      </c>
      <c r="C11" t="s">
        <v>2383</v>
      </c>
      <c r="D11" t="s">
        <v>2403</v>
      </c>
    </row>
    <row r="12" spans="1:6" ht="15.75" x14ac:dyDescent="0.25">
      <c r="A12" s="1" t="s">
        <v>2361</v>
      </c>
      <c r="B12" s="1" t="s">
        <v>2404</v>
      </c>
      <c r="C12" t="s">
        <v>2383</v>
      </c>
      <c r="D12" t="s">
        <v>2405</v>
      </c>
    </row>
    <row r="13" spans="1:6" ht="15.75" x14ac:dyDescent="0.25">
      <c r="A13" s="1" t="s">
        <v>2360</v>
      </c>
      <c r="B13" s="1" t="s">
        <v>2406</v>
      </c>
      <c r="C13" t="s">
        <v>2386</v>
      </c>
      <c r="D13" t="s">
        <v>2407</v>
      </c>
    </row>
    <row r="14" spans="1:6" ht="15.75" x14ac:dyDescent="0.25">
      <c r="A14" s="1" t="s">
        <v>2359</v>
      </c>
      <c r="B14" s="1" t="s">
        <v>2408</v>
      </c>
      <c r="C14" t="s">
        <v>2386</v>
      </c>
      <c r="D14" t="s">
        <v>2409</v>
      </c>
    </row>
    <row r="15" spans="1:6" ht="15.75" x14ac:dyDescent="0.25">
      <c r="A15" s="1" t="s">
        <v>2358</v>
      </c>
      <c r="B15" s="1" t="s">
        <v>2410</v>
      </c>
      <c r="C15" t="s">
        <v>2386</v>
      </c>
      <c r="D15" t="s">
        <v>2411</v>
      </c>
    </row>
    <row r="16" spans="1:6" ht="15.75" x14ac:dyDescent="0.25">
      <c r="A16" s="1" t="s">
        <v>2357</v>
      </c>
      <c r="B16" s="1" t="s">
        <v>2412</v>
      </c>
      <c r="C16" t="s">
        <v>2383</v>
      </c>
      <c r="D16" t="s">
        <v>2413</v>
      </c>
    </row>
    <row r="17" spans="1:4" ht="15.75" x14ac:dyDescent="0.25">
      <c r="A17" s="1" t="s">
        <v>2356</v>
      </c>
      <c r="B17" s="1" t="s">
        <v>2414</v>
      </c>
      <c r="C17" t="s">
        <v>2386</v>
      </c>
      <c r="D17" t="s">
        <v>2415</v>
      </c>
    </row>
    <row r="18" spans="1:4" ht="15.75" x14ac:dyDescent="0.25">
      <c r="A18" s="1" t="s">
        <v>2355</v>
      </c>
      <c r="B18" s="1" t="s">
        <v>2416</v>
      </c>
      <c r="C18" t="s">
        <v>2383</v>
      </c>
      <c r="D18" t="s">
        <v>2417</v>
      </c>
    </row>
    <row r="19" spans="1:4" ht="15.75" x14ac:dyDescent="0.25">
      <c r="A19" s="1" t="s">
        <v>2354</v>
      </c>
      <c r="B19" s="1" t="s">
        <v>2418</v>
      </c>
      <c r="C19" t="s">
        <v>2383</v>
      </c>
      <c r="D19" t="s">
        <v>2419</v>
      </c>
    </row>
    <row r="20" spans="1:4" ht="15.75" x14ac:dyDescent="0.25">
      <c r="A20" s="1" t="s">
        <v>2353</v>
      </c>
      <c r="B20" s="1" t="s">
        <v>2420</v>
      </c>
      <c r="C20" t="s">
        <v>2386</v>
      </c>
      <c r="D20" t="s">
        <v>2421</v>
      </c>
    </row>
    <row r="21" spans="1:4" ht="15.75" x14ac:dyDescent="0.25">
      <c r="A21" s="1" t="s">
        <v>2352</v>
      </c>
      <c r="B21" s="1" t="s">
        <v>2422</v>
      </c>
      <c r="C21" t="s">
        <v>2386</v>
      </c>
      <c r="D21" t="s">
        <v>2423</v>
      </c>
    </row>
    <row r="22" spans="1:4" ht="15.75" x14ac:dyDescent="0.25">
      <c r="A22" s="1" t="s">
        <v>2351</v>
      </c>
      <c r="B22" s="1" t="s">
        <v>2424</v>
      </c>
      <c r="C22" t="s">
        <v>2386</v>
      </c>
      <c r="D22" t="s">
        <v>2425</v>
      </c>
    </row>
    <row r="23" spans="1:4" ht="15.75" x14ac:dyDescent="0.25">
      <c r="A23" s="1" t="s">
        <v>2350</v>
      </c>
      <c r="B23" s="1" t="s">
        <v>2426</v>
      </c>
      <c r="C23" t="s">
        <v>2383</v>
      </c>
      <c r="D23" t="s">
        <v>2427</v>
      </c>
    </row>
    <row r="24" spans="1:4" ht="15.75" x14ac:dyDescent="0.25">
      <c r="A24" s="1" t="s">
        <v>2349</v>
      </c>
      <c r="B24" s="1" t="s">
        <v>2428</v>
      </c>
      <c r="C24" t="s">
        <v>2383</v>
      </c>
      <c r="D24" t="s">
        <v>2429</v>
      </c>
    </row>
    <row r="25" spans="1:4" ht="15.75" x14ac:dyDescent="0.25">
      <c r="A25" s="1" t="s">
        <v>2348</v>
      </c>
      <c r="B25" s="1" t="s">
        <v>2430</v>
      </c>
      <c r="C25" t="s">
        <v>2386</v>
      </c>
      <c r="D25" t="s">
        <v>2431</v>
      </c>
    </row>
    <row r="26" spans="1:4" ht="15.75" x14ac:dyDescent="0.25">
      <c r="A26" s="1" t="s">
        <v>2347</v>
      </c>
      <c r="B26" s="1" t="s">
        <v>2432</v>
      </c>
      <c r="C26" t="s">
        <v>2386</v>
      </c>
      <c r="D26" t="s">
        <v>2433</v>
      </c>
    </row>
    <row r="27" spans="1:4" ht="15.75" x14ac:dyDescent="0.25">
      <c r="A27" s="1" t="s">
        <v>2346</v>
      </c>
      <c r="B27" s="1" t="s">
        <v>2434</v>
      </c>
      <c r="C27" t="s">
        <v>2386</v>
      </c>
      <c r="D27" t="s">
        <v>2435</v>
      </c>
    </row>
    <row r="28" spans="1:4" ht="15.75" x14ac:dyDescent="0.25">
      <c r="A28" s="1" t="s">
        <v>2345</v>
      </c>
      <c r="B28" s="1" t="s">
        <v>2436</v>
      </c>
      <c r="C28" t="s">
        <v>2386</v>
      </c>
      <c r="D28" t="s">
        <v>2437</v>
      </c>
    </row>
    <row r="29" spans="1:4" ht="15.75" x14ac:dyDescent="0.25">
      <c r="A29" s="1" t="s">
        <v>2344</v>
      </c>
      <c r="B29" s="1" t="s">
        <v>2438</v>
      </c>
      <c r="C29" t="s">
        <v>2383</v>
      </c>
      <c r="D29" t="s">
        <v>2439</v>
      </c>
    </row>
    <row r="30" spans="1:4" ht="15.75" x14ac:dyDescent="0.25">
      <c r="A30" s="1" t="s">
        <v>2343</v>
      </c>
      <c r="B30" s="1" t="s">
        <v>2440</v>
      </c>
      <c r="C30" t="s">
        <v>2386</v>
      </c>
      <c r="D30" t="s">
        <v>2399</v>
      </c>
    </row>
    <row r="31" spans="1:4" ht="15.75" x14ac:dyDescent="0.25">
      <c r="A31" s="1" t="s">
        <v>2342</v>
      </c>
      <c r="B31" s="1" t="s">
        <v>2441</v>
      </c>
      <c r="C31" t="s">
        <v>2383</v>
      </c>
      <c r="D31" t="s">
        <v>2442</v>
      </c>
    </row>
    <row r="32" spans="1:4" ht="15.75" x14ac:dyDescent="0.25">
      <c r="A32" s="1" t="s">
        <v>2341</v>
      </c>
      <c r="B32" s="1" t="s">
        <v>2443</v>
      </c>
      <c r="C32" t="s">
        <v>2383</v>
      </c>
      <c r="D32" t="s">
        <v>2444</v>
      </c>
    </row>
    <row r="33" spans="1:4" ht="15.75" x14ac:dyDescent="0.25">
      <c r="A33" s="1" t="s">
        <v>2340</v>
      </c>
      <c r="B33" s="1" t="s">
        <v>2445</v>
      </c>
      <c r="C33" t="s">
        <v>2386</v>
      </c>
      <c r="D33" t="s">
        <v>2446</v>
      </c>
    </row>
    <row r="34" spans="1:4" ht="15.75" x14ac:dyDescent="0.25">
      <c r="A34" s="1" t="s">
        <v>2339</v>
      </c>
      <c r="B34" s="1" t="s">
        <v>2447</v>
      </c>
      <c r="C34" t="s">
        <v>2386</v>
      </c>
      <c r="D34" t="s">
        <v>2448</v>
      </c>
    </row>
    <row r="35" spans="1:4" ht="15.75" x14ac:dyDescent="0.25">
      <c r="A35" s="1" t="s">
        <v>2338</v>
      </c>
      <c r="B35" s="1" t="s">
        <v>2449</v>
      </c>
      <c r="C35" t="s">
        <v>2383</v>
      </c>
      <c r="D35" t="s">
        <v>2450</v>
      </c>
    </row>
    <row r="36" spans="1:4" ht="15.75" x14ac:dyDescent="0.25">
      <c r="A36" s="1" t="s">
        <v>2337</v>
      </c>
      <c r="B36" s="1" t="s">
        <v>2451</v>
      </c>
      <c r="C36" t="s">
        <v>2383</v>
      </c>
      <c r="D36" t="s">
        <v>2452</v>
      </c>
    </row>
    <row r="37" spans="1:4" ht="15.75" x14ac:dyDescent="0.25">
      <c r="A37" s="1" t="s">
        <v>2336</v>
      </c>
      <c r="B37" s="1" t="s">
        <v>2453</v>
      </c>
      <c r="C37" t="s">
        <v>2386</v>
      </c>
      <c r="D37" t="s">
        <v>2454</v>
      </c>
    </row>
    <row r="38" spans="1:4" ht="15.75" x14ac:dyDescent="0.25">
      <c r="A38" s="1" t="s">
        <v>2335</v>
      </c>
      <c r="B38" s="1" t="s">
        <v>2455</v>
      </c>
      <c r="C38" t="s">
        <v>2386</v>
      </c>
      <c r="D38" t="s">
        <v>2456</v>
      </c>
    </row>
    <row r="39" spans="1:4" ht="15.75" x14ac:dyDescent="0.25">
      <c r="A39" s="1" t="s">
        <v>2334</v>
      </c>
      <c r="B39" s="1" t="s">
        <v>2457</v>
      </c>
      <c r="C39" t="s">
        <v>2383</v>
      </c>
      <c r="D39" t="s">
        <v>2458</v>
      </c>
    </row>
    <row r="40" spans="1:4" ht="15.75" x14ac:dyDescent="0.25">
      <c r="A40" s="1" t="s">
        <v>2333</v>
      </c>
      <c r="B40" s="1" t="s">
        <v>2459</v>
      </c>
      <c r="C40" t="s">
        <v>2383</v>
      </c>
      <c r="D40" t="s">
        <v>2460</v>
      </c>
    </row>
    <row r="41" spans="1:4" ht="15.75" x14ac:dyDescent="0.25">
      <c r="A41" s="1" t="s">
        <v>2332</v>
      </c>
      <c r="B41" s="1" t="s">
        <v>2461</v>
      </c>
      <c r="C41" t="s">
        <v>2386</v>
      </c>
      <c r="D41" t="s">
        <v>2462</v>
      </c>
    </row>
    <row r="42" spans="1:4" ht="15.75" x14ac:dyDescent="0.25">
      <c r="A42" s="1" t="s">
        <v>2331</v>
      </c>
      <c r="B42" s="1" t="s">
        <v>2463</v>
      </c>
      <c r="C42" t="s">
        <v>2386</v>
      </c>
      <c r="D42" t="s">
        <v>2464</v>
      </c>
    </row>
    <row r="43" spans="1:4" ht="15.75" x14ac:dyDescent="0.25">
      <c r="A43" s="1" t="s">
        <v>2330</v>
      </c>
      <c r="B43" s="1" t="s">
        <v>2465</v>
      </c>
      <c r="C43" t="s">
        <v>2383</v>
      </c>
      <c r="D43" t="s">
        <v>2466</v>
      </c>
    </row>
    <row r="44" spans="1:4" ht="15.75" x14ac:dyDescent="0.25">
      <c r="A44" s="1" t="s">
        <v>2329</v>
      </c>
      <c r="B44" s="1" t="s">
        <v>2467</v>
      </c>
      <c r="C44" t="s">
        <v>2383</v>
      </c>
      <c r="D44" t="s">
        <v>2429</v>
      </c>
    </row>
    <row r="45" spans="1:4" ht="15.75" x14ac:dyDescent="0.25">
      <c r="A45" s="1" t="s">
        <v>2328</v>
      </c>
      <c r="B45" s="1" t="s">
        <v>2468</v>
      </c>
      <c r="C45" t="s">
        <v>2386</v>
      </c>
      <c r="D45" t="s">
        <v>2469</v>
      </c>
    </row>
    <row r="46" spans="1:4" ht="15.75" x14ac:dyDescent="0.25">
      <c r="A46" s="1" t="s">
        <v>2327</v>
      </c>
      <c r="B46" s="1" t="s">
        <v>2470</v>
      </c>
      <c r="C46" t="s">
        <v>2386</v>
      </c>
      <c r="D46" t="s">
        <v>2471</v>
      </c>
    </row>
    <row r="47" spans="1:4" ht="15.75" x14ac:dyDescent="0.25">
      <c r="A47" s="1" t="s">
        <v>2326</v>
      </c>
      <c r="B47" s="1" t="s">
        <v>2472</v>
      </c>
      <c r="C47" t="s">
        <v>2383</v>
      </c>
      <c r="D47" t="s">
        <v>2473</v>
      </c>
    </row>
    <row r="48" spans="1:4" ht="15.75" x14ac:dyDescent="0.25">
      <c r="A48" s="1" t="s">
        <v>2325</v>
      </c>
      <c r="B48" s="1" t="s">
        <v>2474</v>
      </c>
      <c r="C48" t="s">
        <v>2386</v>
      </c>
      <c r="D48" t="s">
        <v>2475</v>
      </c>
    </row>
    <row r="49" spans="1:4" ht="15.75" x14ac:dyDescent="0.25">
      <c r="A49" s="1" t="s">
        <v>2324</v>
      </c>
      <c r="B49" s="1" t="s">
        <v>2465</v>
      </c>
      <c r="C49" t="s">
        <v>2383</v>
      </c>
      <c r="D49" t="s">
        <v>2476</v>
      </c>
    </row>
    <row r="50" spans="1:4" ht="15.75" x14ac:dyDescent="0.25">
      <c r="A50" s="1" t="s">
        <v>2323</v>
      </c>
      <c r="B50" s="1" t="s">
        <v>2477</v>
      </c>
      <c r="C50" t="s">
        <v>2386</v>
      </c>
      <c r="D50" t="s">
        <v>2478</v>
      </c>
    </row>
    <row r="51" spans="1:4" ht="15.75" x14ac:dyDescent="0.25">
      <c r="A51" s="1" t="s">
        <v>2322</v>
      </c>
      <c r="B51" s="1" t="s">
        <v>2479</v>
      </c>
      <c r="C51" t="s">
        <v>2386</v>
      </c>
      <c r="D51" t="s">
        <v>2480</v>
      </c>
    </row>
    <row r="52" spans="1:4" ht="15.75" x14ac:dyDescent="0.25">
      <c r="A52" s="1" t="s">
        <v>2321</v>
      </c>
      <c r="B52" s="1" t="s">
        <v>2481</v>
      </c>
      <c r="C52" t="s">
        <v>2386</v>
      </c>
      <c r="D52" t="s">
        <v>2482</v>
      </c>
    </row>
    <row r="53" spans="1:4" ht="15.75" x14ac:dyDescent="0.25">
      <c r="A53" s="1" t="s">
        <v>2320</v>
      </c>
      <c r="B53" s="1" t="s">
        <v>2483</v>
      </c>
      <c r="C53" t="s">
        <v>2383</v>
      </c>
      <c r="D53" t="s">
        <v>2484</v>
      </c>
    </row>
    <row r="54" spans="1:4" ht="15.75" x14ac:dyDescent="0.25">
      <c r="A54" s="1" t="s">
        <v>2319</v>
      </c>
      <c r="B54" s="1" t="s">
        <v>2485</v>
      </c>
      <c r="C54" t="s">
        <v>2386</v>
      </c>
      <c r="D54" t="s">
        <v>2407</v>
      </c>
    </row>
    <row r="55" spans="1:4" ht="15.75" x14ac:dyDescent="0.25">
      <c r="A55" s="1" t="s">
        <v>2318</v>
      </c>
      <c r="B55" s="1" t="s">
        <v>2486</v>
      </c>
      <c r="C55" t="s">
        <v>2386</v>
      </c>
      <c r="D55" t="s">
        <v>2487</v>
      </c>
    </row>
    <row r="56" spans="1:4" ht="15.75" x14ac:dyDescent="0.25">
      <c r="A56" s="1" t="s">
        <v>2317</v>
      </c>
      <c r="B56" s="1" t="s">
        <v>2488</v>
      </c>
      <c r="C56" t="s">
        <v>2383</v>
      </c>
      <c r="D56" t="s">
        <v>2489</v>
      </c>
    </row>
    <row r="57" spans="1:4" ht="15.75" x14ac:dyDescent="0.25">
      <c r="A57" s="1" t="s">
        <v>2316</v>
      </c>
      <c r="B57" s="1" t="s">
        <v>2490</v>
      </c>
      <c r="C57" t="s">
        <v>2383</v>
      </c>
      <c r="D57" t="s">
        <v>2491</v>
      </c>
    </row>
    <row r="58" spans="1:4" ht="15.75" x14ac:dyDescent="0.25">
      <c r="A58" s="1" t="s">
        <v>2315</v>
      </c>
      <c r="B58" s="1" t="s">
        <v>2492</v>
      </c>
      <c r="C58" t="s">
        <v>2386</v>
      </c>
      <c r="D58" t="s">
        <v>2493</v>
      </c>
    </row>
    <row r="59" spans="1:4" ht="15.75" x14ac:dyDescent="0.25">
      <c r="A59" s="1" t="s">
        <v>2314</v>
      </c>
      <c r="B59" s="1" t="s">
        <v>2494</v>
      </c>
      <c r="C59" t="s">
        <v>2383</v>
      </c>
      <c r="D59" t="s">
        <v>2495</v>
      </c>
    </row>
    <row r="60" spans="1:4" ht="15.75" x14ac:dyDescent="0.25">
      <c r="A60" s="1" t="s">
        <v>2313</v>
      </c>
      <c r="B60" s="1" t="s">
        <v>2496</v>
      </c>
      <c r="C60" t="s">
        <v>2386</v>
      </c>
      <c r="D60" t="s">
        <v>2497</v>
      </c>
    </row>
    <row r="61" spans="1:4" ht="15.75" x14ac:dyDescent="0.25">
      <c r="A61" s="1" t="s">
        <v>2312</v>
      </c>
      <c r="B61" s="1" t="s">
        <v>2498</v>
      </c>
      <c r="C61" t="s">
        <v>2383</v>
      </c>
      <c r="D61" t="s">
        <v>2499</v>
      </c>
    </row>
    <row r="62" spans="1:4" ht="15.75" x14ac:dyDescent="0.25">
      <c r="A62" s="1" t="s">
        <v>2311</v>
      </c>
      <c r="B62" s="1" t="s">
        <v>2500</v>
      </c>
      <c r="C62" t="s">
        <v>2386</v>
      </c>
      <c r="D62" t="s">
        <v>2501</v>
      </c>
    </row>
    <row r="63" spans="1:4" ht="15.75" x14ac:dyDescent="0.25">
      <c r="A63" s="1" t="s">
        <v>2310</v>
      </c>
      <c r="B63" s="1" t="s">
        <v>2502</v>
      </c>
      <c r="C63" t="s">
        <v>2383</v>
      </c>
      <c r="D63" t="s">
        <v>2503</v>
      </c>
    </row>
    <row r="64" spans="1:4" ht="15.75" x14ac:dyDescent="0.25">
      <c r="A64" s="1" t="s">
        <v>2309</v>
      </c>
      <c r="B64" s="1" t="s">
        <v>2504</v>
      </c>
      <c r="C64" t="s">
        <v>2383</v>
      </c>
      <c r="D64" t="s">
        <v>2505</v>
      </c>
    </row>
    <row r="65" spans="1:5" ht="15.75" x14ac:dyDescent="0.25">
      <c r="A65" s="1" t="s">
        <v>2308</v>
      </c>
      <c r="B65" s="1" t="s">
        <v>2506</v>
      </c>
      <c r="C65" t="s">
        <v>2386</v>
      </c>
      <c r="D65" t="s">
        <v>2407</v>
      </c>
    </row>
    <row r="66" spans="1:5" ht="15.75" x14ac:dyDescent="0.25">
      <c r="A66" s="1" t="s">
        <v>2307</v>
      </c>
      <c r="B66" s="1" t="s">
        <v>2507</v>
      </c>
      <c r="C66" t="s">
        <v>2386</v>
      </c>
      <c r="D66" t="s">
        <v>2508</v>
      </c>
    </row>
    <row r="67" spans="1:5" ht="15.75" x14ac:dyDescent="0.25">
      <c r="A67" s="1" t="s">
        <v>2306</v>
      </c>
      <c r="B67" s="1" t="s">
        <v>2509</v>
      </c>
      <c r="C67" t="s">
        <v>2383</v>
      </c>
      <c r="D67" t="s">
        <v>2510</v>
      </c>
    </row>
    <row r="68" spans="1:5" ht="15.75" x14ac:dyDescent="0.25">
      <c r="A68" s="1" t="s">
        <v>2305</v>
      </c>
      <c r="B68" s="1" t="s">
        <v>2511</v>
      </c>
      <c r="C68" t="s">
        <v>2386</v>
      </c>
      <c r="D68" t="s">
        <v>2512</v>
      </c>
    </row>
    <row r="69" spans="1:5" ht="15.75" x14ac:dyDescent="0.25">
      <c r="A69" s="1" t="s">
        <v>2304</v>
      </c>
      <c r="B69" s="1" t="s">
        <v>2513</v>
      </c>
      <c r="C69" t="s">
        <v>2386</v>
      </c>
      <c r="D69" t="s">
        <v>2514</v>
      </c>
    </row>
    <row r="70" spans="1:5" ht="15.75" x14ac:dyDescent="0.25">
      <c r="A70" s="1" t="s">
        <v>2303</v>
      </c>
      <c r="B70" s="1" t="s">
        <v>2515</v>
      </c>
      <c r="C70" t="s">
        <v>2383</v>
      </c>
      <c r="D70" t="s">
        <v>2516</v>
      </c>
    </row>
    <row r="71" spans="1:5" ht="15.75" x14ac:dyDescent="0.25">
      <c r="A71" s="1" t="s">
        <v>2302</v>
      </c>
      <c r="B71" s="1" t="s">
        <v>2517</v>
      </c>
      <c r="C71" t="s">
        <v>2386</v>
      </c>
      <c r="D71" t="s">
        <v>2518</v>
      </c>
    </row>
    <row r="72" spans="1:5" ht="15.75" x14ac:dyDescent="0.25">
      <c r="A72" s="1" t="s">
        <v>2301</v>
      </c>
      <c r="B72" s="1" t="s">
        <v>2519</v>
      </c>
      <c r="C72" t="s">
        <v>2386</v>
      </c>
      <c r="D72" t="s">
        <v>2520</v>
      </c>
    </row>
    <row r="73" spans="1:5" ht="15.75" x14ac:dyDescent="0.25">
      <c r="A73" s="1" t="s">
        <v>2300</v>
      </c>
      <c r="B73" s="1" t="s">
        <v>2521</v>
      </c>
      <c r="C73" t="s">
        <v>2386</v>
      </c>
      <c r="D73" t="s">
        <v>2522</v>
      </c>
      <c r="E73" t="s">
        <v>2523</v>
      </c>
    </row>
    <row r="74" spans="1:5" ht="15.75" x14ac:dyDescent="0.25">
      <c r="A74" s="1" t="s">
        <v>2299</v>
      </c>
      <c r="B74" s="1" t="s">
        <v>2524</v>
      </c>
      <c r="C74" t="s">
        <v>2383</v>
      </c>
      <c r="D74" t="s">
        <v>2525</v>
      </c>
    </row>
    <row r="75" spans="1:5" ht="15.75" x14ac:dyDescent="0.25">
      <c r="A75" s="1" t="s">
        <v>2298</v>
      </c>
      <c r="B75" s="1" t="s">
        <v>2526</v>
      </c>
      <c r="C75" t="s">
        <v>2383</v>
      </c>
      <c r="D75" t="s">
        <v>2527</v>
      </c>
    </row>
    <row r="76" spans="1:5" ht="15.75" x14ac:dyDescent="0.25">
      <c r="A76" s="1" t="s">
        <v>2297</v>
      </c>
      <c r="B76" s="1" t="s">
        <v>2528</v>
      </c>
      <c r="C76" t="s">
        <v>2383</v>
      </c>
      <c r="D76" t="s">
        <v>2529</v>
      </c>
    </row>
    <row r="77" spans="1:5" ht="15.75" x14ac:dyDescent="0.25">
      <c r="A77" s="1" t="s">
        <v>2296</v>
      </c>
      <c r="B77" s="1" t="s">
        <v>2530</v>
      </c>
      <c r="C77" t="s">
        <v>2386</v>
      </c>
      <c r="D77" t="s">
        <v>2531</v>
      </c>
    </row>
    <row r="78" spans="1:5" ht="15.75" x14ac:dyDescent="0.25">
      <c r="A78" s="1" t="s">
        <v>2295</v>
      </c>
      <c r="B78" s="1" t="s">
        <v>2532</v>
      </c>
      <c r="C78" t="s">
        <v>2383</v>
      </c>
      <c r="D78" t="s">
        <v>2533</v>
      </c>
    </row>
    <row r="79" spans="1:5" ht="15.75" x14ac:dyDescent="0.25">
      <c r="A79" s="1" t="s">
        <v>2294</v>
      </c>
      <c r="B79" s="1" t="s">
        <v>2534</v>
      </c>
      <c r="C79" t="s">
        <v>2383</v>
      </c>
      <c r="D79" t="s">
        <v>2535</v>
      </c>
    </row>
    <row r="80" spans="1:5" ht="15.75" x14ac:dyDescent="0.25">
      <c r="A80" s="1" t="s">
        <v>2293</v>
      </c>
      <c r="B80" s="1" t="s">
        <v>2536</v>
      </c>
      <c r="C80" t="s">
        <v>2386</v>
      </c>
      <c r="D80" t="s">
        <v>2537</v>
      </c>
    </row>
    <row r="81" spans="1:4" ht="15.75" x14ac:dyDescent="0.25">
      <c r="A81" s="1" t="s">
        <v>2292</v>
      </c>
      <c r="B81" s="1" t="s">
        <v>2538</v>
      </c>
      <c r="C81" t="s">
        <v>2383</v>
      </c>
      <c r="D81" t="s">
        <v>2539</v>
      </c>
    </row>
    <row r="82" spans="1:4" ht="15.75" x14ac:dyDescent="0.25">
      <c r="A82" s="1" t="s">
        <v>2291</v>
      </c>
      <c r="B82" s="1" t="s">
        <v>2540</v>
      </c>
      <c r="C82" t="s">
        <v>2383</v>
      </c>
      <c r="D82" t="s">
        <v>2541</v>
      </c>
    </row>
    <row r="83" spans="1:4" ht="15.75" x14ac:dyDescent="0.25">
      <c r="A83" s="1" t="s">
        <v>2290</v>
      </c>
      <c r="B83" s="1" t="s">
        <v>2542</v>
      </c>
      <c r="C83" t="s">
        <v>2386</v>
      </c>
      <c r="D83" t="s">
        <v>2543</v>
      </c>
    </row>
    <row r="84" spans="1:4" ht="15.75" x14ac:dyDescent="0.25">
      <c r="A84" s="1" t="s">
        <v>2289</v>
      </c>
      <c r="B84" s="1" t="s">
        <v>2544</v>
      </c>
      <c r="C84" t="s">
        <v>2383</v>
      </c>
      <c r="D84" t="s">
        <v>2545</v>
      </c>
    </row>
    <row r="85" spans="1:4" ht="15.75" x14ac:dyDescent="0.25">
      <c r="A85" s="1" t="s">
        <v>2288</v>
      </c>
      <c r="B85" s="1" t="s">
        <v>2546</v>
      </c>
      <c r="C85" t="s">
        <v>2386</v>
      </c>
      <c r="D85" t="s">
        <v>2547</v>
      </c>
    </row>
    <row r="86" spans="1:4" ht="15.75" x14ac:dyDescent="0.25">
      <c r="A86" s="1" t="s">
        <v>2287</v>
      </c>
      <c r="B86" s="1" t="s">
        <v>2548</v>
      </c>
      <c r="C86" t="s">
        <v>2386</v>
      </c>
      <c r="D86" t="s">
        <v>2549</v>
      </c>
    </row>
    <row r="87" spans="1:4" ht="15.75" x14ac:dyDescent="0.25">
      <c r="A87" s="1" t="s">
        <v>2286</v>
      </c>
      <c r="B87" s="1" t="s">
        <v>2550</v>
      </c>
      <c r="C87" t="s">
        <v>2386</v>
      </c>
      <c r="D87" t="s">
        <v>2551</v>
      </c>
    </row>
    <row r="88" spans="1:4" ht="15.75" x14ac:dyDescent="0.25">
      <c r="A88" s="1" t="s">
        <v>2285</v>
      </c>
      <c r="B88" s="1" t="s">
        <v>2552</v>
      </c>
      <c r="C88" t="s">
        <v>2386</v>
      </c>
      <c r="D88" t="s">
        <v>2553</v>
      </c>
    </row>
    <row r="89" spans="1:4" ht="15.75" x14ac:dyDescent="0.25">
      <c r="A89" s="1" t="s">
        <v>2284</v>
      </c>
      <c r="B89" s="1" t="s">
        <v>2554</v>
      </c>
      <c r="C89" t="s">
        <v>2383</v>
      </c>
      <c r="D89" t="s">
        <v>2555</v>
      </c>
    </row>
    <row r="90" spans="1:4" ht="15.75" x14ac:dyDescent="0.25">
      <c r="A90" s="1" t="s">
        <v>2283</v>
      </c>
      <c r="B90" s="1" t="s">
        <v>2556</v>
      </c>
      <c r="C90" t="s">
        <v>2383</v>
      </c>
      <c r="D90" t="s">
        <v>2557</v>
      </c>
    </row>
    <row r="91" spans="1:4" ht="15.75" x14ac:dyDescent="0.25">
      <c r="A91" s="1" t="s">
        <v>2282</v>
      </c>
      <c r="B91" s="1" t="s">
        <v>2558</v>
      </c>
      <c r="C91" t="s">
        <v>2383</v>
      </c>
      <c r="D91" t="s">
        <v>2559</v>
      </c>
    </row>
    <row r="92" spans="1:4" ht="15.75" x14ac:dyDescent="0.25">
      <c r="A92" s="1" t="s">
        <v>2281</v>
      </c>
      <c r="B92" s="1" t="s">
        <v>2560</v>
      </c>
      <c r="C92" t="s">
        <v>2383</v>
      </c>
      <c r="D92" t="s">
        <v>2561</v>
      </c>
    </row>
    <row r="93" spans="1:4" ht="15.75" x14ac:dyDescent="0.25">
      <c r="A93" s="1" t="s">
        <v>2280</v>
      </c>
      <c r="B93" s="1" t="s">
        <v>2562</v>
      </c>
      <c r="C93" t="s">
        <v>2383</v>
      </c>
      <c r="D93" t="s">
        <v>2563</v>
      </c>
    </row>
    <row r="94" spans="1:4" ht="15.75" x14ac:dyDescent="0.25">
      <c r="A94" s="1" t="s">
        <v>2279</v>
      </c>
      <c r="B94" s="1" t="s">
        <v>2564</v>
      </c>
      <c r="C94" t="s">
        <v>2386</v>
      </c>
      <c r="D94" t="s">
        <v>2565</v>
      </c>
    </row>
    <row r="95" spans="1:4" ht="15.75" x14ac:dyDescent="0.25">
      <c r="A95" s="1" t="s">
        <v>2278</v>
      </c>
      <c r="B95" s="1" t="s">
        <v>2566</v>
      </c>
      <c r="C95" t="s">
        <v>2386</v>
      </c>
      <c r="D95" t="s">
        <v>2407</v>
      </c>
    </row>
    <row r="96" spans="1:4" ht="15.75" x14ac:dyDescent="0.25">
      <c r="A96" s="1" t="s">
        <v>2277</v>
      </c>
      <c r="B96" s="1" t="s">
        <v>2567</v>
      </c>
      <c r="C96" t="s">
        <v>2383</v>
      </c>
      <c r="D96" t="s">
        <v>2442</v>
      </c>
    </row>
    <row r="97" spans="1:4" ht="15.75" x14ac:dyDescent="0.25">
      <c r="A97" s="1" t="s">
        <v>2276</v>
      </c>
      <c r="B97" s="1" t="s">
        <v>2568</v>
      </c>
      <c r="C97" t="s">
        <v>2386</v>
      </c>
      <c r="D97" t="s">
        <v>2569</v>
      </c>
    </row>
    <row r="98" spans="1:4" ht="15.75" x14ac:dyDescent="0.25">
      <c r="A98" s="1" t="s">
        <v>2275</v>
      </c>
      <c r="B98" s="1" t="s">
        <v>2570</v>
      </c>
      <c r="C98" t="s">
        <v>2383</v>
      </c>
      <c r="D98" t="s">
        <v>2571</v>
      </c>
    </row>
    <row r="99" spans="1:4" ht="15.75" x14ac:dyDescent="0.25">
      <c r="A99" s="1" t="s">
        <v>2274</v>
      </c>
      <c r="B99" s="1" t="s">
        <v>2572</v>
      </c>
      <c r="C99" t="s">
        <v>2383</v>
      </c>
      <c r="D99" t="s">
        <v>2573</v>
      </c>
    </row>
    <row r="100" spans="1:4" ht="15.75" x14ac:dyDescent="0.25">
      <c r="A100" s="1" t="s">
        <v>2273</v>
      </c>
      <c r="B100" s="1" t="s">
        <v>2574</v>
      </c>
      <c r="C100" t="s">
        <v>2386</v>
      </c>
      <c r="D100" t="s">
        <v>2575</v>
      </c>
    </row>
    <row r="101" spans="1:4" ht="15.75" x14ac:dyDescent="0.25">
      <c r="A101" s="1" t="s">
        <v>2272</v>
      </c>
      <c r="B101" s="1" t="s">
        <v>2576</v>
      </c>
      <c r="C101" t="s">
        <v>2386</v>
      </c>
      <c r="D101" t="s">
        <v>2512</v>
      </c>
    </row>
    <row r="102" spans="1:4" ht="15.75" x14ac:dyDescent="0.25">
      <c r="A102" s="1" t="s">
        <v>2271</v>
      </c>
      <c r="B102" s="1" t="s">
        <v>2577</v>
      </c>
      <c r="C102" t="s">
        <v>2386</v>
      </c>
      <c r="D102" t="s">
        <v>2578</v>
      </c>
    </row>
    <row r="103" spans="1:4" ht="15.75" x14ac:dyDescent="0.25">
      <c r="A103" s="1" t="s">
        <v>2270</v>
      </c>
      <c r="B103" s="1" t="s">
        <v>2579</v>
      </c>
      <c r="C103" t="s">
        <v>2383</v>
      </c>
      <c r="D103" t="s">
        <v>2580</v>
      </c>
    </row>
    <row r="104" spans="1:4" ht="15.75" x14ac:dyDescent="0.25">
      <c r="A104" s="1" t="s">
        <v>2269</v>
      </c>
      <c r="B104" s="1" t="s">
        <v>2581</v>
      </c>
      <c r="C104" t="s">
        <v>2386</v>
      </c>
      <c r="D104" t="s">
        <v>2582</v>
      </c>
    </row>
    <row r="105" spans="1:4" ht="15.75" x14ac:dyDescent="0.25">
      <c r="A105" s="1" t="s">
        <v>2268</v>
      </c>
      <c r="B105" s="1" t="s">
        <v>2583</v>
      </c>
      <c r="C105" t="s">
        <v>2386</v>
      </c>
      <c r="D105" t="s">
        <v>2584</v>
      </c>
    </row>
    <row r="106" spans="1:4" ht="15.75" x14ac:dyDescent="0.25">
      <c r="A106" s="1" t="s">
        <v>2267</v>
      </c>
      <c r="B106" s="1" t="s">
        <v>2585</v>
      </c>
      <c r="C106" t="s">
        <v>2386</v>
      </c>
      <c r="D106" t="s">
        <v>2586</v>
      </c>
    </row>
    <row r="107" spans="1:4" ht="15.75" x14ac:dyDescent="0.25">
      <c r="A107" s="1" t="s">
        <v>2266</v>
      </c>
      <c r="B107" s="1" t="s">
        <v>2587</v>
      </c>
      <c r="C107" t="s">
        <v>2386</v>
      </c>
      <c r="D107" t="s">
        <v>2588</v>
      </c>
    </row>
    <row r="108" spans="1:4" ht="15.75" x14ac:dyDescent="0.25">
      <c r="A108" s="1" t="s">
        <v>2265</v>
      </c>
      <c r="B108" s="1" t="s">
        <v>2589</v>
      </c>
      <c r="C108" t="s">
        <v>2386</v>
      </c>
      <c r="D108" t="s">
        <v>2590</v>
      </c>
    </row>
    <row r="109" spans="1:4" ht="15.75" x14ac:dyDescent="0.25">
      <c r="A109" s="1" t="s">
        <v>2264</v>
      </c>
      <c r="B109" s="1" t="s">
        <v>2591</v>
      </c>
      <c r="C109" t="s">
        <v>2383</v>
      </c>
      <c r="D109" t="s">
        <v>2592</v>
      </c>
    </row>
    <row r="110" spans="1:4" ht="15.75" x14ac:dyDescent="0.25">
      <c r="A110" s="1" t="s">
        <v>2263</v>
      </c>
      <c r="B110" s="1" t="s">
        <v>2593</v>
      </c>
      <c r="C110" t="s">
        <v>2383</v>
      </c>
      <c r="D110" t="s">
        <v>2594</v>
      </c>
    </row>
    <row r="111" spans="1:4" ht="15.75" x14ac:dyDescent="0.25">
      <c r="A111" s="1" t="s">
        <v>2262</v>
      </c>
      <c r="B111" s="1" t="s">
        <v>2595</v>
      </c>
      <c r="C111" t="s">
        <v>2386</v>
      </c>
      <c r="D111" t="s">
        <v>2565</v>
      </c>
    </row>
    <row r="112" spans="1:4" ht="15.75" x14ac:dyDescent="0.25">
      <c r="A112" s="1" t="s">
        <v>2261</v>
      </c>
      <c r="B112" s="1" t="s">
        <v>2596</v>
      </c>
      <c r="C112" t="s">
        <v>2386</v>
      </c>
      <c r="D112" t="s">
        <v>2597</v>
      </c>
    </row>
    <row r="113" spans="1:4" ht="15.75" x14ac:dyDescent="0.25">
      <c r="A113" s="1" t="s">
        <v>2260</v>
      </c>
      <c r="B113" s="1" t="s">
        <v>2598</v>
      </c>
      <c r="C113" t="s">
        <v>2383</v>
      </c>
      <c r="D113" t="s">
        <v>2599</v>
      </c>
    </row>
    <row r="114" spans="1:4" ht="15.75" x14ac:dyDescent="0.25">
      <c r="A114" s="1" t="s">
        <v>2259</v>
      </c>
      <c r="B114" s="1" t="s">
        <v>2600</v>
      </c>
      <c r="C114" t="s">
        <v>2383</v>
      </c>
      <c r="D114" t="s">
        <v>2601</v>
      </c>
    </row>
    <row r="115" spans="1:4" ht="15.75" x14ac:dyDescent="0.25">
      <c r="A115" s="1" t="s">
        <v>2258</v>
      </c>
      <c r="B115" s="1" t="s">
        <v>2602</v>
      </c>
      <c r="C115" t="s">
        <v>2386</v>
      </c>
      <c r="D115" t="s">
        <v>2603</v>
      </c>
    </row>
    <row r="116" spans="1:4" ht="15.75" x14ac:dyDescent="0.25">
      <c r="A116" s="1" t="s">
        <v>2257</v>
      </c>
      <c r="B116" s="1" t="s">
        <v>2604</v>
      </c>
      <c r="C116" t="s">
        <v>2386</v>
      </c>
      <c r="D116" t="s">
        <v>2605</v>
      </c>
    </row>
    <row r="117" spans="1:4" ht="15.75" x14ac:dyDescent="0.25">
      <c r="A117" s="1" t="s">
        <v>2256</v>
      </c>
      <c r="B117" s="1" t="s">
        <v>2606</v>
      </c>
      <c r="C117" t="s">
        <v>2383</v>
      </c>
      <c r="D117" t="s">
        <v>2607</v>
      </c>
    </row>
    <row r="118" spans="1:4" ht="15.75" x14ac:dyDescent="0.25">
      <c r="A118" s="1" t="s">
        <v>2255</v>
      </c>
      <c r="B118" s="1" t="s">
        <v>2608</v>
      </c>
      <c r="C118" t="s">
        <v>2386</v>
      </c>
      <c r="D118" t="s">
        <v>2609</v>
      </c>
    </row>
    <row r="119" spans="1:4" ht="15.75" x14ac:dyDescent="0.25">
      <c r="A119" s="1" t="s">
        <v>2254</v>
      </c>
      <c r="B119" s="1" t="s">
        <v>2610</v>
      </c>
      <c r="C119" t="s">
        <v>2386</v>
      </c>
      <c r="D119" t="s">
        <v>2423</v>
      </c>
    </row>
    <row r="120" spans="1:4" ht="15.75" x14ac:dyDescent="0.25">
      <c r="A120" s="1" t="s">
        <v>2253</v>
      </c>
      <c r="B120" s="1" t="s">
        <v>2611</v>
      </c>
      <c r="C120" t="s">
        <v>2386</v>
      </c>
      <c r="D120" t="s">
        <v>2612</v>
      </c>
    </row>
    <row r="121" spans="1:4" ht="15.75" x14ac:dyDescent="0.25">
      <c r="A121" s="1" t="s">
        <v>2252</v>
      </c>
      <c r="B121" s="1" t="s">
        <v>2613</v>
      </c>
      <c r="C121" t="s">
        <v>2386</v>
      </c>
      <c r="D121" t="s">
        <v>2614</v>
      </c>
    </row>
    <row r="122" spans="1:4" ht="15.75" x14ac:dyDescent="0.25">
      <c r="A122" s="1" t="s">
        <v>2251</v>
      </c>
      <c r="B122" s="1" t="s">
        <v>2615</v>
      </c>
      <c r="C122" t="s">
        <v>2386</v>
      </c>
      <c r="D122" t="s">
        <v>2616</v>
      </c>
    </row>
    <row r="123" spans="1:4" ht="15.75" x14ac:dyDescent="0.25">
      <c r="A123" s="1" t="s">
        <v>2250</v>
      </c>
      <c r="B123" s="1" t="s">
        <v>2617</v>
      </c>
      <c r="C123" t="s">
        <v>2386</v>
      </c>
      <c r="D123" t="s">
        <v>2618</v>
      </c>
    </row>
    <row r="124" spans="1:4" ht="15.75" x14ac:dyDescent="0.25">
      <c r="A124" s="1" t="s">
        <v>2249</v>
      </c>
      <c r="B124" s="1" t="s">
        <v>2619</v>
      </c>
      <c r="C124" t="s">
        <v>2383</v>
      </c>
      <c r="D124" t="s">
        <v>2620</v>
      </c>
    </row>
    <row r="125" spans="1:4" ht="15.75" x14ac:dyDescent="0.25">
      <c r="A125" s="1" t="s">
        <v>2248</v>
      </c>
      <c r="B125" s="1" t="s">
        <v>2621</v>
      </c>
      <c r="C125" t="s">
        <v>2386</v>
      </c>
      <c r="D125" t="s">
        <v>2622</v>
      </c>
    </row>
    <row r="126" spans="1:4" ht="15.75" x14ac:dyDescent="0.25">
      <c r="A126" s="1" t="s">
        <v>2247</v>
      </c>
      <c r="B126" s="1" t="s">
        <v>2623</v>
      </c>
      <c r="C126" t="s">
        <v>2383</v>
      </c>
      <c r="D126" t="s">
        <v>2624</v>
      </c>
    </row>
    <row r="127" spans="1:4" ht="15.75" x14ac:dyDescent="0.25">
      <c r="A127" s="1" t="s">
        <v>2246</v>
      </c>
      <c r="B127" s="1" t="s">
        <v>2625</v>
      </c>
      <c r="C127" t="s">
        <v>2386</v>
      </c>
      <c r="D127" t="s">
        <v>2626</v>
      </c>
    </row>
    <row r="128" spans="1:4" ht="15.75" x14ac:dyDescent="0.25">
      <c r="A128" s="1" t="s">
        <v>2245</v>
      </c>
      <c r="B128" s="1" t="s">
        <v>2627</v>
      </c>
      <c r="C128" t="s">
        <v>2386</v>
      </c>
      <c r="D128" t="s">
        <v>2628</v>
      </c>
    </row>
    <row r="129" spans="1:4" ht="15.75" x14ac:dyDescent="0.25">
      <c r="A129" s="1" t="s">
        <v>2244</v>
      </c>
      <c r="B129" s="1" t="s">
        <v>2629</v>
      </c>
      <c r="C129" t="s">
        <v>2386</v>
      </c>
      <c r="D129" t="s">
        <v>2630</v>
      </c>
    </row>
    <row r="130" spans="1:4" ht="15.75" x14ac:dyDescent="0.25">
      <c r="A130" s="1" t="s">
        <v>2243</v>
      </c>
      <c r="B130" s="1" t="s">
        <v>2631</v>
      </c>
      <c r="C130" t="s">
        <v>2386</v>
      </c>
      <c r="D130" t="s">
        <v>2632</v>
      </c>
    </row>
    <row r="131" spans="1:4" ht="15.75" x14ac:dyDescent="0.25">
      <c r="A131" s="1" t="s">
        <v>2242</v>
      </c>
      <c r="B131" s="1" t="s">
        <v>2633</v>
      </c>
      <c r="C131" t="s">
        <v>2386</v>
      </c>
      <c r="D131" t="s">
        <v>2634</v>
      </c>
    </row>
    <row r="132" spans="1:4" ht="15.75" x14ac:dyDescent="0.25">
      <c r="A132" s="1" t="s">
        <v>2241</v>
      </c>
      <c r="B132" s="1" t="s">
        <v>2635</v>
      </c>
      <c r="C132" t="s">
        <v>2386</v>
      </c>
      <c r="D132" t="s">
        <v>2636</v>
      </c>
    </row>
    <row r="133" spans="1:4" ht="15.75" x14ac:dyDescent="0.25">
      <c r="A133" s="1" t="s">
        <v>2240</v>
      </c>
      <c r="B133" s="1" t="s">
        <v>2637</v>
      </c>
      <c r="C133" t="s">
        <v>2383</v>
      </c>
      <c r="D133" t="s">
        <v>2638</v>
      </c>
    </row>
    <row r="134" spans="1:4" ht="15.75" x14ac:dyDescent="0.25">
      <c r="A134" s="1" t="s">
        <v>2239</v>
      </c>
      <c r="B134" s="1" t="s">
        <v>2639</v>
      </c>
      <c r="C134" t="s">
        <v>2386</v>
      </c>
      <c r="D134" t="s">
        <v>2640</v>
      </c>
    </row>
    <row r="135" spans="1:4" ht="15.75" x14ac:dyDescent="0.25">
      <c r="A135" s="1" t="s">
        <v>2238</v>
      </c>
      <c r="B135" s="1" t="s">
        <v>2641</v>
      </c>
      <c r="C135" t="s">
        <v>2386</v>
      </c>
      <c r="D135" t="s">
        <v>2642</v>
      </c>
    </row>
    <row r="136" spans="1:4" ht="15.75" x14ac:dyDescent="0.25">
      <c r="A136" s="1" t="s">
        <v>2237</v>
      </c>
      <c r="B136" s="1" t="s">
        <v>2643</v>
      </c>
      <c r="C136" t="s">
        <v>2383</v>
      </c>
      <c r="D136" t="s">
        <v>2644</v>
      </c>
    </row>
    <row r="137" spans="1:4" ht="15.75" x14ac:dyDescent="0.25">
      <c r="A137" s="1" t="s">
        <v>2236</v>
      </c>
      <c r="B137" s="1" t="s">
        <v>2645</v>
      </c>
      <c r="C137" t="s">
        <v>2383</v>
      </c>
      <c r="D137" t="s">
        <v>2646</v>
      </c>
    </row>
    <row r="138" spans="1:4" ht="15.75" x14ac:dyDescent="0.25">
      <c r="A138" s="1" t="s">
        <v>2235</v>
      </c>
      <c r="B138" s="1" t="s">
        <v>2647</v>
      </c>
      <c r="C138" t="s">
        <v>2383</v>
      </c>
      <c r="D138" t="s">
        <v>2648</v>
      </c>
    </row>
    <row r="139" spans="1:4" ht="15.75" x14ac:dyDescent="0.25">
      <c r="A139" s="1" t="s">
        <v>2234</v>
      </c>
      <c r="B139" s="1" t="s">
        <v>2649</v>
      </c>
      <c r="C139" t="s">
        <v>2386</v>
      </c>
      <c r="D139" t="s">
        <v>2650</v>
      </c>
    </row>
    <row r="140" spans="1:4" ht="15.75" x14ac:dyDescent="0.25">
      <c r="A140" s="1" t="s">
        <v>2233</v>
      </c>
      <c r="B140" s="1" t="s">
        <v>2651</v>
      </c>
      <c r="C140" t="s">
        <v>2386</v>
      </c>
      <c r="D140" t="s">
        <v>2652</v>
      </c>
    </row>
    <row r="141" spans="1:4" ht="15.75" x14ac:dyDescent="0.25">
      <c r="A141" s="1" t="s">
        <v>2232</v>
      </c>
      <c r="B141" s="1" t="s">
        <v>2653</v>
      </c>
      <c r="C141" t="s">
        <v>2386</v>
      </c>
      <c r="D141" t="s">
        <v>2654</v>
      </c>
    </row>
    <row r="142" spans="1:4" ht="15.75" x14ac:dyDescent="0.25">
      <c r="A142" s="1" t="s">
        <v>2231</v>
      </c>
      <c r="B142" s="1" t="s">
        <v>2655</v>
      </c>
      <c r="C142" t="s">
        <v>2386</v>
      </c>
      <c r="D142" t="s">
        <v>2656</v>
      </c>
    </row>
    <row r="143" spans="1:4" ht="15.75" x14ac:dyDescent="0.25">
      <c r="A143" s="1" t="s">
        <v>2230</v>
      </c>
      <c r="B143" s="1" t="s">
        <v>2657</v>
      </c>
      <c r="C143" t="s">
        <v>2386</v>
      </c>
      <c r="D143" t="s">
        <v>2658</v>
      </c>
    </row>
    <row r="144" spans="1:4" ht="15.75" x14ac:dyDescent="0.25">
      <c r="A144" s="1" t="s">
        <v>2229</v>
      </c>
      <c r="B144" s="1" t="s">
        <v>2659</v>
      </c>
      <c r="C144" t="s">
        <v>2383</v>
      </c>
      <c r="D144" t="s">
        <v>2660</v>
      </c>
    </row>
    <row r="145" spans="1:4" ht="15.75" x14ac:dyDescent="0.25">
      <c r="A145" s="1" t="s">
        <v>2228</v>
      </c>
      <c r="B145" s="1" t="s">
        <v>2661</v>
      </c>
      <c r="C145" t="s">
        <v>2386</v>
      </c>
      <c r="D145" t="s">
        <v>2662</v>
      </c>
    </row>
    <row r="146" spans="1:4" ht="15.75" x14ac:dyDescent="0.25">
      <c r="A146" s="1" t="s">
        <v>2227</v>
      </c>
      <c r="B146" s="1" t="s">
        <v>2663</v>
      </c>
      <c r="C146" t="s">
        <v>2386</v>
      </c>
      <c r="D146" t="s">
        <v>2664</v>
      </c>
    </row>
    <row r="147" spans="1:4" ht="15.75" x14ac:dyDescent="0.25">
      <c r="A147" s="1" t="s">
        <v>2226</v>
      </c>
      <c r="B147" s="1" t="s">
        <v>2665</v>
      </c>
      <c r="C147" t="s">
        <v>2383</v>
      </c>
      <c r="D147" t="s">
        <v>2666</v>
      </c>
    </row>
    <row r="148" spans="1:4" ht="15.75" x14ac:dyDescent="0.25">
      <c r="A148" s="1" t="s">
        <v>2225</v>
      </c>
      <c r="B148" s="1" t="s">
        <v>2540</v>
      </c>
      <c r="C148" t="s">
        <v>2386</v>
      </c>
      <c r="D148" t="s">
        <v>2667</v>
      </c>
    </row>
    <row r="149" spans="1:4" ht="15.75" x14ac:dyDescent="0.25">
      <c r="A149" s="1" t="s">
        <v>2224</v>
      </c>
      <c r="B149" s="1" t="s">
        <v>2668</v>
      </c>
      <c r="C149" t="s">
        <v>2386</v>
      </c>
      <c r="D149" t="s">
        <v>2669</v>
      </c>
    </row>
    <row r="150" spans="1:4" ht="15.75" x14ac:dyDescent="0.25">
      <c r="A150" s="1" t="s">
        <v>2223</v>
      </c>
      <c r="B150" s="1" t="s">
        <v>2670</v>
      </c>
      <c r="C150" t="s">
        <v>2386</v>
      </c>
      <c r="D150" t="s">
        <v>2671</v>
      </c>
    </row>
    <row r="151" spans="1:4" ht="15.75" x14ac:dyDescent="0.25">
      <c r="A151" s="1" t="s">
        <v>2222</v>
      </c>
      <c r="B151" s="1" t="s">
        <v>2672</v>
      </c>
      <c r="C151" t="s">
        <v>2386</v>
      </c>
      <c r="D151" t="s">
        <v>2673</v>
      </c>
    </row>
    <row r="152" spans="1:4" ht="15.75" x14ac:dyDescent="0.25">
      <c r="A152" s="1" t="s">
        <v>2221</v>
      </c>
      <c r="B152" s="1" t="s">
        <v>2674</v>
      </c>
      <c r="C152" t="s">
        <v>2383</v>
      </c>
      <c r="D152" t="s">
        <v>2675</v>
      </c>
    </row>
    <row r="153" spans="1:4" ht="15.75" x14ac:dyDescent="0.25">
      <c r="A153" s="1" t="s">
        <v>2220</v>
      </c>
      <c r="B153" s="1" t="s">
        <v>2676</v>
      </c>
      <c r="C153" t="s">
        <v>2386</v>
      </c>
      <c r="D153" t="s">
        <v>2667</v>
      </c>
    </row>
    <row r="154" spans="1:4" ht="15.75" x14ac:dyDescent="0.25">
      <c r="A154" s="1" t="s">
        <v>2219</v>
      </c>
      <c r="B154" s="1" t="s">
        <v>2677</v>
      </c>
      <c r="C154" t="s">
        <v>2386</v>
      </c>
      <c r="D154" t="s">
        <v>2678</v>
      </c>
    </row>
    <row r="155" spans="1:4" ht="15.75" x14ac:dyDescent="0.25">
      <c r="A155" s="1" t="s">
        <v>2218</v>
      </c>
      <c r="B155" s="1" t="s">
        <v>2679</v>
      </c>
      <c r="C155" t="s">
        <v>2386</v>
      </c>
      <c r="D155" t="s">
        <v>2680</v>
      </c>
    </row>
    <row r="156" spans="1:4" ht="15.75" x14ac:dyDescent="0.25">
      <c r="A156" s="1" t="s">
        <v>2217</v>
      </c>
      <c r="B156" s="1" t="s">
        <v>2681</v>
      </c>
      <c r="C156" t="s">
        <v>2386</v>
      </c>
      <c r="D156" t="s">
        <v>2682</v>
      </c>
    </row>
    <row r="157" spans="1:4" ht="15.75" x14ac:dyDescent="0.25">
      <c r="A157" s="1" t="s">
        <v>2216</v>
      </c>
      <c r="B157" s="1" t="s">
        <v>2683</v>
      </c>
      <c r="C157" t="s">
        <v>2386</v>
      </c>
      <c r="D157" t="s">
        <v>2684</v>
      </c>
    </row>
    <row r="158" spans="1:4" ht="15.75" x14ac:dyDescent="0.25">
      <c r="A158" s="1" t="s">
        <v>2215</v>
      </c>
      <c r="B158" s="1" t="s">
        <v>2685</v>
      </c>
      <c r="C158" t="s">
        <v>2386</v>
      </c>
      <c r="D158" t="s">
        <v>2512</v>
      </c>
    </row>
    <row r="159" spans="1:4" ht="15.75" x14ac:dyDescent="0.25">
      <c r="A159" s="1" t="s">
        <v>2214</v>
      </c>
      <c r="B159" s="1" t="s">
        <v>2686</v>
      </c>
      <c r="C159" t="s">
        <v>2383</v>
      </c>
      <c r="D159" t="s">
        <v>2687</v>
      </c>
    </row>
    <row r="160" spans="1:4" ht="15.75" x14ac:dyDescent="0.25">
      <c r="A160" s="1" t="s">
        <v>2213</v>
      </c>
      <c r="B160" s="1" t="s">
        <v>2688</v>
      </c>
      <c r="C160" t="s">
        <v>2383</v>
      </c>
      <c r="D160" t="s">
        <v>2689</v>
      </c>
    </row>
    <row r="161" spans="1:4" ht="15.75" x14ac:dyDescent="0.25">
      <c r="A161" s="1" t="s">
        <v>2212</v>
      </c>
      <c r="B161" s="1" t="s">
        <v>2690</v>
      </c>
      <c r="C161" t="s">
        <v>2386</v>
      </c>
      <c r="D161" t="s">
        <v>2691</v>
      </c>
    </row>
    <row r="162" spans="1:4" ht="15.75" x14ac:dyDescent="0.25">
      <c r="A162" s="1" t="s">
        <v>2211</v>
      </c>
      <c r="B162" s="1" t="s">
        <v>2692</v>
      </c>
      <c r="C162" t="s">
        <v>2386</v>
      </c>
      <c r="D162" t="s">
        <v>2693</v>
      </c>
    </row>
    <row r="163" spans="1:4" ht="15.75" x14ac:dyDescent="0.25">
      <c r="A163" s="1" t="s">
        <v>2210</v>
      </c>
      <c r="B163" s="1" t="s">
        <v>2694</v>
      </c>
      <c r="C163" t="s">
        <v>2386</v>
      </c>
      <c r="D163" t="s">
        <v>2695</v>
      </c>
    </row>
    <row r="164" spans="1:4" ht="15.75" x14ac:dyDescent="0.25">
      <c r="A164" s="1" t="s">
        <v>2209</v>
      </c>
      <c r="B164" s="1" t="s">
        <v>2696</v>
      </c>
      <c r="C164" t="s">
        <v>2386</v>
      </c>
      <c r="D164" t="s">
        <v>2697</v>
      </c>
    </row>
    <row r="165" spans="1:4" ht="15.75" x14ac:dyDescent="0.25">
      <c r="A165" s="1" t="s">
        <v>2208</v>
      </c>
      <c r="B165" s="1" t="s">
        <v>2698</v>
      </c>
      <c r="C165" t="s">
        <v>2386</v>
      </c>
      <c r="D165" t="s">
        <v>2699</v>
      </c>
    </row>
    <row r="166" spans="1:4" ht="15.75" x14ac:dyDescent="0.25">
      <c r="A166" s="1" t="s">
        <v>2207</v>
      </c>
      <c r="B166" s="1" t="s">
        <v>2700</v>
      </c>
      <c r="C166" t="s">
        <v>2383</v>
      </c>
      <c r="D166" t="s">
        <v>2701</v>
      </c>
    </row>
    <row r="167" spans="1:4" ht="15.75" x14ac:dyDescent="0.25">
      <c r="A167" s="1" t="s">
        <v>2206</v>
      </c>
      <c r="B167" s="1" t="s">
        <v>2702</v>
      </c>
      <c r="C167" t="s">
        <v>2386</v>
      </c>
      <c r="D167" t="s">
        <v>2703</v>
      </c>
    </row>
    <row r="168" spans="1:4" ht="15.75" x14ac:dyDescent="0.25">
      <c r="A168" s="1" t="s">
        <v>2205</v>
      </c>
      <c r="B168" s="1" t="s">
        <v>2704</v>
      </c>
      <c r="C168" t="s">
        <v>2383</v>
      </c>
      <c r="D168" t="s">
        <v>2705</v>
      </c>
    </row>
    <row r="169" spans="1:4" ht="15.75" x14ac:dyDescent="0.25">
      <c r="A169" s="1" t="s">
        <v>2204</v>
      </c>
      <c r="B169" s="1" t="s">
        <v>2706</v>
      </c>
      <c r="C169" t="s">
        <v>2383</v>
      </c>
      <c r="D169" t="s">
        <v>2707</v>
      </c>
    </row>
    <row r="170" spans="1:4" ht="15.75" x14ac:dyDescent="0.25">
      <c r="A170" s="1" t="s">
        <v>2203</v>
      </c>
      <c r="B170" s="1" t="s">
        <v>2708</v>
      </c>
      <c r="C170" t="s">
        <v>2386</v>
      </c>
      <c r="D170" t="s">
        <v>2709</v>
      </c>
    </row>
    <row r="171" spans="1:4" ht="15.75" x14ac:dyDescent="0.25">
      <c r="A171" s="1" t="s">
        <v>2202</v>
      </c>
      <c r="B171" s="1" t="s">
        <v>2710</v>
      </c>
      <c r="C171" t="s">
        <v>2386</v>
      </c>
      <c r="D171" t="s">
        <v>2711</v>
      </c>
    </row>
    <row r="172" spans="1:4" ht="15.75" x14ac:dyDescent="0.25">
      <c r="A172" s="1" t="s">
        <v>2201</v>
      </c>
      <c r="B172" s="1" t="s">
        <v>2712</v>
      </c>
      <c r="C172" t="s">
        <v>2383</v>
      </c>
      <c r="D172" t="s">
        <v>2442</v>
      </c>
    </row>
    <row r="173" spans="1:4" ht="15.75" x14ac:dyDescent="0.25">
      <c r="A173" s="1" t="s">
        <v>2200</v>
      </c>
      <c r="B173" s="1" t="s">
        <v>2713</v>
      </c>
      <c r="C173" t="s">
        <v>2383</v>
      </c>
      <c r="D173" t="s">
        <v>2714</v>
      </c>
    </row>
    <row r="174" spans="1:4" ht="15.75" x14ac:dyDescent="0.25">
      <c r="A174" s="1" t="s">
        <v>2199</v>
      </c>
      <c r="B174" s="1" t="s">
        <v>2715</v>
      </c>
      <c r="C174" t="s">
        <v>2386</v>
      </c>
      <c r="D174" t="s">
        <v>2716</v>
      </c>
    </row>
    <row r="175" spans="1:4" ht="15.75" x14ac:dyDescent="0.25">
      <c r="A175" s="1" t="s">
        <v>2198</v>
      </c>
      <c r="B175" s="1" t="s">
        <v>2717</v>
      </c>
      <c r="C175" t="s">
        <v>2383</v>
      </c>
      <c r="D175" t="s">
        <v>2594</v>
      </c>
    </row>
    <row r="176" spans="1:4" ht="15.75" x14ac:dyDescent="0.25">
      <c r="A176" s="1" t="s">
        <v>2197</v>
      </c>
      <c r="B176" s="1" t="s">
        <v>2718</v>
      </c>
      <c r="C176" t="s">
        <v>2386</v>
      </c>
      <c r="D176" t="s">
        <v>2719</v>
      </c>
    </row>
    <row r="177" spans="1:5" ht="15.75" x14ac:dyDescent="0.25">
      <c r="A177" s="1" t="s">
        <v>2196</v>
      </c>
      <c r="B177" s="1" t="s">
        <v>2720</v>
      </c>
      <c r="C177" t="s">
        <v>2386</v>
      </c>
      <c r="D177" t="s">
        <v>2423</v>
      </c>
    </row>
    <row r="178" spans="1:5" ht="15.75" x14ac:dyDescent="0.25">
      <c r="A178" s="1" t="s">
        <v>2195</v>
      </c>
      <c r="B178" s="1" t="s">
        <v>2721</v>
      </c>
      <c r="C178" t="s">
        <v>2383</v>
      </c>
      <c r="D178" t="s">
        <v>2722</v>
      </c>
    </row>
    <row r="179" spans="1:5" ht="15.75" x14ac:dyDescent="0.25">
      <c r="A179" s="1" t="s">
        <v>2194</v>
      </c>
      <c r="B179" s="1" t="s">
        <v>2723</v>
      </c>
      <c r="C179" t="s">
        <v>2383</v>
      </c>
      <c r="D179" t="s">
        <v>2724</v>
      </c>
    </row>
    <row r="180" spans="1:5" ht="15.75" x14ac:dyDescent="0.25">
      <c r="A180" s="1" t="s">
        <v>2193</v>
      </c>
      <c r="B180" s="1" t="s">
        <v>2725</v>
      </c>
      <c r="C180" t="s">
        <v>2383</v>
      </c>
      <c r="D180" t="s">
        <v>2726</v>
      </c>
    </row>
    <row r="181" spans="1:5" ht="15.75" x14ac:dyDescent="0.25">
      <c r="A181" s="1" t="s">
        <v>2192</v>
      </c>
      <c r="B181" s="1" t="s">
        <v>2727</v>
      </c>
      <c r="C181" t="s">
        <v>2383</v>
      </c>
      <c r="D181" t="s">
        <v>2728</v>
      </c>
    </row>
    <row r="182" spans="1:5" ht="15.75" x14ac:dyDescent="0.25">
      <c r="A182" s="1" t="s">
        <v>2191</v>
      </c>
      <c r="B182" s="1" t="s">
        <v>2729</v>
      </c>
      <c r="C182" t="s">
        <v>2383</v>
      </c>
      <c r="D182" t="s">
        <v>2730</v>
      </c>
    </row>
    <row r="183" spans="1:5" ht="15.75" x14ac:dyDescent="0.25">
      <c r="A183" s="1" t="s">
        <v>2190</v>
      </c>
      <c r="B183" s="1" t="s">
        <v>2731</v>
      </c>
      <c r="C183" t="s">
        <v>2386</v>
      </c>
      <c r="D183" t="s">
        <v>2732</v>
      </c>
    </row>
    <row r="184" spans="1:5" ht="15.75" x14ac:dyDescent="0.25">
      <c r="A184" s="1" t="s">
        <v>2189</v>
      </c>
      <c r="B184" s="1" t="s">
        <v>2733</v>
      </c>
      <c r="C184" t="s">
        <v>2386</v>
      </c>
      <c r="D184" t="s">
        <v>2734</v>
      </c>
    </row>
    <row r="185" spans="1:5" ht="15.75" x14ac:dyDescent="0.25">
      <c r="A185" s="1" t="s">
        <v>2188</v>
      </c>
      <c r="B185" s="1" t="s">
        <v>2735</v>
      </c>
      <c r="C185" t="s">
        <v>2386</v>
      </c>
      <c r="D185" t="s">
        <v>2736</v>
      </c>
    </row>
    <row r="186" spans="1:5" ht="15.75" x14ac:dyDescent="0.25">
      <c r="A186" s="1" t="s">
        <v>2187</v>
      </c>
      <c r="B186" s="1" t="s">
        <v>2737</v>
      </c>
      <c r="C186" t="s">
        <v>2386</v>
      </c>
      <c r="D186" t="s">
        <v>2738</v>
      </c>
    </row>
    <row r="187" spans="1:5" ht="15.75" x14ac:dyDescent="0.25">
      <c r="A187" s="1" t="s">
        <v>2186</v>
      </c>
      <c r="B187" s="1" t="s">
        <v>2739</v>
      </c>
      <c r="C187" t="s">
        <v>2383</v>
      </c>
      <c r="D187" t="s">
        <v>2740</v>
      </c>
    </row>
    <row r="188" spans="1:5" ht="15.75" x14ac:dyDescent="0.25">
      <c r="A188" s="1" t="s">
        <v>2185</v>
      </c>
      <c r="B188" s="1" t="s">
        <v>2741</v>
      </c>
      <c r="C188" t="s">
        <v>2386</v>
      </c>
      <c r="D188" t="s">
        <v>2742</v>
      </c>
    </row>
    <row r="189" spans="1:5" ht="15.75" x14ac:dyDescent="0.25">
      <c r="A189" s="1" t="s">
        <v>2184</v>
      </c>
      <c r="B189" s="1" t="s">
        <v>2743</v>
      </c>
      <c r="C189" t="s">
        <v>2386</v>
      </c>
      <c r="D189" t="s">
        <v>2744</v>
      </c>
      <c r="E189" t="s">
        <v>2745</v>
      </c>
    </row>
    <row r="190" spans="1:5" ht="15.75" x14ac:dyDescent="0.25">
      <c r="A190" s="1" t="s">
        <v>2183</v>
      </c>
      <c r="B190" s="1" t="s">
        <v>2746</v>
      </c>
      <c r="C190" t="s">
        <v>2383</v>
      </c>
      <c r="D190" t="s">
        <v>2747</v>
      </c>
    </row>
    <row r="191" spans="1:5" ht="15.75" x14ac:dyDescent="0.25">
      <c r="A191" s="1" t="s">
        <v>2182</v>
      </c>
      <c r="B191" s="1" t="s">
        <v>2748</v>
      </c>
      <c r="C191" t="s">
        <v>2383</v>
      </c>
      <c r="D191" t="s">
        <v>2749</v>
      </c>
    </row>
    <row r="192" spans="1:5" ht="15.75" x14ac:dyDescent="0.25">
      <c r="A192" s="1" t="s">
        <v>2181</v>
      </c>
      <c r="B192" s="1" t="s">
        <v>2750</v>
      </c>
      <c r="C192" t="s">
        <v>2386</v>
      </c>
      <c r="D192" t="s">
        <v>2751</v>
      </c>
    </row>
    <row r="193" spans="1:4" ht="15.75" x14ac:dyDescent="0.25">
      <c r="A193" s="1" t="s">
        <v>2180</v>
      </c>
      <c r="B193" s="1" t="s">
        <v>2752</v>
      </c>
      <c r="C193" t="s">
        <v>2386</v>
      </c>
      <c r="D193" t="s">
        <v>2753</v>
      </c>
    </row>
    <row r="194" spans="1:4" ht="15.75" x14ac:dyDescent="0.25">
      <c r="A194" s="1" t="s">
        <v>2179</v>
      </c>
      <c r="B194" s="1" t="s">
        <v>2754</v>
      </c>
      <c r="C194" t="s">
        <v>2383</v>
      </c>
      <c r="D194" t="s">
        <v>2755</v>
      </c>
    </row>
    <row r="195" spans="1:4" ht="15.75" x14ac:dyDescent="0.25">
      <c r="A195" s="1" t="s">
        <v>2178</v>
      </c>
      <c r="B195" s="1" t="s">
        <v>2756</v>
      </c>
      <c r="C195" t="s">
        <v>2386</v>
      </c>
      <c r="D195" t="s">
        <v>2757</v>
      </c>
    </row>
    <row r="196" spans="1:4" ht="15.75" x14ac:dyDescent="0.25">
      <c r="A196" s="1" t="s">
        <v>2177</v>
      </c>
      <c r="B196" s="1" t="s">
        <v>2758</v>
      </c>
      <c r="C196" t="s">
        <v>2386</v>
      </c>
      <c r="D196" t="s">
        <v>2759</v>
      </c>
    </row>
    <row r="197" spans="1:4" ht="15.75" x14ac:dyDescent="0.25">
      <c r="A197" s="1" t="s">
        <v>2176</v>
      </c>
      <c r="B197" s="1" t="s">
        <v>2760</v>
      </c>
      <c r="C197" t="s">
        <v>2386</v>
      </c>
      <c r="D197" t="s">
        <v>2761</v>
      </c>
    </row>
    <row r="198" spans="1:4" ht="15.75" x14ac:dyDescent="0.25">
      <c r="A198" s="1" t="s">
        <v>2175</v>
      </c>
      <c r="B198" s="1" t="s">
        <v>2762</v>
      </c>
      <c r="C198" t="s">
        <v>2386</v>
      </c>
      <c r="D198" t="s">
        <v>2763</v>
      </c>
    </row>
    <row r="199" spans="1:4" ht="15.75" x14ac:dyDescent="0.25">
      <c r="A199" s="1" t="s">
        <v>2174</v>
      </c>
      <c r="B199" s="1" t="s">
        <v>2764</v>
      </c>
      <c r="C199" t="s">
        <v>2386</v>
      </c>
      <c r="D199" t="s">
        <v>2658</v>
      </c>
    </row>
    <row r="200" spans="1:4" ht="15.75" x14ac:dyDescent="0.25">
      <c r="A200" s="1" t="s">
        <v>2173</v>
      </c>
      <c r="B200" s="1" t="s">
        <v>2765</v>
      </c>
      <c r="C200" t="s">
        <v>2383</v>
      </c>
      <c r="D200" t="s">
        <v>2766</v>
      </c>
    </row>
    <row r="201" spans="1:4" ht="15.75" x14ac:dyDescent="0.25">
      <c r="A201" s="1" t="s">
        <v>2172</v>
      </c>
      <c r="B201" s="1" t="s">
        <v>2767</v>
      </c>
      <c r="C201" t="s">
        <v>2386</v>
      </c>
      <c r="D201" t="s">
        <v>2652</v>
      </c>
    </row>
    <row r="202" spans="1:4" ht="15.75" x14ac:dyDescent="0.25">
      <c r="A202" s="1" t="s">
        <v>2171</v>
      </c>
      <c r="B202" s="1" t="s">
        <v>2768</v>
      </c>
      <c r="C202" t="s">
        <v>2386</v>
      </c>
      <c r="D202" t="s">
        <v>2769</v>
      </c>
    </row>
    <row r="203" spans="1:4" ht="15.75" x14ac:dyDescent="0.25">
      <c r="A203" s="1" t="s">
        <v>2170</v>
      </c>
      <c r="B203" s="1" t="s">
        <v>2770</v>
      </c>
      <c r="C203" t="s">
        <v>2386</v>
      </c>
      <c r="D203" t="s">
        <v>2771</v>
      </c>
    </row>
    <row r="204" spans="1:4" ht="15.75" x14ac:dyDescent="0.25">
      <c r="A204" s="1" t="s">
        <v>2169</v>
      </c>
      <c r="B204" s="1" t="s">
        <v>2772</v>
      </c>
      <c r="C204" t="s">
        <v>2386</v>
      </c>
      <c r="D204" t="s">
        <v>2773</v>
      </c>
    </row>
    <row r="205" spans="1:4" ht="15.75" x14ac:dyDescent="0.25">
      <c r="A205" s="1" t="s">
        <v>2168</v>
      </c>
      <c r="B205" s="1" t="s">
        <v>2774</v>
      </c>
      <c r="C205" t="s">
        <v>2383</v>
      </c>
      <c r="D205" t="s">
        <v>2555</v>
      </c>
    </row>
    <row r="206" spans="1:4" ht="15.75" x14ac:dyDescent="0.25">
      <c r="A206" s="1" t="s">
        <v>2167</v>
      </c>
      <c r="B206" s="1" t="s">
        <v>2775</v>
      </c>
      <c r="C206" t="s">
        <v>2386</v>
      </c>
      <c r="D206" t="s">
        <v>2776</v>
      </c>
    </row>
    <row r="207" spans="1:4" ht="15.75" x14ac:dyDescent="0.25">
      <c r="A207" s="1" t="s">
        <v>2166</v>
      </c>
      <c r="B207" s="1" t="s">
        <v>2777</v>
      </c>
      <c r="C207" t="s">
        <v>2383</v>
      </c>
      <c r="D207" t="s">
        <v>2778</v>
      </c>
    </row>
    <row r="208" spans="1:4" ht="15.75" x14ac:dyDescent="0.25">
      <c r="A208" s="1" t="s">
        <v>2165</v>
      </c>
      <c r="B208" s="1" t="s">
        <v>2779</v>
      </c>
      <c r="C208" t="s">
        <v>2383</v>
      </c>
      <c r="D208" t="s">
        <v>2780</v>
      </c>
    </row>
    <row r="209" spans="1:4" ht="15.75" x14ac:dyDescent="0.25">
      <c r="A209" s="1" t="s">
        <v>2164</v>
      </c>
      <c r="B209" s="1" t="s">
        <v>2781</v>
      </c>
      <c r="C209" t="s">
        <v>2386</v>
      </c>
      <c r="D209" t="s">
        <v>2782</v>
      </c>
    </row>
    <row r="210" spans="1:4" ht="15.75" x14ac:dyDescent="0.25">
      <c r="A210" s="1" t="s">
        <v>2163</v>
      </c>
      <c r="B210" s="1" t="s">
        <v>2783</v>
      </c>
      <c r="C210" t="s">
        <v>2383</v>
      </c>
      <c r="D210" t="s">
        <v>2784</v>
      </c>
    </row>
    <row r="211" spans="1:4" ht="15.75" x14ac:dyDescent="0.25">
      <c r="A211" s="1" t="s">
        <v>2162</v>
      </c>
      <c r="B211" s="1" t="s">
        <v>2785</v>
      </c>
      <c r="C211" t="s">
        <v>2383</v>
      </c>
      <c r="D211" t="s">
        <v>2786</v>
      </c>
    </row>
    <row r="212" spans="1:4" ht="15.75" x14ac:dyDescent="0.25">
      <c r="A212" s="1" t="s">
        <v>2161</v>
      </c>
      <c r="B212" s="1" t="s">
        <v>2787</v>
      </c>
      <c r="C212" t="s">
        <v>2386</v>
      </c>
      <c r="D212" t="s">
        <v>2788</v>
      </c>
    </row>
    <row r="213" spans="1:4" ht="15.75" x14ac:dyDescent="0.25">
      <c r="A213" s="1" t="s">
        <v>2160</v>
      </c>
      <c r="B213" s="1" t="s">
        <v>2789</v>
      </c>
      <c r="C213" t="s">
        <v>2386</v>
      </c>
      <c r="D213" t="s">
        <v>2790</v>
      </c>
    </row>
    <row r="214" spans="1:4" ht="15.75" x14ac:dyDescent="0.25">
      <c r="A214" s="1" t="s">
        <v>2159</v>
      </c>
      <c r="B214" s="1" t="s">
        <v>2791</v>
      </c>
      <c r="C214" t="s">
        <v>2386</v>
      </c>
      <c r="D214" t="s">
        <v>2792</v>
      </c>
    </row>
    <row r="215" spans="1:4" ht="15.75" x14ac:dyDescent="0.25">
      <c r="A215" s="1" t="s">
        <v>2158</v>
      </c>
      <c r="B215" s="1" t="s">
        <v>2793</v>
      </c>
      <c r="C215" t="s">
        <v>2386</v>
      </c>
      <c r="D215" t="s">
        <v>2387</v>
      </c>
    </row>
    <row r="216" spans="1:4" ht="15.75" x14ac:dyDescent="0.25">
      <c r="A216" s="1" t="s">
        <v>2157</v>
      </c>
      <c r="B216" s="1" t="s">
        <v>2794</v>
      </c>
      <c r="C216" t="s">
        <v>2383</v>
      </c>
      <c r="D216" t="s">
        <v>2573</v>
      </c>
    </row>
    <row r="217" spans="1:4" ht="15.75" x14ac:dyDescent="0.25">
      <c r="A217" s="1" t="s">
        <v>2156</v>
      </c>
      <c r="B217" s="1" t="s">
        <v>2795</v>
      </c>
      <c r="C217" t="s">
        <v>2386</v>
      </c>
      <c r="D217" t="s">
        <v>2796</v>
      </c>
    </row>
    <row r="218" spans="1:4" ht="15.75" x14ac:dyDescent="0.25">
      <c r="A218" s="1" t="s">
        <v>2155</v>
      </c>
      <c r="B218" s="1" t="s">
        <v>2797</v>
      </c>
      <c r="C218" t="s">
        <v>2386</v>
      </c>
      <c r="D218" t="s">
        <v>2484</v>
      </c>
    </row>
    <row r="219" spans="1:4" ht="15.75" x14ac:dyDescent="0.25">
      <c r="A219" s="1" t="s">
        <v>2154</v>
      </c>
      <c r="B219" s="1" t="s">
        <v>2798</v>
      </c>
      <c r="C219" t="s">
        <v>2386</v>
      </c>
      <c r="D219" t="s">
        <v>2547</v>
      </c>
    </row>
    <row r="220" spans="1:4" ht="15.75" x14ac:dyDescent="0.25">
      <c r="A220" s="1" t="s">
        <v>2153</v>
      </c>
      <c r="B220" s="1" t="s">
        <v>2799</v>
      </c>
      <c r="C220" t="s">
        <v>2386</v>
      </c>
      <c r="D220" t="s">
        <v>2800</v>
      </c>
    </row>
    <row r="221" spans="1:4" ht="15.75" x14ac:dyDescent="0.25">
      <c r="A221" s="1" t="s">
        <v>2152</v>
      </c>
      <c r="B221" s="1" t="s">
        <v>2540</v>
      </c>
      <c r="C221" t="s">
        <v>2386</v>
      </c>
      <c r="D221" t="s">
        <v>2801</v>
      </c>
    </row>
    <row r="222" spans="1:4" ht="15.75" x14ac:dyDescent="0.25">
      <c r="A222" s="1" t="s">
        <v>2151</v>
      </c>
      <c r="B222" s="1" t="s">
        <v>2802</v>
      </c>
      <c r="C222" t="s">
        <v>2383</v>
      </c>
      <c r="D222" t="s">
        <v>2803</v>
      </c>
    </row>
    <row r="223" spans="1:4" ht="15.75" x14ac:dyDescent="0.25">
      <c r="A223" s="1" t="s">
        <v>2150</v>
      </c>
      <c r="B223" s="1" t="s">
        <v>2804</v>
      </c>
      <c r="C223" t="s">
        <v>2386</v>
      </c>
      <c r="D223" t="s">
        <v>2805</v>
      </c>
    </row>
    <row r="224" spans="1:4" ht="15.75" x14ac:dyDescent="0.25">
      <c r="A224" s="1" t="s">
        <v>2149</v>
      </c>
      <c r="B224" s="1" t="s">
        <v>2806</v>
      </c>
      <c r="C224" t="s">
        <v>2386</v>
      </c>
      <c r="D224" t="s">
        <v>2807</v>
      </c>
    </row>
    <row r="225" spans="1:4" ht="15.75" x14ac:dyDescent="0.25">
      <c r="A225" s="1" t="s">
        <v>2148</v>
      </c>
      <c r="B225" s="1" t="s">
        <v>2808</v>
      </c>
      <c r="C225" t="s">
        <v>2383</v>
      </c>
      <c r="D225" t="s">
        <v>2809</v>
      </c>
    </row>
    <row r="226" spans="1:4" ht="15.75" x14ac:dyDescent="0.25">
      <c r="A226" s="1" t="s">
        <v>2147</v>
      </c>
      <c r="B226" s="1" t="s">
        <v>2810</v>
      </c>
      <c r="C226" t="s">
        <v>2383</v>
      </c>
      <c r="D226" t="s">
        <v>2539</v>
      </c>
    </row>
    <row r="227" spans="1:4" ht="15.75" x14ac:dyDescent="0.25">
      <c r="A227" s="1" t="s">
        <v>2146</v>
      </c>
      <c r="B227" s="1" t="s">
        <v>2507</v>
      </c>
      <c r="C227" t="s">
        <v>2386</v>
      </c>
      <c r="D227" t="s">
        <v>2811</v>
      </c>
    </row>
    <row r="228" spans="1:4" ht="15.75" x14ac:dyDescent="0.25">
      <c r="A228" s="1" t="s">
        <v>2145</v>
      </c>
      <c r="B228" s="1" t="s">
        <v>2812</v>
      </c>
      <c r="C228" t="s">
        <v>2383</v>
      </c>
      <c r="D228" t="s">
        <v>2813</v>
      </c>
    </row>
    <row r="229" spans="1:4" ht="15.75" x14ac:dyDescent="0.25">
      <c r="A229" s="1" t="s">
        <v>2144</v>
      </c>
      <c r="B229" s="1" t="s">
        <v>2814</v>
      </c>
      <c r="C229" t="s">
        <v>2386</v>
      </c>
      <c r="D229" t="s">
        <v>2815</v>
      </c>
    </row>
    <row r="230" spans="1:4" ht="15.75" x14ac:dyDescent="0.25">
      <c r="A230" s="1" t="s">
        <v>2143</v>
      </c>
      <c r="B230" s="1" t="s">
        <v>2816</v>
      </c>
      <c r="C230" t="s">
        <v>2383</v>
      </c>
      <c r="D230" t="s">
        <v>2817</v>
      </c>
    </row>
    <row r="231" spans="1:4" ht="15.75" x14ac:dyDescent="0.25">
      <c r="A231" s="1" t="s">
        <v>2142</v>
      </c>
      <c r="B231" s="1" t="s">
        <v>2818</v>
      </c>
      <c r="C231" t="s">
        <v>2383</v>
      </c>
      <c r="D231" t="s">
        <v>2819</v>
      </c>
    </row>
    <row r="232" spans="1:4" ht="15.75" x14ac:dyDescent="0.25">
      <c r="A232" s="1" t="s">
        <v>2141</v>
      </c>
      <c r="B232" s="1" t="s">
        <v>2820</v>
      </c>
      <c r="C232" t="s">
        <v>2386</v>
      </c>
      <c r="D232" t="s">
        <v>2821</v>
      </c>
    </row>
    <row r="233" spans="1:4" ht="15.75" x14ac:dyDescent="0.25">
      <c r="A233" s="1" t="s">
        <v>2140</v>
      </c>
      <c r="B233" s="1" t="s">
        <v>2822</v>
      </c>
      <c r="C233" t="s">
        <v>2386</v>
      </c>
      <c r="D233" t="s">
        <v>2823</v>
      </c>
    </row>
    <row r="234" spans="1:4" ht="15.75" x14ac:dyDescent="0.25">
      <c r="A234" s="1" t="s">
        <v>2139</v>
      </c>
      <c r="B234" s="1" t="s">
        <v>2824</v>
      </c>
      <c r="C234" t="s">
        <v>2386</v>
      </c>
      <c r="D234" t="s">
        <v>2825</v>
      </c>
    </row>
    <row r="235" spans="1:4" ht="15.75" x14ac:dyDescent="0.25">
      <c r="A235" s="1" t="s">
        <v>2138</v>
      </c>
      <c r="B235" s="1" t="s">
        <v>2826</v>
      </c>
      <c r="C235" t="s">
        <v>2386</v>
      </c>
      <c r="D235" t="s">
        <v>2827</v>
      </c>
    </row>
    <row r="236" spans="1:4" ht="15.75" x14ac:dyDescent="0.25">
      <c r="A236" s="1" t="s">
        <v>2137</v>
      </c>
      <c r="B236" s="1" t="s">
        <v>2641</v>
      </c>
      <c r="C236" t="s">
        <v>2386</v>
      </c>
      <c r="D236" t="s">
        <v>2815</v>
      </c>
    </row>
    <row r="237" spans="1:4" ht="15.75" x14ac:dyDescent="0.25">
      <c r="A237" s="1" t="s">
        <v>2136</v>
      </c>
      <c r="B237" s="1" t="s">
        <v>2828</v>
      </c>
      <c r="C237" t="s">
        <v>2383</v>
      </c>
      <c r="D237" t="s">
        <v>2829</v>
      </c>
    </row>
    <row r="238" spans="1:4" ht="15.75" x14ac:dyDescent="0.25">
      <c r="A238" s="1" t="s">
        <v>2135</v>
      </c>
      <c r="B238" s="1" t="s">
        <v>2830</v>
      </c>
      <c r="C238" t="s">
        <v>2386</v>
      </c>
      <c r="D238" t="s">
        <v>2831</v>
      </c>
    </row>
    <row r="239" spans="1:4" ht="15.75" x14ac:dyDescent="0.25">
      <c r="A239" s="1" t="s">
        <v>2134</v>
      </c>
      <c r="B239" s="1" t="s">
        <v>2832</v>
      </c>
      <c r="C239" t="s">
        <v>2386</v>
      </c>
      <c r="D239" t="s">
        <v>2833</v>
      </c>
    </row>
    <row r="240" spans="1:4" ht="15.75" x14ac:dyDescent="0.25">
      <c r="A240" s="1" t="s">
        <v>2133</v>
      </c>
      <c r="B240" s="1" t="s">
        <v>2834</v>
      </c>
      <c r="C240" t="s">
        <v>2383</v>
      </c>
      <c r="D240" t="s">
        <v>2835</v>
      </c>
    </row>
    <row r="241" spans="1:4" ht="15.75" x14ac:dyDescent="0.25">
      <c r="A241" s="1" t="s">
        <v>2132</v>
      </c>
      <c r="B241" s="1" t="s">
        <v>2836</v>
      </c>
      <c r="C241" t="s">
        <v>2383</v>
      </c>
      <c r="D241" t="s">
        <v>2837</v>
      </c>
    </row>
    <row r="242" spans="1:4" ht="15.75" x14ac:dyDescent="0.25">
      <c r="A242" s="1" t="s">
        <v>2131</v>
      </c>
      <c r="B242" s="1" t="s">
        <v>2838</v>
      </c>
      <c r="C242" t="s">
        <v>2386</v>
      </c>
      <c r="D242" t="s">
        <v>2839</v>
      </c>
    </row>
    <row r="243" spans="1:4" ht="15.75" x14ac:dyDescent="0.25">
      <c r="A243" s="1" t="s">
        <v>2129</v>
      </c>
      <c r="B243" s="1" t="s">
        <v>2840</v>
      </c>
      <c r="C243" t="s">
        <v>2386</v>
      </c>
      <c r="D243" t="s">
        <v>2841</v>
      </c>
    </row>
    <row r="244" spans="1:4" ht="15.75" x14ac:dyDescent="0.25">
      <c r="A244" s="1" t="s">
        <v>2128</v>
      </c>
      <c r="B244" s="1" t="s">
        <v>2842</v>
      </c>
      <c r="C244" t="s">
        <v>2386</v>
      </c>
      <c r="D244" t="s">
        <v>2843</v>
      </c>
    </row>
    <row r="245" spans="1:4" ht="15.75" x14ac:dyDescent="0.25">
      <c r="A245" s="1" t="s">
        <v>2127</v>
      </c>
      <c r="B245" s="1" t="s">
        <v>2844</v>
      </c>
      <c r="C245" t="s">
        <v>2386</v>
      </c>
      <c r="D245" t="s">
        <v>2845</v>
      </c>
    </row>
    <row r="246" spans="1:4" ht="15.75" x14ac:dyDescent="0.25">
      <c r="A246" s="1" t="s">
        <v>2126</v>
      </c>
      <c r="B246" s="1" t="s">
        <v>2846</v>
      </c>
      <c r="C246" t="s">
        <v>2386</v>
      </c>
      <c r="D246" t="s">
        <v>2847</v>
      </c>
    </row>
    <row r="247" spans="1:4" ht="15.75" x14ac:dyDescent="0.25">
      <c r="A247" s="1" t="s">
        <v>2125</v>
      </c>
      <c r="B247" s="1" t="s">
        <v>2848</v>
      </c>
      <c r="C247" t="s">
        <v>2386</v>
      </c>
      <c r="D247" t="s">
        <v>2849</v>
      </c>
    </row>
    <row r="248" spans="1:4" ht="15.75" x14ac:dyDescent="0.25">
      <c r="A248" s="1" t="s">
        <v>2124</v>
      </c>
      <c r="B248" s="1" t="s">
        <v>2850</v>
      </c>
      <c r="C248" t="s">
        <v>2383</v>
      </c>
      <c r="D248" t="s">
        <v>2851</v>
      </c>
    </row>
    <row r="249" spans="1:4" ht="15.75" x14ac:dyDescent="0.25">
      <c r="A249" s="1" t="s">
        <v>2123</v>
      </c>
      <c r="B249" s="1" t="s">
        <v>2852</v>
      </c>
      <c r="C249" t="s">
        <v>2383</v>
      </c>
      <c r="D249" t="s">
        <v>2853</v>
      </c>
    </row>
    <row r="250" spans="1:4" ht="15.75" x14ac:dyDescent="0.25">
      <c r="A250" s="1" t="s">
        <v>2122</v>
      </c>
      <c r="B250" s="1" t="s">
        <v>2854</v>
      </c>
      <c r="C250" t="s">
        <v>2383</v>
      </c>
      <c r="D250" t="s">
        <v>2855</v>
      </c>
    </row>
    <row r="251" spans="1:4" ht="15.75" x14ac:dyDescent="0.25">
      <c r="A251" s="1" t="s">
        <v>2121</v>
      </c>
      <c r="B251" s="1" t="s">
        <v>2856</v>
      </c>
      <c r="C251" t="s">
        <v>2383</v>
      </c>
      <c r="D251" t="s">
        <v>2857</v>
      </c>
    </row>
    <row r="252" spans="1:4" ht="15.75" x14ac:dyDescent="0.25">
      <c r="A252" s="1" t="s">
        <v>2120</v>
      </c>
      <c r="B252" s="1" t="s">
        <v>2858</v>
      </c>
      <c r="C252" t="s">
        <v>2383</v>
      </c>
      <c r="D252" t="s">
        <v>2859</v>
      </c>
    </row>
    <row r="253" spans="1:4" ht="15.75" x14ac:dyDescent="0.25">
      <c r="A253" s="1" t="s">
        <v>2119</v>
      </c>
      <c r="B253" s="1" t="s">
        <v>2860</v>
      </c>
      <c r="C253" t="s">
        <v>2383</v>
      </c>
      <c r="D253" t="s">
        <v>2384</v>
      </c>
    </row>
    <row r="254" spans="1:4" ht="15.75" x14ac:dyDescent="0.25">
      <c r="A254" s="1" t="s">
        <v>2118</v>
      </c>
      <c r="B254" s="1" t="s">
        <v>2861</v>
      </c>
      <c r="C254" t="s">
        <v>2383</v>
      </c>
      <c r="D254" t="s">
        <v>2862</v>
      </c>
    </row>
    <row r="255" spans="1:4" ht="15.75" x14ac:dyDescent="0.25">
      <c r="A255" s="1" t="s">
        <v>2117</v>
      </c>
      <c r="B255" s="1" t="s">
        <v>2863</v>
      </c>
      <c r="C255" t="s">
        <v>2386</v>
      </c>
      <c r="D255" t="s">
        <v>2484</v>
      </c>
    </row>
    <row r="256" spans="1:4" ht="15.75" x14ac:dyDescent="0.25">
      <c r="A256" s="1" t="s">
        <v>2116</v>
      </c>
      <c r="B256" s="1" t="s">
        <v>2864</v>
      </c>
      <c r="C256" t="s">
        <v>2386</v>
      </c>
      <c r="D256" t="s">
        <v>2865</v>
      </c>
    </row>
    <row r="257" spans="1:4" ht="15.75" x14ac:dyDescent="0.25">
      <c r="A257" s="1" t="s">
        <v>2115</v>
      </c>
      <c r="B257" s="1" t="s">
        <v>2866</v>
      </c>
      <c r="C257" t="s">
        <v>2386</v>
      </c>
      <c r="D257" t="s">
        <v>2867</v>
      </c>
    </row>
    <row r="258" spans="1:4" ht="15.75" x14ac:dyDescent="0.25">
      <c r="A258" s="1" t="s">
        <v>2114</v>
      </c>
      <c r="B258" s="1" t="s">
        <v>2868</v>
      </c>
      <c r="C258" t="s">
        <v>2386</v>
      </c>
      <c r="D258" t="s">
        <v>2869</v>
      </c>
    </row>
    <row r="259" spans="1:4" ht="15.75" x14ac:dyDescent="0.25">
      <c r="A259" s="1" t="s">
        <v>2113</v>
      </c>
      <c r="B259" s="1" t="s">
        <v>2870</v>
      </c>
      <c r="C259" t="s">
        <v>2386</v>
      </c>
      <c r="D259" t="s">
        <v>2871</v>
      </c>
    </row>
    <row r="260" spans="1:4" ht="15.75" x14ac:dyDescent="0.25">
      <c r="A260" s="1" t="s">
        <v>2112</v>
      </c>
      <c r="B260" s="1" t="s">
        <v>2872</v>
      </c>
      <c r="C260" t="s">
        <v>2386</v>
      </c>
      <c r="D260" t="s">
        <v>2873</v>
      </c>
    </row>
    <row r="261" spans="1:4" ht="15.75" x14ac:dyDescent="0.25">
      <c r="A261" s="1" t="s">
        <v>2111</v>
      </c>
      <c r="B261" s="1" t="s">
        <v>2874</v>
      </c>
      <c r="C261" t="s">
        <v>2383</v>
      </c>
      <c r="D261" t="s">
        <v>2875</v>
      </c>
    </row>
    <row r="262" spans="1:4" ht="15.75" x14ac:dyDescent="0.25">
      <c r="A262" s="1" t="s">
        <v>2110</v>
      </c>
      <c r="B262" s="1" t="s">
        <v>2876</v>
      </c>
      <c r="C262" t="s">
        <v>2386</v>
      </c>
      <c r="D262" t="s">
        <v>2877</v>
      </c>
    </row>
    <row r="263" spans="1:4" ht="15.75" x14ac:dyDescent="0.25">
      <c r="A263" s="1" t="s">
        <v>2109</v>
      </c>
      <c r="B263" s="1" t="s">
        <v>2878</v>
      </c>
      <c r="C263" t="s">
        <v>2383</v>
      </c>
      <c r="D263" t="s">
        <v>2879</v>
      </c>
    </row>
    <row r="264" spans="1:4" ht="15.75" x14ac:dyDescent="0.25">
      <c r="A264" s="1" t="s">
        <v>2108</v>
      </c>
      <c r="B264" s="1" t="s">
        <v>2880</v>
      </c>
      <c r="C264" t="s">
        <v>2386</v>
      </c>
      <c r="D264" t="s">
        <v>2881</v>
      </c>
    </row>
    <row r="265" spans="1:4" ht="15.75" x14ac:dyDescent="0.25">
      <c r="A265" s="1" t="s">
        <v>2107</v>
      </c>
      <c r="B265" s="1" t="s">
        <v>2882</v>
      </c>
      <c r="C265" t="s">
        <v>2383</v>
      </c>
      <c r="D265" t="s">
        <v>2883</v>
      </c>
    </row>
    <row r="266" spans="1:4" ht="15.75" x14ac:dyDescent="0.25">
      <c r="A266" s="1" t="s">
        <v>2106</v>
      </c>
      <c r="B266" s="1" t="s">
        <v>2884</v>
      </c>
      <c r="C266" t="s">
        <v>2383</v>
      </c>
      <c r="D266" t="s">
        <v>2885</v>
      </c>
    </row>
    <row r="267" spans="1:4" ht="15.75" x14ac:dyDescent="0.25">
      <c r="A267" s="1" t="s">
        <v>2105</v>
      </c>
      <c r="B267" s="1" t="s">
        <v>2886</v>
      </c>
      <c r="C267" t="s">
        <v>2386</v>
      </c>
      <c r="D267" t="s">
        <v>2807</v>
      </c>
    </row>
    <row r="268" spans="1:4" ht="15.75" x14ac:dyDescent="0.25">
      <c r="A268" s="1" t="s">
        <v>2104</v>
      </c>
      <c r="B268" s="1" t="s">
        <v>2887</v>
      </c>
      <c r="C268" t="s">
        <v>2383</v>
      </c>
      <c r="D268" t="s">
        <v>2888</v>
      </c>
    </row>
    <row r="269" spans="1:4" ht="15.75" x14ac:dyDescent="0.25">
      <c r="A269" s="1" t="s">
        <v>2103</v>
      </c>
      <c r="B269" s="1" t="s">
        <v>2748</v>
      </c>
      <c r="C269" t="s">
        <v>2383</v>
      </c>
      <c r="D269" t="s">
        <v>2889</v>
      </c>
    </row>
    <row r="270" spans="1:4" ht="15.75" x14ac:dyDescent="0.25">
      <c r="A270" s="1" t="s">
        <v>2102</v>
      </c>
      <c r="B270" s="1" t="s">
        <v>2890</v>
      </c>
      <c r="C270" t="s">
        <v>2386</v>
      </c>
      <c r="D270" t="s">
        <v>2435</v>
      </c>
    </row>
    <row r="271" spans="1:4" ht="15.75" x14ac:dyDescent="0.25">
      <c r="A271" s="1" t="s">
        <v>2101</v>
      </c>
      <c r="B271" s="1" t="s">
        <v>2891</v>
      </c>
      <c r="C271" t="s">
        <v>2386</v>
      </c>
      <c r="D271" t="s">
        <v>2892</v>
      </c>
    </row>
    <row r="272" spans="1:4" ht="15.75" x14ac:dyDescent="0.25">
      <c r="A272" s="1" t="s">
        <v>2100</v>
      </c>
      <c r="B272" s="1" t="s">
        <v>2893</v>
      </c>
      <c r="C272" t="s">
        <v>2386</v>
      </c>
      <c r="D272" t="s">
        <v>2894</v>
      </c>
    </row>
    <row r="273" spans="1:4" ht="15.75" x14ac:dyDescent="0.25">
      <c r="A273" s="1" t="s">
        <v>2099</v>
      </c>
      <c r="B273" s="1" t="s">
        <v>2895</v>
      </c>
      <c r="C273" t="s">
        <v>2386</v>
      </c>
      <c r="D273" t="s">
        <v>2399</v>
      </c>
    </row>
    <row r="274" spans="1:4" ht="15.75" x14ac:dyDescent="0.25">
      <c r="A274" s="1" t="s">
        <v>2098</v>
      </c>
      <c r="B274" s="1" t="s">
        <v>2896</v>
      </c>
      <c r="C274" t="s">
        <v>2386</v>
      </c>
      <c r="D274" t="s">
        <v>2487</v>
      </c>
    </row>
    <row r="275" spans="1:4" ht="15.75" x14ac:dyDescent="0.25">
      <c r="A275" s="1" t="s">
        <v>2097</v>
      </c>
      <c r="B275" s="1" t="s">
        <v>2897</v>
      </c>
      <c r="C275" t="s">
        <v>2386</v>
      </c>
      <c r="D275" t="s">
        <v>2898</v>
      </c>
    </row>
    <row r="276" spans="1:4" ht="15.75" x14ac:dyDescent="0.25">
      <c r="A276" s="1" t="s">
        <v>2096</v>
      </c>
      <c r="B276" s="1" t="s">
        <v>2899</v>
      </c>
      <c r="C276" t="s">
        <v>2386</v>
      </c>
      <c r="D276" t="s">
        <v>2900</v>
      </c>
    </row>
    <row r="277" spans="1:4" ht="15.75" x14ac:dyDescent="0.25">
      <c r="A277" s="1" t="s">
        <v>2095</v>
      </c>
      <c r="B277" s="1" t="s">
        <v>2901</v>
      </c>
      <c r="C277" t="s">
        <v>2386</v>
      </c>
      <c r="D277" t="s">
        <v>2776</v>
      </c>
    </row>
    <row r="278" spans="1:4" ht="15.75" x14ac:dyDescent="0.25">
      <c r="A278" s="1" t="s">
        <v>2094</v>
      </c>
      <c r="B278" s="1" t="s">
        <v>2902</v>
      </c>
      <c r="C278" t="s">
        <v>2386</v>
      </c>
      <c r="D278" t="s">
        <v>2903</v>
      </c>
    </row>
    <row r="279" spans="1:4" ht="15.75" x14ac:dyDescent="0.25">
      <c r="A279" s="1" t="s">
        <v>2093</v>
      </c>
      <c r="B279" s="1" t="s">
        <v>2904</v>
      </c>
      <c r="C279" t="s">
        <v>2386</v>
      </c>
      <c r="D279" t="s">
        <v>2905</v>
      </c>
    </row>
    <row r="280" spans="1:4" ht="15.75" x14ac:dyDescent="0.25">
      <c r="A280" s="1" t="s">
        <v>2092</v>
      </c>
      <c r="B280" s="1" t="s">
        <v>2729</v>
      </c>
      <c r="C280" t="s">
        <v>2383</v>
      </c>
      <c r="D280" t="s">
        <v>2906</v>
      </c>
    </row>
    <row r="281" spans="1:4" ht="15.75" x14ac:dyDescent="0.25">
      <c r="A281" s="1" t="s">
        <v>2091</v>
      </c>
      <c r="B281" s="1" t="s">
        <v>2907</v>
      </c>
      <c r="C281" t="s">
        <v>2386</v>
      </c>
      <c r="D281" t="s">
        <v>2908</v>
      </c>
    </row>
    <row r="282" spans="1:4" ht="15.75" x14ac:dyDescent="0.25">
      <c r="A282" s="1" t="s">
        <v>2090</v>
      </c>
      <c r="B282" s="1" t="s">
        <v>2909</v>
      </c>
      <c r="C282" t="s">
        <v>2383</v>
      </c>
      <c r="D282" t="s">
        <v>2910</v>
      </c>
    </row>
    <row r="283" spans="1:4" ht="15.75" x14ac:dyDescent="0.25">
      <c r="A283" s="1" t="s">
        <v>2089</v>
      </c>
      <c r="B283" s="1" t="s">
        <v>2566</v>
      </c>
      <c r="C283" t="s">
        <v>2386</v>
      </c>
      <c r="D283" t="s">
        <v>2911</v>
      </c>
    </row>
    <row r="284" spans="1:4" ht="15.75" x14ac:dyDescent="0.25">
      <c r="A284" s="1" t="s">
        <v>2088</v>
      </c>
      <c r="B284" s="1" t="s">
        <v>2912</v>
      </c>
      <c r="C284" t="s">
        <v>2386</v>
      </c>
      <c r="D284" t="s">
        <v>2913</v>
      </c>
    </row>
    <row r="285" spans="1:4" ht="15.75" x14ac:dyDescent="0.25">
      <c r="A285" s="1" t="s">
        <v>2087</v>
      </c>
      <c r="B285" s="1" t="s">
        <v>2914</v>
      </c>
      <c r="C285" t="s">
        <v>2386</v>
      </c>
      <c r="D285" t="s">
        <v>2915</v>
      </c>
    </row>
    <row r="286" spans="1:4" ht="15.75" x14ac:dyDescent="0.25">
      <c r="A286" s="1" t="s">
        <v>2086</v>
      </c>
      <c r="B286" s="1" t="s">
        <v>2916</v>
      </c>
      <c r="C286" t="s">
        <v>2386</v>
      </c>
      <c r="D286" t="s">
        <v>2917</v>
      </c>
    </row>
    <row r="287" spans="1:4" ht="15.75" x14ac:dyDescent="0.25">
      <c r="A287" s="1" t="s">
        <v>2085</v>
      </c>
      <c r="B287" s="1" t="s">
        <v>2918</v>
      </c>
      <c r="C287" t="s">
        <v>2383</v>
      </c>
      <c r="D287" t="s">
        <v>2919</v>
      </c>
    </row>
    <row r="288" spans="1:4" ht="15.75" x14ac:dyDescent="0.25">
      <c r="A288" s="1" t="s">
        <v>2084</v>
      </c>
      <c r="B288" s="1" t="s">
        <v>2920</v>
      </c>
      <c r="C288" t="s">
        <v>2383</v>
      </c>
      <c r="D288" t="s">
        <v>2921</v>
      </c>
    </row>
    <row r="289" spans="1:4" ht="15.75" x14ac:dyDescent="0.25">
      <c r="A289" s="1" t="s">
        <v>2083</v>
      </c>
      <c r="B289" s="1" t="s">
        <v>2922</v>
      </c>
      <c r="C289" t="s">
        <v>2386</v>
      </c>
      <c r="D289" t="s">
        <v>2776</v>
      </c>
    </row>
    <row r="290" spans="1:4" ht="15.75" x14ac:dyDescent="0.25">
      <c r="A290" s="1" t="s">
        <v>2082</v>
      </c>
      <c r="B290" s="1" t="s">
        <v>2923</v>
      </c>
      <c r="C290" t="s">
        <v>2386</v>
      </c>
      <c r="D290" t="s">
        <v>2924</v>
      </c>
    </row>
    <row r="291" spans="1:4" ht="15.75" x14ac:dyDescent="0.25">
      <c r="A291" s="1" t="s">
        <v>2081</v>
      </c>
      <c r="B291" s="1" t="s">
        <v>2925</v>
      </c>
      <c r="C291" t="s">
        <v>2386</v>
      </c>
      <c r="D291" t="s">
        <v>2811</v>
      </c>
    </row>
    <row r="292" spans="1:4" ht="15.75" x14ac:dyDescent="0.25">
      <c r="A292" s="1" t="s">
        <v>2080</v>
      </c>
      <c r="B292" s="1" t="s">
        <v>2926</v>
      </c>
      <c r="C292" t="s">
        <v>2386</v>
      </c>
      <c r="D292" t="s">
        <v>2927</v>
      </c>
    </row>
    <row r="293" spans="1:4" ht="15.75" x14ac:dyDescent="0.25">
      <c r="A293" s="1" t="s">
        <v>2079</v>
      </c>
      <c r="B293" s="1" t="s">
        <v>2928</v>
      </c>
      <c r="C293" t="s">
        <v>2386</v>
      </c>
      <c r="D293" t="s">
        <v>2929</v>
      </c>
    </row>
    <row r="294" spans="1:4" ht="15.75" x14ac:dyDescent="0.25">
      <c r="A294" s="1" t="s">
        <v>2078</v>
      </c>
      <c r="B294" s="1" t="s">
        <v>2930</v>
      </c>
      <c r="C294" t="s">
        <v>2386</v>
      </c>
      <c r="D294" t="s">
        <v>2931</v>
      </c>
    </row>
    <row r="295" spans="1:4" ht="15.75" x14ac:dyDescent="0.25">
      <c r="A295" s="1" t="s">
        <v>2077</v>
      </c>
      <c r="B295" s="1" t="s">
        <v>2932</v>
      </c>
      <c r="C295" t="s">
        <v>2383</v>
      </c>
      <c r="D295" t="s">
        <v>2933</v>
      </c>
    </row>
    <row r="296" spans="1:4" ht="15.75" x14ac:dyDescent="0.25">
      <c r="A296" s="1" t="s">
        <v>2076</v>
      </c>
      <c r="B296" s="1" t="s">
        <v>2934</v>
      </c>
      <c r="C296" t="s">
        <v>2386</v>
      </c>
      <c r="D296" t="s">
        <v>2935</v>
      </c>
    </row>
    <row r="297" spans="1:4" ht="15.75" x14ac:dyDescent="0.25">
      <c r="A297" s="1" t="s">
        <v>2075</v>
      </c>
      <c r="B297" s="1" t="s">
        <v>2936</v>
      </c>
      <c r="C297" t="s">
        <v>2386</v>
      </c>
      <c r="D297" t="s">
        <v>2937</v>
      </c>
    </row>
    <row r="298" spans="1:4" ht="15.75" x14ac:dyDescent="0.25">
      <c r="A298" s="1" t="s">
        <v>2074</v>
      </c>
      <c r="B298" s="1" t="s">
        <v>2938</v>
      </c>
      <c r="C298" t="s">
        <v>2386</v>
      </c>
      <c r="D298" t="s">
        <v>2939</v>
      </c>
    </row>
    <row r="299" spans="1:4" ht="15.75" x14ac:dyDescent="0.25">
      <c r="A299" s="1" t="s">
        <v>2073</v>
      </c>
      <c r="B299" s="1" t="s">
        <v>2940</v>
      </c>
      <c r="C299" t="s">
        <v>2383</v>
      </c>
      <c r="D299" t="s">
        <v>2941</v>
      </c>
    </row>
    <row r="300" spans="1:4" ht="15.75" x14ac:dyDescent="0.25">
      <c r="A300" s="1" t="s">
        <v>2072</v>
      </c>
      <c r="B300" s="1" t="s">
        <v>2942</v>
      </c>
      <c r="C300" t="s">
        <v>2386</v>
      </c>
      <c r="D300" t="s">
        <v>2943</v>
      </c>
    </row>
    <row r="301" spans="1:4" ht="15.75" x14ac:dyDescent="0.25">
      <c r="A301" s="1" t="s">
        <v>2071</v>
      </c>
      <c r="B301" s="1" t="s">
        <v>2944</v>
      </c>
      <c r="C301" t="s">
        <v>2383</v>
      </c>
      <c r="D301" t="s">
        <v>2945</v>
      </c>
    </row>
    <row r="302" spans="1:4" ht="15.75" x14ac:dyDescent="0.25">
      <c r="A302" s="1" t="s">
        <v>2070</v>
      </c>
      <c r="B302" s="1" t="s">
        <v>2842</v>
      </c>
      <c r="C302" t="s">
        <v>2386</v>
      </c>
      <c r="D302" t="s">
        <v>2946</v>
      </c>
    </row>
    <row r="303" spans="1:4" ht="15.75" x14ac:dyDescent="0.25">
      <c r="A303" s="1" t="s">
        <v>2069</v>
      </c>
      <c r="B303" s="1" t="s">
        <v>2947</v>
      </c>
      <c r="C303" t="s">
        <v>2383</v>
      </c>
      <c r="D303" t="s">
        <v>2545</v>
      </c>
    </row>
    <row r="304" spans="1:4" ht="15.75" x14ac:dyDescent="0.25">
      <c r="A304" s="1" t="s">
        <v>2068</v>
      </c>
      <c r="B304" s="1" t="s">
        <v>2948</v>
      </c>
      <c r="C304" t="s">
        <v>2386</v>
      </c>
      <c r="D304" t="s">
        <v>2949</v>
      </c>
    </row>
    <row r="305" spans="1:4" ht="15.75" x14ac:dyDescent="0.25">
      <c r="A305" s="1" t="s">
        <v>2067</v>
      </c>
      <c r="B305" s="1" t="s">
        <v>2950</v>
      </c>
      <c r="C305" t="s">
        <v>2383</v>
      </c>
      <c r="D305" t="s">
        <v>2951</v>
      </c>
    </row>
    <row r="306" spans="1:4" ht="15.75" x14ac:dyDescent="0.25">
      <c r="A306" s="1" t="s">
        <v>2066</v>
      </c>
      <c r="B306" s="1" t="s">
        <v>2952</v>
      </c>
      <c r="C306" t="s">
        <v>2383</v>
      </c>
      <c r="D306" t="s">
        <v>2953</v>
      </c>
    </row>
    <row r="307" spans="1:4" ht="15.75" x14ac:dyDescent="0.25">
      <c r="A307" s="1" t="s">
        <v>2065</v>
      </c>
      <c r="B307" s="1" t="s">
        <v>2836</v>
      </c>
      <c r="C307" t="s">
        <v>2383</v>
      </c>
      <c r="D307" t="s">
        <v>2954</v>
      </c>
    </row>
    <row r="308" spans="1:4" ht="15.75" x14ac:dyDescent="0.25">
      <c r="A308" s="1" t="s">
        <v>2064</v>
      </c>
      <c r="B308" s="1" t="s">
        <v>2955</v>
      </c>
      <c r="C308" t="s">
        <v>2383</v>
      </c>
      <c r="D308" t="s">
        <v>2510</v>
      </c>
    </row>
    <row r="309" spans="1:4" ht="15.75" x14ac:dyDescent="0.25">
      <c r="A309" s="1" t="s">
        <v>2063</v>
      </c>
      <c r="B309" s="1" t="s">
        <v>2956</v>
      </c>
      <c r="C309" t="s">
        <v>2386</v>
      </c>
      <c r="D309" t="s">
        <v>2957</v>
      </c>
    </row>
    <row r="310" spans="1:4" ht="15.75" x14ac:dyDescent="0.25">
      <c r="A310" s="1" t="s">
        <v>2062</v>
      </c>
      <c r="B310" s="1" t="s">
        <v>2958</v>
      </c>
      <c r="C310" t="s">
        <v>2383</v>
      </c>
      <c r="D310" t="s">
        <v>2959</v>
      </c>
    </row>
    <row r="311" spans="1:4" ht="15.75" x14ac:dyDescent="0.25">
      <c r="A311" s="1" t="s">
        <v>2061</v>
      </c>
      <c r="B311" s="1" t="s">
        <v>2960</v>
      </c>
      <c r="C311" t="s">
        <v>2383</v>
      </c>
      <c r="D311" t="s">
        <v>2961</v>
      </c>
    </row>
    <row r="312" spans="1:4" ht="15.75" x14ac:dyDescent="0.25">
      <c r="A312" s="1" t="s">
        <v>2060</v>
      </c>
      <c r="B312" s="1" t="s">
        <v>2519</v>
      </c>
      <c r="C312" t="s">
        <v>2386</v>
      </c>
      <c r="D312" t="s">
        <v>2962</v>
      </c>
    </row>
    <row r="313" spans="1:4" ht="15.75" x14ac:dyDescent="0.25">
      <c r="A313" s="1" t="s">
        <v>2059</v>
      </c>
      <c r="B313" s="1" t="s">
        <v>2963</v>
      </c>
      <c r="C313" t="s">
        <v>2386</v>
      </c>
      <c r="D313" t="s">
        <v>2964</v>
      </c>
    </row>
    <row r="314" spans="1:4" ht="15.75" x14ac:dyDescent="0.25">
      <c r="A314" s="1" t="s">
        <v>2058</v>
      </c>
      <c r="B314" s="1" t="s">
        <v>2965</v>
      </c>
      <c r="C314" t="s">
        <v>2386</v>
      </c>
      <c r="D314" t="s">
        <v>2966</v>
      </c>
    </row>
    <row r="315" spans="1:4" ht="15.75" x14ac:dyDescent="0.25">
      <c r="A315" s="1" t="s">
        <v>2057</v>
      </c>
      <c r="B315" s="1" t="s">
        <v>2967</v>
      </c>
      <c r="C315" t="s">
        <v>2383</v>
      </c>
      <c r="D315" t="s">
        <v>2968</v>
      </c>
    </row>
    <row r="316" spans="1:4" ht="15.75" x14ac:dyDescent="0.25">
      <c r="A316" s="1" t="s">
        <v>2056</v>
      </c>
      <c r="B316" s="1" t="s">
        <v>2969</v>
      </c>
      <c r="C316" t="s">
        <v>2383</v>
      </c>
      <c r="D316" t="s">
        <v>2970</v>
      </c>
    </row>
    <row r="317" spans="1:4" ht="15.75" x14ac:dyDescent="0.25">
      <c r="A317" s="1" t="s">
        <v>2055</v>
      </c>
      <c r="B317" s="1" t="s">
        <v>2971</v>
      </c>
      <c r="C317" t="s">
        <v>2386</v>
      </c>
      <c r="D317" t="s">
        <v>2719</v>
      </c>
    </row>
    <row r="318" spans="1:4" ht="15.75" x14ac:dyDescent="0.25">
      <c r="A318" s="1" t="s">
        <v>2054</v>
      </c>
      <c r="B318" s="1" t="s">
        <v>2972</v>
      </c>
      <c r="C318" t="s">
        <v>2386</v>
      </c>
      <c r="D318" t="s">
        <v>2423</v>
      </c>
    </row>
    <row r="319" spans="1:4" ht="15.75" x14ac:dyDescent="0.25">
      <c r="A319" s="1" t="s">
        <v>2053</v>
      </c>
      <c r="B319" s="1" t="s">
        <v>2973</v>
      </c>
      <c r="C319" t="s">
        <v>2386</v>
      </c>
      <c r="D319" t="s">
        <v>2974</v>
      </c>
    </row>
    <row r="320" spans="1:4" ht="15.75" x14ac:dyDescent="0.25">
      <c r="A320" s="1" t="s">
        <v>2052</v>
      </c>
      <c r="B320" s="1" t="s">
        <v>2975</v>
      </c>
      <c r="C320" t="s">
        <v>2386</v>
      </c>
      <c r="D320" t="s">
        <v>2976</v>
      </c>
    </row>
    <row r="321" spans="1:4" ht="15.75" x14ac:dyDescent="0.25">
      <c r="A321" s="1" t="s">
        <v>2051</v>
      </c>
      <c r="B321" s="1" t="s">
        <v>2977</v>
      </c>
      <c r="C321" t="s">
        <v>2383</v>
      </c>
      <c r="D321" t="s">
        <v>2978</v>
      </c>
    </row>
    <row r="322" spans="1:4" ht="15.75" x14ac:dyDescent="0.25">
      <c r="A322" s="1" t="s">
        <v>2050</v>
      </c>
      <c r="B322" s="1" t="s">
        <v>2979</v>
      </c>
      <c r="C322" t="s">
        <v>2383</v>
      </c>
      <c r="D322" t="s">
        <v>2980</v>
      </c>
    </row>
    <row r="323" spans="1:4" ht="15.75" x14ac:dyDescent="0.25">
      <c r="A323" s="1" t="s">
        <v>2049</v>
      </c>
      <c r="B323" s="1" t="s">
        <v>2981</v>
      </c>
      <c r="C323" t="s">
        <v>2386</v>
      </c>
      <c r="D323" t="s">
        <v>2982</v>
      </c>
    </row>
    <row r="324" spans="1:4" ht="15.75" x14ac:dyDescent="0.25">
      <c r="A324" s="1" t="s">
        <v>2048</v>
      </c>
      <c r="B324" s="1" t="s">
        <v>2912</v>
      </c>
      <c r="C324" t="s">
        <v>2386</v>
      </c>
      <c r="D324" t="s">
        <v>2983</v>
      </c>
    </row>
    <row r="325" spans="1:4" ht="15.75" x14ac:dyDescent="0.25">
      <c r="A325" s="1" t="s">
        <v>2047</v>
      </c>
      <c r="B325" s="1" t="s">
        <v>2984</v>
      </c>
      <c r="C325" t="s">
        <v>2386</v>
      </c>
      <c r="D325" t="s">
        <v>2680</v>
      </c>
    </row>
    <row r="326" spans="1:4" ht="15.75" x14ac:dyDescent="0.25">
      <c r="A326" s="1" t="s">
        <v>2046</v>
      </c>
      <c r="B326" s="1" t="s">
        <v>2985</v>
      </c>
      <c r="C326" t="s">
        <v>2383</v>
      </c>
      <c r="D326" t="s">
        <v>2986</v>
      </c>
    </row>
    <row r="327" spans="1:4" ht="15.75" x14ac:dyDescent="0.25">
      <c r="A327" s="1" t="s">
        <v>2045</v>
      </c>
      <c r="B327" s="1" t="s">
        <v>2987</v>
      </c>
      <c r="C327" t="s">
        <v>2386</v>
      </c>
      <c r="D327" t="s">
        <v>2988</v>
      </c>
    </row>
    <row r="328" spans="1:4" ht="15.75" x14ac:dyDescent="0.25">
      <c r="A328" s="1" t="s">
        <v>2044</v>
      </c>
      <c r="B328" s="1" t="s">
        <v>2989</v>
      </c>
      <c r="C328" t="s">
        <v>2386</v>
      </c>
      <c r="D328" t="s">
        <v>2821</v>
      </c>
    </row>
    <row r="329" spans="1:4" ht="15.75" x14ac:dyDescent="0.25">
      <c r="A329" s="1" t="s">
        <v>2043</v>
      </c>
      <c r="B329" s="1" t="s">
        <v>2990</v>
      </c>
      <c r="C329" t="s">
        <v>2386</v>
      </c>
      <c r="D329" t="s">
        <v>2991</v>
      </c>
    </row>
    <row r="330" spans="1:4" ht="15.75" x14ac:dyDescent="0.25">
      <c r="A330" s="1" t="s">
        <v>2042</v>
      </c>
      <c r="B330" s="1" t="s">
        <v>2992</v>
      </c>
      <c r="C330" t="s">
        <v>2386</v>
      </c>
      <c r="D330" t="s">
        <v>2811</v>
      </c>
    </row>
    <row r="331" spans="1:4" ht="15.75" x14ac:dyDescent="0.25">
      <c r="A331" s="1" t="s">
        <v>2041</v>
      </c>
      <c r="B331" s="1" t="s">
        <v>2993</v>
      </c>
      <c r="C331" t="s">
        <v>2386</v>
      </c>
      <c r="D331" t="s">
        <v>2994</v>
      </c>
    </row>
    <row r="332" spans="1:4" ht="15.75" x14ac:dyDescent="0.25">
      <c r="A332" s="1" t="s">
        <v>2040</v>
      </c>
      <c r="B332" s="1" t="s">
        <v>2995</v>
      </c>
      <c r="C332" t="s">
        <v>2386</v>
      </c>
      <c r="D332" t="s">
        <v>2996</v>
      </c>
    </row>
    <row r="333" spans="1:4" ht="15.75" x14ac:dyDescent="0.25">
      <c r="A333" s="1" t="s">
        <v>2039</v>
      </c>
      <c r="B333" s="1" t="s">
        <v>2997</v>
      </c>
      <c r="C333" t="s">
        <v>2386</v>
      </c>
      <c r="D333" t="s">
        <v>2976</v>
      </c>
    </row>
    <row r="334" spans="1:4" ht="15.75" x14ac:dyDescent="0.25">
      <c r="A334" s="1" t="s">
        <v>2038</v>
      </c>
      <c r="B334" s="1" t="s">
        <v>2998</v>
      </c>
      <c r="C334" t="s">
        <v>2383</v>
      </c>
      <c r="D334" t="s">
        <v>2999</v>
      </c>
    </row>
    <row r="335" spans="1:4" ht="15.75" x14ac:dyDescent="0.25">
      <c r="A335" s="1" t="s">
        <v>2037</v>
      </c>
      <c r="B335" s="1" t="s">
        <v>3000</v>
      </c>
      <c r="C335" t="s">
        <v>2386</v>
      </c>
      <c r="D335" t="s">
        <v>3001</v>
      </c>
    </row>
    <row r="336" spans="1:4" ht="15.75" x14ac:dyDescent="0.25">
      <c r="A336" s="1" t="s">
        <v>2036</v>
      </c>
      <c r="B336" s="1" t="s">
        <v>3002</v>
      </c>
      <c r="C336" t="s">
        <v>2383</v>
      </c>
      <c r="D336" t="s">
        <v>3003</v>
      </c>
    </row>
    <row r="337" spans="1:4" ht="15.75" x14ac:dyDescent="0.25">
      <c r="A337" s="1" t="s">
        <v>2035</v>
      </c>
      <c r="B337" s="1" t="s">
        <v>3004</v>
      </c>
      <c r="C337" t="s">
        <v>2386</v>
      </c>
      <c r="D337" t="s">
        <v>3005</v>
      </c>
    </row>
    <row r="338" spans="1:4" ht="15.75" x14ac:dyDescent="0.25">
      <c r="A338" s="1" t="s">
        <v>2034</v>
      </c>
      <c r="B338" s="1" t="s">
        <v>3006</v>
      </c>
      <c r="C338" t="s">
        <v>2383</v>
      </c>
      <c r="D338" t="s">
        <v>3007</v>
      </c>
    </row>
    <row r="339" spans="1:4" ht="15.75" x14ac:dyDescent="0.25">
      <c r="A339" s="1" t="s">
        <v>2033</v>
      </c>
      <c r="B339" s="1" t="s">
        <v>3008</v>
      </c>
      <c r="C339" t="s">
        <v>2383</v>
      </c>
      <c r="D339" t="s">
        <v>2778</v>
      </c>
    </row>
    <row r="340" spans="1:4" ht="15.75" x14ac:dyDescent="0.25">
      <c r="A340" s="1" t="s">
        <v>2032</v>
      </c>
      <c r="B340" s="1" t="s">
        <v>3009</v>
      </c>
      <c r="C340" t="s">
        <v>2386</v>
      </c>
      <c r="D340" t="s">
        <v>2699</v>
      </c>
    </row>
    <row r="341" spans="1:4" ht="15.75" x14ac:dyDescent="0.25">
      <c r="A341" s="1" t="s">
        <v>2031</v>
      </c>
      <c r="B341" s="1" t="s">
        <v>3010</v>
      </c>
      <c r="C341" t="s">
        <v>2383</v>
      </c>
      <c r="D341" t="s">
        <v>3011</v>
      </c>
    </row>
    <row r="342" spans="1:4" ht="15.75" x14ac:dyDescent="0.25">
      <c r="A342" s="1" t="s">
        <v>2030</v>
      </c>
      <c r="B342" s="1" t="s">
        <v>3012</v>
      </c>
      <c r="C342" t="s">
        <v>2383</v>
      </c>
      <c r="D342" t="s">
        <v>3013</v>
      </c>
    </row>
    <row r="343" spans="1:4" ht="15.75" x14ac:dyDescent="0.25">
      <c r="A343" s="1" t="s">
        <v>2029</v>
      </c>
      <c r="B343" s="1" t="s">
        <v>3014</v>
      </c>
      <c r="C343" t="s">
        <v>2383</v>
      </c>
      <c r="D343" t="s">
        <v>3015</v>
      </c>
    </row>
    <row r="344" spans="1:4" ht="15.75" x14ac:dyDescent="0.25">
      <c r="A344" s="1" t="s">
        <v>2028</v>
      </c>
      <c r="B344" s="1" t="s">
        <v>3016</v>
      </c>
      <c r="C344" t="s">
        <v>2383</v>
      </c>
      <c r="D344" t="s">
        <v>2573</v>
      </c>
    </row>
    <row r="345" spans="1:4" ht="15.75" x14ac:dyDescent="0.25">
      <c r="A345" s="1" t="s">
        <v>2027</v>
      </c>
      <c r="B345" s="1" t="s">
        <v>3017</v>
      </c>
      <c r="C345" t="s">
        <v>2386</v>
      </c>
      <c r="D345" t="s">
        <v>3018</v>
      </c>
    </row>
    <row r="346" spans="1:4" ht="15.75" x14ac:dyDescent="0.25">
      <c r="A346" s="1" t="s">
        <v>2026</v>
      </c>
      <c r="B346" s="1" t="s">
        <v>3019</v>
      </c>
      <c r="C346" t="s">
        <v>2383</v>
      </c>
      <c r="D346" t="s">
        <v>3020</v>
      </c>
    </row>
    <row r="347" spans="1:4" ht="15.75" x14ac:dyDescent="0.25">
      <c r="A347" s="1" t="s">
        <v>2025</v>
      </c>
      <c r="B347" s="1" t="s">
        <v>3021</v>
      </c>
      <c r="C347" t="s">
        <v>2386</v>
      </c>
      <c r="D347" t="s">
        <v>2484</v>
      </c>
    </row>
    <row r="348" spans="1:4" ht="15.75" x14ac:dyDescent="0.25">
      <c r="A348" s="1" t="s">
        <v>2024</v>
      </c>
      <c r="B348" s="1" t="s">
        <v>3022</v>
      </c>
      <c r="C348" t="s">
        <v>2383</v>
      </c>
      <c r="D348" t="s">
        <v>3023</v>
      </c>
    </row>
    <row r="349" spans="1:4" ht="15.75" x14ac:dyDescent="0.25">
      <c r="A349" s="1" t="s">
        <v>2023</v>
      </c>
      <c r="B349" s="1" t="s">
        <v>3024</v>
      </c>
      <c r="C349" t="s">
        <v>2383</v>
      </c>
      <c r="D349" t="s">
        <v>3025</v>
      </c>
    </row>
    <row r="350" spans="1:4" ht="15.75" x14ac:dyDescent="0.25">
      <c r="A350" s="1" t="s">
        <v>2022</v>
      </c>
      <c r="B350" s="1" t="s">
        <v>3026</v>
      </c>
      <c r="C350" t="s">
        <v>2386</v>
      </c>
      <c r="D350" t="s">
        <v>3027</v>
      </c>
    </row>
    <row r="351" spans="1:4" ht="15.75" x14ac:dyDescent="0.25">
      <c r="A351" s="1" t="s">
        <v>2021</v>
      </c>
      <c r="B351" s="1" t="s">
        <v>3028</v>
      </c>
      <c r="C351" t="s">
        <v>2383</v>
      </c>
      <c r="D351" t="s">
        <v>3029</v>
      </c>
    </row>
    <row r="352" spans="1:4" ht="15.75" x14ac:dyDescent="0.25">
      <c r="A352" s="1" t="s">
        <v>2020</v>
      </c>
      <c r="B352" s="1" t="s">
        <v>3030</v>
      </c>
      <c r="C352" t="s">
        <v>2386</v>
      </c>
      <c r="D352" t="s">
        <v>3031</v>
      </c>
    </row>
    <row r="353" spans="1:4" ht="15.75" x14ac:dyDescent="0.25">
      <c r="A353" s="1" t="s">
        <v>2019</v>
      </c>
      <c r="B353" s="1" t="s">
        <v>3032</v>
      </c>
      <c r="C353" t="s">
        <v>2383</v>
      </c>
      <c r="D353" t="s">
        <v>3033</v>
      </c>
    </row>
    <row r="354" spans="1:4" ht="15.75" x14ac:dyDescent="0.25">
      <c r="A354" s="1" t="s">
        <v>2018</v>
      </c>
      <c r="B354" s="1" t="s">
        <v>2540</v>
      </c>
      <c r="C354" t="s">
        <v>2386</v>
      </c>
      <c r="D354" t="s">
        <v>3034</v>
      </c>
    </row>
    <row r="355" spans="1:4" ht="15.75" x14ac:dyDescent="0.25">
      <c r="A355" s="1" t="s">
        <v>2017</v>
      </c>
      <c r="B355" s="1" t="s">
        <v>3035</v>
      </c>
      <c r="C355" t="s">
        <v>2383</v>
      </c>
      <c r="D355" t="s">
        <v>3036</v>
      </c>
    </row>
    <row r="356" spans="1:4" ht="15.75" x14ac:dyDescent="0.25">
      <c r="A356" s="1" t="s">
        <v>2016</v>
      </c>
      <c r="B356" s="1" t="s">
        <v>3037</v>
      </c>
      <c r="C356" t="s">
        <v>2383</v>
      </c>
      <c r="D356" t="s">
        <v>3038</v>
      </c>
    </row>
    <row r="357" spans="1:4" ht="15.75" x14ac:dyDescent="0.25">
      <c r="A357" s="1" t="s">
        <v>2015</v>
      </c>
      <c r="B357" s="1" t="s">
        <v>3039</v>
      </c>
      <c r="C357" t="s">
        <v>2383</v>
      </c>
      <c r="D357" t="s">
        <v>3040</v>
      </c>
    </row>
    <row r="358" spans="1:4" ht="15.75" x14ac:dyDescent="0.25">
      <c r="A358" s="1" t="s">
        <v>2014</v>
      </c>
      <c r="B358" s="1" t="s">
        <v>3041</v>
      </c>
      <c r="C358" t="s">
        <v>2386</v>
      </c>
      <c r="D358" t="s">
        <v>3042</v>
      </c>
    </row>
    <row r="359" spans="1:4" ht="15.75" x14ac:dyDescent="0.25">
      <c r="A359" s="1" t="s">
        <v>2013</v>
      </c>
      <c r="B359" s="1" t="s">
        <v>3043</v>
      </c>
      <c r="C359" t="s">
        <v>2386</v>
      </c>
      <c r="D359" t="s">
        <v>3044</v>
      </c>
    </row>
    <row r="360" spans="1:4" ht="15.75" x14ac:dyDescent="0.25">
      <c r="A360" s="1" t="s">
        <v>2012</v>
      </c>
      <c r="B360" s="1" t="s">
        <v>3045</v>
      </c>
      <c r="C360" t="s">
        <v>2386</v>
      </c>
      <c r="D360" t="s">
        <v>3046</v>
      </c>
    </row>
    <row r="361" spans="1:4" ht="15.75" x14ac:dyDescent="0.25">
      <c r="A361" s="1" t="s">
        <v>2011</v>
      </c>
      <c r="B361" s="1" t="s">
        <v>2746</v>
      </c>
      <c r="C361" t="s">
        <v>2386</v>
      </c>
      <c r="D361" t="s">
        <v>3047</v>
      </c>
    </row>
    <row r="362" spans="1:4" ht="15.75" x14ac:dyDescent="0.25">
      <c r="A362" s="1" t="s">
        <v>2010</v>
      </c>
      <c r="B362" s="1" t="s">
        <v>3048</v>
      </c>
      <c r="C362" t="s">
        <v>2386</v>
      </c>
      <c r="D362" t="s">
        <v>3049</v>
      </c>
    </row>
    <row r="363" spans="1:4" ht="15.75" x14ac:dyDescent="0.25">
      <c r="A363" s="1" t="s">
        <v>2009</v>
      </c>
      <c r="B363" s="1" t="s">
        <v>3050</v>
      </c>
      <c r="C363" t="s">
        <v>2386</v>
      </c>
      <c r="D363" t="s">
        <v>2512</v>
      </c>
    </row>
    <row r="364" spans="1:4" ht="15.75" x14ac:dyDescent="0.25">
      <c r="A364" s="1" t="s">
        <v>2008</v>
      </c>
      <c r="B364" s="1" t="s">
        <v>3051</v>
      </c>
      <c r="C364" t="s">
        <v>2386</v>
      </c>
      <c r="D364" t="s">
        <v>3052</v>
      </c>
    </row>
    <row r="365" spans="1:4" ht="15.75" x14ac:dyDescent="0.25">
      <c r="A365" s="1" t="s">
        <v>2007</v>
      </c>
      <c r="B365" s="1" t="s">
        <v>3053</v>
      </c>
      <c r="C365" t="s">
        <v>2383</v>
      </c>
      <c r="D365" t="s">
        <v>3054</v>
      </c>
    </row>
    <row r="366" spans="1:4" ht="15.75" x14ac:dyDescent="0.25">
      <c r="A366" s="1" t="s">
        <v>2006</v>
      </c>
      <c r="B366" s="1" t="s">
        <v>3055</v>
      </c>
      <c r="C366" t="s">
        <v>2383</v>
      </c>
      <c r="D366" t="s">
        <v>3056</v>
      </c>
    </row>
    <row r="367" spans="1:4" ht="15.75" x14ac:dyDescent="0.25">
      <c r="A367" s="1" t="s">
        <v>2005</v>
      </c>
      <c r="B367" s="1" t="s">
        <v>3057</v>
      </c>
      <c r="C367" t="s">
        <v>2386</v>
      </c>
      <c r="D367" t="s">
        <v>3058</v>
      </c>
    </row>
    <row r="368" spans="1:4" ht="15.75" x14ac:dyDescent="0.25">
      <c r="A368" s="1" t="s">
        <v>2004</v>
      </c>
      <c r="B368" s="1" t="s">
        <v>3059</v>
      </c>
      <c r="C368" t="s">
        <v>2386</v>
      </c>
      <c r="D368" t="s">
        <v>3060</v>
      </c>
    </row>
    <row r="369" spans="1:4" ht="15.75" x14ac:dyDescent="0.25">
      <c r="A369" s="1" t="s">
        <v>2003</v>
      </c>
      <c r="B369" s="1" t="s">
        <v>3061</v>
      </c>
      <c r="C369" t="s">
        <v>2383</v>
      </c>
      <c r="D369" t="s">
        <v>3062</v>
      </c>
    </row>
    <row r="370" spans="1:4" ht="15.75" x14ac:dyDescent="0.25">
      <c r="A370" s="1" t="s">
        <v>2002</v>
      </c>
      <c r="B370" s="1" t="s">
        <v>3063</v>
      </c>
      <c r="C370" t="s">
        <v>2386</v>
      </c>
      <c r="D370" t="s">
        <v>3064</v>
      </c>
    </row>
    <row r="371" spans="1:4" ht="15.75" x14ac:dyDescent="0.25">
      <c r="A371" s="1" t="s">
        <v>2001</v>
      </c>
      <c r="B371" s="1" t="s">
        <v>3065</v>
      </c>
      <c r="C371" t="s">
        <v>2386</v>
      </c>
      <c r="D371" t="s">
        <v>3066</v>
      </c>
    </row>
    <row r="372" spans="1:4" ht="15.75" x14ac:dyDescent="0.25">
      <c r="A372" s="1" t="s">
        <v>2000</v>
      </c>
      <c r="B372" s="1" t="s">
        <v>3067</v>
      </c>
      <c r="C372" t="s">
        <v>2383</v>
      </c>
      <c r="D372" t="s">
        <v>3068</v>
      </c>
    </row>
    <row r="373" spans="1:4" ht="15.75" x14ac:dyDescent="0.25">
      <c r="A373" s="1" t="s">
        <v>1999</v>
      </c>
      <c r="B373" s="1" t="s">
        <v>3069</v>
      </c>
      <c r="C373" t="s">
        <v>2386</v>
      </c>
      <c r="D373" t="s">
        <v>3070</v>
      </c>
    </row>
    <row r="374" spans="1:4" ht="15.75" x14ac:dyDescent="0.25">
      <c r="A374" s="1" t="s">
        <v>1998</v>
      </c>
      <c r="B374" s="1" t="s">
        <v>3071</v>
      </c>
      <c r="C374" t="s">
        <v>2383</v>
      </c>
      <c r="D374" t="s">
        <v>3072</v>
      </c>
    </row>
    <row r="375" spans="1:4" ht="15.75" x14ac:dyDescent="0.25">
      <c r="A375" s="1" t="s">
        <v>1997</v>
      </c>
      <c r="B375" s="1" t="s">
        <v>3073</v>
      </c>
      <c r="C375" t="s">
        <v>2383</v>
      </c>
      <c r="D375" t="s">
        <v>2919</v>
      </c>
    </row>
    <row r="376" spans="1:4" ht="15.75" x14ac:dyDescent="0.25">
      <c r="A376" s="1" t="s">
        <v>1996</v>
      </c>
      <c r="B376" s="1" t="s">
        <v>3074</v>
      </c>
      <c r="C376" t="s">
        <v>2383</v>
      </c>
      <c r="D376" t="s">
        <v>3075</v>
      </c>
    </row>
    <row r="377" spans="1:4" ht="15.75" x14ac:dyDescent="0.25">
      <c r="A377" s="1" t="s">
        <v>1995</v>
      </c>
      <c r="B377" s="1" t="s">
        <v>3076</v>
      </c>
      <c r="C377" t="s">
        <v>2386</v>
      </c>
      <c r="D377" t="s">
        <v>3077</v>
      </c>
    </row>
    <row r="378" spans="1:4" ht="15.75" x14ac:dyDescent="0.25">
      <c r="A378" s="1" t="s">
        <v>1994</v>
      </c>
      <c r="B378" s="1" t="s">
        <v>3078</v>
      </c>
      <c r="C378" t="s">
        <v>2386</v>
      </c>
      <c r="D378" t="s">
        <v>2680</v>
      </c>
    </row>
    <row r="379" spans="1:4" ht="15.75" x14ac:dyDescent="0.25">
      <c r="A379" s="1" t="s">
        <v>1993</v>
      </c>
      <c r="B379" s="1" t="s">
        <v>3079</v>
      </c>
      <c r="C379" t="s">
        <v>2383</v>
      </c>
      <c r="D379" t="s">
        <v>3080</v>
      </c>
    </row>
    <row r="380" spans="1:4" ht="15.75" x14ac:dyDescent="0.25">
      <c r="A380" s="1" t="s">
        <v>1992</v>
      </c>
      <c r="B380" s="1" t="s">
        <v>3081</v>
      </c>
      <c r="C380" t="s">
        <v>2383</v>
      </c>
      <c r="D380" t="s">
        <v>2755</v>
      </c>
    </row>
    <row r="381" spans="1:4" ht="15.75" x14ac:dyDescent="0.25">
      <c r="A381" s="1" t="s">
        <v>1991</v>
      </c>
      <c r="B381" s="1" t="s">
        <v>3082</v>
      </c>
      <c r="C381" t="s">
        <v>2386</v>
      </c>
      <c r="D381" t="s">
        <v>3083</v>
      </c>
    </row>
    <row r="382" spans="1:4" ht="15.75" x14ac:dyDescent="0.25">
      <c r="A382" s="1" t="s">
        <v>1990</v>
      </c>
      <c r="B382" s="1" t="s">
        <v>3084</v>
      </c>
      <c r="C382" t="s">
        <v>2383</v>
      </c>
      <c r="D382" t="s">
        <v>3085</v>
      </c>
    </row>
    <row r="383" spans="1:4" ht="15.75" x14ac:dyDescent="0.25">
      <c r="A383" s="1" t="s">
        <v>1989</v>
      </c>
      <c r="B383" s="1" t="s">
        <v>3086</v>
      </c>
      <c r="C383" t="s">
        <v>2386</v>
      </c>
      <c r="D383" t="s">
        <v>2397</v>
      </c>
    </row>
    <row r="384" spans="1:4" ht="15.75" x14ac:dyDescent="0.25">
      <c r="A384" s="1" t="s">
        <v>1988</v>
      </c>
      <c r="B384" s="1" t="s">
        <v>3087</v>
      </c>
      <c r="C384" t="s">
        <v>2386</v>
      </c>
      <c r="D384" t="s">
        <v>2825</v>
      </c>
    </row>
    <row r="385" spans="1:4" ht="15.75" x14ac:dyDescent="0.25">
      <c r="A385" s="1" t="s">
        <v>1987</v>
      </c>
      <c r="B385" s="1" t="s">
        <v>3088</v>
      </c>
      <c r="C385" t="s">
        <v>2383</v>
      </c>
      <c r="D385" t="s">
        <v>2533</v>
      </c>
    </row>
    <row r="386" spans="1:4" ht="15.75" x14ac:dyDescent="0.25">
      <c r="A386" s="1" t="s">
        <v>1986</v>
      </c>
      <c r="B386" s="1" t="s">
        <v>3089</v>
      </c>
      <c r="C386" t="s">
        <v>2386</v>
      </c>
      <c r="D386" t="s">
        <v>3090</v>
      </c>
    </row>
    <row r="387" spans="1:4" ht="15.75" x14ac:dyDescent="0.25">
      <c r="A387" s="1" t="s">
        <v>1985</v>
      </c>
      <c r="B387" s="1" t="s">
        <v>3091</v>
      </c>
      <c r="C387" t="s">
        <v>2386</v>
      </c>
      <c r="D387" t="s">
        <v>3092</v>
      </c>
    </row>
    <row r="388" spans="1:4" ht="15.75" x14ac:dyDescent="0.25">
      <c r="A388" s="1" t="s">
        <v>1984</v>
      </c>
      <c r="B388" s="1" t="s">
        <v>3093</v>
      </c>
      <c r="C388" t="s">
        <v>2383</v>
      </c>
      <c r="D388" t="s">
        <v>3094</v>
      </c>
    </row>
    <row r="389" spans="1:4" ht="15.75" x14ac:dyDescent="0.25">
      <c r="A389" s="1" t="s">
        <v>1983</v>
      </c>
      <c r="B389" s="1" t="s">
        <v>3095</v>
      </c>
      <c r="C389" t="s">
        <v>2386</v>
      </c>
      <c r="D389" t="s">
        <v>3096</v>
      </c>
    </row>
    <row r="390" spans="1:4" ht="15.75" x14ac:dyDescent="0.25">
      <c r="A390" s="1" t="s">
        <v>1982</v>
      </c>
      <c r="B390" s="1" t="s">
        <v>3097</v>
      </c>
      <c r="C390" t="s">
        <v>2383</v>
      </c>
      <c r="D390" t="s">
        <v>2961</v>
      </c>
    </row>
    <row r="391" spans="1:4" ht="15.75" x14ac:dyDescent="0.25">
      <c r="A391" s="1" t="s">
        <v>1981</v>
      </c>
      <c r="B391" s="1" t="s">
        <v>3098</v>
      </c>
      <c r="C391" t="s">
        <v>2383</v>
      </c>
      <c r="D391" t="s">
        <v>3099</v>
      </c>
    </row>
    <row r="392" spans="1:4" ht="15.75" x14ac:dyDescent="0.25">
      <c r="A392" s="1" t="s">
        <v>1980</v>
      </c>
      <c r="B392" s="1" t="s">
        <v>3100</v>
      </c>
      <c r="C392" t="s">
        <v>2386</v>
      </c>
      <c r="D392" t="s">
        <v>3101</v>
      </c>
    </row>
    <row r="393" spans="1:4" ht="15.75" x14ac:dyDescent="0.25">
      <c r="A393" s="1" t="s">
        <v>1979</v>
      </c>
      <c r="B393" s="1" t="s">
        <v>3102</v>
      </c>
      <c r="C393" t="s">
        <v>2386</v>
      </c>
      <c r="D393" t="s">
        <v>2480</v>
      </c>
    </row>
    <row r="394" spans="1:4" ht="15.75" x14ac:dyDescent="0.25">
      <c r="A394" s="1" t="s">
        <v>1978</v>
      </c>
      <c r="B394" s="1" t="s">
        <v>3103</v>
      </c>
      <c r="C394" t="s">
        <v>2383</v>
      </c>
      <c r="D394" t="s">
        <v>3104</v>
      </c>
    </row>
    <row r="395" spans="1:4" ht="15.75" x14ac:dyDescent="0.25">
      <c r="A395" s="1" t="s">
        <v>1977</v>
      </c>
      <c r="B395" s="1" t="s">
        <v>2777</v>
      </c>
      <c r="C395" t="s">
        <v>2386</v>
      </c>
      <c r="D395" t="s">
        <v>3105</v>
      </c>
    </row>
    <row r="396" spans="1:4" ht="15.75" x14ac:dyDescent="0.25">
      <c r="A396" s="1" t="s">
        <v>1976</v>
      </c>
      <c r="B396" s="1" t="s">
        <v>3106</v>
      </c>
      <c r="C396" t="s">
        <v>2383</v>
      </c>
      <c r="D396" t="s">
        <v>3107</v>
      </c>
    </row>
    <row r="397" spans="1:4" ht="15.75" x14ac:dyDescent="0.25">
      <c r="A397" s="1" t="s">
        <v>1975</v>
      </c>
      <c r="B397" s="1" t="s">
        <v>3108</v>
      </c>
      <c r="C397" t="s">
        <v>2383</v>
      </c>
      <c r="D397" t="s">
        <v>3109</v>
      </c>
    </row>
    <row r="398" spans="1:4" ht="15.75" x14ac:dyDescent="0.25">
      <c r="A398" s="1" t="s">
        <v>1974</v>
      </c>
      <c r="B398" s="1" t="s">
        <v>3110</v>
      </c>
      <c r="C398" t="s">
        <v>2383</v>
      </c>
      <c r="D398" t="s">
        <v>3111</v>
      </c>
    </row>
    <row r="399" spans="1:4" ht="15.75" x14ac:dyDescent="0.25">
      <c r="A399" s="1" t="s">
        <v>1973</v>
      </c>
      <c r="B399" s="1" t="s">
        <v>3112</v>
      </c>
      <c r="C399" t="s">
        <v>2386</v>
      </c>
      <c r="D399" t="s">
        <v>3113</v>
      </c>
    </row>
    <row r="400" spans="1:4" ht="15.75" x14ac:dyDescent="0.25">
      <c r="A400" s="1" t="s">
        <v>1972</v>
      </c>
      <c r="B400" s="1" t="s">
        <v>3114</v>
      </c>
      <c r="C400" t="s">
        <v>2383</v>
      </c>
      <c r="D400" t="s">
        <v>2555</v>
      </c>
    </row>
    <row r="401" spans="1:4" ht="15.75" x14ac:dyDescent="0.25">
      <c r="A401" s="1" t="s">
        <v>1971</v>
      </c>
      <c r="B401" s="1" t="s">
        <v>3115</v>
      </c>
      <c r="C401" t="s">
        <v>2383</v>
      </c>
      <c r="D401" t="s">
        <v>3116</v>
      </c>
    </row>
    <row r="402" spans="1:4" ht="15.75" x14ac:dyDescent="0.25">
      <c r="A402" s="1" t="s">
        <v>1970</v>
      </c>
      <c r="B402" s="1" t="s">
        <v>3117</v>
      </c>
      <c r="C402" t="s">
        <v>2386</v>
      </c>
      <c r="D402" t="s">
        <v>3118</v>
      </c>
    </row>
    <row r="403" spans="1:4" ht="15.75" x14ac:dyDescent="0.25">
      <c r="A403" s="1" t="s">
        <v>1969</v>
      </c>
      <c r="B403" s="1" t="s">
        <v>3119</v>
      </c>
      <c r="C403" t="s">
        <v>2383</v>
      </c>
      <c r="D403" t="s">
        <v>3120</v>
      </c>
    </row>
    <row r="404" spans="1:4" ht="15.75" x14ac:dyDescent="0.25">
      <c r="A404" s="1" t="s">
        <v>1968</v>
      </c>
      <c r="B404" s="1" t="s">
        <v>3121</v>
      </c>
      <c r="C404" t="s">
        <v>2383</v>
      </c>
      <c r="D404" t="s">
        <v>3122</v>
      </c>
    </row>
    <row r="405" spans="1:4" ht="15.75" x14ac:dyDescent="0.25">
      <c r="A405" s="1" t="s">
        <v>1967</v>
      </c>
      <c r="B405" s="1" t="s">
        <v>3123</v>
      </c>
      <c r="C405" t="s">
        <v>2386</v>
      </c>
      <c r="D405" t="s">
        <v>3124</v>
      </c>
    </row>
    <row r="406" spans="1:4" ht="15.75" x14ac:dyDescent="0.25">
      <c r="A406" s="1" t="s">
        <v>1966</v>
      </c>
      <c r="B406" s="1" t="s">
        <v>3125</v>
      </c>
      <c r="C406" t="s">
        <v>2386</v>
      </c>
      <c r="D406" t="s">
        <v>3126</v>
      </c>
    </row>
    <row r="407" spans="1:4" ht="15.75" x14ac:dyDescent="0.25">
      <c r="A407" s="1" t="s">
        <v>1965</v>
      </c>
      <c r="B407" s="1" t="s">
        <v>3127</v>
      </c>
      <c r="C407" t="s">
        <v>2386</v>
      </c>
      <c r="D407" t="s">
        <v>3128</v>
      </c>
    </row>
    <row r="408" spans="1:4" ht="15.75" x14ac:dyDescent="0.25">
      <c r="A408" s="1" t="s">
        <v>1964</v>
      </c>
      <c r="B408" s="1" t="s">
        <v>3129</v>
      </c>
      <c r="C408" t="s">
        <v>2386</v>
      </c>
      <c r="D408" t="s">
        <v>3130</v>
      </c>
    </row>
    <row r="409" spans="1:4" ht="15.75" x14ac:dyDescent="0.25">
      <c r="A409" s="1" t="s">
        <v>1963</v>
      </c>
      <c r="B409" s="1" t="s">
        <v>3131</v>
      </c>
      <c r="C409" t="s">
        <v>2386</v>
      </c>
      <c r="D409" t="s">
        <v>3132</v>
      </c>
    </row>
    <row r="410" spans="1:4" ht="15.75" x14ac:dyDescent="0.25">
      <c r="A410" s="1" t="s">
        <v>1962</v>
      </c>
      <c r="B410" s="1" t="s">
        <v>3133</v>
      </c>
      <c r="C410" t="s">
        <v>2386</v>
      </c>
      <c r="D410" t="s">
        <v>3134</v>
      </c>
    </row>
    <row r="411" spans="1:4" ht="15.75" x14ac:dyDescent="0.25">
      <c r="A411" s="1" t="s">
        <v>1961</v>
      </c>
      <c r="B411" s="1" t="s">
        <v>3135</v>
      </c>
      <c r="C411" t="s">
        <v>2383</v>
      </c>
      <c r="D411" t="s">
        <v>3136</v>
      </c>
    </row>
    <row r="412" spans="1:4" ht="15.75" x14ac:dyDescent="0.25">
      <c r="A412" s="1" t="s">
        <v>1960</v>
      </c>
      <c r="B412" s="1" t="s">
        <v>3137</v>
      </c>
      <c r="C412" t="s">
        <v>2383</v>
      </c>
      <c r="D412" t="s">
        <v>3138</v>
      </c>
    </row>
    <row r="413" spans="1:4" ht="15.75" x14ac:dyDescent="0.25">
      <c r="A413" s="1" t="s">
        <v>1959</v>
      </c>
      <c r="B413" s="1" t="s">
        <v>3139</v>
      </c>
      <c r="C413" t="s">
        <v>2386</v>
      </c>
      <c r="D413" t="s">
        <v>3140</v>
      </c>
    </row>
    <row r="414" spans="1:4" ht="15.75" x14ac:dyDescent="0.25">
      <c r="A414" s="1" t="s">
        <v>1958</v>
      </c>
      <c r="B414" s="1" t="s">
        <v>3141</v>
      </c>
      <c r="C414" t="s">
        <v>2383</v>
      </c>
      <c r="D414" t="s">
        <v>3142</v>
      </c>
    </row>
    <row r="415" spans="1:4" ht="15.75" x14ac:dyDescent="0.25">
      <c r="A415" s="1" t="s">
        <v>1957</v>
      </c>
      <c r="B415" s="1" t="s">
        <v>3143</v>
      </c>
      <c r="C415" t="s">
        <v>2383</v>
      </c>
      <c r="D415" t="s">
        <v>3144</v>
      </c>
    </row>
    <row r="416" spans="1:4" ht="15.75" x14ac:dyDescent="0.25">
      <c r="A416" s="1" t="s">
        <v>1956</v>
      </c>
      <c r="B416" s="1" t="s">
        <v>3145</v>
      </c>
      <c r="C416" t="s">
        <v>2386</v>
      </c>
      <c r="D416" t="s">
        <v>3146</v>
      </c>
    </row>
    <row r="417" spans="1:4" ht="15.75" x14ac:dyDescent="0.25">
      <c r="A417" s="1" t="s">
        <v>1955</v>
      </c>
      <c r="B417" s="1" t="s">
        <v>3147</v>
      </c>
      <c r="C417" t="s">
        <v>2386</v>
      </c>
      <c r="D417" t="s">
        <v>2397</v>
      </c>
    </row>
    <row r="418" spans="1:4" ht="15.75" x14ac:dyDescent="0.25">
      <c r="A418" s="1" t="s">
        <v>1954</v>
      </c>
      <c r="B418" s="1" t="s">
        <v>3148</v>
      </c>
      <c r="C418" t="s">
        <v>2383</v>
      </c>
      <c r="D418" t="s">
        <v>3149</v>
      </c>
    </row>
    <row r="419" spans="1:4" ht="15.75" x14ac:dyDescent="0.25">
      <c r="A419" s="1" t="s">
        <v>1953</v>
      </c>
      <c r="B419" s="1" t="s">
        <v>3150</v>
      </c>
      <c r="C419" t="s">
        <v>2383</v>
      </c>
      <c r="D419" t="s">
        <v>3020</v>
      </c>
    </row>
    <row r="420" spans="1:4" ht="15.75" x14ac:dyDescent="0.25">
      <c r="A420" s="1" t="s">
        <v>1952</v>
      </c>
      <c r="B420" s="1" t="s">
        <v>3151</v>
      </c>
      <c r="C420" t="s">
        <v>2383</v>
      </c>
      <c r="D420" t="s">
        <v>3152</v>
      </c>
    </row>
    <row r="421" spans="1:4" ht="15.75" x14ac:dyDescent="0.25">
      <c r="A421" s="1" t="s">
        <v>1951</v>
      </c>
      <c r="B421" s="1" t="s">
        <v>3153</v>
      </c>
      <c r="C421" t="s">
        <v>2383</v>
      </c>
      <c r="D421" t="s">
        <v>3154</v>
      </c>
    </row>
    <row r="422" spans="1:4" ht="15.75" x14ac:dyDescent="0.25">
      <c r="A422" s="1" t="s">
        <v>1950</v>
      </c>
      <c r="B422" s="1" t="s">
        <v>3155</v>
      </c>
      <c r="C422" t="s">
        <v>2386</v>
      </c>
      <c r="D422" t="s">
        <v>3156</v>
      </c>
    </row>
    <row r="423" spans="1:4" ht="15.75" x14ac:dyDescent="0.25">
      <c r="A423" s="1" t="s">
        <v>1949</v>
      </c>
      <c r="B423" s="1" t="s">
        <v>2596</v>
      </c>
      <c r="C423" t="s">
        <v>2383</v>
      </c>
      <c r="D423" t="s">
        <v>3157</v>
      </c>
    </row>
    <row r="424" spans="1:4" ht="15.75" x14ac:dyDescent="0.25">
      <c r="A424" s="1" t="s">
        <v>1948</v>
      </c>
      <c r="B424" s="1" t="s">
        <v>3158</v>
      </c>
      <c r="C424" t="s">
        <v>2383</v>
      </c>
      <c r="D424" t="s">
        <v>3159</v>
      </c>
    </row>
    <row r="425" spans="1:4" ht="15.75" x14ac:dyDescent="0.25">
      <c r="A425" s="1" t="s">
        <v>1947</v>
      </c>
      <c r="B425" s="1" t="s">
        <v>3160</v>
      </c>
      <c r="C425" t="s">
        <v>2383</v>
      </c>
      <c r="D425" t="s">
        <v>3161</v>
      </c>
    </row>
    <row r="426" spans="1:4" ht="15.75" x14ac:dyDescent="0.25">
      <c r="A426" s="1" t="s">
        <v>1946</v>
      </c>
      <c r="B426" s="1" t="s">
        <v>3162</v>
      </c>
      <c r="C426" t="s">
        <v>2386</v>
      </c>
      <c r="D426" t="s">
        <v>3144</v>
      </c>
    </row>
    <row r="427" spans="1:4" ht="15.75" x14ac:dyDescent="0.25">
      <c r="A427" s="1" t="s">
        <v>1945</v>
      </c>
      <c r="B427" s="1" t="s">
        <v>3163</v>
      </c>
      <c r="C427" t="s">
        <v>2386</v>
      </c>
      <c r="D427" t="s">
        <v>2776</v>
      </c>
    </row>
    <row r="428" spans="1:4" ht="15.75" x14ac:dyDescent="0.25">
      <c r="A428" s="1" t="s">
        <v>1944</v>
      </c>
      <c r="B428" s="1" t="s">
        <v>3164</v>
      </c>
      <c r="C428" t="s">
        <v>2383</v>
      </c>
      <c r="D428" t="s">
        <v>3165</v>
      </c>
    </row>
    <row r="429" spans="1:4" ht="15.75" x14ac:dyDescent="0.25">
      <c r="A429" s="1" t="s">
        <v>1943</v>
      </c>
      <c r="B429" s="1" t="s">
        <v>3166</v>
      </c>
      <c r="C429" t="s">
        <v>2383</v>
      </c>
      <c r="D429" t="s">
        <v>3167</v>
      </c>
    </row>
    <row r="430" spans="1:4" ht="15.75" x14ac:dyDescent="0.25">
      <c r="A430" s="1" t="s">
        <v>1942</v>
      </c>
      <c r="B430" s="1" t="s">
        <v>3168</v>
      </c>
      <c r="C430" t="s">
        <v>2383</v>
      </c>
      <c r="D430" t="s">
        <v>2539</v>
      </c>
    </row>
    <row r="431" spans="1:4" ht="15.75" x14ac:dyDescent="0.25">
      <c r="A431" s="1" t="s">
        <v>1941</v>
      </c>
      <c r="B431" s="1" t="s">
        <v>3169</v>
      </c>
      <c r="C431" t="s">
        <v>2383</v>
      </c>
      <c r="D431" t="s">
        <v>3170</v>
      </c>
    </row>
    <row r="432" spans="1:4" ht="15.75" x14ac:dyDescent="0.25">
      <c r="A432" s="1" t="s">
        <v>1940</v>
      </c>
      <c r="B432" s="1" t="s">
        <v>3171</v>
      </c>
      <c r="C432" t="s">
        <v>2383</v>
      </c>
      <c r="D432" t="s">
        <v>3172</v>
      </c>
    </row>
    <row r="433" spans="1:4" ht="15.75" x14ac:dyDescent="0.25">
      <c r="A433" s="1" t="s">
        <v>1939</v>
      </c>
      <c r="B433" s="1" t="s">
        <v>3173</v>
      </c>
      <c r="C433" t="s">
        <v>2383</v>
      </c>
      <c r="D433" t="s">
        <v>3174</v>
      </c>
    </row>
    <row r="434" spans="1:4" ht="15.75" x14ac:dyDescent="0.25">
      <c r="A434" s="1" t="s">
        <v>1938</v>
      </c>
      <c r="B434" s="1" t="s">
        <v>3175</v>
      </c>
      <c r="C434" t="s">
        <v>2386</v>
      </c>
      <c r="D434" t="s">
        <v>3130</v>
      </c>
    </row>
    <row r="435" spans="1:4" ht="15.75" x14ac:dyDescent="0.25">
      <c r="A435" s="1" t="s">
        <v>1937</v>
      </c>
      <c r="B435" s="1" t="s">
        <v>3176</v>
      </c>
      <c r="C435" t="s">
        <v>2383</v>
      </c>
      <c r="D435" t="s">
        <v>2555</v>
      </c>
    </row>
    <row r="436" spans="1:4" ht="15.75" x14ac:dyDescent="0.25">
      <c r="A436" s="1" t="s">
        <v>1936</v>
      </c>
      <c r="B436" s="1" t="s">
        <v>3177</v>
      </c>
      <c r="C436" t="s">
        <v>2386</v>
      </c>
      <c r="D436" t="s">
        <v>3178</v>
      </c>
    </row>
    <row r="437" spans="1:4" ht="15.75" x14ac:dyDescent="0.25">
      <c r="A437" s="1" t="s">
        <v>1935</v>
      </c>
      <c r="B437" s="1" t="s">
        <v>3179</v>
      </c>
      <c r="C437" t="s">
        <v>2386</v>
      </c>
      <c r="D437" t="s">
        <v>3180</v>
      </c>
    </row>
    <row r="438" spans="1:4" ht="15.75" x14ac:dyDescent="0.25">
      <c r="A438" s="1" t="s">
        <v>1934</v>
      </c>
      <c r="B438" s="1" t="s">
        <v>3181</v>
      </c>
      <c r="C438" t="s">
        <v>2386</v>
      </c>
      <c r="D438" t="s">
        <v>3182</v>
      </c>
    </row>
    <row r="439" spans="1:4" ht="15.75" x14ac:dyDescent="0.25">
      <c r="A439" s="1" t="s">
        <v>1933</v>
      </c>
      <c r="B439" s="1" t="s">
        <v>3183</v>
      </c>
      <c r="C439" t="s">
        <v>2383</v>
      </c>
      <c r="D439" t="s">
        <v>3056</v>
      </c>
    </row>
    <row r="440" spans="1:4" ht="15.75" x14ac:dyDescent="0.25">
      <c r="A440" s="1" t="s">
        <v>1932</v>
      </c>
      <c r="B440" s="1" t="s">
        <v>3184</v>
      </c>
      <c r="C440" t="s">
        <v>2386</v>
      </c>
      <c r="D440" t="s">
        <v>3185</v>
      </c>
    </row>
    <row r="441" spans="1:4" ht="15.75" x14ac:dyDescent="0.25">
      <c r="A441" s="1" t="s">
        <v>1931</v>
      </c>
      <c r="B441" s="1" t="s">
        <v>3186</v>
      </c>
      <c r="C441" t="s">
        <v>2383</v>
      </c>
      <c r="D441" t="s">
        <v>3187</v>
      </c>
    </row>
    <row r="442" spans="1:4" ht="15.75" x14ac:dyDescent="0.25">
      <c r="A442" s="1" t="s">
        <v>1930</v>
      </c>
      <c r="B442" s="1" t="s">
        <v>3188</v>
      </c>
      <c r="C442" t="s">
        <v>2383</v>
      </c>
      <c r="D442" t="s">
        <v>3189</v>
      </c>
    </row>
    <row r="443" spans="1:4" ht="15.75" x14ac:dyDescent="0.25">
      <c r="A443" s="1" t="s">
        <v>1929</v>
      </c>
      <c r="B443" s="1" t="s">
        <v>3190</v>
      </c>
      <c r="C443" t="s">
        <v>2386</v>
      </c>
      <c r="D443" t="s">
        <v>3191</v>
      </c>
    </row>
    <row r="444" spans="1:4" ht="15.75" x14ac:dyDescent="0.25">
      <c r="A444" s="1" t="s">
        <v>1928</v>
      </c>
      <c r="B444" s="1" t="s">
        <v>2517</v>
      </c>
      <c r="C444" t="s">
        <v>2386</v>
      </c>
      <c r="D444" t="s">
        <v>3192</v>
      </c>
    </row>
    <row r="445" spans="1:4" ht="15.75" x14ac:dyDescent="0.25">
      <c r="A445" s="1" t="s">
        <v>1927</v>
      </c>
      <c r="B445" s="1" t="s">
        <v>3193</v>
      </c>
      <c r="C445" t="s">
        <v>2383</v>
      </c>
      <c r="D445" t="s">
        <v>3194</v>
      </c>
    </row>
    <row r="446" spans="1:4" ht="15.75" x14ac:dyDescent="0.25">
      <c r="A446" s="1" t="s">
        <v>1926</v>
      </c>
      <c r="B446" s="1" t="s">
        <v>3195</v>
      </c>
      <c r="C446" t="s">
        <v>2383</v>
      </c>
      <c r="D446" t="s">
        <v>3196</v>
      </c>
    </row>
    <row r="447" spans="1:4" ht="15.75" x14ac:dyDescent="0.25">
      <c r="A447" s="1" t="s">
        <v>1925</v>
      </c>
      <c r="B447" s="1" t="s">
        <v>3197</v>
      </c>
      <c r="C447" t="s">
        <v>2386</v>
      </c>
      <c r="D447" t="s">
        <v>2991</v>
      </c>
    </row>
    <row r="448" spans="1:4" ht="15.75" x14ac:dyDescent="0.25">
      <c r="A448" s="1" t="s">
        <v>1924</v>
      </c>
      <c r="B448" s="1" t="s">
        <v>3198</v>
      </c>
      <c r="C448" t="s">
        <v>2383</v>
      </c>
      <c r="D448" t="s">
        <v>3199</v>
      </c>
    </row>
    <row r="449" spans="1:4" ht="15.75" x14ac:dyDescent="0.25">
      <c r="A449" s="1" t="s">
        <v>1923</v>
      </c>
      <c r="B449" s="1" t="s">
        <v>3200</v>
      </c>
      <c r="C449" t="s">
        <v>2386</v>
      </c>
      <c r="D449" t="s">
        <v>3201</v>
      </c>
    </row>
    <row r="450" spans="1:4" ht="15.75" x14ac:dyDescent="0.25">
      <c r="A450" s="1" t="s">
        <v>1922</v>
      </c>
      <c r="B450" s="1" t="s">
        <v>3202</v>
      </c>
      <c r="C450" t="s">
        <v>2386</v>
      </c>
      <c r="D450" t="s">
        <v>3203</v>
      </c>
    </row>
    <row r="451" spans="1:4" ht="15.75" x14ac:dyDescent="0.25">
      <c r="A451" s="1" t="s">
        <v>1921</v>
      </c>
      <c r="B451" s="1" t="s">
        <v>3204</v>
      </c>
      <c r="C451" t="s">
        <v>2383</v>
      </c>
      <c r="D451" t="s">
        <v>3205</v>
      </c>
    </row>
    <row r="452" spans="1:4" ht="15.75" x14ac:dyDescent="0.25">
      <c r="A452" s="1" t="s">
        <v>1920</v>
      </c>
      <c r="B452" s="1" t="s">
        <v>3028</v>
      </c>
      <c r="C452" t="s">
        <v>2383</v>
      </c>
      <c r="D452" t="s">
        <v>3206</v>
      </c>
    </row>
    <row r="453" spans="1:4" ht="15.75" x14ac:dyDescent="0.25">
      <c r="A453" s="1" t="s">
        <v>1919</v>
      </c>
      <c r="B453" s="1" t="s">
        <v>2483</v>
      </c>
      <c r="C453" t="s">
        <v>2386</v>
      </c>
      <c r="D453" t="s">
        <v>3207</v>
      </c>
    </row>
    <row r="454" spans="1:4" ht="15.75" x14ac:dyDescent="0.25">
      <c r="A454" s="1" t="s">
        <v>1918</v>
      </c>
      <c r="B454" s="1" t="s">
        <v>3208</v>
      </c>
      <c r="C454" t="s">
        <v>2383</v>
      </c>
      <c r="D454" t="s">
        <v>3209</v>
      </c>
    </row>
    <row r="455" spans="1:4" ht="15.75" x14ac:dyDescent="0.25">
      <c r="A455" s="1" t="s">
        <v>1917</v>
      </c>
      <c r="B455" s="1" t="s">
        <v>3210</v>
      </c>
      <c r="C455" t="s">
        <v>2386</v>
      </c>
      <c r="D455" t="s">
        <v>2640</v>
      </c>
    </row>
    <row r="456" spans="1:4" ht="15.75" x14ac:dyDescent="0.25">
      <c r="A456" s="1" t="s">
        <v>1916</v>
      </c>
      <c r="B456" s="1" t="s">
        <v>3211</v>
      </c>
      <c r="C456" t="s">
        <v>2386</v>
      </c>
      <c r="D456" t="s">
        <v>2397</v>
      </c>
    </row>
    <row r="457" spans="1:4" ht="15.75" x14ac:dyDescent="0.25">
      <c r="A457" s="1" t="s">
        <v>1915</v>
      </c>
      <c r="B457" s="1" t="s">
        <v>3212</v>
      </c>
      <c r="C457" t="s">
        <v>2386</v>
      </c>
      <c r="D457" t="s">
        <v>3213</v>
      </c>
    </row>
    <row r="458" spans="1:4" ht="15.75" x14ac:dyDescent="0.25">
      <c r="A458" s="1" t="s">
        <v>1914</v>
      </c>
      <c r="B458" s="1" t="s">
        <v>3214</v>
      </c>
      <c r="C458" t="s">
        <v>2386</v>
      </c>
      <c r="D458" t="s">
        <v>2924</v>
      </c>
    </row>
    <row r="459" spans="1:4" ht="15.75" x14ac:dyDescent="0.25">
      <c r="A459" s="1" t="s">
        <v>1913</v>
      </c>
      <c r="B459" s="1" t="s">
        <v>3215</v>
      </c>
      <c r="C459" t="s">
        <v>2386</v>
      </c>
      <c r="D459" t="s">
        <v>3216</v>
      </c>
    </row>
    <row r="460" spans="1:4" ht="15.75" x14ac:dyDescent="0.25">
      <c r="A460" s="1" t="s">
        <v>1912</v>
      </c>
      <c r="B460" s="1" t="s">
        <v>3217</v>
      </c>
      <c r="C460" t="s">
        <v>2383</v>
      </c>
      <c r="D460" t="s">
        <v>3218</v>
      </c>
    </row>
    <row r="461" spans="1:4" ht="15.75" x14ac:dyDescent="0.25">
      <c r="A461" s="1" t="s">
        <v>1911</v>
      </c>
      <c r="B461" s="1" t="s">
        <v>2507</v>
      </c>
      <c r="C461" t="s">
        <v>2386</v>
      </c>
      <c r="D461" t="s">
        <v>3219</v>
      </c>
    </row>
    <row r="462" spans="1:4" ht="15.75" x14ac:dyDescent="0.25">
      <c r="A462" s="1" t="s">
        <v>1910</v>
      </c>
      <c r="B462" s="1" t="s">
        <v>2934</v>
      </c>
      <c r="C462" t="s">
        <v>2383</v>
      </c>
      <c r="D462" t="s">
        <v>3220</v>
      </c>
    </row>
    <row r="463" spans="1:4" ht="15.75" x14ac:dyDescent="0.25">
      <c r="A463" s="1" t="s">
        <v>1909</v>
      </c>
      <c r="B463" s="1" t="s">
        <v>2540</v>
      </c>
      <c r="C463" t="s">
        <v>2383</v>
      </c>
      <c r="D463" t="s">
        <v>2495</v>
      </c>
    </row>
    <row r="464" spans="1:4" ht="15.75" x14ac:dyDescent="0.25">
      <c r="A464" s="1" t="s">
        <v>1908</v>
      </c>
      <c r="B464" s="1" t="s">
        <v>3221</v>
      </c>
      <c r="C464" t="s">
        <v>2383</v>
      </c>
      <c r="D464" t="s">
        <v>3222</v>
      </c>
    </row>
    <row r="465" spans="1:5" ht="15.75" x14ac:dyDescent="0.25">
      <c r="A465" s="1" t="s">
        <v>1907</v>
      </c>
      <c r="B465" s="1" t="s">
        <v>3223</v>
      </c>
      <c r="C465" t="s">
        <v>2386</v>
      </c>
      <c r="D465" t="s">
        <v>3224</v>
      </c>
    </row>
    <row r="466" spans="1:5" ht="15.75" x14ac:dyDescent="0.25">
      <c r="A466" s="1" t="s">
        <v>1906</v>
      </c>
      <c r="B466" s="1" t="s">
        <v>3225</v>
      </c>
      <c r="C466" t="s">
        <v>2383</v>
      </c>
      <c r="D466" t="s">
        <v>2533</v>
      </c>
    </row>
    <row r="467" spans="1:5" ht="15.75" x14ac:dyDescent="0.25">
      <c r="A467" s="1" t="s">
        <v>1905</v>
      </c>
      <c r="B467" s="1" t="s">
        <v>3226</v>
      </c>
      <c r="C467" t="s">
        <v>2386</v>
      </c>
      <c r="D467" t="s">
        <v>3227</v>
      </c>
    </row>
    <row r="468" spans="1:5" ht="15.75" x14ac:dyDescent="0.25">
      <c r="A468" s="1" t="s">
        <v>1904</v>
      </c>
      <c r="B468" s="1" t="s">
        <v>2513</v>
      </c>
      <c r="C468" t="s">
        <v>2386</v>
      </c>
      <c r="D468" t="s">
        <v>3228</v>
      </c>
    </row>
    <row r="469" spans="1:5" ht="15.75" x14ac:dyDescent="0.25">
      <c r="A469" s="1" t="s">
        <v>1903</v>
      </c>
      <c r="B469" s="1" t="s">
        <v>3229</v>
      </c>
      <c r="C469" t="s">
        <v>2383</v>
      </c>
      <c r="D469" t="s">
        <v>3230</v>
      </c>
    </row>
    <row r="470" spans="1:5" ht="15.75" x14ac:dyDescent="0.25">
      <c r="A470" s="1" t="s">
        <v>1902</v>
      </c>
      <c r="B470" s="1" t="s">
        <v>3231</v>
      </c>
      <c r="C470" t="s">
        <v>2383</v>
      </c>
      <c r="D470" t="s">
        <v>3232</v>
      </c>
    </row>
    <row r="471" spans="1:5" ht="15.75" x14ac:dyDescent="0.25">
      <c r="A471" s="1" t="s">
        <v>1901</v>
      </c>
      <c r="B471" s="1" t="s">
        <v>3233</v>
      </c>
      <c r="C471" t="s">
        <v>2386</v>
      </c>
      <c r="D471" t="s">
        <v>3234</v>
      </c>
    </row>
    <row r="472" spans="1:5" ht="15.75" x14ac:dyDescent="0.25">
      <c r="A472" s="1" t="s">
        <v>1900</v>
      </c>
      <c r="B472" s="1" t="s">
        <v>3235</v>
      </c>
      <c r="C472" t="s">
        <v>2386</v>
      </c>
      <c r="D472" t="s">
        <v>3236</v>
      </c>
    </row>
    <row r="473" spans="1:5" ht="15.75" x14ac:dyDescent="0.25">
      <c r="A473" s="1" t="s">
        <v>1899</v>
      </c>
      <c r="B473" s="1" t="s">
        <v>3237</v>
      </c>
      <c r="C473" t="s">
        <v>2386</v>
      </c>
      <c r="D473" t="s">
        <v>2811</v>
      </c>
    </row>
    <row r="474" spans="1:5" ht="15.75" x14ac:dyDescent="0.25">
      <c r="A474" s="1" t="s">
        <v>1898</v>
      </c>
      <c r="B474" s="1" t="s">
        <v>2846</v>
      </c>
      <c r="C474" t="s">
        <v>2386</v>
      </c>
      <c r="D474" t="s">
        <v>3238</v>
      </c>
    </row>
    <row r="475" spans="1:5" ht="15.75" x14ac:dyDescent="0.25">
      <c r="A475" s="1" t="s">
        <v>1897</v>
      </c>
      <c r="B475" s="1" t="s">
        <v>3239</v>
      </c>
      <c r="C475" t="s">
        <v>2386</v>
      </c>
      <c r="D475" t="s">
        <v>2407</v>
      </c>
    </row>
    <row r="476" spans="1:5" ht="15.75" x14ac:dyDescent="0.25">
      <c r="A476" s="1" t="s">
        <v>1896</v>
      </c>
      <c r="B476" s="1" t="s">
        <v>3240</v>
      </c>
      <c r="C476" t="s">
        <v>2386</v>
      </c>
      <c r="D476" t="s">
        <v>3241</v>
      </c>
    </row>
    <row r="477" spans="1:5" ht="15.75" x14ac:dyDescent="0.25">
      <c r="A477" s="1" t="s">
        <v>1894</v>
      </c>
      <c r="B477" s="1" t="s">
        <v>3242</v>
      </c>
      <c r="C477" t="s">
        <v>2386</v>
      </c>
      <c r="D477" t="s">
        <v>3243</v>
      </c>
      <c r="E477" t="s">
        <v>3244</v>
      </c>
    </row>
    <row r="478" spans="1:5" ht="15.75" x14ac:dyDescent="0.25">
      <c r="A478" s="1" t="s">
        <v>1893</v>
      </c>
      <c r="B478" s="1" t="s">
        <v>3245</v>
      </c>
      <c r="C478" t="s">
        <v>2383</v>
      </c>
      <c r="D478" t="s">
        <v>3246</v>
      </c>
    </row>
    <row r="479" spans="1:5" ht="15.75" x14ac:dyDescent="0.25">
      <c r="A479" s="1" t="s">
        <v>1892</v>
      </c>
      <c r="B479" s="1" t="s">
        <v>3247</v>
      </c>
      <c r="C479" t="s">
        <v>2386</v>
      </c>
      <c r="D479" t="s">
        <v>3248</v>
      </c>
    </row>
    <row r="480" spans="1:5" ht="15.75" x14ac:dyDescent="0.25">
      <c r="A480" s="1" t="s">
        <v>1891</v>
      </c>
      <c r="B480" s="1" t="s">
        <v>3249</v>
      </c>
      <c r="C480" t="s">
        <v>2386</v>
      </c>
      <c r="D480" t="s">
        <v>3250</v>
      </c>
    </row>
    <row r="481" spans="1:4" ht="15.75" x14ac:dyDescent="0.25">
      <c r="A481" s="1" t="s">
        <v>1890</v>
      </c>
      <c r="B481" s="1" t="s">
        <v>3251</v>
      </c>
      <c r="C481" t="s">
        <v>2386</v>
      </c>
      <c r="D481" t="s">
        <v>3252</v>
      </c>
    </row>
    <row r="482" spans="1:4" ht="15.75" x14ac:dyDescent="0.25">
      <c r="A482" s="1" t="s">
        <v>1889</v>
      </c>
      <c r="B482" s="1" t="s">
        <v>3253</v>
      </c>
      <c r="C482" t="s">
        <v>2386</v>
      </c>
      <c r="D482" t="s">
        <v>2734</v>
      </c>
    </row>
    <row r="483" spans="1:4" ht="15.75" x14ac:dyDescent="0.25">
      <c r="A483" s="1" t="s">
        <v>1888</v>
      </c>
      <c r="B483" s="1" t="s">
        <v>3254</v>
      </c>
      <c r="C483" t="s">
        <v>2386</v>
      </c>
      <c r="D483" t="s">
        <v>3255</v>
      </c>
    </row>
    <row r="484" spans="1:4" ht="15.75" x14ac:dyDescent="0.25">
      <c r="A484" s="1" t="s">
        <v>1887</v>
      </c>
      <c r="B484" s="1" t="s">
        <v>3256</v>
      </c>
      <c r="C484" t="s">
        <v>2383</v>
      </c>
      <c r="D484" t="s">
        <v>3257</v>
      </c>
    </row>
    <row r="485" spans="1:4" ht="15.75" x14ac:dyDescent="0.25">
      <c r="A485" s="1" t="s">
        <v>1886</v>
      </c>
      <c r="B485" s="1" t="s">
        <v>2635</v>
      </c>
      <c r="C485" t="s">
        <v>2383</v>
      </c>
      <c r="D485" t="s">
        <v>3258</v>
      </c>
    </row>
    <row r="486" spans="1:4" ht="15.75" x14ac:dyDescent="0.25">
      <c r="A486" s="1" t="s">
        <v>1885</v>
      </c>
      <c r="B486" s="1" t="s">
        <v>3259</v>
      </c>
      <c r="C486" t="s">
        <v>2386</v>
      </c>
      <c r="D486" t="s">
        <v>2684</v>
      </c>
    </row>
    <row r="487" spans="1:4" ht="15.75" x14ac:dyDescent="0.25">
      <c r="A487" s="1" t="s">
        <v>1884</v>
      </c>
      <c r="B487" s="1" t="s">
        <v>2992</v>
      </c>
      <c r="C487" t="s">
        <v>2386</v>
      </c>
      <c r="D487" t="s">
        <v>2520</v>
      </c>
    </row>
    <row r="488" spans="1:4" ht="15.75" x14ac:dyDescent="0.25">
      <c r="A488" s="1" t="s">
        <v>1883</v>
      </c>
      <c r="B488" s="1" t="s">
        <v>3260</v>
      </c>
      <c r="C488" t="s">
        <v>3261</v>
      </c>
      <c r="D488" t="s">
        <v>3262</v>
      </c>
    </row>
    <row r="489" spans="1:4" ht="15.75" x14ac:dyDescent="0.25">
      <c r="A489" s="1" t="s">
        <v>1882</v>
      </c>
      <c r="B489" s="1" t="s">
        <v>3263</v>
      </c>
      <c r="C489" t="s">
        <v>2383</v>
      </c>
      <c r="D489" t="s">
        <v>3264</v>
      </c>
    </row>
    <row r="490" spans="1:4" ht="15.75" x14ac:dyDescent="0.25">
      <c r="A490" s="1" t="s">
        <v>1881</v>
      </c>
      <c r="B490" s="1" t="s">
        <v>3265</v>
      </c>
      <c r="C490" t="s">
        <v>2386</v>
      </c>
      <c r="D490" t="s">
        <v>2642</v>
      </c>
    </row>
    <row r="491" spans="1:4" ht="15.75" x14ac:dyDescent="0.25">
      <c r="A491" s="1" t="s">
        <v>1880</v>
      </c>
      <c r="B491" s="1" t="s">
        <v>3266</v>
      </c>
      <c r="C491" t="s">
        <v>2386</v>
      </c>
      <c r="D491" t="s">
        <v>2397</v>
      </c>
    </row>
    <row r="492" spans="1:4" ht="15.75" x14ac:dyDescent="0.25">
      <c r="A492" s="1" t="s">
        <v>1879</v>
      </c>
      <c r="B492" s="1" t="s">
        <v>3267</v>
      </c>
      <c r="C492" t="s">
        <v>2383</v>
      </c>
      <c r="D492" t="s">
        <v>3268</v>
      </c>
    </row>
    <row r="493" spans="1:4" ht="15.75" x14ac:dyDescent="0.25">
      <c r="A493" s="1" t="s">
        <v>1878</v>
      </c>
      <c r="B493" s="1" t="s">
        <v>3269</v>
      </c>
      <c r="C493" t="s">
        <v>2383</v>
      </c>
      <c r="D493" t="s">
        <v>3270</v>
      </c>
    </row>
    <row r="494" spans="1:4" ht="15.75" x14ac:dyDescent="0.25">
      <c r="A494" s="1" t="s">
        <v>1877</v>
      </c>
      <c r="B494" s="1" t="s">
        <v>3271</v>
      </c>
      <c r="C494" t="s">
        <v>2383</v>
      </c>
      <c r="D494" t="s">
        <v>2951</v>
      </c>
    </row>
    <row r="495" spans="1:4" ht="15.75" x14ac:dyDescent="0.25">
      <c r="A495" s="1" t="s">
        <v>1876</v>
      </c>
      <c r="B495" s="1" t="s">
        <v>3272</v>
      </c>
      <c r="C495" t="s">
        <v>2386</v>
      </c>
      <c r="D495" t="s">
        <v>3273</v>
      </c>
    </row>
    <row r="496" spans="1:4" ht="15.75" x14ac:dyDescent="0.25">
      <c r="A496" s="1" t="s">
        <v>1875</v>
      </c>
      <c r="B496" s="1" t="s">
        <v>3253</v>
      </c>
      <c r="C496" t="s">
        <v>2386</v>
      </c>
      <c r="D496" t="s">
        <v>3274</v>
      </c>
    </row>
    <row r="497" spans="1:4" ht="15.75" x14ac:dyDescent="0.25">
      <c r="A497" s="1" t="s">
        <v>1874</v>
      </c>
      <c r="B497" s="1" t="s">
        <v>3275</v>
      </c>
      <c r="C497" t="s">
        <v>3261</v>
      </c>
      <c r="D497" t="s">
        <v>2573</v>
      </c>
    </row>
    <row r="498" spans="1:4" ht="15.75" x14ac:dyDescent="0.25">
      <c r="A498" s="1" t="s">
        <v>1873</v>
      </c>
      <c r="B498" s="1" t="s">
        <v>3276</v>
      </c>
      <c r="C498" t="s">
        <v>2383</v>
      </c>
      <c r="D498" t="s">
        <v>3277</v>
      </c>
    </row>
    <row r="499" spans="1:4" ht="15.75" x14ac:dyDescent="0.25">
      <c r="A499" s="1" t="s">
        <v>1872</v>
      </c>
      <c r="B499" s="1" t="s">
        <v>3278</v>
      </c>
      <c r="C499" t="s">
        <v>2386</v>
      </c>
      <c r="D499" t="s">
        <v>2811</v>
      </c>
    </row>
    <row r="500" spans="1:4" ht="15.75" x14ac:dyDescent="0.25">
      <c r="A500" s="1" t="s">
        <v>1871</v>
      </c>
      <c r="B500" s="1" t="s">
        <v>3279</v>
      </c>
      <c r="C500" t="s">
        <v>2383</v>
      </c>
      <c r="D500" t="s">
        <v>3280</v>
      </c>
    </row>
    <row r="501" spans="1:4" ht="15.75" x14ac:dyDescent="0.25">
      <c r="A501" s="1" t="s">
        <v>1870</v>
      </c>
      <c r="B501" s="1" t="s">
        <v>3281</v>
      </c>
      <c r="C501" t="s">
        <v>2383</v>
      </c>
      <c r="D501" t="s">
        <v>2573</v>
      </c>
    </row>
    <row r="502" spans="1:4" ht="15.75" x14ac:dyDescent="0.25">
      <c r="A502" s="1" t="s">
        <v>1869</v>
      </c>
      <c r="B502" s="1" t="s">
        <v>3282</v>
      </c>
      <c r="C502" t="s">
        <v>2386</v>
      </c>
      <c r="D502" t="s">
        <v>3283</v>
      </c>
    </row>
    <row r="503" spans="1:4" ht="15.75" x14ac:dyDescent="0.25">
      <c r="A503" s="1" t="s">
        <v>1868</v>
      </c>
      <c r="B503" s="1" t="s">
        <v>2517</v>
      </c>
      <c r="C503" t="s">
        <v>2386</v>
      </c>
      <c r="D503" t="s">
        <v>3284</v>
      </c>
    </row>
    <row r="504" spans="1:4" ht="15.75" x14ac:dyDescent="0.25">
      <c r="A504" s="1" t="s">
        <v>1867</v>
      </c>
      <c r="B504" s="1" t="s">
        <v>3285</v>
      </c>
      <c r="C504" t="s">
        <v>2383</v>
      </c>
      <c r="D504" t="s">
        <v>3286</v>
      </c>
    </row>
    <row r="505" spans="1:4" ht="15.75" x14ac:dyDescent="0.25">
      <c r="A505" s="1" t="s">
        <v>1866</v>
      </c>
      <c r="B505" s="1" t="s">
        <v>3287</v>
      </c>
      <c r="C505" t="s">
        <v>2383</v>
      </c>
      <c r="D505" t="s">
        <v>3288</v>
      </c>
    </row>
    <row r="506" spans="1:4" ht="15.75" x14ac:dyDescent="0.25">
      <c r="A506" s="1" t="s">
        <v>1865</v>
      </c>
      <c r="B506" s="1" t="s">
        <v>3289</v>
      </c>
      <c r="C506" t="s">
        <v>2383</v>
      </c>
      <c r="D506" t="s">
        <v>2539</v>
      </c>
    </row>
    <row r="507" spans="1:4" ht="15.75" x14ac:dyDescent="0.25">
      <c r="A507" s="1" t="s">
        <v>1864</v>
      </c>
      <c r="B507" s="1" t="s">
        <v>3290</v>
      </c>
      <c r="C507" t="s">
        <v>2383</v>
      </c>
      <c r="D507" t="s">
        <v>3291</v>
      </c>
    </row>
    <row r="508" spans="1:4" ht="15.75" x14ac:dyDescent="0.25">
      <c r="A508" s="1" t="s">
        <v>1863</v>
      </c>
      <c r="B508" s="1" t="s">
        <v>3292</v>
      </c>
      <c r="C508" t="s">
        <v>2386</v>
      </c>
      <c r="D508" t="s">
        <v>3293</v>
      </c>
    </row>
    <row r="509" spans="1:4" ht="15.75" x14ac:dyDescent="0.25">
      <c r="A509" s="1" t="s">
        <v>1862</v>
      </c>
      <c r="B509" s="1" t="s">
        <v>3294</v>
      </c>
      <c r="C509" t="s">
        <v>2386</v>
      </c>
      <c r="D509" t="s">
        <v>3295</v>
      </c>
    </row>
    <row r="510" spans="1:4" ht="15.75" x14ac:dyDescent="0.25">
      <c r="A510" s="1" t="s">
        <v>1861</v>
      </c>
      <c r="B510" s="1" t="s">
        <v>3296</v>
      </c>
      <c r="C510" t="s">
        <v>2383</v>
      </c>
      <c r="D510" t="s">
        <v>3297</v>
      </c>
    </row>
    <row r="511" spans="1:4" ht="15.75" x14ac:dyDescent="0.25">
      <c r="A511" s="1" t="s">
        <v>1860</v>
      </c>
      <c r="B511" s="1" t="s">
        <v>3298</v>
      </c>
      <c r="C511" t="s">
        <v>2386</v>
      </c>
      <c r="D511" t="s">
        <v>3299</v>
      </c>
    </row>
    <row r="512" spans="1:4" ht="15.75" x14ac:dyDescent="0.25">
      <c r="A512" s="1" t="s">
        <v>1859</v>
      </c>
      <c r="B512" s="1" t="s">
        <v>3300</v>
      </c>
      <c r="C512" t="s">
        <v>2386</v>
      </c>
      <c r="D512" t="s">
        <v>3047</v>
      </c>
    </row>
    <row r="513" spans="1:4" ht="15.75" x14ac:dyDescent="0.25">
      <c r="A513" s="1" t="s">
        <v>1858</v>
      </c>
      <c r="B513" s="1" t="s">
        <v>3301</v>
      </c>
      <c r="C513" t="s">
        <v>2386</v>
      </c>
      <c r="D513" t="s">
        <v>2684</v>
      </c>
    </row>
    <row r="514" spans="1:4" ht="15.75" x14ac:dyDescent="0.25">
      <c r="A514" s="1" t="s">
        <v>1857</v>
      </c>
      <c r="B514" s="1" t="s">
        <v>3302</v>
      </c>
      <c r="C514" t="s">
        <v>2386</v>
      </c>
      <c r="D514" t="s">
        <v>3303</v>
      </c>
    </row>
    <row r="515" spans="1:4" ht="15.75" x14ac:dyDescent="0.25">
      <c r="A515" s="1" t="s">
        <v>1856</v>
      </c>
      <c r="B515" s="1" t="s">
        <v>3304</v>
      </c>
      <c r="C515" t="s">
        <v>2383</v>
      </c>
      <c r="D515" t="s">
        <v>3305</v>
      </c>
    </row>
    <row r="516" spans="1:4" ht="15.75" x14ac:dyDescent="0.25">
      <c r="A516" s="1" t="s">
        <v>1855</v>
      </c>
      <c r="B516" s="1" t="s">
        <v>3306</v>
      </c>
      <c r="C516" t="s">
        <v>2386</v>
      </c>
      <c r="D516" t="s">
        <v>3307</v>
      </c>
    </row>
    <row r="517" spans="1:4" ht="15.75" x14ac:dyDescent="0.25">
      <c r="A517" s="1" t="s">
        <v>1854</v>
      </c>
      <c r="B517" s="1" t="s">
        <v>3308</v>
      </c>
      <c r="C517" t="s">
        <v>2386</v>
      </c>
      <c r="D517" t="s">
        <v>2512</v>
      </c>
    </row>
    <row r="518" spans="1:4" ht="15.75" x14ac:dyDescent="0.25">
      <c r="A518" s="1" t="s">
        <v>1853</v>
      </c>
      <c r="B518" s="1" t="s">
        <v>3309</v>
      </c>
      <c r="C518" t="s">
        <v>2383</v>
      </c>
      <c r="D518" t="s">
        <v>2594</v>
      </c>
    </row>
    <row r="519" spans="1:4" ht="15.75" x14ac:dyDescent="0.25">
      <c r="A519" s="1" t="s">
        <v>1852</v>
      </c>
      <c r="B519" s="1" t="s">
        <v>3310</v>
      </c>
      <c r="C519" t="s">
        <v>2383</v>
      </c>
      <c r="D519" t="s">
        <v>3280</v>
      </c>
    </row>
    <row r="520" spans="1:4" ht="15.75" x14ac:dyDescent="0.25">
      <c r="A520" s="1" t="s">
        <v>1851</v>
      </c>
      <c r="B520" s="1" t="s">
        <v>3311</v>
      </c>
      <c r="C520" t="s">
        <v>2386</v>
      </c>
      <c r="D520" t="s">
        <v>3118</v>
      </c>
    </row>
    <row r="521" spans="1:4" ht="15.75" x14ac:dyDescent="0.25">
      <c r="A521" s="1" t="s">
        <v>1850</v>
      </c>
      <c r="B521" s="1" t="s">
        <v>3312</v>
      </c>
      <c r="C521" t="s">
        <v>2383</v>
      </c>
      <c r="D521" t="s">
        <v>3313</v>
      </c>
    </row>
    <row r="522" spans="1:4" ht="15.75" x14ac:dyDescent="0.25">
      <c r="A522" s="1" t="s">
        <v>1849</v>
      </c>
      <c r="B522" s="1" t="s">
        <v>3314</v>
      </c>
      <c r="C522" t="s">
        <v>2386</v>
      </c>
      <c r="D522" t="s">
        <v>3315</v>
      </c>
    </row>
    <row r="523" spans="1:4" ht="15.75" x14ac:dyDescent="0.25">
      <c r="A523" s="1" t="s">
        <v>1848</v>
      </c>
      <c r="B523" s="1" t="s">
        <v>3316</v>
      </c>
      <c r="C523" t="s">
        <v>2386</v>
      </c>
      <c r="D523" t="s">
        <v>2435</v>
      </c>
    </row>
    <row r="524" spans="1:4" ht="15.75" x14ac:dyDescent="0.25">
      <c r="A524" s="1" t="s">
        <v>1847</v>
      </c>
      <c r="B524" s="1" t="s">
        <v>3317</v>
      </c>
      <c r="C524" t="s">
        <v>2383</v>
      </c>
      <c r="D524" t="s">
        <v>3318</v>
      </c>
    </row>
    <row r="525" spans="1:4" ht="15.75" x14ac:dyDescent="0.25">
      <c r="A525" s="1" t="s">
        <v>1846</v>
      </c>
      <c r="B525" s="1" t="s">
        <v>3319</v>
      </c>
      <c r="C525" t="s">
        <v>3261</v>
      </c>
      <c r="D525" t="s">
        <v>3320</v>
      </c>
    </row>
    <row r="526" spans="1:4" ht="15.75" x14ac:dyDescent="0.25">
      <c r="A526" s="1" t="s">
        <v>1845</v>
      </c>
      <c r="B526" s="1" t="s">
        <v>3321</v>
      </c>
      <c r="C526" t="s">
        <v>2383</v>
      </c>
      <c r="D526" t="s">
        <v>3322</v>
      </c>
    </row>
    <row r="527" spans="1:4" ht="15.75" x14ac:dyDescent="0.25">
      <c r="A527" s="1" t="s">
        <v>1844</v>
      </c>
      <c r="B527" s="1" t="s">
        <v>3323</v>
      </c>
      <c r="C527" t="s">
        <v>2383</v>
      </c>
      <c r="D527" t="s">
        <v>2747</v>
      </c>
    </row>
    <row r="528" spans="1:4" ht="15.75" x14ac:dyDescent="0.25">
      <c r="A528" s="1" t="s">
        <v>1843</v>
      </c>
      <c r="B528" s="1" t="s">
        <v>3324</v>
      </c>
      <c r="C528" t="s">
        <v>3261</v>
      </c>
      <c r="D528" t="s">
        <v>3325</v>
      </c>
    </row>
    <row r="529" spans="1:4" ht="15.75" x14ac:dyDescent="0.25">
      <c r="A529" s="1" t="s">
        <v>1842</v>
      </c>
      <c r="B529" s="1" t="s">
        <v>3326</v>
      </c>
      <c r="C529" t="s">
        <v>2383</v>
      </c>
      <c r="D529" t="s">
        <v>2495</v>
      </c>
    </row>
    <row r="530" spans="1:4" ht="15.75" x14ac:dyDescent="0.25">
      <c r="A530" s="1" t="s">
        <v>1841</v>
      </c>
      <c r="B530" s="1" t="s">
        <v>3327</v>
      </c>
      <c r="C530" t="s">
        <v>2386</v>
      </c>
      <c r="D530" t="s">
        <v>2867</v>
      </c>
    </row>
    <row r="531" spans="1:4" ht="15.75" x14ac:dyDescent="0.25">
      <c r="A531" s="1" t="s">
        <v>1840</v>
      </c>
      <c r="B531" s="1" t="s">
        <v>3328</v>
      </c>
      <c r="C531" t="s">
        <v>2386</v>
      </c>
      <c r="D531" t="s">
        <v>3329</v>
      </c>
    </row>
    <row r="532" spans="1:4" ht="15.75" x14ac:dyDescent="0.25">
      <c r="A532" s="1" t="s">
        <v>1839</v>
      </c>
      <c r="B532" s="1" t="s">
        <v>3330</v>
      </c>
      <c r="C532" t="s">
        <v>2383</v>
      </c>
      <c r="D532" t="s">
        <v>3331</v>
      </c>
    </row>
    <row r="533" spans="1:4" ht="15.75" x14ac:dyDescent="0.25">
      <c r="A533" s="1" t="s">
        <v>1838</v>
      </c>
      <c r="B533" s="1" t="s">
        <v>3332</v>
      </c>
      <c r="C533" t="s">
        <v>2386</v>
      </c>
      <c r="D533" t="s">
        <v>2664</v>
      </c>
    </row>
    <row r="534" spans="1:4" ht="15.75" x14ac:dyDescent="0.25">
      <c r="A534" s="1" t="s">
        <v>1837</v>
      </c>
      <c r="B534" s="1" t="s">
        <v>3333</v>
      </c>
      <c r="C534" t="s">
        <v>2383</v>
      </c>
      <c r="D534" t="s">
        <v>3334</v>
      </c>
    </row>
    <row r="535" spans="1:4" ht="15.75" x14ac:dyDescent="0.25">
      <c r="A535" s="1" t="s">
        <v>1836</v>
      </c>
      <c r="B535" s="1" t="s">
        <v>3335</v>
      </c>
      <c r="C535" t="s">
        <v>2386</v>
      </c>
      <c r="D535" t="s">
        <v>3295</v>
      </c>
    </row>
    <row r="536" spans="1:4" ht="15.75" x14ac:dyDescent="0.25">
      <c r="A536" s="1" t="s">
        <v>1835</v>
      </c>
      <c r="B536" s="1" t="s">
        <v>3336</v>
      </c>
      <c r="C536" t="s">
        <v>2383</v>
      </c>
      <c r="D536" t="s">
        <v>3337</v>
      </c>
    </row>
    <row r="537" spans="1:4" ht="15.75" x14ac:dyDescent="0.25">
      <c r="A537" s="1" t="s">
        <v>1834</v>
      </c>
      <c r="B537" s="1" t="s">
        <v>2517</v>
      </c>
      <c r="C537" t="s">
        <v>2386</v>
      </c>
      <c r="D537" t="s">
        <v>3338</v>
      </c>
    </row>
    <row r="538" spans="1:4" ht="15.75" x14ac:dyDescent="0.25">
      <c r="A538" s="1" t="s">
        <v>1833</v>
      </c>
      <c r="B538" s="1" t="s">
        <v>3339</v>
      </c>
      <c r="C538" t="s">
        <v>2383</v>
      </c>
      <c r="D538" t="s">
        <v>3340</v>
      </c>
    </row>
    <row r="539" spans="1:4" ht="15.75" x14ac:dyDescent="0.25">
      <c r="A539" s="1" t="s">
        <v>1832</v>
      </c>
      <c r="B539" s="1" t="s">
        <v>3341</v>
      </c>
      <c r="C539" t="s">
        <v>2383</v>
      </c>
      <c r="D539" t="s">
        <v>3342</v>
      </c>
    </row>
    <row r="540" spans="1:4" ht="15.75" x14ac:dyDescent="0.25">
      <c r="A540" s="1" t="s">
        <v>1831</v>
      </c>
      <c r="B540" s="1" t="s">
        <v>3343</v>
      </c>
      <c r="C540" t="s">
        <v>2383</v>
      </c>
      <c r="D540" t="s">
        <v>3331</v>
      </c>
    </row>
    <row r="541" spans="1:4" ht="15.75" x14ac:dyDescent="0.25">
      <c r="A541" s="1" t="s">
        <v>1830</v>
      </c>
      <c r="B541" s="1" t="s">
        <v>3344</v>
      </c>
      <c r="C541" t="s">
        <v>2386</v>
      </c>
      <c r="D541" t="s">
        <v>2512</v>
      </c>
    </row>
    <row r="542" spans="1:4" ht="15.75" x14ac:dyDescent="0.25">
      <c r="A542" s="1" t="s">
        <v>1829</v>
      </c>
      <c r="B542" s="1" t="s">
        <v>3345</v>
      </c>
      <c r="C542" t="s">
        <v>2386</v>
      </c>
      <c r="D542" t="s">
        <v>3346</v>
      </c>
    </row>
    <row r="543" spans="1:4" ht="15.75" x14ac:dyDescent="0.25">
      <c r="A543" s="1" t="s">
        <v>1828</v>
      </c>
      <c r="B543" s="1" t="s">
        <v>3347</v>
      </c>
      <c r="C543" t="s">
        <v>2386</v>
      </c>
      <c r="D543" t="s">
        <v>3348</v>
      </c>
    </row>
    <row r="544" spans="1:4" ht="15.75" x14ac:dyDescent="0.25">
      <c r="A544" s="1" t="s">
        <v>1827</v>
      </c>
      <c r="B544" s="1" t="s">
        <v>3349</v>
      </c>
      <c r="C544" t="s">
        <v>2383</v>
      </c>
      <c r="D544" t="s">
        <v>2819</v>
      </c>
    </row>
    <row r="545" spans="1:4" ht="15.75" x14ac:dyDescent="0.25">
      <c r="A545" s="1" t="s">
        <v>1826</v>
      </c>
      <c r="B545" s="1" t="s">
        <v>3350</v>
      </c>
      <c r="C545" t="s">
        <v>2383</v>
      </c>
      <c r="D545" t="s">
        <v>3351</v>
      </c>
    </row>
    <row r="546" spans="1:4" ht="15.75" x14ac:dyDescent="0.25">
      <c r="A546" s="1" t="s">
        <v>1825</v>
      </c>
      <c r="B546" s="1" t="s">
        <v>3352</v>
      </c>
      <c r="C546" t="s">
        <v>3261</v>
      </c>
      <c r="D546" t="s">
        <v>3353</v>
      </c>
    </row>
    <row r="547" spans="1:4" ht="15.75" x14ac:dyDescent="0.25">
      <c r="A547" s="1" t="s">
        <v>1824</v>
      </c>
      <c r="B547" s="1" t="s">
        <v>3354</v>
      </c>
      <c r="C547" t="s">
        <v>2386</v>
      </c>
      <c r="D547" t="s">
        <v>3077</v>
      </c>
    </row>
    <row r="548" spans="1:4" ht="15.75" x14ac:dyDescent="0.25">
      <c r="A548" s="1" t="s">
        <v>1823</v>
      </c>
      <c r="B548" s="1" t="s">
        <v>3355</v>
      </c>
      <c r="C548" t="s">
        <v>2383</v>
      </c>
      <c r="D548" t="s">
        <v>3356</v>
      </c>
    </row>
    <row r="549" spans="1:4" ht="15.75" x14ac:dyDescent="0.25">
      <c r="A549" s="1" t="s">
        <v>1822</v>
      </c>
      <c r="B549" s="1" t="s">
        <v>3357</v>
      </c>
      <c r="C549" t="s">
        <v>2386</v>
      </c>
      <c r="D549" t="s">
        <v>3358</v>
      </c>
    </row>
    <row r="550" spans="1:4" ht="15.75" x14ac:dyDescent="0.25">
      <c r="A550" s="1" t="s">
        <v>1821</v>
      </c>
      <c r="B550" s="1" t="s">
        <v>3359</v>
      </c>
      <c r="C550" t="s">
        <v>2386</v>
      </c>
      <c r="D550" t="s">
        <v>3360</v>
      </c>
    </row>
    <row r="551" spans="1:4" ht="15.75" x14ac:dyDescent="0.25">
      <c r="A551" s="1" t="s">
        <v>1820</v>
      </c>
      <c r="B551" s="1" t="s">
        <v>3361</v>
      </c>
      <c r="C551" t="s">
        <v>2386</v>
      </c>
      <c r="D551" t="s">
        <v>3362</v>
      </c>
    </row>
    <row r="552" spans="1:4" ht="15.75" x14ac:dyDescent="0.25">
      <c r="A552" s="1" t="s">
        <v>1819</v>
      </c>
      <c r="B552" s="1" t="s">
        <v>3363</v>
      </c>
      <c r="C552" t="s">
        <v>2383</v>
      </c>
      <c r="D552" t="s">
        <v>3364</v>
      </c>
    </row>
    <row r="553" spans="1:4" ht="15.75" x14ac:dyDescent="0.25">
      <c r="A553" s="1" t="s">
        <v>1818</v>
      </c>
      <c r="B553" s="1" t="s">
        <v>2727</v>
      </c>
      <c r="C553" t="s">
        <v>2386</v>
      </c>
      <c r="D553" t="s">
        <v>3236</v>
      </c>
    </row>
    <row r="554" spans="1:4" ht="15.75" x14ac:dyDescent="0.25">
      <c r="A554" s="1" t="s">
        <v>1817</v>
      </c>
      <c r="B554" s="1" t="s">
        <v>3365</v>
      </c>
      <c r="C554" t="s">
        <v>2386</v>
      </c>
      <c r="D554" t="s">
        <v>3366</v>
      </c>
    </row>
    <row r="555" spans="1:4" ht="15.75" x14ac:dyDescent="0.25">
      <c r="A555" s="1" t="s">
        <v>1816</v>
      </c>
      <c r="B555" s="1" t="s">
        <v>3367</v>
      </c>
      <c r="C555" t="s">
        <v>2383</v>
      </c>
      <c r="D555" t="s">
        <v>3368</v>
      </c>
    </row>
    <row r="556" spans="1:4" ht="15.75" x14ac:dyDescent="0.25">
      <c r="A556" s="1" t="s">
        <v>1815</v>
      </c>
      <c r="B556" s="1" t="s">
        <v>3369</v>
      </c>
      <c r="C556" t="s">
        <v>2386</v>
      </c>
      <c r="D556" t="s">
        <v>2578</v>
      </c>
    </row>
    <row r="557" spans="1:4" ht="15.75" x14ac:dyDescent="0.25">
      <c r="A557" s="1" t="s">
        <v>1814</v>
      </c>
      <c r="B557" s="1" t="s">
        <v>3370</v>
      </c>
      <c r="C557" t="s">
        <v>2386</v>
      </c>
      <c r="D557" t="s">
        <v>3371</v>
      </c>
    </row>
    <row r="558" spans="1:4" ht="15.75" x14ac:dyDescent="0.25">
      <c r="A558" s="1" t="s">
        <v>1813</v>
      </c>
      <c r="B558" s="1" t="s">
        <v>3372</v>
      </c>
      <c r="C558" t="s">
        <v>2383</v>
      </c>
      <c r="D558" t="s">
        <v>3373</v>
      </c>
    </row>
    <row r="559" spans="1:4" ht="15.75" x14ac:dyDescent="0.25">
      <c r="A559" s="1" t="s">
        <v>1812</v>
      </c>
      <c r="B559" s="1" t="s">
        <v>3374</v>
      </c>
      <c r="C559" t="s">
        <v>2386</v>
      </c>
      <c r="D559" t="s">
        <v>2565</v>
      </c>
    </row>
    <row r="560" spans="1:4" ht="15.75" x14ac:dyDescent="0.25">
      <c r="A560" s="1" t="s">
        <v>1811</v>
      </c>
      <c r="B560" s="1" t="s">
        <v>3375</v>
      </c>
      <c r="C560" t="s">
        <v>2383</v>
      </c>
      <c r="D560" t="s">
        <v>3246</v>
      </c>
    </row>
    <row r="561" spans="1:4" ht="15.75" x14ac:dyDescent="0.25">
      <c r="A561" s="1" t="s">
        <v>1810</v>
      </c>
      <c r="B561" s="1" t="s">
        <v>3376</v>
      </c>
      <c r="C561" t="s">
        <v>2386</v>
      </c>
      <c r="D561" t="s">
        <v>3377</v>
      </c>
    </row>
    <row r="562" spans="1:4" ht="15.75" x14ac:dyDescent="0.25">
      <c r="A562" s="1" t="s">
        <v>1809</v>
      </c>
      <c r="B562" s="1" t="s">
        <v>3378</v>
      </c>
      <c r="C562" t="s">
        <v>2383</v>
      </c>
      <c r="D562" t="s">
        <v>3379</v>
      </c>
    </row>
    <row r="563" spans="1:4" ht="15.75" x14ac:dyDescent="0.25">
      <c r="A563" s="1" t="s">
        <v>1808</v>
      </c>
      <c r="B563" s="1" t="s">
        <v>3380</v>
      </c>
      <c r="C563" t="s">
        <v>2386</v>
      </c>
      <c r="D563" t="s">
        <v>3381</v>
      </c>
    </row>
    <row r="564" spans="1:4" ht="15.75" x14ac:dyDescent="0.25">
      <c r="A564" s="1" t="s">
        <v>1807</v>
      </c>
      <c r="B564" s="1" t="s">
        <v>3382</v>
      </c>
      <c r="C564" t="s">
        <v>2386</v>
      </c>
      <c r="D564" t="s">
        <v>3383</v>
      </c>
    </row>
    <row r="565" spans="1:4" ht="15.75" x14ac:dyDescent="0.25">
      <c r="A565" s="1" t="s">
        <v>1806</v>
      </c>
      <c r="B565" s="1" t="s">
        <v>3384</v>
      </c>
      <c r="C565" t="s">
        <v>2383</v>
      </c>
      <c r="D565" t="s">
        <v>3385</v>
      </c>
    </row>
    <row r="566" spans="1:4" ht="15.75" x14ac:dyDescent="0.25">
      <c r="A566" s="1" t="s">
        <v>1805</v>
      </c>
      <c r="B566" s="1" t="s">
        <v>3386</v>
      </c>
      <c r="C566" t="s">
        <v>3261</v>
      </c>
      <c r="D566" t="s">
        <v>3331</v>
      </c>
    </row>
    <row r="567" spans="1:4" ht="15.75" x14ac:dyDescent="0.25">
      <c r="A567" s="1" t="s">
        <v>1804</v>
      </c>
      <c r="B567" s="1" t="s">
        <v>3387</v>
      </c>
      <c r="C567" t="s">
        <v>2386</v>
      </c>
      <c r="D567" t="s">
        <v>3388</v>
      </c>
    </row>
    <row r="568" spans="1:4" ht="15.75" x14ac:dyDescent="0.25">
      <c r="A568" s="1" t="s">
        <v>1803</v>
      </c>
      <c r="B568" s="1" t="s">
        <v>3389</v>
      </c>
      <c r="C568" t="s">
        <v>2383</v>
      </c>
      <c r="D568" t="s">
        <v>3390</v>
      </c>
    </row>
    <row r="569" spans="1:4" ht="15.75" x14ac:dyDescent="0.25">
      <c r="A569" s="1" t="s">
        <v>1802</v>
      </c>
      <c r="B569" s="1" t="s">
        <v>3391</v>
      </c>
      <c r="C569" t="s">
        <v>2383</v>
      </c>
      <c r="D569" t="s">
        <v>3392</v>
      </c>
    </row>
    <row r="570" spans="1:4" ht="15.75" x14ac:dyDescent="0.25">
      <c r="A570" s="1" t="s">
        <v>1801</v>
      </c>
      <c r="B570" s="1" t="s">
        <v>3393</v>
      </c>
      <c r="C570" t="s">
        <v>2383</v>
      </c>
      <c r="D570" t="s">
        <v>3394</v>
      </c>
    </row>
    <row r="571" spans="1:4" ht="15.75" x14ac:dyDescent="0.25">
      <c r="A571" s="1" t="s">
        <v>1800</v>
      </c>
      <c r="B571" s="1" t="s">
        <v>3395</v>
      </c>
      <c r="C571" t="s">
        <v>2386</v>
      </c>
      <c r="D571" t="s">
        <v>3396</v>
      </c>
    </row>
    <row r="572" spans="1:4" ht="15.75" x14ac:dyDescent="0.25">
      <c r="A572" s="1" t="s">
        <v>1799</v>
      </c>
      <c r="B572" s="1" t="s">
        <v>3397</v>
      </c>
      <c r="C572" t="s">
        <v>2386</v>
      </c>
      <c r="D572" t="s">
        <v>3398</v>
      </c>
    </row>
    <row r="573" spans="1:4" ht="15.75" x14ac:dyDescent="0.25">
      <c r="A573" s="1" t="s">
        <v>1798</v>
      </c>
      <c r="B573" s="1" t="s">
        <v>3399</v>
      </c>
      <c r="C573" t="s">
        <v>2386</v>
      </c>
      <c r="D573" t="s">
        <v>2769</v>
      </c>
    </row>
    <row r="574" spans="1:4" ht="15.75" x14ac:dyDescent="0.25">
      <c r="A574" s="1" t="s">
        <v>1797</v>
      </c>
      <c r="B574" s="1" t="s">
        <v>3400</v>
      </c>
      <c r="C574" t="s">
        <v>3261</v>
      </c>
      <c r="D574" t="s">
        <v>3401</v>
      </c>
    </row>
    <row r="575" spans="1:4" ht="15.75" x14ac:dyDescent="0.25">
      <c r="A575" s="1" t="s">
        <v>1796</v>
      </c>
      <c r="B575" s="1" t="s">
        <v>3402</v>
      </c>
      <c r="C575" t="s">
        <v>2386</v>
      </c>
      <c r="D575" t="s">
        <v>3403</v>
      </c>
    </row>
    <row r="576" spans="1:4" ht="15.75" x14ac:dyDescent="0.25">
      <c r="A576" s="1" t="s">
        <v>1795</v>
      </c>
      <c r="B576" s="1" t="s">
        <v>3404</v>
      </c>
      <c r="C576" t="s">
        <v>2386</v>
      </c>
      <c r="D576" t="s">
        <v>3405</v>
      </c>
    </row>
    <row r="577" spans="1:4" ht="15.75" x14ac:dyDescent="0.25">
      <c r="A577" s="1" t="s">
        <v>1794</v>
      </c>
      <c r="B577" s="1" t="s">
        <v>3406</v>
      </c>
      <c r="C577" t="s">
        <v>2383</v>
      </c>
      <c r="D577" t="s">
        <v>3407</v>
      </c>
    </row>
    <row r="578" spans="1:4" ht="15.75" x14ac:dyDescent="0.25">
      <c r="A578" s="1" t="s">
        <v>1793</v>
      </c>
      <c r="B578" s="1" t="s">
        <v>3408</v>
      </c>
      <c r="C578" t="s">
        <v>3261</v>
      </c>
      <c r="D578" t="s">
        <v>2620</v>
      </c>
    </row>
    <row r="579" spans="1:4" ht="15.75" x14ac:dyDescent="0.25">
      <c r="A579" s="1" t="s">
        <v>1792</v>
      </c>
      <c r="B579" s="1" t="s">
        <v>3409</v>
      </c>
      <c r="C579" t="s">
        <v>2386</v>
      </c>
      <c r="D579" t="s">
        <v>3410</v>
      </c>
    </row>
    <row r="580" spans="1:4" ht="15.75" x14ac:dyDescent="0.25">
      <c r="A580" s="1" t="s">
        <v>1791</v>
      </c>
      <c r="B580" s="1" t="s">
        <v>3411</v>
      </c>
      <c r="C580" t="s">
        <v>2383</v>
      </c>
      <c r="D580" t="s">
        <v>3412</v>
      </c>
    </row>
    <row r="581" spans="1:4" ht="15.75" x14ac:dyDescent="0.25">
      <c r="A581" s="1" t="s">
        <v>1790</v>
      </c>
      <c r="B581" s="1" t="s">
        <v>3413</v>
      </c>
      <c r="C581" t="s">
        <v>2383</v>
      </c>
      <c r="D581" t="s">
        <v>3414</v>
      </c>
    </row>
    <row r="582" spans="1:4" ht="15.75" x14ac:dyDescent="0.25">
      <c r="A582" s="1" t="s">
        <v>1789</v>
      </c>
      <c r="B582" s="1" t="s">
        <v>3415</v>
      </c>
      <c r="C582" t="s">
        <v>2386</v>
      </c>
      <c r="D582" t="s">
        <v>3416</v>
      </c>
    </row>
    <row r="583" spans="1:4" ht="15.75" x14ac:dyDescent="0.25">
      <c r="A583" s="1" t="s">
        <v>1788</v>
      </c>
      <c r="B583" s="1" t="s">
        <v>3417</v>
      </c>
      <c r="C583" t="s">
        <v>2386</v>
      </c>
      <c r="D583" t="s">
        <v>2389</v>
      </c>
    </row>
    <row r="584" spans="1:4" ht="15.75" x14ac:dyDescent="0.25">
      <c r="A584" s="1" t="s">
        <v>1787</v>
      </c>
      <c r="B584" s="1" t="s">
        <v>3418</v>
      </c>
      <c r="C584" t="s">
        <v>2383</v>
      </c>
      <c r="D584" t="s">
        <v>3419</v>
      </c>
    </row>
    <row r="585" spans="1:4" ht="15.75" x14ac:dyDescent="0.25">
      <c r="A585" s="1" t="s">
        <v>1786</v>
      </c>
      <c r="B585" s="1" t="s">
        <v>3420</v>
      </c>
      <c r="C585" t="s">
        <v>2386</v>
      </c>
      <c r="D585" t="s">
        <v>3140</v>
      </c>
    </row>
    <row r="586" spans="1:4" ht="15.75" x14ac:dyDescent="0.25">
      <c r="A586" s="1" t="s">
        <v>1785</v>
      </c>
      <c r="B586" s="1" t="s">
        <v>3421</v>
      </c>
      <c r="C586" t="s">
        <v>2383</v>
      </c>
      <c r="D586" t="s">
        <v>3422</v>
      </c>
    </row>
    <row r="587" spans="1:4" ht="15.75" x14ac:dyDescent="0.25">
      <c r="A587" s="1" t="s">
        <v>1784</v>
      </c>
      <c r="B587" s="1" t="s">
        <v>3423</v>
      </c>
      <c r="C587" t="s">
        <v>2383</v>
      </c>
      <c r="D587" t="s">
        <v>3056</v>
      </c>
    </row>
    <row r="588" spans="1:4" ht="15.75" x14ac:dyDescent="0.25">
      <c r="A588" s="1" t="s">
        <v>1783</v>
      </c>
      <c r="B588" s="1" t="s">
        <v>3424</v>
      </c>
      <c r="C588" t="s">
        <v>2383</v>
      </c>
      <c r="D588" t="s">
        <v>3425</v>
      </c>
    </row>
    <row r="589" spans="1:4" ht="15.75" x14ac:dyDescent="0.25">
      <c r="A589" s="1" t="s">
        <v>1782</v>
      </c>
      <c r="B589" s="1" t="s">
        <v>3426</v>
      </c>
      <c r="C589" t="s">
        <v>2383</v>
      </c>
      <c r="D589" t="s">
        <v>3427</v>
      </c>
    </row>
    <row r="590" spans="1:4" ht="15.75" x14ac:dyDescent="0.25">
      <c r="A590" s="1" t="s">
        <v>1781</v>
      </c>
      <c r="B590" s="1" t="s">
        <v>2536</v>
      </c>
      <c r="C590" t="s">
        <v>3261</v>
      </c>
      <c r="D590" t="s">
        <v>3428</v>
      </c>
    </row>
    <row r="591" spans="1:4" ht="15.75" x14ac:dyDescent="0.25">
      <c r="A591" s="1" t="s">
        <v>1780</v>
      </c>
      <c r="B591" s="1" t="s">
        <v>3429</v>
      </c>
      <c r="C591" t="s">
        <v>2383</v>
      </c>
      <c r="D591" t="s">
        <v>3430</v>
      </c>
    </row>
    <row r="592" spans="1:4" ht="15.75" x14ac:dyDescent="0.25">
      <c r="A592" s="1" t="s">
        <v>1779</v>
      </c>
      <c r="B592" s="1" t="s">
        <v>3431</v>
      </c>
      <c r="C592" t="s">
        <v>2386</v>
      </c>
      <c r="D592" t="s">
        <v>2873</v>
      </c>
    </row>
    <row r="593" spans="1:4" ht="15.75" x14ac:dyDescent="0.25">
      <c r="A593" s="1" t="s">
        <v>1778</v>
      </c>
      <c r="B593" s="1" t="s">
        <v>2513</v>
      </c>
      <c r="C593" t="s">
        <v>2383</v>
      </c>
      <c r="D593" t="s">
        <v>3432</v>
      </c>
    </row>
    <row r="594" spans="1:4" ht="15.75" x14ac:dyDescent="0.25">
      <c r="A594" s="1" t="s">
        <v>1777</v>
      </c>
      <c r="B594" s="1" t="s">
        <v>3433</v>
      </c>
      <c r="C594" t="s">
        <v>2383</v>
      </c>
      <c r="D594" t="s">
        <v>3434</v>
      </c>
    </row>
    <row r="595" spans="1:4" ht="15.75" x14ac:dyDescent="0.25">
      <c r="A595" s="1" t="s">
        <v>1776</v>
      </c>
      <c r="B595" s="1" t="s">
        <v>3435</v>
      </c>
      <c r="C595" t="s">
        <v>3261</v>
      </c>
      <c r="D595" t="s">
        <v>3436</v>
      </c>
    </row>
    <row r="596" spans="1:4" ht="15.75" x14ac:dyDescent="0.25">
      <c r="A596" s="1" t="s">
        <v>1775</v>
      </c>
      <c r="B596" s="1" t="s">
        <v>3437</v>
      </c>
      <c r="C596" t="s">
        <v>2383</v>
      </c>
      <c r="D596" t="s">
        <v>3438</v>
      </c>
    </row>
    <row r="597" spans="1:4" ht="15.75" x14ac:dyDescent="0.25">
      <c r="A597" s="1" t="s">
        <v>1774</v>
      </c>
      <c r="B597" s="1" t="s">
        <v>3439</v>
      </c>
      <c r="C597" t="s">
        <v>2386</v>
      </c>
      <c r="D597" t="s">
        <v>3440</v>
      </c>
    </row>
    <row r="598" spans="1:4" ht="15.75" x14ac:dyDescent="0.25">
      <c r="A598" s="1" t="s">
        <v>1773</v>
      </c>
      <c r="B598" s="1" t="s">
        <v>3441</v>
      </c>
      <c r="C598" t="s">
        <v>2386</v>
      </c>
      <c r="D598" t="s">
        <v>3442</v>
      </c>
    </row>
    <row r="599" spans="1:4" ht="15.75" x14ac:dyDescent="0.25">
      <c r="A599" s="1" t="s">
        <v>1772</v>
      </c>
      <c r="B599" s="1" t="s">
        <v>3443</v>
      </c>
      <c r="C599" t="s">
        <v>2383</v>
      </c>
      <c r="D599" t="s">
        <v>3444</v>
      </c>
    </row>
    <row r="600" spans="1:4" ht="15.75" x14ac:dyDescent="0.25">
      <c r="A600" s="1" t="s">
        <v>1771</v>
      </c>
      <c r="B600" s="1" t="s">
        <v>3445</v>
      </c>
      <c r="C600" t="s">
        <v>2383</v>
      </c>
      <c r="D600" t="s">
        <v>3446</v>
      </c>
    </row>
    <row r="601" spans="1:4" ht="15.75" x14ac:dyDescent="0.25">
      <c r="A601" s="1" t="s">
        <v>1770</v>
      </c>
      <c r="B601" s="1" t="s">
        <v>3447</v>
      </c>
      <c r="C601" t="s">
        <v>2386</v>
      </c>
      <c r="D601" t="s">
        <v>3448</v>
      </c>
    </row>
    <row r="602" spans="1:4" ht="15.75" x14ac:dyDescent="0.25">
      <c r="A602" s="1" t="s">
        <v>1769</v>
      </c>
      <c r="B602" s="1" t="s">
        <v>3449</v>
      </c>
      <c r="C602" t="s">
        <v>2383</v>
      </c>
      <c r="D602" t="s">
        <v>3450</v>
      </c>
    </row>
    <row r="603" spans="1:4" ht="15.75" x14ac:dyDescent="0.25">
      <c r="A603" s="1" t="s">
        <v>1768</v>
      </c>
      <c r="B603" s="1" t="s">
        <v>3451</v>
      </c>
      <c r="C603" t="s">
        <v>3261</v>
      </c>
      <c r="D603" t="s">
        <v>2755</v>
      </c>
    </row>
    <row r="604" spans="1:4" ht="15.75" x14ac:dyDescent="0.25">
      <c r="A604" s="1" t="s">
        <v>1767</v>
      </c>
      <c r="B604" s="1" t="s">
        <v>3452</v>
      </c>
      <c r="C604" t="s">
        <v>3261</v>
      </c>
      <c r="D604" t="s">
        <v>3453</v>
      </c>
    </row>
    <row r="605" spans="1:4" ht="15.75" x14ac:dyDescent="0.25">
      <c r="A605" s="1" t="s">
        <v>1766</v>
      </c>
      <c r="B605" s="1" t="s">
        <v>3454</v>
      </c>
      <c r="C605" t="s">
        <v>2386</v>
      </c>
      <c r="D605" t="s">
        <v>3416</v>
      </c>
    </row>
    <row r="606" spans="1:4" ht="15.75" x14ac:dyDescent="0.25">
      <c r="A606" s="1" t="s">
        <v>1765</v>
      </c>
      <c r="B606" s="1" t="s">
        <v>2606</v>
      </c>
      <c r="C606" t="s">
        <v>2386</v>
      </c>
      <c r="D606" t="s">
        <v>3455</v>
      </c>
    </row>
    <row r="607" spans="1:4" ht="15.75" x14ac:dyDescent="0.25">
      <c r="A607" s="1" t="s">
        <v>1764</v>
      </c>
      <c r="B607" s="1" t="s">
        <v>3456</v>
      </c>
      <c r="C607" t="s">
        <v>2386</v>
      </c>
      <c r="D607" t="s">
        <v>3457</v>
      </c>
    </row>
    <row r="608" spans="1:4" ht="15.75" x14ac:dyDescent="0.25">
      <c r="A608" s="1" t="s">
        <v>1763</v>
      </c>
      <c r="B608" s="1" t="s">
        <v>3458</v>
      </c>
      <c r="C608" t="s">
        <v>2386</v>
      </c>
      <c r="D608" t="s">
        <v>3459</v>
      </c>
    </row>
    <row r="609" spans="1:4" ht="15.75" x14ac:dyDescent="0.25">
      <c r="A609" s="1" t="s">
        <v>1762</v>
      </c>
      <c r="B609" s="1" t="s">
        <v>3460</v>
      </c>
      <c r="C609" t="s">
        <v>2386</v>
      </c>
      <c r="D609" t="s">
        <v>3461</v>
      </c>
    </row>
    <row r="610" spans="1:4" ht="15.75" x14ac:dyDescent="0.25">
      <c r="A610" s="1" t="s">
        <v>1761</v>
      </c>
      <c r="B610" s="1" t="s">
        <v>3462</v>
      </c>
      <c r="C610" t="s">
        <v>2386</v>
      </c>
      <c r="D610" t="s">
        <v>3463</v>
      </c>
    </row>
    <row r="611" spans="1:4" ht="15.75" x14ac:dyDescent="0.25">
      <c r="A611" s="1" t="s">
        <v>1760</v>
      </c>
      <c r="B611" s="1" t="s">
        <v>3464</v>
      </c>
      <c r="C611" t="s">
        <v>3261</v>
      </c>
      <c r="D611" t="s">
        <v>3465</v>
      </c>
    </row>
    <row r="612" spans="1:4" ht="15.75" x14ac:dyDescent="0.25">
      <c r="A612" s="1" t="s">
        <v>1759</v>
      </c>
      <c r="B612" s="1" t="s">
        <v>3466</v>
      </c>
      <c r="C612" t="s">
        <v>2386</v>
      </c>
      <c r="D612" t="s">
        <v>3467</v>
      </c>
    </row>
    <row r="613" spans="1:4" ht="15.75" x14ac:dyDescent="0.25">
      <c r="A613" s="1" t="s">
        <v>1758</v>
      </c>
      <c r="B613" s="1" t="s">
        <v>3468</v>
      </c>
      <c r="C613" t="s">
        <v>2383</v>
      </c>
      <c r="D613" t="s">
        <v>2875</v>
      </c>
    </row>
    <row r="614" spans="1:4" ht="15.75" x14ac:dyDescent="0.25">
      <c r="A614" s="1" t="s">
        <v>1757</v>
      </c>
      <c r="B614" s="1" t="s">
        <v>3469</v>
      </c>
      <c r="C614" t="s">
        <v>2383</v>
      </c>
      <c r="D614" t="s">
        <v>3470</v>
      </c>
    </row>
    <row r="615" spans="1:4" ht="15.75" x14ac:dyDescent="0.25">
      <c r="A615" s="1" t="s">
        <v>1756</v>
      </c>
      <c r="B615" s="1" t="s">
        <v>3471</v>
      </c>
      <c r="C615" t="s">
        <v>2386</v>
      </c>
      <c r="D615" t="s">
        <v>3472</v>
      </c>
    </row>
    <row r="616" spans="1:4" ht="15.75" x14ac:dyDescent="0.25">
      <c r="A616" s="1" t="s">
        <v>1755</v>
      </c>
      <c r="B616" s="1" t="s">
        <v>3473</v>
      </c>
      <c r="C616" t="s">
        <v>2383</v>
      </c>
      <c r="D616" t="s">
        <v>3474</v>
      </c>
    </row>
    <row r="617" spans="1:4" ht="15.75" x14ac:dyDescent="0.25">
      <c r="A617" s="1" t="s">
        <v>1754</v>
      </c>
      <c r="B617" s="1" t="s">
        <v>2519</v>
      </c>
      <c r="C617" t="s">
        <v>2383</v>
      </c>
      <c r="D617" t="s">
        <v>3475</v>
      </c>
    </row>
    <row r="618" spans="1:4" ht="15.75" x14ac:dyDescent="0.25">
      <c r="A618" s="1" t="s">
        <v>1753</v>
      </c>
      <c r="B618" s="1" t="s">
        <v>2912</v>
      </c>
      <c r="C618" t="s">
        <v>3261</v>
      </c>
      <c r="D618" t="s">
        <v>2747</v>
      </c>
    </row>
    <row r="619" spans="1:4" ht="15.75" x14ac:dyDescent="0.25">
      <c r="A619" s="1" t="s">
        <v>1752</v>
      </c>
      <c r="B619" s="1" t="s">
        <v>3476</v>
      </c>
      <c r="C619" t="s">
        <v>2383</v>
      </c>
      <c r="D619" t="s">
        <v>2740</v>
      </c>
    </row>
    <row r="620" spans="1:4" ht="15.75" x14ac:dyDescent="0.25">
      <c r="A620" s="1" t="s">
        <v>1751</v>
      </c>
      <c r="B620" s="1" t="s">
        <v>3477</v>
      </c>
      <c r="C620" t="s">
        <v>2383</v>
      </c>
      <c r="D620" t="s">
        <v>2835</v>
      </c>
    </row>
    <row r="621" spans="1:4" ht="15.75" x14ac:dyDescent="0.25">
      <c r="A621" s="1" t="s">
        <v>1750</v>
      </c>
      <c r="B621" s="1" t="s">
        <v>3478</v>
      </c>
      <c r="C621" t="s">
        <v>2383</v>
      </c>
      <c r="D621" t="s">
        <v>3479</v>
      </c>
    </row>
    <row r="622" spans="1:4" ht="15.75" x14ac:dyDescent="0.25">
      <c r="A622" s="1" t="s">
        <v>1749</v>
      </c>
      <c r="B622" s="1" t="s">
        <v>3480</v>
      </c>
      <c r="C622" t="s">
        <v>3261</v>
      </c>
      <c r="D622" t="s">
        <v>3481</v>
      </c>
    </row>
    <row r="623" spans="1:4" ht="15.75" x14ac:dyDescent="0.25">
      <c r="A623" s="1" t="s">
        <v>1748</v>
      </c>
      <c r="B623" s="1" t="s">
        <v>3482</v>
      </c>
      <c r="C623" t="s">
        <v>2386</v>
      </c>
      <c r="D623" t="s">
        <v>3483</v>
      </c>
    </row>
    <row r="624" spans="1:4" ht="15.75" x14ac:dyDescent="0.25">
      <c r="A624" s="1" t="s">
        <v>1747</v>
      </c>
      <c r="B624" s="1" t="s">
        <v>3484</v>
      </c>
      <c r="C624" t="s">
        <v>2383</v>
      </c>
      <c r="D624" t="s">
        <v>3485</v>
      </c>
    </row>
    <row r="625" spans="1:4" ht="15.75" x14ac:dyDescent="0.25">
      <c r="A625" s="1" t="s">
        <v>1746</v>
      </c>
      <c r="B625" s="1" t="s">
        <v>3486</v>
      </c>
      <c r="C625" t="s">
        <v>2386</v>
      </c>
      <c r="D625" t="s">
        <v>3487</v>
      </c>
    </row>
    <row r="626" spans="1:4" ht="15.75" x14ac:dyDescent="0.25">
      <c r="A626" s="1" t="s">
        <v>1745</v>
      </c>
      <c r="B626" s="1" t="s">
        <v>3488</v>
      </c>
      <c r="C626" t="s">
        <v>2386</v>
      </c>
      <c r="D626" t="s">
        <v>3489</v>
      </c>
    </row>
    <row r="627" spans="1:4" ht="15.75" x14ac:dyDescent="0.25">
      <c r="A627" s="1" t="s">
        <v>1744</v>
      </c>
      <c r="B627" s="1" t="s">
        <v>3490</v>
      </c>
      <c r="C627" t="s">
        <v>2386</v>
      </c>
      <c r="D627" t="s">
        <v>3491</v>
      </c>
    </row>
    <row r="628" spans="1:4" ht="15.75" x14ac:dyDescent="0.25">
      <c r="A628" s="1" t="s">
        <v>1743</v>
      </c>
      <c r="B628" s="1" t="s">
        <v>3492</v>
      </c>
      <c r="C628" t="s">
        <v>2386</v>
      </c>
      <c r="D628" t="s">
        <v>3493</v>
      </c>
    </row>
    <row r="629" spans="1:4" ht="15.75" x14ac:dyDescent="0.25">
      <c r="A629" s="1" t="s">
        <v>1742</v>
      </c>
      <c r="B629" s="1" t="s">
        <v>3494</v>
      </c>
      <c r="C629" t="s">
        <v>3261</v>
      </c>
      <c r="D629" t="s">
        <v>3495</v>
      </c>
    </row>
    <row r="630" spans="1:4" ht="15.75" x14ac:dyDescent="0.25">
      <c r="A630" s="1" t="s">
        <v>1741</v>
      </c>
      <c r="B630" s="1" t="s">
        <v>3496</v>
      </c>
      <c r="C630" t="s">
        <v>2386</v>
      </c>
      <c r="D630" t="s">
        <v>3497</v>
      </c>
    </row>
    <row r="631" spans="1:4" ht="15.75" x14ac:dyDescent="0.25">
      <c r="A631" s="1" t="s">
        <v>1740</v>
      </c>
      <c r="B631" s="1" t="s">
        <v>2893</v>
      </c>
      <c r="C631" t="s">
        <v>2383</v>
      </c>
      <c r="D631" t="s">
        <v>3498</v>
      </c>
    </row>
    <row r="632" spans="1:4" ht="15.75" x14ac:dyDescent="0.25">
      <c r="A632" s="1" t="s">
        <v>1739</v>
      </c>
      <c r="B632" s="1" t="s">
        <v>3499</v>
      </c>
      <c r="C632" t="s">
        <v>3261</v>
      </c>
      <c r="D632" t="s">
        <v>3500</v>
      </c>
    </row>
    <row r="633" spans="1:4" ht="15.75" x14ac:dyDescent="0.25">
      <c r="A633" s="1" t="s">
        <v>1738</v>
      </c>
      <c r="B633" s="1" t="s">
        <v>3501</v>
      </c>
      <c r="C633" t="s">
        <v>2386</v>
      </c>
      <c r="D633" t="s">
        <v>2807</v>
      </c>
    </row>
    <row r="634" spans="1:4" ht="15.75" x14ac:dyDescent="0.25">
      <c r="A634" s="1" t="s">
        <v>1737</v>
      </c>
      <c r="B634" s="1" t="s">
        <v>3502</v>
      </c>
      <c r="C634" t="s">
        <v>2386</v>
      </c>
      <c r="D634" t="s">
        <v>3140</v>
      </c>
    </row>
    <row r="635" spans="1:4" ht="15.75" x14ac:dyDescent="0.25">
      <c r="A635" s="1" t="s">
        <v>1736</v>
      </c>
      <c r="B635" s="1" t="s">
        <v>3503</v>
      </c>
      <c r="C635" t="s">
        <v>3261</v>
      </c>
      <c r="D635" t="s">
        <v>3504</v>
      </c>
    </row>
    <row r="636" spans="1:4" ht="15.75" x14ac:dyDescent="0.25">
      <c r="A636" s="1" t="s">
        <v>1735</v>
      </c>
      <c r="B636" s="1" t="s">
        <v>2997</v>
      </c>
      <c r="C636" t="s">
        <v>2386</v>
      </c>
      <c r="D636" t="s">
        <v>3505</v>
      </c>
    </row>
    <row r="637" spans="1:4" ht="15.75" x14ac:dyDescent="0.25">
      <c r="A637" s="1" t="s">
        <v>1734</v>
      </c>
      <c r="B637" s="1" t="s">
        <v>3506</v>
      </c>
      <c r="C637" t="s">
        <v>3261</v>
      </c>
      <c r="D637" t="s">
        <v>3507</v>
      </c>
    </row>
    <row r="638" spans="1:4" ht="15.75" x14ac:dyDescent="0.25">
      <c r="A638" s="1" t="s">
        <v>1733</v>
      </c>
      <c r="B638" s="1" t="s">
        <v>3508</v>
      </c>
      <c r="C638" t="s">
        <v>2383</v>
      </c>
      <c r="D638" t="s">
        <v>2851</v>
      </c>
    </row>
    <row r="639" spans="1:4" ht="15.75" x14ac:dyDescent="0.25">
      <c r="A639" s="1" t="s">
        <v>1732</v>
      </c>
      <c r="B639" s="1" t="s">
        <v>3509</v>
      </c>
      <c r="C639" t="s">
        <v>2386</v>
      </c>
      <c r="D639" t="s">
        <v>2622</v>
      </c>
    </row>
    <row r="640" spans="1:4" ht="15.75" x14ac:dyDescent="0.25">
      <c r="A640" s="1" t="s">
        <v>1731</v>
      </c>
      <c r="B640" s="1" t="s">
        <v>3510</v>
      </c>
      <c r="C640" t="s">
        <v>2383</v>
      </c>
      <c r="D640" t="s">
        <v>3511</v>
      </c>
    </row>
    <row r="641" spans="1:4" ht="15.75" x14ac:dyDescent="0.25">
      <c r="A641" s="1" t="s">
        <v>1730</v>
      </c>
      <c r="B641" s="1" t="s">
        <v>2390</v>
      </c>
      <c r="C641" t="s">
        <v>3261</v>
      </c>
      <c r="D641" t="s">
        <v>3512</v>
      </c>
    </row>
    <row r="642" spans="1:4" ht="15.75" x14ac:dyDescent="0.25">
      <c r="A642" s="1" t="s">
        <v>1729</v>
      </c>
      <c r="B642" s="1" t="s">
        <v>3513</v>
      </c>
      <c r="C642" t="s">
        <v>2386</v>
      </c>
      <c r="D642" t="s">
        <v>3514</v>
      </c>
    </row>
    <row r="643" spans="1:4" ht="15.75" x14ac:dyDescent="0.25">
      <c r="A643" s="1" t="s">
        <v>1728</v>
      </c>
      <c r="B643" s="1" t="s">
        <v>2507</v>
      </c>
      <c r="C643" t="s">
        <v>2383</v>
      </c>
      <c r="D643" t="s">
        <v>3515</v>
      </c>
    </row>
    <row r="644" spans="1:4" ht="15.75" x14ac:dyDescent="0.25">
      <c r="A644" s="1" t="s">
        <v>1727</v>
      </c>
      <c r="B644" s="1" t="s">
        <v>3516</v>
      </c>
      <c r="C644" t="s">
        <v>2386</v>
      </c>
      <c r="D644" t="s">
        <v>2397</v>
      </c>
    </row>
    <row r="645" spans="1:4" ht="15.75" x14ac:dyDescent="0.25">
      <c r="A645" s="1" t="s">
        <v>1726</v>
      </c>
      <c r="B645" s="1" t="s">
        <v>3517</v>
      </c>
      <c r="C645" t="s">
        <v>2386</v>
      </c>
      <c r="D645" t="s">
        <v>3518</v>
      </c>
    </row>
    <row r="646" spans="1:4" ht="15.75" x14ac:dyDescent="0.25">
      <c r="A646" s="1" t="s">
        <v>1725</v>
      </c>
      <c r="B646" s="1" t="s">
        <v>3519</v>
      </c>
      <c r="C646" t="s">
        <v>2383</v>
      </c>
      <c r="D646" t="s">
        <v>3116</v>
      </c>
    </row>
    <row r="647" spans="1:4" ht="15.75" x14ac:dyDescent="0.25">
      <c r="A647" s="1" t="s">
        <v>1724</v>
      </c>
      <c r="B647" s="1" t="s">
        <v>3520</v>
      </c>
      <c r="C647" t="s">
        <v>2383</v>
      </c>
      <c r="D647" t="s">
        <v>3521</v>
      </c>
    </row>
    <row r="648" spans="1:4" ht="15.75" x14ac:dyDescent="0.25">
      <c r="A648" s="1" t="s">
        <v>1723</v>
      </c>
      <c r="B648" s="1" t="s">
        <v>3522</v>
      </c>
      <c r="C648" t="s">
        <v>2383</v>
      </c>
      <c r="D648" t="s">
        <v>3523</v>
      </c>
    </row>
    <row r="649" spans="1:4" ht="15.75" x14ac:dyDescent="0.25">
      <c r="A649" s="1" t="s">
        <v>1722</v>
      </c>
      <c r="B649" s="1" t="s">
        <v>3524</v>
      </c>
      <c r="C649" t="s">
        <v>2386</v>
      </c>
      <c r="D649" t="s">
        <v>3525</v>
      </c>
    </row>
    <row r="650" spans="1:4" ht="15.75" x14ac:dyDescent="0.25">
      <c r="A650" s="1" t="s">
        <v>1721</v>
      </c>
      <c r="B650" s="1" t="s">
        <v>3526</v>
      </c>
      <c r="C650" t="s">
        <v>2386</v>
      </c>
      <c r="D650" t="s">
        <v>3118</v>
      </c>
    </row>
    <row r="651" spans="1:4" ht="15.75" x14ac:dyDescent="0.25">
      <c r="A651" s="1" t="s">
        <v>1720</v>
      </c>
      <c r="B651" s="1" t="s">
        <v>3527</v>
      </c>
      <c r="C651" t="s">
        <v>2383</v>
      </c>
      <c r="D651" t="s">
        <v>3528</v>
      </c>
    </row>
    <row r="652" spans="1:4" ht="15.75" x14ac:dyDescent="0.25">
      <c r="A652" s="1" t="s">
        <v>1719</v>
      </c>
      <c r="B652" s="1" t="s">
        <v>3529</v>
      </c>
      <c r="C652" t="s">
        <v>2386</v>
      </c>
      <c r="D652" t="s">
        <v>2407</v>
      </c>
    </row>
    <row r="653" spans="1:4" ht="15.75" x14ac:dyDescent="0.25">
      <c r="A653" s="1" t="s">
        <v>1718</v>
      </c>
      <c r="B653" s="1" t="s">
        <v>3530</v>
      </c>
      <c r="C653" t="s">
        <v>2383</v>
      </c>
      <c r="D653" t="s">
        <v>3531</v>
      </c>
    </row>
    <row r="654" spans="1:4" ht="15.75" x14ac:dyDescent="0.25">
      <c r="A654" s="1" t="s">
        <v>1717</v>
      </c>
      <c r="B654" s="1" t="s">
        <v>3532</v>
      </c>
      <c r="C654" t="s">
        <v>2386</v>
      </c>
      <c r="D654" t="s">
        <v>3533</v>
      </c>
    </row>
    <row r="655" spans="1:4" ht="15.75" x14ac:dyDescent="0.25">
      <c r="A655" s="1" t="s">
        <v>1716</v>
      </c>
      <c r="B655" s="1" t="s">
        <v>3534</v>
      </c>
      <c r="C655" t="s">
        <v>2386</v>
      </c>
      <c r="D655" t="s">
        <v>2569</v>
      </c>
    </row>
    <row r="656" spans="1:4" ht="15.75" x14ac:dyDescent="0.25">
      <c r="A656" s="1" t="s">
        <v>1715</v>
      </c>
      <c r="B656" s="1" t="s">
        <v>3535</v>
      </c>
      <c r="C656" t="s">
        <v>2386</v>
      </c>
      <c r="D656" t="s">
        <v>3536</v>
      </c>
    </row>
    <row r="657" spans="1:4" ht="15.75" x14ac:dyDescent="0.25">
      <c r="A657" s="1" t="s">
        <v>1714</v>
      </c>
      <c r="B657" s="1" t="s">
        <v>3537</v>
      </c>
      <c r="C657" t="s">
        <v>2386</v>
      </c>
      <c r="D657" t="s">
        <v>3538</v>
      </c>
    </row>
    <row r="658" spans="1:4" ht="15.75" x14ac:dyDescent="0.25">
      <c r="A658" s="1" t="s">
        <v>1713</v>
      </c>
      <c r="B658" s="1" t="s">
        <v>3539</v>
      </c>
      <c r="C658" t="s">
        <v>2383</v>
      </c>
      <c r="D658" t="s">
        <v>3540</v>
      </c>
    </row>
    <row r="659" spans="1:4" ht="15.75" x14ac:dyDescent="0.25">
      <c r="A659" s="1" t="s">
        <v>1712</v>
      </c>
      <c r="B659" s="1" t="s">
        <v>3541</v>
      </c>
      <c r="C659" t="s">
        <v>2383</v>
      </c>
      <c r="D659" t="s">
        <v>3542</v>
      </c>
    </row>
    <row r="660" spans="1:4" ht="15.75" x14ac:dyDescent="0.25">
      <c r="A660" s="1" t="s">
        <v>1711</v>
      </c>
      <c r="B660" s="1" t="s">
        <v>3543</v>
      </c>
      <c r="C660" t="s">
        <v>2383</v>
      </c>
      <c r="D660" t="s">
        <v>3544</v>
      </c>
    </row>
    <row r="661" spans="1:4" ht="15.75" x14ac:dyDescent="0.25">
      <c r="A661" s="1" t="s">
        <v>1710</v>
      </c>
      <c r="B661" s="1" t="s">
        <v>3545</v>
      </c>
      <c r="C661" t="s">
        <v>2383</v>
      </c>
      <c r="D661" t="s">
        <v>3546</v>
      </c>
    </row>
    <row r="662" spans="1:4" ht="15.75" x14ac:dyDescent="0.25">
      <c r="A662" s="1" t="s">
        <v>1709</v>
      </c>
      <c r="B662" s="1" t="s">
        <v>3547</v>
      </c>
      <c r="C662" t="s">
        <v>2386</v>
      </c>
      <c r="D662" t="s">
        <v>3548</v>
      </c>
    </row>
    <row r="663" spans="1:4" ht="15.75" x14ac:dyDescent="0.25">
      <c r="A663" s="1" t="s">
        <v>1708</v>
      </c>
      <c r="B663" s="1" t="s">
        <v>3549</v>
      </c>
      <c r="C663" t="s">
        <v>2386</v>
      </c>
      <c r="D663" t="s">
        <v>3550</v>
      </c>
    </row>
    <row r="664" spans="1:4" ht="15.75" x14ac:dyDescent="0.25">
      <c r="A664" s="1" t="s">
        <v>1707</v>
      </c>
      <c r="B664" s="1" t="s">
        <v>3551</v>
      </c>
      <c r="C664" t="s">
        <v>2386</v>
      </c>
      <c r="D664" t="s">
        <v>3552</v>
      </c>
    </row>
    <row r="665" spans="1:4" ht="15.75" x14ac:dyDescent="0.25">
      <c r="A665" s="1" t="s">
        <v>1706</v>
      </c>
      <c r="B665" s="1" t="s">
        <v>3553</v>
      </c>
      <c r="C665" t="s">
        <v>2383</v>
      </c>
      <c r="D665" t="s">
        <v>3554</v>
      </c>
    </row>
    <row r="666" spans="1:4" ht="15.75" x14ac:dyDescent="0.25">
      <c r="A666" s="1" t="s">
        <v>1705</v>
      </c>
      <c r="B666" s="1" t="s">
        <v>3555</v>
      </c>
      <c r="C666" t="s">
        <v>2383</v>
      </c>
      <c r="D666" t="s">
        <v>3556</v>
      </c>
    </row>
    <row r="667" spans="1:4" ht="15.75" x14ac:dyDescent="0.25">
      <c r="A667" s="1" t="s">
        <v>1704</v>
      </c>
      <c r="B667" s="1" t="s">
        <v>3557</v>
      </c>
      <c r="C667" t="s">
        <v>2386</v>
      </c>
      <c r="D667" t="s">
        <v>3558</v>
      </c>
    </row>
    <row r="668" spans="1:4" ht="15.75" x14ac:dyDescent="0.25">
      <c r="A668" s="1" t="s">
        <v>1703</v>
      </c>
      <c r="B668" s="1" t="s">
        <v>3559</v>
      </c>
      <c r="C668" t="s">
        <v>3261</v>
      </c>
      <c r="D668" t="s">
        <v>3379</v>
      </c>
    </row>
    <row r="669" spans="1:4" ht="15.75" x14ac:dyDescent="0.25">
      <c r="A669" s="1" t="s">
        <v>1702</v>
      </c>
      <c r="B669" s="1" t="s">
        <v>3560</v>
      </c>
      <c r="C669" t="s">
        <v>3261</v>
      </c>
      <c r="D669" t="s">
        <v>3561</v>
      </c>
    </row>
    <row r="670" spans="1:4" ht="15.75" x14ac:dyDescent="0.25">
      <c r="A670" s="1" t="s">
        <v>1701</v>
      </c>
      <c r="B670" s="1" t="s">
        <v>3562</v>
      </c>
      <c r="C670" t="s">
        <v>2386</v>
      </c>
      <c r="D670" t="s">
        <v>2738</v>
      </c>
    </row>
    <row r="671" spans="1:4" ht="15.75" x14ac:dyDescent="0.25">
      <c r="A671" s="1" t="s">
        <v>1700</v>
      </c>
      <c r="B671" s="1" t="s">
        <v>3057</v>
      </c>
      <c r="C671" t="s">
        <v>3261</v>
      </c>
      <c r="D671" t="s">
        <v>2539</v>
      </c>
    </row>
    <row r="672" spans="1:4" ht="15.75" x14ac:dyDescent="0.25">
      <c r="A672" s="1" t="s">
        <v>1699</v>
      </c>
      <c r="B672" s="1" t="s">
        <v>3563</v>
      </c>
      <c r="C672" t="s">
        <v>2386</v>
      </c>
      <c r="D672" t="s">
        <v>3564</v>
      </c>
    </row>
    <row r="673" spans="1:4" ht="15.75" x14ac:dyDescent="0.25">
      <c r="A673" s="1" t="s">
        <v>1698</v>
      </c>
      <c r="B673" s="1" t="s">
        <v>3565</v>
      </c>
      <c r="C673" t="s">
        <v>2383</v>
      </c>
      <c r="D673" t="s">
        <v>3566</v>
      </c>
    </row>
    <row r="674" spans="1:4" ht="15.75" x14ac:dyDescent="0.25">
      <c r="A674" s="1" t="s">
        <v>1697</v>
      </c>
      <c r="B674" s="1" t="s">
        <v>3567</v>
      </c>
      <c r="C674" t="s">
        <v>2383</v>
      </c>
      <c r="D674" t="s">
        <v>3568</v>
      </c>
    </row>
    <row r="675" spans="1:4" ht="15.75" x14ac:dyDescent="0.25">
      <c r="A675" s="1" t="s">
        <v>1696</v>
      </c>
      <c r="B675" s="1" t="s">
        <v>3569</v>
      </c>
      <c r="C675" t="s">
        <v>2383</v>
      </c>
      <c r="D675" t="s">
        <v>3570</v>
      </c>
    </row>
    <row r="676" spans="1:4" ht="15.75" x14ac:dyDescent="0.25">
      <c r="A676" s="1" t="s">
        <v>1695</v>
      </c>
      <c r="B676" s="1" t="s">
        <v>3571</v>
      </c>
      <c r="C676" t="s">
        <v>2383</v>
      </c>
      <c r="D676" t="s">
        <v>3572</v>
      </c>
    </row>
    <row r="677" spans="1:4" ht="15.75" x14ac:dyDescent="0.25">
      <c r="A677" s="1" t="s">
        <v>1694</v>
      </c>
      <c r="B677" s="1" t="s">
        <v>3573</v>
      </c>
      <c r="C677" t="s">
        <v>2383</v>
      </c>
      <c r="D677" t="s">
        <v>3574</v>
      </c>
    </row>
    <row r="678" spans="1:4" ht="15.75" x14ac:dyDescent="0.25">
      <c r="A678" s="1" t="s">
        <v>1693</v>
      </c>
      <c r="B678" s="1" t="s">
        <v>3575</v>
      </c>
      <c r="C678" t="s">
        <v>3261</v>
      </c>
      <c r="D678" t="s">
        <v>3576</v>
      </c>
    </row>
    <row r="679" spans="1:4" ht="15.75" x14ac:dyDescent="0.25">
      <c r="A679" s="1" t="s">
        <v>1692</v>
      </c>
      <c r="B679" s="1" t="s">
        <v>3577</v>
      </c>
      <c r="C679" t="s">
        <v>2383</v>
      </c>
      <c r="D679" t="s">
        <v>3578</v>
      </c>
    </row>
    <row r="680" spans="1:4" ht="15.75" x14ac:dyDescent="0.25">
      <c r="A680" s="1" t="s">
        <v>1691</v>
      </c>
      <c r="B680" s="1" t="s">
        <v>3579</v>
      </c>
      <c r="C680" t="s">
        <v>2386</v>
      </c>
      <c r="D680" t="s">
        <v>3580</v>
      </c>
    </row>
    <row r="681" spans="1:4" ht="15.75" x14ac:dyDescent="0.25">
      <c r="A681" s="1" t="s">
        <v>1690</v>
      </c>
      <c r="B681" s="1" t="s">
        <v>3581</v>
      </c>
      <c r="C681" t="s">
        <v>2386</v>
      </c>
      <c r="D681" t="s">
        <v>3113</v>
      </c>
    </row>
    <row r="682" spans="1:4" ht="15.75" x14ac:dyDescent="0.25">
      <c r="A682" s="1" t="s">
        <v>1689</v>
      </c>
      <c r="B682" s="1" t="s">
        <v>3582</v>
      </c>
      <c r="C682" t="s">
        <v>2383</v>
      </c>
      <c r="D682" t="s">
        <v>3583</v>
      </c>
    </row>
    <row r="683" spans="1:4" ht="15.75" x14ac:dyDescent="0.25">
      <c r="A683" s="1" t="s">
        <v>1688</v>
      </c>
      <c r="B683" s="1" t="s">
        <v>3584</v>
      </c>
      <c r="C683" t="s">
        <v>3261</v>
      </c>
      <c r="D683" t="s">
        <v>3585</v>
      </c>
    </row>
    <row r="684" spans="1:4" ht="15.75" x14ac:dyDescent="0.25">
      <c r="A684" s="1" t="s">
        <v>1687</v>
      </c>
      <c r="B684" s="1" t="s">
        <v>3586</v>
      </c>
      <c r="C684" t="s">
        <v>2383</v>
      </c>
      <c r="D684" t="s">
        <v>2573</v>
      </c>
    </row>
    <row r="685" spans="1:4" ht="15.75" x14ac:dyDescent="0.25">
      <c r="A685" s="1" t="s">
        <v>1686</v>
      </c>
      <c r="B685" s="1" t="s">
        <v>3587</v>
      </c>
      <c r="C685" t="s">
        <v>2383</v>
      </c>
      <c r="D685" t="s">
        <v>3588</v>
      </c>
    </row>
    <row r="686" spans="1:4" ht="15.75" x14ac:dyDescent="0.25">
      <c r="A686" s="1" t="s">
        <v>1685</v>
      </c>
      <c r="B686" s="1" t="s">
        <v>3589</v>
      </c>
      <c r="C686" t="s">
        <v>2386</v>
      </c>
      <c r="D686" t="s">
        <v>3590</v>
      </c>
    </row>
    <row r="687" spans="1:4" ht="15.75" x14ac:dyDescent="0.25">
      <c r="A687" s="1" t="s">
        <v>1684</v>
      </c>
      <c r="B687" s="1" t="s">
        <v>3591</v>
      </c>
      <c r="C687" t="s">
        <v>2386</v>
      </c>
      <c r="D687" t="s">
        <v>3592</v>
      </c>
    </row>
    <row r="688" spans="1:4" ht="15.75" x14ac:dyDescent="0.25">
      <c r="A688" s="1" t="s">
        <v>1683</v>
      </c>
      <c r="B688" s="1" t="s">
        <v>3593</v>
      </c>
      <c r="C688" t="s">
        <v>2383</v>
      </c>
      <c r="D688" t="s">
        <v>3594</v>
      </c>
    </row>
    <row r="689" spans="1:4" ht="15.75" x14ac:dyDescent="0.25">
      <c r="A689" s="1" t="s">
        <v>1682</v>
      </c>
      <c r="B689" s="1" t="s">
        <v>3595</v>
      </c>
      <c r="C689" t="s">
        <v>2383</v>
      </c>
      <c r="D689" t="s">
        <v>3596</v>
      </c>
    </row>
    <row r="690" spans="1:4" ht="15.75" x14ac:dyDescent="0.25">
      <c r="A690" s="1" t="s">
        <v>1681</v>
      </c>
      <c r="B690" s="1" t="s">
        <v>3597</v>
      </c>
      <c r="C690" t="s">
        <v>2383</v>
      </c>
      <c r="D690" t="s">
        <v>3598</v>
      </c>
    </row>
    <row r="691" spans="1:4" ht="15.75" x14ac:dyDescent="0.25">
      <c r="A691" s="1" t="s">
        <v>1680</v>
      </c>
      <c r="B691" s="1" t="s">
        <v>3599</v>
      </c>
      <c r="C691" t="s">
        <v>2383</v>
      </c>
      <c r="D691" t="s">
        <v>3600</v>
      </c>
    </row>
    <row r="692" spans="1:4" ht="15.75" x14ac:dyDescent="0.25">
      <c r="A692" s="1" t="s">
        <v>1679</v>
      </c>
      <c r="B692" s="1" t="s">
        <v>3601</v>
      </c>
      <c r="C692" t="s">
        <v>2383</v>
      </c>
      <c r="D692" t="s">
        <v>3602</v>
      </c>
    </row>
    <row r="693" spans="1:4" ht="15.75" x14ac:dyDescent="0.25">
      <c r="A693" s="1" t="s">
        <v>1678</v>
      </c>
      <c r="B693" s="1" t="s">
        <v>3603</v>
      </c>
      <c r="C693" t="s">
        <v>2386</v>
      </c>
      <c r="D693" t="s">
        <v>3604</v>
      </c>
    </row>
    <row r="694" spans="1:4" ht="15.75" x14ac:dyDescent="0.25">
      <c r="A694" s="1" t="s">
        <v>1677</v>
      </c>
      <c r="B694" s="1" t="s">
        <v>3605</v>
      </c>
      <c r="C694" t="s">
        <v>3261</v>
      </c>
      <c r="D694" t="s">
        <v>3606</v>
      </c>
    </row>
    <row r="695" spans="1:4" ht="15.75" x14ac:dyDescent="0.25">
      <c r="A695" s="1" t="s">
        <v>1676</v>
      </c>
      <c r="B695" s="1" t="s">
        <v>3607</v>
      </c>
      <c r="C695" t="s">
        <v>2383</v>
      </c>
      <c r="D695" t="s">
        <v>3608</v>
      </c>
    </row>
    <row r="696" spans="1:4" ht="15.75" x14ac:dyDescent="0.25">
      <c r="A696" s="1" t="s">
        <v>1675</v>
      </c>
      <c r="B696" s="1" t="s">
        <v>3609</v>
      </c>
      <c r="C696" t="s">
        <v>2386</v>
      </c>
      <c r="D696" t="s">
        <v>3610</v>
      </c>
    </row>
    <row r="697" spans="1:4" ht="15.75" x14ac:dyDescent="0.25">
      <c r="A697" s="1" t="s">
        <v>1674</v>
      </c>
      <c r="B697" s="1" t="s">
        <v>3611</v>
      </c>
      <c r="C697" t="s">
        <v>2386</v>
      </c>
      <c r="D697" t="s">
        <v>3612</v>
      </c>
    </row>
    <row r="698" spans="1:4" ht="15.75" x14ac:dyDescent="0.25">
      <c r="A698" s="1" t="s">
        <v>1673</v>
      </c>
      <c r="B698" s="1" t="s">
        <v>3613</v>
      </c>
      <c r="C698" t="s">
        <v>2386</v>
      </c>
      <c r="D698" t="s">
        <v>3614</v>
      </c>
    </row>
    <row r="699" spans="1:4" ht="15.75" x14ac:dyDescent="0.25">
      <c r="A699" s="1" t="s">
        <v>1672</v>
      </c>
      <c r="B699" s="1" t="s">
        <v>3615</v>
      </c>
      <c r="C699" t="s">
        <v>2383</v>
      </c>
      <c r="D699" t="s">
        <v>2545</v>
      </c>
    </row>
    <row r="700" spans="1:4" ht="15.75" x14ac:dyDescent="0.25">
      <c r="A700" s="1" t="s">
        <v>1671</v>
      </c>
      <c r="B700" s="1" t="s">
        <v>3616</v>
      </c>
      <c r="C700" t="s">
        <v>2383</v>
      </c>
      <c r="D700" t="s">
        <v>3617</v>
      </c>
    </row>
    <row r="701" spans="1:4" ht="15.75" x14ac:dyDescent="0.25">
      <c r="A701" s="1" t="s">
        <v>1670</v>
      </c>
      <c r="B701" s="1" t="s">
        <v>3618</v>
      </c>
      <c r="C701" t="s">
        <v>2386</v>
      </c>
      <c r="D701" t="s">
        <v>3619</v>
      </c>
    </row>
    <row r="702" spans="1:4" ht="15.75" x14ac:dyDescent="0.25">
      <c r="A702" s="1" t="s">
        <v>1669</v>
      </c>
      <c r="B702" s="1" t="s">
        <v>3620</v>
      </c>
      <c r="C702" t="s">
        <v>3261</v>
      </c>
      <c r="D702" t="s">
        <v>3621</v>
      </c>
    </row>
    <row r="703" spans="1:4" ht="15.75" x14ac:dyDescent="0.25">
      <c r="A703" s="1" t="s">
        <v>1668</v>
      </c>
      <c r="B703" s="1" t="s">
        <v>3622</v>
      </c>
      <c r="C703" t="s">
        <v>2386</v>
      </c>
      <c r="D703" t="s">
        <v>3623</v>
      </c>
    </row>
    <row r="704" spans="1:4" ht="15.75" x14ac:dyDescent="0.25">
      <c r="A704" s="1" t="s">
        <v>1667</v>
      </c>
      <c r="B704" s="1" t="s">
        <v>3624</v>
      </c>
      <c r="C704" t="s">
        <v>2386</v>
      </c>
      <c r="D704" t="s">
        <v>3625</v>
      </c>
    </row>
    <row r="705" spans="1:4" ht="15.75" x14ac:dyDescent="0.25">
      <c r="A705" s="1" t="s">
        <v>1666</v>
      </c>
      <c r="B705" s="1" t="s">
        <v>3626</v>
      </c>
      <c r="C705" t="s">
        <v>2383</v>
      </c>
      <c r="D705" t="s">
        <v>2533</v>
      </c>
    </row>
    <row r="706" spans="1:4" ht="15.75" x14ac:dyDescent="0.25">
      <c r="A706" s="1" t="s">
        <v>1665</v>
      </c>
      <c r="B706" s="1" t="s">
        <v>3627</v>
      </c>
      <c r="C706" t="s">
        <v>2383</v>
      </c>
      <c r="D706" t="s">
        <v>3628</v>
      </c>
    </row>
    <row r="707" spans="1:4" ht="15.75" x14ac:dyDescent="0.25">
      <c r="A707" s="1" t="s">
        <v>1664</v>
      </c>
      <c r="B707" s="1" t="s">
        <v>3629</v>
      </c>
      <c r="C707" t="s">
        <v>2386</v>
      </c>
      <c r="D707" t="s">
        <v>3630</v>
      </c>
    </row>
    <row r="708" spans="1:4" ht="15.75" x14ac:dyDescent="0.25">
      <c r="A708" s="1" t="s">
        <v>1663</v>
      </c>
      <c r="B708" s="1" t="s">
        <v>3631</v>
      </c>
      <c r="C708" t="s">
        <v>2383</v>
      </c>
      <c r="D708" t="s">
        <v>3159</v>
      </c>
    </row>
    <row r="709" spans="1:4" ht="15.75" x14ac:dyDescent="0.25">
      <c r="A709" s="1" t="s">
        <v>1662</v>
      </c>
      <c r="B709" s="1" t="s">
        <v>3253</v>
      </c>
      <c r="C709" t="s">
        <v>3261</v>
      </c>
      <c r="D709" t="s">
        <v>3331</v>
      </c>
    </row>
    <row r="710" spans="1:4" ht="15.75" x14ac:dyDescent="0.25">
      <c r="A710" s="1" t="s">
        <v>1661</v>
      </c>
      <c r="B710" s="1" t="s">
        <v>3632</v>
      </c>
      <c r="C710" t="s">
        <v>3261</v>
      </c>
      <c r="D710" t="s">
        <v>3633</v>
      </c>
    </row>
    <row r="711" spans="1:4" ht="15.75" x14ac:dyDescent="0.25">
      <c r="A711" s="1" t="s">
        <v>1660</v>
      </c>
      <c r="B711" s="1" t="s">
        <v>3634</v>
      </c>
      <c r="C711" t="s">
        <v>2383</v>
      </c>
      <c r="D711" t="s">
        <v>3635</v>
      </c>
    </row>
    <row r="712" spans="1:4" ht="15.75" x14ac:dyDescent="0.25">
      <c r="A712" s="1" t="s">
        <v>1659</v>
      </c>
      <c r="B712" s="1" t="s">
        <v>3636</v>
      </c>
      <c r="C712" t="s">
        <v>2383</v>
      </c>
      <c r="D712" t="s">
        <v>3637</v>
      </c>
    </row>
    <row r="713" spans="1:4" ht="15.75" x14ac:dyDescent="0.25">
      <c r="A713" s="1" t="s">
        <v>1658</v>
      </c>
      <c r="B713" s="1" t="s">
        <v>3638</v>
      </c>
      <c r="C713" t="s">
        <v>2383</v>
      </c>
      <c r="D713" t="s">
        <v>3639</v>
      </c>
    </row>
    <row r="714" spans="1:4" ht="15.75" x14ac:dyDescent="0.25">
      <c r="A714" s="1" t="s">
        <v>1657</v>
      </c>
      <c r="B714" s="1" t="s">
        <v>3640</v>
      </c>
      <c r="C714" t="s">
        <v>2386</v>
      </c>
      <c r="D714" t="s">
        <v>3641</v>
      </c>
    </row>
    <row r="715" spans="1:4" ht="15.75" x14ac:dyDescent="0.25">
      <c r="A715" s="1" t="s">
        <v>1656</v>
      </c>
      <c r="B715" s="1" t="s">
        <v>3642</v>
      </c>
      <c r="C715" t="s">
        <v>3261</v>
      </c>
      <c r="D715" t="s">
        <v>2855</v>
      </c>
    </row>
    <row r="716" spans="1:4" ht="15.75" x14ac:dyDescent="0.25">
      <c r="A716" s="1" t="s">
        <v>1655</v>
      </c>
      <c r="B716" s="1" t="s">
        <v>2507</v>
      </c>
      <c r="C716" t="s">
        <v>3261</v>
      </c>
      <c r="D716" t="s">
        <v>3643</v>
      </c>
    </row>
    <row r="717" spans="1:4" ht="15.75" x14ac:dyDescent="0.25">
      <c r="A717" s="1" t="s">
        <v>1654</v>
      </c>
      <c r="B717" s="1" t="s">
        <v>3644</v>
      </c>
      <c r="C717" t="s">
        <v>2383</v>
      </c>
      <c r="D717" t="s">
        <v>3645</v>
      </c>
    </row>
    <row r="718" spans="1:4" ht="15.75" x14ac:dyDescent="0.25">
      <c r="A718" s="1" t="s">
        <v>1653</v>
      </c>
      <c r="B718" s="1" t="s">
        <v>3646</v>
      </c>
      <c r="C718" t="s">
        <v>2383</v>
      </c>
      <c r="D718" t="s">
        <v>3647</v>
      </c>
    </row>
    <row r="719" spans="1:4" ht="15.75" x14ac:dyDescent="0.25">
      <c r="A719" s="1" t="s">
        <v>1652</v>
      </c>
      <c r="B719" s="1" t="s">
        <v>3648</v>
      </c>
      <c r="C719" t="s">
        <v>2386</v>
      </c>
      <c r="D719" t="s">
        <v>3649</v>
      </c>
    </row>
    <row r="720" spans="1:4" ht="15.75" x14ac:dyDescent="0.25">
      <c r="A720" s="1" t="s">
        <v>1651</v>
      </c>
      <c r="B720" s="1" t="s">
        <v>3650</v>
      </c>
      <c r="C720" t="s">
        <v>2386</v>
      </c>
      <c r="D720" t="s">
        <v>3651</v>
      </c>
    </row>
    <row r="721" spans="1:5" ht="15.75" x14ac:dyDescent="0.25">
      <c r="A721" s="1" t="s">
        <v>1650</v>
      </c>
      <c r="B721" s="1" t="s">
        <v>3652</v>
      </c>
      <c r="C721" t="s">
        <v>2386</v>
      </c>
      <c r="D721" t="s">
        <v>3653</v>
      </c>
    </row>
    <row r="722" spans="1:5" ht="15.75" x14ac:dyDescent="0.25">
      <c r="A722" s="1" t="s">
        <v>1649</v>
      </c>
      <c r="B722" s="1" t="s">
        <v>3654</v>
      </c>
      <c r="C722" t="s">
        <v>2383</v>
      </c>
      <c r="D722" t="s">
        <v>2442</v>
      </c>
    </row>
    <row r="723" spans="1:5" ht="15.75" x14ac:dyDescent="0.25">
      <c r="A723" s="1" t="s">
        <v>1648</v>
      </c>
      <c r="B723" s="1" t="s">
        <v>3655</v>
      </c>
      <c r="C723" t="s">
        <v>2383</v>
      </c>
      <c r="D723" t="s">
        <v>3136</v>
      </c>
    </row>
    <row r="724" spans="1:5" ht="15.75" x14ac:dyDescent="0.25">
      <c r="A724" s="1" t="s">
        <v>1647</v>
      </c>
      <c r="B724" s="1" t="s">
        <v>3656</v>
      </c>
      <c r="C724" t="s">
        <v>2383</v>
      </c>
      <c r="D724" t="s">
        <v>3657</v>
      </c>
    </row>
    <row r="725" spans="1:5" ht="15.75" x14ac:dyDescent="0.25">
      <c r="A725" s="1" t="s">
        <v>1646</v>
      </c>
      <c r="B725" s="1" t="s">
        <v>3658</v>
      </c>
      <c r="C725" t="s">
        <v>3261</v>
      </c>
      <c r="D725" t="s">
        <v>3270</v>
      </c>
    </row>
    <row r="726" spans="1:5" ht="15.75" x14ac:dyDescent="0.25">
      <c r="A726" s="1" t="s">
        <v>1645</v>
      </c>
      <c r="B726" s="1" t="s">
        <v>3659</v>
      </c>
      <c r="C726" t="s">
        <v>2386</v>
      </c>
      <c r="D726" t="s">
        <v>3660</v>
      </c>
      <c r="E726" t="s">
        <v>3661</v>
      </c>
    </row>
    <row r="727" spans="1:5" ht="15.75" x14ac:dyDescent="0.25">
      <c r="A727" s="1" t="s">
        <v>1644</v>
      </c>
      <c r="B727" s="1" t="s">
        <v>2556</v>
      </c>
      <c r="C727" t="s">
        <v>2386</v>
      </c>
      <c r="D727" t="s">
        <v>2898</v>
      </c>
    </row>
    <row r="728" spans="1:5" ht="15.75" x14ac:dyDescent="0.25">
      <c r="A728" s="1" t="s">
        <v>1643</v>
      </c>
      <c r="B728" s="1" t="s">
        <v>3662</v>
      </c>
      <c r="C728" t="s">
        <v>2386</v>
      </c>
      <c r="D728" t="s">
        <v>2423</v>
      </c>
    </row>
    <row r="729" spans="1:5" ht="15.75" x14ac:dyDescent="0.25">
      <c r="A729" s="1" t="s">
        <v>1642</v>
      </c>
      <c r="B729" s="1" t="s">
        <v>3663</v>
      </c>
      <c r="C729" t="s">
        <v>2386</v>
      </c>
      <c r="D729" t="s">
        <v>3664</v>
      </c>
    </row>
    <row r="730" spans="1:5" ht="15.75" x14ac:dyDescent="0.25">
      <c r="A730" s="1" t="s">
        <v>1641</v>
      </c>
      <c r="B730" s="1" t="s">
        <v>3650</v>
      </c>
      <c r="C730" t="s">
        <v>2386</v>
      </c>
      <c r="D730" t="s">
        <v>3665</v>
      </c>
    </row>
    <row r="731" spans="1:5" ht="15.75" x14ac:dyDescent="0.25">
      <c r="A731" s="1" t="s">
        <v>1640</v>
      </c>
      <c r="B731" s="1" t="s">
        <v>3666</v>
      </c>
      <c r="C731" t="s">
        <v>2383</v>
      </c>
      <c r="D731" t="s">
        <v>3667</v>
      </c>
    </row>
    <row r="732" spans="1:5" ht="15.75" x14ac:dyDescent="0.25">
      <c r="A732" s="1" t="s">
        <v>1639</v>
      </c>
      <c r="B732" s="1" t="s">
        <v>3668</v>
      </c>
      <c r="C732" t="s">
        <v>2383</v>
      </c>
      <c r="D732" t="s">
        <v>2728</v>
      </c>
    </row>
    <row r="733" spans="1:5" ht="15.75" x14ac:dyDescent="0.25">
      <c r="A733" s="1" t="s">
        <v>1638</v>
      </c>
      <c r="B733" s="1" t="s">
        <v>3669</v>
      </c>
      <c r="C733" t="s">
        <v>2386</v>
      </c>
      <c r="D733" t="s">
        <v>3670</v>
      </c>
    </row>
    <row r="734" spans="1:5" ht="15.75" x14ac:dyDescent="0.25">
      <c r="A734" s="1" t="s">
        <v>1637</v>
      </c>
      <c r="B734" s="1" t="s">
        <v>3671</v>
      </c>
      <c r="C734" t="s">
        <v>2383</v>
      </c>
      <c r="D734" t="s">
        <v>3672</v>
      </c>
    </row>
    <row r="735" spans="1:5" ht="15.75" x14ac:dyDescent="0.25">
      <c r="A735" s="1" t="s">
        <v>1636</v>
      </c>
      <c r="B735" s="1" t="s">
        <v>2513</v>
      </c>
      <c r="C735" t="s">
        <v>2383</v>
      </c>
      <c r="D735" t="s">
        <v>3673</v>
      </c>
    </row>
    <row r="736" spans="1:5" ht="15.75" x14ac:dyDescent="0.25">
      <c r="A736" s="1" t="s">
        <v>1635</v>
      </c>
      <c r="B736" s="1" t="s">
        <v>3674</v>
      </c>
      <c r="C736" t="s">
        <v>2383</v>
      </c>
      <c r="D736" t="s">
        <v>3675</v>
      </c>
    </row>
    <row r="737" spans="1:4" ht="15.75" x14ac:dyDescent="0.25">
      <c r="A737" s="1" t="s">
        <v>1634</v>
      </c>
      <c r="B737" s="1" t="s">
        <v>3676</v>
      </c>
      <c r="C737" t="s">
        <v>2383</v>
      </c>
      <c r="D737" t="s">
        <v>3677</v>
      </c>
    </row>
    <row r="738" spans="1:4" ht="15.75" x14ac:dyDescent="0.25">
      <c r="A738" s="1" t="s">
        <v>1633</v>
      </c>
      <c r="B738" s="1" t="s">
        <v>3678</v>
      </c>
      <c r="C738" t="s">
        <v>2386</v>
      </c>
      <c r="D738" t="s">
        <v>2946</v>
      </c>
    </row>
    <row r="739" spans="1:4" ht="15.75" x14ac:dyDescent="0.25">
      <c r="A739" s="1" t="s">
        <v>1632</v>
      </c>
      <c r="B739" s="1" t="s">
        <v>3679</v>
      </c>
      <c r="C739" t="s">
        <v>2386</v>
      </c>
      <c r="D739" t="s">
        <v>3680</v>
      </c>
    </row>
    <row r="740" spans="1:4" ht="15.75" x14ac:dyDescent="0.25">
      <c r="A740" s="1" t="s">
        <v>1631</v>
      </c>
      <c r="B740" s="1" t="s">
        <v>3681</v>
      </c>
      <c r="C740" t="s">
        <v>2386</v>
      </c>
      <c r="D740" t="s">
        <v>3682</v>
      </c>
    </row>
    <row r="741" spans="1:4" ht="15.75" x14ac:dyDescent="0.25">
      <c r="A741" s="1" t="s">
        <v>1630</v>
      </c>
      <c r="B741" s="1" t="s">
        <v>3683</v>
      </c>
      <c r="C741" t="s">
        <v>3261</v>
      </c>
      <c r="D741" t="s">
        <v>3684</v>
      </c>
    </row>
    <row r="742" spans="1:4" ht="15.75" x14ac:dyDescent="0.25">
      <c r="A742" s="1" t="s">
        <v>1629</v>
      </c>
      <c r="B742" s="1" t="s">
        <v>3685</v>
      </c>
      <c r="C742" t="s">
        <v>2386</v>
      </c>
      <c r="D742" t="s">
        <v>2811</v>
      </c>
    </row>
    <row r="743" spans="1:4" ht="15.75" x14ac:dyDescent="0.25">
      <c r="A743" s="1" t="s">
        <v>1628</v>
      </c>
      <c r="B743" s="1" t="s">
        <v>3686</v>
      </c>
      <c r="C743" t="s">
        <v>2386</v>
      </c>
      <c r="D743" t="s">
        <v>3687</v>
      </c>
    </row>
    <row r="744" spans="1:4" ht="15.75" x14ac:dyDescent="0.25">
      <c r="A744" s="1" t="s">
        <v>1627</v>
      </c>
      <c r="B744" s="1" t="s">
        <v>3688</v>
      </c>
      <c r="C744" t="s">
        <v>3261</v>
      </c>
      <c r="D744" t="s">
        <v>3205</v>
      </c>
    </row>
    <row r="745" spans="1:4" ht="15.75" x14ac:dyDescent="0.25">
      <c r="A745" s="1" t="s">
        <v>1626</v>
      </c>
      <c r="B745" s="1" t="s">
        <v>2426</v>
      </c>
      <c r="C745" t="s">
        <v>3261</v>
      </c>
      <c r="D745" t="s">
        <v>3689</v>
      </c>
    </row>
    <row r="746" spans="1:4" ht="15.75" x14ac:dyDescent="0.25">
      <c r="A746" s="1" t="s">
        <v>1625</v>
      </c>
      <c r="B746" s="1" t="s">
        <v>3690</v>
      </c>
      <c r="C746" t="s">
        <v>2383</v>
      </c>
      <c r="D746" t="s">
        <v>3691</v>
      </c>
    </row>
    <row r="747" spans="1:4" ht="15.75" x14ac:dyDescent="0.25">
      <c r="A747" s="1" t="s">
        <v>1624</v>
      </c>
      <c r="B747" s="1" t="s">
        <v>3692</v>
      </c>
      <c r="C747" t="s">
        <v>2386</v>
      </c>
      <c r="D747" t="s">
        <v>3693</v>
      </c>
    </row>
    <row r="748" spans="1:4" ht="15.75" x14ac:dyDescent="0.25">
      <c r="A748" s="1" t="s">
        <v>1623</v>
      </c>
      <c r="B748" s="1" t="s">
        <v>3694</v>
      </c>
      <c r="C748" t="s">
        <v>3261</v>
      </c>
      <c r="D748" t="s">
        <v>3695</v>
      </c>
    </row>
    <row r="749" spans="1:4" ht="15.75" x14ac:dyDescent="0.25">
      <c r="A749" s="1" t="s">
        <v>1622</v>
      </c>
      <c r="B749" s="1" t="s">
        <v>3696</v>
      </c>
      <c r="C749" t="s">
        <v>2386</v>
      </c>
      <c r="D749" t="s">
        <v>2811</v>
      </c>
    </row>
    <row r="750" spans="1:4" ht="15.75" x14ac:dyDescent="0.25">
      <c r="A750" s="1" t="s">
        <v>1621</v>
      </c>
      <c r="B750" s="1" t="s">
        <v>3697</v>
      </c>
      <c r="C750" t="s">
        <v>2386</v>
      </c>
      <c r="D750" t="s">
        <v>2512</v>
      </c>
    </row>
    <row r="751" spans="1:4" ht="15.75" x14ac:dyDescent="0.25">
      <c r="A751" s="1" t="s">
        <v>1620</v>
      </c>
      <c r="B751" s="1" t="s">
        <v>3698</v>
      </c>
      <c r="C751" t="s">
        <v>2383</v>
      </c>
      <c r="D751" t="s">
        <v>2510</v>
      </c>
    </row>
    <row r="752" spans="1:4" ht="15.75" x14ac:dyDescent="0.25">
      <c r="A752" s="1" t="s">
        <v>1619</v>
      </c>
      <c r="B752" s="1" t="s">
        <v>3699</v>
      </c>
      <c r="C752" t="s">
        <v>2386</v>
      </c>
      <c r="D752" t="s">
        <v>2547</v>
      </c>
    </row>
    <row r="753" spans="1:4" ht="15.75" x14ac:dyDescent="0.25">
      <c r="A753" s="1" t="s">
        <v>1618</v>
      </c>
      <c r="B753" s="1" t="s">
        <v>3700</v>
      </c>
      <c r="C753" t="s">
        <v>2383</v>
      </c>
      <c r="D753" t="s">
        <v>3701</v>
      </c>
    </row>
    <row r="754" spans="1:4" ht="15.75" x14ac:dyDescent="0.25">
      <c r="A754" s="1" t="s">
        <v>1617</v>
      </c>
      <c r="B754" s="1" t="s">
        <v>3702</v>
      </c>
      <c r="C754" t="s">
        <v>2383</v>
      </c>
      <c r="D754" t="s">
        <v>3703</v>
      </c>
    </row>
    <row r="755" spans="1:4" ht="15.75" x14ac:dyDescent="0.25">
      <c r="A755" s="1" t="s">
        <v>1616</v>
      </c>
      <c r="B755" s="1" t="s">
        <v>3704</v>
      </c>
      <c r="C755" t="s">
        <v>2383</v>
      </c>
      <c r="D755" t="s">
        <v>3705</v>
      </c>
    </row>
    <row r="756" spans="1:4" ht="15.75" x14ac:dyDescent="0.25">
      <c r="A756" s="1" t="s">
        <v>1615</v>
      </c>
      <c r="B756" s="1" t="s">
        <v>3706</v>
      </c>
      <c r="C756" t="s">
        <v>3261</v>
      </c>
      <c r="D756" t="s">
        <v>3707</v>
      </c>
    </row>
    <row r="757" spans="1:4" ht="15.75" x14ac:dyDescent="0.25">
      <c r="A757" s="1" t="s">
        <v>1614</v>
      </c>
      <c r="B757" s="1" t="s">
        <v>3708</v>
      </c>
      <c r="C757" t="s">
        <v>2386</v>
      </c>
      <c r="D757" t="s">
        <v>3709</v>
      </c>
    </row>
    <row r="758" spans="1:4" ht="15.75" x14ac:dyDescent="0.25">
      <c r="A758" s="1" t="s">
        <v>1613</v>
      </c>
      <c r="B758" s="1" t="s">
        <v>3710</v>
      </c>
      <c r="C758" t="s">
        <v>2386</v>
      </c>
      <c r="D758" t="s">
        <v>3711</v>
      </c>
    </row>
    <row r="759" spans="1:4" ht="15.75" x14ac:dyDescent="0.25">
      <c r="A759" s="1" t="s">
        <v>1612</v>
      </c>
      <c r="B759" s="1" t="s">
        <v>3712</v>
      </c>
      <c r="C759" t="s">
        <v>2386</v>
      </c>
      <c r="D759" t="s">
        <v>2719</v>
      </c>
    </row>
    <row r="760" spans="1:4" ht="15.75" x14ac:dyDescent="0.25">
      <c r="A760" s="1" t="s">
        <v>1611</v>
      </c>
      <c r="B760" s="1" t="s">
        <v>3713</v>
      </c>
      <c r="C760" t="s">
        <v>2386</v>
      </c>
      <c r="D760" t="s">
        <v>3714</v>
      </c>
    </row>
    <row r="761" spans="1:4" ht="15.75" x14ac:dyDescent="0.25">
      <c r="A761" s="1" t="s">
        <v>1610</v>
      </c>
      <c r="B761" s="1" t="s">
        <v>3715</v>
      </c>
      <c r="C761" t="s">
        <v>2383</v>
      </c>
      <c r="D761" t="s">
        <v>3716</v>
      </c>
    </row>
    <row r="762" spans="1:4" ht="15.75" x14ac:dyDescent="0.25">
      <c r="A762" s="1" t="s">
        <v>1609</v>
      </c>
      <c r="B762" s="1" t="s">
        <v>3717</v>
      </c>
      <c r="C762" t="s">
        <v>2383</v>
      </c>
      <c r="D762" t="s">
        <v>3270</v>
      </c>
    </row>
    <row r="763" spans="1:4" ht="15.75" x14ac:dyDescent="0.25">
      <c r="A763" s="1" t="s">
        <v>1608</v>
      </c>
      <c r="B763" s="1" t="s">
        <v>3718</v>
      </c>
      <c r="C763" t="s">
        <v>2386</v>
      </c>
      <c r="D763" t="s">
        <v>2873</v>
      </c>
    </row>
    <row r="764" spans="1:4" ht="15.75" x14ac:dyDescent="0.25">
      <c r="A764" s="1" t="s">
        <v>1607</v>
      </c>
      <c r="B764" s="1" t="s">
        <v>3719</v>
      </c>
      <c r="C764" t="s">
        <v>2383</v>
      </c>
      <c r="D764" t="s">
        <v>2450</v>
      </c>
    </row>
    <row r="765" spans="1:4" ht="15.75" x14ac:dyDescent="0.25">
      <c r="A765" s="1" t="s">
        <v>1606</v>
      </c>
      <c r="B765" s="1" t="s">
        <v>3720</v>
      </c>
      <c r="C765" t="s">
        <v>2383</v>
      </c>
      <c r="D765" t="s">
        <v>3721</v>
      </c>
    </row>
    <row r="766" spans="1:4" ht="15.75" x14ac:dyDescent="0.25">
      <c r="A766" s="1" t="s">
        <v>1605</v>
      </c>
      <c r="B766" s="1" t="s">
        <v>3722</v>
      </c>
      <c r="C766" t="s">
        <v>2383</v>
      </c>
      <c r="D766" t="s">
        <v>3723</v>
      </c>
    </row>
    <row r="767" spans="1:4" ht="15.75" x14ac:dyDescent="0.25">
      <c r="A767" s="1" t="s">
        <v>1604</v>
      </c>
      <c r="B767" s="1" t="s">
        <v>3724</v>
      </c>
      <c r="C767" t="s">
        <v>2383</v>
      </c>
      <c r="D767" t="s">
        <v>3725</v>
      </c>
    </row>
    <row r="768" spans="1:4" ht="15.75" x14ac:dyDescent="0.25">
      <c r="A768" s="1" t="s">
        <v>1603</v>
      </c>
      <c r="B768" s="1" t="s">
        <v>3726</v>
      </c>
      <c r="C768" t="s">
        <v>2383</v>
      </c>
      <c r="D768" t="s">
        <v>3727</v>
      </c>
    </row>
    <row r="769" spans="1:4" ht="15.75" x14ac:dyDescent="0.25">
      <c r="A769" s="1" t="s">
        <v>1602</v>
      </c>
      <c r="B769" s="1" t="s">
        <v>3728</v>
      </c>
      <c r="C769" t="s">
        <v>2383</v>
      </c>
      <c r="D769" t="s">
        <v>3729</v>
      </c>
    </row>
    <row r="770" spans="1:4" ht="15.75" x14ac:dyDescent="0.25">
      <c r="A770" s="1" t="s">
        <v>1601</v>
      </c>
      <c r="B770" s="1" t="s">
        <v>3730</v>
      </c>
      <c r="C770" t="s">
        <v>2383</v>
      </c>
      <c r="D770" t="s">
        <v>2951</v>
      </c>
    </row>
    <row r="771" spans="1:4" ht="15.75" x14ac:dyDescent="0.25">
      <c r="A771" s="1" t="s">
        <v>1600</v>
      </c>
      <c r="B771" s="1" t="s">
        <v>3731</v>
      </c>
      <c r="C771" t="s">
        <v>2383</v>
      </c>
      <c r="D771" t="s">
        <v>3732</v>
      </c>
    </row>
    <row r="772" spans="1:4" ht="15.75" x14ac:dyDescent="0.25">
      <c r="A772" s="1" t="s">
        <v>1599</v>
      </c>
      <c r="B772" s="1" t="s">
        <v>3733</v>
      </c>
      <c r="C772" t="s">
        <v>2386</v>
      </c>
      <c r="D772" t="s">
        <v>2387</v>
      </c>
    </row>
    <row r="773" spans="1:4" ht="15.75" x14ac:dyDescent="0.25">
      <c r="A773" s="1" t="s">
        <v>1598</v>
      </c>
      <c r="B773" s="1" t="s">
        <v>3734</v>
      </c>
      <c r="C773" t="s">
        <v>2386</v>
      </c>
      <c r="D773" t="s">
        <v>2680</v>
      </c>
    </row>
    <row r="774" spans="1:4" ht="15.75" x14ac:dyDescent="0.25">
      <c r="A774" s="1" t="s">
        <v>1597</v>
      </c>
      <c r="B774" s="1" t="s">
        <v>3735</v>
      </c>
      <c r="C774" t="s">
        <v>2386</v>
      </c>
      <c r="D774" t="s">
        <v>2699</v>
      </c>
    </row>
    <row r="775" spans="1:4" ht="15.75" x14ac:dyDescent="0.25">
      <c r="A775" s="1" t="s">
        <v>1596</v>
      </c>
      <c r="B775" s="1" t="s">
        <v>3736</v>
      </c>
      <c r="C775" t="s">
        <v>2386</v>
      </c>
      <c r="D775" t="s">
        <v>2811</v>
      </c>
    </row>
    <row r="776" spans="1:4" ht="15.75" x14ac:dyDescent="0.25">
      <c r="A776" s="1" t="s">
        <v>1595</v>
      </c>
      <c r="B776" s="1" t="s">
        <v>3737</v>
      </c>
      <c r="C776" t="s">
        <v>2386</v>
      </c>
      <c r="D776" t="s">
        <v>3738</v>
      </c>
    </row>
    <row r="777" spans="1:4" ht="15.75" x14ac:dyDescent="0.25">
      <c r="A777" s="1" t="s">
        <v>1594</v>
      </c>
      <c r="B777" s="1" t="s">
        <v>3739</v>
      </c>
      <c r="C777" t="s">
        <v>3261</v>
      </c>
      <c r="D777" t="s">
        <v>3740</v>
      </c>
    </row>
    <row r="778" spans="1:4" ht="15.75" x14ac:dyDescent="0.25">
      <c r="A778" s="1" t="s">
        <v>1593</v>
      </c>
      <c r="B778" s="1" t="s">
        <v>2517</v>
      </c>
      <c r="C778" t="s">
        <v>3261</v>
      </c>
      <c r="D778" t="s">
        <v>3741</v>
      </c>
    </row>
    <row r="779" spans="1:4" ht="15.75" x14ac:dyDescent="0.25">
      <c r="A779" s="1" t="s">
        <v>1592</v>
      </c>
      <c r="B779" s="1" t="s">
        <v>3742</v>
      </c>
      <c r="C779" t="s">
        <v>2383</v>
      </c>
      <c r="D779" t="s">
        <v>3743</v>
      </c>
    </row>
    <row r="780" spans="1:4" ht="15.75" x14ac:dyDescent="0.25">
      <c r="A780" s="1" t="s">
        <v>1591</v>
      </c>
      <c r="B780" s="1" t="s">
        <v>3744</v>
      </c>
      <c r="C780" t="s">
        <v>2386</v>
      </c>
      <c r="D780" t="s">
        <v>2776</v>
      </c>
    </row>
    <row r="781" spans="1:4" ht="15.75" x14ac:dyDescent="0.25">
      <c r="A781" s="1" t="s">
        <v>1590</v>
      </c>
      <c r="B781" s="1" t="s">
        <v>3745</v>
      </c>
      <c r="C781" t="s">
        <v>2383</v>
      </c>
      <c r="D781" t="s">
        <v>3159</v>
      </c>
    </row>
    <row r="782" spans="1:4" ht="15.75" x14ac:dyDescent="0.25">
      <c r="A782" s="1" t="s">
        <v>1589</v>
      </c>
      <c r="B782" s="1" t="s">
        <v>3746</v>
      </c>
      <c r="C782" t="s">
        <v>2386</v>
      </c>
      <c r="D782" t="s">
        <v>3747</v>
      </c>
    </row>
    <row r="783" spans="1:4" ht="15.75" x14ac:dyDescent="0.25">
      <c r="A783" s="1" t="s">
        <v>1588</v>
      </c>
      <c r="B783" s="1" t="s">
        <v>3559</v>
      </c>
      <c r="C783" t="s">
        <v>2383</v>
      </c>
      <c r="D783" t="s">
        <v>3748</v>
      </c>
    </row>
    <row r="784" spans="1:4" ht="15.75" x14ac:dyDescent="0.25">
      <c r="A784" s="1" t="s">
        <v>1587</v>
      </c>
      <c r="B784" s="1" t="s">
        <v>3749</v>
      </c>
      <c r="C784" t="s">
        <v>2383</v>
      </c>
      <c r="D784" t="s">
        <v>3750</v>
      </c>
    </row>
    <row r="785" spans="1:4" ht="15.75" x14ac:dyDescent="0.25">
      <c r="A785" s="1" t="s">
        <v>1586</v>
      </c>
      <c r="B785" s="1" t="s">
        <v>3751</v>
      </c>
      <c r="C785" t="s">
        <v>2383</v>
      </c>
      <c r="D785" t="s">
        <v>3752</v>
      </c>
    </row>
    <row r="786" spans="1:4" ht="15.75" x14ac:dyDescent="0.25">
      <c r="A786" s="1" t="s">
        <v>1585</v>
      </c>
      <c r="B786" s="1" t="s">
        <v>3753</v>
      </c>
      <c r="C786" t="s">
        <v>2383</v>
      </c>
      <c r="D786" t="s">
        <v>3754</v>
      </c>
    </row>
    <row r="787" spans="1:4" ht="15.75" x14ac:dyDescent="0.25">
      <c r="A787" s="1" t="s">
        <v>1584</v>
      </c>
      <c r="B787" s="1" t="s">
        <v>3755</v>
      </c>
      <c r="C787" t="s">
        <v>2383</v>
      </c>
      <c r="D787" t="s">
        <v>3756</v>
      </c>
    </row>
    <row r="788" spans="1:4" ht="15.75" x14ac:dyDescent="0.25">
      <c r="A788" s="1" t="s">
        <v>1583</v>
      </c>
      <c r="B788" s="1" t="s">
        <v>3757</v>
      </c>
      <c r="C788" t="s">
        <v>2383</v>
      </c>
      <c r="D788" t="s">
        <v>3758</v>
      </c>
    </row>
    <row r="789" spans="1:4" ht="15.75" x14ac:dyDescent="0.25">
      <c r="A789" s="1" t="s">
        <v>1582</v>
      </c>
      <c r="B789" s="1" t="s">
        <v>2461</v>
      </c>
      <c r="C789" t="s">
        <v>2386</v>
      </c>
      <c r="D789" t="s">
        <v>3759</v>
      </c>
    </row>
    <row r="790" spans="1:4" ht="15.75" x14ac:dyDescent="0.25">
      <c r="A790" s="1" t="s">
        <v>1581</v>
      </c>
      <c r="B790" s="1" t="s">
        <v>3760</v>
      </c>
      <c r="C790" t="s">
        <v>2386</v>
      </c>
      <c r="D790" t="s">
        <v>3761</v>
      </c>
    </row>
    <row r="791" spans="1:4" ht="15.75" x14ac:dyDescent="0.25">
      <c r="A791" s="1" t="s">
        <v>1580</v>
      </c>
      <c r="B791" s="1" t="s">
        <v>3762</v>
      </c>
      <c r="C791" t="s">
        <v>2386</v>
      </c>
      <c r="D791" t="s">
        <v>3763</v>
      </c>
    </row>
    <row r="792" spans="1:4" ht="15.75" x14ac:dyDescent="0.25">
      <c r="A792" s="1" t="s">
        <v>1579</v>
      </c>
      <c r="B792" s="1" t="s">
        <v>3764</v>
      </c>
      <c r="C792" t="s">
        <v>2383</v>
      </c>
      <c r="D792" t="s">
        <v>2571</v>
      </c>
    </row>
    <row r="793" spans="1:4" ht="15.75" x14ac:dyDescent="0.25">
      <c r="A793" s="1" t="s">
        <v>1578</v>
      </c>
      <c r="B793" s="1" t="s">
        <v>3765</v>
      </c>
      <c r="C793" t="s">
        <v>2383</v>
      </c>
      <c r="D793" t="s">
        <v>3766</v>
      </c>
    </row>
    <row r="794" spans="1:4" ht="15.75" x14ac:dyDescent="0.25">
      <c r="A794" s="1" t="s">
        <v>1577</v>
      </c>
      <c r="B794" s="1" t="s">
        <v>3767</v>
      </c>
      <c r="C794" t="s">
        <v>3261</v>
      </c>
      <c r="D794" t="s">
        <v>3768</v>
      </c>
    </row>
    <row r="795" spans="1:4" ht="15.75" x14ac:dyDescent="0.25">
      <c r="A795" s="1" t="s">
        <v>1576</v>
      </c>
      <c r="B795" s="1" t="s">
        <v>3769</v>
      </c>
      <c r="C795" t="s">
        <v>2386</v>
      </c>
      <c r="D795" t="s">
        <v>3770</v>
      </c>
    </row>
    <row r="796" spans="1:4" ht="15.75" x14ac:dyDescent="0.25">
      <c r="A796" s="1" t="s">
        <v>1575</v>
      </c>
      <c r="B796" s="1" t="s">
        <v>3771</v>
      </c>
      <c r="C796" t="s">
        <v>2383</v>
      </c>
      <c r="D796" t="s">
        <v>2747</v>
      </c>
    </row>
    <row r="797" spans="1:4" ht="15.75" x14ac:dyDescent="0.25">
      <c r="A797" s="1" t="s">
        <v>1574</v>
      </c>
      <c r="B797" s="1" t="s">
        <v>3772</v>
      </c>
      <c r="C797" t="s">
        <v>3261</v>
      </c>
      <c r="D797" t="s">
        <v>3773</v>
      </c>
    </row>
    <row r="798" spans="1:4" ht="15.75" x14ac:dyDescent="0.25">
      <c r="A798" s="1" t="s">
        <v>1573</v>
      </c>
      <c r="B798" s="1" t="s">
        <v>3774</v>
      </c>
      <c r="C798" t="s">
        <v>2383</v>
      </c>
      <c r="D798" t="s">
        <v>3775</v>
      </c>
    </row>
    <row r="799" spans="1:4" ht="15.75" x14ac:dyDescent="0.25">
      <c r="A799" s="1" t="s">
        <v>1572</v>
      </c>
      <c r="B799" s="1" t="s">
        <v>3776</v>
      </c>
      <c r="C799" t="s">
        <v>3261</v>
      </c>
      <c r="D799" t="s">
        <v>3777</v>
      </c>
    </row>
    <row r="800" spans="1:4" ht="15.75" x14ac:dyDescent="0.25">
      <c r="A800" s="1" t="s">
        <v>1571</v>
      </c>
      <c r="B800" s="1" t="s">
        <v>3269</v>
      </c>
      <c r="C800" t="s">
        <v>2383</v>
      </c>
      <c r="D800" t="s">
        <v>3778</v>
      </c>
    </row>
    <row r="801" spans="1:4" ht="15.75" x14ac:dyDescent="0.25">
      <c r="A801" s="1" t="s">
        <v>1570</v>
      </c>
      <c r="B801" s="1" t="s">
        <v>3779</v>
      </c>
      <c r="C801" t="s">
        <v>2383</v>
      </c>
      <c r="D801" t="s">
        <v>3120</v>
      </c>
    </row>
    <row r="802" spans="1:4" ht="15.75" x14ac:dyDescent="0.25">
      <c r="A802" s="1" t="s">
        <v>1569</v>
      </c>
      <c r="B802" s="1" t="s">
        <v>3780</v>
      </c>
      <c r="C802" t="s">
        <v>2383</v>
      </c>
      <c r="D802" t="s">
        <v>3781</v>
      </c>
    </row>
    <row r="803" spans="1:4" ht="15.75" x14ac:dyDescent="0.25">
      <c r="A803" s="1" t="s">
        <v>1568</v>
      </c>
      <c r="B803" s="1" t="s">
        <v>3782</v>
      </c>
      <c r="C803" t="s">
        <v>3261</v>
      </c>
      <c r="D803" t="s">
        <v>3783</v>
      </c>
    </row>
    <row r="804" spans="1:4" ht="15.75" x14ac:dyDescent="0.25">
      <c r="A804" s="1" t="s">
        <v>1567</v>
      </c>
      <c r="B804" s="1" t="s">
        <v>2893</v>
      </c>
      <c r="C804" t="s">
        <v>2383</v>
      </c>
      <c r="D804" t="s">
        <v>3194</v>
      </c>
    </row>
    <row r="805" spans="1:4" ht="15.75" x14ac:dyDescent="0.25">
      <c r="A805" s="1" t="s">
        <v>1566</v>
      </c>
      <c r="B805" s="1" t="s">
        <v>3784</v>
      </c>
      <c r="C805" t="s">
        <v>2383</v>
      </c>
      <c r="D805" t="s">
        <v>3194</v>
      </c>
    </row>
    <row r="806" spans="1:4" ht="15.75" x14ac:dyDescent="0.25">
      <c r="A806" s="1" t="s">
        <v>1565</v>
      </c>
      <c r="B806" s="1" t="s">
        <v>3785</v>
      </c>
      <c r="C806" t="s">
        <v>2386</v>
      </c>
      <c r="D806" t="s">
        <v>3786</v>
      </c>
    </row>
    <row r="807" spans="1:4" ht="15.75" x14ac:dyDescent="0.25">
      <c r="A807" s="1" t="s">
        <v>1564</v>
      </c>
      <c r="B807" s="1" t="s">
        <v>3787</v>
      </c>
      <c r="C807" t="s">
        <v>2386</v>
      </c>
      <c r="D807" t="s">
        <v>2399</v>
      </c>
    </row>
    <row r="808" spans="1:4" ht="15.75" x14ac:dyDescent="0.25">
      <c r="A808" s="1" t="s">
        <v>1563</v>
      </c>
      <c r="B808" s="1" t="s">
        <v>3788</v>
      </c>
      <c r="C808" t="s">
        <v>2386</v>
      </c>
      <c r="D808" t="s">
        <v>3789</v>
      </c>
    </row>
    <row r="809" spans="1:4" ht="15.75" x14ac:dyDescent="0.25">
      <c r="A809" s="1" t="s">
        <v>1562</v>
      </c>
      <c r="B809" s="1" t="s">
        <v>3790</v>
      </c>
      <c r="C809" t="s">
        <v>2386</v>
      </c>
      <c r="D809" t="s">
        <v>3791</v>
      </c>
    </row>
    <row r="810" spans="1:4" ht="15.75" x14ac:dyDescent="0.25">
      <c r="A810" s="1" t="s">
        <v>1561</v>
      </c>
      <c r="B810" s="1" t="s">
        <v>3792</v>
      </c>
      <c r="C810" t="s">
        <v>3261</v>
      </c>
      <c r="D810" t="s">
        <v>3793</v>
      </c>
    </row>
    <row r="811" spans="1:4" ht="15.75" x14ac:dyDescent="0.25">
      <c r="A811" s="1" t="s">
        <v>1560</v>
      </c>
      <c r="B811" s="1" t="s">
        <v>3794</v>
      </c>
      <c r="C811" t="s">
        <v>2386</v>
      </c>
      <c r="D811" t="s">
        <v>3795</v>
      </c>
    </row>
    <row r="812" spans="1:4" ht="15.75" x14ac:dyDescent="0.25">
      <c r="A812" s="1" t="s">
        <v>1559</v>
      </c>
      <c r="B812" s="1" t="s">
        <v>3796</v>
      </c>
      <c r="C812" t="s">
        <v>2386</v>
      </c>
      <c r="D812" t="s">
        <v>2622</v>
      </c>
    </row>
    <row r="813" spans="1:4" ht="15.75" x14ac:dyDescent="0.25">
      <c r="A813" s="1" t="s">
        <v>1558</v>
      </c>
      <c r="B813" s="1" t="s">
        <v>3115</v>
      </c>
      <c r="C813" t="s">
        <v>2386</v>
      </c>
      <c r="D813" t="s">
        <v>3797</v>
      </c>
    </row>
    <row r="814" spans="1:4" ht="15.75" x14ac:dyDescent="0.25">
      <c r="A814" s="1" t="s">
        <v>1557</v>
      </c>
      <c r="B814" s="1" t="s">
        <v>3798</v>
      </c>
      <c r="C814" t="s">
        <v>2386</v>
      </c>
      <c r="D814" t="s">
        <v>3416</v>
      </c>
    </row>
    <row r="815" spans="1:4" ht="15.75" x14ac:dyDescent="0.25">
      <c r="A815" s="1" t="s">
        <v>1556</v>
      </c>
      <c r="B815" s="1" t="s">
        <v>3799</v>
      </c>
      <c r="C815" t="s">
        <v>2386</v>
      </c>
      <c r="D815" t="s">
        <v>3800</v>
      </c>
    </row>
    <row r="816" spans="1:4" ht="15.75" x14ac:dyDescent="0.25">
      <c r="A816" s="1" t="s">
        <v>1555</v>
      </c>
      <c r="B816" s="1" t="s">
        <v>3801</v>
      </c>
      <c r="C816" t="s">
        <v>2386</v>
      </c>
      <c r="D816" t="s">
        <v>3802</v>
      </c>
    </row>
    <row r="817" spans="1:4" ht="15.75" x14ac:dyDescent="0.25">
      <c r="A817" s="1" t="s">
        <v>1554</v>
      </c>
      <c r="B817" s="1" t="s">
        <v>3803</v>
      </c>
      <c r="C817" t="s">
        <v>2386</v>
      </c>
      <c r="D817" t="s">
        <v>3804</v>
      </c>
    </row>
    <row r="818" spans="1:4" ht="15.75" x14ac:dyDescent="0.25">
      <c r="A818" s="1" t="s">
        <v>1553</v>
      </c>
      <c r="B818" s="1" t="s">
        <v>3805</v>
      </c>
      <c r="C818" t="s">
        <v>2386</v>
      </c>
      <c r="D818" t="s">
        <v>3806</v>
      </c>
    </row>
    <row r="819" spans="1:4" ht="15.75" x14ac:dyDescent="0.25">
      <c r="A819" s="1" t="s">
        <v>1552</v>
      </c>
      <c r="B819" s="1" t="s">
        <v>2950</v>
      </c>
      <c r="C819" t="s">
        <v>2386</v>
      </c>
      <c r="D819" t="s">
        <v>3105</v>
      </c>
    </row>
    <row r="820" spans="1:4" ht="15.75" x14ac:dyDescent="0.25">
      <c r="A820" s="1" t="s">
        <v>1551</v>
      </c>
      <c r="B820" s="1" t="s">
        <v>3807</v>
      </c>
      <c r="C820" t="s">
        <v>2386</v>
      </c>
      <c r="D820" t="s">
        <v>3808</v>
      </c>
    </row>
    <row r="821" spans="1:4" ht="15.75" x14ac:dyDescent="0.25">
      <c r="A821" s="1" t="s">
        <v>1550</v>
      </c>
      <c r="B821" s="1" t="s">
        <v>3809</v>
      </c>
      <c r="C821" t="s">
        <v>2383</v>
      </c>
      <c r="D821" t="s">
        <v>3432</v>
      </c>
    </row>
    <row r="822" spans="1:4" ht="15.75" x14ac:dyDescent="0.25">
      <c r="A822" s="1" t="s">
        <v>1549</v>
      </c>
      <c r="B822" s="1" t="s">
        <v>3810</v>
      </c>
      <c r="C822" t="s">
        <v>2386</v>
      </c>
      <c r="D822" t="s">
        <v>3811</v>
      </c>
    </row>
    <row r="823" spans="1:4" ht="15.75" x14ac:dyDescent="0.25">
      <c r="A823" s="1" t="s">
        <v>1548</v>
      </c>
      <c r="B823" s="1" t="s">
        <v>3812</v>
      </c>
      <c r="C823" t="s">
        <v>2386</v>
      </c>
      <c r="D823" t="s">
        <v>3813</v>
      </c>
    </row>
    <row r="824" spans="1:4" ht="15.75" x14ac:dyDescent="0.25">
      <c r="A824" s="1" t="s">
        <v>1547</v>
      </c>
      <c r="B824" s="1" t="s">
        <v>3814</v>
      </c>
      <c r="C824" t="s">
        <v>2386</v>
      </c>
      <c r="D824" t="s">
        <v>2462</v>
      </c>
    </row>
    <row r="825" spans="1:4" ht="15.75" x14ac:dyDescent="0.25">
      <c r="A825" s="1" t="s">
        <v>1546</v>
      </c>
      <c r="B825" s="1" t="s">
        <v>3599</v>
      </c>
      <c r="C825" t="s">
        <v>2386</v>
      </c>
      <c r="D825" t="s">
        <v>3815</v>
      </c>
    </row>
    <row r="826" spans="1:4" ht="15.75" x14ac:dyDescent="0.25">
      <c r="A826" s="1" t="s">
        <v>1545</v>
      </c>
      <c r="B826" s="1" t="s">
        <v>3816</v>
      </c>
      <c r="C826" t="s">
        <v>2386</v>
      </c>
      <c r="D826" t="s">
        <v>3817</v>
      </c>
    </row>
    <row r="827" spans="1:4" ht="15.75" x14ac:dyDescent="0.25">
      <c r="A827" s="1" t="s">
        <v>1544</v>
      </c>
      <c r="B827" s="1" t="s">
        <v>3818</v>
      </c>
      <c r="C827" t="s">
        <v>2383</v>
      </c>
      <c r="D827" t="s">
        <v>3819</v>
      </c>
    </row>
    <row r="828" spans="1:4" ht="15.75" x14ac:dyDescent="0.25">
      <c r="A828" s="1" t="s">
        <v>1543</v>
      </c>
      <c r="B828" s="1" t="s">
        <v>3820</v>
      </c>
      <c r="C828" t="s">
        <v>2383</v>
      </c>
      <c r="D828" t="s">
        <v>3821</v>
      </c>
    </row>
    <row r="829" spans="1:4" ht="15.75" x14ac:dyDescent="0.25">
      <c r="A829" s="1" t="s">
        <v>1542</v>
      </c>
      <c r="B829" s="1" t="s">
        <v>3269</v>
      </c>
      <c r="C829" t="s">
        <v>3261</v>
      </c>
      <c r="D829" t="s">
        <v>3822</v>
      </c>
    </row>
    <row r="830" spans="1:4" ht="15.75" x14ac:dyDescent="0.25">
      <c r="A830" s="1" t="s">
        <v>1541</v>
      </c>
      <c r="B830" s="1" t="s">
        <v>3298</v>
      </c>
      <c r="C830" t="s">
        <v>3261</v>
      </c>
      <c r="D830" t="s">
        <v>3823</v>
      </c>
    </row>
    <row r="831" spans="1:4" ht="15.75" x14ac:dyDescent="0.25">
      <c r="A831" s="1" t="s">
        <v>1540</v>
      </c>
      <c r="B831" s="1" t="s">
        <v>3824</v>
      </c>
      <c r="C831" t="s">
        <v>3261</v>
      </c>
      <c r="D831" t="s">
        <v>3825</v>
      </c>
    </row>
    <row r="832" spans="1:4" ht="15.75" x14ac:dyDescent="0.25">
      <c r="A832" s="1" t="s">
        <v>1539</v>
      </c>
      <c r="B832" s="1" t="s">
        <v>3826</v>
      </c>
      <c r="C832" t="s">
        <v>2386</v>
      </c>
      <c r="D832" t="s">
        <v>2680</v>
      </c>
    </row>
    <row r="833" spans="1:4" ht="15.75" x14ac:dyDescent="0.25">
      <c r="A833" s="1" t="s">
        <v>1538</v>
      </c>
      <c r="B833" s="1" t="s">
        <v>3827</v>
      </c>
      <c r="C833" t="s">
        <v>2386</v>
      </c>
      <c r="D833" t="s">
        <v>3828</v>
      </c>
    </row>
    <row r="834" spans="1:4" ht="15.75" x14ac:dyDescent="0.25">
      <c r="A834" s="1" t="s">
        <v>1537</v>
      </c>
      <c r="B834" s="1" t="s">
        <v>3829</v>
      </c>
      <c r="C834" t="s">
        <v>2386</v>
      </c>
      <c r="D834" t="s">
        <v>3830</v>
      </c>
    </row>
    <row r="835" spans="1:4" ht="15.75" x14ac:dyDescent="0.25">
      <c r="A835" s="1" t="s">
        <v>1536</v>
      </c>
      <c r="B835" s="1" t="s">
        <v>3831</v>
      </c>
      <c r="C835" t="s">
        <v>3261</v>
      </c>
      <c r="D835" t="s">
        <v>3594</v>
      </c>
    </row>
    <row r="836" spans="1:4" ht="15.75" x14ac:dyDescent="0.25">
      <c r="A836" s="1" t="s">
        <v>1535</v>
      </c>
      <c r="B836" s="1" t="s">
        <v>3832</v>
      </c>
      <c r="C836" t="s">
        <v>2383</v>
      </c>
      <c r="D836" t="s">
        <v>3833</v>
      </c>
    </row>
    <row r="837" spans="1:4" ht="15.75" x14ac:dyDescent="0.25">
      <c r="A837" s="1" t="s">
        <v>1534</v>
      </c>
      <c r="B837" s="1" t="s">
        <v>2799</v>
      </c>
      <c r="C837" t="s">
        <v>2383</v>
      </c>
      <c r="D837" t="s">
        <v>3834</v>
      </c>
    </row>
    <row r="838" spans="1:4" ht="15.75" x14ac:dyDescent="0.25">
      <c r="A838" s="1" t="s">
        <v>1533</v>
      </c>
      <c r="B838" s="1" t="s">
        <v>3835</v>
      </c>
      <c r="C838" t="s">
        <v>2383</v>
      </c>
      <c r="D838" t="s">
        <v>3836</v>
      </c>
    </row>
    <row r="839" spans="1:4" ht="15.75" x14ac:dyDescent="0.25">
      <c r="A839" s="1" t="s">
        <v>1532</v>
      </c>
      <c r="B839" s="1" t="s">
        <v>3496</v>
      </c>
      <c r="C839" t="s">
        <v>2386</v>
      </c>
      <c r="D839" t="s">
        <v>3388</v>
      </c>
    </row>
    <row r="840" spans="1:4" ht="15.75" x14ac:dyDescent="0.25">
      <c r="A840" s="1" t="s">
        <v>1531</v>
      </c>
      <c r="B840" s="1" t="s">
        <v>3837</v>
      </c>
      <c r="C840" t="s">
        <v>2383</v>
      </c>
      <c r="D840" t="s">
        <v>2819</v>
      </c>
    </row>
    <row r="841" spans="1:4" ht="15.75" x14ac:dyDescent="0.25">
      <c r="A841" s="1" t="s">
        <v>1530</v>
      </c>
      <c r="B841" s="1" t="s">
        <v>3838</v>
      </c>
      <c r="C841" t="s">
        <v>2383</v>
      </c>
      <c r="D841" t="s">
        <v>3839</v>
      </c>
    </row>
    <row r="842" spans="1:4" ht="15.75" x14ac:dyDescent="0.25">
      <c r="A842" s="1" t="s">
        <v>1529</v>
      </c>
      <c r="B842" s="1" t="s">
        <v>3840</v>
      </c>
      <c r="C842" t="s">
        <v>2383</v>
      </c>
      <c r="D842" t="s">
        <v>3841</v>
      </c>
    </row>
    <row r="843" spans="1:4" ht="15.75" x14ac:dyDescent="0.25">
      <c r="A843" s="1" t="s">
        <v>1528</v>
      </c>
      <c r="B843" s="1" t="s">
        <v>3842</v>
      </c>
      <c r="C843" t="s">
        <v>2383</v>
      </c>
      <c r="D843" t="s">
        <v>3740</v>
      </c>
    </row>
    <row r="844" spans="1:4" ht="15.75" x14ac:dyDescent="0.25">
      <c r="A844" s="1" t="s">
        <v>1527</v>
      </c>
      <c r="B844" s="1" t="s">
        <v>3843</v>
      </c>
      <c r="C844" t="s">
        <v>2383</v>
      </c>
      <c r="D844" t="s">
        <v>3844</v>
      </c>
    </row>
    <row r="845" spans="1:4" ht="15.75" x14ac:dyDescent="0.25">
      <c r="A845" s="1" t="s">
        <v>1526</v>
      </c>
      <c r="B845" s="1" t="s">
        <v>2661</v>
      </c>
      <c r="C845" t="s">
        <v>2383</v>
      </c>
      <c r="D845" t="s">
        <v>3322</v>
      </c>
    </row>
    <row r="846" spans="1:4" ht="15.75" x14ac:dyDescent="0.25">
      <c r="A846" s="1" t="s">
        <v>1525</v>
      </c>
      <c r="B846" s="1" t="s">
        <v>3845</v>
      </c>
      <c r="C846" t="s">
        <v>3261</v>
      </c>
      <c r="D846" t="s">
        <v>3846</v>
      </c>
    </row>
    <row r="847" spans="1:4" ht="15.75" x14ac:dyDescent="0.25">
      <c r="A847" s="1" t="s">
        <v>1524</v>
      </c>
      <c r="B847" s="1" t="s">
        <v>3847</v>
      </c>
      <c r="C847" t="s">
        <v>2383</v>
      </c>
      <c r="D847" t="s">
        <v>3848</v>
      </c>
    </row>
    <row r="848" spans="1:4" ht="15.75" x14ac:dyDescent="0.25">
      <c r="A848" s="1" t="s">
        <v>1523</v>
      </c>
      <c r="B848" s="1" t="s">
        <v>3849</v>
      </c>
      <c r="C848" t="s">
        <v>2383</v>
      </c>
      <c r="D848" t="s">
        <v>3850</v>
      </c>
    </row>
    <row r="849" spans="1:4" ht="15.75" x14ac:dyDescent="0.25">
      <c r="A849" s="1" t="s">
        <v>1522</v>
      </c>
      <c r="B849" s="1" t="s">
        <v>3851</v>
      </c>
      <c r="C849" t="s">
        <v>2383</v>
      </c>
      <c r="D849" t="s">
        <v>3852</v>
      </c>
    </row>
    <row r="850" spans="1:4" ht="15.75" x14ac:dyDescent="0.25">
      <c r="A850" s="1" t="s">
        <v>1521</v>
      </c>
      <c r="B850" s="1" t="s">
        <v>3853</v>
      </c>
      <c r="C850" t="s">
        <v>2386</v>
      </c>
      <c r="D850" t="s">
        <v>2484</v>
      </c>
    </row>
    <row r="851" spans="1:4" ht="15.75" x14ac:dyDescent="0.25">
      <c r="A851" s="1" t="s">
        <v>1520</v>
      </c>
      <c r="B851" s="1" t="s">
        <v>3854</v>
      </c>
      <c r="C851" t="s">
        <v>2386</v>
      </c>
      <c r="D851" t="s">
        <v>2469</v>
      </c>
    </row>
    <row r="852" spans="1:4" ht="15.75" x14ac:dyDescent="0.25">
      <c r="A852" s="1" t="s">
        <v>1519</v>
      </c>
      <c r="B852" s="1" t="s">
        <v>3855</v>
      </c>
      <c r="C852" t="s">
        <v>2383</v>
      </c>
      <c r="D852" t="s">
        <v>3856</v>
      </c>
    </row>
    <row r="853" spans="1:4" ht="15.75" x14ac:dyDescent="0.25">
      <c r="A853" s="1" t="s">
        <v>1518</v>
      </c>
      <c r="B853" s="1" t="s">
        <v>3857</v>
      </c>
      <c r="C853" t="s">
        <v>3261</v>
      </c>
      <c r="D853" t="s">
        <v>2740</v>
      </c>
    </row>
    <row r="854" spans="1:4" ht="15.75" x14ac:dyDescent="0.25">
      <c r="A854" s="1" t="s">
        <v>1517</v>
      </c>
      <c r="B854" s="1" t="s">
        <v>2720</v>
      </c>
      <c r="C854" t="s">
        <v>2386</v>
      </c>
      <c r="D854" t="s">
        <v>2537</v>
      </c>
    </row>
    <row r="855" spans="1:4" ht="15.75" x14ac:dyDescent="0.25">
      <c r="A855" s="1" t="s">
        <v>1516</v>
      </c>
      <c r="B855" s="1" t="s">
        <v>3858</v>
      </c>
      <c r="C855" t="s">
        <v>2386</v>
      </c>
      <c r="D855" t="s">
        <v>3859</v>
      </c>
    </row>
    <row r="856" spans="1:4" ht="15.75" x14ac:dyDescent="0.25">
      <c r="A856" s="1" t="s">
        <v>1515</v>
      </c>
      <c r="B856" s="1" t="s">
        <v>3860</v>
      </c>
      <c r="C856" t="s">
        <v>2386</v>
      </c>
      <c r="D856" t="s">
        <v>2815</v>
      </c>
    </row>
    <row r="857" spans="1:4" ht="15.75" x14ac:dyDescent="0.25">
      <c r="A857" s="1" t="s">
        <v>1514</v>
      </c>
      <c r="B857" s="1" t="s">
        <v>3861</v>
      </c>
      <c r="C857" t="s">
        <v>2386</v>
      </c>
      <c r="D857" t="s">
        <v>3862</v>
      </c>
    </row>
    <row r="858" spans="1:4" ht="15.75" x14ac:dyDescent="0.25">
      <c r="A858" s="1" t="s">
        <v>1513</v>
      </c>
      <c r="B858" s="1" t="s">
        <v>3863</v>
      </c>
      <c r="C858" t="s">
        <v>2383</v>
      </c>
      <c r="D858" t="s">
        <v>3864</v>
      </c>
    </row>
    <row r="859" spans="1:4" ht="15.75" x14ac:dyDescent="0.25">
      <c r="A859" s="1" t="s">
        <v>1512</v>
      </c>
      <c r="B859" s="1" t="s">
        <v>3865</v>
      </c>
      <c r="C859" t="s">
        <v>2383</v>
      </c>
      <c r="D859" t="s">
        <v>3194</v>
      </c>
    </row>
    <row r="860" spans="1:4" ht="15.75" x14ac:dyDescent="0.25">
      <c r="A860" s="1" t="s">
        <v>1511</v>
      </c>
      <c r="B860" s="1" t="s">
        <v>3866</v>
      </c>
      <c r="C860" t="s">
        <v>2383</v>
      </c>
      <c r="D860" t="s">
        <v>3867</v>
      </c>
    </row>
    <row r="861" spans="1:4" ht="15.75" x14ac:dyDescent="0.25">
      <c r="A861" s="1" t="s">
        <v>1510</v>
      </c>
      <c r="B861" s="1" t="s">
        <v>3868</v>
      </c>
      <c r="C861" t="s">
        <v>2383</v>
      </c>
      <c r="D861" t="s">
        <v>3869</v>
      </c>
    </row>
    <row r="862" spans="1:4" ht="15.75" x14ac:dyDescent="0.25">
      <c r="A862" s="1" t="s">
        <v>1509</v>
      </c>
      <c r="B862" s="1" t="s">
        <v>3870</v>
      </c>
      <c r="C862" t="s">
        <v>2386</v>
      </c>
      <c r="D862" t="s">
        <v>2484</v>
      </c>
    </row>
    <row r="863" spans="1:4" ht="15.75" x14ac:dyDescent="0.25">
      <c r="A863" s="1" t="s">
        <v>1508</v>
      </c>
      <c r="B863" s="1" t="s">
        <v>3871</v>
      </c>
      <c r="C863" t="s">
        <v>2383</v>
      </c>
      <c r="D863" t="s">
        <v>3007</v>
      </c>
    </row>
    <row r="864" spans="1:4" ht="15.75" x14ac:dyDescent="0.25">
      <c r="A864" s="1" t="s">
        <v>1507</v>
      </c>
      <c r="B864" s="1" t="s">
        <v>3872</v>
      </c>
      <c r="C864" t="s">
        <v>2386</v>
      </c>
      <c r="D864" t="s">
        <v>3873</v>
      </c>
    </row>
    <row r="865" spans="1:4" ht="15.75" x14ac:dyDescent="0.25">
      <c r="A865" s="1" t="s">
        <v>1506</v>
      </c>
      <c r="B865" s="1" t="s">
        <v>3874</v>
      </c>
      <c r="C865" t="s">
        <v>2386</v>
      </c>
      <c r="D865" t="s">
        <v>3875</v>
      </c>
    </row>
    <row r="866" spans="1:4" ht="15.75" x14ac:dyDescent="0.25">
      <c r="A866" s="1" t="s">
        <v>1505</v>
      </c>
      <c r="B866" s="1" t="s">
        <v>3876</v>
      </c>
      <c r="C866" t="s">
        <v>2386</v>
      </c>
      <c r="D866" t="s">
        <v>2514</v>
      </c>
    </row>
    <row r="867" spans="1:4" ht="15.75" x14ac:dyDescent="0.25">
      <c r="A867" s="1" t="s">
        <v>1504</v>
      </c>
      <c r="B867" s="1" t="s">
        <v>3877</v>
      </c>
      <c r="C867" t="s">
        <v>3261</v>
      </c>
      <c r="D867" t="s">
        <v>3878</v>
      </c>
    </row>
    <row r="868" spans="1:4" ht="15.75" x14ac:dyDescent="0.25">
      <c r="A868" s="1" t="s">
        <v>1503</v>
      </c>
      <c r="B868" s="1" t="s">
        <v>3879</v>
      </c>
      <c r="C868" t="s">
        <v>2386</v>
      </c>
      <c r="D868" t="s">
        <v>3880</v>
      </c>
    </row>
    <row r="869" spans="1:4" ht="15.75" x14ac:dyDescent="0.25">
      <c r="A869" s="1" t="s">
        <v>1502</v>
      </c>
      <c r="B869" s="1" t="s">
        <v>3881</v>
      </c>
      <c r="C869" t="s">
        <v>2386</v>
      </c>
      <c r="D869" t="s">
        <v>2588</v>
      </c>
    </row>
    <row r="870" spans="1:4" ht="15.75" x14ac:dyDescent="0.25">
      <c r="A870" s="1" t="s">
        <v>1501</v>
      </c>
      <c r="B870" s="1" t="s">
        <v>3882</v>
      </c>
      <c r="C870" t="s">
        <v>2386</v>
      </c>
      <c r="D870" t="s">
        <v>2407</v>
      </c>
    </row>
    <row r="871" spans="1:4" ht="15.75" x14ac:dyDescent="0.25">
      <c r="A871" s="1" t="s">
        <v>1500</v>
      </c>
      <c r="B871" s="1" t="s">
        <v>3883</v>
      </c>
      <c r="C871" t="s">
        <v>2386</v>
      </c>
      <c r="D871" t="s">
        <v>3884</v>
      </c>
    </row>
    <row r="872" spans="1:4" ht="15.75" x14ac:dyDescent="0.25">
      <c r="A872" s="1" t="s">
        <v>1499</v>
      </c>
      <c r="B872" s="1" t="s">
        <v>3885</v>
      </c>
      <c r="C872" t="s">
        <v>3261</v>
      </c>
      <c r="D872" t="s">
        <v>3886</v>
      </c>
    </row>
    <row r="873" spans="1:4" ht="15.75" x14ac:dyDescent="0.25">
      <c r="A873" s="1" t="s">
        <v>1498</v>
      </c>
      <c r="B873" s="1" t="s">
        <v>3887</v>
      </c>
      <c r="C873" t="s">
        <v>2383</v>
      </c>
      <c r="D873" t="s">
        <v>3888</v>
      </c>
    </row>
    <row r="874" spans="1:4" ht="15.75" x14ac:dyDescent="0.25">
      <c r="A874" s="1" t="s">
        <v>1497</v>
      </c>
      <c r="B874" s="1" t="s">
        <v>3889</v>
      </c>
      <c r="C874" t="s">
        <v>3261</v>
      </c>
      <c r="D874" t="s">
        <v>3159</v>
      </c>
    </row>
    <row r="875" spans="1:4" ht="15.75" x14ac:dyDescent="0.25">
      <c r="A875" s="1" t="s">
        <v>1496</v>
      </c>
      <c r="B875" s="1" t="s">
        <v>3890</v>
      </c>
      <c r="C875" t="s">
        <v>2383</v>
      </c>
      <c r="D875" t="s">
        <v>3891</v>
      </c>
    </row>
    <row r="876" spans="1:4" ht="15.75" x14ac:dyDescent="0.25">
      <c r="A876" s="1" t="s">
        <v>1495</v>
      </c>
      <c r="B876" s="1" t="s">
        <v>3892</v>
      </c>
      <c r="C876" t="s">
        <v>2383</v>
      </c>
      <c r="D876" t="s">
        <v>3893</v>
      </c>
    </row>
    <row r="877" spans="1:4" ht="15.75" x14ac:dyDescent="0.25">
      <c r="A877" s="1" t="s">
        <v>1494</v>
      </c>
      <c r="B877" s="1" t="s">
        <v>3894</v>
      </c>
      <c r="C877" t="s">
        <v>2383</v>
      </c>
      <c r="D877" t="s">
        <v>3895</v>
      </c>
    </row>
    <row r="878" spans="1:4" ht="15.75" x14ac:dyDescent="0.25">
      <c r="A878" s="1" t="s">
        <v>1493</v>
      </c>
      <c r="B878" s="1" t="s">
        <v>3896</v>
      </c>
      <c r="C878" t="s">
        <v>3261</v>
      </c>
      <c r="D878" t="s">
        <v>3531</v>
      </c>
    </row>
    <row r="879" spans="1:4" ht="15.75" x14ac:dyDescent="0.25">
      <c r="A879" s="1" t="s">
        <v>1492</v>
      </c>
      <c r="B879" s="1" t="s">
        <v>3897</v>
      </c>
      <c r="C879" t="s">
        <v>3261</v>
      </c>
      <c r="D879" t="s">
        <v>3898</v>
      </c>
    </row>
    <row r="880" spans="1:4" ht="15.75" x14ac:dyDescent="0.25">
      <c r="A880" s="1" t="s">
        <v>1491</v>
      </c>
      <c r="B880" s="1" t="s">
        <v>3899</v>
      </c>
      <c r="C880" t="s">
        <v>2383</v>
      </c>
      <c r="D880" t="s">
        <v>3900</v>
      </c>
    </row>
    <row r="881" spans="1:5" ht="15.75" x14ac:dyDescent="0.25">
      <c r="A881" s="1" t="s">
        <v>1490</v>
      </c>
      <c r="B881" s="1" t="s">
        <v>3901</v>
      </c>
      <c r="C881" t="s">
        <v>2383</v>
      </c>
      <c r="D881" t="s">
        <v>3902</v>
      </c>
    </row>
    <row r="882" spans="1:5" ht="15.75" x14ac:dyDescent="0.25">
      <c r="A882" s="1" t="s">
        <v>1489</v>
      </c>
      <c r="B882" s="1" t="s">
        <v>3903</v>
      </c>
      <c r="C882" t="s">
        <v>2383</v>
      </c>
      <c r="D882" t="s">
        <v>3904</v>
      </c>
    </row>
    <row r="883" spans="1:5" ht="15.75" x14ac:dyDescent="0.25">
      <c r="A883" s="1" t="s">
        <v>1488</v>
      </c>
      <c r="B883" s="1" t="s">
        <v>3905</v>
      </c>
      <c r="C883" t="s">
        <v>2383</v>
      </c>
      <c r="D883" t="s">
        <v>2906</v>
      </c>
    </row>
    <row r="884" spans="1:5" ht="15.75" x14ac:dyDescent="0.25">
      <c r="A884" s="1" t="s">
        <v>1487</v>
      </c>
      <c r="B884" s="1" t="s">
        <v>3906</v>
      </c>
      <c r="C884" t="s">
        <v>2383</v>
      </c>
      <c r="D884" t="s">
        <v>3907</v>
      </c>
    </row>
    <row r="885" spans="1:5" ht="15.75" x14ac:dyDescent="0.25">
      <c r="A885" s="1" t="s">
        <v>1486</v>
      </c>
      <c r="B885" s="1" t="s">
        <v>3908</v>
      </c>
      <c r="C885" t="s">
        <v>2383</v>
      </c>
      <c r="D885" t="s">
        <v>3909</v>
      </c>
    </row>
    <row r="886" spans="1:5" ht="15.75" x14ac:dyDescent="0.25">
      <c r="A886" s="1" t="s">
        <v>1485</v>
      </c>
      <c r="B886" s="1" t="s">
        <v>3910</v>
      </c>
      <c r="C886" t="s">
        <v>2383</v>
      </c>
      <c r="D886" t="s">
        <v>3911</v>
      </c>
    </row>
    <row r="887" spans="1:5" ht="15.75" x14ac:dyDescent="0.25">
      <c r="A887" s="1" t="s">
        <v>1484</v>
      </c>
      <c r="B887" s="1" t="s">
        <v>3912</v>
      </c>
      <c r="C887" t="s">
        <v>2383</v>
      </c>
      <c r="D887" t="s">
        <v>3913</v>
      </c>
    </row>
    <row r="888" spans="1:5" ht="15.75" x14ac:dyDescent="0.25">
      <c r="A888" s="1" t="s">
        <v>1483</v>
      </c>
      <c r="B888" s="1" t="s">
        <v>3914</v>
      </c>
      <c r="C888" t="s">
        <v>2383</v>
      </c>
      <c r="D888" t="s">
        <v>3915</v>
      </c>
    </row>
    <row r="889" spans="1:5" ht="15.75" x14ac:dyDescent="0.25">
      <c r="A889" s="1" t="s">
        <v>1482</v>
      </c>
      <c r="B889" s="1" t="s">
        <v>3916</v>
      </c>
      <c r="C889" t="s">
        <v>3261</v>
      </c>
      <c r="D889" t="s">
        <v>3917</v>
      </c>
    </row>
    <row r="890" spans="1:5" ht="15.75" x14ac:dyDescent="0.25">
      <c r="A890" s="1" t="s">
        <v>1481</v>
      </c>
      <c r="B890" s="1" t="s">
        <v>3918</v>
      </c>
      <c r="C890" t="s">
        <v>2386</v>
      </c>
      <c r="D890" t="s">
        <v>3919</v>
      </c>
    </row>
    <row r="891" spans="1:5" ht="15.75" x14ac:dyDescent="0.25">
      <c r="A891" s="1" t="s">
        <v>1480</v>
      </c>
      <c r="B891" s="1" t="s">
        <v>3920</v>
      </c>
      <c r="C891" t="s">
        <v>2386</v>
      </c>
      <c r="D891" t="s">
        <v>2734</v>
      </c>
    </row>
    <row r="892" spans="1:5" ht="15.75" x14ac:dyDescent="0.25">
      <c r="A892" s="1" t="s">
        <v>1479</v>
      </c>
      <c r="B892" s="1" t="s">
        <v>3921</v>
      </c>
      <c r="C892" t="s">
        <v>2386</v>
      </c>
      <c r="D892" t="s">
        <v>3922</v>
      </c>
    </row>
    <row r="893" spans="1:5" ht="15.75" x14ac:dyDescent="0.25">
      <c r="A893" s="1" t="s">
        <v>1478</v>
      </c>
      <c r="B893" s="1" t="s">
        <v>3923</v>
      </c>
      <c r="C893" t="s">
        <v>2386</v>
      </c>
      <c r="D893" t="s">
        <v>3924</v>
      </c>
      <c r="E893" t="s">
        <v>2523</v>
      </c>
    </row>
    <row r="894" spans="1:5" ht="15.75" x14ac:dyDescent="0.25">
      <c r="A894" s="1" t="s">
        <v>1477</v>
      </c>
      <c r="B894" s="1" t="s">
        <v>3925</v>
      </c>
      <c r="C894" t="s">
        <v>3261</v>
      </c>
      <c r="D894" t="s">
        <v>3926</v>
      </c>
    </row>
    <row r="895" spans="1:5" ht="15.75" x14ac:dyDescent="0.25">
      <c r="A895" s="1" t="s">
        <v>1476</v>
      </c>
      <c r="B895" s="1" t="s">
        <v>3927</v>
      </c>
      <c r="C895" t="s">
        <v>2386</v>
      </c>
      <c r="D895" t="s">
        <v>2423</v>
      </c>
    </row>
    <row r="896" spans="1:5" ht="15.75" x14ac:dyDescent="0.25">
      <c r="A896" s="1" t="s">
        <v>1475</v>
      </c>
      <c r="B896" s="1" t="s">
        <v>3928</v>
      </c>
      <c r="C896" t="s">
        <v>2386</v>
      </c>
      <c r="D896" t="s">
        <v>3929</v>
      </c>
    </row>
    <row r="897" spans="1:4" ht="15.75" x14ac:dyDescent="0.25">
      <c r="A897" s="1" t="s">
        <v>1474</v>
      </c>
      <c r="B897" s="1" t="s">
        <v>3930</v>
      </c>
      <c r="C897" t="s">
        <v>2383</v>
      </c>
      <c r="D897" t="s">
        <v>3931</v>
      </c>
    </row>
    <row r="898" spans="1:4" ht="15.75" x14ac:dyDescent="0.25">
      <c r="A898" s="1" t="s">
        <v>1473</v>
      </c>
      <c r="B898" s="1" t="s">
        <v>3319</v>
      </c>
      <c r="C898" t="s">
        <v>2383</v>
      </c>
      <c r="D898" t="s">
        <v>3932</v>
      </c>
    </row>
    <row r="899" spans="1:4" ht="15.75" x14ac:dyDescent="0.25">
      <c r="A899" s="1" t="s">
        <v>1472</v>
      </c>
      <c r="B899" s="1" t="s">
        <v>3933</v>
      </c>
      <c r="C899" t="s">
        <v>2383</v>
      </c>
      <c r="D899" t="s">
        <v>3934</v>
      </c>
    </row>
    <row r="900" spans="1:4" ht="15.75" x14ac:dyDescent="0.25">
      <c r="A900" s="1" t="s">
        <v>1471</v>
      </c>
      <c r="B900" s="1" t="s">
        <v>2767</v>
      </c>
      <c r="C900" t="s">
        <v>2386</v>
      </c>
      <c r="D900" t="s">
        <v>2462</v>
      </c>
    </row>
    <row r="901" spans="1:4" ht="15.75" x14ac:dyDescent="0.25">
      <c r="A901" s="1" t="s">
        <v>1470</v>
      </c>
      <c r="B901" s="1" t="s">
        <v>2797</v>
      </c>
      <c r="C901" t="s">
        <v>3261</v>
      </c>
      <c r="D901" t="s">
        <v>3935</v>
      </c>
    </row>
    <row r="902" spans="1:4" ht="15.75" x14ac:dyDescent="0.25">
      <c r="A902" s="1" t="s">
        <v>1469</v>
      </c>
      <c r="B902" s="1" t="s">
        <v>3936</v>
      </c>
      <c r="C902" t="s">
        <v>2383</v>
      </c>
      <c r="D902" t="s">
        <v>3937</v>
      </c>
    </row>
    <row r="903" spans="1:4" ht="15.75" x14ac:dyDescent="0.25">
      <c r="A903" s="1" t="s">
        <v>1468</v>
      </c>
      <c r="B903" s="1" t="s">
        <v>3938</v>
      </c>
      <c r="C903" t="s">
        <v>2386</v>
      </c>
      <c r="D903" t="s">
        <v>3398</v>
      </c>
    </row>
    <row r="904" spans="1:4" ht="15.75" x14ac:dyDescent="0.25">
      <c r="A904" s="1" t="s">
        <v>1467</v>
      </c>
      <c r="B904" s="1" t="s">
        <v>3939</v>
      </c>
      <c r="C904" t="s">
        <v>2383</v>
      </c>
      <c r="D904" t="s">
        <v>3940</v>
      </c>
    </row>
    <row r="905" spans="1:4" ht="15.75" x14ac:dyDescent="0.25">
      <c r="A905" s="1" t="s">
        <v>1466</v>
      </c>
      <c r="B905" s="1" t="s">
        <v>3941</v>
      </c>
      <c r="C905" t="s">
        <v>2383</v>
      </c>
      <c r="D905" t="s">
        <v>3942</v>
      </c>
    </row>
    <row r="906" spans="1:4" ht="15.75" x14ac:dyDescent="0.25">
      <c r="A906" s="1" t="s">
        <v>1465</v>
      </c>
      <c r="B906" s="1" t="s">
        <v>3943</v>
      </c>
      <c r="C906" t="s">
        <v>2386</v>
      </c>
      <c r="D906" t="s">
        <v>3944</v>
      </c>
    </row>
    <row r="907" spans="1:4" ht="15.75" x14ac:dyDescent="0.25">
      <c r="A907" s="1" t="s">
        <v>1464</v>
      </c>
      <c r="B907" s="1" t="s">
        <v>3945</v>
      </c>
      <c r="C907" t="s">
        <v>2383</v>
      </c>
      <c r="D907" t="s">
        <v>3836</v>
      </c>
    </row>
    <row r="908" spans="1:4" ht="15.75" x14ac:dyDescent="0.25">
      <c r="A908" s="1" t="s">
        <v>1463</v>
      </c>
      <c r="B908" s="1" t="s">
        <v>3946</v>
      </c>
      <c r="C908" t="s">
        <v>3261</v>
      </c>
      <c r="D908" t="s">
        <v>3947</v>
      </c>
    </row>
    <row r="909" spans="1:4" ht="15.75" x14ac:dyDescent="0.25">
      <c r="A909" s="1" t="s">
        <v>1462</v>
      </c>
      <c r="B909" s="1" t="s">
        <v>3948</v>
      </c>
      <c r="C909" t="s">
        <v>2386</v>
      </c>
      <c r="D909" t="s">
        <v>3949</v>
      </c>
    </row>
    <row r="910" spans="1:4" ht="15.75" x14ac:dyDescent="0.25">
      <c r="A910" s="1" t="s">
        <v>1461</v>
      </c>
      <c r="B910" s="1" t="s">
        <v>3950</v>
      </c>
      <c r="C910" t="s">
        <v>2386</v>
      </c>
      <c r="D910" t="s">
        <v>2976</v>
      </c>
    </row>
    <row r="911" spans="1:4" ht="15.75" x14ac:dyDescent="0.25">
      <c r="A911" s="1" t="s">
        <v>1460</v>
      </c>
      <c r="B911" s="1" t="s">
        <v>3951</v>
      </c>
      <c r="C911" t="s">
        <v>2386</v>
      </c>
      <c r="D911" t="s">
        <v>3952</v>
      </c>
    </row>
    <row r="912" spans="1:4" ht="15.75" x14ac:dyDescent="0.25">
      <c r="A912" s="1" t="s">
        <v>1459</v>
      </c>
      <c r="B912" s="1" t="s">
        <v>3953</v>
      </c>
      <c r="C912" t="s">
        <v>2386</v>
      </c>
      <c r="D912" t="s">
        <v>3954</v>
      </c>
    </row>
    <row r="913" spans="1:4" ht="15.75" x14ac:dyDescent="0.25">
      <c r="A913" s="1" t="s">
        <v>1458</v>
      </c>
      <c r="B913" s="1" t="s">
        <v>3955</v>
      </c>
      <c r="C913" t="s">
        <v>2386</v>
      </c>
      <c r="D913" t="s">
        <v>3140</v>
      </c>
    </row>
    <row r="914" spans="1:4" ht="15.75" x14ac:dyDescent="0.25">
      <c r="A914" s="1" t="s">
        <v>1457</v>
      </c>
      <c r="B914" s="1" t="s">
        <v>3956</v>
      </c>
      <c r="C914" t="s">
        <v>2386</v>
      </c>
      <c r="D914" t="s">
        <v>2547</v>
      </c>
    </row>
    <row r="915" spans="1:4" ht="15.75" x14ac:dyDescent="0.25">
      <c r="A915" s="1" t="s">
        <v>1456</v>
      </c>
      <c r="B915" s="1" t="s">
        <v>2635</v>
      </c>
      <c r="C915" t="s">
        <v>2386</v>
      </c>
      <c r="D915" t="s">
        <v>3957</v>
      </c>
    </row>
    <row r="916" spans="1:4" ht="15.75" x14ac:dyDescent="0.25">
      <c r="A916" s="1" t="s">
        <v>1455</v>
      </c>
      <c r="B916" s="1" t="s">
        <v>3958</v>
      </c>
      <c r="C916" t="s">
        <v>2386</v>
      </c>
      <c r="D916" t="s">
        <v>3959</v>
      </c>
    </row>
    <row r="917" spans="1:4" ht="15.75" x14ac:dyDescent="0.25">
      <c r="A917" s="1" t="s">
        <v>1454</v>
      </c>
      <c r="B917" s="1" t="s">
        <v>2797</v>
      </c>
      <c r="C917" t="s">
        <v>2386</v>
      </c>
      <c r="D917" t="s">
        <v>3960</v>
      </c>
    </row>
    <row r="918" spans="1:4" ht="15.75" x14ac:dyDescent="0.25">
      <c r="A918" s="1" t="s">
        <v>1453</v>
      </c>
      <c r="B918" s="1" t="s">
        <v>3961</v>
      </c>
      <c r="C918" t="s">
        <v>2383</v>
      </c>
      <c r="D918" t="s">
        <v>3962</v>
      </c>
    </row>
    <row r="919" spans="1:4" ht="15.75" x14ac:dyDescent="0.25">
      <c r="A919" s="1" t="s">
        <v>1452</v>
      </c>
      <c r="B919" s="1" t="s">
        <v>3963</v>
      </c>
      <c r="C919" t="s">
        <v>2383</v>
      </c>
      <c r="D919" t="s">
        <v>3157</v>
      </c>
    </row>
    <row r="920" spans="1:4" ht="15.75" x14ac:dyDescent="0.25">
      <c r="A920" s="1" t="s">
        <v>1451</v>
      </c>
      <c r="B920" s="1" t="s">
        <v>3964</v>
      </c>
      <c r="C920" t="s">
        <v>2383</v>
      </c>
      <c r="D920" t="s">
        <v>2476</v>
      </c>
    </row>
    <row r="921" spans="1:4" ht="15.75" x14ac:dyDescent="0.25">
      <c r="A921" s="1" t="s">
        <v>1450</v>
      </c>
      <c r="B921" s="1" t="s">
        <v>3965</v>
      </c>
      <c r="C921" t="s">
        <v>2383</v>
      </c>
      <c r="D921" t="s">
        <v>3966</v>
      </c>
    </row>
    <row r="922" spans="1:4" ht="15.75" x14ac:dyDescent="0.25">
      <c r="A922" s="1" t="s">
        <v>1449</v>
      </c>
      <c r="B922" s="1" t="s">
        <v>3967</v>
      </c>
      <c r="C922" t="s">
        <v>2383</v>
      </c>
      <c r="D922" t="s">
        <v>3968</v>
      </c>
    </row>
    <row r="923" spans="1:4" ht="15.75" x14ac:dyDescent="0.25">
      <c r="A923" s="1" t="s">
        <v>1448</v>
      </c>
      <c r="B923" s="1" t="s">
        <v>3969</v>
      </c>
      <c r="C923" t="s">
        <v>2383</v>
      </c>
      <c r="D923" t="s">
        <v>3970</v>
      </c>
    </row>
    <row r="924" spans="1:4" ht="15.75" x14ac:dyDescent="0.25">
      <c r="A924" s="1" t="s">
        <v>1447</v>
      </c>
      <c r="B924" s="1" t="s">
        <v>3971</v>
      </c>
      <c r="C924" t="s">
        <v>2383</v>
      </c>
      <c r="D924" t="s">
        <v>3972</v>
      </c>
    </row>
    <row r="925" spans="1:4" ht="15.75" x14ac:dyDescent="0.25">
      <c r="A925" s="1" t="s">
        <v>1446</v>
      </c>
      <c r="B925" s="1" t="s">
        <v>3973</v>
      </c>
      <c r="C925" t="s">
        <v>2383</v>
      </c>
      <c r="D925" t="s">
        <v>3974</v>
      </c>
    </row>
    <row r="926" spans="1:4" ht="15.75" x14ac:dyDescent="0.25">
      <c r="A926" s="1" t="s">
        <v>1445</v>
      </c>
      <c r="B926" s="1" t="s">
        <v>3975</v>
      </c>
      <c r="C926" t="s">
        <v>2383</v>
      </c>
      <c r="D926" t="s">
        <v>3976</v>
      </c>
    </row>
    <row r="927" spans="1:4" ht="15.75" x14ac:dyDescent="0.25">
      <c r="A927" s="1" t="s">
        <v>1444</v>
      </c>
      <c r="B927" s="1" t="s">
        <v>3977</v>
      </c>
      <c r="C927" t="s">
        <v>2383</v>
      </c>
      <c r="D927" t="s">
        <v>3978</v>
      </c>
    </row>
    <row r="928" spans="1:4" ht="15.75" x14ac:dyDescent="0.25">
      <c r="A928" s="1" t="s">
        <v>1443</v>
      </c>
      <c r="B928" s="1" t="s">
        <v>3979</v>
      </c>
      <c r="C928" t="s">
        <v>2383</v>
      </c>
      <c r="D928" t="s">
        <v>3606</v>
      </c>
    </row>
    <row r="929" spans="1:4" ht="15.75" x14ac:dyDescent="0.25">
      <c r="A929" s="1" t="s">
        <v>1442</v>
      </c>
      <c r="B929" s="1" t="s">
        <v>3980</v>
      </c>
      <c r="C929" t="s">
        <v>2383</v>
      </c>
      <c r="D929" t="s">
        <v>3981</v>
      </c>
    </row>
    <row r="930" spans="1:4" ht="15.75" x14ac:dyDescent="0.25">
      <c r="A930" s="1" t="s">
        <v>1441</v>
      </c>
      <c r="B930" s="1" t="s">
        <v>3982</v>
      </c>
      <c r="C930" t="s">
        <v>3261</v>
      </c>
      <c r="D930" t="s">
        <v>3983</v>
      </c>
    </row>
    <row r="931" spans="1:4" ht="15.75" x14ac:dyDescent="0.25">
      <c r="A931" s="1" t="s">
        <v>1440</v>
      </c>
      <c r="B931" s="1" t="s">
        <v>3984</v>
      </c>
      <c r="C931" t="s">
        <v>2386</v>
      </c>
      <c r="D931" t="s">
        <v>3985</v>
      </c>
    </row>
    <row r="932" spans="1:4" ht="15.75" x14ac:dyDescent="0.25">
      <c r="A932" s="1" t="s">
        <v>1439</v>
      </c>
      <c r="B932" s="1" t="s">
        <v>3986</v>
      </c>
      <c r="C932" t="s">
        <v>3261</v>
      </c>
      <c r="D932" t="s">
        <v>3608</v>
      </c>
    </row>
    <row r="933" spans="1:4" ht="15.75" x14ac:dyDescent="0.25">
      <c r="A933" s="1" t="s">
        <v>1438</v>
      </c>
      <c r="B933" s="1" t="s">
        <v>3987</v>
      </c>
      <c r="C933" t="s">
        <v>2386</v>
      </c>
      <c r="D933" t="s">
        <v>2719</v>
      </c>
    </row>
    <row r="934" spans="1:4" ht="15.75" x14ac:dyDescent="0.25">
      <c r="A934" s="1" t="s">
        <v>1437</v>
      </c>
      <c r="B934" s="1" t="s">
        <v>3988</v>
      </c>
      <c r="C934" t="s">
        <v>2386</v>
      </c>
      <c r="D934" t="s">
        <v>3989</v>
      </c>
    </row>
    <row r="935" spans="1:4" ht="15.75" x14ac:dyDescent="0.25">
      <c r="A935" s="1" t="s">
        <v>1436</v>
      </c>
      <c r="B935" s="1" t="s">
        <v>2400</v>
      </c>
      <c r="C935" t="s">
        <v>2383</v>
      </c>
      <c r="D935" t="s">
        <v>3990</v>
      </c>
    </row>
    <row r="936" spans="1:4" ht="15.75" x14ac:dyDescent="0.25">
      <c r="A936" s="1" t="s">
        <v>1435</v>
      </c>
      <c r="B936" s="1" t="s">
        <v>3991</v>
      </c>
      <c r="C936" t="s">
        <v>2386</v>
      </c>
      <c r="D936" t="s">
        <v>3992</v>
      </c>
    </row>
    <row r="937" spans="1:4" ht="15.75" x14ac:dyDescent="0.25">
      <c r="A937" s="1" t="s">
        <v>1434</v>
      </c>
      <c r="B937" s="1" t="s">
        <v>3993</v>
      </c>
      <c r="C937" t="s">
        <v>2386</v>
      </c>
      <c r="D937" t="s">
        <v>2501</v>
      </c>
    </row>
    <row r="938" spans="1:4" ht="15.75" x14ac:dyDescent="0.25">
      <c r="A938" s="1" t="s">
        <v>1433</v>
      </c>
      <c r="B938" s="1" t="s">
        <v>3961</v>
      </c>
      <c r="C938" t="s">
        <v>3261</v>
      </c>
      <c r="D938" t="s">
        <v>3994</v>
      </c>
    </row>
    <row r="939" spans="1:4" ht="15.75" x14ac:dyDescent="0.25">
      <c r="A939" s="1" t="s">
        <v>1432</v>
      </c>
      <c r="B939" s="1" t="s">
        <v>3995</v>
      </c>
      <c r="C939" t="s">
        <v>2383</v>
      </c>
      <c r="D939" t="s">
        <v>3996</v>
      </c>
    </row>
    <row r="940" spans="1:4" ht="15.75" x14ac:dyDescent="0.25">
      <c r="A940" s="1" t="s">
        <v>1431</v>
      </c>
      <c r="B940" s="1" t="s">
        <v>3997</v>
      </c>
      <c r="C940" t="s">
        <v>2386</v>
      </c>
      <c r="D940" t="s">
        <v>3998</v>
      </c>
    </row>
    <row r="941" spans="1:4" ht="15.75" x14ac:dyDescent="0.25">
      <c r="A941" s="1" t="s">
        <v>1430</v>
      </c>
      <c r="B941" s="1" t="s">
        <v>3999</v>
      </c>
      <c r="C941" t="s">
        <v>2386</v>
      </c>
      <c r="D941" t="s">
        <v>3113</v>
      </c>
    </row>
    <row r="942" spans="1:4" ht="15.75" x14ac:dyDescent="0.25">
      <c r="A942" s="1" t="s">
        <v>1429</v>
      </c>
      <c r="B942" s="1" t="s">
        <v>4000</v>
      </c>
      <c r="C942" t="s">
        <v>2383</v>
      </c>
      <c r="D942" t="s">
        <v>4001</v>
      </c>
    </row>
    <row r="943" spans="1:4" ht="15.75" x14ac:dyDescent="0.25">
      <c r="A943" s="1" t="s">
        <v>1428</v>
      </c>
      <c r="B943" s="1" t="s">
        <v>4002</v>
      </c>
      <c r="C943" t="s">
        <v>2383</v>
      </c>
      <c r="D943" t="s">
        <v>4003</v>
      </c>
    </row>
    <row r="944" spans="1:4" ht="15.75" x14ac:dyDescent="0.25">
      <c r="A944" s="1" t="s">
        <v>1427</v>
      </c>
      <c r="B944" s="1" t="s">
        <v>4004</v>
      </c>
      <c r="C944" t="s">
        <v>2383</v>
      </c>
      <c r="D944" t="s">
        <v>4005</v>
      </c>
    </row>
    <row r="945" spans="1:4" ht="15.75" x14ac:dyDescent="0.25">
      <c r="A945" s="1" t="s">
        <v>1426</v>
      </c>
      <c r="B945" s="1" t="s">
        <v>3095</v>
      </c>
      <c r="C945" t="s">
        <v>2386</v>
      </c>
      <c r="D945" t="s">
        <v>4006</v>
      </c>
    </row>
    <row r="946" spans="1:4" ht="15.75" x14ac:dyDescent="0.25">
      <c r="A946" s="1" t="s">
        <v>1425</v>
      </c>
      <c r="B946" s="1" t="s">
        <v>4007</v>
      </c>
      <c r="C946" t="s">
        <v>2383</v>
      </c>
      <c r="D946" t="s">
        <v>2555</v>
      </c>
    </row>
    <row r="947" spans="1:4" ht="15.75" x14ac:dyDescent="0.25">
      <c r="A947" s="1" t="s">
        <v>1424</v>
      </c>
      <c r="B947" s="1" t="s">
        <v>4008</v>
      </c>
      <c r="C947" t="s">
        <v>2386</v>
      </c>
      <c r="D947" t="s">
        <v>2423</v>
      </c>
    </row>
    <row r="948" spans="1:4" ht="15.75" x14ac:dyDescent="0.25">
      <c r="A948" s="1" t="s">
        <v>1423</v>
      </c>
      <c r="B948" s="1" t="s">
        <v>3451</v>
      </c>
      <c r="C948" t="s">
        <v>2386</v>
      </c>
      <c r="D948" t="s">
        <v>4009</v>
      </c>
    </row>
    <row r="949" spans="1:4" ht="15.75" x14ac:dyDescent="0.25">
      <c r="A949" s="1" t="s">
        <v>1422</v>
      </c>
      <c r="B949" s="1" t="s">
        <v>4010</v>
      </c>
      <c r="C949" t="s">
        <v>2386</v>
      </c>
      <c r="D949" t="s">
        <v>2664</v>
      </c>
    </row>
    <row r="950" spans="1:4" ht="15.75" x14ac:dyDescent="0.25">
      <c r="A950" s="1" t="s">
        <v>1421</v>
      </c>
      <c r="B950" s="1" t="s">
        <v>4011</v>
      </c>
      <c r="C950" t="s">
        <v>2386</v>
      </c>
      <c r="D950" t="s">
        <v>2807</v>
      </c>
    </row>
    <row r="951" spans="1:4" ht="15.75" x14ac:dyDescent="0.25">
      <c r="A951" s="1" t="s">
        <v>1420</v>
      </c>
      <c r="B951" s="1" t="s">
        <v>4012</v>
      </c>
      <c r="C951" t="s">
        <v>2386</v>
      </c>
      <c r="D951" t="s">
        <v>3228</v>
      </c>
    </row>
    <row r="952" spans="1:4" ht="15.75" x14ac:dyDescent="0.25">
      <c r="A952" s="1" t="s">
        <v>1419</v>
      </c>
      <c r="B952" s="1" t="s">
        <v>4013</v>
      </c>
      <c r="C952" t="s">
        <v>2383</v>
      </c>
      <c r="D952" t="s">
        <v>4014</v>
      </c>
    </row>
    <row r="953" spans="1:4" ht="15.75" x14ac:dyDescent="0.25">
      <c r="A953" s="1" t="s">
        <v>1418</v>
      </c>
      <c r="B953" s="1" t="s">
        <v>3008</v>
      </c>
      <c r="C953" t="s">
        <v>2383</v>
      </c>
      <c r="D953" t="s">
        <v>4015</v>
      </c>
    </row>
    <row r="954" spans="1:4" ht="15.75" x14ac:dyDescent="0.25">
      <c r="A954" s="1" t="s">
        <v>1417</v>
      </c>
      <c r="B954" s="1" t="s">
        <v>4016</v>
      </c>
      <c r="C954" t="s">
        <v>2383</v>
      </c>
      <c r="D954" t="s">
        <v>4017</v>
      </c>
    </row>
    <row r="955" spans="1:4" ht="15.75" x14ac:dyDescent="0.25">
      <c r="A955" s="1" t="s">
        <v>1416</v>
      </c>
      <c r="B955" s="1" t="s">
        <v>4018</v>
      </c>
      <c r="C955" t="s">
        <v>2386</v>
      </c>
      <c r="D955" t="s">
        <v>4019</v>
      </c>
    </row>
    <row r="956" spans="1:4" ht="15.75" x14ac:dyDescent="0.25">
      <c r="A956" s="1" t="s">
        <v>1415</v>
      </c>
      <c r="B956" s="1" t="s">
        <v>4020</v>
      </c>
      <c r="C956" t="s">
        <v>2386</v>
      </c>
      <c r="D956" t="s">
        <v>3884</v>
      </c>
    </row>
    <row r="957" spans="1:4" ht="15.75" x14ac:dyDescent="0.25">
      <c r="A957" s="1" t="s">
        <v>1414</v>
      </c>
      <c r="B957" s="1" t="s">
        <v>4021</v>
      </c>
      <c r="C957" t="s">
        <v>3261</v>
      </c>
      <c r="D957" t="s">
        <v>4022</v>
      </c>
    </row>
    <row r="958" spans="1:4" ht="15.75" x14ac:dyDescent="0.25">
      <c r="A958" s="1" t="s">
        <v>1413</v>
      </c>
      <c r="B958" s="1" t="s">
        <v>3923</v>
      </c>
      <c r="C958" t="s">
        <v>2386</v>
      </c>
      <c r="D958" t="s">
        <v>2664</v>
      </c>
    </row>
    <row r="959" spans="1:4" ht="15.75" x14ac:dyDescent="0.25">
      <c r="A959" s="1" t="s">
        <v>1412</v>
      </c>
      <c r="B959" s="1" t="s">
        <v>4023</v>
      </c>
      <c r="C959" t="s">
        <v>2383</v>
      </c>
      <c r="D959" t="s">
        <v>4024</v>
      </c>
    </row>
    <row r="960" spans="1:4" ht="15.75" x14ac:dyDescent="0.25">
      <c r="A960" s="1" t="s">
        <v>1411</v>
      </c>
      <c r="B960" s="1" t="s">
        <v>4025</v>
      </c>
      <c r="C960" t="s">
        <v>3261</v>
      </c>
      <c r="D960" t="s">
        <v>4026</v>
      </c>
    </row>
    <row r="961" spans="1:4" ht="15.75" x14ac:dyDescent="0.25">
      <c r="A961" s="1" t="s">
        <v>1410</v>
      </c>
      <c r="B961" s="1" t="s">
        <v>4027</v>
      </c>
      <c r="C961" t="s">
        <v>2383</v>
      </c>
      <c r="D961" t="s">
        <v>3598</v>
      </c>
    </row>
    <row r="962" spans="1:4" ht="15.75" x14ac:dyDescent="0.25">
      <c r="A962" s="1" t="s">
        <v>1409</v>
      </c>
      <c r="B962" s="1" t="s">
        <v>4028</v>
      </c>
      <c r="C962" t="s">
        <v>3261</v>
      </c>
      <c r="D962" t="s">
        <v>3120</v>
      </c>
    </row>
    <row r="963" spans="1:4" ht="15.75" x14ac:dyDescent="0.25">
      <c r="A963" s="1" t="s">
        <v>1408</v>
      </c>
      <c r="B963" s="1" t="s">
        <v>2932</v>
      </c>
      <c r="C963" t="s">
        <v>2386</v>
      </c>
      <c r="D963" t="s">
        <v>2962</v>
      </c>
    </row>
    <row r="964" spans="1:4" ht="15.75" x14ac:dyDescent="0.25">
      <c r="A964" s="1" t="s">
        <v>1407</v>
      </c>
      <c r="B964" s="1" t="s">
        <v>4029</v>
      </c>
      <c r="C964" t="s">
        <v>2383</v>
      </c>
      <c r="D964" t="s">
        <v>4030</v>
      </c>
    </row>
    <row r="965" spans="1:4" ht="15.75" x14ac:dyDescent="0.25">
      <c r="A965" s="1" t="s">
        <v>1406</v>
      </c>
      <c r="B965" s="1" t="s">
        <v>4031</v>
      </c>
      <c r="C965" t="s">
        <v>3261</v>
      </c>
      <c r="D965" t="s">
        <v>4032</v>
      </c>
    </row>
    <row r="966" spans="1:4" ht="15.75" x14ac:dyDescent="0.25">
      <c r="A966" s="1" t="s">
        <v>1405</v>
      </c>
      <c r="B966" s="1" t="s">
        <v>4033</v>
      </c>
      <c r="C966" t="s">
        <v>2383</v>
      </c>
      <c r="D966" t="s">
        <v>4034</v>
      </c>
    </row>
    <row r="967" spans="1:4" ht="15.75" x14ac:dyDescent="0.25">
      <c r="A967" s="1" t="s">
        <v>1404</v>
      </c>
      <c r="B967" s="1" t="s">
        <v>4035</v>
      </c>
      <c r="C967" t="s">
        <v>2383</v>
      </c>
      <c r="D967" t="s">
        <v>4036</v>
      </c>
    </row>
    <row r="968" spans="1:4" ht="15.75" x14ac:dyDescent="0.25">
      <c r="A968" s="1" t="s">
        <v>1403</v>
      </c>
      <c r="B968" s="1" t="s">
        <v>4037</v>
      </c>
      <c r="C968" t="s">
        <v>2383</v>
      </c>
      <c r="D968" t="s">
        <v>4038</v>
      </c>
    </row>
    <row r="969" spans="1:4" ht="15.75" x14ac:dyDescent="0.25">
      <c r="A969" s="1" t="s">
        <v>1402</v>
      </c>
      <c r="B969" s="1" t="s">
        <v>4039</v>
      </c>
      <c r="C969" t="s">
        <v>2386</v>
      </c>
      <c r="D969" t="s">
        <v>2505</v>
      </c>
    </row>
    <row r="970" spans="1:4" ht="15.75" x14ac:dyDescent="0.25">
      <c r="A970" s="1" t="s">
        <v>1401</v>
      </c>
      <c r="B970" s="1" t="s">
        <v>4040</v>
      </c>
      <c r="C970" t="s">
        <v>2383</v>
      </c>
      <c r="D970" t="s">
        <v>3479</v>
      </c>
    </row>
    <row r="971" spans="1:4" ht="15.75" x14ac:dyDescent="0.25">
      <c r="A971" s="1" t="s">
        <v>1400</v>
      </c>
      <c r="B971" s="1" t="s">
        <v>4041</v>
      </c>
      <c r="C971" t="s">
        <v>2386</v>
      </c>
      <c r="D971" t="s">
        <v>4042</v>
      </c>
    </row>
    <row r="972" spans="1:4" ht="15.75" x14ac:dyDescent="0.25">
      <c r="A972" s="1" t="s">
        <v>1399</v>
      </c>
      <c r="B972" s="1" t="s">
        <v>4043</v>
      </c>
      <c r="C972" t="s">
        <v>2383</v>
      </c>
      <c r="D972" t="s">
        <v>3136</v>
      </c>
    </row>
    <row r="973" spans="1:4" ht="15.75" x14ac:dyDescent="0.25">
      <c r="A973" s="1" t="s">
        <v>1398</v>
      </c>
      <c r="B973" s="1" t="s">
        <v>4044</v>
      </c>
      <c r="C973" t="s">
        <v>2383</v>
      </c>
      <c r="D973" t="s">
        <v>4045</v>
      </c>
    </row>
    <row r="974" spans="1:4" ht="15.75" x14ac:dyDescent="0.25">
      <c r="A974" s="1" t="s">
        <v>1397</v>
      </c>
      <c r="B974" s="1" t="s">
        <v>4046</v>
      </c>
      <c r="C974" t="s">
        <v>2386</v>
      </c>
      <c r="D974" t="s">
        <v>2684</v>
      </c>
    </row>
    <row r="975" spans="1:4" ht="15.75" x14ac:dyDescent="0.25">
      <c r="A975" s="1" t="s">
        <v>1396</v>
      </c>
      <c r="B975" s="1" t="s">
        <v>3720</v>
      </c>
      <c r="C975" t="s">
        <v>3261</v>
      </c>
      <c r="D975" t="s">
        <v>4047</v>
      </c>
    </row>
    <row r="976" spans="1:4" ht="15.75" x14ac:dyDescent="0.25">
      <c r="A976" s="1" t="s">
        <v>1395</v>
      </c>
      <c r="B976" s="1" t="s">
        <v>4048</v>
      </c>
      <c r="C976" t="s">
        <v>2386</v>
      </c>
      <c r="D976" t="s">
        <v>3610</v>
      </c>
    </row>
    <row r="977" spans="1:4" ht="15.75" x14ac:dyDescent="0.25">
      <c r="A977" s="1" t="s">
        <v>1394</v>
      </c>
      <c r="B977" s="1" t="s">
        <v>4049</v>
      </c>
      <c r="C977" t="s">
        <v>3261</v>
      </c>
      <c r="D977" t="s">
        <v>4050</v>
      </c>
    </row>
    <row r="978" spans="1:4" ht="15.75" x14ac:dyDescent="0.25">
      <c r="A978" s="1" t="s">
        <v>1393</v>
      </c>
      <c r="B978" s="1" t="s">
        <v>3253</v>
      </c>
      <c r="C978" t="s">
        <v>3261</v>
      </c>
      <c r="D978" t="s">
        <v>4051</v>
      </c>
    </row>
    <row r="979" spans="1:4" ht="15.75" x14ac:dyDescent="0.25">
      <c r="A979" s="1" t="s">
        <v>1392</v>
      </c>
      <c r="B979" s="1" t="s">
        <v>4052</v>
      </c>
      <c r="C979" t="s">
        <v>2386</v>
      </c>
      <c r="D979" t="s">
        <v>2946</v>
      </c>
    </row>
    <row r="980" spans="1:4" ht="15.75" x14ac:dyDescent="0.25">
      <c r="A980" s="1" t="s">
        <v>1391</v>
      </c>
      <c r="B980" s="1" t="s">
        <v>4053</v>
      </c>
      <c r="C980" t="s">
        <v>2386</v>
      </c>
      <c r="D980" t="s">
        <v>2475</v>
      </c>
    </row>
    <row r="981" spans="1:4" ht="15.75" x14ac:dyDescent="0.25">
      <c r="A981" s="1" t="s">
        <v>1390</v>
      </c>
      <c r="B981" s="1" t="s">
        <v>4054</v>
      </c>
      <c r="C981" t="s">
        <v>2386</v>
      </c>
      <c r="D981" t="s">
        <v>2811</v>
      </c>
    </row>
    <row r="982" spans="1:4" ht="15.75" x14ac:dyDescent="0.25">
      <c r="A982" s="1" t="s">
        <v>1389</v>
      </c>
      <c r="B982" s="1" t="s">
        <v>4055</v>
      </c>
      <c r="C982" t="s">
        <v>2386</v>
      </c>
      <c r="D982" t="s">
        <v>4056</v>
      </c>
    </row>
    <row r="983" spans="1:4" ht="15.75" x14ac:dyDescent="0.25">
      <c r="A983" s="1" t="s">
        <v>1388</v>
      </c>
      <c r="B983" s="1" t="s">
        <v>4057</v>
      </c>
      <c r="C983" t="s">
        <v>2386</v>
      </c>
      <c r="D983" t="s">
        <v>4058</v>
      </c>
    </row>
    <row r="984" spans="1:4" ht="15.75" x14ac:dyDescent="0.25">
      <c r="A984" s="1" t="s">
        <v>1387</v>
      </c>
      <c r="B984" s="1" t="s">
        <v>4059</v>
      </c>
      <c r="C984" t="s">
        <v>2386</v>
      </c>
      <c r="D984" t="s">
        <v>2821</v>
      </c>
    </row>
    <row r="985" spans="1:4" ht="15.75" x14ac:dyDescent="0.25">
      <c r="A985" s="1" t="s">
        <v>1386</v>
      </c>
      <c r="B985" s="1" t="s">
        <v>4060</v>
      </c>
      <c r="C985" t="s">
        <v>3261</v>
      </c>
      <c r="D985" t="s">
        <v>4061</v>
      </c>
    </row>
    <row r="986" spans="1:4" ht="15.75" x14ac:dyDescent="0.25">
      <c r="A986" s="1" t="s">
        <v>1385</v>
      </c>
      <c r="B986" s="1" t="s">
        <v>4062</v>
      </c>
      <c r="C986" t="s">
        <v>2386</v>
      </c>
      <c r="D986" t="s">
        <v>4063</v>
      </c>
    </row>
    <row r="987" spans="1:4" ht="15.75" x14ac:dyDescent="0.25">
      <c r="A987" s="1" t="s">
        <v>1384</v>
      </c>
      <c r="B987" s="1" t="s">
        <v>4064</v>
      </c>
      <c r="C987" t="s">
        <v>2383</v>
      </c>
      <c r="D987" t="s">
        <v>4065</v>
      </c>
    </row>
    <row r="988" spans="1:4" ht="15.75" x14ac:dyDescent="0.25">
      <c r="A988" s="1" t="s">
        <v>1383</v>
      </c>
      <c r="B988" s="1" t="s">
        <v>2661</v>
      </c>
      <c r="C988" t="s">
        <v>2383</v>
      </c>
      <c r="D988" t="s">
        <v>2862</v>
      </c>
    </row>
    <row r="989" spans="1:4" ht="15.75" x14ac:dyDescent="0.25">
      <c r="A989" s="1" t="s">
        <v>1382</v>
      </c>
      <c r="B989" s="1" t="s">
        <v>4066</v>
      </c>
      <c r="C989" t="s">
        <v>3261</v>
      </c>
      <c r="D989" t="s">
        <v>3909</v>
      </c>
    </row>
    <row r="990" spans="1:4" ht="15.75" x14ac:dyDescent="0.25">
      <c r="A990" s="1" t="s">
        <v>1381</v>
      </c>
      <c r="B990" s="1" t="s">
        <v>4067</v>
      </c>
      <c r="C990" t="s">
        <v>2383</v>
      </c>
      <c r="D990" t="s">
        <v>4068</v>
      </c>
    </row>
    <row r="991" spans="1:4" ht="15.75" x14ac:dyDescent="0.25">
      <c r="A991" s="1" t="s">
        <v>1380</v>
      </c>
      <c r="B991" s="1" t="s">
        <v>4069</v>
      </c>
      <c r="C991" t="s">
        <v>2383</v>
      </c>
      <c r="D991" t="s">
        <v>2539</v>
      </c>
    </row>
    <row r="992" spans="1:4" ht="15.75" x14ac:dyDescent="0.25">
      <c r="A992" s="1" t="s">
        <v>1379</v>
      </c>
      <c r="B992" s="1" t="s">
        <v>4070</v>
      </c>
      <c r="C992" t="s">
        <v>2383</v>
      </c>
      <c r="D992" t="s">
        <v>4071</v>
      </c>
    </row>
    <row r="993" spans="1:4" ht="15.75" x14ac:dyDescent="0.25">
      <c r="A993" s="1" t="s">
        <v>1378</v>
      </c>
      <c r="B993" s="1" t="s">
        <v>2558</v>
      </c>
      <c r="C993" t="s">
        <v>2386</v>
      </c>
      <c r="D993" t="s">
        <v>4072</v>
      </c>
    </row>
    <row r="994" spans="1:4" ht="15.75" x14ac:dyDescent="0.25">
      <c r="A994" s="1" t="s">
        <v>1377</v>
      </c>
      <c r="B994" s="1" t="s">
        <v>4073</v>
      </c>
      <c r="C994" t="s">
        <v>2386</v>
      </c>
      <c r="D994" t="s">
        <v>4074</v>
      </c>
    </row>
    <row r="995" spans="1:4" ht="15.75" x14ac:dyDescent="0.25">
      <c r="A995" s="1" t="s">
        <v>1376</v>
      </c>
      <c r="B995" s="1" t="s">
        <v>4075</v>
      </c>
      <c r="C995" t="s">
        <v>2383</v>
      </c>
      <c r="D995" t="s">
        <v>4076</v>
      </c>
    </row>
    <row r="996" spans="1:4" ht="15.75" x14ac:dyDescent="0.25">
      <c r="A996" s="1" t="s">
        <v>1375</v>
      </c>
      <c r="B996" s="1" t="s">
        <v>2465</v>
      </c>
      <c r="C996" t="s">
        <v>2386</v>
      </c>
      <c r="D996" t="s">
        <v>4077</v>
      </c>
    </row>
    <row r="997" spans="1:4" ht="15.75" x14ac:dyDescent="0.25">
      <c r="A997" s="1" t="s">
        <v>1374</v>
      </c>
      <c r="B997" s="1" t="s">
        <v>4078</v>
      </c>
      <c r="C997" t="s">
        <v>3261</v>
      </c>
      <c r="D997" t="s">
        <v>4079</v>
      </c>
    </row>
    <row r="998" spans="1:4" ht="15.75" x14ac:dyDescent="0.25">
      <c r="A998" s="1" t="s">
        <v>1373</v>
      </c>
      <c r="B998" s="1" t="s">
        <v>2432</v>
      </c>
      <c r="C998" t="s">
        <v>2386</v>
      </c>
      <c r="D998" t="s">
        <v>4080</v>
      </c>
    </row>
    <row r="999" spans="1:4" ht="15.75" x14ac:dyDescent="0.25">
      <c r="A999" s="1" t="s">
        <v>1372</v>
      </c>
      <c r="B999" s="1" t="s">
        <v>4081</v>
      </c>
      <c r="C999" t="s">
        <v>3261</v>
      </c>
      <c r="D999" t="s">
        <v>3205</v>
      </c>
    </row>
    <row r="1000" spans="1:4" ht="15.75" x14ac:dyDescent="0.25">
      <c r="A1000" s="1" t="s">
        <v>1371</v>
      </c>
      <c r="B1000" s="1" t="s">
        <v>3367</v>
      </c>
      <c r="C1000" t="s">
        <v>2386</v>
      </c>
      <c r="D1000" t="s">
        <v>4082</v>
      </c>
    </row>
    <row r="1001" spans="1:4" ht="15.75" x14ac:dyDescent="0.25">
      <c r="A1001" s="1" t="s">
        <v>1370</v>
      </c>
      <c r="B1001" s="1" t="s">
        <v>4083</v>
      </c>
      <c r="C1001" t="s">
        <v>3261</v>
      </c>
      <c r="D1001" t="s">
        <v>4084</v>
      </c>
    </row>
    <row r="1002" spans="1:4" ht="15.75" x14ac:dyDescent="0.25">
      <c r="A1002" s="1" t="s">
        <v>1369</v>
      </c>
      <c r="B1002" s="1" t="s">
        <v>4085</v>
      </c>
      <c r="C1002" t="s">
        <v>2386</v>
      </c>
      <c r="D1002" t="s">
        <v>2543</v>
      </c>
    </row>
    <row r="1003" spans="1:4" ht="15.75" x14ac:dyDescent="0.25">
      <c r="A1003" s="1" t="s">
        <v>1368</v>
      </c>
      <c r="B1003" s="1" t="s">
        <v>4086</v>
      </c>
      <c r="C1003" t="s">
        <v>3261</v>
      </c>
      <c r="D1003" t="s">
        <v>4087</v>
      </c>
    </row>
    <row r="1004" spans="1:4" ht="15.75" x14ac:dyDescent="0.25">
      <c r="A1004" s="1" t="s">
        <v>1367</v>
      </c>
      <c r="B1004" s="1" t="s">
        <v>4088</v>
      </c>
      <c r="C1004" t="s">
        <v>2383</v>
      </c>
      <c r="D1004" t="s">
        <v>4089</v>
      </c>
    </row>
    <row r="1005" spans="1:4" ht="15.75" x14ac:dyDescent="0.25">
      <c r="A1005" s="1" t="s">
        <v>1366</v>
      </c>
      <c r="B1005" s="1" t="s">
        <v>4090</v>
      </c>
      <c r="C1005" t="s">
        <v>2386</v>
      </c>
      <c r="D1005" t="s">
        <v>2456</v>
      </c>
    </row>
    <row r="1006" spans="1:4" ht="15.75" x14ac:dyDescent="0.25">
      <c r="A1006" s="1" t="s">
        <v>1365</v>
      </c>
      <c r="B1006" s="1" t="s">
        <v>4091</v>
      </c>
      <c r="C1006" t="s">
        <v>2386</v>
      </c>
      <c r="D1006" t="s">
        <v>2569</v>
      </c>
    </row>
    <row r="1007" spans="1:4" ht="15.75" x14ac:dyDescent="0.25">
      <c r="A1007" s="1" t="s">
        <v>1364</v>
      </c>
      <c r="B1007" s="1" t="s">
        <v>4092</v>
      </c>
      <c r="C1007" t="s">
        <v>2383</v>
      </c>
      <c r="D1007" t="s">
        <v>4093</v>
      </c>
    </row>
    <row r="1008" spans="1:4" ht="15.75" x14ac:dyDescent="0.25">
      <c r="A1008" s="1" t="s">
        <v>1363</v>
      </c>
      <c r="B1008" s="1" t="s">
        <v>2876</v>
      </c>
      <c r="C1008" t="s">
        <v>2383</v>
      </c>
      <c r="D1008" t="s">
        <v>4094</v>
      </c>
    </row>
    <row r="1009" spans="1:4" ht="15.75" x14ac:dyDescent="0.25">
      <c r="A1009" s="1" t="s">
        <v>1362</v>
      </c>
      <c r="B1009" s="1" t="s">
        <v>4095</v>
      </c>
      <c r="C1009" t="s">
        <v>2386</v>
      </c>
      <c r="D1009" t="s">
        <v>4096</v>
      </c>
    </row>
    <row r="1010" spans="1:4" ht="15.75" x14ac:dyDescent="0.25">
      <c r="A1010" s="1" t="s">
        <v>1361</v>
      </c>
      <c r="B1010" s="1" t="s">
        <v>4097</v>
      </c>
      <c r="C1010" t="s">
        <v>2383</v>
      </c>
      <c r="D1010" t="s">
        <v>2740</v>
      </c>
    </row>
    <row r="1011" spans="1:4" ht="15.75" x14ac:dyDescent="0.25">
      <c r="A1011" s="1" t="s">
        <v>1360</v>
      </c>
      <c r="B1011" s="1" t="s">
        <v>4098</v>
      </c>
      <c r="C1011" t="s">
        <v>2383</v>
      </c>
      <c r="D1011" t="s">
        <v>4099</v>
      </c>
    </row>
    <row r="1012" spans="1:4" ht="15.75" x14ac:dyDescent="0.25">
      <c r="A1012" s="1" t="s">
        <v>1359</v>
      </c>
      <c r="B1012" s="1" t="s">
        <v>4100</v>
      </c>
      <c r="C1012" t="s">
        <v>2383</v>
      </c>
      <c r="D1012" t="s">
        <v>2855</v>
      </c>
    </row>
    <row r="1013" spans="1:4" ht="15.75" x14ac:dyDescent="0.25">
      <c r="A1013" s="1" t="s">
        <v>1358</v>
      </c>
      <c r="B1013" s="1" t="s">
        <v>4101</v>
      </c>
      <c r="C1013" t="s">
        <v>2383</v>
      </c>
      <c r="D1013" t="s">
        <v>3962</v>
      </c>
    </row>
    <row r="1014" spans="1:4" ht="15.75" x14ac:dyDescent="0.25">
      <c r="A1014" s="1" t="s">
        <v>1357</v>
      </c>
      <c r="B1014" s="1" t="s">
        <v>4102</v>
      </c>
      <c r="C1014" t="s">
        <v>2383</v>
      </c>
      <c r="D1014" t="s">
        <v>4103</v>
      </c>
    </row>
    <row r="1015" spans="1:4" ht="15.75" x14ac:dyDescent="0.25">
      <c r="A1015" s="1" t="s">
        <v>1356</v>
      </c>
      <c r="B1015" s="1" t="s">
        <v>4104</v>
      </c>
      <c r="C1015" t="s">
        <v>2383</v>
      </c>
      <c r="D1015" t="s">
        <v>3325</v>
      </c>
    </row>
    <row r="1016" spans="1:4" ht="15.75" x14ac:dyDescent="0.25">
      <c r="A1016" s="1" t="s">
        <v>1355</v>
      </c>
      <c r="B1016" s="1" t="s">
        <v>4105</v>
      </c>
      <c r="C1016" t="s">
        <v>2383</v>
      </c>
      <c r="D1016" t="s">
        <v>2689</v>
      </c>
    </row>
    <row r="1017" spans="1:4" ht="15.75" x14ac:dyDescent="0.25">
      <c r="A1017" s="1" t="s">
        <v>1354</v>
      </c>
      <c r="B1017" s="1" t="s">
        <v>4106</v>
      </c>
      <c r="C1017" t="s">
        <v>2383</v>
      </c>
      <c r="D1017" t="s">
        <v>4107</v>
      </c>
    </row>
    <row r="1018" spans="1:4" ht="15.75" x14ac:dyDescent="0.25">
      <c r="A1018" s="1" t="s">
        <v>1353</v>
      </c>
      <c r="B1018" s="1" t="s">
        <v>4108</v>
      </c>
      <c r="C1018" t="s">
        <v>3261</v>
      </c>
      <c r="D1018" t="s">
        <v>4109</v>
      </c>
    </row>
    <row r="1019" spans="1:4" ht="15.75" x14ac:dyDescent="0.25">
      <c r="A1019" s="1" t="s">
        <v>1352</v>
      </c>
      <c r="B1019" s="1" t="s">
        <v>4110</v>
      </c>
      <c r="C1019" t="s">
        <v>3261</v>
      </c>
      <c r="D1019" t="s">
        <v>4111</v>
      </c>
    </row>
    <row r="1020" spans="1:4" ht="15.75" x14ac:dyDescent="0.25">
      <c r="A1020" s="1" t="s">
        <v>1351</v>
      </c>
      <c r="B1020" s="1" t="s">
        <v>4112</v>
      </c>
      <c r="C1020" t="s">
        <v>2386</v>
      </c>
      <c r="D1020" t="s">
        <v>2399</v>
      </c>
    </row>
    <row r="1021" spans="1:4" ht="15.75" x14ac:dyDescent="0.25">
      <c r="A1021" s="1" t="s">
        <v>1350</v>
      </c>
      <c r="B1021" s="1" t="s">
        <v>4113</v>
      </c>
      <c r="C1021" t="s">
        <v>2383</v>
      </c>
      <c r="D1021" t="s">
        <v>4114</v>
      </c>
    </row>
    <row r="1022" spans="1:4" ht="15.75" x14ac:dyDescent="0.25">
      <c r="A1022" s="1" t="s">
        <v>1349</v>
      </c>
      <c r="B1022" s="1" t="s">
        <v>4115</v>
      </c>
      <c r="C1022" t="s">
        <v>2386</v>
      </c>
      <c r="D1022" t="s">
        <v>4116</v>
      </c>
    </row>
    <row r="1023" spans="1:4" ht="15.75" x14ac:dyDescent="0.25">
      <c r="A1023" s="1" t="s">
        <v>1348</v>
      </c>
      <c r="B1023" s="1" t="s">
        <v>4117</v>
      </c>
      <c r="C1023" t="s">
        <v>2383</v>
      </c>
      <c r="D1023" t="s">
        <v>4118</v>
      </c>
    </row>
    <row r="1024" spans="1:4" ht="15.75" x14ac:dyDescent="0.25">
      <c r="A1024" s="1" t="s">
        <v>1347</v>
      </c>
      <c r="B1024" s="1" t="s">
        <v>4119</v>
      </c>
      <c r="C1024" t="s">
        <v>2383</v>
      </c>
      <c r="D1024" t="s">
        <v>4120</v>
      </c>
    </row>
    <row r="1025" spans="1:4" ht="15.75" x14ac:dyDescent="0.25">
      <c r="A1025" s="1" t="s">
        <v>1346</v>
      </c>
      <c r="B1025" s="1" t="s">
        <v>4121</v>
      </c>
      <c r="C1025" t="s">
        <v>2386</v>
      </c>
      <c r="D1025" t="s">
        <v>4122</v>
      </c>
    </row>
    <row r="1026" spans="1:4" ht="15.75" x14ac:dyDescent="0.25">
      <c r="A1026" s="1" t="s">
        <v>1345</v>
      </c>
      <c r="B1026" s="1" t="s">
        <v>4123</v>
      </c>
      <c r="C1026" t="s">
        <v>2386</v>
      </c>
      <c r="D1026" t="s">
        <v>2407</v>
      </c>
    </row>
    <row r="1027" spans="1:4" ht="15.75" x14ac:dyDescent="0.25">
      <c r="A1027" s="1" t="s">
        <v>1344</v>
      </c>
      <c r="B1027" s="1" t="s">
        <v>4124</v>
      </c>
      <c r="C1027" t="s">
        <v>2386</v>
      </c>
      <c r="D1027" t="s">
        <v>4125</v>
      </c>
    </row>
    <row r="1028" spans="1:4" ht="15.75" x14ac:dyDescent="0.25">
      <c r="A1028" s="1" t="s">
        <v>1343</v>
      </c>
      <c r="B1028" s="1" t="s">
        <v>4126</v>
      </c>
      <c r="C1028" t="s">
        <v>2383</v>
      </c>
      <c r="D1028" t="s">
        <v>4127</v>
      </c>
    </row>
    <row r="1029" spans="1:4" ht="15.75" x14ac:dyDescent="0.25">
      <c r="A1029" s="1" t="s">
        <v>1342</v>
      </c>
      <c r="B1029" s="1" t="s">
        <v>4128</v>
      </c>
      <c r="C1029" t="s">
        <v>2386</v>
      </c>
      <c r="D1029" t="s">
        <v>4125</v>
      </c>
    </row>
    <row r="1030" spans="1:4" ht="15.75" x14ac:dyDescent="0.25">
      <c r="A1030" s="1" t="s">
        <v>1341</v>
      </c>
      <c r="B1030" s="1" t="s">
        <v>4129</v>
      </c>
      <c r="C1030" t="s">
        <v>2386</v>
      </c>
      <c r="D1030" t="s">
        <v>2543</v>
      </c>
    </row>
    <row r="1031" spans="1:4" ht="15.75" x14ac:dyDescent="0.25">
      <c r="A1031" s="1" t="s">
        <v>1340</v>
      </c>
      <c r="B1031" s="1" t="s">
        <v>4130</v>
      </c>
      <c r="C1031" t="s">
        <v>2383</v>
      </c>
      <c r="D1031" t="s">
        <v>4131</v>
      </c>
    </row>
    <row r="1032" spans="1:4" ht="15.75" x14ac:dyDescent="0.25">
      <c r="A1032" s="1" t="s">
        <v>1339</v>
      </c>
      <c r="B1032" s="1" t="s">
        <v>4132</v>
      </c>
      <c r="C1032" t="s">
        <v>2386</v>
      </c>
      <c r="D1032" t="s">
        <v>4133</v>
      </c>
    </row>
    <row r="1033" spans="1:4" ht="15.75" x14ac:dyDescent="0.25">
      <c r="A1033" s="1" t="s">
        <v>1338</v>
      </c>
      <c r="B1033" s="1" t="s">
        <v>4134</v>
      </c>
      <c r="C1033" t="s">
        <v>2383</v>
      </c>
      <c r="D1033" t="s">
        <v>4135</v>
      </c>
    </row>
    <row r="1034" spans="1:4" ht="15.75" x14ac:dyDescent="0.25">
      <c r="A1034" s="1" t="s">
        <v>1337</v>
      </c>
      <c r="B1034" s="1" t="s">
        <v>3549</v>
      </c>
      <c r="C1034" t="s">
        <v>2383</v>
      </c>
      <c r="D1034" t="s">
        <v>4136</v>
      </c>
    </row>
    <row r="1035" spans="1:4" ht="15.75" x14ac:dyDescent="0.25">
      <c r="A1035" s="1" t="s">
        <v>1336</v>
      </c>
      <c r="B1035" s="1" t="s">
        <v>4137</v>
      </c>
      <c r="C1035" t="s">
        <v>2383</v>
      </c>
      <c r="D1035" t="s">
        <v>3094</v>
      </c>
    </row>
    <row r="1036" spans="1:4" ht="15.75" x14ac:dyDescent="0.25">
      <c r="A1036" s="1" t="s">
        <v>1335</v>
      </c>
      <c r="B1036" s="1" t="s">
        <v>4138</v>
      </c>
      <c r="C1036" t="s">
        <v>2383</v>
      </c>
      <c r="D1036" t="s">
        <v>4139</v>
      </c>
    </row>
    <row r="1037" spans="1:4" ht="15.75" x14ac:dyDescent="0.25">
      <c r="A1037" s="1" t="s">
        <v>1334</v>
      </c>
      <c r="B1037" s="1" t="s">
        <v>4140</v>
      </c>
      <c r="C1037" t="s">
        <v>2383</v>
      </c>
      <c r="D1037" t="s">
        <v>3390</v>
      </c>
    </row>
    <row r="1038" spans="1:4" ht="15.75" x14ac:dyDescent="0.25">
      <c r="A1038" s="1" t="s">
        <v>1333</v>
      </c>
      <c r="B1038" s="1" t="s">
        <v>4141</v>
      </c>
      <c r="C1038" t="s">
        <v>2386</v>
      </c>
      <c r="D1038" t="s">
        <v>2512</v>
      </c>
    </row>
    <row r="1039" spans="1:4" ht="15.75" x14ac:dyDescent="0.25">
      <c r="A1039" s="1" t="s">
        <v>1332</v>
      </c>
      <c r="B1039" s="1" t="s">
        <v>4142</v>
      </c>
      <c r="C1039" t="s">
        <v>2386</v>
      </c>
      <c r="D1039" t="s">
        <v>4143</v>
      </c>
    </row>
    <row r="1040" spans="1:4" ht="15.75" x14ac:dyDescent="0.25">
      <c r="A1040" s="1" t="s">
        <v>1331</v>
      </c>
      <c r="B1040" s="1" t="s">
        <v>4144</v>
      </c>
      <c r="C1040" t="s">
        <v>2383</v>
      </c>
      <c r="D1040" t="s">
        <v>2888</v>
      </c>
    </row>
    <row r="1041" spans="1:4" ht="15.75" x14ac:dyDescent="0.25">
      <c r="A1041" s="1" t="s">
        <v>1330</v>
      </c>
      <c r="B1041" s="1" t="s">
        <v>4145</v>
      </c>
      <c r="C1041" t="s">
        <v>2383</v>
      </c>
      <c r="D1041" t="s">
        <v>4146</v>
      </c>
    </row>
    <row r="1042" spans="1:4" ht="15.75" x14ac:dyDescent="0.25">
      <c r="A1042" s="1" t="s">
        <v>1329</v>
      </c>
      <c r="B1042" s="1" t="s">
        <v>3599</v>
      </c>
      <c r="C1042" t="s">
        <v>2386</v>
      </c>
      <c r="D1042" t="s">
        <v>2693</v>
      </c>
    </row>
    <row r="1043" spans="1:4" ht="15.75" x14ac:dyDescent="0.25">
      <c r="A1043" s="1" t="s">
        <v>1328</v>
      </c>
      <c r="B1043" s="1" t="s">
        <v>4147</v>
      </c>
      <c r="C1043" t="s">
        <v>2383</v>
      </c>
      <c r="D1043" t="s">
        <v>4148</v>
      </c>
    </row>
    <row r="1044" spans="1:4" ht="15.75" x14ac:dyDescent="0.25">
      <c r="A1044" s="1" t="s">
        <v>1327</v>
      </c>
      <c r="B1044" s="1" t="s">
        <v>4149</v>
      </c>
      <c r="C1044" t="s">
        <v>2386</v>
      </c>
      <c r="D1044" t="s">
        <v>4150</v>
      </c>
    </row>
    <row r="1045" spans="1:4" ht="15.75" x14ac:dyDescent="0.25">
      <c r="A1045" s="1" t="s">
        <v>1326</v>
      </c>
      <c r="B1045" s="1" t="s">
        <v>4151</v>
      </c>
      <c r="C1045" t="s">
        <v>2386</v>
      </c>
      <c r="D1045" t="s">
        <v>4152</v>
      </c>
    </row>
    <row r="1046" spans="1:4" ht="15.75" x14ac:dyDescent="0.25">
      <c r="A1046" s="1" t="s">
        <v>1325</v>
      </c>
      <c r="B1046" s="1" t="s">
        <v>4153</v>
      </c>
      <c r="C1046" t="s">
        <v>3261</v>
      </c>
      <c r="D1046" t="s">
        <v>4154</v>
      </c>
    </row>
    <row r="1047" spans="1:4" ht="15.75" x14ac:dyDescent="0.25">
      <c r="A1047" s="1" t="s">
        <v>1324</v>
      </c>
      <c r="B1047" s="1" t="s">
        <v>4155</v>
      </c>
      <c r="C1047" t="s">
        <v>2386</v>
      </c>
      <c r="D1047" t="s">
        <v>4156</v>
      </c>
    </row>
    <row r="1048" spans="1:4" ht="15.75" x14ac:dyDescent="0.25">
      <c r="A1048" s="1" t="s">
        <v>1323</v>
      </c>
      <c r="B1048" s="1" t="s">
        <v>4157</v>
      </c>
      <c r="C1048" t="s">
        <v>2386</v>
      </c>
      <c r="D1048" t="s">
        <v>4125</v>
      </c>
    </row>
    <row r="1049" spans="1:4" ht="15.75" x14ac:dyDescent="0.25">
      <c r="A1049" s="1" t="s">
        <v>1322</v>
      </c>
      <c r="B1049" s="1" t="s">
        <v>4158</v>
      </c>
      <c r="C1049" t="s">
        <v>2383</v>
      </c>
      <c r="D1049" t="s">
        <v>4159</v>
      </c>
    </row>
    <row r="1050" spans="1:4" ht="15.75" x14ac:dyDescent="0.25">
      <c r="A1050" s="1" t="s">
        <v>1321</v>
      </c>
      <c r="B1050" s="1" t="s">
        <v>4160</v>
      </c>
      <c r="C1050" t="s">
        <v>2383</v>
      </c>
      <c r="D1050" t="s">
        <v>4161</v>
      </c>
    </row>
    <row r="1051" spans="1:4" ht="15.75" x14ac:dyDescent="0.25">
      <c r="A1051" s="1" t="s">
        <v>1320</v>
      </c>
      <c r="B1051" s="1" t="s">
        <v>4162</v>
      </c>
      <c r="C1051" t="s">
        <v>2383</v>
      </c>
      <c r="D1051" t="s">
        <v>3608</v>
      </c>
    </row>
    <row r="1052" spans="1:4" ht="15.75" x14ac:dyDescent="0.25">
      <c r="A1052" s="1" t="s">
        <v>1319</v>
      </c>
      <c r="B1052" s="1" t="s">
        <v>4163</v>
      </c>
      <c r="C1052" t="s">
        <v>3261</v>
      </c>
      <c r="D1052" t="s">
        <v>4164</v>
      </c>
    </row>
    <row r="1053" spans="1:4" ht="15.75" x14ac:dyDescent="0.25">
      <c r="A1053" s="1" t="s">
        <v>1318</v>
      </c>
      <c r="B1053" s="1" t="s">
        <v>4165</v>
      </c>
      <c r="C1053" t="s">
        <v>2386</v>
      </c>
      <c r="D1053" t="s">
        <v>4166</v>
      </c>
    </row>
    <row r="1054" spans="1:4" ht="15.75" x14ac:dyDescent="0.25">
      <c r="A1054" s="1" t="s">
        <v>1317</v>
      </c>
      <c r="B1054" s="1" t="s">
        <v>4167</v>
      </c>
      <c r="C1054" t="s">
        <v>2383</v>
      </c>
      <c r="D1054" t="s">
        <v>4168</v>
      </c>
    </row>
    <row r="1055" spans="1:4" ht="15.75" x14ac:dyDescent="0.25">
      <c r="A1055" s="1" t="s">
        <v>1316</v>
      </c>
      <c r="B1055" s="1" t="s">
        <v>4169</v>
      </c>
      <c r="C1055" t="s">
        <v>2386</v>
      </c>
      <c r="D1055" t="s">
        <v>3228</v>
      </c>
    </row>
    <row r="1056" spans="1:4" ht="15.75" x14ac:dyDescent="0.25">
      <c r="A1056" s="1" t="s">
        <v>1315</v>
      </c>
      <c r="B1056" s="1" t="s">
        <v>4170</v>
      </c>
      <c r="C1056" t="s">
        <v>3261</v>
      </c>
      <c r="D1056" t="s">
        <v>3159</v>
      </c>
    </row>
    <row r="1057" spans="1:5" ht="15.75" x14ac:dyDescent="0.25">
      <c r="A1057" s="1" t="s">
        <v>1314</v>
      </c>
      <c r="B1057" s="1" t="s">
        <v>4171</v>
      </c>
      <c r="C1057" t="s">
        <v>2383</v>
      </c>
      <c r="D1057" t="s">
        <v>4172</v>
      </c>
    </row>
    <row r="1058" spans="1:5" ht="15.75" x14ac:dyDescent="0.25">
      <c r="A1058" s="1" t="s">
        <v>1313</v>
      </c>
      <c r="B1058" s="1" t="s">
        <v>4069</v>
      </c>
      <c r="C1058" t="s">
        <v>3261</v>
      </c>
      <c r="D1058" t="s">
        <v>4173</v>
      </c>
    </row>
    <row r="1059" spans="1:5" ht="15.75" x14ac:dyDescent="0.25">
      <c r="A1059" s="1" t="s">
        <v>1312</v>
      </c>
      <c r="B1059" s="1" t="s">
        <v>4174</v>
      </c>
      <c r="C1059" t="s">
        <v>2383</v>
      </c>
      <c r="D1059" t="s">
        <v>3983</v>
      </c>
    </row>
    <row r="1060" spans="1:5" ht="15.75" x14ac:dyDescent="0.25">
      <c r="A1060" s="1" t="s">
        <v>1311</v>
      </c>
      <c r="B1060" s="1" t="s">
        <v>4175</v>
      </c>
      <c r="C1060" t="s">
        <v>2386</v>
      </c>
      <c r="D1060" t="s">
        <v>2776</v>
      </c>
    </row>
    <row r="1061" spans="1:5" ht="15.75" x14ac:dyDescent="0.25">
      <c r="A1061" s="1" t="s">
        <v>1310</v>
      </c>
      <c r="B1061" s="1" t="s">
        <v>4176</v>
      </c>
      <c r="C1061" t="s">
        <v>2386</v>
      </c>
      <c r="D1061" t="s">
        <v>4177</v>
      </c>
    </row>
    <row r="1062" spans="1:5" ht="15.75" x14ac:dyDescent="0.25">
      <c r="A1062" s="1" t="s">
        <v>1309</v>
      </c>
      <c r="B1062" s="1" t="s">
        <v>4178</v>
      </c>
      <c r="C1062" t="s">
        <v>2386</v>
      </c>
      <c r="D1062" t="s">
        <v>4179</v>
      </c>
    </row>
    <row r="1063" spans="1:5" ht="15.75" x14ac:dyDescent="0.25">
      <c r="A1063" s="1" t="s">
        <v>1308</v>
      </c>
      <c r="B1063" s="1" t="s">
        <v>3726</v>
      </c>
      <c r="C1063" t="s">
        <v>2386</v>
      </c>
      <c r="D1063" t="s">
        <v>4180</v>
      </c>
      <c r="E1063" t="s">
        <v>4181</v>
      </c>
    </row>
    <row r="1064" spans="1:5" ht="15.75" x14ac:dyDescent="0.25">
      <c r="A1064" s="1" t="s">
        <v>1307</v>
      </c>
      <c r="B1064" s="1" t="s">
        <v>4182</v>
      </c>
      <c r="C1064" t="s">
        <v>2386</v>
      </c>
      <c r="D1064" t="s">
        <v>4183</v>
      </c>
    </row>
    <row r="1065" spans="1:5" ht="15.75" x14ac:dyDescent="0.25">
      <c r="A1065" s="1" t="s">
        <v>1306</v>
      </c>
      <c r="B1065" s="1" t="s">
        <v>4184</v>
      </c>
      <c r="C1065" t="s">
        <v>2386</v>
      </c>
      <c r="D1065" t="s">
        <v>4185</v>
      </c>
    </row>
    <row r="1066" spans="1:5" ht="15.75" x14ac:dyDescent="0.25">
      <c r="A1066" s="1" t="s">
        <v>1305</v>
      </c>
      <c r="B1066" s="1" t="s">
        <v>4186</v>
      </c>
      <c r="C1066" t="s">
        <v>2383</v>
      </c>
      <c r="D1066" t="s">
        <v>4187</v>
      </c>
    </row>
    <row r="1067" spans="1:5" ht="15.75" x14ac:dyDescent="0.25">
      <c r="A1067" s="1" t="s">
        <v>1304</v>
      </c>
      <c r="B1067" s="1" t="s">
        <v>4188</v>
      </c>
      <c r="C1067" t="s">
        <v>2386</v>
      </c>
      <c r="D1067" t="s">
        <v>4189</v>
      </c>
    </row>
    <row r="1068" spans="1:5" ht="15.75" x14ac:dyDescent="0.25">
      <c r="A1068" s="1" t="s">
        <v>1303</v>
      </c>
      <c r="B1068" s="1" t="s">
        <v>4190</v>
      </c>
      <c r="C1068" t="s">
        <v>2383</v>
      </c>
      <c r="D1068" t="s">
        <v>3741</v>
      </c>
    </row>
    <row r="1069" spans="1:5" ht="15.75" x14ac:dyDescent="0.25">
      <c r="A1069" s="1" t="s">
        <v>1302</v>
      </c>
      <c r="B1069" s="1" t="s">
        <v>4191</v>
      </c>
      <c r="C1069" t="s">
        <v>2386</v>
      </c>
      <c r="D1069" t="s">
        <v>2397</v>
      </c>
    </row>
    <row r="1070" spans="1:5" ht="15.75" x14ac:dyDescent="0.25">
      <c r="A1070" s="1" t="s">
        <v>1301</v>
      </c>
      <c r="B1070" s="1" t="s">
        <v>3737</v>
      </c>
      <c r="C1070" t="s">
        <v>2383</v>
      </c>
      <c r="D1070" t="s">
        <v>4192</v>
      </c>
    </row>
    <row r="1071" spans="1:5" ht="15.75" x14ac:dyDescent="0.25">
      <c r="A1071" s="1" t="s">
        <v>1300</v>
      </c>
      <c r="B1071" s="1" t="s">
        <v>4193</v>
      </c>
      <c r="C1071" t="s">
        <v>2383</v>
      </c>
      <c r="D1071" t="s">
        <v>4194</v>
      </c>
    </row>
    <row r="1072" spans="1:5" ht="15.75" x14ac:dyDescent="0.25">
      <c r="A1072" s="1" t="s">
        <v>1299</v>
      </c>
      <c r="B1072" s="1" t="s">
        <v>4195</v>
      </c>
      <c r="C1072" t="s">
        <v>2383</v>
      </c>
      <c r="D1072" t="s">
        <v>3025</v>
      </c>
    </row>
    <row r="1073" spans="1:4" ht="15.75" x14ac:dyDescent="0.25">
      <c r="A1073" s="1" t="s">
        <v>1298</v>
      </c>
      <c r="B1073" s="1" t="s">
        <v>4196</v>
      </c>
      <c r="C1073" t="s">
        <v>3261</v>
      </c>
      <c r="D1073" t="s">
        <v>4197</v>
      </c>
    </row>
    <row r="1074" spans="1:4" ht="15.75" x14ac:dyDescent="0.25">
      <c r="A1074" s="1" t="s">
        <v>1297</v>
      </c>
      <c r="B1074" s="1" t="s">
        <v>4198</v>
      </c>
      <c r="C1074" t="s">
        <v>2383</v>
      </c>
      <c r="D1074" t="s">
        <v>4199</v>
      </c>
    </row>
    <row r="1075" spans="1:4" ht="15.75" x14ac:dyDescent="0.25">
      <c r="A1075" s="1" t="s">
        <v>1296</v>
      </c>
      <c r="B1075" s="1" t="s">
        <v>4200</v>
      </c>
      <c r="C1075" t="s">
        <v>2386</v>
      </c>
      <c r="D1075" t="s">
        <v>2664</v>
      </c>
    </row>
    <row r="1076" spans="1:4" ht="15.75" x14ac:dyDescent="0.25">
      <c r="A1076" s="1" t="s">
        <v>1295</v>
      </c>
      <c r="B1076" s="1" t="s">
        <v>4201</v>
      </c>
      <c r="C1076" t="s">
        <v>2386</v>
      </c>
      <c r="D1076" t="s">
        <v>3362</v>
      </c>
    </row>
    <row r="1077" spans="1:4" ht="15.75" x14ac:dyDescent="0.25">
      <c r="A1077" s="1" t="s">
        <v>1294</v>
      </c>
      <c r="B1077" s="1" t="s">
        <v>3289</v>
      </c>
      <c r="C1077" t="s">
        <v>2386</v>
      </c>
      <c r="D1077" t="s">
        <v>4202</v>
      </c>
    </row>
    <row r="1078" spans="1:4" ht="15.75" x14ac:dyDescent="0.25">
      <c r="A1078" s="1" t="s">
        <v>1293</v>
      </c>
      <c r="B1078" s="1" t="s">
        <v>4203</v>
      </c>
      <c r="C1078" t="s">
        <v>2383</v>
      </c>
      <c r="D1078" t="s">
        <v>4204</v>
      </c>
    </row>
    <row r="1079" spans="1:4" ht="15.75" x14ac:dyDescent="0.25">
      <c r="A1079" s="1" t="s">
        <v>1292</v>
      </c>
      <c r="B1079" s="1" t="s">
        <v>4205</v>
      </c>
      <c r="C1079" t="s">
        <v>2386</v>
      </c>
      <c r="D1079" t="s">
        <v>2811</v>
      </c>
    </row>
    <row r="1080" spans="1:4" ht="15.75" x14ac:dyDescent="0.25">
      <c r="A1080" s="1" t="s">
        <v>1291</v>
      </c>
      <c r="B1080" s="1" t="s">
        <v>4206</v>
      </c>
      <c r="C1080" t="s">
        <v>2386</v>
      </c>
      <c r="D1080" t="s">
        <v>4207</v>
      </c>
    </row>
    <row r="1081" spans="1:4" ht="15.75" x14ac:dyDescent="0.25">
      <c r="A1081" s="1" t="s">
        <v>1290</v>
      </c>
      <c r="B1081" s="1" t="s">
        <v>4208</v>
      </c>
      <c r="C1081" t="s">
        <v>2386</v>
      </c>
      <c r="D1081" t="s">
        <v>4209</v>
      </c>
    </row>
    <row r="1082" spans="1:4" ht="15.75" x14ac:dyDescent="0.25">
      <c r="A1082" s="1" t="s">
        <v>1289</v>
      </c>
      <c r="B1082" s="1" t="s">
        <v>4210</v>
      </c>
      <c r="C1082" t="s">
        <v>2386</v>
      </c>
      <c r="D1082" t="s">
        <v>3383</v>
      </c>
    </row>
    <row r="1083" spans="1:4" ht="15.75" x14ac:dyDescent="0.25">
      <c r="A1083" s="1" t="s">
        <v>1288</v>
      </c>
      <c r="B1083" s="1" t="s">
        <v>4211</v>
      </c>
      <c r="C1083" t="s">
        <v>3261</v>
      </c>
      <c r="D1083" t="s">
        <v>4212</v>
      </c>
    </row>
    <row r="1084" spans="1:4" ht="15.75" x14ac:dyDescent="0.25">
      <c r="A1084" s="1" t="s">
        <v>1287</v>
      </c>
      <c r="B1084" s="1" t="s">
        <v>4213</v>
      </c>
      <c r="C1084" t="s">
        <v>3261</v>
      </c>
      <c r="D1084" t="s">
        <v>4214</v>
      </c>
    </row>
    <row r="1085" spans="1:4" ht="15.75" x14ac:dyDescent="0.25">
      <c r="A1085" s="1" t="s">
        <v>1286</v>
      </c>
      <c r="B1085" s="1" t="s">
        <v>4215</v>
      </c>
      <c r="C1085" t="s">
        <v>2386</v>
      </c>
      <c r="D1085" t="s">
        <v>4216</v>
      </c>
    </row>
    <row r="1086" spans="1:4" ht="15.75" x14ac:dyDescent="0.25">
      <c r="A1086" s="1" t="s">
        <v>1285</v>
      </c>
      <c r="B1086" s="1" t="s">
        <v>4217</v>
      </c>
      <c r="C1086" t="s">
        <v>2386</v>
      </c>
      <c r="D1086" t="s">
        <v>3362</v>
      </c>
    </row>
    <row r="1087" spans="1:4" ht="15.75" x14ac:dyDescent="0.25">
      <c r="A1087" s="1" t="s">
        <v>1284</v>
      </c>
      <c r="B1087" s="1" t="s">
        <v>4218</v>
      </c>
      <c r="C1087" t="s">
        <v>2386</v>
      </c>
      <c r="D1087" t="s">
        <v>2811</v>
      </c>
    </row>
    <row r="1088" spans="1:4" ht="15.75" x14ac:dyDescent="0.25">
      <c r="A1088" s="1" t="s">
        <v>1283</v>
      </c>
      <c r="B1088" s="1" t="s">
        <v>4219</v>
      </c>
      <c r="C1088" t="s">
        <v>2383</v>
      </c>
      <c r="D1088" t="s">
        <v>4220</v>
      </c>
    </row>
    <row r="1089" spans="1:4" ht="15.75" x14ac:dyDescent="0.25">
      <c r="A1089" s="1" t="s">
        <v>1282</v>
      </c>
      <c r="B1089" s="1" t="s">
        <v>4221</v>
      </c>
      <c r="C1089" t="s">
        <v>2383</v>
      </c>
      <c r="D1089" t="s">
        <v>4222</v>
      </c>
    </row>
    <row r="1090" spans="1:4" ht="15.75" x14ac:dyDescent="0.25">
      <c r="A1090" s="1" t="s">
        <v>1281</v>
      </c>
      <c r="B1090" s="1" t="s">
        <v>4223</v>
      </c>
      <c r="C1090" t="s">
        <v>3261</v>
      </c>
      <c r="D1090" t="s">
        <v>4224</v>
      </c>
    </row>
    <row r="1091" spans="1:4" ht="15.75" x14ac:dyDescent="0.25">
      <c r="A1091" s="1" t="s">
        <v>1280</v>
      </c>
      <c r="B1091" s="1" t="s">
        <v>4225</v>
      </c>
      <c r="C1091" t="s">
        <v>2383</v>
      </c>
      <c r="D1091" t="s">
        <v>4226</v>
      </c>
    </row>
    <row r="1092" spans="1:4" ht="15.75" x14ac:dyDescent="0.25">
      <c r="A1092" s="1" t="s">
        <v>1279</v>
      </c>
      <c r="B1092" s="1" t="s">
        <v>4142</v>
      </c>
      <c r="C1092" t="s">
        <v>2383</v>
      </c>
      <c r="D1092" t="s">
        <v>4227</v>
      </c>
    </row>
    <row r="1093" spans="1:4" ht="15.75" x14ac:dyDescent="0.25">
      <c r="A1093" s="1" t="s">
        <v>1278</v>
      </c>
      <c r="B1093" s="1" t="s">
        <v>4228</v>
      </c>
      <c r="C1093" t="s">
        <v>2386</v>
      </c>
      <c r="D1093" t="s">
        <v>4229</v>
      </c>
    </row>
    <row r="1094" spans="1:4" ht="15.75" x14ac:dyDescent="0.25">
      <c r="A1094" s="1" t="s">
        <v>1277</v>
      </c>
      <c r="B1094" s="1" t="s">
        <v>4230</v>
      </c>
      <c r="C1094" t="s">
        <v>2383</v>
      </c>
      <c r="D1094" t="s">
        <v>4231</v>
      </c>
    </row>
    <row r="1095" spans="1:4" ht="15.75" x14ac:dyDescent="0.25">
      <c r="A1095" s="1" t="s">
        <v>1276</v>
      </c>
      <c r="B1095" s="1" t="s">
        <v>2507</v>
      </c>
      <c r="C1095" t="s">
        <v>2386</v>
      </c>
      <c r="D1095" t="s">
        <v>3830</v>
      </c>
    </row>
    <row r="1096" spans="1:4" ht="15.75" x14ac:dyDescent="0.25">
      <c r="A1096" s="1" t="s">
        <v>1275</v>
      </c>
      <c r="B1096" s="1" t="s">
        <v>4232</v>
      </c>
      <c r="C1096" t="s">
        <v>2386</v>
      </c>
      <c r="D1096" t="s">
        <v>2684</v>
      </c>
    </row>
    <row r="1097" spans="1:4" ht="15.75" x14ac:dyDescent="0.25">
      <c r="A1097" s="1" t="s">
        <v>1274</v>
      </c>
      <c r="B1097" s="1" t="s">
        <v>4233</v>
      </c>
      <c r="C1097" t="s">
        <v>3261</v>
      </c>
      <c r="D1097" t="s">
        <v>4234</v>
      </c>
    </row>
    <row r="1098" spans="1:4" ht="15.75" x14ac:dyDescent="0.25">
      <c r="A1098" s="1" t="s">
        <v>1273</v>
      </c>
      <c r="B1098" s="1" t="s">
        <v>4235</v>
      </c>
      <c r="C1098" t="s">
        <v>2383</v>
      </c>
      <c r="D1098" t="s">
        <v>4236</v>
      </c>
    </row>
    <row r="1099" spans="1:4" ht="15.75" x14ac:dyDescent="0.25">
      <c r="A1099" s="1" t="s">
        <v>1272</v>
      </c>
      <c r="B1099" s="1" t="s">
        <v>4237</v>
      </c>
      <c r="C1099" t="s">
        <v>2383</v>
      </c>
      <c r="D1099" t="s">
        <v>3608</v>
      </c>
    </row>
    <row r="1100" spans="1:4" ht="15.75" x14ac:dyDescent="0.25">
      <c r="A1100" s="1" t="s">
        <v>1271</v>
      </c>
      <c r="B1100" s="1" t="s">
        <v>2866</v>
      </c>
      <c r="C1100" t="s">
        <v>2383</v>
      </c>
      <c r="D1100" t="s">
        <v>4238</v>
      </c>
    </row>
    <row r="1101" spans="1:4" ht="15.75" x14ac:dyDescent="0.25">
      <c r="A1101" s="1" t="s">
        <v>1270</v>
      </c>
      <c r="B1101" s="1" t="s">
        <v>4239</v>
      </c>
      <c r="C1101" t="s">
        <v>2386</v>
      </c>
      <c r="D1101" t="s">
        <v>4240</v>
      </c>
    </row>
    <row r="1102" spans="1:4" ht="15.75" x14ac:dyDescent="0.25">
      <c r="A1102" s="1" t="s">
        <v>1269</v>
      </c>
      <c r="B1102" s="1" t="s">
        <v>4241</v>
      </c>
      <c r="C1102" t="s">
        <v>3261</v>
      </c>
      <c r="D1102" t="s">
        <v>3205</v>
      </c>
    </row>
    <row r="1103" spans="1:4" ht="15.75" x14ac:dyDescent="0.25">
      <c r="A1103" s="1" t="s">
        <v>1268</v>
      </c>
      <c r="B1103" s="1" t="s">
        <v>3249</v>
      </c>
      <c r="C1103" t="s">
        <v>2386</v>
      </c>
      <c r="D1103" t="s">
        <v>2397</v>
      </c>
    </row>
    <row r="1104" spans="1:4" ht="15.75" x14ac:dyDescent="0.25">
      <c r="A1104" s="1" t="s">
        <v>1267</v>
      </c>
      <c r="B1104" s="1" t="s">
        <v>4242</v>
      </c>
      <c r="C1104" t="s">
        <v>2386</v>
      </c>
      <c r="D1104" t="s">
        <v>4243</v>
      </c>
    </row>
    <row r="1105" spans="1:4" ht="15.75" x14ac:dyDescent="0.25">
      <c r="A1105" s="1" t="s">
        <v>1266</v>
      </c>
      <c r="B1105" s="1" t="s">
        <v>4244</v>
      </c>
      <c r="C1105" t="s">
        <v>2383</v>
      </c>
      <c r="D1105" t="s">
        <v>4245</v>
      </c>
    </row>
    <row r="1106" spans="1:4" ht="15.75" x14ac:dyDescent="0.25">
      <c r="A1106" s="1" t="s">
        <v>1265</v>
      </c>
      <c r="B1106" s="1" t="s">
        <v>4246</v>
      </c>
      <c r="C1106" t="s">
        <v>2386</v>
      </c>
      <c r="D1106" t="s">
        <v>4247</v>
      </c>
    </row>
    <row r="1107" spans="1:4" ht="15.75" x14ac:dyDescent="0.25">
      <c r="A1107" s="1" t="s">
        <v>1264</v>
      </c>
      <c r="B1107" s="1" t="s">
        <v>4248</v>
      </c>
      <c r="C1107" t="s">
        <v>2386</v>
      </c>
      <c r="D1107" t="s">
        <v>2612</v>
      </c>
    </row>
    <row r="1108" spans="1:4" ht="15.75" x14ac:dyDescent="0.25">
      <c r="A1108" s="1" t="s">
        <v>1263</v>
      </c>
      <c r="B1108" s="1" t="s">
        <v>4249</v>
      </c>
      <c r="C1108" t="s">
        <v>2386</v>
      </c>
      <c r="D1108" t="s">
        <v>3440</v>
      </c>
    </row>
    <row r="1109" spans="1:4" ht="15.75" x14ac:dyDescent="0.25">
      <c r="A1109" s="1" t="s">
        <v>1262</v>
      </c>
      <c r="B1109" s="1" t="s">
        <v>4250</v>
      </c>
      <c r="C1109" t="s">
        <v>2383</v>
      </c>
      <c r="D1109" t="s">
        <v>4251</v>
      </c>
    </row>
    <row r="1110" spans="1:4" ht="15.75" x14ac:dyDescent="0.25">
      <c r="A1110" s="1" t="s">
        <v>1261</v>
      </c>
      <c r="B1110" s="1" t="s">
        <v>4252</v>
      </c>
      <c r="C1110" t="s">
        <v>3261</v>
      </c>
      <c r="D1110" t="s">
        <v>4253</v>
      </c>
    </row>
    <row r="1111" spans="1:4" ht="15.75" x14ac:dyDescent="0.25">
      <c r="A1111" s="1" t="s">
        <v>1260</v>
      </c>
      <c r="B1111" s="1" t="s">
        <v>4254</v>
      </c>
      <c r="C1111" t="s">
        <v>3261</v>
      </c>
      <c r="D1111" t="s">
        <v>4255</v>
      </c>
    </row>
    <row r="1112" spans="1:4" ht="15.75" x14ac:dyDescent="0.25">
      <c r="A1112" s="1" t="s">
        <v>1259</v>
      </c>
      <c r="B1112" s="1" t="s">
        <v>3115</v>
      </c>
      <c r="C1112" t="s">
        <v>2383</v>
      </c>
      <c r="D1112" t="s">
        <v>2539</v>
      </c>
    </row>
    <row r="1113" spans="1:4" ht="15.75" x14ac:dyDescent="0.25">
      <c r="A1113" s="1" t="s">
        <v>1258</v>
      </c>
      <c r="B1113" s="1" t="s">
        <v>4256</v>
      </c>
      <c r="C1113" t="s">
        <v>3261</v>
      </c>
      <c r="D1113" t="s">
        <v>4257</v>
      </c>
    </row>
    <row r="1114" spans="1:4" ht="15.75" x14ac:dyDescent="0.25">
      <c r="A1114" s="1" t="s">
        <v>1257</v>
      </c>
      <c r="B1114" s="1" t="s">
        <v>4258</v>
      </c>
      <c r="C1114" t="s">
        <v>2386</v>
      </c>
      <c r="D1114" t="s">
        <v>2569</v>
      </c>
    </row>
    <row r="1115" spans="1:4" ht="15.75" x14ac:dyDescent="0.25">
      <c r="A1115" s="1" t="s">
        <v>1256</v>
      </c>
      <c r="B1115" s="1" t="s">
        <v>4259</v>
      </c>
      <c r="C1115" t="s">
        <v>2383</v>
      </c>
      <c r="D1115" t="s">
        <v>4260</v>
      </c>
    </row>
    <row r="1116" spans="1:4" ht="15.75" x14ac:dyDescent="0.25">
      <c r="A1116" s="1" t="s">
        <v>1255</v>
      </c>
      <c r="B1116" s="1" t="s">
        <v>4261</v>
      </c>
      <c r="C1116" t="s">
        <v>2383</v>
      </c>
      <c r="D1116" t="s">
        <v>4262</v>
      </c>
    </row>
    <row r="1117" spans="1:4" ht="15.75" x14ac:dyDescent="0.25">
      <c r="A1117" s="1" t="s">
        <v>1254</v>
      </c>
      <c r="B1117" s="1" t="s">
        <v>4263</v>
      </c>
      <c r="C1117" t="s">
        <v>2383</v>
      </c>
      <c r="D1117" t="s">
        <v>4264</v>
      </c>
    </row>
    <row r="1118" spans="1:4" ht="15.75" x14ac:dyDescent="0.25">
      <c r="A1118" s="1" t="s">
        <v>1253</v>
      </c>
      <c r="B1118" s="1" t="s">
        <v>4265</v>
      </c>
      <c r="C1118" t="s">
        <v>2383</v>
      </c>
      <c r="D1118" t="s">
        <v>4266</v>
      </c>
    </row>
    <row r="1119" spans="1:4" ht="15.75" x14ac:dyDescent="0.25">
      <c r="A1119" s="1" t="s">
        <v>1252</v>
      </c>
      <c r="B1119" s="1" t="s">
        <v>4267</v>
      </c>
      <c r="C1119" t="s">
        <v>2383</v>
      </c>
      <c r="D1119" t="s">
        <v>2819</v>
      </c>
    </row>
    <row r="1120" spans="1:4" ht="15.75" x14ac:dyDescent="0.25">
      <c r="A1120" s="1" t="s">
        <v>1251</v>
      </c>
      <c r="B1120" s="1" t="s">
        <v>4268</v>
      </c>
      <c r="C1120" t="s">
        <v>2386</v>
      </c>
      <c r="D1120" t="s">
        <v>4269</v>
      </c>
    </row>
    <row r="1121" spans="1:4" ht="15.75" x14ac:dyDescent="0.25">
      <c r="A1121" s="1" t="s">
        <v>1250</v>
      </c>
      <c r="B1121" s="1" t="s">
        <v>4270</v>
      </c>
      <c r="C1121" t="s">
        <v>2386</v>
      </c>
      <c r="D1121" t="s">
        <v>4271</v>
      </c>
    </row>
    <row r="1122" spans="1:4" ht="15.75" x14ac:dyDescent="0.25">
      <c r="A1122" s="1" t="s">
        <v>1249</v>
      </c>
      <c r="B1122" s="1" t="s">
        <v>4272</v>
      </c>
      <c r="C1122" t="s">
        <v>2386</v>
      </c>
      <c r="D1122" t="s">
        <v>4273</v>
      </c>
    </row>
    <row r="1123" spans="1:4" ht="15.75" x14ac:dyDescent="0.25">
      <c r="A1123" s="1" t="s">
        <v>1248</v>
      </c>
      <c r="B1123" s="1" t="s">
        <v>4274</v>
      </c>
      <c r="C1123" t="s">
        <v>2386</v>
      </c>
      <c r="D1123" t="s">
        <v>3830</v>
      </c>
    </row>
    <row r="1124" spans="1:4" ht="15.75" x14ac:dyDescent="0.25">
      <c r="A1124" s="1" t="s">
        <v>1247</v>
      </c>
      <c r="B1124" s="1" t="s">
        <v>4275</v>
      </c>
      <c r="C1124" t="s">
        <v>2383</v>
      </c>
      <c r="D1124" t="s">
        <v>4276</v>
      </c>
    </row>
    <row r="1125" spans="1:4" ht="15.75" x14ac:dyDescent="0.25">
      <c r="A1125" s="1" t="s">
        <v>1246</v>
      </c>
      <c r="B1125" s="1" t="s">
        <v>4277</v>
      </c>
      <c r="C1125" t="s">
        <v>2386</v>
      </c>
      <c r="D1125" t="s">
        <v>3128</v>
      </c>
    </row>
    <row r="1126" spans="1:4" ht="15.75" x14ac:dyDescent="0.25">
      <c r="A1126" s="1" t="s">
        <v>1245</v>
      </c>
      <c r="B1126" s="1" t="s">
        <v>4278</v>
      </c>
      <c r="C1126" t="s">
        <v>3261</v>
      </c>
      <c r="D1126" t="s">
        <v>4279</v>
      </c>
    </row>
    <row r="1127" spans="1:4" ht="15.75" x14ac:dyDescent="0.25">
      <c r="A1127" s="1" t="s">
        <v>1244</v>
      </c>
      <c r="B1127" s="1" t="s">
        <v>4280</v>
      </c>
      <c r="C1127" t="s">
        <v>2383</v>
      </c>
      <c r="D1127" t="s">
        <v>4281</v>
      </c>
    </row>
    <row r="1128" spans="1:4" ht="15.75" x14ac:dyDescent="0.25">
      <c r="A1128" s="1" t="s">
        <v>1243</v>
      </c>
      <c r="B1128" s="1" t="s">
        <v>4282</v>
      </c>
      <c r="C1128" t="s">
        <v>2386</v>
      </c>
      <c r="D1128" t="s">
        <v>3140</v>
      </c>
    </row>
    <row r="1129" spans="1:4" ht="15.75" x14ac:dyDescent="0.25">
      <c r="A1129" s="1" t="s">
        <v>1242</v>
      </c>
      <c r="B1129" s="1" t="s">
        <v>4283</v>
      </c>
      <c r="C1129" t="s">
        <v>2386</v>
      </c>
      <c r="D1129" t="s">
        <v>2480</v>
      </c>
    </row>
    <row r="1130" spans="1:4" ht="15.75" x14ac:dyDescent="0.25">
      <c r="A1130" s="1" t="s">
        <v>1241</v>
      </c>
      <c r="B1130" s="1" t="s">
        <v>4284</v>
      </c>
      <c r="C1130" t="s">
        <v>2386</v>
      </c>
      <c r="D1130" t="s">
        <v>4285</v>
      </c>
    </row>
    <row r="1131" spans="1:4" ht="15.75" x14ac:dyDescent="0.25">
      <c r="A1131" s="1" t="s">
        <v>1240</v>
      </c>
      <c r="B1131" s="1" t="s">
        <v>4286</v>
      </c>
      <c r="C1131" t="s">
        <v>2383</v>
      </c>
      <c r="D1131" t="s">
        <v>3331</v>
      </c>
    </row>
    <row r="1132" spans="1:4" ht="15.75" x14ac:dyDescent="0.25">
      <c r="A1132" s="1" t="s">
        <v>1239</v>
      </c>
      <c r="B1132" s="1" t="s">
        <v>4287</v>
      </c>
      <c r="C1132" t="s">
        <v>3261</v>
      </c>
      <c r="D1132" t="s">
        <v>4288</v>
      </c>
    </row>
    <row r="1133" spans="1:4" ht="15.75" x14ac:dyDescent="0.25">
      <c r="A1133" s="1" t="s">
        <v>1238</v>
      </c>
      <c r="B1133" s="1" t="s">
        <v>4289</v>
      </c>
      <c r="C1133" t="s">
        <v>2383</v>
      </c>
      <c r="D1133" t="s">
        <v>4290</v>
      </c>
    </row>
    <row r="1134" spans="1:4" ht="15.75" x14ac:dyDescent="0.25">
      <c r="A1134" s="1" t="s">
        <v>1237</v>
      </c>
      <c r="B1134" s="1" t="s">
        <v>4291</v>
      </c>
      <c r="C1134" t="s">
        <v>2386</v>
      </c>
      <c r="D1134" t="s">
        <v>4292</v>
      </c>
    </row>
    <row r="1135" spans="1:4" ht="15.75" x14ac:dyDescent="0.25">
      <c r="A1135" s="1" t="s">
        <v>1236</v>
      </c>
      <c r="B1135" s="1" t="s">
        <v>4293</v>
      </c>
      <c r="C1135" t="s">
        <v>2383</v>
      </c>
      <c r="D1135" t="s">
        <v>2749</v>
      </c>
    </row>
    <row r="1136" spans="1:4" ht="15.75" x14ac:dyDescent="0.25">
      <c r="A1136" s="1" t="s">
        <v>1235</v>
      </c>
      <c r="B1136" s="1" t="s">
        <v>4294</v>
      </c>
      <c r="C1136" t="s">
        <v>2383</v>
      </c>
      <c r="D1136" t="s">
        <v>2510</v>
      </c>
    </row>
    <row r="1137" spans="1:4" ht="15.75" x14ac:dyDescent="0.25">
      <c r="A1137" s="1" t="s">
        <v>1234</v>
      </c>
      <c r="B1137" s="1" t="s">
        <v>4295</v>
      </c>
      <c r="C1137" t="s">
        <v>2383</v>
      </c>
      <c r="D1137" t="s">
        <v>4296</v>
      </c>
    </row>
    <row r="1138" spans="1:4" ht="15.75" x14ac:dyDescent="0.25">
      <c r="A1138" s="1" t="s">
        <v>1233</v>
      </c>
      <c r="B1138" s="1" t="s">
        <v>4297</v>
      </c>
      <c r="C1138" t="s">
        <v>2383</v>
      </c>
      <c r="D1138" t="s">
        <v>4298</v>
      </c>
    </row>
    <row r="1139" spans="1:4" ht="15.75" x14ac:dyDescent="0.25">
      <c r="A1139" s="1" t="s">
        <v>1232</v>
      </c>
      <c r="B1139" s="1" t="s">
        <v>4299</v>
      </c>
      <c r="C1139" t="s">
        <v>2383</v>
      </c>
      <c r="D1139" t="s">
        <v>4300</v>
      </c>
    </row>
    <row r="1140" spans="1:4" ht="15.75" x14ac:dyDescent="0.25">
      <c r="A1140" s="1" t="s">
        <v>1231</v>
      </c>
      <c r="B1140" s="1" t="s">
        <v>4301</v>
      </c>
      <c r="C1140" t="s">
        <v>2383</v>
      </c>
      <c r="D1140" t="s">
        <v>4302</v>
      </c>
    </row>
    <row r="1141" spans="1:4" ht="15.75" x14ac:dyDescent="0.25">
      <c r="A1141" s="1" t="s">
        <v>1230</v>
      </c>
      <c r="B1141" s="1" t="s">
        <v>4303</v>
      </c>
      <c r="C1141" t="s">
        <v>2386</v>
      </c>
      <c r="D1141" t="s">
        <v>2480</v>
      </c>
    </row>
    <row r="1142" spans="1:4" ht="15.75" x14ac:dyDescent="0.25">
      <c r="A1142" s="1" t="s">
        <v>1229</v>
      </c>
      <c r="B1142" s="1" t="s">
        <v>2799</v>
      </c>
      <c r="C1142" t="s">
        <v>2386</v>
      </c>
      <c r="D1142" t="s">
        <v>2512</v>
      </c>
    </row>
    <row r="1143" spans="1:4" ht="15.75" x14ac:dyDescent="0.25">
      <c r="A1143" s="1" t="s">
        <v>1228</v>
      </c>
      <c r="B1143" s="1" t="s">
        <v>4304</v>
      </c>
      <c r="C1143" t="s">
        <v>2383</v>
      </c>
      <c r="D1143" t="s">
        <v>2747</v>
      </c>
    </row>
    <row r="1144" spans="1:4" ht="15.75" x14ac:dyDescent="0.25">
      <c r="A1144" s="1" t="s">
        <v>1227</v>
      </c>
      <c r="B1144" s="1" t="s">
        <v>4305</v>
      </c>
      <c r="C1144" t="s">
        <v>2386</v>
      </c>
      <c r="D1144" t="s">
        <v>3830</v>
      </c>
    </row>
    <row r="1145" spans="1:4" ht="15.75" x14ac:dyDescent="0.25">
      <c r="A1145" s="1" t="s">
        <v>1226</v>
      </c>
      <c r="B1145" s="1" t="s">
        <v>4306</v>
      </c>
      <c r="C1145" t="s">
        <v>2383</v>
      </c>
      <c r="D1145" t="s">
        <v>4307</v>
      </c>
    </row>
    <row r="1146" spans="1:4" ht="15.75" x14ac:dyDescent="0.25">
      <c r="A1146" s="1" t="s">
        <v>1225</v>
      </c>
      <c r="B1146" s="1" t="s">
        <v>4308</v>
      </c>
      <c r="C1146" t="s">
        <v>2383</v>
      </c>
      <c r="D1146" t="s">
        <v>2429</v>
      </c>
    </row>
    <row r="1147" spans="1:4" ht="15.75" x14ac:dyDescent="0.25">
      <c r="A1147" s="1" t="s">
        <v>1224</v>
      </c>
      <c r="B1147" s="1" t="s">
        <v>4309</v>
      </c>
      <c r="C1147" t="s">
        <v>2386</v>
      </c>
      <c r="D1147" t="s">
        <v>4310</v>
      </c>
    </row>
    <row r="1148" spans="1:4" ht="15.75" x14ac:dyDescent="0.25">
      <c r="A1148" s="1" t="s">
        <v>1223</v>
      </c>
      <c r="B1148" s="1" t="s">
        <v>4311</v>
      </c>
      <c r="C1148" t="s">
        <v>2386</v>
      </c>
      <c r="D1148" t="s">
        <v>4312</v>
      </c>
    </row>
    <row r="1149" spans="1:4" ht="15.75" x14ac:dyDescent="0.25">
      <c r="A1149" s="1" t="s">
        <v>1222</v>
      </c>
      <c r="B1149" s="1" t="s">
        <v>4313</v>
      </c>
      <c r="C1149" t="s">
        <v>2386</v>
      </c>
      <c r="D1149" t="s">
        <v>2578</v>
      </c>
    </row>
    <row r="1150" spans="1:4" ht="15.75" x14ac:dyDescent="0.25">
      <c r="A1150" s="1" t="s">
        <v>1221</v>
      </c>
      <c r="B1150" s="1" t="s">
        <v>4314</v>
      </c>
      <c r="C1150" t="s">
        <v>2386</v>
      </c>
      <c r="D1150" t="s">
        <v>2684</v>
      </c>
    </row>
    <row r="1151" spans="1:4" ht="15.75" x14ac:dyDescent="0.25">
      <c r="A1151" s="1" t="s">
        <v>1220</v>
      </c>
      <c r="B1151" s="1" t="s">
        <v>4315</v>
      </c>
      <c r="C1151" t="s">
        <v>2383</v>
      </c>
      <c r="D1151" t="s">
        <v>4316</v>
      </c>
    </row>
    <row r="1152" spans="1:4" ht="15.75" x14ac:dyDescent="0.25">
      <c r="A1152" s="1" t="s">
        <v>1219</v>
      </c>
      <c r="B1152" s="1" t="s">
        <v>3319</v>
      </c>
      <c r="C1152" t="s">
        <v>2386</v>
      </c>
      <c r="D1152" t="s">
        <v>4317</v>
      </c>
    </row>
    <row r="1153" spans="1:4" ht="15.75" x14ac:dyDescent="0.25">
      <c r="A1153" s="1" t="s">
        <v>1218</v>
      </c>
      <c r="B1153" s="1" t="s">
        <v>4318</v>
      </c>
      <c r="C1153" t="s">
        <v>2386</v>
      </c>
      <c r="D1153" t="s">
        <v>4319</v>
      </c>
    </row>
    <row r="1154" spans="1:4" ht="15.75" x14ac:dyDescent="0.25">
      <c r="A1154" s="1" t="s">
        <v>1217</v>
      </c>
      <c r="B1154" s="1" t="s">
        <v>4320</v>
      </c>
      <c r="C1154" t="s">
        <v>2383</v>
      </c>
      <c r="D1154" t="s">
        <v>3291</v>
      </c>
    </row>
    <row r="1155" spans="1:4" ht="15.75" x14ac:dyDescent="0.25">
      <c r="A1155" s="1" t="s">
        <v>1216</v>
      </c>
      <c r="B1155" s="1" t="s">
        <v>4321</v>
      </c>
      <c r="C1155" t="s">
        <v>2383</v>
      </c>
      <c r="D1155" t="s">
        <v>4322</v>
      </c>
    </row>
    <row r="1156" spans="1:4" ht="15.75" x14ac:dyDescent="0.25">
      <c r="A1156" s="1" t="s">
        <v>1215</v>
      </c>
      <c r="B1156" s="1" t="s">
        <v>4323</v>
      </c>
      <c r="C1156" t="s">
        <v>2383</v>
      </c>
      <c r="D1156" t="s">
        <v>4324</v>
      </c>
    </row>
    <row r="1157" spans="1:4" ht="15.75" x14ac:dyDescent="0.25">
      <c r="A1157" s="1" t="s">
        <v>1214</v>
      </c>
      <c r="B1157" s="1" t="s">
        <v>4325</v>
      </c>
      <c r="C1157" t="s">
        <v>2386</v>
      </c>
      <c r="D1157" t="s">
        <v>4326</v>
      </c>
    </row>
    <row r="1158" spans="1:4" ht="15.75" x14ac:dyDescent="0.25">
      <c r="A1158" s="1" t="s">
        <v>1213</v>
      </c>
      <c r="B1158" s="1" t="s">
        <v>4327</v>
      </c>
      <c r="C1158" t="s">
        <v>2386</v>
      </c>
      <c r="D1158" t="s">
        <v>4328</v>
      </c>
    </row>
    <row r="1159" spans="1:4" ht="15.75" x14ac:dyDescent="0.25">
      <c r="A1159" s="1" t="s">
        <v>1212</v>
      </c>
      <c r="B1159" s="1" t="s">
        <v>4329</v>
      </c>
      <c r="C1159" t="s">
        <v>2386</v>
      </c>
      <c r="D1159" t="s">
        <v>4330</v>
      </c>
    </row>
    <row r="1160" spans="1:4" ht="15.75" x14ac:dyDescent="0.25">
      <c r="A1160" s="1" t="s">
        <v>1211</v>
      </c>
      <c r="B1160" s="1" t="s">
        <v>4331</v>
      </c>
      <c r="C1160" t="s">
        <v>2383</v>
      </c>
      <c r="D1160" t="s">
        <v>4332</v>
      </c>
    </row>
    <row r="1161" spans="1:4" ht="15.75" x14ac:dyDescent="0.25">
      <c r="A1161" s="1" t="s">
        <v>1210</v>
      </c>
      <c r="B1161" s="1" t="s">
        <v>4333</v>
      </c>
      <c r="C1161" t="s">
        <v>2386</v>
      </c>
      <c r="D1161" t="s">
        <v>4334</v>
      </c>
    </row>
    <row r="1162" spans="1:4" ht="15.75" x14ac:dyDescent="0.25">
      <c r="A1162" s="1" t="s">
        <v>1209</v>
      </c>
      <c r="B1162" s="1" t="s">
        <v>4335</v>
      </c>
      <c r="C1162" t="s">
        <v>2383</v>
      </c>
      <c r="D1162" t="s">
        <v>4336</v>
      </c>
    </row>
    <row r="1163" spans="1:4" ht="15.75" x14ac:dyDescent="0.25">
      <c r="A1163" s="1" t="s">
        <v>1208</v>
      </c>
      <c r="B1163" s="1" t="s">
        <v>4337</v>
      </c>
      <c r="C1163" t="s">
        <v>2383</v>
      </c>
      <c r="D1163" t="s">
        <v>3689</v>
      </c>
    </row>
    <row r="1164" spans="1:4" ht="15.75" x14ac:dyDescent="0.25">
      <c r="A1164" s="1" t="s">
        <v>1207</v>
      </c>
      <c r="B1164" s="1" t="s">
        <v>4338</v>
      </c>
      <c r="C1164" t="s">
        <v>2386</v>
      </c>
      <c r="D1164" t="s">
        <v>4339</v>
      </c>
    </row>
    <row r="1165" spans="1:4" ht="15.75" x14ac:dyDescent="0.25">
      <c r="A1165" s="1" t="s">
        <v>1206</v>
      </c>
      <c r="B1165" s="1" t="s">
        <v>4340</v>
      </c>
      <c r="C1165" t="s">
        <v>2383</v>
      </c>
      <c r="D1165" t="s">
        <v>4341</v>
      </c>
    </row>
    <row r="1166" spans="1:4" ht="15.75" x14ac:dyDescent="0.25">
      <c r="A1166" s="1" t="s">
        <v>1205</v>
      </c>
      <c r="B1166" s="1" t="s">
        <v>4342</v>
      </c>
      <c r="C1166" t="s">
        <v>2383</v>
      </c>
      <c r="D1166" t="s">
        <v>4343</v>
      </c>
    </row>
    <row r="1167" spans="1:4" ht="15.75" x14ac:dyDescent="0.25">
      <c r="A1167" s="1" t="s">
        <v>1204</v>
      </c>
      <c r="B1167" s="1" t="s">
        <v>4344</v>
      </c>
      <c r="C1167" t="s">
        <v>2383</v>
      </c>
      <c r="D1167" t="s">
        <v>2780</v>
      </c>
    </row>
    <row r="1168" spans="1:4" ht="15.75" x14ac:dyDescent="0.25">
      <c r="A1168" s="1" t="s">
        <v>1203</v>
      </c>
      <c r="B1168" s="1" t="s">
        <v>4345</v>
      </c>
      <c r="C1168" t="s">
        <v>2383</v>
      </c>
      <c r="D1168" t="s">
        <v>2460</v>
      </c>
    </row>
    <row r="1169" spans="1:4" ht="15.75" x14ac:dyDescent="0.25">
      <c r="A1169" s="1" t="s">
        <v>1202</v>
      </c>
      <c r="B1169" s="1" t="s">
        <v>4346</v>
      </c>
      <c r="C1169" t="s">
        <v>3261</v>
      </c>
      <c r="D1169" t="s">
        <v>4347</v>
      </c>
    </row>
    <row r="1170" spans="1:4" ht="15.75" x14ac:dyDescent="0.25">
      <c r="A1170" s="1" t="s">
        <v>1201</v>
      </c>
      <c r="B1170" s="1" t="s">
        <v>2465</v>
      </c>
      <c r="C1170" t="s">
        <v>2386</v>
      </c>
      <c r="D1170" t="s">
        <v>4348</v>
      </c>
    </row>
    <row r="1171" spans="1:4" ht="15.75" x14ac:dyDescent="0.25">
      <c r="A1171" s="1" t="s">
        <v>1200</v>
      </c>
      <c r="B1171" s="1" t="s">
        <v>4349</v>
      </c>
      <c r="C1171" t="s">
        <v>2386</v>
      </c>
      <c r="D1171" t="s">
        <v>4350</v>
      </c>
    </row>
    <row r="1172" spans="1:4" ht="15.75" x14ac:dyDescent="0.25">
      <c r="A1172" s="1" t="s">
        <v>1199</v>
      </c>
      <c r="B1172" s="1" t="s">
        <v>4073</v>
      </c>
      <c r="C1172" t="s">
        <v>3261</v>
      </c>
      <c r="D1172" t="s">
        <v>4351</v>
      </c>
    </row>
    <row r="1173" spans="1:4" ht="15.75" x14ac:dyDescent="0.25">
      <c r="A1173" s="1" t="s">
        <v>1198</v>
      </c>
      <c r="B1173" s="1" t="s">
        <v>4352</v>
      </c>
      <c r="C1173" t="s">
        <v>2383</v>
      </c>
      <c r="D1173" t="s">
        <v>4353</v>
      </c>
    </row>
    <row r="1174" spans="1:4" ht="15.75" x14ac:dyDescent="0.25">
      <c r="A1174" s="1" t="s">
        <v>1197</v>
      </c>
      <c r="B1174" s="1" t="s">
        <v>4354</v>
      </c>
      <c r="C1174" t="s">
        <v>2386</v>
      </c>
      <c r="D1174" t="s">
        <v>4355</v>
      </c>
    </row>
    <row r="1175" spans="1:4" ht="15.75" x14ac:dyDescent="0.25">
      <c r="A1175" s="1" t="s">
        <v>1196</v>
      </c>
      <c r="B1175" s="1" t="s">
        <v>4356</v>
      </c>
      <c r="C1175" t="s">
        <v>3261</v>
      </c>
      <c r="D1175" t="s">
        <v>4357</v>
      </c>
    </row>
    <row r="1176" spans="1:4" ht="15.75" x14ac:dyDescent="0.25">
      <c r="A1176" s="1" t="s">
        <v>1195</v>
      </c>
      <c r="B1176" s="1" t="s">
        <v>4358</v>
      </c>
      <c r="C1176" t="s">
        <v>2386</v>
      </c>
      <c r="D1176" t="s">
        <v>4359</v>
      </c>
    </row>
    <row r="1177" spans="1:4" ht="15.75" x14ac:dyDescent="0.25">
      <c r="A1177" s="1" t="s">
        <v>1194</v>
      </c>
      <c r="B1177" s="1" t="s">
        <v>4360</v>
      </c>
      <c r="C1177" t="s">
        <v>2386</v>
      </c>
      <c r="D1177" t="s">
        <v>4361</v>
      </c>
    </row>
    <row r="1178" spans="1:4" ht="15.75" x14ac:dyDescent="0.25">
      <c r="A1178" s="1" t="s">
        <v>1193</v>
      </c>
      <c r="B1178" s="1" t="s">
        <v>4362</v>
      </c>
      <c r="C1178" t="s">
        <v>2386</v>
      </c>
      <c r="D1178" t="s">
        <v>4363</v>
      </c>
    </row>
    <row r="1179" spans="1:4" ht="15.75" x14ac:dyDescent="0.25">
      <c r="A1179" s="1" t="s">
        <v>1192</v>
      </c>
      <c r="B1179" s="1" t="s">
        <v>4364</v>
      </c>
      <c r="C1179" t="s">
        <v>2383</v>
      </c>
      <c r="D1179" t="s">
        <v>4365</v>
      </c>
    </row>
    <row r="1180" spans="1:4" ht="15.75" x14ac:dyDescent="0.25">
      <c r="A1180" s="1" t="s">
        <v>1191</v>
      </c>
      <c r="B1180" s="1" t="s">
        <v>4366</v>
      </c>
      <c r="C1180" t="s">
        <v>2386</v>
      </c>
      <c r="D1180" t="s">
        <v>2520</v>
      </c>
    </row>
    <row r="1181" spans="1:4" ht="15.75" x14ac:dyDescent="0.25">
      <c r="A1181" s="1" t="s">
        <v>1190</v>
      </c>
      <c r="B1181" s="1" t="s">
        <v>4367</v>
      </c>
      <c r="C1181" t="s">
        <v>2383</v>
      </c>
      <c r="D1181" t="s">
        <v>2740</v>
      </c>
    </row>
    <row r="1182" spans="1:4" ht="15.75" x14ac:dyDescent="0.25">
      <c r="A1182" s="1" t="s">
        <v>1189</v>
      </c>
      <c r="B1182" s="1" t="s">
        <v>4368</v>
      </c>
      <c r="C1182" t="s">
        <v>2386</v>
      </c>
      <c r="D1182" t="s">
        <v>2435</v>
      </c>
    </row>
    <row r="1183" spans="1:4" ht="15.75" x14ac:dyDescent="0.25">
      <c r="A1183" s="1" t="s">
        <v>1188</v>
      </c>
      <c r="B1183" s="1" t="s">
        <v>2463</v>
      </c>
      <c r="C1183" t="s">
        <v>2383</v>
      </c>
      <c r="D1183" t="s">
        <v>4369</v>
      </c>
    </row>
    <row r="1184" spans="1:4" ht="15.75" x14ac:dyDescent="0.25">
      <c r="A1184" s="1" t="s">
        <v>1187</v>
      </c>
      <c r="B1184" s="1" t="s">
        <v>4370</v>
      </c>
      <c r="C1184" t="s">
        <v>2383</v>
      </c>
      <c r="D1184" t="s">
        <v>4371</v>
      </c>
    </row>
    <row r="1185" spans="1:4" ht="15.75" x14ac:dyDescent="0.25">
      <c r="A1185" s="1" t="s">
        <v>1186</v>
      </c>
      <c r="B1185" s="1" t="s">
        <v>4372</v>
      </c>
      <c r="C1185" t="s">
        <v>3261</v>
      </c>
      <c r="D1185" t="s">
        <v>4373</v>
      </c>
    </row>
    <row r="1186" spans="1:4" ht="15.75" x14ac:dyDescent="0.25">
      <c r="A1186" s="1" t="s">
        <v>1185</v>
      </c>
      <c r="B1186" s="1" t="s">
        <v>4374</v>
      </c>
      <c r="C1186" t="s">
        <v>2386</v>
      </c>
      <c r="D1186" t="s">
        <v>4375</v>
      </c>
    </row>
    <row r="1187" spans="1:4" ht="15.75" x14ac:dyDescent="0.25">
      <c r="A1187" s="1" t="s">
        <v>1184</v>
      </c>
      <c r="B1187" s="1" t="s">
        <v>4376</v>
      </c>
      <c r="C1187" t="s">
        <v>2383</v>
      </c>
      <c r="D1187" t="s">
        <v>2429</v>
      </c>
    </row>
    <row r="1188" spans="1:4" ht="15.75" x14ac:dyDescent="0.25">
      <c r="A1188" s="1" t="s">
        <v>1183</v>
      </c>
      <c r="B1188" s="1" t="s">
        <v>4377</v>
      </c>
      <c r="C1188" t="s">
        <v>2383</v>
      </c>
      <c r="D1188" t="s">
        <v>4378</v>
      </c>
    </row>
    <row r="1189" spans="1:4" ht="15.75" x14ac:dyDescent="0.25">
      <c r="A1189" s="1" t="s">
        <v>1182</v>
      </c>
      <c r="B1189" s="1" t="s">
        <v>2899</v>
      </c>
      <c r="C1189" t="s">
        <v>2386</v>
      </c>
      <c r="D1189" t="s">
        <v>4379</v>
      </c>
    </row>
    <row r="1190" spans="1:4" ht="15.75" x14ac:dyDescent="0.25">
      <c r="A1190" s="1" t="s">
        <v>1181</v>
      </c>
      <c r="B1190" s="1" t="s">
        <v>4380</v>
      </c>
      <c r="C1190" t="s">
        <v>2386</v>
      </c>
      <c r="D1190" t="s">
        <v>4381</v>
      </c>
    </row>
    <row r="1191" spans="1:4" ht="15.75" x14ac:dyDescent="0.25">
      <c r="A1191" s="1" t="s">
        <v>1180</v>
      </c>
      <c r="B1191" s="1" t="s">
        <v>4382</v>
      </c>
      <c r="C1191" t="s">
        <v>2386</v>
      </c>
      <c r="D1191" t="s">
        <v>4383</v>
      </c>
    </row>
    <row r="1192" spans="1:4" ht="15.75" x14ac:dyDescent="0.25">
      <c r="A1192" s="1" t="s">
        <v>1179</v>
      </c>
      <c r="B1192" s="1" t="s">
        <v>4384</v>
      </c>
      <c r="C1192" t="s">
        <v>2386</v>
      </c>
      <c r="D1192" t="s">
        <v>4385</v>
      </c>
    </row>
    <row r="1193" spans="1:4" ht="15.75" x14ac:dyDescent="0.25">
      <c r="A1193" s="1" t="s">
        <v>1178</v>
      </c>
      <c r="B1193" s="1" t="s">
        <v>4386</v>
      </c>
      <c r="C1193" t="s">
        <v>2386</v>
      </c>
      <c r="D1193" t="s">
        <v>2843</v>
      </c>
    </row>
    <row r="1194" spans="1:4" ht="15.75" x14ac:dyDescent="0.25">
      <c r="A1194" s="1" t="s">
        <v>1177</v>
      </c>
      <c r="B1194" s="1" t="s">
        <v>4387</v>
      </c>
      <c r="C1194" t="s">
        <v>2383</v>
      </c>
      <c r="D1194" t="s">
        <v>3023</v>
      </c>
    </row>
    <row r="1195" spans="1:4" ht="15.75" x14ac:dyDescent="0.25">
      <c r="A1195" s="1" t="s">
        <v>1176</v>
      </c>
      <c r="B1195" s="1" t="s">
        <v>4388</v>
      </c>
      <c r="C1195" t="s">
        <v>2383</v>
      </c>
      <c r="D1195" t="s">
        <v>2594</v>
      </c>
    </row>
    <row r="1196" spans="1:4" ht="15.75" x14ac:dyDescent="0.25">
      <c r="A1196" s="1" t="s">
        <v>1175</v>
      </c>
      <c r="B1196" s="1" t="s">
        <v>4389</v>
      </c>
      <c r="C1196" t="s">
        <v>2383</v>
      </c>
      <c r="D1196" t="s">
        <v>4390</v>
      </c>
    </row>
    <row r="1197" spans="1:4" ht="15.75" x14ac:dyDescent="0.25">
      <c r="A1197" s="1" t="s">
        <v>1174</v>
      </c>
      <c r="B1197" s="1" t="s">
        <v>4391</v>
      </c>
      <c r="C1197" t="s">
        <v>2383</v>
      </c>
      <c r="D1197" t="s">
        <v>4392</v>
      </c>
    </row>
    <row r="1198" spans="1:4" ht="15.75" x14ac:dyDescent="0.25">
      <c r="A1198" s="1" t="s">
        <v>1173</v>
      </c>
      <c r="B1198" s="1" t="s">
        <v>4393</v>
      </c>
      <c r="C1198" t="s">
        <v>2383</v>
      </c>
      <c r="D1198" t="s">
        <v>4394</v>
      </c>
    </row>
    <row r="1199" spans="1:4" ht="15.75" x14ac:dyDescent="0.25">
      <c r="A1199" s="1" t="s">
        <v>1172</v>
      </c>
      <c r="B1199" s="1" t="s">
        <v>4395</v>
      </c>
      <c r="C1199" t="s">
        <v>2386</v>
      </c>
      <c r="D1199" t="s">
        <v>4125</v>
      </c>
    </row>
    <row r="1200" spans="1:4" ht="15.75" x14ac:dyDescent="0.25">
      <c r="A1200" s="1" t="s">
        <v>1171</v>
      </c>
      <c r="B1200" s="1" t="s">
        <v>4396</v>
      </c>
      <c r="C1200" t="s">
        <v>2386</v>
      </c>
      <c r="D1200" t="s">
        <v>4397</v>
      </c>
    </row>
    <row r="1201" spans="1:4" ht="15.75" x14ac:dyDescent="0.25">
      <c r="A1201" s="1" t="s">
        <v>1170</v>
      </c>
      <c r="B1201" s="1" t="s">
        <v>4398</v>
      </c>
      <c r="C1201" t="s">
        <v>3261</v>
      </c>
      <c r="D1201" t="s">
        <v>3983</v>
      </c>
    </row>
    <row r="1202" spans="1:4" ht="15.75" x14ac:dyDescent="0.25">
      <c r="A1202" s="1" t="s">
        <v>1169</v>
      </c>
      <c r="B1202" s="1" t="s">
        <v>3835</v>
      </c>
      <c r="C1202" t="s">
        <v>2386</v>
      </c>
      <c r="D1202" t="s">
        <v>2480</v>
      </c>
    </row>
    <row r="1203" spans="1:4" ht="15.75" x14ac:dyDescent="0.25">
      <c r="A1203" s="1" t="s">
        <v>1168</v>
      </c>
      <c r="B1203" s="1" t="s">
        <v>4399</v>
      </c>
      <c r="C1203" t="s">
        <v>3261</v>
      </c>
      <c r="D1203" t="s">
        <v>4400</v>
      </c>
    </row>
    <row r="1204" spans="1:4" ht="15.75" x14ac:dyDescent="0.25">
      <c r="A1204" s="1" t="s">
        <v>1167</v>
      </c>
      <c r="B1204" s="1" t="s">
        <v>4401</v>
      </c>
      <c r="C1204" t="s">
        <v>2386</v>
      </c>
      <c r="D1204" t="s">
        <v>4402</v>
      </c>
    </row>
    <row r="1205" spans="1:4" ht="15.75" x14ac:dyDescent="0.25">
      <c r="A1205" s="1" t="s">
        <v>1166</v>
      </c>
      <c r="B1205" s="1" t="s">
        <v>4403</v>
      </c>
      <c r="C1205" t="s">
        <v>2386</v>
      </c>
      <c r="D1205" t="s">
        <v>3018</v>
      </c>
    </row>
    <row r="1206" spans="1:4" ht="15.75" x14ac:dyDescent="0.25">
      <c r="A1206" s="1" t="s">
        <v>1165</v>
      </c>
      <c r="B1206" s="1" t="s">
        <v>4404</v>
      </c>
      <c r="C1206" t="s">
        <v>3261</v>
      </c>
      <c r="D1206" t="s">
        <v>4405</v>
      </c>
    </row>
    <row r="1207" spans="1:4" ht="15.75" x14ac:dyDescent="0.25">
      <c r="A1207" s="1" t="s">
        <v>1164</v>
      </c>
      <c r="B1207" s="1" t="s">
        <v>4406</v>
      </c>
      <c r="C1207" t="s">
        <v>2386</v>
      </c>
      <c r="D1207" t="s">
        <v>4407</v>
      </c>
    </row>
    <row r="1208" spans="1:4" ht="15.75" x14ac:dyDescent="0.25">
      <c r="A1208" s="1" t="s">
        <v>1163</v>
      </c>
      <c r="B1208" s="1" t="s">
        <v>4408</v>
      </c>
      <c r="C1208" t="s">
        <v>3261</v>
      </c>
      <c r="D1208" t="s">
        <v>4409</v>
      </c>
    </row>
    <row r="1209" spans="1:4" ht="15.75" x14ac:dyDescent="0.25">
      <c r="A1209" s="1" t="s">
        <v>1162</v>
      </c>
      <c r="B1209" s="1" t="s">
        <v>3387</v>
      </c>
      <c r="C1209" t="s">
        <v>2383</v>
      </c>
      <c r="D1209" t="s">
        <v>4410</v>
      </c>
    </row>
    <row r="1210" spans="1:4" ht="15.75" x14ac:dyDescent="0.25">
      <c r="A1210" s="1" t="s">
        <v>1161</v>
      </c>
      <c r="B1210" s="1" t="s">
        <v>4411</v>
      </c>
      <c r="C1210" t="s">
        <v>2386</v>
      </c>
      <c r="D1210" t="s">
        <v>4412</v>
      </c>
    </row>
    <row r="1211" spans="1:4" ht="15.75" x14ac:dyDescent="0.25">
      <c r="A1211" s="1" t="s">
        <v>1160</v>
      </c>
      <c r="B1211" s="1" t="s">
        <v>3494</v>
      </c>
      <c r="C1211" t="s">
        <v>2386</v>
      </c>
      <c r="D1211" t="s">
        <v>2684</v>
      </c>
    </row>
    <row r="1212" spans="1:4" ht="15.75" x14ac:dyDescent="0.25">
      <c r="A1212" s="1" t="s">
        <v>1159</v>
      </c>
      <c r="B1212" s="1" t="s">
        <v>4413</v>
      </c>
      <c r="C1212" t="s">
        <v>2386</v>
      </c>
      <c r="D1212" t="s">
        <v>4414</v>
      </c>
    </row>
    <row r="1213" spans="1:4" ht="15.75" x14ac:dyDescent="0.25">
      <c r="A1213" s="1" t="s">
        <v>1158</v>
      </c>
      <c r="B1213" s="1" t="s">
        <v>4415</v>
      </c>
      <c r="C1213" t="s">
        <v>2386</v>
      </c>
      <c r="D1213" t="s">
        <v>2682</v>
      </c>
    </row>
    <row r="1214" spans="1:4" ht="15.75" x14ac:dyDescent="0.25">
      <c r="A1214" s="1" t="s">
        <v>1157</v>
      </c>
      <c r="B1214" s="1" t="s">
        <v>4416</v>
      </c>
      <c r="C1214" t="s">
        <v>3261</v>
      </c>
      <c r="D1214" t="s">
        <v>3159</v>
      </c>
    </row>
    <row r="1215" spans="1:4" ht="15.75" x14ac:dyDescent="0.25">
      <c r="A1215" s="1" t="s">
        <v>1156</v>
      </c>
      <c r="B1215" s="1" t="s">
        <v>4417</v>
      </c>
      <c r="C1215" t="s">
        <v>2383</v>
      </c>
      <c r="D1215" t="s">
        <v>3608</v>
      </c>
    </row>
    <row r="1216" spans="1:4" ht="15.75" x14ac:dyDescent="0.25">
      <c r="A1216" s="1" t="s">
        <v>1155</v>
      </c>
      <c r="B1216" s="1" t="s">
        <v>4418</v>
      </c>
      <c r="C1216" t="s">
        <v>2386</v>
      </c>
      <c r="D1216" t="s">
        <v>4419</v>
      </c>
    </row>
    <row r="1217" spans="1:4" ht="15.75" x14ac:dyDescent="0.25">
      <c r="A1217" s="1" t="s">
        <v>1154</v>
      </c>
      <c r="B1217" s="1" t="s">
        <v>4420</v>
      </c>
      <c r="C1217" t="s">
        <v>2383</v>
      </c>
      <c r="D1217" t="s">
        <v>4421</v>
      </c>
    </row>
    <row r="1218" spans="1:4" ht="15.75" x14ac:dyDescent="0.25">
      <c r="A1218" s="1" t="s">
        <v>1153</v>
      </c>
      <c r="B1218" s="1" t="s">
        <v>3698</v>
      </c>
      <c r="C1218" t="s">
        <v>2383</v>
      </c>
      <c r="D1218" t="s">
        <v>3598</v>
      </c>
    </row>
    <row r="1219" spans="1:4" ht="15.75" x14ac:dyDescent="0.25">
      <c r="A1219" s="1" t="s">
        <v>1152</v>
      </c>
      <c r="B1219" s="1" t="s">
        <v>4422</v>
      </c>
      <c r="C1219" t="s">
        <v>2386</v>
      </c>
      <c r="D1219" t="s">
        <v>4423</v>
      </c>
    </row>
    <row r="1220" spans="1:4" ht="15.75" x14ac:dyDescent="0.25">
      <c r="A1220" s="1" t="s">
        <v>1151</v>
      </c>
      <c r="B1220" s="1" t="s">
        <v>4424</v>
      </c>
      <c r="C1220" t="s">
        <v>2386</v>
      </c>
      <c r="D1220" t="s">
        <v>2399</v>
      </c>
    </row>
    <row r="1221" spans="1:4" ht="15.75" x14ac:dyDescent="0.25">
      <c r="A1221" s="1" t="s">
        <v>1150</v>
      </c>
      <c r="B1221" s="1" t="s">
        <v>4425</v>
      </c>
      <c r="C1221" t="s">
        <v>2386</v>
      </c>
      <c r="D1221" t="s">
        <v>4426</v>
      </c>
    </row>
    <row r="1222" spans="1:4" ht="15.75" x14ac:dyDescent="0.25">
      <c r="A1222" s="1" t="s">
        <v>1149</v>
      </c>
      <c r="B1222" s="1" t="s">
        <v>4427</v>
      </c>
      <c r="C1222" t="s">
        <v>2386</v>
      </c>
      <c r="D1222" t="s">
        <v>4428</v>
      </c>
    </row>
    <row r="1223" spans="1:4" ht="15.75" x14ac:dyDescent="0.25">
      <c r="A1223" s="1" t="s">
        <v>1148</v>
      </c>
      <c r="B1223" s="1" t="s">
        <v>4429</v>
      </c>
      <c r="C1223" t="s">
        <v>2383</v>
      </c>
      <c r="D1223" t="s">
        <v>3453</v>
      </c>
    </row>
    <row r="1224" spans="1:4" ht="15.75" x14ac:dyDescent="0.25">
      <c r="A1224" s="1" t="s">
        <v>1147</v>
      </c>
      <c r="B1224" s="1" t="s">
        <v>4430</v>
      </c>
      <c r="C1224" t="s">
        <v>2383</v>
      </c>
      <c r="D1224" t="s">
        <v>4431</v>
      </c>
    </row>
    <row r="1225" spans="1:4" ht="15.75" x14ac:dyDescent="0.25">
      <c r="A1225" s="1" t="s">
        <v>1146</v>
      </c>
      <c r="B1225" s="1" t="s">
        <v>2950</v>
      </c>
      <c r="C1225" t="s">
        <v>2386</v>
      </c>
      <c r="D1225" t="s">
        <v>4432</v>
      </c>
    </row>
    <row r="1226" spans="1:4" ht="15.75" x14ac:dyDescent="0.25">
      <c r="A1226" s="1" t="s">
        <v>1145</v>
      </c>
      <c r="B1226" s="1" t="s">
        <v>2483</v>
      </c>
      <c r="C1226" t="s">
        <v>2383</v>
      </c>
      <c r="D1226" t="s">
        <v>4433</v>
      </c>
    </row>
    <row r="1227" spans="1:4" ht="15.75" x14ac:dyDescent="0.25">
      <c r="A1227" s="1" t="s">
        <v>1144</v>
      </c>
      <c r="B1227" s="1" t="s">
        <v>4434</v>
      </c>
      <c r="C1227" t="s">
        <v>2386</v>
      </c>
      <c r="D1227" t="s">
        <v>4435</v>
      </c>
    </row>
    <row r="1228" spans="1:4" ht="15.75" x14ac:dyDescent="0.25">
      <c r="A1228" s="1" t="s">
        <v>1143</v>
      </c>
      <c r="B1228" s="1" t="s">
        <v>4436</v>
      </c>
      <c r="C1228" t="s">
        <v>2383</v>
      </c>
      <c r="D1228" t="s">
        <v>4437</v>
      </c>
    </row>
    <row r="1229" spans="1:4" ht="15.75" x14ac:dyDescent="0.25">
      <c r="A1229" s="1" t="s">
        <v>1142</v>
      </c>
      <c r="B1229" s="1" t="s">
        <v>4438</v>
      </c>
      <c r="C1229" t="s">
        <v>2386</v>
      </c>
      <c r="D1229" t="s">
        <v>4439</v>
      </c>
    </row>
    <row r="1230" spans="1:4" ht="15.75" x14ac:dyDescent="0.25">
      <c r="A1230" s="1" t="s">
        <v>1141</v>
      </c>
      <c r="B1230" s="1" t="s">
        <v>4440</v>
      </c>
      <c r="C1230" t="s">
        <v>2386</v>
      </c>
      <c r="D1230" t="s">
        <v>2843</v>
      </c>
    </row>
    <row r="1231" spans="1:4" ht="15.75" x14ac:dyDescent="0.25">
      <c r="A1231" s="1" t="s">
        <v>1140</v>
      </c>
      <c r="B1231" s="1" t="s">
        <v>4441</v>
      </c>
      <c r="C1231" t="s">
        <v>2383</v>
      </c>
      <c r="D1231" t="s">
        <v>4442</v>
      </c>
    </row>
    <row r="1232" spans="1:4" ht="15.75" x14ac:dyDescent="0.25">
      <c r="A1232" s="1" t="s">
        <v>1139</v>
      </c>
      <c r="B1232" s="1" t="s">
        <v>4443</v>
      </c>
      <c r="C1232" t="s">
        <v>2383</v>
      </c>
      <c r="D1232" t="s">
        <v>4444</v>
      </c>
    </row>
    <row r="1233" spans="1:4" ht="15.75" x14ac:dyDescent="0.25">
      <c r="A1233" s="1" t="s">
        <v>1138</v>
      </c>
      <c r="B1233" s="1" t="s">
        <v>4445</v>
      </c>
      <c r="C1233" t="s">
        <v>2383</v>
      </c>
      <c r="D1233" t="s">
        <v>4446</v>
      </c>
    </row>
    <row r="1234" spans="1:4" ht="15.75" x14ac:dyDescent="0.25">
      <c r="A1234" s="1" t="s">
        <v>1137</v>
      </c>
      <c r="B1234" s="1" t="s">
        <v>4447</v>
      </c>
      <c r="C1234" t="s">
        <v>2386</v>
      </c>
      <c r="D1234" t="s">
        <v>4448</v>
      </c>
    </row>
    <row r="1235" spans="1:4" ht="15.75" x14ac:dyDescent="0.25">
      <c r="A1235" s="1" t="s">
        <v>1136</v>
      </c>
      <c r="B1235" s="1" t="s">
        <v>4113</v>
      </c>
      <c r="C1235" t="s">
        <v>2386</v>
      </c>
      <c r="D1235" t="s">
        <v>4449</v>
      </c>
    </row>
    <row r="1236" spans="1:4" ht="15.75" x14ac:dyDescent="0.25">
      <c r="A1236" s="1" t="s">
        <v>1135</v>
      </c>
      <c r="B1236" s="1" t="s">
        <v>4450</v>
      </c>
      <c r="C1236" t="s">
        <v>3261</v>
      </c>
      <c r="D1236" t="s">
        <v>4255</v>
      </c>
    </row>
    <row r="1237" spans="1:4" ht="15.75" x14ac:dyDescent="0.25">
      <c r="A1237" s="1" t="s">
        <v>1134</v>
      </c>
      <c r="B1237" s="1" t="s">
        <v>4451</v>
      </c>
      <c r="C1237" t="s">
        <v>3261</v>
      </c>
      <c r="D1237" t="s">
        <v>4452</v>
      </c>
    </row>
    <row r="1238" spans="1:4" ht="15.75" x14ac:dyDescent="0.25">
      <c r="A1238" s="1" t="s">
        <v>1133</v>
      </c>
      <c r="B1238" s="1" t="s">
        <v>4453</v>
      </c>
      <c r="C1238" t="s">
        <v>2383</v>
      </c>
      <c r="D1238" t="s">
        <v>4454</v>
      </c>
    </row>
    <row r="1239" spans="1:4" ht="15.75" x14ac:dyDescent="0.25">
      <c r="A1239" s="1" t="s">
        <v>1132</v>
      </c>
      <c r="B1239" s="1" t="s">
        <v>4455</v>
      </c>
      <c r="C1239" t="s">
        <v>2386</v>
      </c>
      <c r="D1239" t="s">
        <v>2682</v>
      </c>
    </row>
    <row r="1240" spans="1:4" ht="15.75" x14ac:dyDescent="0.25">
      <c r="A1240" s="1" t="s">
        <v>1131</v>
      </c>
      <c r="B1240" s="1" t="s">
        <v>4456</v>
      </c>
      <c r="C1240" t="s">
        <v>2386</v>
      </c>
      <c r="D1240" t="s">
        <v>4457</v>
      </c>
    </row>
    <row r="1241" spans="1:4" ht="15.75" x14ac:dyDescent="0.25">
      <c r="A1241" s="1" t="s">
        <v>1130</v>
      </c>
      <c r="B1241" s="1" t="s">
        <v>4458</v>
      </c>
      <c r="C1241" t="s">
        <v>2383</v>
      </c>
      <c r="D1241" t="s">
        <v>4459</v>
      </c>
    </row>
    <row r="1242" spans="1:4" ht="15.75" x14ac:dyDescent="0.25">
      <c r="A1242" s="1" t="s">
        <v>1129</v>
      </c>
      <c r="B1242" s="1" t="s">
        <v>4460</v>
      </c>
      <c r="C1242" t="s">
        <v>2386</v>
      </c>
      <c r="D1242" t="s">
        <v>4461</v>
      </c>
    </row>
    <row r="1243" spans="1:4" ht="15.75" x14ac:dyDescent="0.25">
      <c r="A1243" s="1" t="s">
        <v>1128</v>
      </c>
      <c r="B1243" s="1" t="s">
        <v>3955</v>
      </c>
      <c r="C1243" t="s">
        <v>3261</v>
      </c>
      <c r="D1243" t="s">
        <v>4462</v>
      </c>
    </row>
    <row r="1244" spans="1:4" ht="15.75" x14ac:dyDescent="0.25">
      <c r="A1244" s="1" t="s">
        <v>1127</v>
      </c>
      <c r="B1244" s="1" t="s">
        <v>4463</v>
      </c>
      <c r="C1244" t="s">
        <v>2386</v>
      </c>
      <c r="D1244" t="s">
        <v>4464</v>
      </c>
    </row>
    <row r="1245" spans="1:4" ht="15.75" x14ac:dyDescent="0.25">
      <c r="A1245" s="1" t="s">
        <v>1126</v>
      </c>
      <c r="B1245" s="1" t="s">
        <v>4465</v>
      </c>
      <c r="C1245" t="s">
        <v>2383</v>
      </c>
      <c r="D1245" t="s">
        <v>4192</v>
      </c>
    </row>
    <row r="1246" spans="1:4" ht="15.75" x14ac:dyDescent="0.25">
      <c r="A1246" s="1" t="s">
        <v>1125</v>
      </c>
      <c r="B1246" s="1" t="s">
        <v>4401</v>
      </c>
      <c r="C1246" t="s">
        <v>2383</v>
      </c>
      <c r="D1246" t="s">
        <v>4466</v>
      </c>
    </row>
    <row r="1247" spans="1:4" ht="15.75" x14ac:dyDescent="0.25">
      <c r="A1247" s="1" t="s">
        <v>1124</v>
      </c>
      <c r="B1247" s="1" t="s">
        <v>4467</v>
      </c>
      <c r="C1247" t="s">
        <v>2386</v>
      </c>
      <c r="D1247" t="s">
        <v>4468</v>
      </c>
    </row>
    <row r="1248" spans="1:4" ht="15.75" x14ac:dyDescent="0.25">
      <c r="A1248" s="1" t="s">
        <v>1123</v>
      </c>
      <c r="B1248" s="1" t="s">
        <v>4469</v>
      </c>
      <c r="C1248" t="s">
        <v>2386</v>
      </c>
      <c r="D1248" t="s">
        <v>4470</v>
      </c>
    </row>
    <row r="1249" spans="1:4" ht="15.75" x14ac:dyDescent="0.25">
      <c r="A1249" s="1" t="s">
        <v>1122</v>
      </c>
      <c r="B1249" s="1" t="s">
        <v>4471</v>
      </c>
      <c r="C1249" t="s">
        <v>2386</v>
      </c>
      <c r="D1249" t="s">
        <v>3118</v>
      </c>
    </row>
    <row r="1250" spans="1:4" ht="15.75" x14ac:dyDescent="0.25">
      <c r="A1250" s="1" t="s">
        <v>1121</v>
      </c>
      <c r="B1250" s="1" t="s">
        <v>4472</v>
      </c>
      <c r="C1250" t="s">
        <v>2386</v>
      </c>
      <c r="D1250" t="s">
        <v>2664</v>
      </c>
    </row>
    <row r="1251" spans="1:4" ht="15.75" x14ac:dyDescent="0.25">
      <c r="A1251" s="1" t="s">
        <v>1120</v>
      </c>
      <c r="B1251" s="1" t="s">
        <v>4473</v>
      </c>
      <c r="C1251" t="s">
        <v>2383</v>
      </c>
      <c r="D1251" t="s">
        <v>4474</v>
      </c>
    </row>
    <row r="1252" spans="1:4" ht="15.75" x14ac:dyDescent="0.25">
      <c r="A1252" s="1" t="s">
        <v>1119</v>
      </c>
      <c r="B1252" s="1" t="s">
        <v>4475</v>
      </c>
      <c r="C1252" t="s">
        <v>2386</v>
      </c>
      <c r="D1252" t="s">
        <v>4476</v>
      </c>
    </row>
    <row r="1253" spans="1:4" ht="15.75" x14ac:dyDescent="0.25">
      <c r="A1253" s="1" t="s">
        <v>1118</v>
      </c>
      <c r="B1253" s="1" t="s">
        <v>4477</v>
      </c>
      <c r="C1253" t="s">
        <v>2386</v>
      </c>
      <c r="D1253" t="s">
        <v>3483</v>
      </c>
    </row>
    <row r="1254" spans="1:4" ht="15.75" x14ac:dyDescent="0.25">
      <c r="A1254" s="1" t="s">
        <v>1117</v>
      </c>
      <c r="B1254" s="1" t="s">
        <v>4478</v>
      </c>
      <c r="C1254" t="s">
        <v>2383</v>
      </c>
      <c r="D1254" t="s">
        <v>4479</v>
      </c>
    </row>
    <row r="1255" spans="1:4" ht="15.75" x14ac:dyDescent="0.25">
      <c r="A1255" s="1" t="s">
        <v>1116</v>
      </c>
      <c r="B1255" s="1" t="s">
        <v>4480</v>
      </c>
      <c r="C1255" t="s">
        <v>3261</v>
      </c>
      <c r="D1255" t="s">
        <v>2539</v>
      </c>
    </row>
    <row r="1256" spans="1:4" ht="15.75" x14ac:dyDescent="0.25">
      <c r="A1256" s="1" t="s">
        <v>1115</v>
      </c>
      <c r="B1256" s="1" t="s">
        <v>4481</v>
      </c>
      <c r="C1256" t="s">
        <v>2383</v>
      </c>
      <c r="D1256" t="s">
        <v>4482</v>
      </c>
    </row>
    <row r="1257" spans="1:4" ht="15.75" x14ac:dyDescent="0.25">
      <c r="A1257" s="1" t="s">
        <v>1114</v>
      </c>
      <c r="B1257" s="1" t="s">
        <v>4483</v>
      </c>
      <c r="C1257" t="s">
        <v>2383</v>
      </c>
      <c r="D1257" t="s">
        <v>4484</v>
      </c>
    </row>
    <row r="1258" spans="1:4" ht="15.75" x14ac:dyDescent="0.25">
      <c r="A1258" s="1" t="s">
        <v>1113</v>
      </c>
      <c r="B1258" s="1" t="s">
        <v>4485</v>
      </c>
      <c r="C1258" t="s">
        <v>2386</v>
      </c>
      <c r="D1258" t="s">
        <v>2680</v>
      </c>
    </row>
    <row r="1259" spans="1:4" ht="15.75" x14ac:dyDescent="0.25">
      <c r="A1259" s="1" t="s">
        <v>1112</v>
      </c>
      <c r="B1259" s="1" t="s">
        <v>4486</v>
      </c>
      <c r="C1259" t="s">
        <v>2383</v>
      </c>
      <c r="D1259" t="s">
        <v>4487</v>
      </c>
    </row>
    <row r="1260" spans="1:4" ht="15.75" x14ac:dyDescent="0.25">
      <c r="A1260" s="1" t="s">
        <v>1111</v>
      </c>
      <c r="B1260" s="1" t="s">
        <v>4488</v>
      </c>
      <c r="C1260" t="s">
        <v>2386</v>
      </c>
      <c r="D1260" t="s">
        <v>4489</v>
      </c>
    </row>
    <row r="1261" spans="1:4" ht="15.75" x14ac:dyDescent="0.25">
      <c r="A1261" s="1" t="s">
        <v>1110</v>
      </c>
      <c r="B1261" s="1" t="s">
        <v>4083</v>
      </c>
      <c r="C1261" t="s">
        <v>2386</v>
      </c>
      <c r="D1261" t="s">
        <v>4490</v>
      </c>
    </row>
    <row r="1262" spans="1:4" ht="15.75" x14ac:dyDescent="0.25">
      <c r="A1262" s="1" t="s">
        <v>1109</v>
      </c>
      <c r="B1262" s="1" t="s">
        <v>4491</v>
      </c>
      <c r="C1262" t="s">
        <v>2386</v>
      </c>
      <c r="D1262" t="s">
        <v>3113</v>
      </c>
    </row>
    <row r="1263" spans="1:4" ht="15.75" x14ac:dyDescent="0.25">
      <c r="A1263" s="1" t="s">
        <v>1108</v>
      </c>
      <c r="B1263" s="1" t="s">
        <v>4492</v>
      </c>
      <c r="C1263" t="s">
        <v>2383</v>
      </c>
      <c r="D1263" t="s">
        <v>4493</v>
      </c>
    </row>
    <row r="1264" spans="1:4" ht="15.75" x14ac:dyDescent="0.25">
      <c r="A1264" s="1" t="s">
        <v>1107</v>
      </c>
      <c r="B1264" s="1" t="s">
        <v>4494</v>
      </c>
      <c r="C1264" t="s">
        <v>2383</v>
      </c>
      <c r="D1264" t="s">
        <v>4495</v>
      </c>
    </row>
    <row r="1265" spans="1:4" ht="15.75" x14ac:dyDescent="0.25">
      <c r="A1265" s="1" t="s">
        <v>1106</v>
      </c>
      <c r="B1265" s="1" t="s">
        <v>4496</v>
      </c>
      <c r="C1265" t="s">
        <v>2386</v>
      </c>
      <c r="D1265" t="s">
        <v>4497</v>
      </c>
    </row>
    <row r="1266" spans="1:4" ht="15.75" x14ac:dyDescent="0.25">
      <c r="A1266" s="1" t="s">
        <v>1105</v>
      </c>
      <c r="B1266" s="1" t="s">
        <v>4498</v>
      </c>
      <c r="C1266" t="s">
        <v>2386</v>
      </c>
      <c r="D1266" t="s">
        <v>4499</v>
      </c>
    </row>
    <row r="1267" spans="1:4" ht="15.75" x14ac:dyDescent="0.25">
      <c r="A1267" s="1" t="s">
        <v>1104</v>
      </c>
      <c r="B1267" s="1" t="s">
        <v>4500</v>
      </c>
      <c r="C1267" t="s">
        <v>2386</v>
      </c>
      <c r="D1267" t="s">
        <v>2776</v>
      </c>
    </row>
    <row r="1268" spans="1:4" ht="15.75" x14ac:dyDescent="0.25">
      <c r="A1268" s="1" t="s">
        <v>1103</v>
      </c>
      <c r="B1268" s="1" t="s">
        <v>4501</v>
      </c>
      <c r="C1268" t="s">
        <v>2386</v>
      </c>
      <c r="D1268" t="s">
        <v>4502</v>
      </c>
    </row>
    <row r="1269" spans="1:4" ht="15.75" x14ac:dyDescent="0.25">
      <c r="A1269" s="1" t="s">
        <v>1102</v>
      </c>
      <c r="B1269" s="1" t="s">
        <v>4503</v>
      </c>
      <c r="C1269" t="s">
        <v>2383</v>
      </c>
      <c r="D1269" t="s">
        <v>4504</v>
      </c>
    </row>
    <row r="1270" spans="1:4" ht="15.75" x14ac:dyDescent="0.25">
      <c r="A1270" s="1" t="s">
        <v>1101</v>
      </c>
      <c r="B1270" s="1" t="s">
        <v>4505</v>
      </c>
      <c r="C1270" t="s">
        <v>2383</v>
      </c>
      <c r="D1270" t="s">
        <v>4493</v>
      </c>
    </row>
    <row r="1271" spans="1:4" ht="15.75" x14ac:dyDescent="0.25">
      <c r="A1271" s="1" t="s">
        <v>1100</v>
      </c>
      <c r="B1271" s="1" t="s">
        <v>2746</v>
      </c>
      <c r="C1271" t="s">
        <v>2383</v>
      </c>
      <c r="D1271" t="s">
        <v>4506</v>
      </c>
    </row>
    <row r="1272" spans="1:4" ht="15.75" x14ac:dyDescent="0.25">
      <c r="A1272" s="1" t="s">
        <v>1099</v>
      </c>
      <c r="B1272" s="1" t="s">
        <v>2661</v>
      </c>
      <c r="C1272" t="s">
        <v>2386</v>
      </c>
      <c r="D1272" t="s">
        <v>4507</v>
      </c>
    </row>
    <row r="1273" spans="1:4" ht="15.75" x14ac:dyDescent="0.25">
      <c r="A1273" s="1" t="s">
        <v>1098</v>
      </c>
      <c r="B1273" s="1" t="s">
        <v>4508</v>
      </c>
      <c r="C1273" t="s">
        <v>2386</v>
      </c>
      <c r="D1273" t="s">
        <v>4509</v>
      </c>
    </row>
    <row r="1274" spans="1:4" ht="15.75" x14ac:dyDescent="0.25">
      <c r="A1274" s="1" t="s">
        <v>1097</v>
      </c>
      <c r="B1274" s="1" t="s">
        <v>4510</v>
      </c>
      <c r="C1274" t="s">
        <v>2386</v>
      </c>
      <c r="D1274" t="s">
        <v>4511</v>
      </c>
    </row>
    <row r="1275" spans="1:4" ht="15.75" x14ac:dyDescent="0.25">
      <c r="A1275" s="1" t="s">
        <v>1096</v>
      </c>
      <c r="B1275" s="1" t="s">
        <v>4512</v>
      </c>
      <c r="C1275" t="s">
        <v>2386</v>
      </c>
      <c r="D1275" t="s">
        <v>3396</v>
      </c>
    </row>
    <row r="1276" spans="1:4" ht="15.75" x14ac:dyDescent="0.25">
      <c r="A1276" s="1" t="s">
        <v>1095</v>
      </c>
      <c r="B1276" s="1" t="s">
        <v>4513</v>
      </c>
      <c r="C1276" t="s">
        <v>2386</v>
      </c>
      <c r="D1276" t="s">
        <v>2435</v>
      </c>
    </row>
    <row r="1277" spans="1:4" ht="15.75" x14ac:dyDescent="0.25">
      <c r="A1277" s="1" t="s">
        <v>1094</v>
      </c>
      <c r="B1277" s="1" t="s">
        <v>4053</v>
      </c>
      <c r="C1277" t="s">
        <v>2386</v>
      </c>
      <c r="D1277" t="s">
        <v>4514</v>
      </c>
    </row>
    <row r="1278" spans="1:4" ht="15.75" x14ac:dyDescent="0.25">
      <c r="A1278" s="1" t="s">
        <v>1093</v>
      </c>
      <c r="B1278" s="1" t="s">
        <v>4515</v>
      </c>
      <c r="C1278" t="s">
        <v>2383</v>
      </c>
      <c r="D1278" t="s">
        <v>4516</v>
      </c>
    </row>
    <row r="1279" spans="1:4" ht="15.75" x14ac:dyDescent="0.25">
      <c r="A1279" s="1" t="s">
        <v>1092</v>
      </c>
      <c r="B1279" s="1" t="s">
        <v>4517</v>
      </c>
      <c r="C1279" t="s">
        <v>2383</v>
      </c>
      <c r="D1279" t="s">
        <v>4518</v>
      </c>
    </row>
    <row r="1280" spans="1:4" ht="15.75" x14ac:dyDescent="0.25">
      <c r="A1280" s="1" t="s">
        <v>1091</v>
      </c>
      <c r="B1280" s="1" t="s">
        <v>4519</v>
      </c>
      <c r="C1280" t="s">
        <v>2383</v>
      </c>
      <c r="D1280" t="s">
        <v>4226</v>
      </c>
    </row>
    <row r="1281" spans="1:5" ht="15.75" x14ac:dyDescent="0.25">
      <c r="A1281" s="1" t="s">
        <v>1090</v>
      </c>
      <c r="B1281" s="1" t="s">
        <v>4520</v>
      </c>
      <c r="C1281" t="s">
        <v>2386</v>
      </c>
      <c r="D1281" t="s">
        <v>4521</v>
      </c>
    </row>
    <row r="1282" spans="1:5" ht="15.75" x14ac:dyDescent="0.25">
      <c r="A1282" s="1" t="s">
        <v>1089</v>
      </c>
      <c r="B1282" s="1" t="s">
        <v>4522</v>
      </c>
      <c r="C1282" t="s">
        <v>2386</v>
      </c>
      <c r="D1282" t="s">
        <v>2678</v>
      </c>
    </row>
    <row r="1283" spans="1:5" ht="15.75" x14ac:dyDescent="0.25">
      <c r="A1283" s="1" t="s">
        <v>1088</v>
      </c>
      <c r="B1283" s="1" t="s">
        <v>4523</v>
      </c>
      <c r="C1283" t="s">
        <v>2383</v>
      </c>
      <c r="D1283" t="s">
        <v>4199</v>
      </c>
    </row>
    <row r="1284" spans="1:5" ht="15.75" x14ac:dyDescent="0.25">
      <c r="A1284" s="1" t="s">
        <v>1087</v>
      </c>
      <c r="B1284" s="1" t="s">
        <v>2844</v>
      </c>
      <c r="C1284" t="s">
        <v>2386</v>
      </c>
      <c r="D1284" t="s">
        <v>2807</v>
      </c>
    </row>
    <row r="1285" spans="1:5" ht="15.75" x14ac:dyDescent="0.25">
      <c r="A1285" s="1" t="s">
        <v>1086</v>
      </c>
      <c r="B1285" s="1" t="s">
        <v>4524</v>
      </c>
      <c r="C1285" t="s">
        <v>2383</v>
      </c>
      <c r="D1285" t="s">
        <v>4525</v>
      </c>
    </row>
    <row r="1286" spans="1:5" ht="15.75" x14ac:dyDescent="0.25">
      <c r="A1286" s="1" t="s">
        <v>1085</v>
      </c>
      <c r="B1286" s="1" t="s">
        <v>4526</v>
      </c>
      <c r="C1286" t="s">
        <v>2383</v>
      </c>
      <c r="D1286" t="s">
        <v>4527</v>
      </c>
    </row>
    <row r="1287" spans="1:5" ht="15.75" x14ac:dyDescent="0.25">
      <c r="A1287" s="1" t="s">
        <v>1084</v>
      </c>
      <c r="B1287" s="1" t="s">
        <v>4528</v>
      </c>
      <c r="C1287" t="s">
        <v>2383</v>
      </c>
      <c r="D1287" t="s">
        <v>4529</v>
      </c>
    </row>
    <row r="1288" spans="1:5" ht="15.75" x14ac:dyDescent="0.25">
      <c r="A1288" s="1" t="s">
        <v>1083</v>
      </c>
      <c r="B1288" s="1" t="s">
        <v>2408</v>
      </c>
      <c r="C1288" t="s">
        <v>2383</v>
      </c>
      <c r="D1288" t="s">
        <v>4530</v>
      </c>
    </row>
    <row r="1289" spans="1:5" ht="15.75" x14ac:dyDescent="0.25">
      <c r="A1289" s="1" t="s">
        <v>1082</v>
      </c>
      <c r="B1289" s="1" t="s">
        <v>4531</v>
      </c>
      <c r="C1289" t="s">
        <v>2383</v>
      </c>
      <c r="D1289" t="s">
        <v>2747</v>
      </c>
    </row>
    <row r="1290" spans="1:5" ht="15.75" x14ac:dyDescent="0.25">
      <c r="A1290" s="1" t="s">
        <v>1081</v>
      </c>
      <c r="B1290" s="1" t="s">
        <v>4532</v>
      </c>
      <c r="C1290" t="s">
        <v>2383</v>
      </c>
      <c r="D1290" t="s">
        <v>4533</v>
      </c>
    </row>
    <row r="1291" spans="1:5" ht="15.75" x14ac:dyDescent="0.25">
      <c r="A1291" s="1" t="s">
        <v>1080</v>
      </c>
      <c r="B1291" s="1" t="s">
        <v>4534</v>
      </c>
      <c r="C1291" t="s">
        <v>2383</v>
      </c>
      <c r="D1291" t="s">
        <v>4535</v>
      </c>
    </row>
    <row r="1292" spans="1:5" ht="15.75" x14ac:dyDescent="0.25">
      <c r="A1292" s="1" t="s">
        <v>1079</v>
      </c>
      <c r="B1292" s="1" t="s">
        <v>4536</v>
      </c>
      <c r="C1292" t="s">
        <v>2383</v>
      </c>
      <c r="D1292" t="s">
        <v>2495</v>
      </c>
    </row>
    <row r="1293" spans="1:5" ht="15.75" x14ac:dyDescent="0.25">
      <c r="A1293" s="1" t="s">
        <v>1078</v>
      </c>
      <c r="B1293" s="1" t="s">
        <v>4537</v>
      </c>
      <c r="C1293" t="s">
        <v>2383</v>
      </c>
      <c r="D1293" t="s">
        <v>4226</v>
      </c>
    </row>
    <row r="1294" spans="1:5" ht="15.75" x14ac:dyDescent="0.25">
      <c r="A1294" s="1" t="s">
        <v>1077</v>
      </c>
      <c r="B1294" s="1" t="s">
        <v>4538</v>
      </c>
      <c r="C1294" t="s">
        <v>2383</v>
      </c>
      <c r="D1294" t="s">
        <v>4539</v>
      </c>
    </row>
    <row r="1295" spans="1:5" ht="15.75" x14ac:dyDescent="0.25">
      <c r="A1295" s="1" t="s">
        <v>1076</v>
      </c>
      <c r="B1295" s="1" t="s">
        <v>4540</v>
      </c>
      <c r="C1295" t="s">
        <v>2383</v>
      </c>
      <c r="D1295" t="s">
        <v>4541</v>
      </c>
    </row>
    <row r="1296" spans="1:5" ht="15.75" x14ac:dyDescent="0.25">
      <c r="A1296" s="1" t="s">
        <v>1075</v>
      </c>
      <c r="B1296" s="1" t="s">
        <v>4542</v>
      </c>
      <c r="C1296" t="s">
        <v>2386</v>
      </c>
      <c r="D1296" t="s">
        <v>4543</v>
      </c>
      <c r="E1296" t="s">
        <v>4544</v>
      </c>
    </row>
    <row r="1297" spans="1:4" ht="15.75" x14ac:dyDescent="0.25">
      <c r="A1297" s="1" t="s">
        <v>1074</v>
      </c>
      <c r="B1297" s="1" t="s">
        <v>4545</v>
      </c>
      <c r="C1297" t="s">
        <v>2383</v>
      </c>
      <c r="D1297" t="s">
        <v>4546</v>
      </c>
    </row>
    <row r="1298" spans="1:4" ht="15.75" x14ac:dyDescent="0.25">
      <c r="A1298" s="1" t="s">
        <v>1073</v>
      </c>
      <c r="B1298" s="1" t="s">
        <v>4547</v>
      </c>
      <c r="C1298" t="s">
        <v>2386</v>
      </c>
      <c r="D1298" t="s">
        <v>4548</v>
      </c>
    </row>
    <row r="1299" spans="1:4" ht="15.75" x14ac:dyDescent="0.25">
      <c r="A1299" s="1" t="s">
        <v>1072</v>
      </c>
      <c r="B1299" s="1" t="s">
        <v>3516</v>
      </c>
      <c r="C1299" t="s">
        <v>3261</v>
      </c>
      <c r="D1299" t="s">
        <v>4549</v>
      </c>
    </row>
    <row r="1300" spans="1:4" ht="15.75" x14ac:dyDescent="0.25">
      <c r="A1300" s="1" t="s">
        <v>1071</v>
      </c>
      <c r="B1300" s="1" t="s">
        <v>4225</v>
      </c>
      <c r="C1300" t="s">
        <v>2383</v>
      </c>
      <c r="D1300" t="s">
        <v>4550</v>
      </c>
    </row>
    <row r="1301" spans="1:4" ht="15.75" x14ac:dyDescent="0.25">
      <c r="A1301" s="1" t="s">
        <v>1070</v>
      </c>
      <c r="B1301" s="1" t="s">
        <v>4551</v>
      </c>
      <c r="C1301" t="s">
        <v>2386</v>
      </c>
      <c r="D1301" t="s">
        <v>2462</v>
      </c>
    </row>
    <row r="1302" spans="1:4" ht="15.75" x14ac:dyDescent="0.25">
      <c r="A1302" s="1" t="s">
        <v>1069</v>
      </c>
      <c r="B1302" s="1" t="s">
        <v>4552</v>
      </c>
      <c r="C1302" t="s">
        <v>2386</v>
      </c>
      <c r="D1302" t="s">
        <v>4553</v>
      </c>
    </row>
    <row r="1303" spans="1:4" ht="15.75" x14ac:dyDescent="0.25">
      <c r="A1303" s="1" t="s">
        <v>1068</v>
      </c>
      <c r="B1303" s="1" t="s">
        <v>4554</v>
      </c>
      <c r="C1303" t="s">
        <v>2386</v>
      </c>
      <c r="D1303" t="s">
        <v>4555</v>
      </c>
    </row>
    <row r="1304" spans="1:4" ht="15.75" x14ac:dyDescent="0.25">
      <c r="A1304" s="1" t="s">
        <v>1067</v>
      </c>
      <c r="B1304" s="1" t="s">
        <v>4556</v>
      </c>
      <c r="C1304" t="s">
        <v>2386</v>
      </c>
      <c r="D1304" t="s">
        <v>4557</v>
      </c>
    </row>
    <row r="1305" spans="1:4" ht="15.75" x14ac:dyDescent="0.25">
      <c r="A1305" s="1" t="s">
        <v>1066</v>
      </c>
      <c r="B1305" s="1" t="s">
        <v>4558</v>
      </c>
      <c r="C1305" t="s">
        <v>2386</v>
      </c>
      <c r="D1305" t="s">
        <v>2807</v>
      </c>
    </row>
    <row r="1306" spans="1:4" ht="15.75" x14ac:dyDescent="0.25">
      <c r="A1306" s="1" t="s">
        <v>1065</v>
      </c>
      <c r="B1306" s="1" t="s">
        <v>4559</v>
      </c>
      <c r="C1306" t="s">
        <v>2386</v>
      </c>
      <c r="D1306" t="s">
        <v>3140</v>
      </c>
    </row>
    <row r="1307" spans="1:4" ht="15.75" x14ac:dyDescent="0.25">
      <c r="A1307" s="1" t="s">
        <v>1064</v>
      </c>
      <c r="B1307" s="1" t="s">
        <v>4560</v>
      </c>
      <c r="C1307" t="s">
        <v>2386</v>
      </c>
      <c r="D1307" t="s">
        <v>4561</v>
      </c>
    </row>
    <row r="1308" spans="1:4" ht="15.75" x14ac:dyDescent="0.25">
      <c r="A1308" s="1" t="s">
        <v>1063</v>
      </c>
      <c r="B1308" s="1" t="s">
        <v>4562</v>
      </c>
      <c r="C1308" t="s">
        <v>2386</v>
      </c>
      <c r="D1308" t="s">
        <v>4563</v>
      </c>
    </row>
    <row r="1309" spans="1:4" ht="15.75" x14ac:dyDescent="0.25">
      <c r="A1309" s="1" t="s">
        <v>1062</v>
      </c>
      <c r="B1309" s="1" t="s">
        <v>4564</v>
      </c>
      <c r="C1309" t="s">
        <v>2386</v>
      </c>
      <c r="D1309" t="s">
        <v>3884</v>
      </c>
    </row>
    <row r="1310" spans="1:4" ht="15.75" x14ac:dyDescent="0.25">
      <c r="A1310" s="1" t="s">
        <v>1061</v>
      </c>
      <c r="B1310" s="1" t="s">
        <v>2985</v>
      </c>
      <c r="C1310" t="s">
        <v>2386</v>
      </c>
      <c r="D1310" t="s">
        <v>3472</v>
      </c>
    </row>
    <row r="1311" spans="1:4" ht="15.75" x14ac:dyDescent="0.25">
      <c r="A1311" s="1" t="s">
        <v>1060</v>
      </c>
      <c r="B1311" s="1" t="s">
        <v>4565</v>
      </c>
      <c r="C1311" t="s">
        <v>2386</v>
      </c>
      <c r="D1311" t="s">
        <v>4566</v>
      </c>
    </row>
    <row r="1312" spans="1:4" ht="15.75" x14ac:dyDescent="0.25">
      <c r="A1312" s="1" t="s">
        <v>1059</v>
      </c>
      <c r="B1312" s="1" t="s">
        <v>4567</v>
      </c>
      <c r="C1312" t="s">
        <v>2386</v>
      </c>
      <c r="D1312" t="s">
        <v>4568</v>
      </c>
    </row>
    <row r="1313" spans="1:4" ht="15.75" x14ac:dyDescent="0.25">
      <c r="A1313" s="1" t="s">
        <v>1058</v>
      </c>
      <c r="B1313" s="1" t="s">
        <v>4569</v>
      </c>
      <c r="C1313" t="s">
        <v>2386</v>
      </c>
      <c r="D1313" t="s">
        <v>3113</v>
      </c>
    </row>
    <row r="1314" spans="1:4" ht="15.75" x14ac:dyDescent="0.25">
      <c r="A1314" s="1" t="s">
        <v>1057</v>
      </c>
      <c r="B1314" s="1" t="s">
        <v>4570</v>
      </c>
      <c r="C1314" t="s">
        <v>2383</v>
      </c>
      <c r="D1314" t="s">
        <v>4571</v>
      </c>
    </row>
    <row r="1315" spans="1:4" ht="15.75" x14ac:dyDescent="0.25">
      <c r="A1315" s="1" t="s">
        <v>1056</v>
      </c>
      <c r="B1315" s="1" t="s">
        <v>4572</v>
      </c>
      <c r="C1315" t="s">
        <v>2383</v>
      </c>
      <c r="D1315" t="s">
        <v>2888</v>
      </c>
    </row>
    <row r="1316" spans="1:4" ht="15.75" x14ac:dyDescent="0.25">
      <c r="A1316" s="1" t="s">
        <v>1055</v>
      </c>
      <c r="B1316" s="1" t="s">
        <v>4573</v>
      </c>
      <c r="C1316" t="s">
        <v>2386</v>
      </c>
      <c r="D1316" t="s">
        <v>4574</v>
      </c>
    </row>
    <row r="1317" spans="1:4" ht="15.75" x14ac:dyDescent="0.25">
      <c r="A1317" s="1" t="s">
        <v>1054</v>
      </c>
      <c r="B1317" s="1" t="s">
        <v>4575</v>
      </c>
      <c r="C1317" t="s">
        <v>2383</v>
      </c>
      <c r="D1317" t="s">
        <v>3270</v>
      </c>
    </row>
    <row r="1318" spans="1:4" ht="15.75" x14ac:dyDescent="0.25">
      <c r="A1318" s="1" t="s">
        <v>1053</v>
      </c>
      <c r="B1318" s="1" t="s">
        <v>4576</v>
      </c>
      <c r="C1318" t="s">
        <v>2383</v>
      </c>
      <c r="D1318" t="s">
        <v>4577</v>
      </c>
    </row>
    <row r="1319" spans="1:4" ht="15.75" x14ac:dyDescent="0.25">
      <c r="A1319" s="1" t="s">
        <v>1052</v>
      </c>
      <c r="B1319" s="1" t="s">
        <v>4578</v>
      </c>
      <c r="C1319" t="s">
        <v>2383</v>
      </c>
      <c r="D1319" t="s">
        <v>4579</v>
      </c>
    </row>
    <row r="1320" spans="1:4" ht="15.75" x14ac:dyDescent="0.25">
      <c r="A1320" s="1" t="s">
        <v>1051</v>
      </c>
      <c r="B1320" s="1" t="s">
        <v>4580</v>
      </c>
      <c r="C1320" t="s">
        <v>2386</v>
      </c>
      <c r="D1320" t="s">
        <v>4581</v>
      </c>
    </row>
    <row r="1321" spans="1:4" ht="15.75" x14ac:dyDescent="0.25">
      <c r="A1321" s="1" t="s">
        <v>1050</v>
      </c>
      <c r="B1321" s="1" t="s">
        <v>4582</v>
      </c>
      <c r="C1321" t="s">
        <v>2383</v>
      </c>
      <c r="D1321" t="s">
        <v>2391</v>
      </c>
    </row>
    <row r="1322" spans="1:4" ht="15.75" x14ac:dyDescent="0.25">
      <c r="A1322" s="1" t="s">
        <v>1049</v>
      </c>
      <c r="B1322" s="1" t="s">
        <v>4583</v>
      </c>
      <c r="C1322" t="s">
        <v>2386</v>
      </c>
      <c r="D1322" t="s">
        <v>4584</v>
      </c>
    </row>
    <row r="1323" spans="1:4" ht="15.75" x14ac:dyDescent="0.25">
      <c r="A1323" s="1" t="s">
        <v>1048</v>
      </c>
      <c r="B1323" s="1" t="s">
        <v>4585</v>
      </c>
      <c r="C1323" t="s">
        <v>2383</v>
      </c>
      <c r="D1323" t="s">
        <v>4586</v>
      </c>
    </row>
    <row r="1324" spans="1:4" ht="15.75" x14ac:dyDescent="0.25">
      <c r="A1324" s="1" t="s">
        <v>1047</v>
      </c>
      <c r="B1324" s="1" t="s">
        <v>4587</v>
      </c>
      <c r="C1324" t="s">
        <v>2383</v>
      </c>
      <c r="D1324" t="s">
        <v>4588</v>
      </c>
    </row>
    <row r="1325" spans="1:4" ht="15.75" x14ac:dyDescent="0.25">
      <c r="A1325" s="1" t="s">
        <v>1046</v>
      </c>
      <c r="B1325" s="1" t="s">
        <v>4589</v>
      </c>
      <c r="C1325" t="s">
        <v>2383</v>
      </c>
      <c r="D1325" t="s">
        <v>4590</v>
      </c>
    </row>
    <row r="1326" spans="1:4" ht="15.75" x14ac:dyDescent="0.25">
      <c r="A1326" s="1" t="s">
        <v>1045</v>
      </c>
      <c r="B1326" s="1" t="s">
        <v>4591</v>
      </c>
      <c r="C1326" t="s">
        <v>2383</v>
      </c>
      <c r="D1326" t="s">
        <v>2510</v>
      </c>
    </row>
    <row r="1327" spans="1:4" ht="15.75" x14ac:dyDescent="0.25">
      <c r="A1327" s="1" t="s">
        <v>1044</v>
      </c>
      <c r="B1327" s="1" t="s">
        <v>4592</v>
      </c>
      <c r="C1327" t="s">
        <v>2383</v>
      </c>
      <c r="D1327" t="s">
        <v>4593</v>
      </c>
    </row>
    <row r="1328" spans="1:4" ht="15.75" x14ac:dyDescent="0.25">
      <c r="A1328" s="1" t="s">
        <v>1043</v>
      </c>
      <c r="B1328" s="1" t="s">
        <v>4594</v>
      </c>
      <c r="C1328" t="s">
        <v>2383</v>
      </c>
      <c r="D1328" t="s">
        <v>3264</v>
      </c>
    </row>
    <row r="1329" spans="1:4" ht="15.75" x14ac:dyDescent="0.25">
      <c r="A1329" s="1" t="s">
        <v>1042</v>
      </c>
      <c r="B1329" s="1" t="s">
        <v>4595</v>
      </c>
      <c r="C1329" t="s">
        <v>2386</v>
      </c>
      <c r="D1329" t="s">
        <v>3124</v>
      </c>
    </row>
    <row r="1330" spans="1:4" ht="15.75" x14ac:dyDescent="0.25">
      <c r="A1330" s="1" t="s">
        <v>1041</v>
      </c>
      <c r="B1330" s="1" t="s">
        <v>4596</v>
      </c>
      <c r="C1330" t="s">
        <v>3261</v>
      </c>
      <c r="D1330" t="s">
        <v>4530</v>
      </c>
    </row>
    <row r="1331" spans="1:4" ht="15.75" x14ac:dyDescent="0.25">
      <c r="A1331" s="1" t="s">
        <v>1040</v>
      </c>
      <c r="B1331" s="1" t="s">
        <v>4597</v>
      </c>
      <c r="C1331" t="s">
        <v>2386</v>
      </c>
      <c r="D1331" t="s">
        <v>2821</v>
      </c>
    </row>
    <row r="1332" spans="1:4" ht="15.75" x14ac:dyDescent="0.25">
      <c r="A1332" s="1" t="s">
        <v>1039</v>
      </c>
      <c r="B1332" s="1" t="s">
        <v>4598</v>
      </c>
      <c r="C1332" t="s">
        <v>2383</v>
      </c>
      <c r="D1332" t="s">
        <v>3277</v>
      </c>
    </row>
    <row r="1333" spans="1:4" ht="15.75" x14ac:dyDescent="0.25">
      <c r="A1333" s="1" t="s">
        <v>1038</v>
      </c>
      <c r="B1333" s="1" t="s">
        <v>4599</v>
      </c>
      <c r="C1333" t="s">
        <v>2386</v>
      </c>
      <c r="D1333" t="s">
        <v>4600</v>
      </c>
    </row>
    <row r="1334" spans="1:4" ht="15.75" x14ac:dyDescent="0.25">
      <c r="A1334" s="1" t="s">
        <v>1037</v>
      </c>
      <c r="B1334" s="1" t="s">
        <v>4601</v>
      </c>
      <c r="C1334" t="s">
        <v>3261</v>
      </c>
      <c r="D1334" t="s">
        <v>4602</v>
      </c>
    </row>
    <row r="1335" spans="1:4" ht="15.75" x14ac:dyDescent="0.25">
      <c r="A1335" s="1" t="s">
        <v>1036</v>
      </c>
      <c r="B1335" s="1" t="s">
        <v>4603</v>
      </c>
      <c r="C1335" t="s">
        <v>2386</v>
      </c>
      <c r="D1335" t="s">
        <v>4604</v>
      </c>
    </row>
    <row r="1336" spans="1:4" ht="15.75" x14ac:dyDescent="0.25">
      <c r="A1336" s="1" t="s">
        <v>1035</v>
      </c>
      <c r="B1336" s="1" t="s">
        <v>4605</v>
      </c>
      <c r="C1336" t="s">
        <v>2386</v>
      </c>
      <c r="D1336" t="s">
        <v>4606</v>
      </c>
    </row>
    <row r="1337" spans="1:4" ht="15.75" x14ac:dyDescent="0.25">
      <c r="A1337" s="1" t="s">
        <v>1034</v>
      </c>
      <c r="B1337" s="1" t="s">
        <v>2394</v>
      </c>
      <c r="C1337" t="s">
        <v>2386</v>
      </c>
      <c r="D1337" t="s">
        <v>4607</v>
      </c>
    </row>
    <row r="1338" spans="1:4" ht="15.75" x14ac:dyDescent="0.25">
      <c r="A1338" s="1" t="s">
        <v>1033</v>
      </c>
      <c r="B1338" s="1" t="s">
        <v>4608</v>
      </c>
      <c r="C1338" t="s">
        <v>2386</v>
      </c>
      <c r="D1338" t="s">
        <v>4609</v>
      </c>
    </row>
    <row r="1339" spans="1:4" ht="15.75" x14ac:dyDescent="0.25">
      <c r="A1339" s="1" t="s">
        <v>1032</v>
      </c>
      <c r="B1339" s="1" t="s">
        <v>2513</v>
      </c>
      <c r="C1339" t="s">
        <v>3261</v>
      </c>
      <c r="D1339" t="s">
        <v>3432</v>
      </c>
    </row>
    <row r="1340" spans="1:4" ht="15.75" x14ac:dyDescent="0.25">
      <c r="A1340" s="1" t="s">
        <v>1031</v>
      </c>
      <c r="B1340" s="1" t="s">
        <v>4610</v>
      </c>
      <c r="C1340" t="s">
        <v>2386</v>
      </c>
      <c r="D1340" t="s">
        <v>2682</v>
      </c>
    </row>
    <row r="1341" spans="1:4" ht="15.75" x14ac:dyDescent="0.25">
      <c r="A1341" s="1" t="s">
        <v>1030</v>
      </c>
      <c r="B1341" s="1" t="s">
        <v>4611</v>
      </c>
      <c r="C1341" t="s">
        <v>2386</v>
      </c>
      <c r="D1341" t="s">
        <v>4612</v>
      </c>
    </row>
    <row r="1342" spans="1:4" ht="15.75" x14ac:dyDescent="0.25">
      <c r="A1342" s="1" t="s">
        <v>1029</v>
      </c>
      <c r="B1342" s="1" t="s">
        <v>4613</v>
      </c>
      <c r="C1342" t="s">
        <v>3261</v>
      </c>
      <c r="D1342" t="s">
        <v>3479</v>
      </c>
    </row>
    <row r="1343" spans="1:4" ht="15.75" x14ac:dyDescent="0.25">
      <c r="A1343" s="1" t="s">
        <v>1028</v>
      </c>
      <c r="B1343" s="1" t="s">
        <v>4614</v>
      </c>
      <c r="C1343" t="s">
        <v>2383</v>
      </c>
      <c r="D1343" t="s">
        <v>4615</v>
      </c>
    </row>
    <row r="1344" spans="1:4" ht="15.75" x14ac:dyDescent="0.25">
      <c r="A1344" s="1" t="s">
        <v>1027</v>
      </c>
      <c r="B1344" s="1" t="s">
        <v>4616</v>
      </c>
      <c r="C1344" t="s">
        <v>3261</v>
      </c>
      <c r="D1344" t="s">
        <v>4617</v>
      </c>
    </row>
    <row r="1345" spans="1:4" ht="15.75" x14ac:dyDescent="0.25">
      <c r="A1345" s="1" t="s">
        <v>1026</v>
      </c>
      <c r="B1345" s="1" t="s">
        <v>4618</v>
      </c>
      <c r="C1345" t="s">
        <v>2383</v>
      </c>
      <c r="D1345" t="s">
        <v>3157</v>
      </c>
    </row>
    <row r="1346" spans="1:4" ht="15.75" x14ac:dyDescent="0.25">
      <c r="A1346" s="1" t="s">
        <v>1025</v>
      </c>
      <c r="B1346" s="1" t="s">
        <v>4619</v>
      </c>
      <c r="C1346" t="s">
        <v>2386</v>
      </c>
      <c r="D1346" t="s">
        <v>2578</v>
      </c>
    </row>
    <row r="1347" spans="1:4" ht="15.75" x14ac:dyDescent="0.25">
      <c r="A1347" s="1" t="s">
        <v>1024</v>
      </c>
      <c r="B1347" s="1" t="s">
        <v>4620</v>
      </c>
      <c r="C1347" t="s">
        <v>2383</v>
      </c>
      <c r="D1347" t="s">
        <v>4621</v>
      </c>
    </row>
    <row r="1348" spans="1:4" ht="15.75" x14ac:dyDescent="0.25">
      <c r="A1348" s="1" t="s">
        <v>1023</v>
      </c>
      <c r="B1348" s="1" t="s">
        <v>4622</v>
      </c>
      <c r="C1348" t="s">
        <v>2386</v>
      </c>
      <c r="D1348" t="s">
        <v>2732</v>
      </c>
    </row>
    <row r="1349" spans="1:4" ht="15.75" x14ac:dyDescent="0.25">
      <c r="A1349" s="1" t="s">
        <v>1022</v>
      </c>
      <c r="B1349" s="1" t="s">
        <v>4623</v>
      </c>
      <c r="C1349" t="s">
        <v>2383</v>
      </c>
      <c r="D1349" t="s">
        <v>4624</v>
      </c>
    </row>
    <row r="1350" spans="1:4" ht="15.75" x14ac:dyDescent="0.25">
      <c r="A1350" s="1" t="s">
        <v>1021</v>
      </c>
      <c r="B1350" s="1" t="s">
        <v>4625</v>
      </c>
      <c r="C1350" t="s">
        <v>3261</v>
      </c>
      <c r="D1350" t="s">
        <v>3159</v>
      </c>
    </row>
    <row r="1351" spans="1:4" ht="15.75" x14ac:dyDescent="0.25">
      <c r="A1351" s="1" t="s">
        <v>1020</v>
      </c>
      <c r="B1351" s="1" t="s">
        <v>4626</v>
      </c>
      <c r="C1351" t="s">
        <v>2386</v>
      </c>
      <c r="D1351" t="s">
        <v>4627</v>
      </c>
    </row>
    <row r="1352" spans="1:4" ht="15.75" x14ac:dyDescent="0.25">
      <c r="A1352" s="1" t="s">
        <v>1019</v>
      </c>
      <c r="B1352" s="1" t="s">
        <v>2950</v>
      </c>
      <c r="C1352" t="s">
        <v>2383</v>
      </c>
      <c r="D1352" t="s">
        <v>4628</v>
      </c>
    </row>
    <row r="1353" spans="1:4" ht="15.75" x14ac:dyDescent="0.25">
      <c r="A1353" s="1" t="s">
        <v>1018</v>
      </c>
      <c r="B1353" s="1" t="s">
        <v>4629</v>
      </c>
      <c r="C1353" t="s">
        <v>2386</v>
      </c>
      <c r="D1353" t="s">
        <v>3096</v>
      </c>
    </row>
    <row r="1354" spans="1:4" ht="15.75" x14ac:dyDescent="0.25">
      <c r="A1354" s="1" t="s">
        <v>1017</v>
      </c>
      <c r="B1354" s="1" t="s">
        <v>4630</v>
      </c>
      <c r="C1354" t="s">
        <v>2383</v>
      </c>
      <c r="D1354" t="s">
        <v>4631</v>
      </c>
    </row>
    <row r="1355" spans="1:4" ht="15.75" x14ac:dyDescent="0.25">
      <c r="A1355" s="1" t="s">
        <v>1016</v>
      </c>
      <c r="B1355" s="1" t="s">
        <v>3030</v>
      </c>
      <c r="C1355" t="s">
        <v>2383</v>
      </c>
      <c r="D1355" t="s">
        <v>4632</v>
      </c>
    </row>
    <row r="1356" spans="1:4" ht="15.75" x14ac:dyDescent="0.25">
      <c r="A1356" s="1" t="s">
        <v>1015</v>
      </c>
      <c r="B1356" s="1" t="s">
        <v>4362</v>
      </c>
      <c r="C1356" t="s">
        <v>2383</v>
      </c>
      <c r="D1356" t="s">
        <v>4633</v>
      </c>
    </row>
    <row r="1357" spans="1:4" ht="15.75" x14ac:dyDescent="0.25">
      <c r="A1357" s="1" t="s">
        <v>1014</v>
      </c>
      <c r="B1357" s="1" t="s">
        <v>4634</v>
      </c>
      <c r="C1357" t="s">
        <v>2383</v>
      </c>
      <c r="D1357" t="s">
        <v>4635</v>
      </c>
    </row>
    <row r="1358" spans="1:4" ht="15.75" x14ac:dyDescent="0.25">
      <c r="A1358" s="1" t="s">
        <v>1013</v>
      </c>
      <c r="B1358" s="1" t="s">
        <v>4636</v>
      </c>
      <c r="C1358" t="s">
        <v>2383</v>
      </c>
      <c r="D1358" t="s">
        <v>4637</v>
      </c>
    </row>
    <row r="1359" spans="1:4" ht="15.75" x14ac:dyDescent="0.25">
      <c r="A1359" s="1" t="s">
        <v>1012</v>
      </c>
      <c r="B1359" s="1" t="s">
        <v>4638</v>
      </c>
      <c r="C1359" t="s">
        <v>2386</v>
      </c>
      <c r="D1359" t="s">
        <v>3467</v>
      </c>
    </row>
    <row r="1360" spans="1:4" ht="15.75" x14ac:dyDescent="0.25">
      <c r="A1360" s="1" t="s">
        <v>1011</v>
      </c>
      <c r="B1360" s="1" t="s">
        <v>4639</v>
      </c>
      <c r="C1360" t="s">
        <v>2383</v>
      </c>
      <c r="D1360" t="s">
        <v>4640</v>
      </c>
    </row>
    <row r="1361" spans="1:4" ht="15.75" x14ac:dyDescent="0.25">
      <c r="A1361" s="1" t="s">
        <v>1010</v>
      </c>
      <c r="B1361" s="1" t="s">
        <v>2641</v>
      </c>
      <c r="C1361" t="s">
        <v>2383</v>
      </c>
      <c r="D1361" t="s">
        <v>4641</v>
      </c>
    </row>
    <row r="1362" spans="1:4" ht="15.75" x14ac:dyDescent="0.25">
      <c r="A1362" s="1" t="s">
        <v>1009</v>
      </c>
      <c r="B1362" s="1" t="s">
        <v>4642</v>
      </c>
      <c r="C1362" t="s">
        <v>2386</v>
      </c>
      <c r="D1362" t="s">
        <v>4643</v>
      </c>
    </row>
    <row r="1363" spans="1:4" ht="15.75" x14ac:dyDescent="0.25">
      <c r="A1363" s="1" t="s">
        <v>1008</v>
      </c>
      <c r="B1363" s="1" t="s">
        <v>4644</v>
      </c>
      <c r="C1363" t="s">
        <v>2386</v>
      </c>
      <c r="D1363" t="s">
        <v>4645</v>
      </c>
    </row>
    <row r="1364" spans="1:4" ht="15.75" x14ac:dyDescent="0.25">
      <c r="A1364" s="1" t="s">
        <v>1007</v>
      </c>
      <c r="B1364" s="1" t="s">
        <v>3803</v>
      </c>
      <c r="C1364" t="s">
        <v>2386</v>
      </c>
      <c r="D1364" t="s">
        <v>3398</v>
      </c>
    </row>
    <row r="1365" spans="1:4" ht="15.75" x14ac:dyDescent="0.25">
      <c r="A1365" s="1" t="s">
        <v>1006</v>
      </c>
      <c r="B1365" s="1" t="s">
        <v>4646</v>
      </c>
      <c r="C1365" t="s">
        <v>2383</v>
      </c>
      <c r="D1365" t="s">
        <v>4647</v>
      </c>
    </row>
    <row r="1366" spans="1:4" ht="15.75" x14ac:dyDescent="0.25">
      <c r="A1366" s="1" t="s">
        <v>1005</v>
      </c>
      <c r="B1366" s="1" t="s">
        <v>4648</v>
      </c>
      <c r="C1366" t="s">
        <v>2383</v>
      </c>
      <c r="D1366" t="s">
        <v>2429</v>
      </c>
    </row>
    <row r="1367" spans="1:4" ht="15.75" x14ac:dyDescent="0.25">
      <c r="A1367" s="1" t="s">
        <v>1004</v>
      </c>
      <c r="B1367" s="1" t="s">
        <v>4649</v>
      </c>
      <c r="C1367" t="s">
        <v>3261</v>
      </c>
      <c r="D1367" t="s">
        <v>4650</v>
      </c>
    </row>
    <row r="1368" spans="1:4" ht="15.75" x14ac:dyDescent="0.25">
      <c r="A1368" s="1" t="s">
        <v>1003</v>
      </c>
      <c r="B1368" s="1" t="s">
        <v>4651</v>
      </c>
      <c r="C1368" t="s">
        <v>2383</v>
      </c>
      <c r="D1368" t="s">
        <v>4652</v>
      </c>
    </row>
    <row r="1369" spans="1:4" ht="15.75" x14ac:dyDescent="0.25">
      <c r="A1369" s="1" t="s">
        <v>1002</v>
      </c>
      <c r="B1369" s="1" t="s">
        <v>4653</v>
      </c>
      <c r="C1369" t="s">
        <v>2386</v>
      </c>
      <c r="D1369" t="s">
        <v>2578</v>
      </c>
    </row>
    <row r="1370" spans="1:4" ht="15.75" x14ac:dyDescent="0.25">
      <c r="A1370" s="1" t="s">
        <v>1001</v>
      </c>
      <c r="B1370" s="1" t="s">
        <v>4654</v>
      </c>
      <c r="C1370" t="s">
        <v>2386</v>
      </c>
      <c r="D1370" t="s">
        <v>4655</v>
      </c>
    </row>
    <row r="1371" spans="1:4" ht="15.75" x14ac:dyDescent="0.25">
      <c r="A1371" s="1" t="s">
        <v>1000</v>
      </c>
      <c r="B1371" s="1" t="s">
        <v>4656</v>
      </c>
      <c r="C1371" t="s">
        <v>2386</v>
      </c>
      <c r="D1371" t="s">
        <v>4657</v>
      </c>
    </row>
    <row r="1372" spans="1:4" ht="15.75" x14ac:dyDescent="0.25">
      <c r="A1372" s="1" t="s">
        <v>999</v>
      </c>
      <c r="B1372" s="1" t="s">
        <v>4658</v>
      </c>
      <c r="C1372" t="s">
        <v>2383</v>
      </c>
      <c r="D1372" t="s">
        <v>4659</v>
      </c>
    </row>
    <row r="1373" spans="1:4" ht="15.75" x14ac:dyDescent="0.25">
      <c r="A1373" s="1" t="s">
        <v>998</v>
      </c>
      <c r="B1373" s="1" t="s">
        <v>4660</v>
      </c>
      <c r="C1373" t="s">
        <v>2383</v>
      </c>
      <c r="D1373" t="s">
        <v>4661</v>
      </c>
    </row>
    <row r="1374" spans="1:4" ht="15.75" x14ac:dyDescent="0.25">
      <c r="A1374" s="1" t="s">
        <v>997</v>
      </c>
      <c r="B1374" s="1" t="s">
        <v>2727</v>
      </c>
      <c r="C1374" t="s">
        <v>2386</v>
      </c>
      <c r="D1374" t="s">
        <v>4662</v>
      </c>
    </row>
    <row r="1375" spans="1:4" ht="15.75" x14ac:dyDescent="0.25">
      <c r="A1375" s="1" t="s">
        <v>996</v>
      </c>
      <c r="B1375" s="1" t="s">
        <v>4663</v>
      </c>
      <c r="C1375" t="s">
        <v>2386</v>
      </c>
      <c r="D1375" t="s">
        <v>4664</v>
      </c>
    </row>
    <row r="1376" spans="1:4" ht="15.75" x14ac:dyDescent="0.25">
      <c r="A1376" s="1" t="s">
        <v>995</v>
      </c>
      <c r="B1376" s="1" t="s">
        <v>3367</v>
      </c>
      <c r="C1376" t="s">
        <v>3261</v>
      </c>
      <c r="D1376" t="s">
        <v>4665</v>
      </c>
    </row>
    <row r="1377" spans="1:4" ht="15.75" x14ac:dyDescent="0.25">
      <c r="A1377" s="1" t="s">
        <v>994</v>
      </c>
      <c r="B1377" s="1" t="s">
        <v>4666</v>
      </c>
      <c r="C1377" t="s">
        <v>2386</v>
      </c>
      <c r="D1377" t="s">
        <v>4667</v>
      </c>
    </row>
    <row r="1378" spans="1:4" ht="15.75" x14ac:dyDescent="0.25">
      <c r="A1378" s="1" t="s">
        <v>993</v>
      </c>
      <c r="B1378" s="1" t="s">
        <v>4668</v>
      </c>
      <c r="C1378" t="s">
        <v>2386</v>
      </c>
      <c r="D1378" t="s">
        <v>3047</v>
      </c>
    </row>
    <row r="1379" spans="1:4" ht="15.75" x14ac:dyDescent="0.25">
      <c r="A1379" s="1" t="s">
        <v>992</v>
      </c>
      <c r="B1379" s="1" t="s">
        <v>4669</v>
      </c>
      <c r="C1379" t="s">
        <v>2383</v>
      </c>
      <c r="D1379" t="s">
        <v>4670</v>
      </c>
    </row>
    <row r="1380" spans="1:4" ht="15.75" x14ac:dyDescent="0.25">
      <c r="A1380" s="1" t="s">
        <v>991</v>
      </c>
      <c r="B1380" s="1" t="s">
        <v>4671</v>
      </c>
      <c r="C1380" t="s">
        <v>2386</v>
      </c>
      <c r="D1380" t="s">
        <v>2512</v>
      </c>
    </row>
    <row r="1381" spans="1:4" ht="15.75" x14ac:dyDescent="0.25">
      <c r="A1381" s="1" t="s">
        <v>990</v>
      </c>
      <c r="B1381" s="1" t="s">
        <v>4672</v>
      </c>
      <c r="C1381" t="s">
        <v>2386</v>
      </c>
      <c r="D1381" t="s">
        <v>2782</v>
      </c>
    </row>
    <row r="1382" spans="1:4" ht="15.75" x14ac:dyDescent="0.25">
      <c r="A1382" s="1" t="s">
        <v>989</v>
      </c>
      <c r="B1382" s="1" t="s">
        <v>4673</v>
      </c>
      <c r="C1382" t="s">
        <v>2386</v>
      </c>
      <c r="D1382" t="s">
        <v>4674</v>
      </c>
    </row>
    <row r="1383" spans="1:4" ht="15.75" x14ac:dyDescent="0.25">
      <c r="A1383" s="1" t="s">
        <v>988</v>
      </c>
      <c r="B1383" s="1" t="s">
        <v>4675</v>
      </c>
      <c r="C1383" t="s">
        <v>2383</v>
      </c>
      <c r="D1383" t="s">
        <v>3331</v>
      </c>
    </row>
    <row r="1384" spans="1:4" ht="15.75" x14ac:dyDescent="0.25">
      <c r="A1384" s="1" t="s">
        <v>987</v>
      </c>
      <c r="B1384" s="1" t="s">
        <v>3520</v>
      </c>
      <c r="C1384" t="s">
        <v>2386</v>
      </c>
      <c r="D1384" t="s">
        <v>4177</v>
      </c>
    </row>
    <row r="1385" spans="1:4" ht="15.75" x14ac:dyDescent="0.25">
      <c r="A1385" s="1" t="s">
        <v>986</v>
      </c>
      <c r="B1385" s="1" t="s">
        <v>4676</v>
      </c>
      <c r="C1385" t="s">
        <v>2386</v>
      </c>
      <c r="D1385" t="s">
        <v>4677</v>
      </c>
    </row>
    <row r="1386" spans="1:4" ht="15.75" x14ac:dyDescent="0.25">
      <c r="A1386" s="1" t="s">
        <v>985</v>
      </c>
      <c r="B1386" s="1" t="s">
        <v>2912</v>
      </c>
      <c r="C1386" t="s">
        <v>2383</v>
      </c>
      <c r="D1386" t="s">
        <v>4678</v>
      </c>
    </row>
    <row r="1387" spans="1:4" ht="15.75" x14ac:dyDescent="0.25">
      <c r="A1387" s="1" t="s">
        <v>984</v>
      </c>
      <c r="B1387" s="1" t="s">
        <v>4679</v>
      </c>
      <c r="C1387" t="s">
        <v>2386</v>
      </c>
      <c r="D1387" t="s">
        <v>4680</v>
      </c>
    </row>
    <row r="1388" spans="1:4" ht="15.75" x14ac:dyDescent="0.25">
      <c r="A1388" s="1" t="s">
        <v>983</v>
      </c>
      <c r="B1388" s="1" t="s">
        <v>4088</v>
      </c>
      <c r="C1388" t="s">
        <v>2386</v>
      </c>
      <c r="D1388" t="s">
        <v>4681</v>
      </c>
    </row>
    <row r="1389" spans="1:4" ht="15.75" x14ac:dyDescent="0.25">
      <c r="A1389" s="1" t="s">
        <v>982</v>
      </c>
      <c r="B1389" s="1" t="s">
        <v>4682</v>
      </c>
      <c r="C1389" t="s">
        <v>2383</v>
      </c>
      <c r="D1389" t="s">
        <v>4683</v>
      </c>
    </row>
    <row r="1390" spans="1:4" ht="15.75" x14ac:dyDescent="0.25">
      <c r="A1390" s="1" t="s">
        <v>981</v>
      </c>
      <c r="B1390" s="1" t="s">
        <v>4684</v>
      </c>
      <c r="C1390" t="s">
        <v>2386</v>
      </c>
      <c r="D1390" t="s">
        <v>2407</v>
      </c>
    </row>
    <row r="1391" spans="1:4" ht="15.75" x14ac:dyDescent="0.25">
      <c r="A1391" s="1" t="s">
        <v>980</v>
      </c>
      <c r="B1391" s="1" t="s">
        <v>4685</v>
      </c>
      <c r="C1391" t="s">
        <v>2386</v>
      </c>
      <c r="D1391" t="s">
        <v>3227</v>
      </c>
    </row>
    <row r="1392" spans="1:4" ht="15.75" x14ac:dyDescent="0.25">
      <c r="A1392" s="1" t="s">
        <v>979</v>
      </c>
      <c r="B1392" s="1" t="s">
        <v>3202</v>
      </c>
      <c r="C1392" t="s">
        <v>2386</v>
      </c>
      <c r="D1392" t="s">
        <v>4686</v>
      </c>
    </row>
    <row r="1393" spans="1:4" ht="15.75" x14ac:dyDescent="0.25">
      <c r="A1393" s="1" t="s">
        <v>978</v>
      </c>
      <c r="B1393" s="1" t="s">
        <v>4687</v>
      </c>
      <c r="C1393" t="s">
        <v>2386</v>
      </c>
      <c r="D1393" t="s">
        <v>2680</v>
      </c>
    </row>
    <row r="1394" spans="1:4" ht="15.75" x14ac:dyDescent="0.25">
      <c r="A1394" s="1" t="s">
        <v>977</v>
      </c>
      <c r="B1394" s="1" t="s">
        <v>4688</v>
      </c>
      <c r="C1394" t="s">
        <v>2383</v>
      </c>
      <c r="D1394" t="s">
        <v>4689</v>
      </c>
    </row>
    <row r="1395" spans="1:4" ht="15.75" x14ac:dyDescent="0.25">
      <c r="A1395" s="1" t="s">
        <v>976</v>
      </c>
      <c r="B1395" s="1" t="s">
        <v>4690</v>
      </c>
      <c r="C1395" t="s">
        <v>2383</v>
      </c>
      <c r="D1395" t="s">
        <v>4691</v>
      </c>
    </row>
    <row r="1396" spans="1:4" ht="15.75" x14ac:dyDescent="0.25">
      <c r="A1396" s="1" t="s">
        <v>975</v>
      </c>
      <c r="B1396" s="1" t="s">
        <v>4692</v>
      </c>
      <c r="C1396" t="s">
        <v>2386</v>
      </c>
      <c r="D1396" t="s">
        <v>2578</v>
      </c>
    </row>
    <row r="1397" spans="1:4" ht="15.75" x14ac:dyDescent="0.25">
      <c r="A1397" s="1" t="s">
        <v>974</v>
      </c>
      <c r="B1397" s="1" t="s">
        <v>4693</v>
      </c>
      <c r="C1397" t="s">
        <v>2386</v>
      </c>
      <c r="D1397" t="s">
        <v>2578</v>
      </c>
    </row>
    <row r="1398" spans="1:4" ht="15.75" x14ac:dyDescent="0.25">
      <c r="A1398" s="1" t="s">
        <v>973</v>
      </c>
      <c r="B1398" s="1" t="s">
        <v>4694</v>
      </c>
      <c r="C1398" t="s">
        <v>2383</v>
      </c>
      <c r="D1398" t="s">
        <v>4695</v>
      </c>
    </row>
    <row r="1399" spans="1:4" ht="15.75" x14ac:dyDescent="0.25">
      <c r="A1399" s="1" t="s">
        <v>972</v>
      </c>
      <c r="B1399" s="1" t="s">
        <v>4696</v>
      </c>
      <c r="C1399" t="s">
        <v>3261</v>
      </c>
      <c r="D1399" t="s">
        <v>4697</v>
      </c>
    </row>
    <row r="1400" spans="1:4" ht="15.75" x14ac:dyDescent="0.25">
      <c r="A1400" s="1" t="s">
        <v>971</v>
      </c>
      <c r="B1400" s="1" t="s">
        <v>4698</v>
      </c>
      <c r="C1400" t="s">
        <v>2383</v>
      </c>
      <c r="D1400" t="s">
        <v>2855</v>
      </c>
    </row>
    <row r="1401" spans="1:4" ht="15.75" x14ac:dyDescent="0.25">
      <c r="A1401" s="1" t="s">
        <v>970</v>
      </c>
      <c r="B1401" s="1" t="s">
        <v>4699</v>
      </c>
      <c r="C1401" t="s">
        <v>2383</v>
      </c>
      <c r="D1401" t="s">
        <v>3667</v>
      </c>
    </row>
    <row r="1402" spans="1:4" ht="15.75" x14ac:dyDescent="0.25">
      <c r="A1402" s="1" t="s">
        <v>969</v>
      </c>
      <c r="B1402" s="1" t="s">
        <v>4393</v>
      </c>
      <c r="C1402" t="s">
        <v>2383</v>
      </c>
      <c r="D1402" t="s">
        <v>4700</v>
      </c>
    </row>
    <row r="1403" spans="1:4" ht="15.75" x14ac:dyDescent="0.25">
      <c r="A1403" s="1" t="s">
        <v>968</v>
      </c>
      <c r="B1403" s="1" t="s">
        <v>4701</v>
      </c>
      <c r="C1403" t="s">
        <v>2383</v>
      </c>
      <c r="D1403" t="s">
        <v>2495</v>
      </c>
    </row>
    <row r="1404" spans="1:4" ht="15.75" x14ac:dyDescent="0.25">
      <c r="A1404" s="1" t="s">
        <v>967</v>
      </c>
      <c r="B1404" s="1" t="s">
        <v>4702</v>
      </c>
      <c r="C1404" t="s">
        <v>2383</v>
      </c>
      <c r="D1404" t="s">
        <v>3515</v>
      </c>
    </row>
    <row r="1405" spans="1:4" ht="15.75" x14ac:dyDescent="0.25">
      <c r="A1405" s="1" t="s">
        <v>966</v>
      </c>
      <c r="B1405" s="1" t="s">
        <v>4703</v>
      </c>
      <c r="C1405" t="s">
        <v>2383</v>
      </c>
      <c r="D1405" t="s">
        <v>4704</v>
      </c>
    </row>
    <row r="1406" spans="1:4" ht="15.75" x14ac:dyDescent="0.25">
      <c r="A1406" s="1" t="s">
        <v>965</v>
      </c>
      <c r="B1406" s="1" t="s">
        <v>4705</v>
      </c>
      <c r="C1406" t="s">
        <v>2383</v>
      </c>
      <c r="D1406" t="s">
        <v>4706</v>
      </c>
    </row>
    <row r="1407" spans="1:4" ht="15.75" x14ac:dyDescent="0.25">
      <c r="A1407" s="1" t="s">
        <v>964</v>
      </c>
      <c r="B1407" s="1" t="s">
        <v>4707</v>
      </c>
      <c r="C1407" t="s">
        <v>2386</v>
      </c>
      <c r="D1407" t="s">
        <v>2435</v>
      </c>
    </row>
    <row r="1408" spans="1:4" ht="15.75" x14ac:dyDescent="0.25">
      <c r="A1408" s="1" t="s">
        <v>963</v>
      </c>
      <c r="B1408" s="1" t="s">
        <v>4708</v>
      </c>
      <c r="C1408" t="s">
        <v>2383</v>
      </c>
      <c r="D1408" t="s">
        <v>3667</v>
      </c>
    </row>
    <row r="1409" spans="1:4" ht="15.75" x14ac:dyDescent="0.25">
      <c r="A1409" s="1" t="s">
        <v>962</v>
      </c>
      <c r="B1409" s="1" t="s">
        <v>4709</v>
      </c>
      <c r="C1409" t="s">
        <v>2386</v>
      </c>
      <c r="D1409" t="s">
        <v>2471</v>
      </c>
    </row>
    <row r="1410" spans="1:4" ht="15.75" x14ac:dyDescent="0.25">
      <c r="A1410" s="1" t="s">
        <v>961</v>
      </c>
      <c r="B1410" s="1" t="s">
        <v>4710</v>
      </c>
      <c r="C1410" t="s">
        <v>2386</v>
      </c>
      <c r="D1410" t="s">
        <v>2387</v>
      </c>
    </row>
    <row r="1411" spans="1:4" ht="15.75" x14ac:dyDescent="0.25">
      <c r="A1411" s="1" t="s">
        <v>960</v>
      </c>
      <c r="B1411" s="1" t="s">
        <v>4711</v>
      </c>
      <c r="C1411" t="s">
        <v>2386</v>
      </c>
      <c r="D1411" t="s">
        <v>4712</v>
      </c>
    </row>
    <row r="1412" spans="1:4" ht="15.75" x14ac:dyDescent="0.25">
      <c r="A1412" s="1" t="s">
        <v>959</v>
      </c>
      <c r="B1412" s="1" t="s">
        <v>4256</v>
      </c>
      <c r="C1412" t="s">
        <v>2383</v>
      </c>
      <c r="D1412" t="s">
        <v>4713</v>
      </c>
    </row>
    <row r="1413" spans="1:4" ht="15.75" x14ac:dyDescent="0.25">
      <c r="A1413" s="1" t="s">
        <v>958</v>
      </c>
      <c r="B1413" s="1" t="s">
        <v>4714</v>
      </c>
      <c r="C1413" t="s">
        <v>2383</v>
      </c>
      <c r="D1413" t="s">
        <v>4659</v>
      </c>
    </row>
    <row r="1414" spans="1:4" ht="15.75" x14ac:dyDescent="0.25">
      <c r="A1414" s="1" t="s">
        <v>957</v>
      </c>
      <c r="B1414" s="1" t="s">
        <v>4438</v>
      </c>
      <c r="C1414" t="s">
        <v>2383</v>
      </c>
      <c r="D1414" t="s">
        <v>4715</v>
      </c>
    </row>
    <row r="1415" spans="1:4" ht="15.75" x14ac:dyDescent="0.25">
      <c r="A1415" s="1" t="s">
        <v>956</v>
      </c>
      <c r="B1415" s="1" t="s">
        <v>4716</v>
      </c>
      <c r="C1415" t="s">
        <v>2386</v>
      </c>
      <c r="D1415" t="s">
        <v>2684</v>
      </c>
    </row>
    <row r="1416" spans="1:4" ht="15.75" x14ac:dyDescent="0.25">
      <c r="A1416" s="1" t="s">
        <v>955</v>
      </c>
      <c r="B1416" s="1" t="s">
        <v>4717</v>
      </c>
      <c r="C1416" t="s">
        <v>2386</v>
      </c>
      <c r="D1416" t="s">
        <v>4718</v>
      </c>
    </row>
    <row r="1417" spans="1:4" ht="15.75" x14ac:dyDescent="0.25">
      <c r="A1417" s="1" t="s">
        <v>954</v>
      </c>
      <c r="B1417" s="1" t="s">
        <v>4719</v>
      </c>
      <c r="C1417" t="s">
        <v>2386</v>
      </c>
      <c r="D1417" t="s">
        <v>2547</v>
      </c>
    </row>
    <row r="1418" spans="1:4" ht="15.75" x14ac:dyDescent="0.25">
      <c r="A1418" s="1" t="s">
        <v>953</v>
      </c>
      <c r="B1418" s="1" t="s">
        <v>4720</v>
      </c>
      <c r="C1418" t="s">
        <v>2383</v>
      </c>
      <c r="D1418" t="s">
        <v>4721</v>
      </c>
    </row>
    <row r="1419" spans="1:4" ht="15.75" x14ac:dyDescent="0.25">
      <c r="A1419" s="1" t="s">
        <v>952</v>
      </c>
      <c r="B1419" s="1" t="s">
        <v>4722</v>
      </c>
      <c r="C1419" t="s">
        <v>3261</v>
      </c>
      <c r="D1419" t="s">
        <v>2594</v>
      </c>
    </row>
    <row r="1420" spans="1:4" ht="15.75" x14ac:dyDescent="0.25">
      <c r="A1420" s="1" t="s">
        <v>951</v>
      </c>
      <c r="B1420" s="1" t="s">
        <v>4723</v>
      </c>
      <c r="C1420" t="s">
        <v>2386</v>
      </c>
      <c r="D1420" t="s">
        <v>2898</v>
      </c>
    </row>
    <row r="1421" spans="1:4" ht="15.75" x14ac:dyDescent="0.25">
      <c r="A1421" s="1" t="s">
        <v>950</v>
      </c>
      <c r="B1421" s="1" t="s">
        <v>4724</v>
      </c>
      <c r="C1421" t="s">
        <v>2386</v>
      </c>
      <c r="D1421" t="s">
        <v>4725</v>
      </c>
    </row>
    <row r="1422" spans="1:4" ht="15.75" x14ac:dyDescent="0.25">
      <c r="A1422" s="1" t="s">
        <v>949</v>
      </c>
      <c r="B1422" s="1" t="s">
        <v>4726</v>
      </c>
      <c r="C1422" t="s">
        <v>2383</v>
      </c>
      <c r="D1422" t="s">
        <v>4727</v>
      </c>
    </row>
    <row r="1423" spans="1:4" ht="15.75" x14ac:dyDescent="0.25">
      <c r="A1423" s="1" t="s">
        <v>948</v>
      </c>
      <c r="B1423" s="1" t="s">
        <v>4728</v>
      </c>
      <c r="C1423" t="s">
        <v>2386</v>
      </c>
      <c r="D1423" t="s">
        <v>4729</v>
      </c>
    </row>
    <row r="1424" spans="1:4" ht="15.75" x14ac:dyDescent="0.25">
      <c r="A1424" s="1" t="s">
        <v>947</v>
      </c>
      <c r="B1424" s="1" t="s">
        <v>4730</v>
      </c>
      <c r="C1424" t="s">
        <v>2386</v>
      </c>
      <c r="D1424" t="s">
        <v>4731</v>
      </c>
    </row>
    <row r="1425" spans="1:4" ht="15.75" x14ac:dyDescent="0.25">
      <c r="A1425" s="1" t="s">
        <v>946</v>
      </c>
      <c r="B1425" s="1" t="s">
        <v>4732</v>
      </c>
      <c r="C1425" t="s">
        <v>2383</v>
      </c>
      <c r="D1425" t="s">
        <v>4733</v>
      </c>
    </row>
    <row r="1426" spans="1:4" ht="15.75" x14ac:dyDescent="0.25">
      <c r="A1426" s="1" t="s">
        <v>945</v>
      </c>
      <c r="B1426" s="1" t="s">
        <v>4734</v>
      </c>
      <c r="C1426" t="s">
        <v>2386</v>
      </c>
      <c r="D1426" t="s">
        <v>4735</v>
      </c>
    </row>
    <row r="1427" spans="1:4" ht="15.75" x14ac:dyDescent="0.25">
      <c r="A1427" s="1" t="s">
        <v>944</v>
      </c>
      <c r="B1427" s="1" t="s">
        <v>4736</v>
      </c>
      <c r="C1427" t="s">
        <v>2386</v>
      </c>
      <c r="D1427" t="s">
        <v>2397</v>
      </c>
    </row>
    <row r="1428" spans="1:4" ht="15.75" x14ac:dyDescent="0.25">
      <c r="A1428" s="1" t="s">
        <v>943</v>
      </c>
      <c r="B1428" s="1" t="s">
        <v>2934</v>
      </c>
      <c r="C1428" t="s">
        <v>2383</v>
      </c>
      <c r="D1428" t="s">
        <v>4737</v>
      </c>
    </row>
    <row r="1429" spans="1:4" ht="15.75" x14ac:dyDescent="0.25">
      <c r="A1429" s="1" t="s">
        <v>942</v>
      </c>
      <c r="B1429" s="1" t="s">
        <v>4738</v>
      </c>
      <c r="C1429" t="s">
        <v>2383</v>
      </c>
      <c r="D1429" t="s">
        <v>4739</v>
      </c>
    </row>
    <row r="1430" spans="1:4" ht="15.75" x14ac:dyDescent="0.25">
      <c r="A1430" s="1" t="s">
        <v>941</v>
      </c>
      <c r="B1430" s="1" t="s">
        <v>2507</v>
      </c>
      <c r="C1430" t="s">
        <v>2383</v>
      </c>
      <c r="D1430" t="s">
        <v>3220</v>
      </c>
    </row>
    <row r="1431" spans="1:4" ht="15.75" x14ac:dyDescent="0.25">
      <c r="A1431" s="1" t="s">
        <v>940</v>
      </c>
      <c r="B1431" s="1" t="s">
        <v>4740</v>
      </c>
      <c r="C1431" t="s">
        <v>2386</v>
      </c>
      <c r="D1431" t="s">
        <v>4741</v>
      </c>
    </row>
    <row r="1432" spans="1:4" ht="15.75" x14ac:dyDescent="0.25">
      <c r="A1432" s="1" t="s">
        <v>939</v>
      </c>
      <c r="B1432" s="1" t="s">
        <v>4742</v>
      </c>
      <c r="C1432" t="s">
        <v>3261</v>
      </c>
      <c r="D1432" t="s">
        <v>4743</v>
      </c>
    </row>
    <row r="1433" spans="1:4" ht="15.75" x14ac:dyDescent="0.25">
      <c r="A1433" s="1" t="s">
        <v>938</v>
      </c>
      <c r="B1433" s="1" t="s">
        <v>4744</v>
      </c>
      <c r="C1433" t="s">
        <v>2383</v>
      </c>
      <c r="D1433" t="s">
        <v>2429</v>
      </c>
    </row>
    <row r="1434" spans="1:4" ht="15.75" x14ac:dyDescent="0.25">
      <c r="A1434" s="1" t="s">
        <v>937</v>
      </c>
      <c r="B1434" s="1" t="s">
        <v>4745</v>
      </c>
      <c r="C1434" t="s">
        <v>2383</v>
      </c>
      <c r="D1434" t="s">
        <v>4746</v>
      </c>
    </row>
    <row r="1435" spans="1:4" ht="15.75" x14ac:dyDescent="0.25">
      <c r="A1435" s="1" t="s">
        <v>936</v>
      </c>
      <c r="B1435" s="1" t="s">
        <v>4747</v>
      </c>
      <c r="C1435" t="s">
        <v>2383</v>
      </c>
      <c r="D1435" t="s">
        <v>3020</v>
      </c>
    </row>
    <row r="1436" spans="1:4" ht="15.75" x14ac:dyDescent="0.25">
      <c r="A1436" s="1" t="s">
        <v>935</v>
      </c>
      <c r="B1436" s="1" t="s">
        <v>2958</v>
      </c>
      <c r="C1436" t="s">
        <v>2383</v>
      </c>
      <c r="D1436" t="s">
        <v>4748</v>
      </c>
    </row>
    <row r="1437" spans="1:4" ht="15.75" x14ac:dyDescent="0.25">
      <c r="A1437" s="1" t="s">
        <v>934</v>
      </c>
      <c r="B1437" s="1" t="s">
        <v>4749</v>
      </c>
      <c r="C1437" t="s">
        <v>2386</v>
      </c>
      <c r="D1437" t="s">
        <v>4750</v>
      </c>
    </row>
    <row r="1438" spans="1:4" ht="15.75" x14ac:dyDescent="0.25">
      <c r="A1438" s="1" t="s">
        <v>933</v>
      </c>
      <c r="B1438" s="1" t="s">
        <v>4751</v>
      </c>
      <c r="C1438" t="s">
        <v>2383</v>
      </c>
      <c r="D1438" t="s">
        <v>3934</v>
      </c>
    </row>
    <row r="1439" spans="1:4" ht="15.75" x14ac:dyDescent="0.25">
      <c r="A1439" s="1" t="s">
        <v>932</v>
      </c>
      <c r="B1439" s="1" t="s">
        <v>4752</v>
      </c>
      <c r="C1439" t="s">
        <v>2383</v>
      </c>
      <c r="D1439" t="s">
        <v>2941</v>
      </c>
    </row>
    <row r="1440" spans="1:4" ht="15.75" x14ac:dyDescent="0.25">
      <c r="A1440" s="1" t="s">
        <v>931</v>
      </c>
      <c r="B1440" s="1" t="s">
        <v>4753</v>
      </c>
      <c r="C1440" t="s">
        <v>2383</v>
      </c>
      <c r="D1440" t="s">
        <v>3729</v>
      </c>
    </row>
    <row r="1441" spans="1:4" ht="15.75" x14ac:dyDescent="0.25">
      <c r="A1441" s="1" t="s">
        <v>930</v>
      </c>
      <c r="B1441" s="1" t="s">
        <v>4754</v>
      </c>
      <c r="C1441" t="s">
        <v>2383</v>
      </c>
      <c r="D1441" t="s">
        <v>4755</v>
      </c>
    </row>
    <row r="1442" spans="1:4" ht="15.75" x14ac:dyDescent="0.25">
      <c r="A1442" s="1" t="s">
        <v>929</v>
      </c>
      <c r="B1442" s="1" t="s">
        <v>2661</v>
      </c>
      <c r="C1442" t="s">
        <v>2383</v>
      </c>
      <c r="D1442" t="s">
        <v>4756</v>
      </c>
    </row>
    <row r="1443" spans="1:4" ht="15.75" x14ac:dyDescent="0.25">
      <c r="A1443" s="1" t="s">
        <v>928</v>
      </c>
      <c r="B1443" s="1" t="s">
        <v>4757</v>
      </c>
      <c r="C1443" t="s">
        <v>2386</v>
      </c>
      <c r="D1443" t="s">
        <v>2547</v>
      </c>
    </row>
    <row r="1444" spans="1:4" ht="15.75" x14ac:dyDescent="0.25">
      <c r="A1444" s="1" t="s">
        <v>927</v>
      </c>
      <c r="B1444" s="1" t="s">
        <v>4758</v>
      </c>
      <c r="C1444" t="s">
        <v>2383</v>
      </c>
      <c r="D1444" t="s">
        <v>3270</v>
      </c>
    </row>
    <row r="1445" spans="1:4" ht="15.75" x14ac:dyDescent="0.25">
      <c r="A1445" s="1" t="s">
        <v>926</v>
      </c>
      <c r="B1445" s="1" t="s">
        <v>2394</v>
      </c>
      <c r="C1445" t="s">
        <v>2383</v>
      </c>
      <c r="D1445" t="s">
        <v>4759</v>
      </c>
    </row>
    <row r="1446" spans="1:4" ht="15.75" x14ac:dyDescent="0.25">
      <c r="A1446" s="1" t="s">
        <v>925</v>
      </c>
      <c r="B1446" s="1" t="s">
        <v>4760</v>
      </c>
      <c r="C1446" t="s">
        <v>2386</v>
      </c>
      <c r="D1446" t="s">
        <v>4761</v>
      </c>
    </row>
    <row r="1447" spans="1:4" ht="15.75" x14ac:dyDescent="0.25">
      <c r="A1447" s="1" t="s">
        <v>924</v>
      </c>
      <c r="B1447" s="1" t="s">
        <v>2513</v>
      </c>
      <c r="C1447" t="s">
        <v>2383</v>
      </c>
      <c r="D1447" t="s">
        <v>2786</v>
      </c>
    </row>
    <row r="1448" spans="1:4" ht="15.75" x14ac:dyDescent="0.25">
      <c r="A1448" s="1" t="s">
        <v>923</v>
      </c>
      <c r="B1448" s="1" t="s">
        <v>4762</v>
      </c>
      <c r="C1448" t="s">
        <v>2383</v>
      </c>
      <c r="D1448" t="s">
        <v>3852</v>
      </c>
    </row>
    <row r="1449" spans="1:4" ht="15.75" x14ac:dyDescent="0.25">
      <c r="A1449" s="1" t="s">
        <v>922</v>
      </c>
      <c r="B1449" s="1" t="s">
        <v>4763</v>
      </c>
      <c r="C1449" t="s">
        <v>2383</v>
      </c>
      <c r="D1449" t="s">
        <v>4764</v>
      </c>
    </row>
    <row r="1450" spans="1:4" ht="15.75" x14ac:dyDescent="0.25">
      <c r="A1450" s="1" t="s">
        <v>921</v>
      </c>
      <c r="B1450" s="1" t="s">
        <v>4765</v>
      </c>
      <c r="C1450" t="s">
        <v>2383</v>
      </c>
      <c r="D1450" t="s">
        <v>4766</v>
      </c>
    </row>
    <row r="1451" spans="1:4" ht="15.75" x14ac:dyDescent="0.25">
      <c r="A1451" s="1" t="s">
        <v>920</v>
      </c>
      <c r="B1451" s="1" t="s">
        <v>4767</v>
      </c>
      <c r="C1451" t="s">
        <v>2383</v>
      </c>
      <c r="D1451" t="s">
        <v>4768</v>
      </c>
    </row>
    <row r="1452" spans="1:4" ht="15.75" x14ac:dyDescent="0.25">
      <c r="A1452" s="1" t="s">
        <v>919</v>
      </c>
      <c r="B1452" s="1" t="s">
        <v>4769</v>
      </c>
      <c r="C1452" t="s">
        <v>2386</v>
      </c>
      <c r="D1452" t="s">
        <v>4770</v>
      </c>
    </row>
    <row r="1453" spans="1:4" ht="15.75" x14ac:dyDescent="0.25">
      <c r="A1453" s="1" t="s">
        <v>918</v>
      </c>
      <c r="B1453" s="1" t="s">
        <v>4771</v>
      </c>
      <c r="C1453" t="s">
        <v>2386</v>
      </c>
      <c r="D1453" t="s">
        <v>2435</v>
      </c>
    </row>
    <row r="1454" spans="1:4" ht="15.75" x14ac:dyDescent="0.25">
      <c r="A1454" s="1" t="s">
        <v>917</v>
      </c>
      <c r="B1454" s="1" t="s">
        <v>4772</v>
      </c>
      <c r="C1454" t="s">
        <v>2386</v>
      </c>
      <c r="D1454" t="s">
        <v>3738</v>
      </c>
    </row>
    <row r="1455" spans="1:4" ht="15.75" x14ac:dyDescent="0.25">
      <c r="A1455" s="1" t="s">
        <v>916</v>
      </c>
      <c r="B1455" s="1" t="s">
        <v>4773</v>
      </c>
      <c r="C1455" t="s">
        <v>2386</v>
      </c>
      <c r="D1455" t="s">
        <v>4774</v>
      </c>
    </row>
    <row r="1456" spans="1:4" ht="15.75" x14ac:dyDescent="0.25">
      <c r="A1456" s="1" t="s">
        <v>915</v>
      </c>
      <c r="B1456" s="1" t="s">
        <v>4775</v>
      </c>
      <c r="C1456" t="s">
        <v>2386</v>
      </c>
      <c r="D1456" t="s">
        <v>4776</v>
      </c>
    </row>
    <row r="1457" spans="1:5" ht="15.75" x14ac:dyDescent="0.25">
      <c r="A1457" s="1" t="s">
        <v>914</v>
      </c>
      <c r="B1457" s="1" t="s">
        <v>3039</v>
      </c>
      <c r="C1457" t="s">
        <v>2386</v>
      </c>
      <c r="D1457" t="s">
        <v>4777</v>
      </c>
    </row>
    <row r="1458" spans="1:5" ht="15.75" x14ac:dyDescent="0.25">
      <c r="A1458" s="1" t="s">
        <v>913</v>
      </c>
      <c r="B1458" s="1" t="s">
        <v>4778</v>
      </c>
      <c r="C1458" t="s">
        <v>2383</v>
      </c>
      <c r="D1458" t="s">
        <v>4779</v>
      </c>
    </row>
    <row r="1459" spans="1:5" ht="15.75" x14ac:dyDescent="0.25">
      <c r="A1459" s="1" t="s">
        <v>912</v>
      </c>
      <c r="B1459" s="1" t="s">
        <v>4780</v>
      </c>
      <c r="C1459" t="s">
        <v>2383</v>
      </c>
      <c r="D1459" t="s">
        <v>2855</v>
      </c>
    </row>
    <row r="1460" spans="1:5" ht="15.75" x14ac:dyDescent="0.25">
      <c r="A1460" s="1" t="s">
        <v>911</v>
      </c>
      <c r="B1460" s="1" t="s">
        <v>4781</v>
      </c>
      <c r="C1460" t="s">
        <v>2386</v>
      </c>
      <c r="D1460" t="s">
        <v>4782</v>
      </c>
    </row>
    <row r="1461" spans="1:5" ht="15.75" x14ac:dyDescent="0.25">
      <c r="A1461" s="1" t="s">
        <v>910</v>
      </c>
      <c r="B1461" s="1" t="s">
        <v>3779</v>
      </c>
      <c r="C1461" t="s">
        <v>2386</v>
      </c>
      <c r="D1461" t="s">
        <v>4783</v>
      </c>
    </row>
    <row r="1462" spans="1:5" ht="15.75" x14ac:dyDescent="0.25">
      <c r="A1462" s="1" t="s">
        <v>909</v>
      </c>
      <c r="B1462" s="1" t="s">
        <v>2928</v>
      </c>
      <c r="C1462" t="s">
        <v>2383</v>
      </c>
      <c r="D1462" t="s">
        <v>3331</v>
      </c>
    </row>
    <row r="1463" spans="1:5" ht="15.75" x14ac:dyDescent="0.25">
      <c r="A1463" s="1" t="s">
        <v>908</v>
      </c>
      <c r="B1463" s="1" t="s">
        <v>2812</v>
      </c>
      <c r="C1463" t="s">
        <v>2383</v>
      </c>
      <c r="D1463" t="s">
        <v>4784</v>
      </c>
    </row>
    <row r="1464" spans="1:5" ht="15.75" x14ac:dyDescent="0.25">
      <c r="A1464" s="1" t="s">
        <v>907</v>
      </c>
      <c r="B1464" s="1" t="s">
        <v>4785</v>
      </c>
      <c r="C1464" t="s">
        <v>2386</v>
      </c>
      <c r="D1464" t="s">
        <v>2867</v>
      </c>
    </row>
    <row r="1465" spans="1:5" ht="15.75" x14ac:dyDescent="0.25">
      <c r="A1465" s="1" t="s">
        <v>906</v>
      </c>
      <c r="B1465" s="1" t="s">
        <v>4786</v>
      </c>
      <c r="C1465" t="s">
        <v>2386</v>
      </c>
      <c r="D1465" t="s">
        <v>4787</v>
      </c>
      <c r="E1465" t="s">
        <v>2523</v>
      </c>
    </row>
    <row r="1466" spans="1:5" ht="15.75" x14ac:dyDescent="0.25">
      <c r="A1466" s="1" t="s">
        <v>905</v>
      </c>
      <c r="B1466" s="1" t="s">
        <v>2893</v>
      </c>
      <c r="C1466" t="s">
        <v>2383</v>
      </c>
      <c r="D1466" t="s">
        <v>4788</v>
      </c>
    </row>
    <row r="1467" spans="1:5" ht="15.75" x14ac:dyDescent="0.25">
      <c r="A1467" s="1" t="s">
        <v>904</v>
      </c>
      <c r="B1467" s="1" t="s">
        <v>3202</v>
      </c>
      <c r="C1467" t="s">
        <v>2386</v>
      </c>
      <c r="D1467" t="s">
        <v>4789</v>
      </c>
    </row>
    <row r="1468" spans="1:5" ht="15.75" x14ac:dyDescent="0.25">
      <c r="A1468" s="1" t="s">
        <v>903</v>
      </c>
      <c r="B1468" s="1" t="s">
        <v>4790</v>
      </c>
      <c r="C1468" t="s">
        <v>2386</v>
      </c>
      <c r="D1468" t="s">
        <v>4791</v>
      </c>
    </row>
    <row r="1469" spans="1:5" ht="15.75" x14ac:dyDescent="0.25">
      <c r="A1469" s="1" t="s">
        <v>902</v>
      </c>
      <c r="B1469" s="1" t="s">
        <v>4792</v>
      </c>
      <c r="C1469" t="s">
        <v>2386</v>
      </c>
      <c r="D1469" t="s">
        <v>4793</v>
      </c>
    </row>
    <row r="1470" spans="1:5" ht="15.75" x14ac:dyDescent="0.25">
      <c r="A1470" s="1" t="s">
        <v>901</v>
      </c>
      <c r="B1470" s="1" t="s">
        <v>4794</v>
      </c>
      <c r="C1470" t="s">
        <v>2386</v>
      </c>
      <c r="D1470" t="s">
        <v>2821</v>
      </c>
    </row>
    <row r="1471" spans="1:5" ht="15.75" x14ac:dyDescent="0.25">
      <c r="A1471" s="1" t="s">
        <v>900</v>
      </c>
      <c r="B1471" s="1" t="s">
        <v>4795</v>
      </c>
      <c r="C1471" t="s">
        <v>2383</v>
      </c>
      <c r="D1471" t="s">
        <v>4796</v>
      </c>
    </row>
    <row r="1472" spans="1:5" ht="15.75" x14ac:dyDescent="0.25">
      <c r="A1472" s="1" t="s">
        <v>899</v>
      </c>
      <c r="B1472" s="1" t="s">
        <v>4797</v>
      </c>
      <c r="C1472" t="s">
        <v>2386</v>
      </c>
      <c r="D1472" t="s">
        <v>4798</v>
      </c>
    </row>
    <row r="1473" spans="1:4" ht="15.75" x14ac:dyDescent="0.25">
      <c r="A1473" s="1" t="s">
        <v>898</v>
      </c>
      <c r="B1473" s="1" t="s">
        <v>4799</v>
      </c>
      <c r="C1473" t="s">
        <v>2383</v>
      </c>
      <c r="D1473" t="s">
        <v>3120</v>
      </c>
    </row>
    <row r="1474" spans="1:4" ht="15.75" x14ac:dyDescent="0.25">
      <c r="A1474" s="1" t="s">
        <v>897</v>
      </c>
      <c r="B1474" s="1" t="s">
        <v>4800</v>
      </c>
      <c r="C1474" t="s">
        <v>2386</v>
      </c>
      <c r="D1474" t="s">
        <v>3651</v>
      </c>
    </row>
    <row r="1475" spans="1:4" ht="15.75" x14ac:dyDescent="0.25">
      <c r="A1475" s="1" t="s">
        <v>896</v>
      </c>
      <c r="B1475" s="1" t="s">
        <v>4801</v>
      </c>
      <c r="C1475" t="s">
        <v>2386</v>
      </c>
      <c r="D1475" t="s">
        <v>4802</v>
      </c>
    </row>
    <row r="1476" spans="1:4" ht="15.75" x14ac:dyDescent="0.25">
      <c r="A1476" s="1" t="s">
        <v>895</v>
      </c>
      <c r="B1476" s="1" t="s">
        <v>4803</v>
      </c>
      <c r="C1476" t="s">
        <v>2383</v>
      </c>
      <c r="D1476" t="s">
        <v>4804</v>
      </c>
    </row>
    <row r="1477" spans="1:4" ht="15.75" x14ac:dyDescent="0.25">
      <c r="A1477" s="1" t="s">
        <v>894</v>
      </c>
      <c r="B1477" s="1" t="s">
        <v>4805</v>
      </c>
      <c r="C1477" t="s">
        <v>2386</v>
      </c>
      <c r="D1477" t="s">
        <v>4806</v>
      </c>
    </row>
    <row r="1478" spans="1:4" ht="15.75" x14ac:dyDescent="0.25">
      <c r="A1478" s="1" t="s">
        <v>893</v>
      </c>
      <c r="B1478" s="1" t="s">
        <v>4807</v>
      </c>
      <c r="C1478" t="s">
        <v>2383</v>
      </c>
      <c r="D1478" t="s">
        <v>4546</v>
      </c>
    </row>
    <row r="1479" spans="1:4" ht="15.75" x14ac:dyDescent="0.25">
      <c r="A1479" s="1" t="s">
        <v>892</v>
      </c>
      <c r="B1479" s="1" t="s">
        <v>4808</v>
      </c>
      <c r="C1479" t="s">
        <v>2386</v>
      </c>
      <c r="D1479" t="s">
        <v>4809</v>
      </c>
    </row>
    <row r="1480" spans="1:4" ht="15.75" x14ac:dyDescent="0.25">
      <c r="A1480" s="1" t="s">
        <v>891</v>
      </c>
      <c r="B1480" s="1" t="s">
        <v>4810</v>
      </c>
      <c r="C1480" t="s">
        <v>2386</v>
      </c>
      <c r="D1480" t="s">
        <v>4811</v>
      </c>
    </row>
    <row r="1481" spans="1:4" ht="15.75" x14ac:dyDescent="0.25">
      <c r="A1481" s="1" t="s">
        <v>890</v>
      </c>
      <c r="B1481" s="1" t="s">
        <v>4812</v>
      </c>
      <c r="C1481" t="s">
        <v>2383</v>
      </c>
      <c r="D1481" t="s">
        <v>4813</v>
      </c>
    </row>
    <row r="1482" spans="1:4" ht="15.75" x14ac:dyDescent="0.25">
      <c r="A1482" s="1" t="s">
        <v>889</v>
      </c>
      <c r="B1482" s="1" t="s">
        <v>4814</v>
      </c>
      <c r="C1482" t="s">
        <v>2386</v>
      </c>
      <c r="D1482" t="s">
        <v>2903</v>
      </c>
    </row>
    <row r="1483" spans="1:4" ht="15.75" x14ac:dyDescent="0.25">
      <c r="A1483" s="1" t="s">
        <v>888</v>
      </c>
      <c r="B1483" s="1" t="s">
        <v>4623</v>
      </c>
      <c r="C1483" t="s">
        <v>2383</v>
      </c>
      <c r="D1483" t="s">
        <v>4815</v>
      </c>
    </row>
    <row r="1484" spans="1:4" ht="15.75" x14ac:dyDescent="0.25">
      <c r="A1484" s="1" t="s">
        <v>887</v>
      </c>
      <c r="B1484" s="1" t="s">
        <v>4816</v>
      </c>
      <c r="C1484" t="s">
        <v>2386</v>
      </c>
      <c r="D1484" t="s">
        <v>4817</v>
      </c>
    </row>
    <row r="1485" spans="1:4" ht="15.75" x14ac:dyDescent="0.25">
      <c r="A1485" s="1" t="s">
        <v>886</v>
      </c>
      <c r="B1485" s="1" t="s">
        <v>4818</v>
      </c>
      <c r="C1485" t="s">
        <v>2383</v>
      </c>
      <c r="D1485" t="s">
        <v>2505</v>
      </c>
    </row>
    <row r="1486" spans="1:4" ht="15.75" x14ac:dyDescent="0.25">
      <c r="A1486" s="1" t="s">
        <v>885</v>
      </c>
      <c r="B1486" s="1" t="s">
        <v>4819</v>
      </c>
      <c r="C1486" t="s">
        <v>2383</v>
      </c>
      <c r="D1486" t="s">
        <v>3898</v>
      </c>
    </row>
    <row r="1487" spans="1:4" ht="15.75" x14ac:dyDescent="0.25">
      <c r="A1487" s="1" t="s">
        <v>884</v>
      </c>
      <c r="B1487" s="1" t="s">
        <v>4820</v>
      </c>
      <c r="C1487" t="s">
        <v>2383</v>
      </c>
      <c r="D1487" t="s">
        <v>4821</v>
      </c>
    </row>
    <row r="1488" spans="1:4" ht="15.75" x14ac:dyDescent="0.25">
      <c r="A1488" s="1" t="s">
        <v>883</v>
      </c>
      <c r="B1488" s="1" t="s">
        <v>4822</v>
      </c>
      <c r="C1488" t="s">
        <v>2383</v>
      </c>
      <c r="D1488" t="s">
        <v>4823</v>
      </c>
    </row>
    <row r="1489" spans="1:5" ht="15.75" x14ac:dyDescent="0.25">
      <c r="A1489" s="1" t="s">
        <v>882</v>
      </c>
      <c r="B1489" s="1" t="s">
        <v>4055</v>
      </c>
      <c r="C1489" t="s">
        <v>2386</v>
      </c>
      <c r="D1489" t="s">
        <v>4824</v>
      </c>
    </row>
    <row r="1490" spans="1:5" ht="15.75" x14ac:dyDescent="0.25">
      <c r="A1490" s="1" t="s">
        <v>881</v>
      </c>
      <c r="B1490" s="1" t="s">
        <v>4825</v>
      </c>
      <c r="C1490" t="s">
        <v>2383</v>
      </c>
      <c r="D1490" t="s">
        <v>4826</v>
      </c>
    </row>
    <row r="1491" spans="1:5" ht="15.75" x14ac:dyDescent="0.25">
      <c r="A1491" s="1" t="s">
        <v>880</v>
      </c>
      <c r="B1491" s="1" t="s">
        <v>4827</v>
      </c>
      <c r="C1491" t="s">
        <v>2383</v>
      </c>
      <c r="D1491" t="s">
        <v>4828</v>
      </c>
    </row>
    <row r="1492" spans="1:5" ht="15.75" x14ac:dyDescent="0.25">
      <c r="A1492" s="1" t="s">
        <v>879</v>
      </c>
      <c r="B1492" s="1" t="s">
        <v>4829</v>
      </c>
      <c r="C1492" t="s">
        <v>2383</v>
      </c>
      <c r="D1492" t="s">
        <v>4830</v>
      </c>
    </row>
    <row r="1493" spans="1:5" ht="15.75" x14ac:dyDescent="0.25">
      <c r="A1493" s="1" t="s">
        <v>878</v>
      </c>
      <c r="B1493" s="1" t="s">
        <v>4831</v>
      </c>
      <c r="C1493" t="s">
        <v>2386</v>
      </c>
      <c r="D1493" t="s">
        <v>4832</v>
      </c>
      <c r="E1493" t="s">
        <v>2523</v>
      </c>
    </row>
    <row r="1494" spans="1:5" ht="15.75" x14ac:dyDescent="0.25">
      <c r="A1494" s="1" t="s">
        <v>877</v>
      </c>
      <c r="B1494" s="1" t="s">
        <v>4833</v>
      </c>
      <c r="C1494" t="s">
        <v>2386</v>
      </c>
      <c r="D1494" t="s">
        <v>4834</v>
      </c>
    </row>
    <row r="1495" spans="1:5" ht="15.75" x14ac:dyDescent="0.25">
      <c r="A1495" s="1" t="s">
        <v>876</v>
      </c>
      <c r="B1495" s="1" t="s">
        <v>4835</v>
      </c>
      <c r="C1495" t="s">
        <v>2383</v>
      </c>
      <c r="D1495" t="s">
        <v>4530</v>
      </c>
    </row>
    <row r="1496" spans="1:5" ht="15.75" x14ac:dyDescent="0.25">
      <c r="A1496" s="1" t="s">
        <v>875</v>
      </c>
      <c r="B1496" s="1" t="s">
        <v>4836</v>
      </c>
      <c r="C1496" t="s">
        <v>2386</v>
      </c>
      <c r="D1496" t="s">
        <v>4837</v>
      </c>
    </row>
    <row r="1497" spans="1:5" ht="15.75" x14ac:dyDescent="0.25">
      <c r="A1497" s="1" t="s">
        <v>874</v>
      </c>
      <c r="B1497" s="1" t="s">
        <v>4838</v>
      </c>
      <c r="C1497" t="s">
        <v>2386</v>
      </c>
      <c r="D1497" t="s">
        <v>4839</v>
      </c>
    </row>
    <row r="1498" spans="1:5" ht="15.75" x14ac:dyDescent="0.25">
      <c r="A1498" s="1" t="s">
        <v>873</v>
      </c>
      <c r="B1498" s="1" t="s">
        <v>4840</v>
      </c>
      <c r="C1498" t="s">
        <v>2386</v>
      </c>
      <c r="D1498" t="s">
        <v>4841</v>
      </c>
    </row>
    <row r="1499" spans="1:5" ht="15.75" x14ac:dyDescent="0.25">
      <c r="A1499" s="1" t="s">
        <v>872</v>
      </c>
      <c r="B1499" s="1" t="s">
        <v>4842</v>
      </c>
      <c r="C1499" t="s">
        <v>2386</v>
      </c>
      <c r="D1499" t="s">
        <v>2578</v>
      </c>
    </row>
    <row r="1500" spans="1:5" ht="15.75" x14ac:dyDescent="0.25">
      <c r="A1500" s="1" t="s">
        <v>871</v>
      </c>
      <c r="B1500" s="1" t="s">
        <v>4843</v>
      </c>
      <c r="C1500" t="s">
        <v>2383</v>
      </c>
      <c r="D1500" t="s">
        <v>4844</v>
      </c>
    </row>
    <row r="1501" spans="1:5" ht="15.75" x14ac:dyDescent="0.25">
      <c r="A1501" s="1" t="s">
        <v>870</v>
      </c>
      <c r="B1501" s="1" t="s">
        <v>4845</v>
      </c>
      <c r="C1501" t="s">
        <v>2383</v>
      </c>
      <c r="D1501" t="s">
        <v>3572</v>
      </c>
    </row>
    <row r="1502" spans="1:5" ht="15.75" x14ac:dyDescent="0.25">
      <c r="A1502" s="1" t="s">
        <v>869</v>
      </c>
      <c r="B1502" s="1" t="s">
        <v>4846</v>
      </c>
      <c r="C1502" t="s">
        <v>3261</v>
      </c>
      <c r="D1502" t="s">
        <v>4847</v>
      </c>
    </row>
    <row r="1503" spans="1:5" ht="15.75" x14ac:dyDescent="0.25">
      <c r="A1503" s="1" t="s">
        <v>868</v>
      </c>
      <c r="B1503" s="1" t="s">
        <v>4848</v>
      </c>
      <c r="C1503" t="s">
        <v>2383</v>
      </c>
      <c r="D1503" t="s">
        <v>3546</v>
      </c>
    </row>
    <row r="1504" spans="1:5" ht="15.75" x14ac:dyDescent="0.25">
      <c r="A1504" s="1" t="s">
        <v>867</v>
      </c>
      <c r="B1504" s="1" t="s">
        <v>4849</v>
      </c>
      <c r="C1504" t="s">
        <v>2383</v>
      </c>
      <c r="D1504" t="s">
        <v>4850</v>
      </c>
    </row>
    <row r="1505" spans="1:4" ht="15.75" x14ac:dyDescent="0.25">
      <c r="A1505" s="1" t="s">
        <v>866</v>
      </c>
      <c r="B1505" s="1" t="s">
        <v>3941</v>
      </c>
      <c r="C1505" t="s">
        <v>2386</v>
      </c>
      <c r="D1505" t="s">
        <v>4851</v>
      </c>
    </row>
    <row r="1506" spans="1:4" ht="15.75" x14ac:dyDescent="0.25">
      <c r="A1506" s="1" t="s">
        <v>865</v>
      </c>
      <c r="B1506" s="1" t="s">
        <v>4852</v>
      </c>
      <c r="C1506" t="s">
        <v>2386</v>
      </c>
      <c r="D1506" t="s">
        <v>4853</v>
      </c>
    </row>
    <row r="1507" spans="1:4" ht="15.75" x14ac:dyDescent="0.25">
      <c r="A1507" s="1" t="s">
        <v>864</v>
      </c>
      <c r="B1507" s="1" t="s">
        <v>4854</v>
      </c>
      <c r="C1507" t="s">
        <v>2383</v>
      </c>
      <c r="D1507" t="s">
        <v>4855</v>
      </c>
    </row>
    <row r="1508" spans="1:4" ht="15.75" x14ac:dyDescent="0.25">
      <c r="A1508" s="1" t="s">
        <v>863</v>
      </c>
      <c r="B1508" s="1" t="s">
        <v>4856</v>
      </c>
      <c r="C1508" t="s">
        <v>2386</v>
      </c>
      <c r="D1508" t="s">
        <v>4681</v>
      </c>
    </row>
    <row r="1509" spans="1:4" ht="15.75" x14ac:dyDescent="0.25">
      <c r="A1509" s="1" t="s">
        <v>862</v>
      </c>
      <c r="B1509" s="1" t="s">
        <v>3810</v>
      </c>
      <c r="C1509" t="s">
        <v>2386</v>
      </c>
      <c r="D1509" t="s">
        <v>4857</v>
      </c>
    </row>
    <row r="1510" spans="1:4" ht="15.75" x14ac:dyDescent="0.25">
      <c r="A1510" s="1" t="s">
        <v>861</v>
      </c>
      <c r="B1510" s="1" t="s">
        <v>2704</v>
      </c>
      <c r="C1510" t="s">
        <v>2386</v>
      </c>
      <c r="D1510" t="s">
        <v>2751</v>
      </c>
    </row>
    <row r="1511" spans="1:4" ht="15.75" x14ac:dyDescent="0.25">
      <c r="A1511" s="1" t="s">
        <v>860</v>
      </c>
      <c r="B1511" s="1" t="s">
        <v>4858</v>
      </c>
      <c r="C1511" t="s">
        <v>2383</v>
      </c>
      <c r="D1511" t="s">
        <v>4859</v>
      </c>
    </row>
    <row r="1512" spans="1:4" ht="15.75" x14ac:dyDescent="0.25">
      <c r="A1512" s="1" t="s">
        <v>859</v>
      </c>
      <c r="B1512" s="1" t="s">
        <v>4860</v>
      </c>
      <c r="C1512" t="s">
        <v>2386</v>
      </c>
      <c r="D1512" t="s">
        <v>2684</v>
      </c>
    </row>
    <row r="1513" spans="1:4" ht="15.75" x14ac:dyDescent="0.25">
      <c r="A1513" s="1" t="s">
        <v>858</v>
      </c>
      <c r="B1513" s="1" t="s">
        <v>4861</v>
      </c>
      <c r="C1513" t="s">
        <v>2386</v>
      </c>
      <c r="D1513" t="s">
        <v>4862</v>
      </c>
    </row>
    <row r="1514" spans="1:4" ht="15.75" x14ac:dyDescent="0.25">
      <c r="A1514" s="1" t="s">
        <v>857</v>
      </c>
      <c r="B1514" s="1" t="s">
        <v>4863</v>
      </c>
      <c r="C1514" t="s">
        <v>2383</v>
      </c>
      <c r="D1514" t="s">
        <v>4864</v>
      </c>
    </row>
    <row r="1515" spans="1:4" ht="15.75" x14ac:dyDescent="0.25">
      <c r="A1515" s="1" t="s">
        <v>856</v>
      </c>
      <c r="B1515" s="1" t="s">
        <v>4865</v>
      </c>
      <c r="C1515" t="s">
        <v>2386</v>
      </c>
      <c r="D1515" t="s">
        <v>4866</v>
      </c>
    </row>
    <row r="1516" spans="1:4" ht="15.75" x14ac:dyDescent="0.25">
      <c r="A1516" s="1" t="s">
        <v>855</v>
      </c>
      <c r="B1516" s="1" t="s">
        <v>4867</v>
      </c>
      <c r="C1516" t="s">
        <v>2386</v>
      </c>
      <c r="D1516" t="s">
        <v>2684</v>
      </c>
    </row>
    <row r="1517" spans="1:4" ht="15.75" x14ac:dyDescent="0.25">
      <c r="A1517" s="1" t="s">
        <v>854</v>
      </c>
      <c r="B1517" s="1" t="s">
        <v>4868</v>
      </c>
      <c r="C1517" t="s">
        <v>2386</v>
      </c>
      <c r="D1517" t="s">
        <v>4379</v>
      </c>
    </row>
    <row r="1518" spans="1:4" ht="15.75" x14ac:dyDescent="0.25">
      <c r="A1518" s="1" t="s">
        <v>853</v>
      </c>
      <c r="B1518" s="1" t="s">
        <v>4869</v>
      </c>
      <c r="C1518" t="s">
        <v>2383</v>
      </c>
      <c r="D1518" t="s">
        <v>4870</v>
      </c>
    </row>
    <row r="1519" spans="1:4" ht="15.75" x14ac:dyDescent="0.25">
      <c r="A1519" s="1" t="s">
        <v>852</v>
      </c>
      <c r="B1519" s="1" t="s">
        <v>4871</v>
      </c>
      <c r="C1519" t="s">
        <v>2383</v>
      </c>
      <c r="D1519" t="s">
        <v>3205</v>
      </c>
    </row>
    <row r="1520" spans="1:4" ht="15.75" x14ac:dyDescent="0.25">
      <c r="A1520" s="1" t="s">
        <v>851</v>
      </c>
      <c r="B1520" s="1" t="s">
        <v>4872</v>
      </c>
      <c r="C1520" t="s">
        <v>2383</v>
      </c>
      <c r="D1520" t="s">
        <v>4873</v>
      </c>
    </row>
    <row r="1521" spans="1:4" ht="15.75" x14ac:dyDescent="0.25">
      <c r="A1521" s="1" t="s">
        <v>850</v>
      </c>
      <c r="B1521" s="1" t="s">
        <v>4874</v>
      </c>
      <c r="C1521" t="s">
        <v>2383</v>
      </c>
      <c r="D1521" t="s">
        <v>4875</v>
      </c>
    </row>
    <row r="1522" spans="1:4" ht="15.75" x14ac:dyDescent="0.25">
      <c r="A1522" s="1" t="s">
        <v>849</v>
      </c>
      <c r="B1522" s="1" t="s">
        <v>4876</v>
      </c>
      <c r="C1522" t="s">
        <v>2386</v>
      </c>
      <c r="D1522" t="s">
        <v>4877</v>
      </c>
    </row>
    <row r="1523" spans="1:4" ht="15.75" x14ac:dyDescent="0.25">
      <c r="A1523" s="1" t="s">
        <v>848</v>
      </c>
      <c r="B1523" s="1" t="s">
        <v>4878</v>
      </c>
      <c r="C1523" t="s">
        <v>2383</v>
      </c>
      <c r="D1523" t="s">
        <v>3531</v>
      </c>
    </row>
    <row r="1524" spans="1:4" ht="15.75" x14ac:dyDescent="0.25">
      <c r="A1524" s="1" t="s">
        <v>847</v>
      </c>
      <c r="B1524" s="1" t="s">
        <v>4879</v>
      </c>
      <c r="C1524" t="s">
        <v>2386</v>
      </c>
      <c r="D1524" t="s">
        <v>4880</v>
      </c>
    </row>
    <row r="1525" spans="1:4" ht="15.75" x14ac:dyDescent="0.25">
      <c r="A1525" s="1" t="s">
        <v>846</v>
      </c>
      <c r="B1525" s="1" t="s">
        <v>4881</v>
      </c>
      <c r="C1525" t="s">
        <v>2386</v>
      </c>
      <c r="D1525" t="s">
        <v>2821</v>
      </c>
    </row>
    <row r="1526" spans="1:4" ht="15.75" x14ac:dyDescent="0.25">
      <c r="A1526" s="1" t="s">
        <v>845</v>
      </c>
      <c r="B1526" s="1" t="s">
        <v>3896</v>
      </c>
      <c r="C1526" t="s">
        <v>2386</v>
      </c>
      <c r="D1526" t="s">
        <v>3027</v>
      </c>
    </row>
    <row r="1527" spans="1:4" ht="15.75" x14ac:dyDescent="0.25">
      <c r="A1527" s="1" t="s">
        <v>844</v>
      </c>
      <c r="B1527" s="1" t="s">
        <v>4882</v>
      </c>
      <c r="C1527" t="s">
        <v>2383</v>
      </c>
      <c r="D1527" t="s">
        <v>4883</v>
      </c>
    </row>
    <row r="1528" spans="1:4" ht="15.75" x14ac:dyDescent="0.25">
      <c r="A1528" s="1" t="s">
        <v>843</v>
      </c>
      <c r="B1528" s="1" t="s">
        <v>4884</v>
      </c>
      <c r="C1528" t="s">
        <v>2383</v>
      </c>
      <c r="D1528" t="s">
        <v>4885</v>
      </c>
    </row>
    <row r="1529" spans="1:4" ht="15.75" x14ac:dyDescent="0.25">
      <c r="A1529" s="1" t="s">
        <v>842</v>
      </c>
      <c r="B1529" s="1" t="s">
        <v>4886</v>
      </c>
      <c r="C1529" t="s">
        <v>2386</v>
      </c>
      <c r="D1529" t="s">
        <v>4887</v>
      </c>
    </row>
    <row r="1530" spans="1:4" ht="15.75" x14ac:dyDescent="0.25">
      <c r="A1530" s="1" t="s">
        <v>841</v>
      </c>
      <c r="B1530" s="1" t="s">
        <v>4888</v>
      </c>
      <c r="C1530" t="s">
        <v>2383</v>
      </c>
      <c r="D1530" t="s">
        <v>4889</v>
      </c>
    </row>
    <row r="1531" spans="1:4" ht="15.75" x14ac:dyDescent="0.25">
      <c r="A1531" s="1" t="s">
        <v>840</v>
      </c>
      <c r="B1531" s="1" t="s">
        <v>2934</v>
      </c>
      <c r="C1531" t="s">
        <v>2383</v>
      </c>
      <c r="D1531" t="s">
        <v>2545</v>
      </c>
    </row>
    <row r="1532" spans="1:4" ht="15.75" x14ac:dyDescent="0.25">
      <c r="A1532" s="1" t="s">
        <v>839</v>
      </c>
      <c r="B1532" s="1" t="s">
        <v>4890</v>
      </c>
      <c r="C1532" t="s">
        <v>2383</v>
      </c>
      <c r="D1532" t="s">
        <v>4891</v>
      </c>
    </row>
    <row r="1533" spans="1:4" ht="15.75" x14ac:dyDescent="0.25">
      <c r="A1533" s="1" t="s">
        <v>838</v>
      </c>
      <c r="B1533" s="1" t="s">
        <v>4892</v>
      </c>
      <c r="C1533" t="s">
        <v>2386</v>
      </c>
      <c r="D1533" t="s">
        <v>4893</v>
      </c>
    </row>
    <row r="1534" spans="1:4" ht="15.75" x14ac:dyDescent="0.25">
      <c r="A1534" s="1" t="s">
        <v>837</v>
      </c>
      <c r="B1534" s="1" t="s">
        <v>4894</v>
      </c>
      <c r="C1534" t="s">
        <v>2386</v>
      </c>
      <c r="D1534" t="s">
        <v>3118</v>
      </c>
    </row>
    <row r="1535" spans="1:4" ht="15.75" x14ac:dyDescent="0.25">
      <c r="A1535" s="1" t="s">
        <v>836</v>
      </c>
      <c r="B1535" s="1" t="s">
        <v>4895</v>
      </c>
      <c r="C1535" t="s">
        <v>2383</v>
      </c>
      <c r="D1535" t="s">
        <v>2555</v>
      </c>
    </row>
    <row r="1536" spans="1:4" ht="15.75" x14ac:dyDescent="0.25">
      <c r="A1536" s="1" t="s">
        <v>835</v>
      </c>
      <c r="B1536" s="1" t="s">
        <v>4896</v>
      </c>
      <c r="C1536" t="s">
        <v>2386</v>
      </c>
      <c r="D1536" t="s">
        <v>2435</v>
      </c>
    </row>
    <row r="1537" spans="1:5" ht="15.75" x14ac:dyDescent="0.25">
      <c r="A1537" s="1" t="s">
        <v>834</v>
      </c>
      <c r="B1537" s="1" t="s">
        <v>4897</v>
      </c>
      <c r="C1537" t="s">
        <v>2386</v>
      </c>
      <c r="D1537" t="s">
        <v>2480</v>
      </c>
    </row>
    <row r="1538" spans="1:5" ht="15.75" x14ac:dyDescent="0.25">
      <c r="A1538" s="1" t="s">
        <v>833</v>
      </c>
      <c r="B1538" s="1" t="s">
        <v>4898</v>
      </c>
      <c r="C1538" t="s">
        <v>2383</v>
      </c>
      <c r="D1538" t="s">
        <v>4899</v>
      </c>
    </row>
    <row r="1539" spans="1:5" ht="15.75" x14ac:dyDescent="0.25">
      <c r="A1539" s="1" t="s">
        <v>832</v>
      </c>
      <c r="B1539" s="1" t="s">
        <v>4900</v>
      </c>
      <c r="C1539" t="s">
        <v>2386</v>
      </c>
      <c r="D1539" t="s">
        <v>2811</v>
      </c>
    </row>
    <row r="1540" spans="1:5" ht="15.75" x14ac:dyDescent="0.25">
      <c r="A1540" s="1" t="s">
        <v>831</v>
      </c>
      <c r="B1540" s="1" t="s">
        <v>4901</v>
      </c>
      <c r="C1540" t="s">
        <v>2386</v>
      </c>
      <c r="D1540" t="s">
        <v>4902</v>
      </c>
    </row>
    <row r="1541" spans="1:5" ht="15.75" x14ac:dyDescent="0.25">
      <c r="A1541" s="1" t="s">
        <v>830</v>
      </c>
      <c r="B1541" s="1" t="s">
        <v>4903</v>
      </c>
      <c r="C1541" t="s">
        <v>2383</v>
      </c>
      <c r="D1541" t="s">
        <v>4904</v>
      </c>
    </row>
    <row r="1542" spans="1:5" ht="15.75" x14ac:dyDescent="0.25">
      <c r="A1542" s="1" t="s">
        <v>829</v>
      </c>
      <c r="B1542" s="1" t="s">
        <v>4905</v>
      </c>
      <c r="C1542" t="s">
        <v>2383</v>
      </c>
      <c r="D1542" t="s">
        <v>4906</v>
      </c>
    </row>
    <row r="1543" spans="1:5" ht="15.75" x14ac:dyDescent="0.25">
      <c r="A1543" s="1" t="s">
        <v>828</v>
      </c>
      <c r="B1543" s="1" t="s">
        <v>4907</v>
      </c>
      <c r="C1543" t="s">
        <v>2386</v>
      </c>
      <c r="D1543" t="s">
        <v>4908</v>
      </c>
    </row>
    <row r="1544" spans="1:5" ht="15.75" x14ac:dyDescent="0.25">
      <c r="A1544" s="1" t="s">
        <v>827</v>
      </c>
      <c r="B1544" s="1" t="s">
        <v>4909</v>
      </c>
      <c r="C1544" t="s">
        <v>2386</v>
      </c>
      <c r="D1544" t="s">
        <v>2480</v>
      </c>
    </row>
    <row r="1545" spans="1:5" ht="15.75" x14ac:dyDescent="0.25">
      <c r="A1545" s="1" t="s">
        <v>826</v>
      </c>
      <c r="B1545" s="1" t="s">
        <v>4910</v>
      </c>
      <c r="C1545" t="s">
        <v>2386</v>
      </c>
      <c r="D1545" t="s">
        <v>4911</v>
      </c>
    </row>
    <row r="1546" spans="1:5" ht="15.75" x14ac:dyDescent="0.25">
      <c r="A1546" s="1" t="s">
        <v>825</v>
      </c>
      <c r="B1546" s="1" t="s">
        <v>4912</v>
      </c>
      <c r="C1546" t="s">
        <v>2386</v>
      </c>
      <c r="D1546" t="s">
        <v>4913</v>
      </c>
    </row>
    <row r="1547" spans="1:5" ht="15.75" x14ac:dyDescent="0.25">
      <c r="A1547" s="1" t="s">
        <v>824</v>
      </c>
      <c r="B1547" s="1" t="s">
        <v>4914</v>
      </c>
      <c r="C1547" t="s">
        <v>2383</v>
      </c>
      <c r="D1547" t="s">
        <v>3120</v>
      </c>
    </row>
    <row r="1548" spans="1:5" ht="15.75" x14ac:dyDescent="0.25">
      <c r="A1548" s="1" t="s">
        <v>823</v>
      </c>
      <c r="B1548" s="1" t="s">
        <v>4915</v>
      </c>
      <c r="C1548" t="s">
        <v>2383</v>
      </c>
      <c r="D1548" t="s">
        <v>4916</v>
      </c>
    </row>
    <row r="1549" spans="1:5" ht="15.75" x14ac:dyDescent="0.25">
      <c r="A1549" s="1" t="s">
        <v>822</v>
      </c>
      <c r="B1549" s="1" t="s">
        <v>4917</v>
      </c>
      <c r="C1549" t="s">
        <v>2383</v>
      </c>
      <c r="D1549" t="s">
        <v>4918</v>
      </c>
    </row>
    <row r="1550" spans="1:5" ht="15.75" x14ac:dyDescent="0.25">
      <c r="A1550" s="1" t="s">
        <v>821</v>
      </c>
      <c r="B1550" s="1" t="s">
        <v>4919</v>
      </c>
      <c r="C1550" t="s">
        <v>2386</v>
      </c>
      <c r="D1550" t="s">
        <v>4920</v>
      </c>
      <c r="E1550" t="s">
        <v>3661</v>
      </c>
    </row>
    <row r="1551" spans="1:5" ht="15.75" x14ac:dyDescent="0.25">
      <c r="A1551" s="1" t="s">
        <v>820</v>
      </c>
      <c r="B1551" s="1" t="s">
        <v>4921</v>
      </c>
      <c r="C1551" t="s">
        <v>2383</v>
      </c>
      <c r="D1551" t="s">
        <v>2439</v>
      </c>
    </row>
    <row r="1552" spans="1:5" ht="15.75" x14ac:dyDescent="0.25">
      <c r="A1552" s="1" t="s">
        <v>819</v>
      </c>
      <c r="B1552" s="1" t="s">
        <v>4922</v>
      </c>
      <c r="C1552" t="s">
        <v>2386</v>
      </c>
      <c r="D1552" t="s">
        <v>4923</v>
      </c>
    </row>
    <row r="1553" spans="1:5" ht="15.75" x14ac:dyDescent="0.25">
      <c r="A1553" s="1" t="s">
        <v>818</v>
      </c>
      <c r="B1553" s="1" t="s">
        <v>4483</v>
      </c>
      <c r="C1553" t="s">
        <v>2386</v>
      </c>
      <c r="D1553" t="s">
        <v>3227</v>
      </c>
    </row>
    <row r="1554" spans="1:5" ht="15.75" x14ac:dyDescent="0.25">
      <c r="A1554" s="1" t="s">
        <v>817</v>
      </c>
      <c r="B1554" s="1" t="s">
        <v>4924</v>
      </c>
      <c r="C1554" t="s">
        <v>2386</v>
      </c>
      <c r="D1554" t="s">
        <v>4925</v>
      </c>
    </row>
    <row r="1555" spans="1:5" ht="15.75" x14ac:dyDescent="0.25">
      <c r="A1555" s="1" t="s">
        <v>816</v>
      </c>
      <c r="B1555" s="1" t="s">
        <v>4926</v>
      </c>
      <c r="C1555" t="s">
        <v>2383</v>
      </c>
      <c r="D1555" t="s">
        <v>4927</v>
      </c>
    </row>
    <row r="1556" spans="1:5" ht="15.75" x14ac:dyDescent="0.25">
      <c r="A1556" s="1" t="s">
        <v>815</v>
      </c>
      <c r="B1556" s="1" t="s">
        <v>4928</v>
      </c>
      <c r="C1556" t="s">
        <v>2383</v>
      </c>
      <c r="D1556" t="s">
        <v>2755</v>
      </c>
    </row>
    <row r="1557" spans="1:5" ht="15.75" x14ac:dyDescent="0.25">
      <c r="A1557" s="1" t="s">
        <v>814</v>
      </c>
      <c r="B1557" s="1" t="s">
        <v>4221</v>
      </c>
      <c r="C1557" t="s">
        <v>2386</v>
      </c>
      <c r="D1557" t="s">
        <v>2839</v>
      </c>
      <c r="E1557" t="s">
        <v>2523</v>
      </c>
    </row>
    <row r="1558" spans="1:5" ht="15.75" x14ac:dyDescent="0.25">
      <c r="A1558" s="1" t="s">
        <v>813</v>
      </c>
      <c r="B1558" s="1" t="s">
        <v>4929</v>
      </c>
      <c r="C1558" t="s">
        <v>2383</v>
      </c>
      <c r="D1558" t="s">
        <v>4930</v>
      </c>
    </row>
    <row r="1559" spans="1:5" ht="15.75" x14ac:dyDescent="0.25">
      <c r="A1559" s="1" t="s">
        <v>812</v>
      </c>
      <c r="B1559" s="1" t="s">
        <v>4931</v>
      </c>
      <c r="C1559" t="s">
        <v>2383</v>
      </c>
      <c r="D1559" t="s">
        <v>3515</v>
      </c>
    </row>
    <row r="1560" spans="1:5" ht="15.75" x14ac:dyDescent="0.25">
      <c r="A1560" s="1" t="s">
        <v>811</v>
      </c>
      <c r="B1560" s="1" t="s">
        <v>4932</v>
      </c>
      <c r="C1560" t="s">
        <v>2383</v>
      </c>
      <c r="D1560" t="s">
        <v>4933</v>
      </c>
    </row>
    <row r="1561" spans="1:5" ht="15.75" x14ac:dyDescent="0.25">
      <c r="A1561" s="1" t="s">
        <v>810</v>
      </c>
      <c r="B1561" s="1" t="s">
        <v>4934</v>
      </c>
      <c r="C1561" t="s">
        <v>2383</v>
      </c>
      <c r="D1561" t="s">
        <v>4935</v>
      </c>
    </row>
    <row r="1562" spans="1:5" ht="15.75" x14ac:dyDescent="0.25">
      <c r="A1562" s="1" t="s">
        <v>809</v>
      </c>
      <c r="B1562" s="1" t="s">
        <v>4936</v>
      </c>
      <c r="C1562" t="s">
        <v>2386</v>
      </c>
      <c r="D1562" t="s">
        <v>4937</v>
      </c>
    </row>
    <row r="1563" spans="1:5" ht="15.75" x14ac:dyDescent="0.25">
      <c r="A1563" s="1" t="s">
        <v>808</v>
      </c>
      <c r="B1563" s="1" t="s">
        <v>4938</v>
      </c>
      <c r="C1563" t="s">
        <v>2386</v>
      </c>
      <c r="D1563" t="s">
        <v>4939</v>
      </c>
    </row>
    <row r="1564" spans="1:5" ht="15.75" x14ac:dyDescent="0.25">
      <c r="A1564" s="1" t="s">
        <v>807</v>
      </c>
      <c r="B1564" s="1" t="s">
        <v>4940</v>
      </c>
      <c r="C1564" t="s">
        <v>2386</v>
      </c>
      <c r="D1564" t="s">
        <v>4941</v>
      </c>
    </row>
    <row r="1565" spans="1:5" ht="15.75" x14ac:dyDescent="0.25">
      <c r="A1565" s="1" t="s">
        <v>806</v>
      </c>
      <c r="B1565" s="1" t="s">
        <v>3269</v>
      </c>
      <c r="C1565" t="s">
        <v>2386</v>
      </c>
      <c r="D1565" t="s">
        <v>2678</v>
      </c>
    </row>
    <row r="1566" spans="1:5" ht="15.75" x14ac:dyDescent="0.25">
      <c r="A1566" s="1" t="s">
        <v>805</v>
      </c>
      <c r="B1566" s="1" t="s">
        <v>3910</v>
      </c>
      <c r="C1566" t="s">
        <v>2386</v>
      </c>
      <c r="D1566" t="s">
        <v>4942</v>
      </c>
    </row>
    <row r="1567" spans="1:5" ht="15.75" x14ac:dyDescent="0.25">
      <c r="A1567" s="1" t="s">
        <v>804</v>
      </c>
      <c r="B1567" s="1" t="s">
        <v>4943</v>
      </c>
      <c r="C1567" t="s">
        <v>2383</v>
      </c>
      <c r="D1567" t="s">
        <v>4944</v>
      </c>
    </row>
    <row r="1568" spans="1:5" ht="15.75" x14ac:dyDescent="0.25">
      <c r="A1568" s="1" t="s">
        <v>803</v>
      </c>
      <c r="B1568" s="1" t="s">
        <v>4945</v>
      </c>
      <c r="C1568" t="s">
        <v>2383</v>
      </c>
      <c r="D1568" t="s">
        <v>3056</v>
      </c>
    </row>
    <row r="1569" spans="1:4" ht="15.75" x14ac:dyDescent="0.25">
      <c r="A1569" s="1" t="s">
        <v>802</v>
      </c>
      <c r="B1569" s="1" t="s">
        <v>3341</v>
      </c>
      <c r="C1569" t="s">
        <v>2386</v>
      </c>
      <c r="D1569" t="s">
        <v>4946</v>
      </c>
    </row>
    <row r="1570" spans="1:4" ht="15.75" x14ac:dyDescent="0.25">
      <c r="A1570" s="1" t="s">
        <v>801</v>
      </c>
      <c r="B1570" s="1" t="s">
        <v>4947</v>
      </c>
      <c r="C1570" t="s">
        <v>2383</v>
      </c>
      <c r="D1570" t="s">
        <v>4948</v>
      </c>
    </row>
    <row r="1571" spans="1:4" ht="15.75" x14ac:dyDescent="0.25">
      <c r="A1571" s="1" t="s">
        <v>800</v>
      </c>
      <c r="B1571" s="1" t="s">
        <v>4949</v>
      </c>
      <c r="C1571" t="s">
        <v>2386</v>
      </c>
      <c r="D1571" t="s">
        <v>4156</v>
      </c>
    </row>
    <row r="1572" spans="1:4" ht="15.75" x14ac:dyDescent="0.25">
      <c r="A1572" s="1" t="s">
        <v>799</v>
      </c>
      <c r="B1572" s="1" t="s">
        <v>4950</v>
      </c>
      <c r="C1572" t="s">
        <v>2383</v>
      </c>
      <c r="D1572" t="s">
        <v>4164</v>
      </c>
    </row>
    <row r="1573" spans="1:4" ht="15.75" x14ac:dyDescent="0.25">
      <c r="A1573" s="1" t="s">
        <v>798</v>
      </c>
      <c r="B1573" s="1" t="s">
        <v>3253</v>
      </c>
      <c r="C1573" t="s">
        <v>2386</v>
      </c>
      <c r="D1573" t="s">
        <v>4951</v>
      </c>
    </row>
    <row r="1574" spans="1:4" ht="15.75" x14ac:dyDescent="0.25">
      <c r="A1574" s="1" t="s">
        <v>797</v>
      </c>
      <c r="B1574" s="1" t="s">
        <v>4952</v>
      </c>
      <c r="C1574" t="s">
        <v>2386</v>
      </c>
      <c r="D1574" t="s">
        <v>4953</v>
      </c>
    </row>
    <row r="1575" spans="1:4" ht="15.75" x14ac:dyDescent="0.25">
      <c r="A1575" s="1" t="s">
        <v>796</v>
      </c>
      <c r="B1575" s="1" t="s">
        <v>4954</v>
      </c>
      <c r="C1575" t="s">
        <v>2386</v>
      </c>
      <c r="D1575" t="s">
        <v>4955</v>
      </c>
    </row>
    <row r="1576" spans="1:4" ht="15.75" x14ac:dyDescent="0.25">
      <c r="A1576" s="1" t="s">
        <v>795</v>
      </c>
      <c r="B1576" s="1" t="s">
        <v>4956</v>
      </c>
      <c r="C1576" t="s">
        <v>2386</v>
      </c>
      <c r="D1576" t="s">
        <v>2431</v>
      </c>
    </row>
    <row r="1577" spans="1:4" ht="15.75" x14ac:dyDescent="0.25">
      <c r="A1577" s="1" t="s">
        <v>794</v>
      </c>
      <c r="B1577" s="1" t="s">
        <v>3367</v>
      </c>
      <c r="C1577" t="s">
        <v>2383</v>
      </c>
      <c r="D1577" t="s">
        <v>4957</v>
      </c>
    </row>
    <row r="1578" spans="1:4" ht="15.75" x14ac:dyDescent="0.25">
      <c r="A1578" s="1" t="s">
        <v>793</v>
      </c>
      <c r="B1578" s="1" t="s">
        <v>4958</v>
      </c>
      <c r="C1578" t="s">
        <v>2386</v>
      </c>
      <c r="D1578" t="s">
        <v>4959</v>
      </c>
    </row>
    <row r="1579" spans="1:4" ht="15.75" x14ac:dyDescent="0.25">
      <c r="A1579" s="1" t="s">
        <v>792</v>
      </c>
      <c r="B1579" s="1" t="s">
        <v>4960</v>
      </c>
      <c r="C1579" t="s">
        <v>2386</v>
      </c>
      <c r="D1579" t="s">
        <v>4961</v>
      </c>
    </row>
    <row r="1580" spans="1:4" ht="15.75" x14ac:dyDescent="0.25">
      <c r="A1580" s="1" t="s">
        <v>791</v>
      </c>
      <c r="B1580" s="1" t="s">
        <v>3537</v>
      </c>
      <c r="C1580" t="s">
        <v>2383</v>
      </c>
      <c r="D1580" t="s">
        <v>4962</v>
      </c>
    </row>
    <row r="1581" spans="1:4" ht="15.75" x14ac:dyDescent="0.25">
      <c r="A1581" s="1" t="s">
        <v>790</v>
      </c>
      <c r="B1581" s="1" t="s">
        <v>4963</v>
      </c>
      <c r="C1581" t="s">
        <v>2386</v>
      </c>
      <c r="D1581" t="s">
        <v>2680</v>
      </c>
    </row>
    <row r="1582" spans="1:4" ht="15.75" x14ac:dyDescent="0.25">
      <c r="A1582" s="1" t="s">
        <v>789</v>
      </c>
      <c r="B1582" s="1" t="s">
        <v>4964</v>
      </c>
      <c r="C1582" t="s">
        <v>2386</v>
      </c>
      <c r="D1582" t="s">
        <v>4965</v>
      </c>
    </row>
    <row r="1583" spans="1:4" ht="15.75" x14ac:dyDescent="0.25">
      <c r="A1583" s="1" t="s">
        <v>788</v>
      </c>
      <c r="B1583" s="1" t="s">
        <v>3008</v>
      </c>
      <c r="C1583" t="s">
        <v>2386</v>
      </c>
      <c r="D1583" t="s">
        <v>4966</v>
      </c>
    </row>
    <row r="1584" spans="1:4" ht="15.75" x14ac:dyDescent="0.25">
      <c r="A1584" s="1" t="s">
        <v>787</v>
      </c>
      <c r="B1584" s="1" t="s">
        <v>4967</v>
      </c>
      <c r="C1584" t="s">
        <v>3261</v>
      </c>
      <c r="D1584" t="s">
        <v>4968</v>
      </c>
    </row>
    <row r="1585" spans="1:4" ht="15.75" x14ac:dyDescent="0.25">
      <c r="A1585" s="1" t="s">
        <v>786</v>
      </c>
      <c r="B1585" s="1" t="s">
        <v>4969</v>
      </c>
      <c r="C1585" t="s">
        <v>2383</v>
      </c>
      <c r="D1585" t="s">
        <v>4970</v>
      </c>
    </row>
    <row r="1586" spans="1:4" ht="15.75" x14ac:dyDescent="0.25">
      <c r="A1586" s="1" t="s">
        <v>785</v>
      </c>
      <c r="B1586" s="1" t="s">
        <v>4971</v>
      </c>
      <c r="C1586" t="s">
        <v>3261</v>
      </c>
      <c r="D1586" t="s">
        <v>4972</v>
      </c>
    </row>
    <row r="1587" spans="1:4" ht="15.75" x14ac:dyDescent="0.25">
      <c r="A1587" s="1" t="s">
        <v>784</v>
      </c>
      <c r="B1587" s="1" t="s">
        <v>4973</v>
      </c>
      <c r="C1587" t="s">
        <v>2383</v>
      </c>
      <c r="D1587" t="s">
        <v>4974</v>
      </c>
    </row>
    <row r="1588" spans="1:4" ht="15.75" x14ac:dyDescent="0.25">
      <c r="A1588" s="1" t="s">
        <v>783</v>
      </c>
      <c r="B1588" s="1" t="s">
        <v>4975</v>
      </c>
      <c r="C1588" t="s">
        <v>2386</v>
      </c>
      <c r="D1588" t="s">
        <v>4976</v>
      </c>
    </row>
    <row r="1589" spans="1:4" ht="15.75" x14ac:dyDescent="0.25">
      <c r="A1589" s="1" t="s">
        <v>782</v>
      </c>
      <c r="B1589" s="1" t="s">
        <v>4977</v>
      </c>
      <c r="C1589" t="s">
        <v>2386</v>
      </c>
      <c r="D1589" t="s">
        <v>4978</v>
      </c>
    </row>
    <row r="1590" spans="1:4" ht="15.75" x14ac:dyDescent="0.25">
      <c r="A1590" s="1" t="s">
        <v>781</v>
      </c>
      <c r="B1590" s="1" t="s">
        <v>4979</v>
      </c>
      <c r="C1590" t="s">
        <v>2383</v>
      </c>
      <c r="D1590" t="s">
        <v>4980</v>
      </c>
    </row>
    <row r="1591" spans="1:4" ht="15.75" x14ac:dyDescent="0.25">
      <c r="A1591" s="1" t="s">
        <v>780</v>
      </c>
      <c r="B1591" s="1" t="s">
        <v>2942</v>
      </c>
      <c r="C1591" t="s">
        <v>2386</v>
      </c>
      <c r="D1591" t="s">
        <v>3140</v>
      </c>
    </row>
    <row r="1592" spans="1:4" ht="15.75" x14ac:dyDescent="0.25">
      <c r="A1592" s="1" t="s">
        <v>779</v>
      </c>
      <c r="B1592" s="1" t="s">
        <v>4981</v>
      </c>
      <c r="C1592" t="s">
        <v>2386</v>
      </c>
      <c r="D1592" t="s">
        <v>3315</v>
      </c>
    </row>
    <row r="1593" spans="1:4" ht="15.75" x14ac:dyDescent="0.25">
      <c r="A1593" s="1" t="s">
        <v>778</v>
      </c>
      <c r="B1593" s="1" t="s">
        <v>4982</v>
      </c>
      <c r="C1593" t="s">
        <v>2386</v>
      </c>
      <c r="D1593" t="s">
        <v>2796</v>
      </c>
    </row>
    <row r="1594" spans="1:4" ht="15.75" x14ac:dyDescent="0.25">
      <c r="A1594" s="1" t="s">
        <v>777</v>
      </c>
      <c r="B1594" s="1" t="s">
        <v>4983</v>
      </c>
      <c r="C1594" t="s">
        <v>3261</v>
      </c>
      <c r="D1594" t="s">
        <v>3331</v>
      </c>
    </row>
    <row r="1595" spans="1:4" ht="15.75" x14ac:dyDescent="0.25">
      <c r="A1595" s="1" t="s">
        <v>776</v>
      </c>
      <c r="B1595" s="1" t="s">
        <v>4984</v>
      </c>
      <c r="C1595" t="s">
        <v>2386</v>
      </c>
      <c r="D1595" t="s">
        <v>4985</v>
      </c>
    </row>
    <row r="1596" spans="1:4" ht="15.75" x14ac:dyDescent="0.25">
      <c r="A1596" s="1" t="s">
        <v>775</v>
      </c>
      <c r="B1596" s="1" t="s">
        <v>4986</v>
      </c>
      <c r="C1596" t="s">
        <v>2383</v>
      </c>
      <c r="D1596" t="s">
        <v>2747</v>
      </c>
    </row>
    <row r="1597" spans="1:4" ht="15.75" x14ac:dyDescent="0.25">
      <c r="A1597" s="1" t="s">
        <v>774</v>
      </c>
      <c r="B1597" s="1" t="s">
        <v>4987</v>
      </c>
      <c r="C1597" t="s">
        <v>3261</v>
      </c>
      <c r="D1597" t="s">
        <v>2999</v>
      </c>
    </row>
    <row r="1598" spans="1:4" ht="15.75" x14ac:dyDescent="0.25">
      <c r="A1598" s="1" t="s">
        <v>773</v>
      </c>
      <c r="B1598" s="1" t="s">
        <v>4988</v>
      </c>
      <c r="C1598" t="s">
        <v>2386</v>
      </c>
      <c r="D1598" t="s">
        <v>4989</v>
      </c>
    </row>
    <row r="1599" spans="1:4" ht="15.75" x14ac:dyDescent="0.25">
      <c r="A1599" s="1" t="s">
        <v>772</v>
      </c>
      <c r="B1599" s="1" t="s">
        <v>4990</v>
      </c>
      <c r="C1599" t="s">
        <v>2386</v>
      </c>
      <c r="D1599" t="s">
        <v>4991</v>
      </c>
    </row>
    <row r="1600" spans="1:4" ht="15.75" x14ac:dyDescent="0.25">
      <c r="A1600" s="1" t="s">
        <v>771</v>
      </c>
      <c r="B1600" s="1" t="s">
        <v>3979</v>
      </c>
      <c r="C1600" t="s">
        <v>2386</v>
      </c>
      <c r="D1600" t="s">
        <v>4992</v>
      </c>
    </row>
    <row r="1601" spans="1:4" ht="15.75" x14ac:dyDescent="0.25">
      <c r="A1601" s="1" t="s">
        <v>770</v>
      </c>
      <c r="B1601" s="1" t="s">
        <v>4993</v>
      </c>
      <c r="C1601" t="s">
        <v>2386</v>
      </c>
      <c r="D1601" t="s">
        <v>3105</v>
      </c>
    </row>
    <row r="1602" spans="1:4" ht="15.75" x14ac:dyDescent="0.25">
      <c r="A1602" s="1" t="s">
        <v>769</v>
      </c>
      <c r="B1602" s="1" t="s">
        <v>4994</v>
      </c>
      <c r="C1602" t="s">
        <v>2383</v>
      </c>
      <c r="D1602" t="s">
        <v>4995</v>
      </c>
    </row>
    <row r="1603" spans="1:4" ht="15.75" x14ac:dyDescent="0.25">
      <c r="A1603" s="1" t="s">
        <v>768</v>
      </c>
      <c r="B1603" s="1" t="s">
        <v>4996</v>
      </c>
      <c r="C1603" t="s">
        <v>2386</v>
      </c>
      <c r="D1603" t="s">
        <v>3895</v>
      </c>
    </row>
    <row r="1604" spans="1:4" ht="15.75" x14ac:dyDescent="0.25">
      <c r="A1604" s="1" t="s">
        <v>767</v>
      </c>
      <c r="B1604" s="1" t="s">
        <v>4997</v>
      </c>
      <c r="C1604" t="s">
        <v>2386</v>
      </c>
      <c r="D1604" t="s">
        <v>2640</v>
      </c>
    </row>
    <row r="1605" spans="1:4" ht="15.75" x14ac:dyDescent="0.25">
      <c r="A1605" s="1" t="s">
        <v>766</v>
      </c>
      <c r="B1605" s="1" t="s">
        <v>3776</v>
      </c>
      <c r="C1605" t="s">
        <v>2386</v>
      </c>
      <c r="D1605" t="s">
        <v>4998</v>
      </c>
    </row>
    <row r="1606" spans="1:4" ht="15.75" x14ac:dyDescent="0.25">
      <c r="A1606" s="1" t="s">
        <v>765</v>
      </c>
      <c r="B1606" s="1" t="s">
        <v>4999</v>
      </c>
      <c r="C1606" t="s">
        <v>3261</v>
      </c>
      <c r="D1606" t="s">
        <v>4459</v>
      </c>
    </row>
    <row r="1607" spans="1:4" ht="15.75" x14ac:dyDescent="0.25">
      <c r="A1607" s="1" t="s">
        <v>764</v>
      </c>
      <c r="B1607" s="1" t="s">
        <v>5000</v>
      </c>
      <c r="C1607" t="s">
        <v>2386</v>
      </c>
      <c r="D1607" t="s">
        <v>2565</v>
      </c>
    </row>
    <row r="1608" spans="1:4" ht="15.75" x14ac:dyDescent="0.25">
      <c r="A1608" s="1" t="s">
        <v>763</v>
      </c>
      <c r="B1608" s="1" t="s">
        <v>3269</v>
      </c>
      <c r="C1608" t="s">
        <v>2386</v>
      </c>
      <c r="D1608" t="s">
        <v>3497</v>
      </c>
    </row>
    <row r="1609" spans="1:4" ht="15.75" x14ac:dyDescent="0.25">
      <c r="A1609" s="1" t="s">
        <v>762</v>
      </c>
      <c r="B1609" s="1" t="s">
        <v>5001</v>
      </c>
      <c r="C1609" t="s">
        <v>2383</v>
      </c>
      <c r="D1609" t="s">
        <v>5002</v>
      </c>
    </row>
    <row r="1610" spans="1:4" ht="15.75" x14ac:dyDescent="0.25">
      <c r="A1610" s="1" t="s">
        <v>761</v>
      </c>
      <c r="B1610" s="1" t="s">
        <v>5003</v>
      </c>
      <c r="C1610" t="s">
        <v>2383</v>
      </c>
      <c r="D1610" t="s">
        <v>3331</v>
      </c>
    </row>
    <row r="1611" spans="1:4" ht="15.75" x14ac:dyDescent="0.25">
      <c r="A1611" s="1" t="s">
        <v>760</v>
      </c>
      <c r="B1611" s="1" t="s">
        <v>5004</v>
      </c>
      <c r="C1611" t="s">
        <v>2383</v>
      </c>
      <c r="D1611" t="s">
        <v>3740</v>
      </c>
    </row>
    <row r="1612" spans="1:4" ht="15.75" x14ac:dyDescent="0.25">
      <c r="A1612" s="1" t="s">
        <v>759</v>
      </c>
      <c r="B1612" s="1" t="s">
        <v>5005</v>
      </c>
      <c r="C1612" t="s">
        <v>2383</v>
      </c>
      <c r="D1612" t="s">
        <v>5006</v>
      </c>
    </row>
    <row r="1613" spans="1:4" ht="15.75" x14ac:dyDescent="0.25">
      <c r="A1613" s="1" t="s">
        <v>758</v>
      </c>
      <c r="B1613" s="1" t="s">
        <v>5007</v>
      </c>
      <c r="C1613" t="s">
        <v>2383</v>
      </c>
      <c r="D1613" t="s">
        <v>3116</v>
      </c>
    </row>
    <row r="1614" spans="1:4" ht="15.75" x14ac:dyDescent="0.25">
      <c r="A1614" s="1" t="s">
        <v>757</v>
      </c>
      <c r="B1614" s="1" t="s">
        <v>5008</v>
      </c>
      <c r="C1614" t="s">
        <v>2386</v>
      </c>
      <c r="D1614" t="s">
        <v>5009</v>
      </c>
    </row>
    <row r="1615" spans="1:4" ht="15.75" x14ac:dyDescent="0.25">
      <c r="A1615" s="1" t="s">
        <v>756</v>
      </c>
      <c r="B1615" s="1" t="s">
        <v>5010</v>
      </c>
      <c r="C1615" t="s">
        <v>2383</v>
      </c>
      <c r="D1615" t="s">
        <v>5011</v>
      </c>
    </row>
    <row r="1616" spans="1:4" ht="15.75" x14ac:dyDescent="0.25">
      <c r="A1616" s="1" t="s">
        <v>755</v>
      </c>
      <c r="B1616" s="1" t="s">
        <v>5012</v>
      </c>
      <c r="C1616" t="s">
        <v>2386</v>
      </c>
      <c r="D1616" t="s">
        <v>2811</v>
      </c>
    </row>
    <row r="1617" spans="1:4" ht="15.75" x14ac:dyDescent="0.25">
      <c r="A1617" s="1" t="s">
        <v>754</v>
      </c>
      <c r="B1617" s="1" t="s">
        <v>5013</v>
      </c>
      <c r="C1617" t="s">
        <v>2383</v>
      </c>
      <c r="D1617" t="s">
        <v>2417</v>
      </c>
    </row>
    <row r="1618" spans="1:4" ht="15.75" x14ac:dyDescent="0.25">
      <c r="A1618" s="1" t="s">
        <v>753</v>
      </c>
      <c r="B1618" s="1" t="s">
        <v>5014</v>
      </c>
      <c r="C1618" t="s">
        <v>2386</v>
      </c>
      <c r="D1618" t="s">
        <v>5015</v>
      </c>
    </row>
    <row r="1619" spans="1:4" ht="15.75" x14ac:dyDescent="0.25">
      <c r="A1619" s="1" t="s">
        <v>752</v>
      </c>
      <c r="B1619" s="1" t="s">
        <v>5016</v>
      </c>
      <c r="C1619" t="s">
        <v>2383</v>
      </c>
      <c r="D1619" t="s">
        <v>4084</v>
      </c>
    </row>
    <row r="1620" spans="1:4" ht="15.75" x14ac:dyDescent="0.25">
      <c r="A1620" s="1" t="s">
        <v>751</v>
      </c>
      <c r="B1620" s="1" t="s">
        <v>2483</v>
      </c>
      <c r="C1620" t="s">
        <v>2386</v>
      </c>
      <c r="D1620" t="s">
        <v>5017</v>
      </c>
    </row>
    <row r="1621" spans="1:4" ht="15.75" x14ac:dyDescent="0.25">
      <c r="A1621" s="1" t="s">
        <v>750</v>
      </c>
      <c r="B1621" s="1" t="s">
        <v>5018</v>
      </c>
      <c r="C1621" t="s">
        <v>2383</v>
      </c>
      <c r="D1621" t="s">
        <v>5019</v>
      </c>
    </row>
    <row r="1622" spans="1:4" ht="15.75" x14ac:dyDescent="0.25">
      <c r="A1622" s="1" t="s">
        <v>749</v>
      </c>
      <c r="B1622" s="1" t="s">
        <v>5020</v>
      </c>
      <c r="C1622" t="s">
        <v>2383</v>
      </c>
      <c r="D1622" t="s">
        <v>5021</v>
      </c>
    </row>
    <row r="1623" spans="1:4" ht="15.75" x14ac:dyDescent="0.25">
      <c r="A1623" s="1" t="s">
        <v>748</v>
      </c>
      <c r="B1623" s="1" t="s">
        <v>5022</v>
      </c>
      <c r="C1623" t="s">
        <v>2386</v>
      </c>
      <c r="D1623" t="s">
        <v>2734</v>
      </c>
    </row>
    <row r="1624" spans="1:4" ht="15.75" x14ac:dyDescent="0.25">
      <c r="A1624" s="1" t="s">
        <v>747</v>
      </c>
      <c r="B1624" s="1" t="s">
        <v>5023</v>
      </c>
      <c r="C1624" t="s">
        <v>2386</v>
      </c>
      <c r="D1624" t="s">
        <v>3467</v>
      </c>
    </row>
    <row r="1625" spans="1:4" ht="15.75" x14ac:dyDescent="0.25">
      <c r="A1625" s="1" t="s">
        <v>746</v>
      </c>
      <c r="B1625" s="1" t="s">
        <v>5024</v>
      </c>
      <c r="C1625" t="s">
        <v>2383</v>
      </c>
      <c r="D1625" t="s">
        <v>3159</v>
      </c>
    </row>
    <row r="1626" spans="1:4" ht="15.75" x14ac:dyDescent="0.25">
      <c r="A1626" s="1" t="s">
        <v>745</v>
      </c>
      <c r="B1626" s="1" t="s">
        <v>5025</v>
      </c>
      <c r="C1626" t="s">
        <v>2383</v>
      </c>
      <c r="D1626" t="s">
        <v>2555</v>
      </c>
    </row>
    <row r="1627" spans="1:4" ht="15.75" x14ac:dyDescent="0.25">
      <c r="A1627" s="1" t="s">
        <v>744</v>
      </c>
      <c r="B1627" s="1" t="s">
        <v>4140</v>
      </c>
      <c r="C1627" t="s">
        <v>3261</v>
      </c>
      <c r="D1627" t="s">
        <v>5026</v>
      </c>
    </row>
    <row r="1628" spans="1:4" ht="15.75" x14ac:dyDescent="0.25">
      <c r="A1628" s="1" t="s">
        <v>743</v>
      </c>
      <c r="B1628" s="1" t="s">
        <v>5027</v>
      </c>
      <c r="C1628" t="s">
        <v>2383</v>
      </c>
      <c r="D1628" t="s">
        <v>5028</v>
      </c>
    </row>
    <row r="1629" spans="1:4" ht="15.75" x14ac:dyDescent="0.25">
      <c r="A1629" s="1" t="s">
        <v>742</v>
      </c>
      <c r="B1629" s="1" t="s">
        <v>5029</v>
      </c>
      <c r="C1629" t="s">
        <v>2386</v>
      </c>
      <c r="D1629" t="s">
        <v>2547</v>
      </c>
    </row>
    <row r="1630" spans="1:4" ht="15.75" x14ac:dyDescent="0.25">
      <c r="A1630" s="1" t="s">
        <v>741</v>
      </c>
      <c r="B1630" s="1" t="s">
        <v>5030</v>
      </c>
      <c r="C1630" t="s">
        <v>2386</v>
      </c>
      <c r="D1630" t="s">
        <v>5031</v>
      </c>
    </row>
    <row r="1631" spans="1:4" ht="15.75" x14ac:dyDescent="0.25">
      <c r="A1631" s="1" t="s">
        <v>740</v>
      </c>
      <c r="B1631" s="1" t="s">
        <v>5032</v>
      </c>
      <c r="C1631" t="s">
        <v>2383</v>
      </c>
      <c r="D1631" t="s">
        <v>5033</v>
      </c>
    </row>
    <row r="1632" spans="1:4" ht="15.75" x14ac:dyDescent="0.25">
      <c r="A1632" s="1" t="s">
        <v>739</v>
      </c>
      <c r="B1632" s="1" t="s">
        <v>4130</v>
      </c>
      <c r="C1632" t="s">
        <v>2386</v>
      </c>
      <c r="D1632" t="s">
        <v>2811</v>
      </c>
    </row>
    <row r="1633" spans="1:4" ht="15.75" x14ac:dyDescent="0.25">
      <c r="A1633" s="1" t="s">
        <v>738</v>
      </c>
      <c r="B1633" s="1" t="s">
        <v>4898</v>
      </c>
      <c r="C1633" t="s">
        <v>2386</v>
      </c>
      <c r="D1633" t="s">
        <v>5034</v>
      </c>
    </row>
    <row r="1634" spans="1:4" ht="15.75" x14ac:dyDescent="0.25">
      <c r="A1634" s="1" t="s">
        <v>737</v>
      </c>
      <c r="B1634" s="1" t="s">
        <v>5035</v>
      </c>
      <c r="C1634" t="s">
        <v>2383</v>
      </c>
      <c r="D1634" t="s">
        <v>4353</v>
      </c>
    </row>
    <row r="1635" spans="1:4" ht="15.75" x14ac:dyDescent="0.25">
      <c r="A1635" s="1" t="s">
        <v>736</v>
      </c>
      <c r="B1635" s="1" t="s">
        <v>5036</v>
      </c>
      <c r="C1635" t="s">
        <v>2386</v>
      </c>
      <c r="D1635" t="s">
        <v>5037</v>
      </c>
    </row>
    <row r="1636" spans="1:4" ht="15.75" x14ac:dyDescent="0.25">
      <c r="A1636" s="1" t="s">
        <v>735</v>
      </c>
      <c r="B1636" s="1" t="s">
        <v>5038</v>
      </c>
      <c r="C1636" t="s">
        <v>2383</v>
      </c>
      <c r="D1636" t="s">
        <v>5039</v>
      </c>
    </row>
    <row r="1637" spans="1:4" ht="15.75" x14ac:dyDescent="0.25">
      <c r="A1637" s="1" t="s">
        <v>734</v>
      </c>
      <c r="B1637" s="1" t="s">
        <v>5040</v>
      </c>
      <c r="C1637" t="s">
        <v>2383</v>
      </c>
      <c r="D1637" t="s">
        <v>3264</v>
      </c>
    </row>
    <row r="1638" spans="1:4" ht="15.75" x14ac:dyDescent="0.25">
      <c r="A1638" s="1" t="s">
        <v>733</v>
      </c>
      <c r="B1638" s="1" t="s">
        <v>5041</v>
      </c>
      <c r="C1638" t="s">
        <v>2383</v>
      </c>
      <c r="D1638" t="s">
        <v>5042</v>
      </c>
    </row>
    <row r="1639" spans="1:4" ht="15.75" x14ac:dyDescent="0.25">
      <c r="A1639" s="1" t="s">
        <v>732</v>
      </c>
      <c r="B1639" s="1" t="s">
        <v>4620</v>
      </c>
      <c r="C1639" t="s">
        <v>2383</v>
      </c>
      <c r="D1639" t="s">
        <v>5043</v>
      </c>
    </row>
    <row r="1640" spans="1:4" ht="15.75" x14ac:dyDescent="0.25">
      <c r="A1640" s="1" t="s">
        <v>731</v>
      </c>
      <c r="B1640" s="1" t="s">
        <v>2842</v>
      </c>
      <c r="C1640" t="s">
        <v>2386</v>
      </c>
      <c r="D1640" t="s">
        <v>5044</v>
      </c>
    </row>
    <row r="1641" spans="1:4" ht="15.75" x14ac:dyDescent="0.25">
      <c r="A1641" s="1" t="s">
        <v>730</v>
      </c>
      <c r="B1641" s="1" t="s">
        <v>5045</v>
      </c>
      <c r="C1641" t="s">
        <v>2383</v>
      </c>
      <c r="D1641" t="s">
        <v>5046</v>
      </c>
    </row>
    <row r="1642" spans="1:4" ht="15.75" x14ac:dyDescent="0.25">
      <c r="A1642" s="1" t="s">
        <v>729</v>
      </c>
      <c r="B1642" s="1" t="s">
        <v>5047</v>
      </c>
      <c r="C1642" t="s">
        <v>2383</v>
      </c>
      <c r="D1642" t="s">
        <v>5048</v>
      </c>
    </row>
    <row r="1643" spans="1:4" ht="15.75" x14ac:dyDescent="0.25">
      <c r="A1643" s="1" t="s">
        <v>728</v>
      </c>
      <c r="B1643" s="1" t="s">
        <v>3215</v>
      </c>
      <c r="C1643" t="s">
        <v>2383</v>
      </c>
      <c r="D1643" t="s">
        <v>3220</v>
      </c>
    </row>
    <row r="1644" spans="1:4" ht="15.75" x14ac:dyDescent="0.25">
      <c r="A1644" s="1" t="s">
        <v>727</v>
      </c>
      <c r="B1644" s="1" t="s">
        <v>5049</v>
      </c>
      <c r="C1644" t="s">
        <v>2383</v>
      </c>
      <c r="D1644" t="s">
        <v>3313</v>
      </c>
    </row>
    <row r="1645" spans="1:4" ht="15.75" x14ac:dyDescent="0.25">
      <c r="A1645" s="1" t="s">
        <v>726</v>
      </c>
      <c r="B1645" s="1" t="s">
        <v>3369</v>
      </c>
      <c r="C1645" t="s">
        <v>2386</v>
      </c>
      <c r="D1645" t="s">
        <v>2711</v>
      </c>
    </row>
    <row r="1646" spans="1:4" ht="15.75" x14ac:dyDescent="0.25">
      <c r="A1646" s="1" t="s">
        <v>725</v>
      </c>
      <c r="B1646" s="1" t="s">
        <v>3760</v>
      </c>
      <c r="C1646" t="s">
        <v>2386</v>
      </c>
      <c r="D1646" t="s">
        <v>5050</v>
      </c>
    </row>
    <row r="1647" spans="1:4" ht="15.75" x14ac:dyDescent="0.25">
      <c r="A1647" s="1" t="s">
        <v>724</v>
      </c>
      <c r="B1647" s="1" t="s">
        <v>5051</v>
      </c>
      <c r="C1647" t="s">
        <v>3261</v>
      </c>
      <c r="D1647" t="s">
        <v>4474</v>
      </c>
    </row>
    <row r="1648" spans="1:4" ht="15.75" x14ac:dyDescent="0.25">
      <c r="A1648" s="1" t="s">
        <v>723</v>
      </c>
      <c r="B1648" s="1" t="s">
        <v>5052</v>
      </c>
      <c r="C1648" t="s">
        <v>2386</v>
      </c>
      <c r="D1648" t="s">
        <v>2719</v>
      </c>
    </row>
    <row r="1649" spans="1:4" ht="15.75" x14ac:dyDescent="0.25">
      <c r="A1649" s="1" t="s">
        <v>722</v>
      </c>
      <c r="B1649" s="1" t="s">
        <v>5053</v>
      </c>
      <c r="C1649" t="s">
        <v>2386</v>
      </c>
      <c r="D1649" t="s">
        <v>2843</v>
      </c>
    </row>
    <row r="1650" spans="1:4" ht="15.75" x14ac:dyDescent="0.25">
      <c r="A1650" s="1" t="s">
        <v>721</v>
      </c>
      <c r="B1650" s="1" t="s">
        <v>2842</v>
      </c>
      <c r="C1650" t="s">
        <v>2383</v>
      </c>
      <c r="D1650" t="s">
        <v>2417</v>
      </c>
    </row>
    <row r="1651" spans="1:4" ht="15.75" x14ac:dyDescent="0.25">
      <c r="A1651" s="1" t="s">
        <v>720</v>
      </c>
      <c r="B1651" s="1" t="s">
        <v>5054</v>
      </c>
      <c r="C1651" t="s">
        <v>3261</v>
      </c>
      <c r="D1651" t="s">
        <v>2573</v>
      </c>
    </row>
    <row r="1652" spans="1:4" ht="15.75" x14ac:dyDescent="0.25">
      <c r="A1652" s="1" t="s">
        <v>719</v>
      </c>
      <c r="B1652" s="1" t="s">
        <v>5055</v>
      </c>
      <c r="C1652" t="s">
        <v>2386</v>
      </c>
      <c r="D1652" t="s">
        <v>5056</v>
      </c>
    </row>
    <row r="1653" spans="1:4" ht="15.75" x14ac:dyDescent="0.25">
      <c r="A1653" s="1" t="s">
        <v>718</v>
      </c>
      <c r="B1653" s="1" t="s">
        <v>5057</v>
      </c>
      <c r="C1653" t="s">
        <v>2383</v>
      </c>
      <c r="D1653" t="s">
        <v>5058</v>
      </c>
    </row>
    <row r="1654" spans="1:4" ht="15.75" x14ac:dyDescent="0.25">
      <c r="A1654" s="1" t="s">
        <v>717</v>
      </c>
      <c r="B1654" s="1" t="s">
        <v>5059</v>
      </c>
      <c r="C1654" t="s">
        <v>2383</v>
      </c>
      <c r="D1654" t="s">
        <v>3270</v>
      </c>
    </row>
    <row r="1655" spans="1:4" ht="15.75" x14ac:dyDescent="0.25">
      <c r="A1655" s="1" t="s">
        <v>716</v>
      </c>
      <c r="B1655" s="1" t="s">
        <v>5060</v>
      </c>
      <c r="C1655" t="s">
        <v>2386</v>
      </c>
      <c r="D1655" t="s">
        <v>5061</v>
      </c>
    </row>
    <row r="1656" spans="1:4" ht="15.75" x14ac:dyDescent="0.25">
      <c r="A1656" s="1" t="s">
        <v>715</v>
      </c>
      <c r="B1656" s="1" t="s">
        <v>5062</v>
      </c>
      <c r="C1656" t="s">
        <v>2386</v>
      </c>
      <c r="D1656" t="s">
        <v>5063</v>
      </c>
    </row>
    <row r="1657" spans="1:4" ht="15.75" x14ac:dyDescent="0.25">
      <c r="A1657" s="1" t="s">
        <v>714</v>
      </c>
      <c r="B1657" s="1" t="s">
        <v>5064</v>
      </c>
      <c r="C1657" t="s">
        <v>2386</v>
      </c>
      <c r="D1657" t="s">
        <v>2667</v>
      </c>
    </row>
    <row r="1658" spans="1:4" ht="15.75" x14ac:dyDescent="0.25">
      <c r="A1658" s="1" t="s">
        <v>713</v>
      </c>
      <c r="B1658" s="1" t="s">
        <v>3638</v>
      </c>
      <c r="C1658" t="s">
        <v>2383</v>
      </c>
      <c r="D1658" t="s">
        <v>5065</v>
      </c>
    </row>
    <row r="1659" spans="1:4" ht="15.75" x14ac:dyDescent="0.25">
      <c r="A1659" s="1" t="s">
        <v>712</v>
      </c>
      <c r="B1659" s="1" t="s">
        <v>5066</v>
      </c>
      <c r="C1659" t="s">
        <v>3261</v>
      </c>
      <c r="D1659" t="s">
        <v>5067</v>
      </c>
    </row>
    <row r="1660" spans="1:4" ht="15.75" x14ac:dyDescent="0.25">
      <c r="A1660" s="1" t="s">
        <v>711</v>
      </c>
      <c r="B1660" s="1" t="s">
        <v>3965</v>
      </c>
      <c r="C1660" t="s">
        <v>2383</v>
      </c>
      <c r="D1660" t="s">
        <v>2384</v>
      </c>
    </row>
    <row r="1661" spans="1:4" ht="15.75" x14ac:dyDescent="0.25">
      <c r="A1661" s="1" t="s">
        <v>710</v>
      </c>
      <c r="B1661" s="1" t="s">
        <v>5068</v>
      </c>
      <c r="C1661" t="s">
        <v>2386</v>
      </c>
      <c r="D1661" t="s">
        <v>5069</v>
      </c>
    </row>
    <row r="1662" spans="1:4" ht="15.75" x14ac:dyDescent="0.25">
      <c r="A1662" s="1" t="s">
        <v>709</v>
      </c>
      <c r="B1662" s="1" t="s">
        <v>5070</v>
      </c>
      <c r="C1662" t="s">
        <v>3261</v>
      </c>
      <c r="D1662" t="s">
        <v>5071</v>
      </c>
    </row>
    <row r="1663" spans="1:4" ht="15.75" x14ac:dyDescent="0.25">
      <c r="A1663" s="1" t="s">
        <v>708</v>
      </c>
      <c r="B1663" s="1" t="s">
        <v>5072</v>
      </c>
      <c r="C1663" t="s">
        <v>2386</v>
      </c>
      <c r="D1663" t="s">
        <v>2821</v>
      </c>
    </row>
    <row r="1664" spans="1:4" ht="15.75" x14ac:dyDescent="0.25">
      <c r="A1664" s="1" t="s">
        <v>707</v>
      </c>
      <c r="B1664" s="1" t="s">
        <v>5073</v>
      </c>
      <c r="C1664" t="s">
        <v>2383</v>
      </c>
      <c r="D1664" t="s">
        <v>5074</v>
      </c>
    </row>
    <row r="1665" spans="1:4" ht="15.75" x14ac:dyDescent="0.25">
      <c r="A1665" s="1" t="s">
        <v>706</v>
      </c>
      <c r="B1665" s="1" t="s">
        <v>5075</v>
      </c>
      <c r="C1665" t="s">
        <v>2386</v>
      </c>
      <c r="D1665" t="s">
        <v>5076</v>
      </c>
    </row>
    <row r="1666" spans="1:4" ht="15.75" x14ac:dyDescent="0.25">
      <c r="A1666" s="1" t="s">
        <v>705</v>
      </c>
      <c r="B1666" s="1" t="s">
        <v>5077</v>
      </c>
      <c r="C1666" t="s">
        <v>2386</v>
      </c>
      <c r="D1666" t="s">
        <v>5078</v>
      </c>
    </row>
    <row r="1667" spans="1:4" ht="15.75" x14ac:dyDescent="0.25">
      <c r="A1667" s="1" t="s">
        <v>704</v>
      </c>
      <c r="B1667" s="1" t="s">
        <v>2513</v>
      </c>
      <c r="C1667" t="s">
        <v>2386</v>
      </c>
      <c r="D1667" t="s">
        <v>5079</v>
      </c>
    </row>
    <row r="1668" spans="1:4" ht="15.75" x14ac:dyDescent="0.25">
      <c r="A1668" s="1" t="s">
        <v>703</v>
      </c>
      <c r="B1668" s="1" t="s">
        <v>5080</v>
      </c>
      <c r="C1668" t="s">
        <v>2386</v>
      </c>
      <c r="D1668" t="s">
        <v>2462</v>
      </c>
    </row>
    <row r="1669" spans="1:4" ht="15.75" x14ac:dyDescent="0.25">
      <c r="A1669" s="1" t="s">
        <v>702</v>
      </c>
      <c r="B1669" s="1" t="s">
        <v>5081</v>
      </c>
      <c r="C1669" t="s">
        <v>2386</v>
      </c>
      <c r="D1669" t="s">
        <v>5082</v>
      </c>
    </row>
    <row r="1670" spans="1:4" ht="15.75" x14ac:dyDescent="0.25">
      <c r="A1670" s="1" t="s">
        <v>701</v>
      </c>
      <c r="B1670" s="1" t="s">
        <v>3147</v>
      </c>
      <c r="C1670" t="s">
        <v>2386</v>
      </c>
      <c r="D1670" t="s">
        <v>2684</v>
      </c>
    </row>
    <row r="1671" spans="1:4" ht="15.75" x14ac:dyDescent="0.25">
      <c r="A1671" s="1" t="s">
        <v>700</v>
      </c>
      <c r="B1671" s="1" t="s">
        <v>5083</v>
      </c>
      <c r="C1671" t="s">
        <v>2386</v>
      </c>
      <c r="D1671" t="s">
        <v>5084</v>
      </c>
    </row>
    <row r="1672" spans="1:4" ht="15.75" x14ac:dyDescent="0.25">
      <c r="A1672" s="1" t="s">
        <v>699</v>
      </c>
      <c r="B1672" s="1" t="s">
        <v>4393</v>
      </c>
      <c r="C1672" t="s">
        <v>2383</v>
      </c>
      <c r="D1672" t="s">
        <v>5085</v>
      </c>
    </row>
    <row r="1673" spans="1:4" ht="15.75" x14ac:dyDescent="0.25">
      <c r="A1673" s="1" t="s">
        <v>698</v>
      </c>
      <c r="B1673" s="1" t="s">
        <v>5086</v>
      </c>
      <c r="C1673" t="s">
        <v>2386</v>
      </c>
      <c r="D1673" t="s">
        <v>4913</v>
      </c>
    </row>
    <row r="1674" spans="1:4" ht="15.75" x14ac:dyDescent="0.25">
      <c r="A1674" s="1" t="s">
        <v>697</v>
      </c>
      <c r="B1674" s="1" t="s">
        <v>5087</v>
      </c>
      <c r="C1674" t="s">
        <v>2383</v>
      </c>
      <c r="D1674" t="s">
        <v>4916</v>
      </c>
    </row>
    <row r="1675" spans="1:4" ht="15.75" x14ac:dyDescent="0.25">
      <c r="A1675" s="1" t="s">
        <v>696</v>
      </c>
      <c r="B1675" s="1" t="s">
        <v>5088</v>
      </c>
      <c r="C1675" t="s">
        <v>2383</v>
      </c>
      <c r="D1675" t="s">
        <v>4721</v>
      </c>
    </row>
    <row r="1676" spans="1:4" ht="15.75" x14ac:dyDescent="0.25">
      <c r="A1676" s="1" t="s">
        <v>695</v>
      </c>
      <c r="B1676" s="1" t="s">
        <v>5089</v>
      </c>
      <c r="C1676" t="s">
        <v>2386</v>
      </c>
      <c r="D1676" t="s">
        <v>5090</v>
      </c>
    </row>
    <row r="1677" spans="1:4" ht="15.75" x14ac:dyDescent="0.25">
      <c r="A1677" s="1" t="s">
        <v>694</v>
      </c>
      <c r="B1677" s="1" t="s">
        <v>5091</v>
      </c>
      <c r="C1677" t="s">
        <v>2383</v>
      </c>
      <c r="D1677" t="s">
        <v>5092</v>
      </c>
    </row>
    <row r="1678" spans="1:4" ht="15.75" x14ac:dyDescent="0.25">
      <c r="A1678" s="1" t="s">
        <v>693</v>
      </c>
      <c r="B1678" s="1" t="s">
        <v>5093</v>
      </c>
      <c r="C1678" t="s">
        <v>2383</v>
      </c>
      <c r="D1678" t="s">
        <v>5094</v>
      </c>
    </row>
    <row r="1679" spans="1:4" ht="15.75" x14ac:dyDescent="0.25">
      <c r="A1679" s="1" t="s">
        <v>692</v>
      </c>
      <c r="B1679" s="1" t="s">
        <v>5095</v>
      </c>
      <c r="C1679" t="s">
        <v>2386</v>
      </c>
      <c r="D1679" t="s">
        <v>5096</v>
      </c>
    </row>
    <row r="1680" spans="1:4" ht="15.75" x14ac:dyDescent="0.25">
      <c r="A1680" s="1" t="s">
        <v>691</v>
      </c>
      <c r="B1680" s="1" t="s">
        <v>4344</v>
      </c>
      <c r="C1680" t="s">
        <v>2383</v>
      </c>
      <c r="D1680" t="s">
        <v>5097</v>
      </c>
    </row>
    <row r="1681" spans="1:4" ht="15.75" x14ac:dyDescent="0.25">
      <c r="A1681" s="1" t="s">
        <v>690</v>
      </c>
      <c r="B1681" s="1" t="s">
        <v>5098</v>
      </c>
      <c r="C1681" t="s">
        <v>2383</v>
      </c>
      <c r="D1681" t="s">
        <v>5099</v>
      </c>
    </row>
    <row r="1682" spans="1:4" ht="15.75" x14ac:dyDescent="0.25">
      <c r="A1682" s="1" t="s">
        <v>689</v>
      </c>
      <c r="B1682" s="1" t="s">
        <v>3393</v>
      </c>
      <c r="C1682" t="s">
        <v>2386</v>
      </c>
      <c r="D1682" t="s">
        <v>5100</v>
      </c>
    </row>
    <row r="1683" spans="1:4" ht="15.75" x14ac:dyDescent="0.25">
      <c r="A1683" s="1" t="s">
        <v>688</v>
      </c>
      <c r="B1683" s="1" t="s">
        <v>5101</v>
      </c>
      <c r="C1683" t="s">
        <v>2386</v>
      </c>
      <c r="D1683" t="s">
        <v>4379</v>
      </c>
    </row>
    <row r="1684" spans="1:4" ht="15.75" x14ac:dyDescent="0.25">
      <c r="A1684" s="1" t="s">
        <v>687</v>
      </c>
      <c r="B1684" s="1" t="s">
        <v>3028</v>
      </c>
      <c r="C1684" t="s">
        <v>2383</v>
      </c>
      <c r="D1684" t="s">
        <v>5102</v>
      </c>
    </row>
    <row r="1685" spans="1:4" ht="15.75" x14ac:dyDescent="0.25">
      <c r="A1685" s="1" t="s">
        <v>686</v>
      </c>
      <c r="B1685" s="1" t="s">
        <v>4618</v>
      </c>
      <c r="C1685" t="s">
        <v>2386</v>
      </c>
      <c r="D1685" t="s">
        <v>5103</v>
      </c>
    </row>
    <row r="1686" spans="1:4" ht="15.75" x14ac:dyDescent="0.25">
      <c r="A1686" s="1" t="s">
        <v>685</v>
      </c>
      <c r="B1686" s="1" t="s">
        <v>5104</v>
      </c>
      <c r="C1686" t="s">
        <v>2386</v>
      </c>
      <c r="D1686" t="s">
        <v>2475</v>
      </c>
    </row>
    <row r="1687" spans="1:4" ht="15.75" x14ac:dyDescent="0.25">
      <c r="A1687" s="1" t="s">
        <v>684</v>
      </c>
      <c r="B1687" s="1" t="s">
        <v>3247</v>
      </c>
      <c r="C1687" t="s">
        <v>2386</v>
      </c>
      <c r="D1687" t="s">
        <v>5105</v>
      </c>
    </row>
    <row r="1688" spans="1:4" ht="15.75" x14ac:dyDescent="0.25">
      <c r="A1688" s="1" t="s">
        <v>683</v>
      </c>
      <c r="B1688" s="1" t="s">
        <v>5106</v>
      </c>
      <c r="C1688" t="s">
        <v>2383</v>
      </c>
      <c r="D1688" t="s">
        <v>5107</v>
      </c>
    </row>
    <row r="1689" spans="1:4" ht="15.75" x14ac:dyDescent="0.25">
      <c r="A1689" s="1" t="s">
        <v>682</v>
      </c>
      <c r="B1689" s="1" t="s">
        <v>5108</v>
      </c>
      <c r="C1689" t="s">
        <v>3261</v>
      </c>
      <c r="D1689" t="s">
        <v>5109</v>
      </c>
    </row>
    <row r="1690" spans="1:4" ht="15.75" x14ac:dyDescent="0.25">
      <c r="A1690" s="1" t="s">
        <v>681</v>
      </c>
      <c r="B1690" s="1" t="s">
        <v>5110</v>
      </c>
      <c r="C1690" t="s">
        <v>2386</v>
      </c>
      <c r="D1690" t="s">
        <v>4385</v>
      </c>
    </row>
    <row r="1691" spans="1:4" ht="15.75" x14ac:dyDescent="0.25">
      <c r="A1691" s="1" t="s">
        <v>680</v>
      </c>
      <c r="B1691" s="1" t="s">
        <v>5111</v>
      </c>
      <c r="C1691" t="s">
        <v>2383</v>
      </c>
      <c r="D1691" t="s">
        <v>5112</v>
      </c>
    </row>
    <row r="1692" spans="1:4" ht="15.75" x14ac:dyDescent="0.25">
      <c r="A1692" s="1" t="s">
        <v>679</v>
      </c>
      <c r="B1692" s="1" t="s">
        <v>5113</v>
      </c>
      <c r="C1692" t="s">
        <v>2383</v>
      </c>
      <c r="D1692" t="s">
        <v>5114</v>
      </c>
    </row>
    <row r="1693" spans="1:4" ht="15.75" x14ac:dyDescent="0.25">
      <c r="A1693" s="1" t="s">
        <v>678</v>
      </c>
      <c r="B1693" s="1" t="s">
        <v>5115</v>
      </c>
      <c r="C1693" t="s">
        <v>2386</v>
      </c>
      <c r="D1693" t="s">
        <v>4361</v>
      </c>
    </row>
    <row r="1694" spans="1:4" ht="15.75" x14ac:dyDescent="0.25">
      <c r="A1694" s="1" t="s">
        <v>677</v>
      </c>
      <c r="B1694" s="1" t="s">
        <v>3266</v>
      </c>
      <c r="C1694" t="s">
        <v>2386</v>
      </c>
      <c r="D1694" t="s">
        <v>5116</v>
      </c>
    </row>
    <row r="1695" spans="1:4" ht="15.75" x14ac:dyDescent="0.25">
      <c r="A1695" s="1" t="s">
        <v>676</v>
      </c>
      <c r="B1695" s="1" t="s">
        <v>5117</v>
      </c>
      <c r="C1695" t="s">
        <v>2383</v>
      </c>
      <c r="D1695" t="s">
        <v>3450</v>
      </c>
    </row>
    <row r="1696" spans="1:4" ht="15.75" x14ac:dyDescent="0.25">
      <c r="A1696" s="1" t="s">
        <v>675</v>
      </c>
      <c r="B1696" s="1" t="s">
        <v>5118</v>
      </c>
      <c r="C1696" t="s">
        <v>2383</v>
      </c>
      <c r="D1696" t="s">
        <v>5119</v>
      </c>
    </row>
    <row r="1697" spans="1:5" ht="15.75" x14ac:dyDescent="0.25">
      <c r="A1697" s="1" t="s">
        <v>674</v>
      </c>
      <c r="B1697" s="1" t="s">
        <v>5120</v>
      </c>
      <c r="C1697" t="s">
        <v>2383</v>
      </c>
      <c r="D1697" t="s">
        <v>5121</v>
      </c>
    </row>
    <row r="1698" spans="1:5" ht="15.75" x14ac:dyDescent="0.25">
      <c r="A1698" s="1" t="s">
        <v>673</v>
      </c>
      <c r="B1698" s="1" t="s">
        <v>4671</v>
      </c>
      <c r="C1698" t="s">
        <v>2383</v>
      </c>
      <c r="D1698" t="s">
        <v>5122</v>
      </c>
    </row>
    <row r="1699" spans="1:5" ht="15.75" x14ac:dyDescent="0.25">
      <c r="A1699" s="1" t="s">
        <v>672</v>
      </c>
      <c r="B1699" s="1" t="s">
        <v>5123</v>
      </c>
      <c r="C1699" t="s">
        <v>2383</v>
      </c>
      <c r="D1699" t="s">
        <v>4159</v>
      </c>
    </row>
    <row r="1700" spans="1:5" ht="15.75" x14ac:dyDescent="0.25">
      <c r="A1700" s="1" t="s">
        <v>671</v>
      </c>
      <c r="B1700" s="1" t="s">
        <v>5124</v>
      </c>
      <c r="C1700" t="s">
        <v>2386</v>
      </c>
      <c r="D1700" t="s">
        <v>2578</v>
      </c>
    </row>
    <row r="1701" spans="1:5" ht="15.75" x14ac:dyDescent="0.25">
      <c r="A1701" s="1" t="s">
        <v>670</v>
      </c>
      <c r="B1701" s="1" t="s">
        <v>5125</v>
      </c>
      <c r="C1701" t="s">
        <v>2383</v>
      </c>
      <c r="D1701" t="s">
        <v>5126</v>
      </c>
    </row>
    <row r="1702" spans="1:5" ht="15.75" x14ac:dyDescent="0.25">
      <c r="A1702" s="1" t="s">
        <v>669</v>
      </c>
      <c r="B1702" s="1" t="s">
        <v>5127</v>
      </c>
      <c r="C1702" t="s">
        <v>2386</v>
      </c>
      <c r="D1702" t="s">
        <v>2399</v>
      </c>
    </row>
    <row r="1703" spans="1:5" ht="15.75" x14ac:dyDescent="0.25">
      <c r="A1703" s="1" t="s">
        <v>668</v>
      </c>
      <c r="B1703" s="1" t="s">
        <v>5128</v>
      </c>
      <c r="C1703" t="s">
        <v>2386</v>
      </c>
      <c r="D1703" t="s">
        <v>2537</v>
      </c>
    </row>
    <row r="1704" spans="1:5" ht="15.75" x14ac:dyDescent="0.25">
      <c r="A1704" s="1" t="s">
        <v>667</v>
      </c>
      <c r="B1704" s="1" t="s">
        <v>5129</v>
      </c>
      <c r="C1704" t="s">
        <v>2386</v>
      </c>
      <c r="D1704" t="s">
        <v>3651</v>
      </c>
    </row>
    <row r="1705" spans="1:5" ht="15.75" x14ac:dyDescent="0.25">
      <c r="A1705" s="1" t="s">
        <v>666</v>
      </c>
      <c r="B1705" s="1" t="s">
        <v>5130</v>
      </c>
      <c r="C1705" t="s">
        <v>2383</v>
      </c>
      <c r="D1705" t="s">
        <v>2755</v>
      </c>
    </row>
    <row r="1706" spans="1:5" ht="15.75" x14ac:dyDescent="0.25">
      <c r="A1706" s="1" t="s">
        <v>665</v>
      </c>
      <c r="B1706" s="1" t="s">
        <v>3730</v>
      </c>
      <c r="C1706" t="s">
        <v>2386</v>
      </c>
      <c r="D1706" t="s">
        <v>5131</v>
      </c>
    </row>
    <row r="1707" spans="1:5" ht="15.75" x14ac:dyDescent="0.25">
      <c r="A1707" s="1" t="s">
        <v>664</v>
      </c>
      <c r="B1707" s="1" t="s">
        <v>5132</v>
      </c>
      <c r="C1707" t="s">
        <v>2383</v>
      </c>
      <c r="D1707" t="s">
        <v>5133</v>
      </c>
    </row>
    <row r="1708" spans="1:5" ht="15.75" x14ac:dyDescent="0.25">
      <c r="A1708" s="1" t="s">
        <v>663</v>
      </c>
      <c r="B1708" s="1" t="s">
        <v>4301</v>
      </c>
      <c r="C1708" t="s">
        <v>2383</v>
      </c>
      <c r="D1708" t="s">
        <v>3385</v>
      </c>
    </row>
    <row r="1709" spans="1:5" ht="15.75" x14ac:dyDescent="0.25">
      <c r="A1709" s="1" t="s">
        <v>662</v>
      </c>
      <c r="B1709" s="1" t="s">
        <v>5134</v>
      </c>
      <c r="C1709" t="s">
        <v>2386</v>
      </c>
      <c r="D1709" t="s">
        <v>5135</v>
      </c>
    </row>
    <row r="1710" spans="1:5" ht="15.75" x14ac:dyDescent="0.25">
      <c r="A1710" s="1" t="s">
        <v>661</v>
      </c>
      <c r="B1710" s="1" t="s">
        <v>4671</v>
      </c>
      <c r="C1710" t="s">
        <v>2383</v>
      </c>
      <c r="D1710" t="s">
        <v>3937</v>
      </c>
    </row>
    <row r="1711" spans="1:5" ht="15.75" x14ac:dyDescent="0.25">
      <c r="A1711" s="1" t="s">
        <v>660</v>
      </c>
      <c r="B1711" s="1" t="s">
        <v>5136</v>
      </c>
      <c r="C1711" t="s">
        <v>2383</v>
      </c>
      <c r="D1711" t="s">
        <v>5137</v>
      </c>
    </row>
    <row r="1712" spans="1:5" ht="15.75" x14ac:dyDescent="0.25">
      <c r="A1712" s="1" t="s">
        <v>659</v>
      </c>
      <c r="B1712" s="1" t="s">
        <v>5138</v>
      </c>
      <c r="C1712" t="s">
        <v>2386</v>
      </c>
      <c r="D1712" t="s">
        <v>5139</v>
      </c>
      <c r="E1712" t="s">
        <v>2523</v>
      </c>
    </row>
    <row r="1713" spans="1:4" ht="15.75" x14ac:dyDescent="0.25">
      <c r="A1713" s="1" t="s">
        <v>658</v>
      </c>
      <c r="B1713" s="1" t="s">
        <v>5140</v>
      </c>
      <c r="C1713" t="s">
        <v>2383</v>
      </c>
      <c r="D1713" t="s">
        <v>3015</v>
      </c>
    </row>
    <row r="1714" spans="1:4" ht="15.75" x14ac:dyDescent="0.25">
      <c r="A1714" s="1" t="s">
        <v>657</v>
      </c>
      <c r="B1714" s="1" t="s">
        <v>5141</v>
      </c>
      <c r="C1714" t="s">
        <v>2386</v>
      </c>
      <c r="D1714" t="s">
        <v>2732</v>
      </c>
    </row>
    <row r="1715" spans="1:4" ht="15.75" x14ac:dyDescent="0.25">
      <c r="A1715" s="1" t="s">
        <v>656</v>
      </c>
      <c r="B1715" s="1" t="s">
        <v>5142</v>
      </c>
      <c r="C1715" t="s">
        <v>2383</v>
      </c>
      <c r="D1715" t="s">
        <v>5143</v>
      </c>
    </row>
    <row r="1716" spans="1:4" ht="15.75" x14ac:dyDescent="0.25">
      <c r="A1716" s="1" t="s">
        <v>655</v>
      </c>
      <c r="B1716" s="1" t="s">
        <v>5144</v>
      </c>
      <c r="C1716" t="s">
        <v>2383</v>
      </c>
      <c r="D1716" t="s">
        <v>5137</v>
      </c>
    </row>
    <row r="1717" spans="1:4" ht="15.75" x14ac:dyDescent="0.25">
      <c r="A1717" s="1" t="s">
        <v>654</v>
      </c>
      <c r="B1717" s="1" t="s">
        <v>5145</v>
      </c>
      <c r="C1717" t="s">
        <v>2386</v>
      </c>
      <c r="D1717" t="s">
        <v>2569</v>
      </c>
    </row>
    <row r="1718" spans="1:4" ht="15.75" x14ac:dyDescent="0.25">
      <c r="A1718" s="1" t="s">
        <v>653</v>
      </c>
      <c r="B1718" s="1" t="s">
        <v>5146</v>
      </c>
      <c r="C1718" t="s">
        <v>2383</v>
      </c>
      <c r="D1718" t="s">
        <v>5147</v>
      </c>
    </row>
    <row r="1719" spans="1:4" ht="15.75" x14ac:dyDescent="0.25">
      <c r="A1719" s="1" t="s">
        <v>652</v>
      </c>
      <c r="B1719" s="1" t="s">
        <v>5148</v>
      </c>
      <c r="C1719" t="s">
        <v>2383</v>
      </c>
      <c r="D1719" t="s">
        <v>5149</v>
      </c>
    </row>
    <row r="1720" spans="1:4" ht="15.75" x14ac:dyDescent="0.25">
      <c r="A1720" s="1" t="s">
        <v>651</v>
      </c>
      <c r="B1720" s="1" t="s">
        <v>5150</v>
      </c>
      <c r="C1720" t="s">
        <v>2383</v>
      </c>
      <c r="D1720" t="s">
        <v>3983</v>
      </c>
    </row>
    <row r="1721" spans="1:4" ht="15.75" x14ac:dyDescent="0.25">
      <c r="A1721" s="1" t="s">
        <v>650</v>
      </c>
      <c r="B1721" s="1" t="s">
        <v>2777</v>
      </c>
      <c r="C1721" t="s">
        <v>2383</v>
      </c>
      <c r="D1721" t="s">
        <v>5151</v>
      </c>
    </row>
    <row r="1722" spans="1:4" ht="15.75" x14ac:dyDescent="0.25">
      <c r="A1722" s="1" t="s">
        <v>649</v>
      </c>
      <c r="B1722" s="1" t="s">
        <v>5152</v>
      </c>
      <c r="C1722" t="s">
        <v>2386</v>
      </c>
      <c r="D1722" t="s">
        <v>2543</v>
      </c>
    </row>
    <row r="1723" spans="1:4" ht="15.75" x14ac:dyDescent="0.25">
      <c r="A1723" s="1" t="s">
        <v>648</v>
      </c>
      <c r="B1723" s="1" t="s">
        <v>5153</v>
      </c>
      <c r="C1723" t="s">
        <v>2386</v>
      </c>
      <c r="D1723" t="s">
        <v>5154</v>
      </c>
    </row>
    <row r="1724" spans="1:4" ht="15.75" x14ac:dyDescent="0.25">
      <c r="A1724" s="1" t="s">
        <v>647</v>
      </c>
      <c r="B1724" s="1" t="s">
        <v>5155</v>
      </c>
      <c r="C1724" t="s">
        <v>2383</v>
      </c>
      <c r="D1724" t="s">
        <v>5156</v>
      </c>
    </row>
    <row r="1725" spans="1:4" ht="15.75" x14ac:dyDescent="0.25">
      <c r="A1725" s="1" t="s">
        <v>646</v>
      </c>
      <c r="B1725" s="1" t="s">
        <v>5157</v>
      </c>
      <c r="C1725" t="s">
        <v>2386</v>
      </c>
      <c r="D1725" t="s">
        <v>5158</v>
      </c>
    </row>
    <row r="1726" spans="1:4" ht="15.75" x14ac:dyDescent="0.25">
      <c r="A1726" s="1" t="s">
        <v>645</v>
      </c>
      <c r="B1726" s="1" t="s">
        <v>4765</v>
      </c>
      <c r="C1726" t="s">
        <v>2383</v>
      </c>
      <c r="D1726" t="s">
        <v>5159</v>
      </c>
    </row>
    <row r="1727" spans="1:4" ht="15.75" x14ac:dyDescent="0.25">
      <c r="A1727" s="1" t="s">
        <v>644</v>
      </c>
      <c r="B1727" s="1" t="s">
        <v>5160</v>
      </c>
      <c r="C1727" t="s">
        <v>2383</v>
      </c>
      <c r="D1727" t="s">
        <v>5161</v>
      </c>
    </row>
    <row r="1728" spans="1:4" ht="15.75" x14ac:dyDescent="0.25">
      <c r="A1728" s="1" t="s">
        <v>643</v>
      </c>
      <c r="B1728" s="1" t="s">
        <v>5162</v>
      </c>
      <c r="C1728" t="s">
        <v>2383</v>
      </c>
      <c r="D1728" t="s">
        <v>4721</v>
      </c>
    </row>
    <row r="1729" spans="1:4" ht="15.75" x14ac:dyDescent="0.25">
      <c r="A1729" s="1" t="s">
        <v>642</v>
      </c>
      <c r="B1729" s="1" t="s">
        <v>3562</v>
      </c>
      <c r="C1729" t="s">
        <v>2386</v>
      </c>
      <c r="D1729" t="s">
        <v>5163</v>
      </c>
    </row>
    <row r="1730" spans="1:4" ht="15.75" x14ac:dyDescent="0.25">
      <c r="A1730" s="1" t="s">
        <v>641</v>
      </c>
      <c r="B1730" s="1" t="s">
        <v>5164</v>
      </c>
      <c r="C1730" t="s">
        <v>2386</v>
      </c>
      <c r="D1730" t="s">
        <v>5165</v>
      </c>
    </row>
    <row r="1731" spans="1:4" ht="15.75" x14ac:dyDescent="0.25">
      <c r="A1731" s="1" t="s">
        <v>640</v>
      </c>
      <c r="B1731" s="1" t="s">
        <v>4986</v>
      </c>
      <c r="C1731" t="s">
        <v>2386</v>
      </c>
      <c r="D1731" t="s">
        <v>5166</v>
      </c>
    </row>
    <row r="1732" spans="1:4" ht="15.75" x14ac:dyDescent="0.25">
      <c r="A1732" s="1" t="s">
        <v>639</v>
      </c>
      <c r="B1732" s="1" t="s">
        <v>3431</v>
      </c>
      <c r="C1732" t="s">
        <v>2383</v>
      </c>
      <c r="D1732" t="s">
        <v>5167</v>
      </c>
    </row>
    <row r="1733" spans="1:4" ht="15.75" x14ac:dyDescent="0.25">
      <c r="A1733" s="1" t="s">
        <v>638</v>
      </c>
      <c r="B1733" s="1" t="s">
        <v>5168</v>
      </c>
      <c r="C1733" t="s">
        <v>2383</v>
      </c>
      <c r="D1733" t="s">
        <v>2545</v>
      </c>
    </row>
    <row r="1734" spans="1:4" ht="15.75" x14ac:dyDescent="0.25">
      <c r="A1734" s="1" t="s">
        <v>637</v>
      </c>
      <c r="B1734" s="1" t="s">
        <v>5169</v>
      </c>
      <c r="C1734" t="s">
        <v>2383</v>
      </c>
      <c r="D1734" t="s">
        <v>5170</v>
      </c>
    </row>
    <row r="1735" spans="1:4" ht="15.75" x14ac:dyDescent="0.25">
      <c r="A1735" s="1" t="s">
        <v>636</v>
      </c>
      <c r="B1735" s="1" t="s">
        <v>5171</v>
      </c>
      <c r="C1735" t="s">
        <v>2383</v>
      </c>
      <c r="D1735" t="s">
        <v>5172</v>
      </c>
    </row>
    <row r="1736" spans="1:4" ht="15.75" x14ac:dyDescent="0.25">
      <c r="A1736" s="1" t="s">
        <v>635</v>
      </c>
      <c r="B1736" s="1" t="s">
        <v>5173</v>
      </c>
      <c r="C1736" t="s">
        <v>3261</v>
      </c>
      <c r="D1736" t="s">
        <v>5174</v>
      </c>
    </row>
    <row r="1737" spans="1:4" ht="15.75" x14ac:dyDescent="0.25">
      <c r="A1737" s="1" t="s">
        <v>634</v>
      </c>
      <c r="B1737" s="1" t="s">
        <v>5175</v>
      </c>
      <c r="C1737" t="s">
        <v>2383</v>
      </c>
      <c r="D1737" t="s">
        <v>5176</v>
      </c>
    </row>
    <row r="1738" spans="1:4" ht="15.75" x14ac:dyDescent="0.25">
      <c r="A1738" s="1" t="s">
        <v>633</v>
      </c>
      <c r="B1738" s="1" t="s">
        <v>3941</v>
      </c>
      <c r="C1738" t="s">
        <v>2386</v>
      </c>
      <c r="D1738" t="s">
        <v>5177</v>
      </c>
    </row>
    <row r="1739" spans="1:4" ht="15.75" x14ac:dyDescent="0.25">
      <c r="A1739" s="1" t="s">
        <v>632</v>
      </c>
      <c r="B1739" s="1" t="s">
        <v>5178</v>
      </c>
      <c r="C1739" t="s">
        <v>2386</v>
      </c>
      <c r="D1739" t="s">
        <v>2484</v>
      </c>
    </row>
    <row r="1740" spans="1:4" ht="15.75" x14ac:dyDescent="0.25">
      <c r="A1740" s="1" t="s">
        <v>630</v>
      </c>
      <c r="B1740" s="1" t="s">
        <v>5179</v>
      </c>
      <c r="C1740" t="s">
        <v>2386</v>
      </c>
      <c r="D1740" t="s">
        <v>5180</v>
      </c>
    </row>
    <row r="1741" spans="1:4" ht="15.75" x14ac:dyDescent="0.25">
      <c r="A1741" s="1" t="s">
        <v>629</v>
      </c>
      <c r="B1741" s="1" t="s">
        <v>5181</v>
      </c>
      <c r="C1741" t="s">
        <v>2383</v>
      </c>
      <c r="D1741" t="s">
        <v>5182</v>
      </c>
    </row>
    <row r="1742" spans="1:4" ht="15.75" x14ac:dyDescent="0.25">
      <c r="A1742" s="1" t="s">
        <v>628</v>
      </c>
      <c r="B1742" s="1" t="s">
        <v>5183</v>
      </c>
      <c r="C1742" t="s">
        <v>2383</v>
      </c>
      <c r="D1742" t="s">
        <v>5184</v>
      </c>
    </row>
    <row r="1743" spans="1:4" ht="15.75" x14ac:dyDescent="0.25">
      <c r="A1743" s="1" t="s">
        <v>627</v>
      </c>
      <c r="B1743" s="1" t="s">
        <v>5185</v>
      </c>
      <c r="C1743" t="s">
        <v>2383</v>
      </c>
      <c r="D1743" t="s">
        <v>5186</v>
      </c>
    </row>
    <row r="1744" spans="1:4" ht="15.75" x14ac:dyDescent="0.25">
      <c r="A1744" s="1" t="s">
        <v>626</v>
      </c>
      <c r="B1744" s="1" t="s">
        <v>5187</v>
      </c>
      <c r="C1744" t="s">
        <v>2383</v>
      </c>
      <c r="D1744" t="s">
        <v>5188</v>
      </c>
    </row>
    <row r="1745" spans="1:4" ht="15.75" x14ac:dyDescent="0.25">
      <c r="A1745" s="1" t="s">
        <v>625</v>
      </c>
      <c r="B1745" s="1" t="s">
        <v>5189</v>
      </c>
      <c r="C1745" t="s">
        <v>2383</v>
      </c>
      <c r="D1745" t="s">
        <v>3331</v>
      </c>
    </row>
    <row r="1746" spans="1:4" ht="15.75" x14ac:dyDescent="0.25">
      <c r="A1746" s="1" t="s">
        <v>624</v>
      </c>
      <c r="B1746" s="1" t="s">
        <v>3679</v>
      </c>
      <c r="C1746" t="s">
        <v>2386</v>
      </c>
      <c r="D1746" t="s">
        <v>4209</v>
      </c>
    </row>
    <row r="1747" spans="1:4" ht="15.75" x14ac:dyDescent="0.25">
      <c r="A1747" s="1" t="s">
        <v>623</v>
      </c>
      <c r="B1747" s="1" t="s">
        <v>5190</v>
      </c>
      <c r="C1747" t="s">
        <v>2383</v>
      </c>
      <c r="D1747" t="s">
        <v>4883</v>
      </c>
    </row>
    <row r="1748" spans="1:4" ht="15.75" x14ac:dyDescent="0.25">
      <c r="A1748" s="1" t="s">
        <v>622</v>
      </c>
      <c r="B1748" s="1" t="s">
        <v>5191</v>
      </c>
      <c r="C1748" t="s">
        <v>2383</v>
      </c>
      <c r="D1748" t="s">
        <v>5192</v>
      </c>
    </row>
    <row r="1749" spans="1:4" ht="15.75" x14ac:dyDescent="0.25">
      <c r="A1749" s="1" t="s">
        <v>621</v>
      </c>
      <c r="B1749" s="1" t="s">
        <v>5175</v>
      </c>
      <c r="C1749" t="s">
        <v>2386</v>
      </c>
      <c r="D1749" t="s">
        <v>5193</v>
      </c>
    </row>
    <row r="1750" spans="1:4" ht="15.75" x14ac:dyDescent="0.25">
      <c r="A1750" s="1" t="s">
        <v>620</v>
      </c>
      <c r="B1750" s="1" t="s">
        <v>5194</v>
      </c>
      <c r="C1750" t="s">
        <v>2386</v>
      </c>
      <c r="D1750" t="s">
        <v>3797</v>
      </c>
    </row>
    <row r="1751" spans="1:4" ht="15.75" x14ac:dyDescent="0.25">
      <c r="A1751" s="1" t="s">
        <v>619</v>
      </c>
      <c r="B1751" s="1" t="s">
        <v>4239</v>
      </c>
      <c r="C1751" t="s">
        <v>2386</v>
      </c>
      <c r="D1751" t="s">
        <v>5195</v>
      </c>
    </row>
    <row r="1752" spans="1:4" ht="15.75" x14ac:dyDescent="0.25">
      <c r="A1752" s="1" t="s">
        <v>618</v>
      </c>
      <c r="B1752" s="1" t="s">
        <v>5196</v>
      </c>
      <c r="C1752" t="s">
        <v>3261</v>
      </c>
      <c r="D1752" t="s">
        <v>5197</v>
      </c>
    </row>
    <row r="1753" spans="1:4" ht="15.75" x14ac:dyDescent="0.25">
      <c r="A1753" s="1" t="s">
        <v>617</v>
      </c>
      <c r="B1753" s="1" t="s">
        <v>5198</v>
      </c>
      <c r="C1753" t="s">
        <v>2386</v>
      </c>
      <c r="D1753" t="s">
        <v>3497</v>
      </c>
    </row>
    <row r="1754" spans="1:4" ht="15.75" x14ac:dyDescent="0.25">
      <c r="A1754" s="1" t="s">
        <v>616</v>
      </c>
      <c r="B1754" s="1" t="s">
        <v>5199</v>
      </c>
      <c r="C1754" t="s">
        <v>2386</v>
      </c>
      <c r="D1754" t="s">
        <v>5200</v>
      </c>
    </row>
    <row r="1755" spans="1:4" ht="15.75" x14ac:dyDescent="0.25">
      <c r="A1755" s="1" t="s">
        <v>615</v>
      </c>
      <c r="B1755" s="1" t="s">
        <v>3451</v>
      </c>
      <c r="C1755" t="s">
        <v>2386</v>
      </c>
      <c r="D1755" t="s">
        <v>5201</v>
      </c>
    </row>
    <row r="1756" spans="1:4" ht="15.75" x14ac:dyDescent="0.25">
      <c r="A1756" s="1" t="s">
        <v>614</v>
      </c>
      <c r="B1756" s="1" t="s">
        <v>5202</v>
      </c>
      <c r="C1756" t="s">
        <v>2383</v>
      </c>
      <c r="D1756" t="s">
        <v>5203</v>
      </c>
    </row>
    <row r="1757" spans="1:4" ht="15.75" x14ac:dyDescent="0.25">
      <c r="A1757" s="1" t="s">
        <v>613</v>
      </c>
      <c r="B1757" s="1" t="s">
        <v>5204</v>
      </c>
      <c r="C1757" t="s">
        <v>2383</v>
      </c>
      <c r="D1757" t="s">
        <v>5205</v>
      </c>
    </row>
    <row r="1758" spans="1:4" ht="15.75" x14ac:dyDescent="0.25">
      <c r="A1758" s="1" t="s">
        <v>612</v>
      </c>
      <c r="B1758" s="1" t="s">
        <v>2842</v>
      </c>
      <c r="C1758" t="s">
        <v>2386</v>
      </c>
      <c r="D1758" t="s">
        <v>5206</v>
      </c>
    </row>
    <row r="1759" spans="1:4" ht="15.75" x14ac:dyDescent="0.25">
      <c r="A1759" s="1" t="s">
        <v>611</v>
      </c>
      <c r="B1759" s="1" t="s">
        <v>5207</v>
      </c>
      <c r="C1759" t="s">
        <v>3261</v>
      </c>
      <c r="D1759" t="s">
        <v>5208</v>
      </c>
    </row>
    <row r="1760" spans="1:4" ht="15.75" x14ac:dyDescent="0.25">
      <c r="A1760" s="1" t="s">
        <v>610</v>
      </c>
      <c r="B1760" s="1" t="s">
        <v>5209</v>
      </c>
      <c r="C1760" t="s">
        <v>2386</v>
      </c>
      <c r="D1760" t="s">
        <v>5210</v>
      </c>
    </row>
    <row r="1761" spans="1:4" ht="15.75" x14ac:dyDescent="0.25">
      <c r="A1761" s="1" t="s">
        <v>609</v>
      </c>
      <c r="B1761" s="1" t="s">
        <v>5211</v>
      </c>
      <c r="C1761" t="s">
        <v>2386</v>
      </c>
      <c r="D1761" t="s">
        <v>5212</v>
      </c>
    </row>
    <row r="1762" spans="1:4" ht="15.75" x14ac:dyDescent="0.25">
      <c r="A1762" s="1" t="s">
        <v>608</v>
      </c>
      <c r="B1762" s="1" t="s">
        <v>5213</v>
      </c>
      <c r="C1762" t="s">
        <v>2386</v>
      </c>
      <c r="D1762" t="s">
        <v>5214</v>
      </c>
    </row>
    <row r="1763" spans="1:4" ht="15.75" x14ac:dyDescent="0.25">
      <c r="A1763" s="1" t="s">
        <v>607</v>
      </c>
      <c r="B1763" s="1" t="s">
        <v>5215</v>
      </c>
      <c r="C1763" t="s">
        <v>2383</v>
      </c>
      <c r="D1763" t="s">
        <v>5216</v>
      </c>
    </row>
    <row r="1764" spans="1:4" ht="15.75" x14ac:dyDescent="0.25">
      <c r="A1764" s="1" t="s">
        <v>606</v>
      </c>
      <c r="B1764" s="1" t="s">
        <v>5217</v>
      </c>
      <c r="C1764" t="s">
        <v>2383</v>
      </c>
      <c r="D1764" t="s">
        <v>5218</v>
      </c>
    </row>
    <row r="1765" spans="1:4" ht="15.75" x14ac:dyDescent="0.25">
      <c r="A1765" s="1" t="s">
        <v>605</v>
      </c>
      <c r="B1765" s="1" t="s">
        <v>2822</v>
      </c>
      <c r="C1765" t="s">
        <v>2383</v>
      </c>
      <c r="D1765" t="s">
        <v>5219</v>
      </c>
    </row>
    <row r="1766" spans="1:4" ht="15.75" x14ac:dyDescent="0.25">
      <c r="A1766" s="1" t="s">
        <v>604</v>
      </c>
      <c r="B1766" s="1" t="s">
        <v>4335</v>
      </c>
      <c r="C1766" t="s">
        <v>2383</v>
      </c>
      <c r="D1766" t="s">
        <v>5220</v>
      </c>
    </row>
    <row r="1767" spans="1:4" ht="15.75" x14ac:dyDescent="0.25">
      <c r="A1767" s="1" t="s">
        <v>603</v>
      </c>
      <c r="B1767" s="1" t="s">
        <v>5221</v>
      </c>
      <c r="C1767" t="s">
        <v>2386</v>
      </c>
      <c r="D1767" t="s">
        <v>2699</v>
      </c>
    </row>
    <row r="1768" spans="1:4" ht="15.75" x14ac:dyDescent="0.25">
      <c r="A1768" s="1" t="s">
        <v>602</v>
      </c>
      <c r="B1768" s="1" t="s">
        <v>5222</v>
      </c>
      <c r="C1768" t="s">
        <v>2383</v>
      </c>
      <c r="D1768" t="s">
        <v>4255</v>
      </c>
    </row>
    <row r="1769" spans="1:4" ht="15.75" x14ac:dyDescent="0.25">
      <c r="A1769" s="1" t="s">
        <v>601</v>
      </c>
      <c r="B1769" s="1" t="s">
        <v>5223</v>
      </c>
      <c r="C1769" t="s">
        <v>2383</v>
      </c>
      <c r="D1769" t="s">
        <v>2747</v>
      </c>
    </row>
    <row r="1770" spans="1:4" ht="15.75" x14ac:dyDescent="0.25">
      <c r="A1770" s="1" t="s">
        <v>600</v>
      </c>
      <c r="B1770" s="1" t="s">
        <v>5224</v>
      </c>
      <c r="C1770" t="s">
        <v>2383</v>
      </c>
      <c r="D1770" t="s">
        <v>3331</v>
      </c>
    </row>
    <row r="1771" spans="1:4" ht="15.75" x14ac:dyDescent="0.25">
      <c r="A1771" s="1" t="s">
        <v>599</v>
      </c>
      <c r="B1771" s="1" t="s">
        <v>5225</v>
      </c>
      <c r="C1771" t="s">
        <v>2383</v>
      </c>
      <c r="D1771" t="s">
        <v>5226</v>
      </c>
    </row>
    <row r="1772" spans="1:4" ht="15.75" x14ac:dyDescent="0.25">
      <c r="A1772" s="1" t="s">
        <v>598</v>
      </c>
      <c r="B1772" s="1" t="s">
        <v>5227</v>
      </c>
      <c r="C1772" t="s">
        <v>2383</v>
      </c>
      <c r="D1772" t="s">
        <v>5228</v>
      </c>
    </row>
    <row r="1773" spans="1:4" ht="15.75" x14ac:dyDescent="0.25">
      <c r="A1773" s="1" t="s">
        <v>597</v>
      </c>
      <c r="B1773" s="1" t="s">
        <v>5229</v>
      </c>
      <c r="C1773" t="s">
        <v>2383</v>
      </c>
      <c r="D1773" t="s">
        <v>3280</v>
      </c>
    </row>
    <row r="1774" spans="1:4" ht="15.75" x14ac:dyDescent="0.25">
      <c r="A1774" s="1" t="s">
        <v>596</v>
      </c>
      <c r="B1774" s="1" t="s">
        <v>5230</v>
      </c>
      <c r="C1774" t="s">
        <v>2383</v>
      </c>
      <c r="D1774" t="s">
        <v>5231</v>
      </c>
    </row>
    <row r="1775" spans="1:4" ht="15.75" x14ac:dyDescent="0.25">
      <c r="A1775" s="1" t="s">
        <v>595</v>
      </c>
      <c r="B1775" s="1" t="s">
        <v>5232</v>
      </c>
      <c r="C1775" t="s">
        <v>2386</v>
      </c>
      <c r="D1775" t="s">
        <v>4077</v>
      </c>
    </row>
    <row r="1776" spans="1:4" ht="15.75" x14ac:dyDescent="0.25">
      <c r="A1776" s="1" t="s">
        <v>594</v>
      </c>
      <c r="B1776" s="1" t="s">
        <v>5233</v>
      </c>
      <c r="C1776" t="s">
        <v>2383</v>
      </c>
      <c r="D1776" t="s">
        <v>4161</v>
      </c>
    </row>
    <row r="1777" spans="1:5" ht="15.75" x14ac:dyDescent="0.25">
      <c r="A1777" s="1" t="s">
        <v>593</v>
      </c>
      <c r="B1777" s="1" t="s">
        <v>5234</v>
      </c>
      <c r="C1777" t="s">
        <v>2383</v>
      </c>
      <c r="D1777" t="s">
        <v>2573</v>
      </c>
    </row>
    <row r="1778" spans="1:5" ht="15.75" x14ac:dyDescent="0.25">
      <c r="A1778" s="1" t="s">
        <v>592</v>
      </c>
      <c r="B1778" s="1" t="s">
        <v>5235</v>
      </c>
      <c r="C1778" t="s">
        <v>2386</v>
      </c>
      <c r="D1778" t="s">
        <v>5236</v>
      </c>
    </row>
    <row r="1779" spans="1:5" ht="15.75" x14ac:dyDescent="0.25">
      <c r="A1779" s="1" t="s">
        <v>591</v>
      </c>
      <c r="B1779" s="1" t="s">
        <v>4241</v>
      </c>
      <c r="C1779" t="s">
        <v>2383</v>
      </c>
      <c r="D1779" t="s">
        <v>5237</v>
      </c>
    </row>
    <row r="1780" spans="1:5" ht="15.75" x14ac:dyDescent="0.25">
      <c r="A1780" s="1" t="s">
        <v>590</v>
      </c>
      <c r="B1780" s="1" t="s">
        <v>5238</v>
      </c>
      <c r="C1780" t="s">
        <v>2386</v>
      </c>
      <c r="D1780" t="s">
        <v>5239</v>
      </c>
      <c r="E1780" t="s">
        <v>3661</v>
      </c>
    </row>
    <row r="1781" spans="1:5" ht="15.75" x14ac:dyDescent="0.25">
      <c r="A1781" s="1" t="s">
        <v>589</v>
      </c>
      <c r="B1781" s="1" t="s">
        <v>5240</v>
      </c>
      <c r="C1781" t="s">
        <v>2383</v>
      </c>
      <c r="D1781" t="s">
        <v>3773</v>
      </c>
    </row>
    <row r="1782" spans="1:5" ht="15.75" x14ac:dyDescent="0.25">
      <c r="A1782" s="1" t="s">
        <v>588</v>
      </c>
      <c r="B1782" s="1" t="s">
        <v>5241</v>
      </c>
      <c r="C1782" t="s">
        <v>2383</v>
      </c>
      <c r="D1782" t="s">
        <v>3891</v>
      </c>
    </row>
    <row r="1783" spans="1:5" ht="15.75" x14ac:dyDescent="0.25">
      <c r="A1783" s="1" t="s">
        <v>587</v>
      </c>
      <c r="B1783" s="1" t="s">
        <v>4996</v>
      </c>
      <c r="C1783" t="s">
        <v>2386</v>
      </c>
      <c r="D1783" t="s">
        <v>5242</v>
      </c>
    </row>
    <row r="1784" spans="1:5" ht="15.75" x14ac:dyDescent="0.25">
      <c r="A1784" s="1" t="s">
        <v>586</v>
      </c>
      <c r="B1784" s="1" t="s">
        <v>2434</v>
      </c>
      <c r="C1784" t="s">
        <v>2383</v>
      </c>
      <c r="D1784" t="s">
        <v>5243</v>
      </c>
    </row>
    <row r="1785" spans="1:5" ht="15.75" x14ac:dyDescent="0.25">
      <c r="A1785" s="1" t="s">
        <v>585</v>
      </c>
      <c r="B1785" s="1" t="s">
        <v>3426</v>
      </c>
      <c r="C1785" t="s">
        <v>2386</v>
      </c>
      <c r="D1785" t="s">
        <v>3759</v>
      </c>
    </row>
    <row r="1786" spans="1:5" ht="15.75" x14ac:dyDescent="0.25">
      <c r="A1786" s="1" t="s">
        <v>584</v>
      </c>
      <c r="B1786" s="1" t="s">
        <v>5244</v>
      </c>
      <c r="C1786" t="s">
        <v>2386</v>
      </c>
      <c r="D1786" t="s">
        <v>5245</v>
      </c>
    </row>
    <row r="1787" spans="1:5" ht="15.75" x14ac:dyDescent="0.25">
      <c r="A1787" s="1" t="s">
        <v>583</v>
      </c>
      <c r="B1787" s="1" t="s">
        <v>5246</v>
      </c>
      <c r="C1787" t="s">
        <v>2386</v>
      </c>
      <c r="D1787" t="s">
        <v>2423</v>
      </c>
    </row>
    <row r="1788" spans="1:5" ht="15.75" x14ac:dyDescent="0.25">
      <c r="A1788" s="1" t="s">
        <v>582</v>
      </c>
      <c r="B1788" s="1" t="s">
        <v>5247</v>
      </c>
      <c r="C1788" t="s">
        <v>2386</v>
      </c>
      <c r="D1788" t="s">
        <v>5248</v>
      </c>
    </row>
    <row r="1789" spans="1:5" ht="15.75" x14ac:dyDescent="0.25">
      <c r="A1789" s="1" t="s">
        <v>581</v>
      </c>
      <c r="B1789" s="1" t="s">
        <v>4275</v>
      </c>
      <c r="C1789" t="s">
        <v>2386</v>
      </c>
      <c r="D1789" t="s">
        <v>5249</v>
      </c>
    </row>
    <row r="1790" spans="1:5" ht="15.75" x14ac:dyDescent="0.25">
      <c r="A1790" s="1" t="s">
        <v>580</v>
      </c>
      <c r="B1790" s="1" t="s">
        <v>5250</v>
      </c>
      <c r="C1790" t="s">
        <v>2386</v>
      </c>
      <c r="D1790" t="s">
        <v>2397</v>
      </c>
    </row>
    <row r="1791" spans="1:5" ht="15.75" x14ac:dyDescent="0.25">
      <c r="A1791" s="1" t="s">
        <v>579</v>
      </c>
      <c r="B1791" s="1" t="s">
        <v>5251</v>
      </c>
      <c r="C1791" t="s">
        <v>2386</v>
      </c>
      <c r="D1791" t="s">
        <v>5252</v>
      </c>
    </row>
    <row r="1792" spans="1:5" ht="15.75" x14ac:dyDescent="0.25">
      <c r="A1792" s="1" t="s">
        <v>578</v>
      </c>
      <c r="B1792" s="1" t="s">
        <v>3133</v>
      </c>
      <c r="C1792" t="s">
        <v>2386</v>
      </c>
      <c r="D1792" t="s">
        <v>5253</v>
      </c>
      <c r="E1792" t="s">
        <v>3661</v>
      </c>
    </row>
    <row r="1793" spans="1:4" ht="15.75" x14ac:dyDescent="0.25">
      <c r="A1793" s="1" t="s">
        <v>577</v>
      </c>
      <c r="B1793" s="1" t="s">
        <v>5254</v>
      </c>
      <c r="C1793" t="s">
        <v>2383</v>
      </c>
      <c r="D1793" t="s">
        <v>2755</v>
      </c>
    </row>
    <row r="1794" spans="1:4" ht="15.75" x14ac:dyDescent="0.25">
      <c r="A1794" s="1" t="s">
        <v>576</v>
      </c>
      <c r="B1794" s="1" t="s">
        <v>5255</v>
      </c>
      <c r="C1794" t="s">
        <v>2386</v>
      </c>
      <c r="D1794" t="s">
        <v>2680</v>
      </c>
    </row>
    <row r="1795" spans="1:4" ht="15.75" x14ac:dyDescent="0.25">
      <c r="A1795" s="1" t="s">
        <v>575</v>
      </c>
      <c r="B1795" s="1" t="s">
        <v>5256</v>
      </c>
      <c r="C1795" t="s">
        <v>2383</v>
      </c>
      <c r="D1795" t="s">
        <v>3546</v>
      </c>
    </row>
    <row r="1796" spans="1:4" ht="15.75" x14ac:dyDescent="0.25">
      <c r="A1796" s="1" t="s">
        <v>574</v>
      </c>
      <c r="B1796" s="1" t="s">
        <v>4745</v>
      </c>
      <c r="C1796" t="s">
        <v>2386</v>
      </c>
      <c r="D1796" t="s">
        <v>2456</v>
      </c>
    </row>
    <row r="1797" spans="1:4" ht="15.75" x14ac:dyDescent="0.25">
      <c r="A1797" s="1" t="s">
        <v>573</v>
      </c>
      <c r="B1797" s="1" t="s">
        <v>5257</v>
      </c>
      <c r="C1797" t="s">
        <v>2383</v>
      </c>
      <c r="D1797" t="s">
        <v>4296</v>
      </c>
    </row>
    <row r="1798" spans="1:4" ht="15.75" x14ac:dyDescent="0.25">
      <c r="A1798" s="1" t="s">
        <v>572</v>
      </c>
      <c r="B1798" s="1" t="s">
        <v>5258</v>
      </c>
      <c r="C1798" t="s">
        <v>2386</v>
      </c>
      <c r="D1798" t="s">
        <v>5259</v>
      </c>
    </row>
    <row r="1799" spans="1:4" ht="15.75" x14ac:dyDescent="0.25">
      <c r="A1799" s="1" t="s">
        <v>571</v>
      </c>
      <c r="B1799" s="1" t="s">
        <v>5260</v>
      </c>
      <c r="C1799" t="s">
        <v>2383</v>
      </c>
      <c r="D1799" t="s">
        <v>3643</v>
      </c>
    </row>
    <row r="1800" spans="1:4" ht="15.75" x14ac:dyDescent="0.25">
      <c r="A1800" s="1" t="s">
        <v>570</v>
      </c>
      <c r="B1800" s="1" t="s">
        <v>3378</v>
      </c>
      <c r="C1800" t="s">
        <v>2383</v>
      </c>
      <c r="D1800" t="s">
        <v>4400</v>
      </c>
    </row>
    <row r="1801" spans="1:4" ht="15.75" x14ac:dyDescent="0.25">
      <c r="A1801" s="1" t="s">
        <v>569</v>
      </c>
      <c r="B1801" s="1" t="s">
        <v>5261</v>
      </c>
      <c r="C1801" t="s">
        <v>2386</v>
      </c>
      <c r="D1801" t="s">
        <v>5262</v>
      </c>
    </row>
    <row r="1802" spans="1:4" ht="15.75" x14ac:dyDescent="0.25">
      <c r="A1802" s="1" t="s">
        <v>568</v>
      </c>
      <c r="B1802" s="1" t="s">
        <v>5263</v>
      </c>
      <c r="C1802" t="s">
        <v>2383</v>
      </c>
      <c r="D1802" t="s">
        <v>5137</v>
      </c>
    </row>
    <row r="1803" spans="1:4" ht="15.75" x14ac:dyDescent="0.25">
      <c r="A1803" s="1" t="s">
        <v>567</v>
      </c>
      <c r="B1803" s="1" t="s">
        <v>5264</v>
      </c>
      <c r="C1803" t="s">
        <v>2386</v>
      </c>
      <c r="D1803" t="s">
        <v>2512</v>
      </c>
    </row>
    <row r="1804" spans="1:4" ht="15.75" x14ac:dyDescent="0.25">
      <c r="A1804" s="1" t="s">
        <v>566</v>
      </c>
      <c r="B1804" s="1" t="s">
        <v>2772</v>
      </c>
      <c r="C1804" t="s">
        <v>2386</v>
      </c>
      <c r="D1804" t="s">
        <v>3416</v>
      </c>
    </row>
    <row r="1805" spans="1:4" ht="15.75" x14ac:dyDescent="0.25">
      <c r="A1805" s="1" t="s">
        <v>565</v>
      </c>
      <c r="B1805" s="1" t="s">
        <v>2440</v>
      </c>
      <c r="C1805" t="s">
        <v>2386</v>
      </c>
      <c r="D1805" t="s">
        <v>5265</v>
      </c>
    </row>
    <row r="1806" spans="1:4" ht="15.75" x14ac:dyDescent="0.25">
      <c r="A1806" s="1" t="s">
        <v>564</v>
      </c>
      <c r="B1806" s="1" t="s">
        <v>5266</v>
      </c>
      <c r="C1806" t="s">
        <v>2386</v>
      </c>
      <c r="D1806" t="s">
        <v>4741</v>
      </c>
    </row>
    <row r="1807" spans="1:4" ht="15.75" x14ac:dyDescent="0.25">
      <c r="A1807" s="1" t="s">
        <v>563</v>
      </c>
      <c r="B1807" s="1" t="s">
        <v>5267</v>
      </c>
      <c r="C1807" t="s">
        <v>2383</v>
      </c>
      <c r="D1807" t="s">
        <v>3205</v>
      </c>
    </row>
    <row r="1808" spans="1:4" ht="15.75" x14ac:dyDescent="0.25">
      <c r="A1808" s="1" t="s">
        <v>562</v>
      </c>
      <c r="B1808" s="1" t="s">
        <v>5268</v>
      </c>
      <c r="C1808" t="s">
        <v>2383</v>
      </c>
      <c r="D1808" t="s">
        <v>5269</v>
      </c>
    </row>
    <row r="1809" spans="1:5" ht="15.75" x14ac:dyDescent="0.25">
      <c r="A1809" s="1" t="s">
        <v>561</v>
      </c>
      <c r="B1809" s="1" t="s">
        <v>5270</v>
      </c>
      <c r="C1809" t="s">
        <v>2383</v>
      </c>
      <c r="D1809" t="s">
        <v>5271</v>
      </c>
    </row>
    <row r="1810" spans="1:5" ht="15.75" x14ac:dyDescent="0.25">
      <c r="A1810" s="1" t="s">
        <v>560</v>
      </c>
      <c r="B1810" s="1" t="s">
        <v>5272</v>
      </c>
      <c r="C1810" t="s">
        <v>2383</v>
      </c>
      <c r="D1810" t="s">
        <v>2855</v>
      </c>
    </row>
    <row r="1811" spans="1:5" ht="15.75" x14ac:dyDescent="0.25">
      <c r="A1811" s="1" t="s">
        <v>559</v>
      </c>
      <c r="B1811" s="1" t="s">
        <v>5273</v>
      </c>
      <c r="C1811" t="s">
        <v>2383</v>
      </c>
      <c r="D1811" t="s">
        <v>5184</v>
      </c>
    </row>
    <row r="1812" spans="1:5" ht="15.75" x14ac:dyDescent="0.25">
      <c r="A1812" s="1" t="s">
        <v>558</v>
      </c>
      <c r="B1812" s="1" t="s">
        <v>5274</v>
      </c>
      <c r="C1812" t="s">
        <v>2383</v>
      </c>
      <c r="D1812" t="s">
        <v>5275</v>
      </c>
    </row>
    <row r="1813" spans="1:5" ht="15.75" x14ac:dyDescent="0.25">
      <c r="A1813" s="1" t="s">
        <v>557</v>
      </c>
      <c r="B1813" s="1" t="s">
        <v>5276</v>
      </c>
      <c r="C1813" t="s">
        <v>2383</v>
      </c>
      <c r="D1813" t="s">
        <v>5277</v>
      </c>
    </row>
    <row r="1814" spans="1:5" ht="15.75" x14ac:dyDescent="0.25">
      <c r="A1814" s="1" t="s">
        <v>556</v>
      </c>
      <c r="B1814" s="1" t="s">
        <v>5278</v>
      </c>
      <c r="C1814" t="s">
        <v>2386</v>
      </c>
      <c r="D1814" t="s">
        <v>5279</v>
      </c>
    </row>
    <row r="1815" spans="1:5" ht="15.75" x14ac:dyDescent="0.25">
      <c r="A1815" s="1" t="s">
        <v>555</v>
      </c>
      <c r="B1815" s="1" t="s">
        <v>5280</v>
      </c>
      <c r="C1815" t="s">
        <v>2383</v>
      </c>
      <c r="D1815" t="s">
        <v>3205</v>
      </c>
    </row>
    <row r="1816" spans="1:5" ht="15.75" x14ac:dyDescent="0.25">
      <c r="A1816" s="1" t="s">
        <v>554</v>
      </c>
      <c r="B1816" s="1" t="s">
        <v>5281</v>
      </c>
      <c r="C1816" t="s">
        <v>2386</v>
      </c>
      <c r="D1816" t="s">
        <v>3670</v>
      </c>
    </row>
    <row r="1817" spans="1:5" ht="15.75" x14ac:dyDescent="0.25">
      <c r="A1817" s="1" t="s">
        <v>553</v>
      </c>
      <c r="B1817" s="1" t="s">
        <v>5282</v>
      </c>
      <c r="C1817" t="s">
        <v>2386</v>
      </c>
      <c r="D1817" t="s">
        <v>5283</v>
      </c>
    </row>
    <row r="1818" spans="1:5" ht="15.75" x14ac:dyDescent="0.25">
      <c r="A1818" s="1" t="s">
        <v>552</v>
      </c>
      <c r="B1818" s="1" t="s">
        <v>5284</v>
      </c>
      <c r="C1818" t="s">
        <v>2386</v>
      </c>
      <c r="D1818" t="s">
        <v>4077</v>
      </c>
      <c r="E1818" t="s">
        <v>3661</v>
      </c>
    </row>
    <row r="1819" spans="1:5" ht="15.75" x14ac:dyDescent="0.25">
      <c r="A1819" s="1" t="s">
        <v>551</v>
      </c>
      <c r="B1819" s="1" t="s">
        <v>5285</v>
      </c>
      <c r="C1819" t="s">
        <v>2386</v>
      </c>
      <c r="D1819" t="s">
        <v>4817</v>
      </c>
    </row>
    <row r="1820" spans="1:5" ht="15.75" x14ac:dyDescent="0.25">
      <c r="A1820" s="1" t="s">
        <v>550</v>
      </c>
      <c r="B1820" s="1" t="s">
        <v>4129</v>
      </c>
      <c r="C1820" t="s">
        <v>2386</v>
      </c>
      <c r="D1820" t="s">
        <v>3034</v>
      </c>
    </row>
    <row r="1821" spans="1:5" ht="15.75" x14ac:dyDescent="0.25">
      <c r="A1821" s="1" t="s">
        <v>549</v>
      </c>
      <c r="B1821" s="1" t="s">
        <v>5286</v>
      </c>
      <c r="C1821" t="s">
        <v>2386</v>
      </c>
      <c r="D1821" t="s">
        <v>5287</v>
      </c>
    </row>
    <row r="1822" spans="1:5" ht="15.75" x14ac:dyDescent="0.25">
      <c r="A1822" s="1" t="s">
        <v>548</v>
      </c>
      <c r="B1822" s="1" t="s">
        <v>5288</v>
      </c>
      <c r="C1822" t="s">
        <v>2386</v>
      </c>
      <c r="D1822" t="s">
        <v>2543</v>
      </c>
    </row>
    <row r="1823" spans="1:5" ht="15.75" x14ac:dyDescent="0.25">
      <c r="A1823" s="1" t="s">
        <v>547</v>
      </c>
      <c r="B1823" s="1" t="s">
        <v>5289</v>
      </c>
      <c r="C1823" t="s">
        <v>2386</v>
      </c>
      <c r="D1823" t="s">
        <v>5290</v>
      </c>
    </row>
    <row r="1824" spans="1:5" ht="15.75" x14ac:dyDescent="0.25">
      <c r="A1824" s="1" t="s">
        <v>546</v>
      </c>
      <c r="B1824" s="1" t="s">
        <v>5291</v>
      </c>
      <c r="C1824" t="s">
        <v>2383</v>
      </c>
      <c r="D1824" t="s">
        <v>5292</v>
      </c>
    </row>
    <row r="1825" spans="1:4" ht="15.75" x14ac:dyDescent="0.25">
      <c r="A1825" s="1" t="s">
        <v>545</v>
      </c>
      <c r="B1825" s="1" t="s">
        <v>3708</v>
      </c>
      <c r="C1825" t="s">
        <v>2386</v>
      </c>
      <c r="D1825" t="s">
        <v>3228</v>
      </c>
    </row>
    <row r="1826" spans="1:4" ht="15.75" x14ac:dyDescent="0.25">
      <c r="A1826" s="1" t="s">
        <v>544</v>
      </c>
      <c r="B1826" s="1" t="s">
        <v>5293</v>
      </c>
      <c r="C1826" t="s">
        <v>2383</v>
      </c>
      <c r="D1826" t="s">
        <v>5294</v>
      </c>
    </row>
    <row r="1827" spans="1:4" ht="15.75" x14ac:dyDescent="0.25">
      <c r="A1827" s="1" t="s">
        <v>543</v>
      </c>
      <c r="B1827" s="1" t="s">
        <v>5295</v>
      </c>
      <c r="C1827" t="s">
        <v>2383</v>
      </c>
      <c r="D1827" t="s">
        <v>5296</v>
      </c>
    </row>
    <row r="1828" spans="1:4" ht="15.75" x14ac:dyDescent="0.25">
      <c r="A1828" s="1" t="s">
        <v>542</v>
      </c>
      <c r="B1828" s="1" t="s">
        <v>5297</v>
      </c>
      <c r="C1828" t="s">
        <v>2383</v>
      </c>
      <c r="D1828" t="s">
        <v>5298</v>
      </c>
    </row>
    <row r="1829" spans="1:4" ht="15.75" x14ac:dyDescent="0.25">
      <c r="A1829" s="1" t="s">
        <v>541</v>
      </c>
      <c r="B1829" s="1" t="s">
        <v>5299</v>
      </c>
      <c r="C1829" t="s">
        <v>2383</v>
      </c>
      <c r="D1829" t="s">
        <v>5156</v>
      </c>
    </row>
    <row r="1830" spans="1:4" ht="15.75" x14ac:dyDescent="0.25">
      <c r="A1830" s="1" t="s">
        <v>540</v>
      </c>
      <c r="B1830" s="1" t="s">
        <v>5300</v>
      </c>
      <c r="C1830" t="s">
        <v>2383</v>
      </c>
      <c r="D1830" t="s">
        <v>3194</v>
      </c>
    </row>
    <row r="1831" spans="1:4" ht="15.75" x14ac:dyDescent="0.25">
      <c r="A1831" s="1" t="s">
        <v>539</v>
      </c>
      <c r="B1831" s="1" t="s">
        <v>2748</v>
      </c>
      <c r="C1831" t="s">
        <v>2386</v>
      </c>
      <c r="D1831" t="s">
        <v>5301</v>
      </c>
    </row>
    <row r="1832" spans="1:4" ht="15.75" x14ac:dyDescent="0.25">
      <c r="A1832" s="1" t="s">
        <v>538</v>
      </c>
      <c r="B1832" s="1" t="s">
        <v>4130</v>
      </c>
      <c r="C1832" t="s">
        <v>2383</v>
      </c>
      <c r="D1832" t="s">
        <v>2782</v>
      </c>
    </row>
    <row r="1833" spans="1:4" ht="15.75" x14ac:dyDescent="0.25">
      <c r="A1833" s="1" t="s">
        <v>537</v>
      </c>
      <c r="B1833" s="1" t="s">
        <v>3108</v>
      </c>
      <c r="C1833" t="s">
        <v>2383</v>
      </c>
      <c r="D1833" t="s">
        <v>5074</v>
      </c>
    </row>
    <row r="1834" spans="1:4" ht="15.75" x14ac:dyDescent="0.25">
      <c r="A1834" s="1" t="s">
        <v>536</v>
      </c>
      <c r="B1834" s="1" t="s">
        <v>5302</v>
      </c>
      <c r="C1834" t="s">
        <v>2386</v>
      </c>
      <c r="D1834" t="s">
        <v>5303</v>
      </c>
    </row>
    <row r="1835" spans="1:4" ht="15.75" x14ac:dyDescent="0.25">
      <c r="A1835" s="1" t="s">
        <v>535</v>
      </c>
      <c r="B1835" s="1" t="s">
        <v>5304</v>
      </c>
      <c r="C1835" t="s">
        <v>2383</v>
      </c>
      <c r="D1835" t="s">
        <v>5305</v>
      </c>
    </row>
    <row r="1836" spans="1:4" ht="15.75" x14ac:dyDescent="0.25">
      <c r="A1836" s="1" t="s">
        <v>533</v>
      </c>
      <c r="B1836" s="1" t="s">
        <v>5306</v>
      </c>
      <c r="C1836" t="s">
        <v>3261</v>
      </c>
      <c r="D1836" t="s">
        <v>4530</v>
      </c>
    </row>
    <row r="1837" spans="1:4" ht="15.75" x14ac:dyDescent="0.25">
      <c r="A1837" s="1" t="s">
        <v>532</v>
      </c>
      <c r="B1837" s="1" t="s">
        <v>5307</v>
      </c>
      <c r="C1837" t="s">
        <v>2386</v>
      </c>
      <c r="D1837" t="s">
        <v>3670</v>
      </c>
    </row>
    <row r="1838" spans="1:4" ht="15.75" x14ac:dyDescent="0.25">
      <c r="A1838" s="1" t="s">
        <v>531</v>
      </c>
      <c r="B1838" s="1" t="s">
        <v>5308</v>
      </c>
      <c r="C1838" t="s">
        <v>2386</v>
      </c>
      <c r="D1838" t="s">
        <v>5309</v>
      </c>
    </row>
    <row r="1839" spans="1:4" ht="15.75" x14ac:dyDescent="0.25">
      <c r="A1839" s="1" t="s">
        <v>530</v>
      </c>
      <c r="B1839" s="1" t="s">
        <v>5310</v>
      </c>
      <c r="C1839" t="s">
        <v>2386</v>
      </c>
      <c r="D1839" t="s">
        <v>5311</v>
      </c>
    </row>
    <row r="1840" spans="1:4" ht="15.75" x14ac:dyDescent="0.25">
      <c r="A1840" s="1" t="s">
        <v>529</v>
      </c>
      <c r="B1840" s="1" t="s">
        <v>4356</v>
      </c>
      <c r="C1840" t="s">
        <v>2386</v>
      </c>
      <c r="D1840" t="s">
        <v>5312</v>
      </c>
    </row>
    <row r="1841" spans="1:4" ht="15.75" x14ac:dyDescent="0.25">
      <c r="A1841" s="1" t="s">
        <v>528</v>
      </c>
      <c r="B1841" s="1" t="s">
        <v>4438</v>
      </c>
      <c r="C1841" t="s">
        <v>2386</v>
      </c>
      <c r="D1841" t="s">
        <v>5313</v>
      </c>
    </row>
    <row r="1842" spans="1:4" ht="15.75" x14ac:dyDescent="0.25">
      <c r="A1842" s="1" t="s">
        <v>527</v>
      </c>
      <c r="B1842" s="1" t="s">
        <v>5314</v>
      </c>
      <c r="C1842" t="s">
        <v>2383</v>
      </c>
      <c r="D1842" t="s">
        <v>2510</v>
      </c>
    </row>
    <row r="1843" spans="1:4" ht="15.75" x14ac:dyDescent="0.25">
      <c r="A1843" s="1" t="s">
        <v>526</v>
      </c>
      <c r="B1843" s="1" t="s">
        <v>5315</v>
      </c>
      <c r="C1843" t="s">
        <v>2383</v>
      </c>
      <c r="D1843" t="s">
        <v>5316</v>
      </c>
    </row>
    <row r="1844" spans="1:4" ht="15.75" x14ac:dyDescent="0.25">
      <c r="A1844" s="1" t="s">
        <v>525</v>
      </c>
      <c r="B1844" s="1" t="s">
        <v>2513</v>
      </c>
      <c r="C1844" t="s">
        <v>2386</v>
      </c>
      <c r="D1844" t="s">
        <v>5317</v>
      </c>
    </row>
    <row r="1845" spans="1:4" ht="15.75" x14ac:dyDescent="0.25">
      <c r="A1845" s="1" t="s">
        <v>524</v>
      </c>
      <c r="B1845" s="1" t="s">
        <v>5318</v>
      </c>
      <c r="C1845" t="s">
        <v>2386</v>
      </c>
      <c r="D1845" t="s">
        <v>5319</v>
      </c>
    </row>
    <row r="1846" spans="1:4" ht="15.75" x14ac:dyDescent="0.25">
      <c r="A1846" s="1" t="s">
        <v>523</v>
      </c>
      <c r="B1846" s="1" t="s">
        <v>5320</v>
      </c>
      <c r="C1846" t="s">
        <v>2386</v>
      </c>
      <c r="D1846" t="s">
        <v>2435</v>
      </c>
    </row>
    <row r="1847" spans="1:4" ht="15.75" x14ac:dyDescent="0.25">
      <c r="A1847" s="1" t="s">
        <v>522</v>
      </c>
      <c r="B1847" s="1" t="s">
        <v>5321</v>
      </c>
      <c r="C1847" t="s">
        <v>2386</v>
      </c>
      <c r="D1847" t="s">
        <v>5322</v>
      </c>
    </row>
    <row r="1848" spans="1:4" ht="15.75" x14ac:dyDescent="0.25">
      <c r="A1848" s="1" t="s">
        <v>521</v>
      </c>
      <c r="B1848" s="1" t="s">
        <v>5323</v>
      </c>
      <c r="C1848" t="s">
        <v>2386</v>
      </c>
      <c r="D1848" t="s">
        <v>5324</v>
      </c>
    </row>
    <row r="1849" spans="1:4" ht="15.75" x14ac:dyDescent="0.25">
      <c r="A1849" s="1" t="s">
        <v>520</v>
      </c>
      <c r="B1849" s="1" t="s">
        <v>5325</v>
      </c>
      <c r="C1849" t="s">
        <v>2386</v>
      </c>
      <c r="D1849" t="s">
        <v>5326</v>
      </c>
    </row>
    <row r="1850" spans="1:4" ht="15.75" x14ac:dyDescent="0.25">
      <c r="A1850" s="1" t="s">
        <v>519</v>
      </c>
      <c r="B1850" s="1" t="s">
        <v>5327</v>
      </c>
      <c r="C1850" t="s">
        <v>2386</v>
      </c>
      <c r="D1850" t="s">
        <v>5328</v>
      </c>
    </row>
    <row r="1851" spans="1:4" ht="15.75" x14ac:dyDescent="0.25">
      <c r="A1851" s="1" t="s">
        <v>518</v>
      </c>
      <c r="B1851" s="1" t="s">
        <v>5329</v>
      </c>
      <c r="C1851" t="s">
        <v>2386</v>
      </c>
      <c r="D1851" t="s">
        <v>2946</v>
      </c>
    </row>
    <row r="1852" spans="1:4" ht="15.75" x14ac:dyDescent="0.25">
      <c r="A1852" s="1" t="s">
        <v>517</v>
      </c>
      <c r="B1852" s="1" t="s">
        <v>5330</v>
      </c>
      <c r="C1852" t="s">
        <v>2386</v>
      </c>
      <c r="D1852" t="s">
        <v>2480</v>
      </c>
    </row>
    <row r="1853" spans="1:4" ht="15.75" x14ac:dyDescent="0.25">
      <c r="A1853" s="1" t="s">
        <v>516</v>
      </c>
      <c r="B1853" s="1" t="s">
        <v>5331</v>
      </c>
      <c r="C1853" t="s">
        <v>2386</v>
      </c>
      <c r="D1853" t="s">
        <v>5332</v>
      </c>
    </row>
    <row r="1854" spans="1:4" ht="15.75" x14ac:dyDescent="0.25">
      <c r="A1854" s="1" t="s">
        <v>514</v>
      </c>
      <c r="B1854" s="1" t="s">
        <v>5333</v>
      </c>
      <c r="C1854" t="s">
        <v>2386</v>
      </c>
      <c r="D1854" t="s">
        <v>2480</v>
      </c>
    </row>
    <row r="1855" spans="1:4" ht="15.75" x14ac:dyDescent="0.25">
      <c r="A1855" s="1" t="s">
        <v>513</v>
      </c>
      <c r="B1855" s="1" t="s">
        <v>5036</v>
      </c>
      <c r="C1855" t="s">
        <v>2383</v>
      </c>
      <c r="D1855" t="s">
        <v>5334</v>
      </c>
    </row>
    <row r="1856" spans="1:4" ht="15.75" x14ac:dyDescent="0.25">
      <c r="A1856" s="1" t="s">
        <v>512</v>
      </c>
      <c r="B1856" s="1" t="s">
        <v>3597</v>
      </c>
      <c r="C1856" t="s">
        <v>2386</v>
      </c>
      <c r="D1856" t="s">
        <v>3396</v>
      </c>
    </row>
    <row r="1857" spans="1:4" ht="15.75" x14ac:dyDescent="0.25">
      <c r="A1857" s="1" t="s">
        <v>511</v>
      </c>
      <c r="B1857" s="1" t="s">
        <v>5335</v>
      </c>
      <c r="C1857" t="s">
        <v>2386</v>
      </c>
      <c r="D1857" t="s">
        <v>3140</v>
      </c>
    </row>
    <row r="1858" spans="1:4" ht="15.75" x14ac:dyDescent="0.25">
      <c r="A1858" s="1" t="s">
        <v>510</v>
      </c>
      <c r="B1858" s="1" t="s">
        <v>5336</v>
      </c>
      <c r="C1858" t="s">
        <v>2383</v>
      </c>
      <c r="D1858" t="s">
        <v>5337</v>
      </c>
    </row>
    <row r="1859" spans="1:4" ht="15.75" x14ac:dyDescent="0.25">
      <c r="A1859" s="1" t="s">
        <v>509</v>
      </c>
      <c r="B1859" s="1" t="s">
        <v>5338</v>
      </c>
      <c r="C1859" t="s">
        <v>2386</v>
      </c>
      <c r="D1859" t="s">
        <v>5339</v>
      </c>
    </row>
    <row r="1860" spans="1:4" ht="15.75" x14ac:dyDescent="0.25">
      <c r="A1860" s="1" t="s">
        <v>508</v>
      </c>
      <c r="B1860" s="1" t="s">
        <v>4217</v>
      </c>
      <c r="C1860" t="s">
        <v>2383</v>
      </c>
      <c r="D1860" t="s">
        <v>4579</v>
      </c>
    </row>
    <row r="1861" spans="1:4" ht="15.75" x14ac:dyDescent="0.25">
      <c r="A1861" s="1" t="s">
        <v>507</v>
      </c>
      <c r="B1861" s="1" t="s">
        <v>3941</v>
      </c>
      <c r="C1861" t="s">
        <v>2383</v>
      </c>
      <c r="D1861" t="s">
        <v>5340</v>
      </c>
    </row>
    <row r="1862" spans="1:4" ht="15.75" x14ac:dyDescent="0.25">
      <c r="A1862" s="1" t="s">
        <v>506</v>
      </c>
      <c r="B1862" s="1" t="s">
        <v>5341</v>
      </c>
      <c r="C1862" t="s">
        <v>2383</v>
      </c>
      <c r="D1862" t="s">
        <v>5342</v>
      </c>
    </row>
    <row r="1863" spans="1:4" ht="15.75" x14ac:dyDescent="0.25">
      <c r="A1863" s="1" t="s">
        <v>505</v>
      </c>
      <c r="B1863" s="1" t="s">
        <v>3115</v>
      </c>
      <c r="C1863" t="s">
        <v>2383</v>
      </c>
      <c r="D1863" t="s">
        <v>3331</v>
      </c>
    </row>
    <row r="1864" spans="1:4" ht="15.75" x14ac:dyDescent="0.25">
      <c r="A1864" s="1" t="s">
        <v>504</v>
      </c>
      <c r="B1864" s="1" t="s">
        <v>5343</v>
      </c>
      <c r="C1864" t="s">
        <v>2383</v>
      </c>
      <c r="D1864" t="s">
        <v>5344</v>
      </c>
    </row>
    <row r="1865" spans="1:4" ht="15.75" x14ac:dyDescent="0.25">
      <c r="A1865" s="1" t="s">
        <v>503</v>
      </c>
      <c r="B1865" s="1" t="s">
        <v>5345</v>
      </c>
      <c r="C1865" t="s">
        <v>2383</v>
      </c>
      <c r="D1865" t="s">
        <v>2491</v>
      </c>
    </row>
    <row r="1866" spans="1:4" ht="15.75" x14ac:dyDescent="0.25">
      <c r="A1866" s="1" t="s">
        <v>502</v>
      </c>
      <c r="B1866" s="1" t="s">
        <v>3202</v>
      </c>
      <c r="C1866" t="s">
        <v>2383</v>
      </c>
      <c r="D1866" t="s">
        <v>5346</v>
      </c>
    </row>
    <row r="1867" spans="1:4" ht="15.75" x14ac:dyDescent="0.25">
      <c r="A1867" s="1" t="s">
        <v>501</v>
      </c>
      <c r="B1867" s="1" t="s">
        <v>5347</v>
      </c>
      <c r="C1867" t="s">
        <v>2386</v>
      </c>
      <c r="D1867" t="s">
        <v>5348</v>
      </c>
    </row>
    <row r="1868" spans="1:4" ht="15.75" x14ac:dyDescent="0.25">
      <c r="A1868" s="1" t="s">
        <v>500</v>
      </c>
      <c r="B1868" s="1" t="s">
        <v>3803</v>
      </c>
      <c r="C1868" t="s">
        <v>2383</v>
      </c>
      <c r="D1868" t="s">
        <v>3732</v>
      </c>
    </row>
    <row r="1869" spans="1:4" ht="15.75" x14ac:dyDescent="0.25">
      <c r="A1869" s="1" t="s">
        <v>499</v>
      </c>
      <c r="B1869" s="1" t="s">
        <v>3638</v>
      </c>
      <c r="C1869" t="s">
        <v>2386</v>
      </c>
      <c r="D1869" t="s">
        <v>5349</v>
      </c>
    </row>
    <row r="1870" spans="1:4" ht="15.75" x14ac:dyDescent="0.25">
      <c r="A1870" s="1" t="s">
        <v>498</v>
      </c>
      <c r="B1870" s="1" t="s">
        <v>5350</v>
      </c>
      <c r="C1870" t="s">
        <v>2386</v>
      </c>
      <c r="D1870" t="s">
        <v>3077</v>
      </c>
    </row>
    <row r="1871" spans="1:4" ht="15.75" x14ac:dyDescent="0.25">
      <c r="A1871" s="1" t="s">
        <v>497</v>
      </c>
      <c r="B1871" s="1" t="s">
        <v>2779</v>
      </c>
      <c r="C1871" t="s">
        <v>2386</v>
      </c>
      <c r="D1871" t="s">
        <v>2632</v>
      </c>
    </row>
    <row r="1872" spans="1:4" ht="15.75" x14ac:dyDescent="0.25">
      <c r="A1872" s="1" t="s">
        <v>496</v>
      </c>
      <c r="B1872" s="1" t="s">
        <v>5351</v>
      </c>
      <c r="C1872" t="s">
        <v>2386</v>
      </c>
      <c r="D1872" t="s">
        <v>5352</v>
      </c>
    </row>
    <row r="1873" spans="1:4" ht="15.75" x14ac:dyDescent="0.25">
      <c r="A1873" s="1" t="s">
        <v>495</v>
      </c>
      <c r="B1873" s="1" t="s">
        <v>5353</v>
      </c>
      <c r="C1873" t="s">
        <v>2386</v>
      </c>
      <c r="D1873" t="s">
        <v>5354</v>
      </c>
    </row>
    <row r="1874" spans="1:4" ht="15.75" x14ac:dyDescent="0.25">
      <c r="A1874" s="1" t="s">
        <v>494</v>
      </c>
      <c r="B1874" s="1" t="s">
        <v>5355</v>
      </c>
      <c r="C1874" t="s">
        <v>2386</v>
      </c>
      <c r="D1874" t="s">
        <v>5356</v>
      </c>
    </row>
    <row r="1875" spans="1:4" ht="15.75" x14ac:dyDescent="0.25">
      <c r="A1875" s="1" t="s">
        <v>493</v>
      </c>
      <c r="B1875" s="1" t="s">
        <v>5357</v>
      </c>
      <c r="C1875" t="s">
        <v>2386</v>
      </c>
      <c r="D1875" t="s">
        <v>5358</v>
      </c>
    </row>
    <row r="1876" spans="1:4" ht="15.75" x14ac:dyDescent="0.25">
      <c r="A1876" s="1" t="s">
        <v>492</v>
      </c>
      <c r="B1876" s="1" t="s">
        <v>5359</v>
      </c>
      <c r="C1876" t="s">
        <v>2386</v>
      </c>
      <c r="D1876" t="s">
        <v>5360</v>
      </c>
    </row>
    <row r="1877" spans="1:4" ht="15.75" x14ac:dyDescent="0.25">
      <c r="A1877" s="1" t="s">
        <v>491</v>
      </c>
      <c r="B1877" s="1" t="s">
        <v>4275</v>
      </c>
      <c r="C1877" t="s">
        <v>2383</v>
      </c>
      <c r="D1877" t="s">
        <v>5361</v>
      </c>
    </row>
    <row r="1878" spans="1:4" ht="15.75" x14ac:dyDescent="0.25">
      <c r="A1878" s="1" t="s">
        <v>490</v>
      </c>
      <c r="B1878" s="1" t="s">
        <v>5362</v>
      </c>
      <c r="C1878" t="s">
        <v>2383</v>
      </c>
      <c r="D1878" t="s">
        <v>3598</v>
      </c>
    </row>
    <row r="1879" spans="1:4" ht="15.75" x14ac:dyDescent="0.25">
      <c r="A1879" s="1" t="s">
        <v>489</v>
      </c>
      <c r="B1879" s="1" t="s">
        <v>5363</v>
      </c>
      <c r="C1879" t="s">
        <v>3261</v>
      </c>
      <c r="D1879" t="s">
        <v>5364</v>
      </c>
    </row>
    <row r="1880" spans="1:4" ht="15.75" x14ac:dyDescent="0.25">
      <c r="A1880" s="1" t="s">
        <v>488</v>
      </c>
      <c r="B1880" s="1" t="s">
        <v>5365</v>
      </c>
      <c r="C1880" t="s">
        <v>2383</v>
      </c>
      <c r="D1880" t="s">
        <v>5366</v>
      </c>
    </row>
    <row r="1881" spans="1:4" ht="15.75" x14ac:dyDescent="0.25">
      <c r="A1881" s="1" t="s">
        <v>487</v>
      </c>
      <c r="B1881" s="1" t="s">
        <v>5367</v>
      </c>
      <c r="C1881" t="s">
        <v>2383</v>
      </c>
      <c r="D1881" t="s">
        <v>5368</v>
      </c>
    </row>
    <row r="1882" spans="1:4" ht="15.75" x14ac:dyDescent="0.25">
      <c r="A1882" s="1" t="s">
        <v>486</v>
      </c>
      <c r="B1882" s="1" t="s">
        <v>3395</v>
      </c>
      <c r="C1882" t="s">
        <v>2386</v>
      </c>
      <c r="D1882" t="s">
        <v>5369</v>
      </c>
    </row>
    <row r="1883" spans="1:4" ht="15.75" x14ac:dyDescent="0.25">
      <c r="A1883" s="1" t="s">
        <v>485</v>
      </c>
      <c r="B1883" s="1" t="s">
        <v>5370</v>
      </c>
      <c r="C1883" t="s">
        <v>2383</v>
      </c>
      <c r="D1883" t="s">
        <v>5361</v>
      </c>
    </row>
    <row r="1884" spans="1:4" ht="15.75" x14ac:dyDescent="0.25">
      <c r="A1884" s="1" t="s">
        <v>484</v>
      </c>
      <c r="B1884" s="1" t="s">
        <v>5371</v>
      </c>
      <c r="C1884" t="s">
        <v>2383</v>
      </c>
      <c r="D1884" t="s">
        <v>5372</v>
      </c>
    </row>
    <row r="1885" spans="1:4" ht="15.75" x14ac:dyDescent="0.25">
      <c r="A1885" s="1" t="s">
        <v>483</v>
      </c>
      <c r="B1885" s="1" t="s">
        <v>5373</v>
      </c>
      <c r="C1885" t="s">
        <v>2383</v>
      </c>
      <c r="D1885" t="s">
        <v>5374</v>
      </c>
    </row>
    <row r="1886" spans="1:4" ht="15.75" x14ac:dyDescent="0.25">
      <c r="A1886" s="1" t="s">
        <v>482</v>
      </c>
      <c r="B1886" s="1" t="s">
        <v>5375</v>
      </c>
      <c r="C1886" t="s">
        <v>2383</v>
      </c>
      <c r="D1886" t="s">
        <v>5376</v>
      </c>
    </row>
    <row r="1887" spans="1:4" ht="15.75" x14ac:dyDescent="0.25">
      <c r="A1887" s="1" t="s">
        <v>481</v>
      </c>
      <c r="B1887" s="1" t="s">
        <v>5377</v>
      </c>
      <c r="C1887" t="s">
        <v>2383</v>
      </c>
      <c r="D1887" t="s">
        <v>5378</v>
      </c>
    </row>
    <row r="1888" spans="1:4" ht="15.75" x14ac:dyDescent="0.25">
      <c r="A1888" s="1" t="s">
        <v>480</v>
      </c>
      <c r="B1888" s="1" t="s">
        <v>5379</v>
      </c>
      <c r="C1888" t="s">
        <v>2386</v>
      </c>
      <c r="D1888" t="s">
        <v>5380</v>
      </c>
    </row>
    <row r="1889" spans="1:5" ht="15.75" x14ac:dyDescent="0.25">
      <c r="A1889" s="1" t="s">
        <v>479</v>
      </c>
      <c r="B1889" s="1" t="s">
        <v>5381</v>
      </c>
      <c r="C1889" t="s">
        <v>2386</v>
      </c>
      <c r="D1889" t="s">
        <v>3113</v>
      </c>
    </row>
    <row r="1890" spans="1:5" ht="15.75" x14ac:dyDescent="0.25">
      <c r="A1890" s="1" t="s">
        <v>478</v>
      </c>
      <c r="B1890" s="1" t="s">
        <v>3421</v>
      </c>
      <c r="C1890" t="s">
        <v>2386</v>
      </c>
      <c r="D1890" t="s">
        <v>5382</v>
      </c>
    </row>
    <row r="1891" spans="1:5" ht="15.75" x14ac:dyDescent="0.25">
      <c r="A1891" s="1" t="s">
        <v>477</v>
      </c>
      <c r="B1891" s="1" t="s">
        <v>5383</v>
      </c>
      <c r="C1891" t="s">
        <v>2383</v>
      </c>
      <c r="D1891" t="s">
        <v>4353</v>
      </c>
    </row>
    <row r="1892" spans="1:5" ht="15.75" x14ac:dyDescent="0.25">
      <c r="A1892" s="1" t="s">
        <v>476</v>
      </c>
      <c r="B1892" s="1" t="s">
        <v>5384</v>
      </c>
      <c r="C1892" t="s">
        <v>2386</v>
      </c>
      <c r="D1892" t="s">
        <v>2423</v>
      </c>
    </row>
    <row r="1893" spans="1:5" ht="15.75" x14ac:dyDescent="0.25">
      <c r="A1893" s="1" t="s">
        <v>475</v>
      </c>
      <c r="B1893" s="1" t="s">
        <v>5385</v>
      </c>
      <c r="C1893" t="s">
        <v>2386</v>
      </c>
      <c r="D1893" t="s">
        <v>5386</v>
      </c>
    </row>
    <row r="1894" spans="1:5" ht="15.75" x14ac:dyDescent="0.25">
      <c r="A1894" s="1" t="s">
        <v>474</v>
      </c>
      <c r="B1894" s="1" t="s">
        <v>5387</v>
      </c>
      <c r="C1894" t="s">
        <v>2383</v>
      </c>
      <c r="D1894" t="s">
        <v>5388</v>
      </c>
    </row>
    <row r="1895" spans="1:5" ht="15.75" x14ac:dyDescent="0.25">
      <c r="A1895" s="1" t="s">
        <v>473</v>
      </c>
      <c r="B1895" s="1" t="s">
        <v>5389</v>
      </c>
      <c r="C1895" t="s">
        <v>2386</v>
      </c>
      <c r="D1895" t="s">
        <v>2612</v>
      </c>
    </row>
    <row r="1896" spans="1:5" ht="15.75" x14ac:dyDescent="0.25">
      <c r="A1896" s="1" t="s">
        <v>472</v>
      </c>
      <c r="B1896" s="1" t="s">
        <v>5390</v>
      </c>
      <c r="C1896" t="s">
        <v>2383</v>
      </c>
      <c r="D1896" t="s">
        <v>5391</v>
      </c>
    </row>
    <row r="1897" spans="1:5" ht="15.75" x14ac:dyDescent="0.25">
      <c r="A1897" s="1" t="s">
        <v>471</v>
      </c>
      <c r="B1897" s="1" t="s">
        <v>2840</v>
      </c>
      <c r="C1897" t="s">
        <v>2386</v>
      </c>
      <c r="D1897" t="s">
        <v>5392</v>
      </c>
      <c r="E1897" t="s">
        <v>3661</v>
      </c>
    </row>
    <row r="1898" spans="1:5" ht="15.75" x14ac:dyDescent="0.25">
      <c r="A1898" s="1" t="s">
        <v>470</v>
      </c>
      <c r="B1898" s="1" t="s">
        <v>5393</v>
      </c>
      <c r="C1898" t="s">
        <v>2386</v>
      </c>
      <c r="D1898" t="s">
        <v>2684</v>
      </c>
    </row>
    <row r="1899" spans="1:5" ht="15.75" x14ac:dyDescent="0.25">
      <c r="A1899" s="1" t="s">
        <v>469</v>
      </c>
      <c r="B1899" s="1" t="s">
        <v>2519</v>
      </c>
      <c r="C1899" t="s">
        <v>2386</v>
      </c>
      <c r="D1899" t="s">
        <v>5394</v>
      </c>
    </row>
    <row r="1900" spans="1:5" ht="15.75" x14ac:dyDescent="0.25">
      <c r="A1900" s="1" t="s">
        <v>468</v>
      </c>
      <c r="B1900" s="1" t="s">
        <v>2577</v>
      </c>
      <c r="C1900" t="s">
        <v>2386</v>
      </c>
      <c r="D1900" t="s">
        <v>3140</v>
      </c>
    </row>
    <row r="1901" spans="1:5" ht="15.75" x14ac:dyDescent="0.25">
      <c r="A1901" s="1" t="s">
        <v>467</v>
      </c>
      <c r="B1901" s="1" t="s">
        <v>5395</v>
      </c>
      <c r="C1901" t="s">
        <v>2383</v>
      </c>
      <c r="D1901" t="s">
        <v>2573</v>
      </c>
    </row>
    <row r="1902" spans="1:5" ht="15.75" x14ac:dyDescent="0.25">
      <c r="A1902" s="1" t="s">
        <v>466</v>
      </c>
      <c r="B1902" s="1" t="s">
        <v>5235</v>
      </c>
      <c r="C1902" t="s">
        <v>2383</v>
      </c>
      <c r="D1902" t="s">
        <v>5396</v>
      </c>
    </row>
    <row r="1903" spans="1:5" ht="15.75" x14ac:dyDescent="0.25">
      <c r="A1903" s="1" t="s">
        <v>465</v>
      </c>
      <c r="B1903" s="1" t="s">
        <v>5397</v>
      </c>
      <c r="C1903" t="s">
        <v>2383</v>
      </c>
      <c r="D1903" t="s">
        <v>4296</v>
      </c>
    </row>
    <row r="1904" spans="1:5" ht="15.75" x14ac:dyDescent="0.25">
      <c r="A1904" s="1" t="s">
        <v>464</v>
      </c>
      <c r="B1904" s="1" t="s">
        <v>5398</v>
      </c>
      <c r="C1904" t="s">
        <v>2383</v>
      </c>
      <c r="D1904" t="s">
        <v>2819</v>
      </c>
    </row>
    <row r="1905" spans="1:4" ht="15.75" x14ac:dyDescent="0.25">
      <c r="A1905" s="1" t="s">
        <v>463</v>
      </c>
      <c r="B1905" s="1" t="s">
        <v>5399</v>
      </c>
      <c r="C1905" t="s">
        <v>2383</v>
      </c>
      <c r="D1905" t="s">
        <v>5400</v>
      </c>
    </row>
    <row r="1906" spans="1:4" ht="15.75" x14ac:dyDescent="0.25">
      <c r="A1906" s="1" t="s">
        <v>462</v>
      </c>
      <c r="B1906" s="1" t="s">
        <v>5401</v>
      </c>
      <c r="C1906" t="s">
        <v>2383</v>
      </c>
      <c r="D1906" t="s">
        <v>5402</v>
      </c>
    </row>
    <row r="1907" spans="1:4" ht="15.75" x14ac:dyDescent="0.25">
      <c r="A1907" s="1" t="s">
        <v>461</v>
      </c>
      <c r="B1907" s="1" t="s">
        <v>5403</v>
      </c>
      <c r="C1907" t="s">
        <v>2386</v>
      </c>
      <c r="D1907" t="s">
        <v>5404</v>
      </c>
    </row>
    <row r="1908" spans="1:4" ht="15.75" x14ac:dyDescent="0.25">
      <c r="A1908" s="1" t="s">
        <v>460</v>
      </c>
      <c r="B1908" s="1" t="s">
        <v>2932</v>
      </c>
      <c r="C1908" t="s">
        <v>2383</v>
      </c>
      <c r="D1908" t="s">
        <v>5405</v>
      </c>
    </row>
    <row r="1909" spans="1:4" ht="15.75" x14ac:dyDescent="0.25">
      <c r="A1909" s="1" t="s">
        <v>459</v>
      </c>
      <c r="B1909" s="1" t="s">
        <v>5406</v>
      </c>
      <c r="C1909" t="s">
        <v>2383</v>
      </c>
      <c r="D1909" t="s">
        <v>5407</v>
      </c>
    </row>
    <row r="1910" spans="1:4" ht="15.75" x14ac:dyDescent="0.25">
      <c r="A1910" s="1" t="s">
        <v>458</v>
      </c>
      <c r="B1910" s="1" t="s">
        <v>5408</v>
      </c>
      <c r="C1910" t="s">
        <v>2386</v>
      </c>
      <c r="D1910" t="s">
        <v>5409</v>
      </c>
    </row>
    <row r="1911" spans="1:4" ht="15.75" x14ac:dyDescent="0.25">
      <c r="A1911" s="1" t="s">
        <v>457</v>
      </c>
      <c r="B1911" s="1" t="s">
        <v>3202</v>
      </c>
      <c r="C1911" t="s">
        <v>2386</v>
      </c>
      <c r="D1911" t="s">
        <v>5410</v>
      </c>
    </row>
    <row r="1912" spans="1:4" ht="15.75" x14ac:dyDescent="0.25">
      <c r="A1912" s="1" t="s">
        <v>456</v>
      </c>
      <c r="B1912" s="1" t="s">
        <v>5411</v>
      </c>
      <c r="C1912" t="s">
        <v>2383</v>
      </c>
      <c r="D1912" t="s">
        <v>5412</v>
      </c>
    </row>
    <row r="1913" spans="1:4" ht="15.75" x14ac:dyDescent="0.25">
      <c r="A1913" s="1" t="s">
        <v>455</v>
      </c>
      <c r="B1913" s="1" t="s">
        <v>3095</v>
      </c>
      <c r="C1913" t="s">
        <v>2386</v>
      </c>
      <c r="D1913" t="s">
        <v>5413</v>
      </c>
    </row>
    <row r="1914" spans="1:4" ht="15.75" x14ac:dyDescent="0.25">
      <c r="A1914" s="1" t="s">
        <v>454</v>
      </c>
      <c r="B1914" s="1" t="s">
        <v>5414</v>
      </c>
      <c r="C1914" t="s">
        <v>2386</v>
      </c>
      <c r="D1914" t="s">
        <v>5415</v>
      </c>
    </row>
    <row r="1915" spans="1:4" ht="15.75" x14ac:dyDescent="0.25">
      <c r="A1915" s="1" t="s">
        <v>453</v>
      </c>
      <c r="B1915" s="1" t="s">
        <v>3431</v>
      </c>
      <c r="C1915" t="s">
        <v>2386</v>
      </c>
      <c r="D1915" t="s">
        <v>5416</v>
      </c>
    </row>
    <row r="1916" spans="1:4" ht="15.75" x14ac:dyDescent="0.25">
      <c r="A1916" s="1" t="s">
        <v>452</v>
      </c>
      <c r="B1916" s="1" t="s">
        <v>5417</v>
      </c>
      <c r="C1916" t="s">
        <v>2383</v>
      </c>
      <c r="D1916" t="s">
        <v>5418</v>
      </c>
    </row>
    <row r="1917" spans="1:4" ht="15.75" x14ac:dyDescent="0.25">
      <c r="A1917" s="1" t="s">
        <v>451</v>
      </c>
      <c r="B1917" s="1" t="s">
        <v>5419</v>
      </c>
      <c r="C1917" t="s">
        <v>2386</v>
      </c>
      <c r="D1917" t="s">
        <v>5420</v>
      </c>
    </row>
    <row r="1918" spans="1:4" ht="15.75" x14ac:dyDescent="0.25">
      <c r="A1918" s="1" t="s">
        <v>450</v>
      </c>
      <c r="B1918" s="1" t="s">
        <v>5421</v>
      </c>
      <c r="C1918" t="s">
        <v>2386</v>
      </c>
      <c r="D1918" t="s">
        <v>2680</v>
      </c>
    </row>
    <row r="1919" spans="1:4" ht="15.75" x14ac:dyDescent="0.25">
      <c r="A1919" s="1" t="s">
        <v>449</v>
      </c>
      <c r="B1919" s="1" t="s">
        <v>5422</v>
      </c>
      <c r="C1919" t="s">
        <v>2386</v>
      </c>
      <c r="D1919" t="s">
        <v>4606</v>
      </c>
    </row>
    <row r="1920" spans="1:4" ht="15.75" x14ac:dyDescent="0.25">
      <c r="A1920" s="1" t="s">
        <v>448</v>
      </c>
      <c r="B1920" s="1" t="s">
        <v>5423</v>
      </c>
      <c r="C1920" t="s">
        <v>2386</v>
      </c>
      <c r="D1920" t="s">
        <v>5424</v>
      </c>
    </row>
    <row r="1921" spans="1:4" ht="15.75" x14ac:dyDescent="0.25">
      <c r="A1921" s="1" t="s">
        <v>447</v>
      </c>
      <c r="B1921" s="1" t="s">
        <v>5425</v>
      </c>
      <c r="C1921" t="s">
        <v>2386</v>
      </c>
      <c r="D1921" t="s">
        <v>2605</v>
      </c>
    </row>
    <row r="1922" spans="1:4" ht="15.75" x14ac:dyDescent="0.25">
      <c r="A1922" s="1" t="s">
        <v>446</v>
      </c>
      <c r="B1922" s="1" t="s">
        <v>5426</v>
      </c>
      <c r="C1922" t="s">
        <v>3261</v>
      </c>
      <c r="D1922" t="s">
        <v>5427</v>
      </c>
    </row>
    <row r="1923" spans="1:4" ht="15.75" x14ac:dyDescent="0.25">
      <c r="A1923" s="1" t="s">
        <v>445</v>
      </c>
      <c r="B1923" s="1" t="s">
        <v>5428</v>
      </c>
      <c r="C1923" t="s">
        <v>2386</v>
      </c>
      <c r="D1923" t="s">
        <v>2680</v>
      </c>
    </row>
    <row r="1924" spans="1:4" ht="15.75" x14ac:dyDescent="0.25">
      <c r="A1924" s="1" t="s">
        <v>444</v>
      </c>
      <c r="B1924" s="1" t="s">
        <v>5429</v>
      </c>
      <c r="C1924" t="s">
        <v>2386</v>
      </c>
      <c r="D1924" t="s">
        <v>3670</v>
      </c>
    </row>
    <row r="1925" spans="1:4" ht="15.75" x14ac:dyDescent="0.25">
      <c r="A1925" s="1" t="s">
        <v>443</v>
      </c>
      <c r="B1925" s="1" t="s">
        <v>5430</v>
      </c>
      <c r="C1925" t="s">
        <v>2386</v>
      </c>
      <c r="D1925" t="s">
        <v>5431</v>
      </c>
    </row>
    <row r="1926" spans="1:4" ht="15.75" x14ac:dyDescent="0.25">
      <c r="A1926" s="1" t="s">
        <v>442</v>
      </c>
      <c r="B1926" s="1" t="s">
        <v>5432</v>
      </c>
      <c r="C1926" t="s">
        <v>2386</v>
      </c>
      <c r="D1926" t="s">
        <v>2652</v>
      </c>
    </row>
    <row r="1927" spans="1:4" ht="15.75" x14ac:dyDescent="0.25">
      <c r="A1927" s="1" t="s">
        <v>441</v>
      </c>
      <c r="B1927" s="1" t="s">
        <v>3871</v>
      </c>
      <c r="C1927" t="s">
        <v>2383</v>
      </c>
      <c r="D1927" t="s">
        <v>5433</v>
      </c>
    </row>
    <row r="1928" spans="1:4" ht="15.75" x14ac:dyDescent="0.25">
      <c r="A1928" s="1" t="s">
        <v>440</v>
      </c>
      <c r="B1928" s="1" t="s">
        <v>5434</v>
      </c>
      <c r="C1928" t="s">
        <v>2383</v>
      </c>
      <c r="D1928" t="s">
        <v>5435</v>
      </c>
    </row>
    <row r="1929" spans="1:4" ht="15.75" x14ac:dyDescent="0.25">
      <c r="A1929" s="1" t="s">
        <v>439</v>
      </c>
      <c r="B1929" s="1" t="s">
        <v>5436</v>
      </c>
      <c r="C1929" t="s">
        <v>2386</v>
      </c>
      <c r="D1929" t="s">
        <v>2512</v>
      </c>
    </row>
    <row r="1930" spans="1:4" ht="15.75" x14ac:dyDescent="0.25">
      <c r="A1930" s="1" t="s">
        <v>438</v>
      </c>
      <c r="B1930" s="1" t="s">
        <v>4225</v>
      </c>
      <c r="C1930" t="s">
        <v>2383</v>
      </c>
      <c r="D1930" t="s">
        <v>5437</v>
      </c>
    </row>
    <row r="1931" spans="1:4" ht="15.75" x14ac:dyDescent="0.25">
      <c r="A1931" s="1" t="s">
        <v>437</v>
      </c>
      <c r="B1931" s="1" t="s">
        <v>3269</v>
      </c>
      <c r="C1931" t="s">
        <v>2383</v>
      </c>
      <c r="D1931" t="s">
        <v>4290</v>
      </c>
    </row>
    <row r="1932" spans="1:4" ht="15.75" x14ac:dyDescent="0.25">
      <c r="A1932" s="1" t="s">
        <v>436</v>
      </c>
      <c r="B1932" s="1" t="s">
        <v>5438</v>
      </c>
      <c r="C1932" t="s">
        <v>2383</v>
      </c>
      <c r="D1932" t="s">
        <v>5439</v>
      </c>
    </row>
    <row r="1933" spans="1:4" ht="15.75" x14ac:dyDescent="0.25">
      <c r="A1933" s="1" t="s">
        <v>435</v>
      </c>
      <c r="B1933" s="1" t="s">
        <v>5440</v>
      </c>
      <c r="C1933" t="s">
        <v>2383</v>
      </c>
      <c r="D1933" t="s">
        <v>5441</v>
      </c>
    </row>
    <row r="1934" spans="1:4" ht="15.75" x14ac:dyDescent="0.25">
      <c r="A1934" s="1" t="s">
        <v>434</v>
      </c>
      <c r="B1934" s="1" t="s">
        <v>5442</v>
      </c>
      <c r="C1934" t="s">
        <v>2386</v>
      </c>
      <c r="D1934" t="s">
        <v>2547</v>
      </c>
    </row>
    <row r="1935" spans="1:4" ht="15.75" x14ac:dyDescent="0.25">
      <c r="A1935" s="1" t="s">
        <v>433</v>
      </c>
      <c r="B1935" s="1" t="s">
        <v>5443</v>
      </c>
      <c r="C1935" t="s">
        <v>2383</v>
      </c>
      <c r="D1935" t="s">
        <v>2573</v>
      </c>
    </row>
    <row r="1936" spans="1:4" ht="15.75" x14ac:dyDescent="0.25">
      <c r="A1936" s="1" t="s">
        <v>432</v>
      </c>
      <c r="B1936" s="1" t="s">
        <v>5444</v>
      </c>
      <c r="C1936" t="s">
        <v>2383</v>
      </c>
      <c r="D1936" t="s">
        <v>5445</v>
      </c>
    </row>
    <row r="1937" spans="1:4" ht="15.75" x14ac:dyDescent="0.25">
      <c r="A1937" s="1" t="s">
        <v>431</v>
      </c>
      <c r="B1937" s="1" t="s">
        <v>5446</v>
      </c>
      <c r="C1937" t="s">
        <v>2386</v>
      </c>
      <c r="D1937" t="s">
        <v>5447</v>
      </c>
    </row>
    <row r="1938" spans="1:4" ht="15.75" x14ac:dyDescent="0.25">
      <c r="A1938" s="1" t="s">
        <v>430</v>
      </c>
      <c r="B1938" s="1" t="s">
        <v>5448</v>
      </c>
      <c r="C1938" t="s">
        <v>3261</v>
      </c>
      <c r="D1938" t="s">
        <v>5449</v>
      </c>
    </row>
    <row r="1939" spans="1:4" ht="15.75" x14ac:dyDescent="0.25">
      <c r="A1939" s="1" t="s">
        <v>429</v>
      </c>
      <c r="B1939" s="1" t="s">
        <v>5128</v>
      </c>
      <c r="C1939" t="s">
        <v>2386</v>
      </c>
      <c r="D1939" t="s">
        <v>2407</v>
      </c>
    </row>
    <row r="1940" spans="1:4" ht="15.75" x14ac:dyDescent="0.25">
      <c r="A1940" s="1" t="s">
        <v>428</v>
      </c>
      <c r="B1940" s="1" t="s">
        <v>5450</v>
      </c>
      <c r="C1940" t="s">
        <v>2386</v>
      </c>
      <c r="D1940" t="s">
        <v>5451</v>
      </c>
    </row>
    <row r="1941" spans="1:4" ht="15.75" x14ac:dyDescent="0.25">
      <c r="A1941" s="1" t="s">
        <v>427</v>
      </c>
      <c r="B1941" s="1" t="s">
        <v>5452</v>
      </c>
      <c r="C1941" t="s">
        <v>2386</v>
      </c>
      <c r="D1941" t="s">
        <v>2667</v>
      </c>
    </row>
    <row r="1942" spans="1:4" ht="15.75" x14ac:dyDescent="0.25">
      <c r="A1942" s="1" t="s">
        <v>426</v>
      </c>
      <c r="B1942" s="1" t="s">
        <v>3810</v>
      </c>
      <c r="C1942" t="s">
        <v>2386</v>
      </c>
      <c r="D1942" t="s">
        <v>5453</v>
      </c>
    </row>
    <row r="1943" spans="1:4" ht="15.75" x14ac:dyDescent="0.25">
      <c r="A1943" s="1" t="s">
        <v>425</v>
      </c>
      <c r="B1943" s="1" t="s">
        <v>5454</v>
      </c>
      <c r="C1943" t="s">
        <v>2386</v>
      </c>
      <c r="D1943" t="s">
        <v>5455</v>
      </c>
    </row>
    <row r="1944" spans="1:4" ht="15.75" x14ac:dyDescent="0.25">
      <c r="A1944" s="1" t="s">
        <v>424</v>
      </c>
      <c r="B1944" s="1" t="s">
        <v>5456</v>
      </c>
      <c r="C1944" t="s">
        <v>2386</v>
      </c>
      <c r="D1944" t="s">
        <v>2680</v>
      </c>
    </row>
    <row r="1945" spans="1:4" ht="15.75" x14ac:dyDescent="0.25">
      <c r="A1945" s="1" t="s">
        <v>423</v>
      </c>
      <c r="B1945" s="1" t="s">
        <v>3678</v>
      </c>
      <c r="C1945" t="s">
        <v>2386</v>
      </c>
      <c r="D1945" t="s">
        <v>5457</v>
      </c>
    </row>
    <row r="1946" spans="1:4" ht="15.75" x14ac:dyDescent="0.25">
      <c r="A1946" s="1" t="s">
        <v>422</v>
      </c>
      <c r="B1946" s="1" t="s">
        <v>5458</v>
      </c>
      <c r="C1946" t="s">
        <v>2383</v>
      </c>
      <c r="D1946" t="s">
        <v>2594</v>
      </c>
    </row>
    <row r="1947" spans="1:4" ht="15.75" x14ac:dyDescent="0.25">
      <c r="A1947" s="1" t="s">
        <v>421</v>
      </c>
      <c r="B1947" s="1" t="s">
        <v>5459</v>
      </c>
      <c r="C1947" t="s">
        <v>2386</v>
      </c>
      <c r="D1947" t="s">
        <v>5360</v>
      </c>
    </row>
    <row r="1948" spans="1:4" ht="15.75" x14ac:dyDescent="0.25">
      <c r="A1948" s="1" t="s">
        <v>420</v>
      </c>
      <c r="B1948" s="1" t="s">
        <v>5460</v>
      </c>
      <c r="C1948" t="s">
        <v>2386</v>
      </c>
      <c r="D1948" t="s">
        <v>5461</v>
      </c>
    </row>
    <row r="1949" spans="1:4" ht="15.75" x14ac:dyDescent="0.25">
      <c r="A1949" s="1" t="s">
        <v>419</v>
      </c>
      <c r="B1949" s="1" t="s">
        <v>5462</v>
      </c>
      <c r="C1949" t="s">
        <v>2386</v>
      </c>
      <c r="D1949" t="s">
        <v>5463</v>
      </c>
    </row>
    <row r="1950" spans="1:4" ht="15.75" x14ac:dyDescent="0.25">
      <c r="A1950" s="1" t="s">
        <v>418</v>
      </c>
      <c r="B1950" s="1" t="s">
        <v>5464</v>
      </c>
      <c r="C1950" t="s">
        <v>2383</v>
      </c>
      <c r="D1950" t="s">
        <v>5465</v>
      </c>
    </row>
    <row r="1951" spans="1:4" ht="15.75" x14ac:dyDescent="0.25">
      <c r="A1951" s="1" t="s">
        <v>417</v>
      </c>
      <c r="B1951" s="1" t="s">
        <v>3443</v>
      </c>
      <c r="C1951" t="s">
        <v>2386</v>
      </c>
      <c r="D1951" t="s">
        <v>2652</v>
      </c>
    </row>
    <row r="1952" spans="1:4" ht="15.75" x14ac:dyDescent="0.25">
      <c r="A1952" s="1" t="s">
        <v>416</v>
      </c>
      <c r="B1952" s="1" t="s">
        <v>5466</v>
      </c>
      <c r="C1952" t="s">
        <v>2383</v>
      </c>
      <c r="D1952" t="s">
        <v>5467</v>
      </c>
    </row>
    <row r="1953" spans="1:4" ht="15.75" x14ac:dyDescent="0.25">
      <c r="A1953" s="1" t="s">
        <v>415</v>
      </c>
      <c r="B1953" s="1" t="s">
        <v>5468</v>
      </c>
      <c r="C1953" t="s">
        <v>2386</v>
      </c>
      <c r="D1953" t="s">
        <v>5469</v>
      </c>
    </row>
    <row r="1954" spans="1:4" ht="15.75" x14ac:dyDescent="0.25">
      <c r="A1954" s="1" t="s">
        <v>414</v>
      </c>
      <c r="B1954" s="1" t="s">
        <v>5470</v>
      </c>
      <c r="C1954" t="s">
        <v>2386</v>
      </c>
      <c r="D1954" t="s">
        <v>5471</v>
      </c>
    </row>
    <row r="1955" spans="1:4" ht="15.75" x14ac:dyDescent="0.25">
      <c r="A1955" s="1" t="s">
        <v>413</v>
      </c>
      <c r="B1955" s="1" t="s">
        <v>5472</v>
      </c>
      <c r="C1955" t="s">
        <v>2383</v>
      </c>
      <c r="D1955" t="s">
        <v>5473</v>
      </c>
    </row>
    <row r="1956" spans="1:4" ht="15.75" x14ac:dyDescent="0.25">
      <c r="A1956" s="1" t="s">
        <v>412</v>
      </c>
      <c r="B1956" s="1" t="s">
        <v>5474</v>
      </c>
      <c r="C1956" t="s">
        <v>2383</v>
      </c>
      <c r="D1956" t="s">
        <v>5475</v>
      </c>
    </row>
    <row r="1957" spans="1:4" ht="15.75" x14ac:dyDescent="0.25">
      <c r="A1957" s="1" t="s">
        <v>411</v>
      </c>
      <c r="B1957" s="1" t="s">
        <v>5476</v>
      </c>
      <c r="C1957" t="s">
        <v>2383</v>
      </c>
      <c r="D1957" t="s">
        <v>5477</v>
      </c>
    </row>
    <row r="1958" spans="1:4" ht="15.75" x14ac:dyDescent="0.25">
      <c r="A1958" s="1" t="s">
        <v>410</v>
      </c>
      <c r="B1958" s="1" t="s">
        <v>5478</v>
      </c>
      <c r="C1958" t="s">
        <v>2386</v>
      </c>
      <c r="D1958" t="s">
        <v>5479</v>
      </c>
    </row>
    <row r="1959" spans="1:4" ht="15.75" x14ac:dyDescent="0.25">
      <c r="A1959" s="1" t="s">
        <v>409</v>
      </c>
      <c r="B1959" s="1" t="s">
        <v>3014</v>
      </c>
      <c r="C1959" t="s">
        <v>2383</v>
      </c>
      <c r="D1959" t="s">
        <v>3205</v>
      </c>
    </row>
    <row r="1960" spans="1:4" ht="15.75" x14ac:dyDescent="0.25">
      <c r="A1960" s="1" t="s">
        <v>408</v>
      </c>
      <c r="B1960" s="1" t="s">
        <v>5480</v>
      </c>
      <c r="C1960" t="s">
        <v>2383</v>
      </c>
      <c r="D1960" t="s">
        <v>2450</v>
      </c>
    </row>
    <row r="1961" spans="1:4" ht="15.75" x14ac:dyDescent="0.25">
      <c r="A1961" s="1" t="s">
        <v>407</v>
      </c>
      <c r="B1961" s="1" t="s">
        <v>3269</v>
      </c>
      <c r="C1961" t="s">
        <v>2383</v>
      </c>
      <c r="D1961" t="s">
        <v>2819</v>
      </c>
    </row>
    <row r="1962" spans="1:4" ht="15.75" x14ac:dyDescent="0.25">
      <c r="A1962" s="1" t="s">
        <v>406</v>
      </c>
      <c r="B1962" s="1" t="s">
        <v>5481</v>
      </c>
      <c r="C1962" t="s">
        <v>2383</v>
      </c>
      <c r="D1962" t="s">
        <v>5482</v>
      </c>
    </row>
    <row r="1963" spans="1:4" ht="15.75" x14ac:dyDescent="0.25">
      <c r="A1963" s="1" t="s">
        <v>405</v>
      </c>
      <c r="B1963" s="1" t="s">
        <v>5235</v>
      </c>
      <c r="C1963" t="s">
        <v>2386</v>
      </c>
      <c r="D1963" t="s">
        <v>2387</v>
      </c>
    </row>
    <row r="1964" spans="1:4" ht="15.75" x14ac:dyDescent="0.25">
      <c r="A1964" s="1" t="s">
        <v>404</v>
      </c>
      <c r="B1964" s="1" t="s">
        <v>5483</v>
      </c>
      <c r="C1964" t="s">
        <v>2386</v>
      </c>
      <c r="D1964" t="s">
        <v>5484</v>
      </c>
    </row>
    <row r="1965" spans="1:4" ht="15.75" x14ac:dyDescent="0.25">
      <c r="A1965" s="1" t="s">
        <v>403</v>
      </c>
      <c r="B1965" s="1" t="s">
        <v>2958</v>
      </c>
      <c r="C1965" t="s">
        <v>2386</v>
      </c>
      <c r="D1965" t="s">
        <v>5485</v>
      </c>
    </row>
    <row r="1966" spans="1:4" ht="15.75" x14ac:dyDescent="0.25">
      <c r="A1966" s="1" t="s">
        <v>402</v>
      </c>
      <c r="B1966" s="1" t="s">
        <v>5486</v>
      </c>
      <c r="C1966" t="s">
        <v>2383</v>
      </c>
      <c r="D1966" t="s">
        <v>5487</v>
      </c>
    </row>
    <row r="1967" spans="1:4" ht="15.75" x14ac:dyDescent="0.25">
      <c r="A1967" s="1" t="s">
        <v>401</v>
      </c>
      <c r="B1967" s="1" t="s">
        <v>2486</v>
      </c>
      <c r="C1967" t="s">
        <v>2386</v>
      </c>
      <c r="D1967" t="s">
        <v>5488</v>
      </c>
    </row>
    <row r="1968" spans="1:4" ht="15.75" x14ac:dyDescent="0.25">
      <c r="A1968" s="1" t="s">
        <v>400</v>
      </c>
      <c r="B1968" s="1" t="s">
        <v>5489</v>
      </c>
      <c r="C1968" t="s">
        <v>2386</v>
      </c>
      <c r="D1968" t="s">
        <v>5490</v>
      </c>
    </row>
    <row r="1969" spans="1:4" ht="15.75" x14ac:dyDescent="0.25">
      <c r="A1969" s="1" t="s">
        <v>399</v>
      </c>
      <c r="B1969" s="1" t="s">
        <v>4649</v>
      </c>
      <c r="C1969" t="s">
        <v>2386</v>
      </c>
      <c r="D1969" t="s">
        <v>5491</v>
      </c>
    </row>
    <row r="1970" spans="1:4" ht="15.75" x14ac:dyDescent="0.25">
      <c r="A1970" s="1" t="s">
        <v>398</v>
      </c>
      <c r="B1970" s="1" t="s">
        <v>4268</v>
      </c>
      <c r="C1970" t="s">
        <v>2386</v>
      </c>
      <c r="D1970" t="s">
        <v>5492</v>
      </c>
    </row>
    <row r="1971" spans="1:4" ht="15.75" x14ac:dyDescent="0.25">
      <c r="A1971" s="1" t="s">
        <v>397</v>
      </c>
      <c r="B1971" s="1" t="s">
        <v>5493</v>
      </c>
      <c r="C1971" t="s">
        <v>3261</v>
      </c>
      <c r="D1971" t="s">
        <v>5494</v>
      </c>
    </row>
    <row r="1972" spans="1:4" ht="15.75" x14ac:dyDescent="0.25">
      <c r="A1972" s="1" t="s">
        <v>396</v>
      </c>
      <c r="B1972" s="1" t="s">
        <v>5495</v>
      </c>
      <c r="C1972" t="s">
        <v>2383</v>
      </c>
      <c r="D1972" t="s">
        <v>5496</v>
      </c>
    </row>
    <row r="1973" spans="1:4" ht="15.75" x14ac:dyDescent="0.25">
      <c r="A1973" s="1" t="s">
        <v>395</v>
      </c>
      <c r="B1973" s="1" t="s">
        <v>5497</v>
      </c>
      <c r="C1973" t="s">
        <v>2386</v>
      </c>
      <c r="D1973" t="s">
        <v>2537</v>
      </c>
    </row>
    <row r="1974" spans="1:4" ht="15.75" x14ac:dyDescent="0.25">
      <c r="A1974" s="1" t="s">
        <v>394</v>
      </c>
      <c r="B1974" s="1" t="s">
        <v>5498</v>
      </c>
      <c r="C1974" t="s">
        <v>2386</v>
      </c>
      <c r="D1974" t="s">
        <v>5499</v>
      </c>
    </row>
    <row r="1975" spans="1:4" ht="15.75" x14ac:dyDescent="0.25">
      <c r="A1975" s="1" t="s">
        <v>393</v>
      </c>
      <c r="B1975" s="1" t="s">
        <v>5500</v>
      </c>
      <c r="C1975" t="s">
        <v>2383</v>
      </c>
      <c r="D1975" t="s">
        <v>5501</v>
      </c>
    </row>
    <row r="1976" spans="1:4" ht="15.75" x14ac:dyDescent="0.25">
      <c r="A1976" s="1" t="s">
        <v>392</v>
      </c>
      <c r="B1976" s="1" t="s">
        <v>5502</v>
      </c>
      <c r="C1976" t="s">
        <v>2383</v>
      </c>
      <c r="D1976" t="s">
        <v>5503</v>
      </c>
    </row>
    <row r="1977" spans="1:4" ht="15.75" x14ac:dyDescent="0.25">
      <c r="A1977" s="1" t="s">
        <v>391</v>
      </c>
      <c r="B1977" s="1" t="s">
        <v>5504</v>
      </c>
      <c r="C1977" t="s">
        <v>2383</v>
      </c>
      <c r="D1977" t="s">
        <v>5505</v>
      </c>
    </row>
    <row r="1978" spans="1:4" ht="15.75" x14ac:dyDescent="0.25">
      <c r="A1978" s="1" t="s">
        <v>390</v>
      </c>
      <c r="B1978" s="1" t="s">
        <v>5506</v>
      </c>
      <c r="C1978" t="s">
        <v>2383</v>
      </c>
      <c r="D1978" t="s">
        <v>2495</v>
      </c>
    </row>
    <row r="1979" spans="1:4" ht="15.75" x14ac:dyDescent="0.25">
      <c r="A1979" s="1" t="s">
        <v>389</v>
      </c>
      <c r="B1979" s="1" t="s">
        <v>2797</v>
      </c>
      <c r="C1979" t="s">
        <v>2383</v>
      </c>
      <c r="D1979" t="s">
        <v>5507</v>
      </c>
    </row>
    <row r="1980" spans="1:4" ht="15.75" x14ac:dyDescent="0.25">
      <c r="A1980" s="1" t="s">
        <v>388</v>
      </c>
      <c r="B1980" s="1" t="s">
        <v>5508</v>
      </c>
      <c r="C1980" t="s">
        <v>2383</v>
      </c>
      <c r="D1980" t="s">
        <v>5509</v>
      </c>
    </row>
    <row r="1981" spans="1:4" ht="15.75" x14ac:dyDescent="0.25">
      <c r="A1981" s="1" t="s">
        <v>387</v>
      </c>
      <c r="B1981" s="1" t="s">
        <v>5510</v>
      </c>
      <c r="C1981" t="s">
        <v>2383</v>
      </c>
      <c r="D1981" t="s">
        <v>5511</v>
      </c>
    </row>
    <row r="1982" spans="1:4" ht="15.75" x14ac:dyDescent="0.25">
      <c r="A1982" s="1" t="s">
        <v>386</v>
      </c>
      <c r="B1982" s="1" t="s">
        <v>5512</v>
      </c>
      <c r="C1982" t="s">
        <v>2383</v>
      </c>
      <c r="D1982" t="s">
        <v>5513</v>
      </c>
    </row>
    <row r="1983" spans="1:4" ht="15.75" x14ac:dyDescent="0.25">
      <c r="A1983" s="1" t="s">
        <v>385</v>
      </c>
      <c r="B1983" s="1" t="s">
        <v>5514</v>
      </c>
      <c r="C1983" t="s">
        <v>2383</v>
      </c>
      <c r="D1983" t="s">
        <v>5515</v>
      </c>
    </row>
    <row r="1984" spans="1:4" ht="15.75" x14ac:dyDescent="0.25">
      <c r="A1984" s="1" t="s">
        <v>384</v>
      </c>
      <c r="B1984" s="1" t="s">
        <v>5516</v>
      </c>
      <c r="C1984" t="s">
        <v>2383</v>
      </c>
      <c r="D1984" t="s">
        <v>5517</v>
      </c>
    </row>
    <row r="1985" spans="1:4" ht="15.75" x14ac:dyDescent="0.25">
      <c r="A1985" s="1" t="s">
        <v>383</v>
      </c>
      <c r="B1985" s="1" t="s">
        <v>5518</v>
      </c>
      <c r="C1985" t="s">
        <v>2386</v>
      </c>
      <c r="D1985" t="s">
        <v>5519</v>
      </c>
    </row>
    <row r="1986" spans="1:4" ht="15.75" x14ac:dyDescent="0.25">
      <c r="A1986" s="1" t="s">
        <v>382</v>
      </c>
      <c r="B1986" s="1" t="s">
        <v>5520</v>
      </c>
      <c r="C1986" t="s">
        <v>2386</v>
      </c>
      <c r="D1986" t="s">
        <v>4125</v>
      </c>
    </row>
    <row r="1987" spans="1:4" ht="15.75" x14ac:dyDescent="0.25">
      <c r="A1987" s="1" t="s">
        <v>381</v>
      </c>
      <c r="B1987" s="1" t="s">
        <v>5521</v>
      </c>
      <c r="C1987" t="s">
        <v>2386</v>
      </c>
      <c r="D1987" t="s">
        <v>2423</v>
      </c>
    </row>
    <row r="1988" spans="1:4" ht="15.75" x14ac:dyDescent="0.25">
      <c r="A1988" s="1" t="s">
        <v>380</v>
      </c>
      <c r="B1988" s="1" t="s">
        <v>5522</v>
      </c>
      <c r="C1988" t="s">
        <v>3261</v>
      </c>
      <c r="D1988" t="s">
        <v>3015</v>
      </c>
    </row>
    <row r="1989" spans="1:4" ht="15.75" x14ac:dyDescent="0.25">
      <c r="A1989" s="1" t="s">
        <v>379</v>
      </c>
      <c r="B1989" s="1" t="s">
        <v>5523</v>
      </c>
      <c r="C1989" t="s">
        <v>2386</v>
      </c>
      <c r="D1989" t="s">
        <v>5524</v>
      </c>
    </row>
    <row r="1990" spans="1:4" ht="15.75" x14ac:dyDescent="0.25">
      <c r="A1990" s="1" t="s">
        <v>378</v>
      </c>
      <c r="B1990" s="1" t="s">
        <v>5525</v>
      </c>
      <c r="C1990" t="s">
        <v>2383</v>
      </c>
      <c r="D1990" t="s">
        <v>2545</v>
      </c>
    </row>
    <row r="1991" spans="1:4" ht="15.75" x14ac:dyDescent="0.25">
      <c r="A1991" s="1" t="s">
        <v>377</v>
      </c>
      <c r="B1991" s="1" t="s">
        <v>5526</v>
      </c>
      <c r="C1991" t="s">
        <v>2386</v>
      </c>
      <c r="D1991" t="s">
        <v>5527</v>
      </c>
    </row>
    <row r="1992" spans="1:4" ht="15.75" x14ac:dyDescent="0.25">
      <c r="A1992" s="1" t="s">
        <v>376</v>
      </c>
      <c r="B1992" s="1" t="s">
        <v>5528</v>
      </c>
      <c r="C1992" t="s">
        <v>2386</v>
      </c>
      <c r="D1992" t="s">
        <v>3558</v>
      </c>
    </row>
    <row r="1993" spans="1:4" ht="15.75" x14ac:dyDescent="0.25">
      <c r="A1993" s="1" t="s">
        <v>375</v>
      </c>
      <c r="B1993" s="1" t="s">
        <v>5529</v>
      </c>
      <c r="C1993" t="s">
        <v>2386</v>
      </c>
      <c r="D1993" t="s">
        <v>5530</v>
      </c>
    </row>
    <row r="1994" spans="1:4" ht="15.75" x14ac:dyDescent="0.25">
      <c r="A1994" s="1" t="s">
        <v>374</v>
      </c>
      <c r="B1994" s="1" t="s">
        <v>5531</v>
      </c>
      <c r="C1994" t="s">
        <v>2386</v>
      </c>
      <c r="D1994" t="s">
        <v>5532</v>
      </c>
    </row>
    <row r="1995" spans="1:4" ht="15.75" x14ac:dyDescent="0.25">
      <c r="A1995" s="1" t="s">
        <v>373</v>
      </c>
      <c r="B1995" s="1" t="s">
        <v>5533</v>
      </c>
      <c r="C1995" t="s">
        <v>2383</v>
      </c>
      <c r="D1995" t="s">
        <v>4885</v>
      </c>
    </row>
    <row r="1996" spans="1:4" ht="15.75" x14ac:dyDescent="0.25">
      <c r="A1996" s="1" t="s">
        <v>372</v>
      </c>
      <c r="B1996" s="1" t="s">
        <v>5534</v>
      </c>
      <c r="C1996" t="s">
        <v>2383</v>
      </c>
      <c r="D1996" t="s">
        <v>5535</v>
      </c>
    </row>
    <row r="1997" spans="1:4" ht="15.75" x14ac:dyDescent="0.25">
      <c r="A1997" s="1" t="s">
        <v>371</v>
      </c>
      <c r="B1997" s="1" t="s">
        <v>3088</v>
      </c>
      <c r="C1997" t="s">
        <v>2383</v>
      </c>
      <c r="D1997" t="s">
        <v>5536</v>
      </c>
    </row>
    <row r="1998" spans="1:4" ht="15.75" x14ac:dyDescent="0.25">
      <c r="A1998" s="1" t="s">
        <v>370</v>
      </c>
      <c r="B1998" s="1" t="s">
        <v>2568</v>
      </c>
      <c r="C1998" t="s">
        <v>2383</v>
      </c>
      <c r="D1998" t="s">
        <v>2862</v>
      </c>
    </row>
    <row r="1999" spans="1:4" ht="15.75" x14ac:dyDescent="0.25">
      <c r="A1999" s="1" t="s">
        <v>369</v>
      </c>
      <c r="B1999" s="1" t="s">
        <v>5537</v>
      </c>
      <c r="C1999" t="s">
        <v>2383</v>
      </c>
      <c r="D1999" t="s">
        <v>5538</v>
      </c>
    </row>
    <row r="2000" spans="1:4" ht="15.75" x14ac:dyDescent="0.25">
      <c r="A2000" s="1" t="s">
        <v>368</v>
      </c>
      <c r="B2000" s="1" t="s">
        <v>2932</v>
      </c>
      <c r="C2000" t="s">
        <v>2383</v>
      </c>
      <c r="D2000" t="s">
        <v>3220</v>
      </c>
    </row>
    <row r="2001" spans="1:4" ht="15.75" x14ac:dyDescent="0.25">
      <c r="A2001" s="1" t="s">
        <v>367</v>
      </c>
      <c r="B2001" s="1" t="s">
        <v>5539</v>
      </c>
      <c r="C2001" t="s">
        <v>2383</v>
      </c>
      <c r="D2001" t="s">
        <v>5540</v>
      </c>
    </row>
    <row r="2002" spans="1:4" ht="15.75" x14ac:dyDescent="0.25">
      <c r="A2002" s="1" t="s">
        <v>366</v>
      </c>
      <c r="B2002" s="1" t="s">
        <v>5541</v>
      </c>
      <c r="C2002" t="s">
        <v>2386</v>
      </c>
      <c r="D2002" t="s">
        <v>5542</v>
      </c>
    </row>
    <row r="2003" spans="1:4" ht="15.75" x14ac:dyDescent="0.25">
      <c r="A2003" s="1" t="s">
        <v>365</v>
      </c>
      <c r="B2003" s="1" t="s">
        <v>5543</v>
      </c>
      <c r="C2003" t="s">
        <v>2383</v>
      </c>
      <c r="D2003" t="s">
        <v>5544</v>
      </c>
    </row>
    <row r="2004" spans="1:4" ht="15.75" x14ac:dyDescent="0.25">
      <c r="A2004" s="1" t="s">
        <v>364</v>
      </c>
      <c r="B2004" s="1" t="s">
        <v>5545</v>
      </c>
      <c r="C2004" t="s">
        <v>2383</v>
      </c>
      <c r="D2004" t="s">
        <v>3270</v>
      </c>
    </row>
    <row r="2005" spans="1:4" ht="15.75" x14ac:dyDescent="0.25">
      <c r="A2005" s="1" t="s">
        <v>363</v>
      </c>
      <c r="B2005" s="1" t="s">
        <v>5546</v>
      </c>
      <c r="C2005" t="s">
        <v>2383</v>
      </c>
      <c r="D2005" t="s">
        <v>5547</v>
      </c>
    </row>
    <row r="2006" spans="1:4" ht="15.75" x14ac:dyDescent="0.25">
      <c r="A2006" s="1" t="s">
        <v>362</v>
      </c>
      <c r="B2006" s="1" t="s">
        <v>4536</v>
      </c>
      <c r="C2006" t="s">
        <v>2383</v>
      </c>
      <c r="D2006" t="s">
        <v>5548</v>
      </c>
    </row>
    <row r="2007" spans="1:4" ht="15.75" x14ac:dyDescent="0.25">
      <c r="A2007" s="1" t="s">
        <v>361</v>
      </c>
      <c r="B2007" s="1" t="s">
        <v>5549</v>
      </c>
      <c r="C2007" t="s">
        <v>2383</v>
      </c>
      <c r="D2007" t="s">
        <v>2510</v>
      </c>
    </row>
    <row r="2008" spans="1:4" ht="15.75" x14ac:dyDescent="0.25">
      <c r="A2008" s="1" t="s">
        <v>360</v>
      </c>
      <c r="B2008" s="1" t="s">
        <v>3133</v>
      </c>
      <c r="C2008" t="s">
        <v>3261</v>
      </c>
      <c r="D2008" t="s">
        <v>5550</v>
      </c>
    </row>
    <row r="2009" spans="1:4" ht="15.75" x14ac:dyDescent="0.25">
      <c r="A2009" s="1" t="s">
        <v>359</v>
      </c>
      <c r="B2009" s="1" t="s">
        <v>5551</v>
      </c>
      <c r="C2009" t="s">
        <v>2383</v>
      </c>
      <c r="D2009" t="s">
        <v>5552</v>
      </c>
    </row>
    <row r="2010" spans="1:4" ht="15.75" x14ac:dyDescent="0.25">
      <c r="A2010" s="1" t="s">
        <v>358</v>
      </c>
      <c r="B2010" s="1" t="s">
        <v>5553</v>
      </c>
      <c r="C2010" t="s">
        <v>2386</v>
      </c>
      <c r="D2010" t="s">
        <v>5554</v>
      </c>
    </row>
    <row r="2011" spans="1:4" ht="15.75" x14ac:dyDescent="0.25">
      <c r="A2011" s="1" t="s">
        <v>357</v>
      </c>
      <c r="B2011" s="1" t="s">
        <v>5555</v>
      </c>
      <c r="C2011" t="s">
        <v>2386</v>
      </c>
      <c r="D2011" t="s">
        <v>3096</v>
      </c>
    </row>
    <row r="2012" spans="1:4" ht="15.75" x14ac:dyDescent="0.25">
      <c r="A2012" s="1" t="s">
        <v>356</v>
      </c>
      <c r="B2012" s="1" t="s">
        <v>5556</v>
      </c>
      <c r="C2012" t="s">
        <v>2386</v>
      </c>
      <c r="D2012" t="s">
        <v>2917</v>
      </c>
    </row>
    <row r="2013" spans="1:4" ht="15.75" x14ac:dyDescent="0.25">
      <c r="A2013" s="1" t="s">
        <v>354</v>
      </c>
      <c r="B2013" s="1" t="s">
        <v>5557</v>
      </c>
      <c r="C2013" t="s">
        <v>2386</v>
      </c>
      <c r="D2013" t="s">
        <v>2776</v>
      </c>
    </row>
    <row r="2014" spans="1:4" ht="15.75" x14ac:dyDescent="0.25">
      <c r="A2014" s="1" t="s">
        <v>353</v>
      </c>
      <c r="B2014" s="1" t="s">
        <v>4129</v>
      </c>
      <c r="C2014" t="s">
        <v>2383</v>
      </c>
      <c r="D2014" t="s">
        <v>5558</v>
      </c>
    </row>
    <row r="2015" spans="1:4" ht="15.75" x14ac:dyDescent="0.25">
      <c r="A2015" s="1" t="s">
        <v>352</v>
      </c>
      <c r="B2015" s="1" t="s">
        <v>5559</v>
      </c>
      <c r="C2015" t="s">
        <v>2386</v>
      </c>
      <c r="D2015" t="s">
        <v>5560</v>
      </c>
    </row>
    <row r="2016" spans="1:4" ht="15.75" x14ac:dyDescent="0.25">
      <c r="A2016" s="1" t="s">
        <v>351</v>
      </c>
      <c r="B2016" s="1" t="s">
        <v>5561</v>
      </c>
      <c r="C2016" t="s">
        <v>2383</v>
      </c>
      <c r="D2016" t="s">
        <v>5562</v>
      </c>
    </row>
    <row r="2017" spans="1:5" ht="15.75" x14ac:dyDescent="0.25">
      <c r="A2017" s="1" t="s">
        <v>350</v>
      </c>
      <c r="B2017" s="1" t="s">
        <v>5563</v>
      </c>
      <c r="C2017" t="s">
        <v>2386</v>
      </c>
      <c r="D2017" t="s">
        <v>5463</v>
      </c>
    </row>
    <row r="2018" spans="1:5" ht="15.75" x14ac:dyDescent="0.25">
      <c r="A2018" s="1" t="s">
        <v>349</v>
      </c>
      <c r="B2018" s="1" t="s">
        <v>5564</v>
      </c>
      <c r="C2018" t="s">
        <v>2383</v>
      </c>
      <c r="D2018" t="s">
        <v>5565</v>
      </c>
    </row>
    <row r="2019" spans="1:5" ht="15.75" x14ac:dyDescent="0.25">
      <c r="A2019" s="1" t="s">
        <v>348</v>
      </c>
      <c r="B2019" s="1" t="s">
        <v>5566</v>
      </c>
      <c r="C2019" t="s">
        <v>2383</v>
      </c>
      <c r="D2019" t="s">
        <v>2510</v>
      </c>
    </row>
    <row r="2020" spans="1:5" ht="15.75" x14ac:dyDescent="0.25">
      <c r="A2020" s="1" t="s">
        <v>347</v>
      </c>
      <c r="B2020" s="1" t="s">
        <v>2504</v>
      </c>
      <c r="C2020" t="s">
        <v>2383</v>
      </c>
      <c r="D2020" t="s">
        <v>5567</v>
      </c>
    </row>
    <row r="2021" spans="1:5" ht="15.75" x14ac:dyDescent="0.25">
      <c r="A2021" s="1" t="s">
        <v>346</v>
      </c>
      <c r="B2021" s="1" t="s">
        <v>5568</v>
      </c>
      <c r="C2021" t="s">
        <v>2386</v>
      </c>
      <c r="D2021" t="s">
        <v>5569</v>
      </c>
    </row>
    <row r="2022" spans="1:5" ht="15.75" x14ac:dyDescent="0.25">
      <c r="A2022" s="1" t="s">
        <v>345</v>
      </c>
      <c r="B2022" s="1" t="s">
        <v>2812</v>
      </c>
      <c r="C2022" t="s">
        <v>2386</v>
      </c>
      <c r="D2022" t="s">
        <v>5249</v>
      </c>
    </row>
    <row r="2023" spans="1:5" ht="15.75" x14ac:dyDescent="0.25">
      <c r="A2023" s="1" t="s">
        <v>344</v>
      </c>
      <c r="B2023" s="1" t="s">
        <v>5570</v>
      </c>
      <c r="C2023" t="s">
        <v>2383</v>
      </c>
      <c r="D2023" t="s">
        <v>5571</v>
      </c>
    </row>
    <row r="2024" spans="1:5" ht="15.75" x14ac:dyDescent="0.25">
      <c r="A2024" s="1" t="s">
        <v>343</v>
      </c>
      <c r="B2024" s="1" t="s">
        <v>5572</v>
      </c>
      <c r="C2024" t="s">
        <v>2386</v>
      </c>
      <c r="D2024" t="s">
        <v>5573</v>
      </c>
    </row>
    <row r="2025" spans="1:5" ht="15.75" x14ac:dyDescent="0.25">
      <c r="A2025" s="1" t="s">
        <v>342</v>
      </c>
      <c r="B2025" s="1" t="s">
        <v>5574</v>
      </c>
      <c r="C2025" t="s">
        <v>2383</v>
      </c>
      <c r="D2025" t="s">
        <v>5575</v>
      </c>
    </row>
    <row r="2026" spans="1:5" ht="15.75" x14ac:dyDescent="0.25">
      <c r="A2026" s="1" t="s">
        <v>341</v>
      </c>
      <c r="B2026" s="1" t="s">
        <v>5576</v>
      </c>
      <c r="C2026" t="s">
        <v>2383</v>
      </c>
      <c r="D2026" t="s">
        <v>5577</v>
      </c>
    </row>
    <row r="2027" spans="1:5" ht="15.75" x14ac:dyDescent="0.25">
      <c r="A2027" s="1" t="s">
        <v>340</v>
      </c>
      <c r="B2027" s="1" t="s">
        <v>5578</v>
      </c>
      <c r="C2027" t="s">
        <v>2386</v>
      </c>
      <c r="D2027" t="s">
        <v>5579</v>
      </c>
    </row>
    <row r="2028" spans="1:5" ht="15.75" x14ac:dyDescent="0.25">
      <c r="A2028" s="1" t="s">
        <v>339</v>
      </c>
      <c r="B2028" s="1" t="s">
        <v>4950</v>
      </c>
      <c r="C2028" t="s">
        <v>2383</v>
      </c>
      <c r="D2028" t="s">
        <v>5580</v>
      </c>
    </row>
    <row r="2029" spans="1:5" ht="15.75" x14ac:dyDescent="0.25">
      <c r="A2029" s="1" t="s">
        <v>338</v>
      </c>
      <c r="B2029" s="1" t="s">
        <v>5581</v>
      </c>
      <c r="C2029" t="s">
        <v>2386</v>
      </c>
      <c r="D2029" t="s">
        <v>5582</v>
      </c>
      <c r="E2029" t="s">
        <v>3661</v>
      </c>
    </row>
    <row r="2030" spans="1:5" ht="15.75" x14ac:dyDescent="0.25">
      <c r="A2030" s="1" t="s">
        <v>337</v>
      </c>
      <c r="B2030" s="1" t="s">
        <v>5583</v>
      </c>
      <c r="C2030" t="s">
        <v>2386</v>
      </c>
      <c r="D2030" t="s">
        <v>2512</v>
      </c>
    </row>
    <row r="2031" spans="1:5" ht="15.75" x14ac:dyDescent="0.25">
      <c r="A2031" s="1" t="s">
        <v>336</v>
      </c>
      <c r="B2031" s="1" t="s">
        <v>5584</v>
      </c>
      <c r="C2031" t="s">
        <v>2383</v>
      </c>
      <c r="D2031" t="s">
        <v>5585</v>
      </c>
    </row>
    <row r="2032" spans="1:5" ht="15.75" x14ac:dyDescent="0.25">
      <c r="A2032" s="1" t="s">
        <v>335</v>
      </c>
      <c r="B2032" s="1" t="s">
        <v>5586</v>
      </c>
      <c r="C2032" t="s">
        <v>2383</v>
      </c>
      <c r="D2032" t="s">
        <v>5587</v>
      </c>
    </row>
    <row r="2033" spans="1:4" ht="15.75" x14ac:dyDescent="0.25">
      <c r="A2033" s="1" t="s">
        <v>334</v>
      </c>
      <c r="B2033" s="1" t="s">
        <v>3656</v>
      </c>
      <c r="C2033" t="s">
        <v>2386</v>
      </c>
      <c r="D2033" t="s">
        <v>5588</v>
      </c>
    </row>
    <row r="2034" spans="1:4" ht="15.75" x14ac:dyDescent="0.25">
      <c r="A2034" s="1" t="s">
        <v>333</v>
      </c>
      <c r="B2034" s="1" t="s">
        <v>5589</v>
      </c>
      <c r="C2034" t="s">
        <v>2386</v>
      </c>
      <c r="D2034" t="s">
        <v>5590</v>
      </c>
    </row>
    <row r="2035" spans="1:4" ht="15.75" x14ac:dyDescent="0.25">
      <c r="A2035" s="1" t="s">
        <v>332</v>
      </c>
      <c r="B2035" s="1" t="s">
        <v>5591</v>
      </c>
      <c r="C2035" t="s">
        <v>2386</v>
      </c>
      <c r="D2035" t="s">
        <v>4077</v>
      </c>
    </row>
    <row r="2036" spans="1:4" ht="15.75" x14ac:dyDescent="0.25">
      <c r="A2036" s="1" t="s">
        <v>331</v>
      </c>
      <c r="B2036" s="1" t="s">
        <v>5592</v>
      </c>
      <c r="C2036" t="s">
        <v>2383</v>
      </c>
      <c r="D2036" t="s">
        <v>5593</v>
      </c>
    </row>
    <row r="2037" spans="1:4" ht="15.75" x14ac:dyDescent="0.25">
      <c r="A2037" s="1" t="s">
        <v>330</v>
      </c>
      <c r="B2037" s="1" t="s">
        <v>5594</v>
      </c>
      <c r="C2037" t="s">
        <v>2383</v>
      </c>
      <c r="D2037" t="s">
        <v>5595</v>
      </c>
    </row>
    <row r="2038" spans="1:4" ht="15.75" x14ac:dyDescent="0.25">
      <c r="A2038" s="1" t="s">
        <v>329</v>
      </c>
      <c r="B2038" s="1" t="s">
        <v>5596</v>
      </c>
      <c r="C2038" t="s">
        <v>2383</v>
      </c>
      <c r="D2038" t="s">
        <v>3725</v>
      </c>
    </row>
    <row r="2039" spans="1:4" ht="15.75" x14ac:dyDescent="0.25">
      <c r="A2039" s="1" t="s">
        <v>328</v>
      </c>
      <c r="B2039" s="1" t="s">
        <v>5597</v>
      </c>
      <c r="C2039" t="s">
        <v>2383</v>
      </c>
      <c r="D2039" t="s">
        <v>2851</v>
      </c>
    </row>
    <row r="2040" spans="1:4" ht="15.75" x14ac:dyDescent="0.25">
      <c r="A2040" s="1" t="s">
        <v>327</v>
      </c>
      <c r="B2040" s="1" t="s">
        <v>2509</v>
      </c>
      <c r="C2040" t="s">
        <v>2386</v>
      </c>
      <c r="D2040" t="s">
        <v>5249</v>
      </c>
    </row>
    <row r="2041" spans="1:4" ht="15.75" x14ac:dyDescent="0.25">
      <c r="A2041" s="1" t="s">
        <v>326</v>
      </c>
      <c r="B2041" s="1" t="s">
        <v>5598</v>
      </c>
      <c r="C2041" t="s">
        <v>2383</v>
      </c>
      <c r="D2041" t="s">
        <v>5599</v>
      </c>
    </row>
    <row r="2042" spans="1:4" ht="15.75" x14ac:dyDescent="0.25">
      <c r="A2042" s="1" t="s">
        <v>325</v>
      </c>
      <c r="B2042" s="1" t="s">
        <v>3941</v>
      </c>
      <c r="C2042" t="s">
        <v>2386</v>
      </c>
      <c r="D2042" t="s">
        <v>3960</v>
      </c>
    </row>
    <row r="2043" spans="1:4" ht="15.75" x14ac:dyDescent="0.25">
      <c r="A2043" s="1" t="s">
        <v>324</v>
      </c>
      <c r="B2043" s="1" t="s">
        <v>5600</v>
      </c>
      <c r="C2043" t="s">
        <v>2386</v>
      </c>
      <c r="D2043" t="s">
        <v>5601</v>
      </c>
    </row>
    <row r="2044" spans="1:4" ht="15.75" x14ac:dyDescent="0.25">
      <c r="A2044" s="1" t="s">
        <v>323</v>
      </c>
      <c r="B2044" s="1" t="s">
        <v>5602</v>
      </c>
      <c r="C2044" t="s">
        <v>2386</v>
      </c>
      <c r="D2044" t="s">
        <v>5603</v>
      </c>
    </row>
    <row r="2045" spans="1:4" ht="15.75" x14ac:dyDescent="0.25">
      <c r="A2045" s="1" t="s">
        <v>322</v>
      </c>
      <c r="B2045" s="1" t="s">
        <v>5604</v>
      </c>
      <c r="C2045" t="s">
        <v>2383</v>
      </c>
      <c r="D2045" t="s">
        <v>5605</v>
      </c>
    </row>
    <row r="2046" spans="1:4" ht="15.75" x14ac:dyDescent="0.25">
      <c r="A2046" s="1" t="s">
        <v>321</v>
      </c>
      <c r="B2046" s="1" t="s">
        <v>5606</v>
      </c>
      <c r="C2046" t="s">
        <v>2383</v>
      </c>
      <c r="D2046" t="s">
        <v>5607</v>
      </c>
    </row>
    <row r="2047" spans="1:4" ht="15.75" x14ac:dyDescent="0.25">
      <c r="A2047" s="1" t="s">
        <v>320</v>
      </c>
      <c r="B2047" s="1" t="s">
        <v>5608</v>
      </c>
      <c r="C2047" t="s">
        <v>2383</v>
      </c>
      <c r="D2047" t="s">
        <v>5609</v>
      </c>
    </row>
    <row r="2048" spans="1:4" ht="15.75" x14ac:dyDescent="0.25">
      <c r="A2048" s="1" t="s">
        <v>319</v>
      </c>
      <c r="B2048" s="1" t="s">
        <v>2517</v>
      </c>
      <c r="C2048" t="s">
        <v>2383</v>
      </c>
      <c r="D2048" t="s">
        <v>2539</v>
      </c>
    </row>
    <row r="2049" spans="1:4" ht="15.75" x14ac:dyDescent="0.25">
      <c r="A2049" s="1" t="s">
        <v>318</v>
      </c>
      <c r="B2049" s="1" t="s">
        <v>5610</v>
      </c>
      <c r="C2049" t="s">
        <v>2383</v>
      </c>
      <c r="D2049" t="s">
        <v>5611</v>
      </c>
    </row>
    <row r="2050" spans="1:4" ht="15.75" x14ac:dyDescent="0.25">
      <c r="A2050" s="1" t="s">
        <v>317</v>
      </c>
      <c r="B2050" s="1" t="s">
        <v>4275</v>
      </c>
      <c r="C2050" t="s">
        <v>2386</v>
      </c>
      <c r="D2050" t="s">
        <v>5612</v>
      </c>
    </row>
    <row r="2051" spans="1:4" ht="15.75" x14ac:dyDescent="0.25">
      <c r="A2051" s="1" t="s">
        <v>316</v>
      </c>
      <c r="B2051" s="1" t="s">
        <v>4833</v>
      </c>
      <c r="C2051" t="s">
        <v>2386</v>
      </c>
      <c r="D2051" t="s">
        <v>3398</v>
      </c>
    </row>
    <row r="2052" spans="1:4" ht="15.75" x14ac:dyDescent="0.25">
      <c r="A2052" s="1" t="s">
        <v>315</v>
      </c>
      <c r="B2052" s="1" t="s">
        <v>5613</v>
      </c>
      <c r="C2052" t="s">
        <v>2386</v>
      </c>
      <c r="D2052" t="s">
        <v>5614</v>
      </c>
    </row>
    <row r="2053" spans="1:4" ht="15.75" x14ac:dyDescent="0.25">
      <c r="A2053" s="1" t="s">
        <v>314</v>
      </c>
      <c r="B2053" s="1" t="s">
        <v>3573</v>
      </c>
      <c r="C2053" t="s">
        <v>2383</v>
      </c>
      <c r="D2053" t="s">
        <v>5615</v>
      </c>
    </row>
    <row r="2054" spans="1:4" ht="15.75" x14ac:dyDescent="0.25">
      <c r="A2054" s="1" t="s">
        <v>313</v>
      </c>
      <c r="B2054" s="1" t="s">
        <v>5616</v>
      </c>
      <c r="C2054" t="s">
        <v>2383</v>
      </c>
      <c r="D2054" t="s">
        <v>5617</v>
      </c>
    </row>
    <row r="2055" spans="1:4" ht="15.75" x14ac:dyDescent="0.25">
      <c r="A2055" s="1" t="s">
        <v>312</v>
      </c>
      <c r="B2055" s="1" t="s">
        <v>5618</v>
      </c>
      <c r="C2055" t="s">
        <v>2383</v>
      </c>
      <c r="D2055" t="s">
        <v>2728</v>
      </c>
    </row>
    <row r="2056" spans="1:4" ht="15.75" x14ac:dyDescent="0.25">
      <c r="A2056" s="1" t="s">
        <v>311</v>
      </c>
      <c r="B2056" s="1" t="s">
        <v>3266</v>
      </c>
      <c r="C2056" t="s">
        <v>2383</v>
      </c>
      <c r="D2056" t="s">
        <v>5619</v>
      </c>
    </row>
    <row r="2057" spans="1:4" ht="15.75" x14ac:dyDescent="0.25">
      <c r="A2057" s="1" t="s">
        <v>310</v>
      </c>
      <c r="B2057" s="1" t="s">
        <v>5620</v>
      </c>
      <c r="C2057" t="s">
        <v>2386</v>
      </c>
      <c r="D2057" t="s">
        <v>5621</v>
      </c>
    </row>
    <row r="2058" spans="1:4" ht="15.75" x14ac:dyDescent="0.25">
      <c r="A2058" s="1" t="s">
        <v>309</v>
      </c>
      <c r="B2058" s="1" t="s">
        <v>5622</v>
      </c>
      <c r="C2058" t="s">
        <v>2383</v>
      </c>
      <c r="D2058" t="s">
        <v>5623</v>
      </c>
    </row>
    <row r="2059" spans="1:4" ht="15.75" x14ac:dyDescent="0.25">
      <c r="A2059" s="1" t="s">
        <v>308</v>
      </c>
      <c r="B2059" s="1" t="s">
        <v>5624</v>
      </c>
      <c r="C2059" t="s">
        <v>2386</v>
      </c>
      <c r="D2059" t="s">
        <v>3362</v>
      </c>
    </row>
    <row r="2060" spans="1:4" ht="15.75" x14ac:dyDescent="0.25">
      <c r="A2060" s="1" t="s">
        <v>307</v>
      </c>
      <c r="B2060" s="1" t="s">
        <v>5625</v>
      </c>
      <c r="C2060" t="s">
        <v>2383</v>
      </c>
      <c r="D2060" t="s">
        <v>5626</v>
      </c>
    </row>
    <row r="2061" spans="1:4" ht="15.75" x14ac:dyDescent="0.25">
      <c r="A2061" s="1" t="s">
        <v>306</v>
      </c>
      <c r="B2061" s="1" t="s">
        <v>5627</v>
      </c>
      <c r="C2061" t="s">
        <v>2386</v>
      </c>
      <c r="D2061" t="s">
        <v>3954</v>
      </c>
    </row>
    <row r="2062" spans="1:4" ht="15.75" x14ac:dyDescent="0.25">
      <c r="A2062" s="1" t="s">
        <v>305</v>
      </c>
      <c r="B2062" s="1" t="s">
        <v>5628</v>
      </c>
      <c r="C2062" t="s">
        <v>2386</v>
      </c>
      <c r="D2062" t="s">
        <v>5629</v>
      </c>
    </row>
    <row r="2063" spans="1:4" ht="15.75" x14ac:dyDescent="0.25">
      <c r="A2063" s="1" t="s">
        <v>304</v>
      </c>
      <c r="B2063" s="1" t="s">
        <v>5630</v>
      </c>
      <c r="C2063" t="s">
        <v>2386</v>
      </c>
      <c r="D2063" t="s">
        <v>5631</v>
      </c>
    </row>
    <row r="2064" spans="1:4" ht="15.75" x14ac:dyDescent="0.25">
      <c r="A2064" s="1" t="s">
        <v>303</v>
      </c>
      <c r="B2064" s="1" t="s">
        <v>4636</v>
      </c>
      <c r="C2064" t="s">
        <v>2383</v>
      </c>
      <c r="D2064" t="s">
        <v>5632</v>
      </c>
    </row>
    <row r="2065" spans="1:4" ht="15.75" x14ac:dyDescent="0.25">
      <c r="A2065" s="1" t="s">
        <v>302</v>
      </c>
      <c r="B2065" s="1" t="s">
        <v>3326</v>
      </c>
      <c r="C2065" t="s">
        <v>2383</v>
      </c>
      <c r="D2065" t="s">
        <v>2851</v>
      </c>
    </row>
    <row r="2066" spans="1:4" ht="15.75" x14ac:dyDescent="0.25">
      <c r="A2066" s="1" t="s">
        <v>301</v>
      </c>
      <c r="B2066" s="1" t="s">
        <v>5633</v>
      </c>
      <c r="C2066" t="s">
        <v>2383</v>
      </c>
      <c r="D2066" t="s">
        <v>5634</v>
      </c>
    </row>
    <row r="2067" spans="1:4" ht="15.75" x14ac:dyDescent="0.25">
      <c r="A2067" s="1" t="s">
        <v>300</v>
      </c>
      <c r="B2067" s="1" t="s">
        <v>3941</v>
      </c>
      <c r="C2067" t="s">
        <v>2383</v>
      </c>
      <c r="D2067" t="s">
        <v>5635</v>
      </c>
    </row>
    <row r="2068" spans="1:4" ht="15.75" x14ac:dyDescent="0.25">
      <c r="A2068" s="1" t="s">
        <v>298</v>
      </c>
      <c r="B2068" s="1" t="s">
        <v>5636</v>
      </c>
      <c r="C2068" t="s">
        <v>2386</v>
      </c>
      <c r="D2068" t="s">
        <v>4893</v>
      </c>
    </row>
    <row r="2069" spans="1:4" ht="15.75" x14ac:dyDescent="0.25">
      <c r="A2069" s="1" t="s">
        <v>297</v>
      </c>
      <c r="B2069" s="1" t="s">
        <v>5637</v>
      </c>
      <c r="C2069" t="s">
        <v>2386</v>
      </c>
      <c r="D2069" t="s">
        <v>5638</v>
      </c>
    </row>
    <row r="2070" spans="1:4" ht="15.75" x14ac:dyDescent="0.25">
      <c r="A2070" s="1" t="s">
        <v>296</v>
      </c>
      <c r="B2070" s="1" t="s">
        <v>5639</v>
      </c>
      <c r="C2070" t="s">
        <v>2386</v>
      </c>
      <c r="D2070" t="s">
        <v>5640</v>
      </c>
    </row>
    <row r="2071" spans="1:4" ht="15.75" x14ac:dyDescent="0.25">
      <c r="A2071" s="1" t="s">
        <v>295</v>
      </c>
      <c r="B2071" s="1" t="s">
        <v>5641</v>
      </c>
      <c r="C2071" t="s">
        <v>2383</v>
      </c>
      <c r="D2071" t="s">
        <v>2747</v>
      </c>
    </row>
    <row r="2072" spans="1:4" ht="15.75" x14ac:dyDescent="0.25">
      <c r="A2072" s="1" t="s">
        <v>294</v>
      </c>
      <c r="B2072" s="1" t="s">
        <v>2767</v>
      </c>
      <c r="C2072" t="s">
        <v>2386</v>
      </c>
      <c r="D2072" t="s">
        <v>2805</v>
      </c>
    </row>
    <row r="2073" spans="1:4" ht="15.75" x14ac:dyDescent="0.25">
      <c r="A2073" s="1" t="s">
        <v>293</v>
      </c>
      <c r="B2073" s="1" t="s">
        <v>5642</v>
      </c>
      <c r="C2073" t="s">
        <v>2383</v>
      </c>
      <c r="D2073" t="s">
        <v>5643</v>
      </c>
    </row>
    <row r="2074" spans="1:4" ht="15.75" x14ac:dyDescent="0.25">
      <c r="A2074" s="1" t="s">
        <v>292</v>
      </c>
      <c r="B2074" s="1" t="s">
        <v>5644</v>
      </c>
      <c r="C2074" t="s">
        <v>2386</v>
      </c>
      <c r="D2074" t="s">
        <v>5645</v>
      </c>
    </row>
    <row r="2075" spans="1:4" ht="15.75" x14ac:dyDescent="0.25">
      <c r="A2075" s="1" t="s">
        <v>291</v>
      </c>
      <c r="B2075" s="1" t="s">
        <v>5646</v>
      </c>
      <c r="C2075" t="s">
        <v>2383</v>
      </c>
      <c r="D2075" t="s">
        <v>5647</v>
      </c>
    </row>
    <row r="2076" spans="1:4" ht="15.75" x14ac:dyDescent="0.25">
      <c r="A2076" s="1" t="s">
        <v>290</v>
      </c>
      <c r="B2076" s="1" t="s">
        <v>5448</v>
      </c>
      <c r="C2076" t="s">
        <v>2383</v>
      </c>
      <c r="D2076" t="s">
        <v>5648</v>
      </c>
    </row>
    <row r="2077" spans="1:4" ht="15.75" x14ac:dyDescent="0.25">
      <c r="A2077" s="1" t="s">
        <v>289</v>
      </c>
      <c r="B2077" s="1" t="s">
        <v>5649</v>
      </c>
      <c r="C2077" t="s">
        <v>2386</v>
      </c>
      <c r="D2077" t="s">
        <v>5166</v>
      </c>
    </row>
    <row r="2078" spans="1:4" ht="15.75" x14ac:dyDescent="0.25">
      <c r="A2078" s="1" t="s">
        <v>288</v>
      </c>
      <c r="B2078" s="1" t="s">
        <v>5650</v>
      </c>
      <c r="C2078" t="s">
        <v>2386</v>
      </c>
      <c r="D2078" t="s">
        <v>2565</v>
      </c>
    </row>
    <row r="2079" spans="1:4" ht="15.75" x14ac:dyDescent="0.25">
      <c r="A2079" s="1" t="s">
        <v>287</v>
      </c>
      <c r="B2079" s="1" t="s">
        <v>5651</v>
      </c>
      <c r="C2079" t="s">
        <v>2386</v>
      </c>
      <c r="D2079" t="s">
        <v>3525</v>
      </c>
    </row>
    <row r="2080" spans="1:4" ht="15.75" x14ac:dyDescent="0.25">
      <c r="A2080" s="1" t="s">
        <v>286</v>
      </c>
      <c r="B2080" s="1" t="s">
        <v>5652</v>
      </c>
      <c r="C2080" t="s">
        <v>2386</v>
      </c>
      <c r="D2080" t="s">
        <v>3362</v>
      </c>
    </row>
    <row r="2081" spans="1:4" ht="15.75" x14ac:dyDescent="0.25">
      <c r="A2081" s="1" t="s">
        <v>285</v>
      </c>
      <c r="B2081" s="1" t="s">
        <v>3872</v>
      </c>
      <c r="C2081" t="s">
        <v>2383</v>
      </c>
      <c r="D2081" t="s">
        <v>5653</v>
      </c>
    </row>
    <row r="2082" spans="1:4" ht="15.75" x14ac:dyDescent="0.25">
      <c r="A2082" s="1" t="s">
        <v>284</v>
      </c>
      <c r="B2082" s="1" t="s">
        <v>5654</v>
      </c>
      <c r="C2082" t="s">
        <v>2383</v>
      </c>
      <c r="D2082" t="s">
        <v>4378</v>
      </c>
    </row>
    <row r="2083" spans="1:4" ht="15.75" x14ac:dyDescent="0.25">
      <c r="A2083" s="1" t="s">
        <v>283</v>
      </c>
      <c r="B2083" s="1" t="s">
        <v>5655</v>
      </c>
      <c r="C2083" t="s">
        <v>2383</v>
      </c>
      <c r="D2083" t="s">
        <v>4226</v>
      </c>
    </row>
    <row r="2084" spans="1:4" ht="15.75" x14ac:dyDescent="0.25">
      <c r="A2084" s="1" t="s">
        <v>282</v>
      </c>
      <c r="B2084" s="1" t="s">
        <v>5656</v>
      </c>
      <c r="C2084" t="s">
        <v>2383</v>
      </c>
      <c r="D2084" t="s">
        <v>5657</v>
      </c>
    </row>
    <row r="2085" spans="1:4" ht="15.75" x14ac:dyDescent="0.25">
      <c r="A2085" s="1" t="s">
        <v>281</v>
      </c>
      <c r="B2085" s="1" t="s">
        <v>5658</v>
      </c>
      <c r="C2085" t="s">
        <v>2383</v>
      </c>
      <c r="D2085" t="s">
        <v>5659</v>
      </c>
    </row>
    <row r="2086" spans="1:4" ht="15.75" x14ac:dyDescent="0.25">
      <c r="A2086" s="1" t="s">
        <v>280</v>
      </c>
      <c r="B2086" s="1" t="s">
        <v>5660</v>
      </c>
      <c r="C2086" t="s">
        <v>2383</v>
      </c>
      <c r="D2086" t="s">
        <v>5661</v>
      </c>
    </row>
    <row r="2087" spans="1:4" ht="15.75" x14ac:dyDescent="0.25">
      <c r="A2087" s="1" t="s">
        <v>279</v>
      </c>
      <c r="B2087" s="1" t="s">
        <v>5662</v>
      </c>
      <c r="C2087" t="s">
        <v>2386</v>
      </c>
      <c r="D2087" t="s">
        <v>5663</v>
      </c>
    </row>
    <row r="2088" spans="1:4" ht="15.75" x14ac:dyDescent="0.25">
      <c r="A2088" s="1" t="s">
        <v>278</v>
      </c>
      <c r="B2088" s="1" t="s">
        <v>2767</v>
      </c>
      <c r="C2088" t="s">
        <v>2386</v>
      </c>
      <c r="D2088" t="s">
        <v>2815</v>
      </c>
    </row>
    <row r="2089" spans="1:4" ht="15.75" x14ac:dyDescent="0.25">
      <c r="A2089" s="1" t="s">
        <v>277</v>
      </c>
      <c r="B2089" s="1" t="s">
        <v>5664</v>
      </c>
      <c r="C2089" t="s">
        <v>2383</v>
      </c>
      <c r="D2089" t="s">
        <v>5665</v>
      </c>
    </row>
    <row r="2090" spans="1:4" ht="15.75" x14ac:dyDescent="0.25">
      <c r="A2090" s="1" t="s">
        <v>276</v>
      </c>
      <c r="B2090" s="1" t="s">
        <v>5666</v>
      </c>
      <c r="C2090" t="s">
        <v>2386</v>
      </c>
      <c r="D2090" t="s">
        <v>5431</v>
      </c>
    </row>
    <row r="2091" spans="1:4" ht="15.75" x14ac:dyDescent="0.25">
      <c r="A2091" s="1" t="s">
        <v>274</v>
      </c>
      <c r="B2091" s="1" t="s">
        <v>5667</v>
      </c>
      <c r="C2091" t="s">
        <v>2386</v>
      </c>
      <c r="D2091" t="s">
        <v>5668</v>
      </c>
    </row>
    <row r="2092" spans="1:4" ht="15.75" x14ac:dyDescent="0.25">
      <c r="A2092" s="1" t="s">
        <v>273</v>
      </c>
      <c r="B2092" s="1" t="s">
        <v>5669</v>
      </c>
      <c r="C2092" t="s">
        <v>2386</v>
      </c>
      <c r="D2092" t="s">
        <v>5670</v>
      </c>
    </row>
    <row r="2093" spans="1:4" ht="15.75" x14ac:dyDescent="0.25">
      <c r="A2093" s="1" t="s">
        <v>272</v>
      </c>
      <c r="B2093" s="1" t="s">
        <v>5671</v>
      </c>
      <c r="C2093" t="s">
        <v>2386</v>
      </c>
      <c r="D2093" t="s">
        <v>2658</v>
      </c>
    </row>
    <row r="2094" spans="1:4" ht="15.75" x14ac:dyDescent="0.25">
      <c r="A2094" s="1" t="s">
        <v>271</v>
      </c>
      <c r="B2094" s="1" t="s">
        <v>5672</v>
      </c>
      <c r="C2094" t="s">
        <v>2386</v>
      </c>
      <c r="D2094" t="s">
        <v>2588</v>
      </c>
    </row>
    <row r="2095" spans="1:4" ht="15.75" x14ac:dyDescent="0.25">
      <c r="A2095" s="1" t="s">
        <v>270</v>
      </c>
      <c r="B2095" s="1" t="s">
        <v>5673</v>
      </c>
      <c r="C2095" t="s">
        <v>2383</v>
      </c>
      <c r="D2095" t="s">
        <v>3205</v>
      </c>
    </row>
    <row r="2096" spans="1:4" ht="15.75" x14ac:dyDescent="0.25">
      <c r="A2096" s="1" t="s">
        <v>269</v>
      </c>
      <c r="B2096" s="1" t="s">
        <v>5674</v>
      </c>
      <c r="C2096" t="s">
        <v>2386</v>
      </c>
      <c r="D2096" t="s">
        <v>5675</v>
      </c>
    </row>
    <row r="2097" spans="1:4" ht="15.75" x14ac:dyDescent="0.25">
      <c r="A2097" s="1" t="s">
        <v>268</v>
      </c>
      <c r="B2097" s="1" t="s">
        <v>5676</v>
      </c>
      <c r="C2097" t="s">
        <v>2386</v>
      </c>
      <c r="D2097" t="s">
        <v>3651</v>
      </c>
    </row>
    <row r="2098" spans="1:4" ht="15.75" x14ac:dyDescent="0.25">
      <c r="A2098" s="1" t="s">
        <v>267</v>
      </c>
      <c r="B2098" s="1" t="s">
        <v>5677</v>
      </c>
      <c r="C2098" t="s">
        <v>2386</v>
      </c>
      <c r="D2098" t="s">
        <v>5678</v>
      </c>
    </row>
    <row r="2099" spans="1:4" ht="15.75" x14ac:dyDescent="0.25">
      <c r="A2099" s="1" t="s">
        <v>266</v>
      </c>
      <c r="B2099" s="1" t="s">
        <v>5679</v>
      </c>
      <c r="C2099" t="s">
        <v>2383</v>
      </c>
      <c r="D2099" t="s">
        <v>3898</v>
      </c>
    </row>
    <row r="2100" spans="1:4" ht="15.75" x14ac:dyDescent="0.25">
      <c r="A2100" s="1" t="s">
        <v>265</v>
      </c>
      <c r="B2100" s="1" t="s">
        <v>5680</v>
      </c>
      <c r="C2100" t="s">
        <v>2386</v>
      </c>
      <c r="D2100" t="s">
        <v>2684</v>
      </c>
    </row>
    <row r="2101" spans="1:4" ht="15.75" x14ac:dyDescent="0.25">
      <c r="A2101" s="1" t="s">
        <v>264</v>
      </c>
      <c r="B2101" s="1" t="s">
        <v>5681</v>
      </c>
      <c r="C2101" t="s">
        <v>2383</v>
      </c>
      <c r="D2101" t="s">
        <v>5682</v>
      </c>
    </row>
    <row r="2102" spans="1:4" ht="15.75" x14ac:dyDescent="0.25">
      <c r="A2102" s="1" t="s">
        <v>263</v>
      </c>
      <c r="B2102" s="1" t="s">
        <v>5683</v>
      </c>
      <c r="C2102" t="s">
        <v>2383</v>
      </c>
      <c r="D2102" t="s">
        <v>5684</v>
      </c>
    </row>
    <row r="2103" spans="1:4" ht="15.75" x14ac:dyDescent="0.25">
      <c r="A2103" s="1" t="s">
        <v>262</v>
      </c>
      <c r="B2103" s="1" t="s">
        <v>5059</v>
      </c>
      <c r="C2103" t="s">
        <v>2386</v>
      </c>
      <c r="D2103" t="s">
        <v>3467</v>
      </c>
    </row>
    <row r="2104" spans="1:4" ht="15.75" x14ac:dyDescent="0.25">
      <c r="A2104" s="1" t="s">
        <v>261</v>
      </c>
      <c r="B2104" s="1" t="s">
        <v>5685</v>
      </c>
      <c r="C2104" t="s">
        <v>2386</v>
      </c>
      <c r="D2104" t="s">
        <v>5686</v>
      </c>
    </row>
    <row r="2105" spans="1:4" ht="15.75" x14ac:dyDescent="0.25">
      <c r="A2105" s="1" t="s">
        <v>260</v>
      </c>
      <c r="B2105" s="1" t="s">
        <v>2400</v>
      </c>
      <c r="C2105" t="s">
        <v>2386</v>
      </c>
      <c r="D2105" t="s">
        <v>3046</v>
      </c>
    </row>
    <row r="2106" spans="1:4" ht="15.75" x14ac:dyDescent="0.25">
      <c r="A2106" s="1" t="s">
        <v>259</v>
      </c>
      <c r="B2106" s="1" t="s">
        <v>5687</v>
      </c>
      <c r="C2106" t="s">
        <v>2383</v>
      </c>
      <c r="D2106" t="s">
        <v>5688</v>
      </c>
    </row>
    <row r="2107" spans="1:4" ht="15.75" x14ac:dyDescent="0.25">
      <c r="A2107" s="1" t="s">
        <v>258</v>
      </c>
      <c r="B2107" s="1" t="s">
        <v>5689</v>
      </c>
      <c r="C2107" t="s">
        <v>2383</v>
      </c>
      <c r="D2107" t="s">
        <v>5690</v>
      </c>
    </row>
    <row r="2108" spans="1:4" ht="15.75" x14ac:dyDescent="0.25">
      <c r="A2108" s="1" t="s">
        <v>257</v>
      </c>
      <c r="B2108" s="1" t="s">
        <v>5691</v>
      </c>
      <c r="C2108" t="s">
        <v>2383</v>
      </c>
      <c r="D2108" t="s">
        <v>5692</v>
      </c>
    </row>
    <row r="2109" spans="1:4" ht="15.75" x14ac:dyDescent="0.25">
      <c r="A2109" s="1" t="s">
        <v>256</v>
      </c>
      <c r="B2109" s="1" t="s">
        <v>5693</v>
      </c>
      <c r="C2109" t="s">
        <v>2383</v>
      </c>
      <c r="D2109" t="s">
        <v>5694</v>
      </c>
    </row>
    <row r="2110" spans="1:4" ht="15.75" x14ac:dyDescent="0.25">
      <c r="A2110" s="1" t="s">
        <v>255</v>
      </c>
      <c r="B2110" s="1" t="s">
        <v>3233</v>
      </c>
      <c r="C2110" t="s">
        <v>2383</v>
      </c>
      <c r="D2110" t="s">
        <v>5695</v>
      </c>
    </row>
    <row r="2111" spans="1:4" ht="15.75" x14ac:dyDescent="0.25">
      <c r="A2111" s="1" t="s">
        <v>254</v>
      </c>
      <c r="B2111" s="1" t="s">
        <v>5696</v>
      </c>
      <c r="C2111" t="s">
        <v>2383</v>
      </c>
      <c r="D2111" t="s">
        <v>5697</v>
      </c>
    </row>
    <row r="2112" spans="1:4" ht="15.75" x14ac:dyDescent="0.25">
      <c r="A2112" s="1" t="s">
        <v>253</v>
      </c>
      <c r="B2112" s="1" t="s">
        <v>5698</v>
      </c>
      <c r="C2112" t="s">
        <v>2383</v>
      </c>
      <c r="D2112" t="s">
        <v>5699</v>
      </c>
    </row>
    <row r="2113" spans="1:4" ht="15.75" x14ac:dyDescent="0.25">
      <c r="A2113" s="1" t="s">
        <v>252</v>
      </c>
      <c r="B2113" s="1" t="s">
        <v>5700</v>
      </c>
      <c r="C2113" t="s">
        <v>2383</v>
      </c>
      <c r="D2113" t="s">
        <v>5701</v>
      </c>
    </row>
    <row r="2114" spans="1:4" ht="15.75" x14ac:dyDescent="0.25">
      <c r="A2114" s="1" t="s">
        <v>251</v>
      </c>
      <c r="B2114" s="1" t="s">
        <v>5702</v>
      </c>
      <c r="C2114" t="s">
        <v>2383</v>
      </c>
      <c r="D2114" t="s">
        <v>3852</v>
      </c>
    </row>
    <row r="2115" spans="1:4" ht="15.75" x14ac:dyDescent="0.25">
      <c r="A2115" s="1" t="s">
        <v>250</v>
      </c>
      <c r="B2115" s="1" t="s">
        <v>5703</v>
      </c>
      <c r="C2115" t="s">
        <v>2383</v>
      </c>
      <c r="D2115" t="s">
        <v>3020</v>
      </c>
    </row>
    <row r="2116" spans="1:4" ht="15.75" x14ac:dyDescent="0.25">
      <c r="A2116" s="1" t="s">
        <v>249</v>
      </c>
      <c r="B2116" s="1" t="s">
        <v>5704</v>
      </c>
      <c r="C2116" t="s">
        <v>2383</v>
      </c>
      <c r="D2116" t="s">
        <v>3325</v>
      </c>
    </row>
    <row r="2117" spans="1:4" ht="15.75" x14ac:dyDescent="0.25">
      <c r="A2117" s="1" t="s">
        <v>247</v>
      </c>
      <c r="B2117" s="1" t="s">
        <v>5705</v>
      </c>
      <c r="C2117" t="s">
        <v>2383</v>
      </c>
      <c r="D2117" t="s">
        <v>5706</v>
      </c>
    </row>
    <row r="2118" spans="1:4" ht="15.75" x14ac:dyDescent="0.25">
      <c r="A2118" s="1" t="s">
        <v>245</v>
      </c>
      <c r="B2118" s="1" t="s">
        <v>5707</v>
      </c>
      <c r="C2118" t="s">
        <v>2383</v>
      </c>
      <c r="D2118" t="s">
        <v>5708</v>
      </c>
    </row>
    <row r="2119" spans="1:4" ht="15.75" x14ac:dyDescent="0.25">
      <c r="A2119" s="1" t="s">
        <v>244</v>
      </c>
      <c r="B2119" s="1" t="s">
        <v>5709</v>
      </c>
      <c r="C2119" t="s">
        <v>2386</v>
      </c>
      <c r="D2119" t="s">
        <v>5710</v>
      </c>
    </row>
    <row r="2120" spans="1:4" ht="15.75" x14ac:dyDescent="0.25">
      <c r="A2120" s="1" t="s">
        <v>243</v>
      </c>
      <c r="B2120" s="1" t="s">
        <v>5711</v>
      </c>
      <c r="C2120" t="s">
        <v>2386</v>
      </c>
      <c r="D2120" t="s">
        <v>2684</v>
      </c>
    </row>
    <row r="2121" spans="1:4" ht="15.75" x14ac:dyDescent="0.25">
      <c r="A2121" s="1" t="s">
        <v>242</v>
      </c>
      <c r="B2121" s="1" t="s">
        <v>5712</v>
      </c>
      <c r="C2121" t="s">
        <v>2383</v>
      </c>
      <c r="D2121" t="s">
        <v>3291</v>
      </c>
    </row>
    <row r="2122" spans="1:4" ht="15.75" x14ac:dyDescent="0.25">
      <c r="A2122" s="1" t="s">
        <v>241</v>
      </c>
      <c r="B2122" s="1" t="s">
        <v>5713</v>
      </c>
      <c r="C2122" t="s">
        <v>2383</v>
      </c>
      <c r="D2122" t="s">
        <v>5714</v>
      </c>
    </row>
    <row r="2123" spans="1:4" ht="15.75" x14ac:dyDescent="0.25">
      <c r="A2123" s="1" t="s">
        <v>240</v>
      </c>
      <c r="B2123" s="1" t="s">
        <v>5715</v>
      </c>
      <c r="C2123" t="s">
        <v>2383</v>
      </c>
      <c r="D2123" t="s">
        <v>5716</v>
      </c>
    </row>
    <row r="2124" spans="1:4" ht="15.75" x14ac:dyDescent="0.25">
      <c r="A2124" s="1" t="s">
        <v>239</v>
      </c>
      <c r="B2124" s="1" t="s">
        <v>5717</v>
      </c>
      <c r="C2124" t="s">
        <v>2383</v>
      </c>
      <c r="D2124" t="s">
        <v>5718</v>
      </c>
    </row>
    <row r="2125" spans="1:4" ht="15.75" x14ac:dyDescent="0.25">
      <c r="A2125" s="1" t="s">
        <v>238</v>
      </c>
      <c r="B2125" s="1" t="s">
        <v>3690</v>
      </c>
      <c r="C2125" t="s">
        <v>2383</v>
      </c>
      <c r="D2125" t="s">
        <v>5719</v>
      </c>
    </row>
    <row r="2126" spans="1:4" ht="15.75" x14ac:dyDescent="0.25">
      <c r="A2126" s="1" t="s">
        <v>237</v>
      </c>
      <c r="B2126" s="1" t="s">
        <v>5720</v>
      </c>
      <c r="C2126" t="s">
        <v>2383</v>
      </c>
      <c r="D2126" t="s">
        <v>5721</v>
      </c>
    </row>
    <row r="2127" spans="1:4" ht="15.75" x14ac:dyDescent="0.25">
      <c r="A2127" s="1" t="s">
        <v>236</v>
      </c>
      <c r="B2127" s="1" t="s">
        <v>5722</v>
      </c>
      <c r="C2127" t="s">
        <v>2383</v>
      </c>
      <c r="D2127" t="s">
        <v>2728</v>
      </c>
    </row>
    <row r="2128" spans="1:4" ht="15.75" x14ac:dyDescent="0.25">
      <c r="A2128" s="1" t="s">
        <v>235</v>
      </c>
      <c r="B2128" s="1" t="s">
        <v>5723</v>
      </c>
      <c r="C2128" t="s">
        <v>2386</v>
      </c>
      <c r="D2128" t="s">
        <v>5724</v>
      </c>
    </row>
    <row r="2129" spans="1:4" ht="15.75" x14ac:dyDescent="0.25">
      <c r="A2129" s="1" t="s">
        <v>234</v>
      </c>
      <c r="B2129" s="1" t="s">
        <v>5725</v>
      </c>
      <c r="C2129" t="s">
        <v>2383</v>
      </c>
      <c r="D2129" t="s">
        <v>5137</v>
      </c>
    </row>
    <row r="2130" spans="1:4" ht="15.75" x14ac:dyDescent="0.25">
      <c r="A2130" s="1" t="s">
        <v>233</v>
      </c>
      <c r="B2130" s="1" t="s">
        <v>5726</v>
      </c>
      <c r="C2130" t="s">
        <v>2383</v>
      </c>
      <c r="D2130" t="s">
        <v>5727</v>
      </c>
    </row>
    <row r="2131" spans="1:4" ht="15.75" x14ac:dyDescent="0.25">
      <c r="A2131" s="1" t="s">
        <v>232</v>
      </c>
      <c r="B2131" s="1" t="s">
        <v>3794</v>
      </c>
      <c r="C2131" t="s">
        <v>2383</v>
      </c>
      <c r="D2131" t="s">
        <v>4970</v>
      </c>
    </row>
    <row r="2132" spans="1:4" ht="15.75" x14ac:dyDescent="0.25">
      <c r="A2132" s="1" t="s">
        <v>231</v>
      </c>
      <c r="B2132" s="1" t="s">
        <v>2461</v>
      </c>
      <c r="C2132" t="s">
        <v>2383</v>
      </c>
      <c r="D2132" t="s">
        <v>5728</v>
      </c>
    </row>
    <row r="2133" spans="1:4" ht="15.75" x14ac:dyDescent="0.25">
      <c r="A2133" s="1" t="s">
        <v>230</v>
      </c>
      <c r="B2133" s="1" t="s">
        <v>5729</v>
      </c>
      <c r="C2133" t="s">
        <v>2386</v>
      </c>
      <c r="D2133" t="s">
        <v>5730</v>
      </c>
    </row>
    <row r="2134" spans="1:4" ht="15.75" x14ac:dyDescent="0.25">
      <c r="A2134" s="1" t="s">
        <v>229</v>
      </c>
      <c r="B2134" s="1" t="s">
        <v>5731</v>
      </c>
      <c r="C2134" t="s">
        <v>2383</v>
      </c>
      <c r="D2134" t="s">
        <v>3725</v>
      </c>
    </row>
    <row r="2135" spans="1:4" ht="15.75" x14ac:dyDescent="0.25">
      <c r="A2135" s="1" t="s">
        <v>228</v>
      </c>
      <c r="B2135" s="1" t="s">
        <v>5732</v>
      </c>
      <c r="C2135" t="s">
        <v>2386</v>
      </c>
      <c r="D2135" t="s">
        <v>2873</v>
      </c>
    </row>
    <row r="2136" spans="1:4" ht="15.75" x14ac:dyDescent="0.25">
      <c r="A2136" s="1" t="s">
        <v>227</v>
      </c>
      <c r="B2136" s="1" t="s">
        <v>5733</v>
      </c>
      <c r="C2136" t="s">
        <v>2386</v>
      </c>
      <c r="D2136" t="s">
        <v>5734</v>
      </c>
    </row>
    <row r="2137" spans="1:4" ht="15.75" x14ac:dyDescent="0.25">
      <c r="A2137" s="1" t="s">
        <v>226</v>
      </c>
      <c r="B2137" s="1" t="s">
        <v>5563</v>
      </c>
      <c r="C2137" t="s">
        <v>2386</v>
      </c>
      <c r="D2137" t="s">
        <v>5735</v>
      </c>
    </row>
    <row r="2138" spans="1:4" ht="15.75" x14ac:dyDescent="0.25">
      <c r="A2138" s="1" t="s">
        <v>225</v>
      </c>
      <c r="B2138" s="1" t="s">
        <v>4967</v>
      </c>
      <c r="C2138" t="s">
        <v>2386</v>
      </c>
      <c r="D2138" t="s">
        <v>5736</v>
      </c>
    </row>
    <row r="2139" spans="1:4" ht="15.75" x14ac:dyDescent="0.25">
      <c r="A2139" s="1" t="s">
        <v>224</v>
      </c>
      <c r="B2139" s="1" t="s">
        <v>5737</v>
      </c>
      <c r="C2139" t="s">
        <v>3261</v>
      </c>
      <c r="D2139" t="s">
        <v>3205</v>
      </c>
    </row>
    <row r="2140" spans="1:4" ht="15.75" x14ac:dyDescent="0.25">
      <c r="A2140" s="1" t="s">
        <v>223</v>
      </c>
      <c r="B2140" s="1" t="s">
        <v>5738</v>
      </c>
      <c r="C2140" t="s">
        <v>2386</v>
      </c>
      <c r="D2140" t="s">
        <v>5739</v>
      </c>
    </row>
    <row r="2141" spans="1:4" ht="15.75" x14ac:dyDescent="0.25">
      <c r="A2141" s="1" t="s">
        <v>222</v>
      </c>
      <c r="B2141" s="1" t="s">
        <v>5740</v>
      </c>
      <c r="C2141" t="s">
        <v>2386</v>
      </c>
      <c r="D2141" t="s">
        <v>2569</v>
      </c>
    </row>
    <row r="2142" spans="1:4" ht="15.75" x14ac:dyDescent="0.25">
      <c r="A2142" s="1" t="s">
        <v>221</v>
      </c>
      <c r="B2142" s="1" t="s">
        <v>5741</v>
      </c>
      <c r="C2142" t="s">
        <v>2383</v>
      </c>
      <c r="D2142" t="s">
        <v>2539</v>
      </c>
    </row>
    <row r="2143" spans="1:4" ht="15.75" x14ac:dyDescent="0.25">
      <c r="A2143" s="1" t="s">
        <v>220</v>
      </c>
      <c r="B2143" s="1" t="s">
        <v>5742</v>
      </c>
      <c r="C2143" t="s">
        <v>2383</v>
      </c>
      <c r="D2143" t="s">
        <v>5743</v>
      </c>
    </row>
    <row r="2144" spans="1:4" ht="15.75" x14ac:dyDescent="0.25">
      <c r="A2144" s="1" t="s">
        <v>219</v>
      </c>
      <c r="B2144" s="1" t="s">
        <v>5744</v>
      </c>
      <c r="C2144" t="s">
        <v>2383</v>
      </c>
      <c r="D2144" t="s">
        <v>5745</v>
      </c>
    </row>
    <row r="2145" spans="1:4" ht="15.75" x14ac:dyDescent="0.25">
      <c r="A2145" s="1" t="s">
        <v>218</v>
      </c>
      <c r="B2145" s="1" t="s">
        <v>5746</v>
      </c>
      <c r="C2145" t="s">
        <v>2383</v>
      </c>
      <c r="D2145" t="s">
        <v>5747</v>
      </c>
    </row>
    <row r="2146" spans="1:4" ht="15.75" x14ac:dyDescent="0.25">
      <c r="A2146" s="1" t="s">
        <v>217</v>
      </c>
      <c r="B2146" s="1" t="s">
        <v>5748</v>
      </c>
      <c r="C2146" t="s">
        <v>2386</v>
      </c>
      <c r="D2146" t="s">
        <v>5749</v>
      </c>
    </row>
    <row r="2147" spans="1:4" ht="15.75" x14ac:dyDescent="0.25">
      <c r="A2147" s="1" t="s">
        <v>216</v>
      </c>
      <c r="B2147" s="1" t="s">
        <v>5750</v>
      </c>
      <c r="C2147" t="s">
        <v>2386</v>
      </c>
      <c r="D2147" t="s">
        <v>5751</v>
      </c>
    </row>
    <row r="2148" spans="1:4" ht="15.75" x14ac:dyDescent="0.25">
      <c r="A2148" s="1" t="s">
        <v>215</v>
      </c>
      <c r="B2148" s="1" t="s">
        <v>5752</v>
      </c>
      <c r="C2148" t="s">
        <v>2386</v>
      </c>
      <c r="D2148" t="s">
        <v>5753</v>
      </c>
    </row>
    <row r="2149" spans="1:4" ht="15.75" x14ac:dyDescent="0.25">
      <c r="A2149" s="1" t="s">
        <v>214</v>
      </c>
      <c r="B2149" s="1" t="s">
        <v>5754</v>
      </c>
      <c r="C2149" t="s">
        <v>2386</v>
      </c>
      <c r="D2149" t="s">
        <v>5755</v>
      </c>
    </row>
    <row r="2150" spans="1:4" ht="15.75" x14ac:dyDescent="0.25">
      <c r="A2150" s="1" t="s">
        <v>213</v>
      </c>
      <c r="B2150" s="1" t="s">
        <v>5756</v>
      </c>
      <c r="C2150" t="s">
        <v>2386</v>
      </c>
      <c r="D2150" t="s">
        <v>2435</v>
      </c>
    </row>
    <row r="2151" spans="1:4" ht="15.75" x14ac:dyDescent="0.25">
      <c r="A2151" s="1" t="s">
        <v>212</v>
      </c>
      <c r="B2151" s="1" t="s">
        <v>4720</v>
      </c>
      <c r="C2151" t="s">
        <v>2386</v>
      </c>
      <c r="D2151" t="s">
        <v>5757</v>
      </c>
    </row>
    <row r="2152" spans="1:4" ht="15.75" x14ac:dyDescent="0.25">
      <c r="A2152" s="1" t="s">
        <v>211</v>
      </c>
      <c r="B2152" s="1" t="s">
        <v>5758</v>
      </c>
      <c r="C2152" t="s">
        <v>2386</v>
      </c>
      <c r="D2152" t="s">
        <v>5759</v>
      </c>
    </row>
    <row r="2153" spans="1:4" ht="15.75" x14ac:dyDescent="0.25">
      <c r="A2153" s="1" t="s">
        <v>210</v>
      </c>
      <c r="B2153" s="1" t="s">
        <v>5760</v>
      </c>
      <c r="C2153" t="s">
        <v>2386</v>
      </c>
      <c r="D2153" t="s">
        <v>5761</v>
      </c>
    </row>
    <row r="2154" spans="1:4" ht="15.75" x14ac:dyDescent="0.25">
      <c r="A2154" s="1" t="s">
        <v>209</v>
      </c>
      <c r="B2154" s="1" t="s">
        <v>5762</v>
      </c>
      <c r="C2154" t="s">
        <v>2386</v>
      </c>
      <c r="D2154" t="s">
        <v>5763</v>
      </c>
    </row>
    <row r="2155" spans="1:4" ht="15.75" x14ac:dyDescent="0.25">
      <c r="A2155" s="1" t="s">
        <v>208</v>
      </c>
      <c r="B2155" s="1" t="s">
        <v>5764</v>
      </c>
      <c r="C2155" t="s">
        <v>2386</v>
      </c>
      <c r="D2155" t="s">
        <v>5765</v>
      </c>
    </row>
    <row r="2156" spans="1:4" ht="15.75" x14ac:dyDescent="0.25">
      <c r="A2156" s="1" t="s">
        <v>207</v>
      </c>
      <c r="B2156" s="1" t="s">
        <v>5712</v>
      </c>
      <c r="C2156" t="s">
        <v>2386</v>
      </c>
      <c r="D2156" t="s">
        <v>5766</v>
      </c>
    </row>
    <row r="2157" spans="1:4" ht="15.75" x14ac:dyDescent="0.25">
      <c r="A2157" s="1" t="s">
        <v>206</v>
      </c>
      <c r="B2157" s="1" t="s">
        <v>5767</v>
      </c>
      <c r="C2157" t="s">
        <v>2386</v>
      </c>
      <c r="D2157" t="s">
        <v>5410</v>
      </c>
    </row>
    <row r="2158" spans="1:4" ht="15.75" x14ac:dyDescent="0.25">
      <c r="A2158" s="1" t="s">
        <v>205</v>
      </c>
      <c r="B2158" s="1" t="s">
        <v>5768</v>
      </c>
      <c r="C2158" t="s">
        <v>2386</v>
      </c>
      <c r="D2158" t="s">
        <v>2399</v>
      </c>
    </row>
    <row r="2159" spans="1:4" ht="15.75" x14ac:dyDescent="0.25">
      <c r="A2159" s="1" t="s">
        <v>204</v>
      </c>
      <c r="B2159" s="1" t="s">
        <v>5769</v>
      </c>
      <c r="C2159" t="s">
        <v>2383</v>
      </c>
      <c r="D2159" t="s">
        <v>5770</v>
      </c>
    </row>
    <row r="2160" spans="1:4" ht="15.75" x14ac:dyDescent="0.25">
      <c r="A2160" s="1" t="s">
        <v>203</v>
      </c>
      <c r="B2160" s="1" t="s">
        <v>5771</v>
      </c>
      <c r="C2160" t="s">
        <v>2383</v>
      </c>
      <c r="D2160" t="s">
        <v>5184</v>
      </c>
    </row>
    <row r="2161" spans="1:4" ht="15.75" x14ac:dyDescent="0.25">
      <c r="A2161" s="1" t="s">
        <v>202</v>
      </c>
      <c r="B2161" s="1" t="s">
        <v>5772</v>
      </c>
      <c r="C2161" t="s">
        <v>2383</v>
      </c>
      <c r="D2161" t="s">
        <v>5773</v>
      </c>
    </row>
    <row r="2162" spans="1:4" ht="15.75" x14ac:dyDescent="0.25">
      <c r="A2162" s="1" t="s">
        <v>201</v>
      </c>
      <c r="B2162" s="1" t="s">
        <v>5774</v>
      </c>
      <c r="C2162" t="s">
        <v>2383</v>
      </c>
      <c r="D2162" t="s">
        <v>3740</v>
      </c>
    </row>
    <row r="2163" spans="1:4" ht="15.75" x14ac:dyDescent="0.25">
      <c r="A2163" s="1" t="s">
        <v>200</v>
      </c>
      <c r="B2163" s="1" t="s">
        <v>5775</v>
      </c>
      <c r="C2163" t="s">
        <v>2383</v>
      </c>
      <c r="D2163" t="s">
        <v>2740</v>
      </c>
    </row>
    <row r="2164" spans="1:4" ht="15.75" x14ac:dyDescent="0.25">
      <c r="A2164" s="1" t="s">
        <v>198</v>
      </c>
      <c r="B2164" s="1" t="s">
        <v>5776</v>
      </c>
      <c r="C2164" t="s">
        <v>3261</v>
      </c>
      <c r="D2164" t="s">
        <v>5777</v>
      </c>
    </row>
    <row r="2165" spans="1:4" ht="15.75" x14ac:dyDescent="0.25">
      <c r="A2165" s="1" t="s">
        <v>197</v>
      </c>
      <c r="B2165" s="1" t="s">
        <v>2540</v>
      </c>
      <c r="C2165" t="s">
        <v>2383</v>
      </c>
      <c r="D2165" t="s">
        <v>5778</v>
      </c>
    </row>
    <row r="2166" spans="1:4" ht="15.75" x14ac:dyDescent="0.25">
      <c r="A2166" s="1" t="s">
        <v>196</v>
      </c>
      <c r="B2166" s="1" t="s">
        <v>5779</v>
      </c>
      <c r="C2166" t="s">
        <v>2386</v>
      </c>
      <c r="D2166" t="s">
        <v>3670</v>
      </c>
    </row>
    <row r="2167" spans="1:4" ht="15.75" x14ac:dyDescent="0.25">
      <c r="A2167" s="1" t="s">
        <v>195</v>
      </c>
      <c r="B2167" s="1" t="s">
        <v>5780</v>
      </c>
      <c r="C2167" t="s">
        <v>2386</v>
      </c>
      <c r="D2167" t="s">
        <v>5781</v>
      </c>
    </row>
    <row r="2168" spans="1:4" ht="15.75" x14ac:dyDescent="0.25">
      <c r="A2168" s="1" t="s">
        <v>194</v>
      </c>
      <c r="B2168" s="1" t="s">
        <v>5782</v>
      </c>
      <c r="C2168" t="s">
        <v>2386</v>
      </c>
      <c r="D2168" t="s">
        <v>5783</v>
      </c>
    </row>
    <row r="2169" spans="1:4" ht="15.75" x14ac:dyDescent="0.25">
      <c r="A2169" s="1" t="s">
        <v>193</v>
      </c>
      <c r="B2169" s="1" t="s">
        <v>5784</v>
      </c>
      <c r="C2169" t="s">
        <v>2386</v>
      </c>
      <c r="D2169" t="s">
        <v>3416</v>
      </c>
    </row>
    <row r="2170" spans="1:4" ht="15.75" x14ac:dyDescent="0.25">
      <c r="A2170" s="1" t="s">
        <v>192</v>
      </c>
      <c r="B2170" s="1" t="s">
        <v>5785</v>
      </c>
      <c r="C2170" t="s">
        <v>2386</v>
      </c>
      <c r="D2170" t="s">
        <v>5786</v>
      </c>
    </row>
    <row r="2171" spans="1:4" ht="15.75" x14ac:dyDescent="0.25">
      <c r="A2171" s="1" t="s">
        <v>191</v>
      </c>
      <c r="B2171" s="1" t="s">
        <v>5787</v>
      </c>
      <c r="C2171" t="s">
        <v>2386</v>
      </c>
      <c r="D2171" t="s">
        <v>2664</v>
      </c>
    </row>
    <row r="2172" spans="1:4" ht="15.75" x14ac:dyDescent="0.25">
      <c r="A2172" s="1" t="s">
        <v>190</v>
      </c>
      <c r="B2172" s="1" t="s">
        <v>5788</v>
      </c>
      <c r="C2172" t="s">
        <v>2383</v>
      </c>
      <c r="D2172" t="s">
        <v>3598</v>
      </c>
    </row>
    <row r="2173" spans="1:4" ht="15.75" x14ac:dyDescent="0.25">
      <c r="A2173" s="1" t="s">
        <v>189</v>
      </c>
      <c r="B2173" s="1" t="s">
        <v>5080</v>
      </c>
      <c r="C2173" t="s">
        <v>2386</v>
      </c>
      <c r="D2173" t="s">
        <v>2678</v>
      </c>
    </row>
    <row r="2174" spans="1:4" ht="15.75" x14ac:dyDescent="0.25">
      <c r="A2174" s="1" t="s">
        <v>188</v>
      </c>
      <c r="B2174" s="1" t="s">
        <v>5789</v>
      </c>
      <c r="C2174" t="s">
        <v>2386</v>
      </c>
      <c r="D2174" t="s">
        <v>5790</v>
      </c>
    </row>
    <row r="2175" spans="1:4" ht="15.75" x14ac:dyDescent="0.25">
      <c r="A2175" s="1" t="s">
        <v>187</v>
      </c>
      <c r="B2175" s="1" t="s">
        <v>4278</v>
      </c>
      <c r="C2175" t="s">
        <v>2383</v>
      </c>
      <c r="D2175" t="s">
        <v>5791</v>
      </c>
    </row>
    <row r="2176" spans="1:4" ht="15.75" x14ac:dyDescent="0.25">
      <c r="A2176" s="1" t="s">
        <v>186</v>
      </c>
      <c r="B2176" s="1" t="s">
        <v>5792</v>
      </c>
      <c r="C2176" t="s">
        <v>2386</v>
      </c>
      <c r="D2176" t="s">
        <v>5793</v>
      </c>
    </row>
    <row r="2177" spans="1:4" ht="15.75" x14ac:dyDescent="0.25">
      <c r="A2177" s="1" t="s">
        <v>185</v>
      </c>
      <c r="B2177" s="1" t="s">
        <v>2812</v>
      </c>
      <c r="C2177" t="s">
        <v>2383</v>
      </c>
      <c r="D2177" t="s">
        <v>5794</v>
      </c>
    </row>
    <row r="2178" spans="1:4" ht="15.75" x14ac:dyDescent="0.25">
      <c r="A2178" s="1" t="s">
        <v>184</v>
      </c>
      <c r="B2178" s="1" t="s">
        <v>2797</v>
      </c>
      <c r="C2178" t="s">
        <v>2383</v>
      </c>
      <c r="D2178" t="s">
        <v>5795</v>
      </c>
    </row>
    <row r="2179" spans="1:4" ht="15.75" x14ac:dyDescent="0.25">
      <c r="A2179" s="1" t="s">
        <v>183</v>
      </c>
      <c r="B2179" s="1" t="s">
        <v>3562</v>
      </c>
      <c r="C2179" t="s">
        <v>2383</v>
      </c>
      <c r="D2179" t="s">
        <v>3040</v>
      </c>
    </row>
    <row r="2180" spans="1:4" ht="15.75" x14ac:dyDescent="0.25">
      <c r="A2180" s="1" t="s">
        <v>182</v>
      </c>
      <c r="B2180" s="1" t="s">
        <v>5796</v>
      </c>
      <c r="C2180" t="s">
        <v>2383</v>
      </c>
      <c r="D2180" t="s">
        <v>5797</v>
      </c>
    </row>
    <row r="2181" spans="1:4" ht="15.75" x14ac:dyDescent="0.25">
      <c r="A2181" s="1" t="s">
        <v>181</v>
      </c>
      <c r="B2181" s="1" t="s">
        <v>4335</v>
      </c>
      <c r="C2181" t="s">
        <v>2383</v>
      </c>
      <c r="D2181" t="s">
        <v>3003</v>
      </c>
    </row>
    <row r="2182" spans="1:4" ht="15.75" x14ac:dyDescent="0.25">
      <c r="A2182" s="1" t="s">
        <v>180</v>
      </c>
      <c r="B2182" s="1" t="s">
        <v>5798</v>
      </c>
      <c r="C2182" t="s">
        <v>2383</v>
      </c>
      <c r="D2182" t="s">
        <v>5799</v>
      </c>
    </row>
    <row r="2183" spans="1:4" ht="15.75" x14ac:dyDescent="0.25">
      <c r="A2183" s="1" t="s">
        <v>179</v>
      </c>
      <c r="B2183" s="1" t="s">
        <v>5800</v>
      </c>
      <c r="C2183" t="s">
        <v>2383</v>
      </c>
      <c r="D2183" t="s">
        <v>3036</v>
      </c>
    </row>
    <row r="2184" spans="1:4" ht="15.75" x14ac:dyDescent="0.25">
      <c r="A2184" s="1" t="s">
        <v>178</v>
      </c>
      <c r="B2184" s="1" t="s">
        <v>3095</v>
      </c>
      <c r="C2184" t="s">
        <v>2386</v>
      </c>
      <c r="D2184" t="s">
        <v>5279</v>
      </c>
    </row>
    <row r="2185" spans="1:4" ht="15.75" x14ac:dyDescent="0.25">
      <c r="A2185" s="1" t="s">
        <v>177</v>
      </c>
      <c r="B2185" s="1" t="s">
        <v>5801</v>
      </c>
      <c r="C2185" t="s">
        <v>2386</v>
      </c>
      <c r="D2185" t="s">
        <v>5802</v>
      </c>
    </row>
    <row r="2186" spans="1:4" ht="15.75" x14ac:dyDescent="0.25">
      <c r="A2186" s="1" t="s">
        <v>176</v>
      </c>
      <c r="B2186" s="1" t="s">
        <v>5803</v>
      </c>
      <c r="C2186" t="s">
        <v>2386</v>
      </c>
      <c r="D2186" t="s">
        <v>2869</v>
      </c>
    </row>
    <row r="2187" spans="1:4" ht="15.75" x14ac:dyDescent="0.25">
      <c r="A2187" s="1" t="s">
        <v>175</v>
      </c>
      <c r="B2187" s="1" t="s">
        <v>3365</v>
      </c>
      <c r="C2187" t="s">
        <v>2386</v>
      </c>
      <c r="D2187" t="s">
        <v>5804</v>
      </c>
    </row>
    <row r="2188" spans="1:4" ht="15.75" x14ac:dyDescent="0.25">
      <c r="A2188" s="1" t="s">
        <v>174</v>
      </c>
      <c r="B2188" s="1" t="s">
        <v>5805</v>
      </c>
      <c r="C2188" t="s">
        <v>2386</v>
      </c>
      <c r="D2188" t="s">
        <v>2397</v>
      </c>
    </row>
    <row r="2189" spans="1:4" ht="15.75" x14ac:dyDescent="0.25">
      <c r="A2189" s="1" t="s">
        <v>173</v>
      </c>
      <c r="B2189" s="1" t="s">
        <v>5806</v>
      </c>
      <c r="C2189" t="s">
        <v>2386</v>
      </c>
      <c r="D2189" t="s">
        <v>2547</v>
      </c>
    </row>
    <row r="2190" spans="1:4" ht="15.75" x14ac:dyDescent="0.25">
      <c r="A2190" s="1" t="s">
        <v>172</v>
      </c>
      <c r="B2190" s="1" t="s">
        <v>4610</v>
      </c>
      <c r="C2190" t="s">
        <v>2386</v>
      </c>
      <c r="D2190" t="s">
        <v>5807</v>
      </c>
    </row>
    <row r="2191" spans="1:4" ht="15.75" x14ac:dyDescent="0.25">
      <c r="A2191" s="1" t="s">
        <v>171</v>
      </c>
      <c r="B2191" s="1" t="s">
        <v>5808</v>
      </c>
      <c r="C2191" t="s">
        <v>2386</v>
      </c>
      <c r="D2191" t="s">
        <v>5809</v>
      </c>
    </row>
    <row r="2192" spans="1:4" ht="15.75" x14ac:dyDescent="0.25">
      <c r="A2192" s="1" t="s">
        <v>170</v>
      </c>
      <c r="B2192" s="1" t="s">
        <v>2794</v>
      </c>
      <c r="C2192" t="s">
        <v>2386</v>
      </c>
      <c r="D2192" t="s">
        <v>5810</v>
      </c>
    </row>
    <row r="2193" spans="1:5" ht="15.75" x14ac:dyDescent="0.25">
      <c r="A2193" s="1" t="s">
        <v>168</v>
      </c>
      <c r="B2193" s="1" t="s">
        <v>5811</v>
      </c>
      <c r="C2193" t="s">
        <v>2386</v>
      </c>
      <c r="D2193" t="s">
        <v>5812</v>
      </c>
      <c r="E2193" t="s">
        <v>3661</v>
      </c>
    </row>
    <row r="2194" spans="1:5" ht="15.75" x14ac:dyDescent="0.25">
      <c r="A2194" s="1" t="s">
        <v>166</v>
      </c>
      <c r="B2194" s="1" t="s">
        <v>5187</v>
      </c>
      <c r="C2194" t="s">
        <v>2386</v>
      </c>
      <c r="D2194" t="s">
        <v>4179</v>
      </c>
    </row>
    <row r="2195" spans="1:5" ht="15.75" x14ac:dyDescent="0.25">
      <c r="A2195" s="1" t="s">
        <v>164</v>
      </c>
      <c r="B2195" s="1" t="s">
        <v>3478</v>
      </c>
      <c r="C2195" t="s">
        <v>2386</v>
      </c>
      <c r="D2195" t="s">
        <v>5813</v>
      </c>
    </row>
    <row r="2196" spans="1:5" ht="15.75" x14ac:dyDescent="0.25">
      <c r="A2196" s="1" t="s">
        <v>162</v>
      </c>
      <c r="B2196" s="1" t="s">
        <v>5814</v>
      </c>
      <c r="C2196" t="s">
        <v>2386</v>
      </c>
      <c r="D2196" t="s">
        <v>5815</v>
      </c>
    </row>
    <row r="2197" spans="1:5" ht="15.75" x14ac:dyDescent="0.25">
      <c r="A2197" s="1" t="s">
        <v>161</v>
      </c>
      <c r="B2197" s="1" t="s">
        <v>3309</v>
      </c>
      <c r="C2197" t="s">
        <v>2386</v>
      </c>
      <c r="D2197" t="s">
        <v>5816</v>
      </c>
    </row>
    <row r="2198" spans="1:5" ht="15.75" x14ac:dyDescent="0.25">
      <c r="A2198" s="1" t="s">
        <v>160</v>
      </c>
      <c r="B2198" s="1" t="s">
        <v>5817</v>
      </c>
      <c r="C2198" t="s">
        <v>2386</v>
      </c>
      <c r="D2198" t="s">
        <v>5818</v>
      </c>
    </row>
    <row r="2199" spans="1:5" ht="15.75" x14ac:dyDescent="0.25">
      <c r="A2199" s="1" t="s">
        <v>159</v>
      </c>
      <c r="B2199" s="1" t="s">
        <v>5819</v>
      </c>
      <c r="C2199" t="s">
        <v>2386</v>
      </c>
      <c r="D2199" t="s">
        <v>2480</v>
      </c>
    </row>
    <row r="2200" spans="1:5" ht="15.75" x14ac:dyDescent="0.25">
      <c r="A2200" s="1" t="s">
        <v>158</v>
      </c>
      <c r="B2200" s="1" t="s">
        <v>5820</v>
      </c>
      <c r="C2200" t="s">
        <v>2386</v>
      </c>
      <c r="D2200" t="s">
        <v>5821</v>
      </c>
    </row>
    <row r="2201" spans="1:5" ht="15.75" x14ac:dyDescent="0.25">
      <c r="A2201" s="1" t="s">
        <v>157</v>
      </c>
      <c r="B2201" s="1" t="s">
        <v>5822</v>
      </c>
      <c r="C2201" t="s">
        <v>2386</v>
      </c>
      <c r="D2201" t="s">
        <v>5823</v>
      </c>
    </row>
    <row r="2202" spans="1:5" ht="15.75" x14ac:dyDescent="0.25">
      <c r="A2202" s="1" t="s">
        <v>156</v>
      </c>
      <c r="B2202" s="1" t="s">
        <v>5824</v>
      </c>
      <c r="C2202" t="s">
        <v>2386</v>
      </c>
      <c r="D2202" t="s">
        <v>5825</v>
      </c>
    </row>
    <row r="2203" spans="1:5" ht="15.75" x14ac:dyDescent="0.25">
      <c r="A2203" s="1" t="s">
        <v>155</v>
      </c>
      <c r="B2203" s="1" t="s">
        <v>5826</v>
      </c>
      <c r="C2203" t="s">
        <v>2386</v>
      </c>
      <c r="D2203" t="s">
        <v>2732</v>
      </c>
    </row>
    <row r="2204" spans="1:5" ht="15.75" x14ac:dyDescent="0.25">
      <c r="A2204" s="1" t="s">
        <v>154</v>
      </c>
      <c r="B2204" s="1" t="s">
        <v>5827</v>
      </c>
      <c r="C2204" t="s">
        <v>2383</v>
      </c>
      <c r="D2204" t="s">
        <v>5828</v>
      </c>
    </row>
    <row r="2205" spans="1:5" ht="15.75" x14ac:dyDescent="0.25">
      <c r="A2205" s="1" t="s">
        <v>153</v>
      </c>
      <c r="B2205" s="1" t="s">
        <v>5829</v>
      </c>
      <c r="C2205" t="s">
        <v>2383</v>
      </c>
      <c r="D2205" t="s">
        <v>5042</v>
      </c>
    </row>
    <row r="2206" spans="1:5" ht="15.75" x14ac:dyDescent="0.25">
      <c r="A2206" s="1" t="s">
        <v>152</v>
      </c>
      <c r="B2206" s="1" t="s">
        <v>5830</v>
      </c>
      <c r="C2206" t="s">
        <v>2383</v>
      </c>
      <c r="D2206" t="s">
        <v>5831</v>
      </c>
    </row>
    <row r="2207" spans="1:5" ht="15.75" x14ac:dyDescent="0.25">
      <c r="A2207" s="1" t="s">
        <v>151</v>
      </c>
      <c r="B2207" s="1" t="s">
        <v>5832</v>
      </c>
      <c r="C2207" t="s">
        <v>2386</v>
      </c>
      <c r="D2207" t="s">
        <v>5833</v>
      </c>
    </row>
    <row r="2208" spans="1:5" ht="15.75" x14ac:dyDescent="0.25">
      <c r="A2208" s="1" t="s">
        <v>150</v>
      </c>
      <c r="B2208" s="1" t="s">
        <v>5834</v>
      </c>
      <c r="C2208" t="s">
        <v>2386</v>
      </c>
      <c r="D2208" t="s">
        <v>4761</v>
      </c>
    </row>
    <row r="2209" spans="1:4" ht="15.75" x14ac:dyDescent="0.25">
      <c r="A2209" s="1" t="s">
        <v>149</v>
      </c>
      <c r="B2209" s="1" t="s">
        <v>5835</v>
      </c>
      <c r="C2209" t="s">
        <v>2383</v>
      </c>
      <c r="D2209" t="s">
        <v>5836</v>
      </c>
    </row>
    <row r="2210" spans="1:4" ht="15.75" x14ac:dyDescent="0.25">
      <c r="A2210" s="1" t="s">
        <v>148</v>
      </c>
      <c r="B2210" s="1" t="s">
        <v>5837</v>
      </c>
      <c r="C2210" t="s">
        <v>2383</v>
      </c>
      <c r="D2210" t="s">
        <v>5838</v>
      </c>
    </row>
    <row r="2211" spans="1:4" ht="15.75" x14ac:dyDescent="0.25">
      <c r="A2211" s="1" t="s">
        <v>147</v>
      </c>
      <c r="B2211" s="1" t="s">
        <v>5839</v>
      </c>
      <c r="C2211" t="s">
        <v>2383</v>
      </c>
      <c r="D2211" t="s">
        <v>2417</v>
      </c>
    </row>
    <row r="2212" spans="1:4" ht="15.75" x14ac:dyDescent="0.25">
      <c r="A2212" s="1" t="s">
        <v>146</v>
      </c>
      <c r="B2212" s="1" t="s">
        <v>5840</v>
      </c>
      <c r="C2212" t="s">
        <v>2386</v>
      </c>
      <c r="D2212" t="s">
        <v>5455</v>
      </c>
    </row>
    <row r="2213" spans="1:4" ht="15.75" x14ac:dyDescent="0.25">
      <c r="A2213" s="1" t="s">
        <v>145</v>
      </c>
      <c r="B2213" s="1" t="s">
        <v>5268</v>
      </c>
      <c r="C2213" t="s">
        <v>2386</v>
      </c>
      <c r="D2213" t="s">
        <v>4761</v>
      </c>
    </row>
    <row r="2214" spans="1:4" ht="15.75" x14ac:dyDescent="0.25">
      <c r="A2214" s="1" t="s">
        <v>144</v>
      </c>
      <c r="B2214" s="1" t="s">
        <v>5841</v>
      </c>
      <c r="C2214" t="s">
        <v>2386</v>
      </c>
      <c r="D2214" t="s">
        <v>3140</v>
      </c>
    </row>
    <row r="2215" spans="1:4" ht="15.75" x14ac:dyDescent="0.25">
      <c r="A2215" s="1" t="s">
        <v>143</v>
      </c>
      <c r="B2215" s="1" t="s">
        <v>5842</v>
      </c>
      <c r="C2215" t="s">
        <v>2383</v>
      </c>
      <c r="D2215" t="s">
        <v>5843</v>
      </c>
    </row>
    <row r="2216" spans="1:4" ht="15.75" x14ac:dyDescent="0.25">
      <c r="A2216" s="1" t="s">
        <v>142</v>
      </c>
      <c r="B2216" s="1" t="s">
        <v>5844</v>
      </c>
      <c r="C2216" t="s">
        <v>2383</v>
      </c>
      <c r="D2216" t="s">
        <v>3159</v>
      </c>
    </row>
    <row r="2217" spans="1:4" ht="15.75" x14ac:dyDescent="0.25">
      <c r="A2217" s="1" t="s">
        <v>141</v>
      </c>
      <c r="B2217" s="1" t="s">
        <v>3742</v>
      </c>
      <c r="C2217" t="s">
        <v>2386</v>
      </c>
      <c r="D2217" t="s">
        <v>5845</v>
      </c>
    </row>
    <row r="2218" spans="1:4" ht="15.75" x14ac:dyDescent="0.25">
      <c r="A2218" s="1" t="s">
        <v>140</v>
      </c>
      <c r="B2218" s="1" t="s">
        <v>2507</v>
      </c>
      <c r="C2218" t="s">
        <v>2383</v>
      </c>
      <c r="D2218" t="s">
        <v>5846</v>
      </c>
    </row>
    <row r="2219" spans="1:4" ht="15.75" x14ac:dyDescent="0.25">
      <c r="A2219" s="1" t="s">
        <v>139</v>
      </c>
      <c r="B2219" s="1" t="s">
        <v>5847</v>
      </c>
      <c r="C2219" t="s">
        <v>2383</v>
      </c>
      <c r="D2219" t="s">
        <v>3691</v>
      </c>
    </row>
    <row r="2220" spans="1:4" ht="15.75" x14ac:dyDescent="0.25">
      <c r="A2220" s="1" t="s">
        <v>138</v>
      </c>
      <c r="B2220" s="1" t="s">
        <v>5848</v>
      </c>
      <c r="C2220" t="s">
        <v>2383</v>
      </c>
      <c r="D2220" t="s">
        <v>2819</v>
      </c>
    </row>
    <row r="2221" spans="1:4" ht="15.75" x14ac:dyDescent="0.25">
      <c r="A2221" s="1" t="s">
        <v>137</v>
      </c>
      <c r="B2221" s="1" t="s">
        <v>5849</v>
      </c>
      <c r="C2221" t="s">
        <v>2383</v>
      </c>
      <c r="D2221" t="s">
        <v>4859</v>
      </c>
    </row>
    <row r="2222" spans="1:4" ht="15.75" x14ac:dyDescent="0.25">
      <c r="A2222" s="1" t="s">
        <v>136</v>
      </c>
      <c r="B2222" s="1" t="s">
        <v>5850</v>
      </c>
      <c r="C2222" t="s">
        <v>2386</v>
      </c>
      <c r="D2222" t="s">
        <v>2656</v>
      </c>
    </row>
    <row r="2223" spans="1:4" ht="15.75" x14ac:dyDescent="0.25">
      <c r="A2223" s="1" t="s">
        <v>135</v>
      </c>
      <c r="B2223" s="1" t="s">
        <v>5851</v>
      </c>
      <c r="C2223" t="s">
        <v>2386</v>
      </c>
      <c r="D2223" t="s">
        <v>3228</v>
      </c>
    </row>
    <row r="2224" spans="1:4" ht="15.75" x14ac:dyDescent="0.25">
      <c r="A2224" s="1" t="s">
        <v>134</v>
      </c>
      <c r="B2224" s="1" t="s">
        <v>3253</v>
      </c>
      <c r="C2224" t="s">
        <v>2386</v>
      </c>
      <c r="D2224" t="s">
        <v>3077</v>
      </c>
    </row>
    <row r="2225" spans="1:4" ht="15.75" x14ac:dyDescent="0.25">
      <c r="A2225" s="1" t="s">
        <v>133</v>
      </c>
      <c r="B2225" s="1" t="s">
        <v>5852</v>
      </c>
      <c r="C2225" t="s">
        <v>2386</v>
      </c>
      <c r="D2225" t="s">
        <v>3228</v>
      </c>
    </row>
    <row r="2226" spans="1:4" ht="15.75" x14ac:dyDescent="0.25">
      <c r="A2226" s="1" t="s">
        <v>132</v>
      </c>
      <c r="B2226" s="1" t="s">
        <v>5272</v>
      </c>
      <c r="C2226" t="s">
        <v>2386</v>
      </c>
      <c r="D2226" t="s">
        <v>5853</v>
      </c>
    </row>
    <row r="2227" spans="1:4" ht="15.75" x14ac:dyDescent="0.25">
      <c r="A2227" s="1" t="s">
        <v>131</v>
      </c>
      <c r="B2227" s="1" t="s">
        <v>3699</v>
      </c>
      <c r="C2227" t="s">
        <v>2383</v>
      </c>
      <c r="D2227" t="s">
        <v>2855</v>
      </c>
    </row>
    <row r="2228" spans="1:4" ht="15.75" x14ac:dyDescent="0.25">
      <c r="A2228" s="1" t="s">
        <v>130</v>
      </c>
      <c r="B2228" s="1" t="s">
        <v>4646</v>
      </c>
      <c r="C2228" t="s">
        <v>2383</v>
      </c>
      <c r="D2228" t="s">
        <v>4530</v>
      </c>
    </row>
    <row r="2229" spans="1:4" ht="15.75" x14ac:dyDescent="0.25">
      <c r="A2229" s="1" t="s">
        <v>129</v>
      </c>
      <c r="B2229" s="1" t="s">
        <v>5854</v>
      </c>
      <c r="C2229" t="s">
        <v>2383</v>
      </c>
      <c r="D2229" t="s">
        <v>5855</v>
      </c>
    </row>
    <row r="2230" spans="1:4" ht="15.75" x14ac:dyDescent="0.25">
      <c r="A2230" s="1" t="s">
        <v>128</v>
      </c>
      <c r="B2230" s="1" t="s">
        <v>5856</v>
      </c>
      <c r="C2230" t="s">
        <v>2383</v>
      </c>
      <c r="D2230" t="s">
        <v>5857</v>
      </c>
    </row>
    <row r="2231" spans="1:4" ht="15.75" x14ac:dyDescent="0.25">
      <c r="A2231" s="1" t="s">
        <v>127</v>
      </c>
      <c r="B2231" s="1" t="s">
        <v>5858</v>
      </c>
      <c r="C2231" t="s">
        <v>2386</v>
      </c>
      <c r="D2231" t="s">
        <v>5859</v>
      </c>
    </row>
    <row r="2232" spans="1:4" ht="15.75" x14ac:dyDescent="0.25">
      <c r="A2232" s="1" t="s">
        <v>126</v>
      </c>
      <c r="B2232" s="1" t="s">
        <v>5860</v>
      </c>
      <c r="C2232" t="s">
        <v>2383</v>
      </c>
      <c r="D2232" t="s">
        <v>5861</v>
      </c>
    </row>
    <row r="2233" spans="1:4" ht="15.75" x14ac:dyDescent="0.25">
      <c r="A2233" s="1" t="s">
        <v>125</v>
      </c>
      <c r="B2233" s="1" t="s">
        <v>5862</v>
      </c>
      <c r="C2233" t="s">
        <v>2383</v>
      </c>
      <c r="D2233" t="s">
        <v>5863</v>
      </c>
    </row>
    <row r="2234" spans="1:4" ht="15.75" x14ac:dyDescent="0.25">
      <c r="A2234" s="1" t="s">
        <v>124</v>
      </c>
      <c r="B2234" s="1" t="s">
        <v>5864</v>
      </c>
      <c r="C2234" t="s">
        <v>2383</v>
      </c>
      <c r="D2234" t="s">
        <v>5865</v>
      </c>
    </row>
    <row r="2235" spans="1:4" ht="15.75" x14ac:dyDescent="0.25">
      <c r="A2235" s="1" t="s">
        <v>123</v>
      </c>
      <c r="B2235" s="1" t="s">
        <v>4225</v>
      </c>
      <c r="C2235" t="s">
        <v>2386</v>
      </c>
      <c r="D2235" t="s">
        <v>2397</v>
      </c>
    </row>
    <row r="2236" spans="1:4" ht="15.75" x14ac:dyDescent="0.25">
      <c r="A2236" s="1" t="s">
        <v>122</v>
      </c>
      <c r="B2236" s="1" t="s">
        <v>5866</v>
      </c>
      <c r="C2236" t="s">
        <v>2386</v>
      </c>
      <c r="D2236" t="s">
        <v>2423</v>
      </c>
    </row>
    <row r="2237" spans="1:4" ht="15.75" x14ac:dyDescent="0.25">
      <c r="A2237" s="1" t="s">
        <v>121</v>
      </c>
      <c r="B2237" s="1" t="s">
        <v>5867</v>
      </c>
      <c r="C2237" t="s">
        <v>2386</v>
      </c>
      <c r="D2237" t="s">
        <v>5868</v>
      </c>
    </row>
    <row r="2238" spans="1:4" ht="15.75" x14ac:dyDescent="0.25">
      <c r="A2238" s="1" t="s">
        <v>120</v>
      </c>
      <c r="B2238" s="1" t="s">
        <v>5869</v>
      </c>
      <c r="C2238" t="s">
        <v>2386</v>
      </c>
      <c r="D2238" t="s">
        <v>4741</v>
      </c>
    </row>
    <row r="2239" spans="1:4" ht="15.75" x14ac:dyDescent="0.25">
      <c r="A2239" s="1" t="s">
        <v>119</v>
      </c>
      <c r="B2239" s="1" t="s">
        <v>5870</v>
      </c>
      <c r="C2239" t="s">
        <v>2386</v>
      </c>
      <c r="D2239" t="s">
        <v>5871</v>
      </c>
    </row>
    <row r="2240" spans="1:4" ht="15.75" x14ac:dyDescent="0.25">
      <c r="A2240" s="1" t="s">
        <v>118</v>
      </c>
      <c r="B2240" s="1" t="s">
        <v>2513</v>
      </c>
      <c r="C2240" t="s">
        <v>2386</v>
      </c>
      <c r="D2240" t="s">
        <v>4402</v>
      </c>
    </row>
    <row r="2241" spans="1:4" ht="15.75" x14ac:dyDescent="0.25">
      <c r="A2241" s="1" t="s">
        <v>117</v>
      </c>
      <c r="B2241" s="1" t="s">
        <v>5872</v>
      </c>
      <c r="C2241" t="s">
        <v>2383</v>
      </c>
      <c r="D2241" t="s">
        <v>5873</v>
      </c>
    </row>
    <row r="2242" spans="1:4" ht="15.75" x14ac:dyDescent="0.25">
      <c r="A2242" s="1" t="s">
        <v>116</v>
      </c>
      <c r="B2242" s="1" t="s">
        <v>5874</v>
      </c>
      <c r="C2242" t="s">
        <v>2383</v>
      </c>
      <c r="D2242" t="s">
        <v>2573</v>
      </c>
    </row>
    <row r="2243" spans="1:4" ht="15.75" x14ac:dyDescent="0.25">
      <c r="A2243" s="1" t="s">
        <v>115</v>
      </c>
      <c r="B2243" s="1" t="s">
        <v>5875</v>
      </c>
      <c r="C2243" t="s">
        <v>2383</v>
      </c>
      <c r="D2243" t="s">
        <v>5876</v>
      </c>
    </row>
    <row r="2244" spans="1:4" ht="15.75" x14ac:dyDescent="0.25">
      <c r="A2244" s="1" t="s">
        <v>114</v>
      </c>
      <c r="B2244" s="1" t="s">
        <v>3965</v>
      </c>
      <c r="C2244" t="s">
        <v>2386</v>
      </c>
      <c r="D2244" t="s">
        <v>3144</v>
      </c>
    </row>
    <row r="2245" spans="1:4" ht="15.75" x14ac:dyDescent="0.25">
      <c r="A2245" s="1" t="s">
        <v>113</v>
      </c>
      <c r="B2245" s="1" t="s">
        <v>5877</v>
      </c>
      <c r="C2245" t="s">
        <v>2386</v>
      </c>
      <c r="D2245" t="s">
        <v>2578</v>
      </c>
    </row>
    <row r="2246" spans="1:4" ht="15.75" x14ac:dyDescent="0.25">
      <c r="A2246" s="1" t="s">
        <v>112</v>
      </c>
      <c r="B2246" s="1" t="s">
        <v>3562</v>
      </c>
      <c r="C2246" t="s">
        <v>2383</v>
      </c>
      <c r="D2246" t="s">
        <v>4759</v>
      </c>
    </row>
    <row r="2247" spans="1:4" ht="15.75" x14ac:dyDescent="0.25">
      <c r="A2247" s="1" t="s">
        <v>111</v>
      </c>
      <c r="B2247" s="1" t="s">
        <v>5878</v>
      </c>
      <c r="C2247" t="s">
        <v>2383</v>
      </c>
      <c r="D2247" t="s">
        <v>3752</v>
      </c>
    </row>
    <row r="2248" spans="1:4" ht="15.75" x14ac:dyDescent="0.25">
      <c r="A2248" s="1" t="s">
        <v>110</v>
      </c>
      <c r="B2248" s="1" t="s">
        <v>5879</v>
      </c>
      <c r="C2248" t="s">
        <v>2383</v>
      </c>
      <c r="D2248" t="s">
        <v>2573</v>
      </c>
    </row>
    <row r="2249" spans="1:4" ht="15.75" x14ac:dyDescent="0.25">
      <c r="A2249" s="1" t="s">
        <v>109</v>
      </c>
      <c r="B2249" s="1" t="s">
        <v>5880</v>
      </c>
      <c r="C2249" t="s">
        <v>2386</v>
      </c>
      <c r="D2249" t="s">
        <v>5881</v>
      </c>
    </row>
    <row r="2250" spans="1:4" ht="15.75" x14ac:dyDescent="0.25">
      <c r="A2250" s="1" t="s">
        <v>108</v>
      </c>
      <c r="B2250" s="1" t="s">
        <v>5882</v>
      </c>
      <c r="C2250" t="s">
        <v>2386</v>
      </c>
      <c r="D2250" t="s">
        <v>3315</v>
      </c>
    </row>
    <row r="2251" spans="1:4" ht="15.75" x14ac:dyDescent="0.25">
      <c r="A2251" s="1" t="s">
        <v>107</v>
      </c>
      <c r="B2251" s="1" t="s">
        <v>5883</v>
      </c>
      <c r="C2251" t="s">
        <v>2383</v>
      </c>
      <c r="D2251" t="s">
        <v>3432</v>
      </c>
    </row>
    <row r="2252" spans="1:4" ht="15.75" x14ac:dyDescent="0.25">
      <c r="A2252" s="1" t="s">
        <v>106</v>
      </c>
      <c r="B2252" s="1" t="s">
        <v>5884</v>
      </c>
      <c r="C2252" t="s">
        <v>2383</v>
      </c>
      <c r="D2252" t="s">
        <v>2442</v>
      </c>
    </row>
    <row r="2253" spans="1:4" ht="15.75" x14ac:dyDescent="0.25">
      <c r="A2253" s="1" t="s">
        <v>105</v>
      </c>
      <c r="B2253" s="1" t="s">
        <v>5885</v>
      </c>
      <c r="C2253" t="s">
        <v>2386</v>
      </c>
      <c r="D2253" t="s">
        <v>3140</v>
      </c>
    </row>
    <row r="2254" spans="1:4" ht="15.75" x14ac:dyDescent="0.25">
      <c r="A2254" s="1" t="s">
        <v>104</v>
      </c>
      <c r="B2254" s="1" t="s">
        <v>5886</v>
      </c>
      <c r="C2254" t="s">
        <v>2383</v>
      </c>
      <c r="D2254" t="s">
        <v>5887</v>
      </c>
    </row>
    <row r="2255" spans="1:4" ht="15.75" x14ac:dyDescent="0.25">
      <c r="A2255" s="1" t="s">
        <v>103</v>
      </c>
      <c r="B2255" s="1" t="s">
        <v>5888</v>
      </c>
      <c r="C2255" t="s">
        <v>2383</v>
      </c>
      <c r="D2255" t="s">
        <v>4161</v>
      </c>
    </row>
    <row r="2256" spans="1:4" ht="15.75" x14ac:dyDescent="0.25">
      <c r="A2256" s="1" t="s">
        <v>102</v>
      </c>
      <c r="B2256" s="1" t="s">
        <v>5889</v>
      </c>
      <c r="C2256" t="s">
        <v>2383</v>
      </c>
      <c r="D2256" t="s">
        <v>5890</v>
      </c>
    </row>
    <row r="2257" spans="1:4" ht="15.75" x14ac:dyDescent="0.25">
      <c r="A2257" s="1" t="s">
        <v>101</v>
      </c>
      <c r="B2257" s="1" t="s">
        <v>2513</v>
      </c>
      <c r="C2257" t="s">
        <v>2386</v>
      </c>
      <c r="D2257" t="s">
        <v>2630</v>
      </c>
    </row>
    <row r="2258" spans="1:4" ht="15.75" x14ac:dyDescent="0.25">
      <c r="A2258" s="1" t="s">
        <v>100</v>
      </c>
      <c r="B2258" s="1" t="s">
        <v>5891</v>
      </c>
      <c r="C2258" t="s">
        <v>2386</v>
      </c>
      <c r="D2258" t="s">
        <v>5892</v>
      </c>
    </row>
    <row r="2259" spans="1:4" ht="15.75" x14ac:dyDescent="0.25">
      <c r="A2259" s="1" t="s">
        <v>99</v>
      </c>
      <c r="B2259" s="1" t="s">
        <v>5893</v>
      </c>
      <c r="C2259" t="s">
        <v>2386</v>
      </c>
      <c r="D2259" t="s">
        <v>5894</v>
      </c>
    </row>
    <row r="2260" spans="1:4" ht="15.75" x14ac:dyDescent="0.25">
      <c r="A2260" s="1" t="s">
        <v>98</v>
      </c>
      <c r="B2260" s="1" t="s">
        <v>5895</v>
      </c>
      <c r="C2260" t="s">
        <v>2386</v>
      </c>
      <c r="D2260" t="s">
        <v>5896</v>
      </c>
    </row>
    <row r="2261" spans="1:4" ht="15.75" x14ac:dyDescent="0.25">
      <c r="A2261" s="1" t="s">
        <v>97</v>
      </c>
      <c r="B2261" s="1" t="s">
        <v>5897</v>
      </c>
      <c r="C2261" t="s">
        <v>2386</v>
      </c>
      <c r="D2261" t="s">
        <v>2821</v>
      </c>
    </row>
    <row r="2262" spans="1:4" ht="15.75" x14ac:dyDescent="0.25">
      <c r="A2262" s="1" t="s">
        <v>96</v>
      </c>
      <c r="B2262" s="1" t="s">
        <v>5898</v>
      </c>
      <c r="C2262" t="s">
        <v>2383</v>
      </c>
      <c r="D2262" t="s">
        <v>2535</v>
      </c>
    </row>
    <row r="2263" spans="1:4" ht="15.75" x14ac:dyDescent="0.25">
      <c r="A2263" s="1" t="s">
        <v>95</v>
      </c>
      <c r="B2263" s="1" t="s">
        <v>5899</v>
      </c>
      <c r="C2263" t="s">
        <v>2386</v>
      </c>
      <c r="D2263" t="s">
        <v>2512</v>
      </c>
    </row>
    <row r="2264" spans="1:4" ht="15.75" x14ac:dyDescent="0.25">
      <c r="A2264" s="1" t="s">
        <v>94</v>
      </c>
      <c r="B2264" s="1" t="s">
        <v>5900</v>
      </c>
      <c r="C2264" t="s">
        <v>2386</v>
      </c>
      <c r="D2264" t="s">
        <v>2782</v>
      </c>
    </row>
    <row r="2265" spans="1:4" ht="15.75" x14ac:dyDescent="0.25">
      <c r="A2265" s="1" t="s">
        <v>93</v>
      </c>
      <c r="B2265" s="1" t="s">
        <v>5901</v>
      </c>
      <c r="C2265" t="s">
        <v>2386</v>
      </c>
      <c r="D2265" t="s">
        <v>5902</v>
      </c>
    </row>
    <row r="2266" spans="1:4" ht="15.75" x14ac:dyDescent="0.25">
      <c r="A2266" s="1" t="s">
        <v>92</v>
      </c>
      <c r="B2266" s="1" t="s">
        <v>5049</v>
      </c>
      <c r="C2266" t="s">
        <v>2386</v>
      </c>
      <c r="D2266" t="s">
        <v>2684</v>
      </c>
    </row>
    <row r="2267" spans="1:4" ht="15.75" x14ac:dyDescent="0.25">
      <c r="A2267" s="1" t="s">
        <v>91</v>
      </c>
      <c r="B2267" s="1" t="s">
        <v>5903</v>
      </c>
      <c r="C2267" t="s">
        <v>2383</v>
      </c>
      <c r="D2267" t="s">
        <v>4300</v>
      </c>
    </row>
    <row r="2268" spans="1:4" ht="15.75" x14ac:dyDescent="0.25">
      <c r="A2268" s="1" t="s">
        <v>90</v>
      </c>
      <c r="B2268" s="1" t="s">
        <v>5904</v>
      </c>
      <c r="C2268" t="s">
        <v>2383</v>
      </c>
      <c r="D2268" t="s">
        <v>3331</v>
      </c>
    </row>
    <row r="2269" spans="1:4" ht="15.75" x14ac:dyDescent="0.25">
      <c r="A2269" s="1" t="s">
        <v>89</v>
      </c>
      <c r="B2269" s="1" t="s">
        <v>5905</v>
      </c>
      <c r="C2269" t="s">
        <v>2383</v>
      </c>
      <c r="D2269" t="s">
        <v>5906</v>
      </c>
    </row>
    <row r="2270" spans="1:4" ht="15.75" x14ac:dyDescent="0.25">
      <c r="A2270" s="1" t="s">
        <v>88</v>
      </c>
      <c r="B2270" s="1" t="s">
        <v>2641</v>
      </c>
      <c r="C2270" t="s">
        <v>2383</v>
      </c>
      <c r="D2270" t="s">
        <v>5907</v>
      </c>
    </row>
    <row r="2271" spans="1:4" ht="15.75" x14ac:dyDescent="0.25">
      <c r="A2271" s="1" t="s">
        <v>87</v>
      </c>
      <c r="B2271" s="1" t="s">
        <v>3431</v>
      </c>
      <c r="C2271" t="s">
        <v>2383</v>
      </c>
      <c r="D2271" t="s">
        <v>4764</v>
      </c>
    </row>
    <row r="2272" spans="1:4" ht="15.75" x14ac:dyDescent="0.25">
      <c r="A2272" s="1" t="s">
        <v>86</v>
      </c>
      <c r="B2272" s="1" t="s">
        <v>5908</v>
      </c>
      <c r="C2272" t="s">
        <v>2386</v>
      </c>
      <c r="D2272" t="s">
        <v>5909</v>
      </c>
    </row>
    <row r="2273" spans="1:4" ht="15.75" x14ac:dyDescent="0.25">
      <c r="A2273" s="1" t="s">
        <v>85</v>
      </c>
      <c r="B2273" s="1" t="s">
        <v>5910</v>
      </c>
      <c r="C2273" t="s">
        <v>2383</v>
      </c>
      <c r="D2273" t="s">
        <v>5911</v>
      </c>
    </row>
    <row r="2274" spans="1:4" ht="15.75" x14ac:dyDescent="0.25">
      <c r="A2274" s="1" t="s">
        <v>84</v>
      </c>
      <c r="B2274" s="1" t="s">
        <v>2517</v>
      </c>
      <c r="C2274" t="s">
        <v>2386</v>
      </c>
      <c r="D2274" t="s">
        <v>5912</v>
      </c>
    </row>
    <row r="2275" spans="1:4" ht="15.75" x14ac:dyDescent="0.25">
      <c r="A2275" s="1" t="s">
        <v>83</v>
      </c>
      <c r="B2275" s="1" t="s">
        <v>5913</v>
      </c>
      <c r="C2275" t="s">
        <v>2383</v>
      </c>
      <c r="D2275" t="s">
        <v>5797</v>
      </c>
    </row>
    <row r="2276" spans="1:4" ht="15.75" x14ac:dyDescent="0.25">
      <c r="A2276" s="1" t="s">
        <v>82</v>
      </c>
      <c r="B2276" s="1" t="s">
        <v>5914</v>
      </c>
      <c r="C2276" t="s">
        <v>2386</v>
      </c>
      <c r="D2276" t="s">
        <v>3227</v>
      </c>
    </row>
    <row r="2277" spans="1:4" ht="15.75" x14ac:dyDescent="0.25">
      <c r="A2277" s="1" t="s">
        <v>81</v>
      </c>
      <c r="B2277" s="1" t="s">
        <v>5915</v>
      </c>
      <c r="C2277" t="s">
        <v>2386</v>
      </c>
      <c r="D2277" t="s">
        <v>4125</v>
      </c>
    </row>
    <row r="2278" spans="1:4" ht="15.75" x14ac:dyDescent="0.25">
      <c r="A2278" s="1" t="s">
        <v>80</v>
      </c>
      <c r="B2278" s="1" t="s">
        <v>5916</v>
      </c>
      <c r="C2278" t="s">
        <v>2383</v>
      </c>
      <c r="D2278" t="s">
        <v>5917</v>
      </c>
    </row>
    <row r="2279" spans="1:4" ht="15.75" x14ac:dyDescent="0.25">
      <c r="A2279" s="1" t="s">
        <v>79</v>
      </c>
      <c r="B2279" s="1" t="s">
        <v>5918</v>
      </c>
      <c r="C2279" t="s">
        <v>2386</v>
      </c>
      <c r="D2279" t="s">
        <v>2588</v>
      </c>
    </row>
    <row r="2280" spans="1:4" ht="15.75" x14ac:dyDescent="0.25">
      <c r="A2280" s="1" t="s">
        <v>78</v>
      </c>
      <c r="B2280" s="1" t="s">
        <v>2727</v>
      </c>
      <c r="C2280" t="s">
        <v>2386</v>
      </c>
      <c r="D2280" t="s">
        <v>5919</v>
      </c>
    </row>
    <row r="2281" spans="1:4" ht="15.75" x14ac:dyDescent="0.25">
      <c r="A2281" s="1" t="s">
        <v>77</v>
      </c>
      <c r="B2281" s="1" t="s">
        <v>5920</v>
      </c>
      <c r="C2281" t="s">
        <v>2386</v>
      </c>
      <c r="D2281" t="s">
        <v>2537</v>
      </c>
    </row>
    <row r="2282" spans="1:4" ht="15.75" x14ac:dyDescent="0.25">
      <c r="A2282" s="1" t="s">
        <v>76</v>
      </c>
      <c r="B2282" s="1" t="s">
        <v>5921</v>
      </c>
      <c r="C2282" t="s">
        <v>2386</v>
      </c>
      <c r="D2282" t="s">
        <v>5922</v>
      </c>
    </row>
    <row r="2283" spans="1:4" ht="15.75" x14ac:dyDescent="0.25">
      <c r="A2283" s="1" t="s">
        <v>75</v>
      </c>
      <c r="B2283" s="1" t="s">
        <v>2465</v>
      </c>
      <c r="C2283" t="s">
        <v>2383</v>
      </c>
      <c r="D2283" t="s">
        <v>2545</v>
      </c>
    </row>
    <row r="2284" spans="1:4" ht="15.75" x14ac:dyDescent="0.25">
      <c r="A2284" s="1" t="s">
        <v>74</v>
      </c>
      <c r="B2284" s="1" t="s">
        <v>5923</v>
      </c>
      <c r="C2284" t="s">
        <v>2386</v>
      </c>
      <c r="D2284" t="s">
        <v>2407</v>
      </c>
    </row>
    <row r="2285" spans="1:4" ht="15.75" x14ac:dyDescent="0.25">
      <c r="A2285" s="1" t="s">
        <v>73</v>
      </c>
      <c r="B2285" s="1" t="s">
        <v>5924</v>
      </c>
      <c r="C2285" t="s">
        <v>2383</v>
      </c>
      <c r="D2285" t="s">
        <v>3976</v>
      </c>
    </row>
    <row r="2286" spans="1:4" ht="15.75" x14ac:dyDescent="0.25">
      <c r="A2286" s="1" t="s">
        <v>72</v>
      </c>
      <c r="B2286" s="1" t="s">
        <v>5925</v>
      </c>
      <c r="C2286" t="s">
        <v>2386</v>
      </c>
      <c r="D2286" t="s">
        <v>5926</v>
      </c>
    </row>
    <row r="2287" spans="1:4" ht="15.75" x14ac:dyDescent="0.25">
      <c r="A2287" s="1" t="s">
        <v>71</v>
      </c>
      <c r="B2287" s="1" t="s">
        <v>5885</v>
      </c>
      <c r="C2287" t="s">
        <v>2383</v>
      </c>
      <c r="D2287" t="s">
        <v>2561</v>
      </c>
    </row>
    <row r="2288" spans="1:4" ht="15.75" x14ac:dyDescent="0.25">
      <c r="A2288" s="1" t="s">
        <v>70</v>
      </c>
      <c r="B2288" s="1" t="s">
        <v>5927</v>
      </c>
      <c r="C2288" t="s">
        <v>2386</v>
      </c>
      <c r="D2288" t="s">
        <v>5928</v>
      </c>
    </row>
    <row r="2289" spans="1:4" ht="15.75" x14ac:dyDescent="0.25">
      <c r="A2289" s="1" t="s">
        <v>69</v>
      </c>
      <c r="B2289" s="1" t="s">
        <v>5929</v>
      </c>
      <c r="C2289" t="s">
        <v>2383</v>
      </c>
      <c r="D2289" t="s">
        <v>4768</v>
      </c>
    </row>
    <row r="2290" spans="1:4" ht="15.75" x14ac:dyDescent="0.25">
      <c r="A2290" s="1" t="s">
        <v>68</v>
      </c>
      <c r="B2290" s="1" t="s">
        <v>5930</v>
      </c>
      <c r="C2290" t="s">
        <v>2386</v>
      </c>
      <c r="D2290" t="s">
        <v>5931</v>
      </c>
    </row>
    <row r="2291" spans="1:4" ht="15.75" x14ac:dyDescent="0.25">
      <c r="A2291" s="1" t="s">
        <v>67</v>
      </c>
      <c r="B2291" s="1" t="s">
        <v>5932</v>
      </c>
      <c r="C2291" t="s">
        <v>2386</v>
      </c>
      <c r="D2291" t="s">
        <v>5933</v>
      </c>
    </row>
    <row r="2292" spans="1:4" ht="15.75" x14ac:dyDescent="0.25">
      <c r="A2292" s="1" t="s">
        <v>66</v>
      </c>
      <c r="B2292" s="1" t="s">
        <v>2727</v>
      </c>
      <c r="C2292" t="s">
        <v>2383</v>
      </c>
      <c r="D2292" t="s">
        <v>2888</v>
      </c>
    </row>
    <row r="2293" spans="1:4" ht="15.75" x14ac:dyDescent="0.25">
      <c r="A2293" s="1" t="s">
        <v>65</v>
      </c>
      <c r="B2293" s="1" t="s">
        <v>5934</v>
      </c>
      <c r="C2293" t="s">
        <v>2386</v>
      </c>
      <c r="D2293" t="s">
        <v>5935</v>
      </c>
    </row>
    <row r="2294" spans="1:4" ht="15.75" x14ac:dyDescent="0.25">
      <c r="A2294" s="1" t="s">
        <v>64</v>
      </c>
      <c r="B2294" s="1" t="s">
        <v>2550</v>
      </c>
      <c r="C2294" t="s">
        <v>2386</v>
      </c>
      <c r="D2294" t="s">
        <v>2480</v>
      </c>
    </row>
    <row r="2295" spans="1:4" ht="15.75" x14ac:dyDescent="0.25">
      <c r="A2295" s="1" t="s">
        <v>63</v>
      </c>
      <c r="B2295" s="1" t="s">
        <v>5936</v>
      </c>
      <c r="C2295" t="s">
        <v>2383</v>
      </c>
      <c r="D2295" t="s">
        <v>2561</v>
      </c>
    </row>
    <row r="2296" spans="1:4" ht="15.75" x14ac:dyDescent="0.25">
      <c r="A2296" s="1" t="s">
        <v>62</v>
      </c>
      <c r="B2296" s="1" t="s">
        <v>5937</v>
      </c>
      <c r="C2296" t="s">
        <v>2386</v>
      </c>
      <c r="D2296" t="s">
        <v>3651</v>
      </c>
    </row>
    <row r="2297" spans="1:4" ht="15.75" x14ac:dyDescent="0.25">
      <c r="A2297" s="1" t="s">
        <v>61</v>
      </c>
      <c r="B2297" s="1" t="s">
        <v>5938</v>
      </c>
      <c r="C2297" t="s">
        <v>2386</v>
      </c>
      <c r="D2297" t="s">
        <v>5939</v>
      </c>
    </row>
    <row r="2298" spans="1:4" ht="15.75" x14ac:dyDescent="0.25">
      <c r="A2298" s="1" t="s">
        <v>60</v>
      </c>
      <c r="B2298" s="1" t="s">
        <v>5940</v>
      </c>
      <c r="C2298" t="s">
        <v>2386</v>
      </c>
      <c r="D2298" t="s">
        <v>5941</v>
      </c>
    </row>
    <row r="2299" spans="1:4" ht="15.75" x14ac:dyDescent="0.25">
      <c r="A2299" s="1" t="s">
        <v>59</v>
      </c>
      <c r="B2299" s="1" t="s">
        <v>5942</v>
      </c>
      <c r="C2299" t="s">
        <v>2383</v>
      </c>
      <c r="D2299" t="s">
        <v>5943</v>
      </c>
    </row>
    <row r="2300" spans="1:4" ht="15.75" x14ac:dyDescent="0.25">
      <c r="A2300" s="1" t="s">
        <v>58</v>
      </c>
      <c r="B2300" s="1" t="s">
        <v>5944</v>
      </c>
      <c r="C2300" t="s">
        <v>2386</v>
      </c>
      <c r="D2300" t="s">
        <v>5945</v>
      </c>
    </row>
    <row r="2301" spans="1:4" ht="15.75" x14ac:dyDescent="0.25">
      <c r="A2301" s="1" t="s">
        <v>57</v>
      </c>
      <c r="B2301" s="1" t="s">
        <v>5946</v>
      </c>
      <c r="C2301" t="s">
        <v>2386</v>
      </c>
      <c r="D2301" t="s">
        <v>2543</v>
      </c>
    </row>
    <row r="2302" spans="1:4" ht="15.75" x14ac:dyDescent="0.25">
      <c r="A2302" s="1" t="s">
        <v>56</v>
      </c>
      <c r="B2302" s="1" t="s">
        <v>5947</v>
      </c>
      <c r="C2302" t="s">
        <v>2386</v>
      </c>
      <c r="D2302" t="s">
        <v>5948</v>
      </c>
    </row>
    <row r="2303" spans="1:4" ht="15.75" x14ac:dyDescent="0.25">
      <c r="A2303" s="1" t="s">
        <v>55</v>
      </c>
      <c r="B2303" s="1" t="s">
        <v>2901</v>
      </c>
      <c r="C2303" t="s">
        <v>2386</v>
      </c>
      <c r="D2303" t="s">
        <v>2407</v>
      </c>
    </row>
    <row r="2304" spans="1:4" ht="15.75" x14ac:dyDescent="0.25">
      <c r="A2304" s="1" t="s">
        <v>54</v>
      </c>
      <c r="B2304" s="1" t="s">
        <v>5949</v>
      </c>
      <c r="C2304" t="s">
        <v>2383</v>
      </c>
      <c r="D2304" t="s">
        <v>5950</v>
      </c>
    </row>
    <row r="2305" spans="1:4" ht="15.75" x14ac:dyDescent="0.25">
      <c r="A2305" s="1" t="s">
        <v>53</v>
      </c>
      <c r="B2305" s="1" t="s">
        <v>5951</v>
      </c>
      <c r="C2305" t="s">
        <v>2386</v>
      </c>
      <c r="D2305" t="s">
        <v>3227</v>
      </c>
    </row>
    <row r="2306" spans="1:4" ht="15.75" x14ac:dyDescent="0.25">
      <c r="A2306" s="1" t="s">
        <v>52</v>
      </c>
      <c r="B2306" s="1" t="s">
        <v>5952</v>
      </c>
      <c r="C2306" t="s">
        <v>2386</v>
      </c>
      <c r="D2306" t="s">
        <v>2662</v>
      </c>
    </row>
    <row r="2307" spans="1:4" ht="15.75" x14ac:dyDescent="0.25">
      <c r="A2307" s="1" t="s">
        <v>51</v>
      </c>
      <c r="B2307" s="1" t="s">
        <v>5953</v>
      </c>
      <c r="C2307" t="s">
        <v>2386</v>
      </c>
      <c r="D2307" t="s">
        <v>4269</v>
      </c>
    </row>
    <row r="2308" spans="1:4" ht="15.75" x14ac:dyDescent="0.25">
      <c r="A2308" s="1" t="s">
        <v>50</v>
      </c>
      <c r="B2308" s="1" t="s">
        <v>5954</v>
      </c>
      <c r="C2308" t="s">
        <v>2383</v>
      </c>
      <c r="D2308" t="s">
        <v>2919</v>
      </c>
    </row>
    <row r="2309" spans="1:4" ht="15.75" x14ac:dyDescent="0.25">
      <c r="A2309" s="1" t="s">
        <v>49</v>
      </c>
      <c r="B2309" s="1" t="s">
        <v>5955</v>
      </c>
      <c r="C2309" t="s">
        <v>2383</v>
      </c>
      <c r="D2309" t="s">
        <v>5170</v>
      </c>
    </row>
    <row r="2310" spans="1:4" ht="15.75" x14ac:dyDescent="0.25">
      <c r="A2310" s="1" t="s">
        <v>48</v>
      </c>
      <c r="B2310" s="1" t="s">
        <v>5307</v>
      </c>
      <c r="C2310" t="s">
        <v>2383</v>
      </c>
      <c r="D2310" t="s">
        <v>5137</v>
      </c>
    </row>
    <row r="2311" spans="1:4" ht="15.75" x14ac:dyDescent="0.25">
      <c r="A2311" s="1" t="s">
        <v>47</v>
      </c>
      <c r="B2311" s="1" t="s">
        <v>2641</v>
      </c>
      <c r="C2311" t="s">
        <v>2386</v>
      </c>
      <c r="D2311" t="s">
        <v>2684</v>
      </c>
    </row>
    <row r="2312" spans="1:4" ht="15.75" x14ac:dyDescent="0.25">
      <c r="A2312" s="1" t="s">
        <v>46</v>
      </c>
      <c r="B2312" s="1" t="s">
        <v>5956</v>
      </c>
      <c r="C2312" t="s">
        <v>3261</v>
      </c>
      <c r="D2312" t="s">
        <v>3546</v>
      </c>
    </row>
    <row r="2313" spans="1:4" ht="15.75" x14ac:dyDescent="0.25">
      <c r="A2313" s="1" t="s">
        <v>45</v>
      </c>
      <c r="B2313" s="1" t="s">
        <v>5957</v>
      </c>
      <c r="C2313" t="s">
        <v>2383</v>
      </c>
      <c r="D2313" t="s">
        <v>2495</v>
      </c>
    </row>
    <row r="2314" spans="1:4" ht="15.75" x14ac:dyDescent="0.25">
      <c r="A2314" s="1" t="s">
        <v>44</v>
      </c>
      <c r="B2314" s="1" t="s">
        <v>5958</v>
      </c>
      <c r="C2314" t="s">
        <v>2386</v>
      </c>
      <c r="D2314" t="s">
        <v>2462</v>
      </c>
    </row>
    <row r="2315" spans="1:4" ht="15.75" x14ac:dyDescent="0.25">
      <c r="A2315" s="1" t="s">
        <v>43</v>
      </c>
      <c r="B2315" s="1" t="s">
        <v>5959</v>
      </c>
      <c r="C2315" t="s">
        <v>2383</v>
      </c>
      <c r="D2315" t="s">
        <v>3120</v>
      </c>
    </row>
    <row r="2316" spans="1:4" ht="15.75" x14ac:dyDescent="0.25">
      <c r="A2316" s="1" t="s">
        <v>42</v>
      </c>
      <c r="B2316" s="1" t="s">
        <v>3885</v>
      </c>
      <c r="C2316" t="s">
        <v>2383</v>
      </c>
      <c r="D2316" t="s">
        <v>5960</v>
      </c>
    </row>
    <row r="2317" spans="1:4" ht="15.75" x14ac:dyDescent="0.25">
      <c r="A2317" s="1" t="s">
        <v>40</v>
      </c>
      <c r="B2317" s="1" t="s">
        <v>2934</v>
      </c>
      <c r="C2317" t="s">
        <v>2386</v>
      </c>
      <c r="D2317" t="s">
        <v>5961</v>
      </c>
    </row>
    <row r="2318" spans="1:4" ht="15.75" x14ac:dyDescent="0.25">
      <c r="A2318" s="1" t="s">
        <v>39</v>
      </c>
      <c r="B2318" s="1" t="s">
        <v>5962</v>
      </c>
      <c r="C2318" t="s">
        <v>2386</v>
      </c>
      <c r="D2318" t="s">
        <v>3770</v>
      </c>
    </row>
    <row r="2319" spans="1:4" ht="15.75" x14ac:dyDescent="0.25">
      <c r="A2319" s="1" t="s">
        <v>38</v>
      </c>
      <c r="B2319" s="1" t="s">
        <v>5191</v>
      </c>
      <c r="C2319" t="s">
        <v>2383</v>
      </c>
      <c r="D2319" t="s">
        <v>5963</v>
      </c>
    </row>
    <row r="2320" spans="1:4" ht="15.75" x14ac:dyDescent="0.25">
      <c r="A2320" s="1" t="s">
        <v>37</v>
      </c>
      <c r="B2320" s="1" t="s">
        <v>5964</v>
      </c>
      <c r="C2320" t="s">
        <v>2386</v>
      </c>
      <c r="D2320" t="s">
        <v>5965</v>
      </c>
    </row>
    <row r="2321" spans="1:5" ht="15.75" x14ac:dyDescent="0.25">
      <c r="A2321" s="1" t="s">
        <v>35</v>
      </c>
      <c r="B2321" s="1" t="s">
        <v>5966</v>
      </c>
      <c r="C2321" t="s">
        <v>2383</v>
      </c>
      <c r="D2321" t="s">
        <v>5967</v>
      </c>
    </row>
    <row r="2322" spans="1:5" ht="15.75" x14ac:dyDescent="0.25">
      <c r="A2322" s="1" t="s">
        <v>33</v>
      </c>
      <c r="B2322" s="1" t="s">
        <v>5968</v>
      </c>
      <c r="C2322" t="s">
        <v>2386</v>
      </c>
      <c r="D2322" t="s">
        <v>2569</v>
      </c>
    </row>
    <row r="2323" spans="1:5" ht="15.75" x14ac:dyDescent="0.25">
      <c r="A2323" s="1" t="s">
        <v>32</v>
      </c>
      <c r="B2323" s="1" t="s">
        <v>5969</v>
      </c>
      <c r="C2323" t="s">
        <v>2383</v>
      </c>
      <c r="D2323" t="s">
        <v>5970</v>
      </c>
    </row>
    <row r="2324" spans="1:5" ht="15.75" x14ac:dyDescent="0.25">
      <c r="A2324" s="1" t="s">
        <v>31</v>
      </c>
      <c r="B2324" s="1" t="s">
        <v>5971</v>
      </c>
      <c r="C2324" t="s">
        <v>2386</v>
      </c>
      <c r="D2324" t="s">
        <v>2684</v>
      </c>
    </row>
    <row r="2325" spans="1:5" ht="15.75" x14ac:dyDescent="0.25">
      <c r="A2325" s="1" t="s">
        <v>29</v>
      </c>
      <c r="B2325" s="1" t="s">
        <v>5972</v>
      </c>
      <c r="C2325" t="s">
        <v>2383</v>
      </c>
      <c r="D2325" t="s">
        <v>5973</v>
      </c>
    </row>
    <row r="2326" spans="1:5" ht="15.75" x14ac:dyDescent="0.25">
      <c r="A2326" s="1" t="s">
        <v>28</v>
      </c>
      <c r="B2326" s="1" t="s">
        <v>3706</v>
      </c>
      <c r="C2326" t="s">
        <v>2386</v>
      </c>
      <c r="D2326" t="s">
        <v>5974</v>
      </c>
    </row>
    <row r="2327" spans="1:5" ht="15.75" x14ac:dyDescent="0.25">
      <c r="A2327" s="1" t="s">
        <v>27</v>
      </c>
      <c r="B2327" s="1" t="s">
        <v>5975</v>
      </c>
      <c r="C2327" t="s">
        <v>2386</v>
      </c>
      <c r="D2327" t="s">
        <v>5976</v>
      </c>
    </row>
    <row r="2328" spans="1:5" ht="15.75" x14ac:dyDescent="0.25">
      <c r="A2328" s="1" t="s">
        <v>26</v>
      </c>
      <c r="B2328" s="1" t="s">
        <v>3026</v>
      </c>
      <c r="C2328" t="s">
        <v>2383</v>
      </c>
      <c r="D2328" t="s">
        <v>4226</v>
      </c>
    </row>
    <row r="2329" spans="1:5" ht="15.75" x14ac:dyDescent="0.25">
      <c r="A2329" s="1" t="s">
        <v>25</v>
      </c>
      <c r="B2329" s="1" t="s">
        <v>5977</v>
      </c>
      <c r="C2329" t="s">
        <v>2383</v>
      </c>
      <c r="D2329" t="s">
        <v>2429</v>
      </c>
    </row>
    <row r="2330" spans="1:5" ht="15.75" x14ac:dyDescent="0.25">
      <c r="A2330" s="1" t="s">
        <v>24</v>
      </c>
      <c r="B2330" s="1" t="s">
        <v>5978</v>
      </c>
      <c r="C2330" t="s">
        <v>2383</v>
      </c>
      <c r="D2330" t="s">
        <v>5979</v>
      </c>
    </row>
    <row r="2331" spans="1:5" ht="15.75" x14ac:dyDescent="0.25">
      <c r="A2331" s="1" t="s">
        <v>22</v>
      </c>
      <c r="B2331" s="1" t="s">
        <v>5980</v>
      </c>
      <c r="C2331" t="s">
        <v>2383</v>
      </c>
      <c r="D2331" t="s">
        <v>5981</v>
      </c>
    </row>
    <row r="2332" spans="1:5" ht="15.75" x14ac:dyDescent="0.25">
      <c r="A2332" s="1" t="s">
        <v>21</v>
      </c>
      <c r="B2332" s="1" t="s">
        <v>5982</v>
      </c>
      <c r="C2332" t="s">
        <v>2386</v>
      </c>
      <c r="D2332" t="s">
        <v>3144</v>
      </c>
    </row>
    <row r="2333" spans="1:5" ht="15.75" x14ac:dyDescent="0.25">
      <c r="A2333" s="1" t="s">
        <v>19</v>
      </c>
      <c r="B2333" s="1" t="s">
        <v>5983</v>
      </c>
      <c r="C2333" t="s">
        <v>2386</v>
      </c>
      <c r="D2333" t="s">
        <v>5984</v>
      </c>
      <c r="E2333" t="s">
        <v>2523</v>
      </c>
    </row>
    <row r="2334" spans="1:5" ht="15.75" x14ac:dyDescent="0.25">
      <c r="A2334" s="1" t="s">
        <v>17</v>
      </c>
      <c r="B2334" s="1" t="s">
        <v>5985</v>
      </c>
      <c r="C2334" t="s">
        <v>2383</v>
      </c>
      <c r="D2334" t="s">
        <v>5156</v>
      </c>
    </row>
    <row r="2335" spans="1:5" ht="15.75" x14ac:dyDescent="0.25">
      <c r="A2335" s="1" t="s">
        <v>14</v>
      </c>
      <c r="B2335" s="1" t="s">
        <v>5986</v>
      </c>
      <c r="C2335" t="s">
        <v>2386</v>
      </c>
      <c r="D2335" t="s">
        <v>5987</v>
      </c>
    </row>
    <row r="2336" spans="1:5" ht="15.75" x14ac:dyDescent="0.25">
      <c r="A2336" s="1" t="s">
        <v>9</v>
      </c>
      <c r="B2336" s="1" t="s">
        <v>5988</v>
      </c>
      <c r="C2336" t="s">
        <v>2386</v>
      </c>
      <c r="D2336" t="s">
        <v>5989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336"/>
  <sheetViews>
    <sheetView topLeftCell="B1" workbookViewId="0">
      <selection activeCell="J19" sqref="J19"/>
    </sheetView>
  </sheetViews>
  <sheetFormatPr defaultRowHeight="15" x14ac:dyDescent="0.25"/>
  <cols>
    <col min="1" max="1" width="11.85546875" bestFit="1" customWidth="1"/>
    <col min="4" max="4" width="11.7109375" bestFit="1" customWidth="1"/>
    <col min="5" max="5" width="15.140625" bestFit="1" customWidth="1"/>
    <col min="6" max="6" width="13.7109375" bestFit="1" customWidth="1"/>
    <col min="7" max="7" width="23.85546875" style="11" customWidth="1"/>
    <col min="8" max="8" width="11.140625" customWidth="1"/>
    <col min="9" max="9" width="18.5703125" customWidth="1"/>
    <col min="10" max="10" width="22.42578125" customWidth="1"/>
    <col min="11" max="11" width="22.5703125" customWidth="1"/>
    <col min="12" max="12" width="22.140625" customWidth="1"/>
  </cols>
  <sheetData>
    <row r="1" spans="1:12" ht="18.95" customHeight="1" x14ac:dyDescent="0.25">
      <c r="A1" s="4" t="s">
        <v>0</v>
      </c>
      <c r="B1" s="4" t="s">
        <v>2372</v>
      </c>
      <c r="C1" s="4" t="s">
        <v>2373</v>
      </c>
      <c r="D1" s="4" t="s">
        <v>2374</v>
      </c>
      <c r="E1" s="4" t="s">
        <v>2375</v>
      </c>
      <c r="F1" s="4" t="s">
        <v>2376</v>
      </c>
      <c r="G1" s="4" t="s">
        <v>2377</v>
      </c>
      <c r="H1" s="4" t="s">
        <v>2378</v>
      </c>
      <c r="I1" s="12" t="s">
        <v>5993</v>
      </c>
      <c r="J1" s="12" t="s">
        <v>5994</v>
      </c>
    </row>
    <row r="2" spans="1:12" x14ac:dyDescent="0.25">
      <c r="A2" t="s">
        <v>2371</v>
      </c>
      <c r="B2">
        <v>47.41</v>
      </c>
      <c r="C2">
        <v>7.47</v>
      </c>
      <c r="D2" t="s">
        <v>2379</v>
      </c>
      <c r="E2" t="s">
        <v>2379</v>
      </c>
      <c r="F2" t="s">
        <v>2379</v>
      </c>
      <c r="G2" s="11">
        <v>0</v>
      </c>
      <c r="H2" t="s">
        <v>2380</v>
      </c>
      <c r="I2" t="str" cm="1">
        <f t="array" ref="I2">_xlfn.IFS(B2&lt;=18,"UNDERWEIGHT",B2&lt;=24.9,"NORMALWEIGHT",B2&lt;=29.9,"OVERWEIGHT",B2&gt;=30,"OBESITY")</f>
        <v>OBESITY</v>
      </c>
      <c r="J2" t="str" cm="1">
        <f t="array" ref="J2">_xlfn.IFS(C2&lt;=5.7,"NORMAL",C2&lt;=6.4,"PREDIABETES",C2&gt;=6.5,"DIABETES")</f>
        <v>DIABETES</v>
      </c>
    </row>
    <row r="3" spans="1:12" x14ac:dyDescent="0.25">
      <c r="A3" t="s">
        <v>2370</v>
      </c>
      <c r="B3">
        <v>30.36</v>
      </c>
      <c r="C3">
        <v>5.77</v>
      </c>
      <c r="D3" t="s">
        <v>2379</v>
      </c>
      <c r="E3" t="s">
        <v>2379</v>
      </c>
      <c r="F3" t="s">
        <v>2379</v>
      </c>
      <c r="G3" s="11">
        <v>0</v>
      </c>
      <c r="H3" t="s">
        <v>2380</v>
      </c>
      <c r="I3" t="str" cm="1">
        <f t="array" ref="I3">_xlfn.IFS(B3&lt;=18,"UNDERWEIGHT",B3&lt;=24.9,"NORMALWEIGHT",B3&lt;=29.9,"OVERWEIGHT",B3&gt;=30,"OBESITY")</f>
        <v>OBESITY</v>
      </c>
      <c r="J3" t="str" cm="1">
        <f t="array" ref="J3">_xlfn.IFS(C3&lt;=5.7,"NORMAL",C3&lt;=6.4,"PREDIABETES",C3&gt;=6.5,"DIABETES")</f>
        <v>PREDIABETES</v>
      </c>
      <c r="K3" s="17" t="s">
        <v>6000</v>
      </c>
      <c r="L3" s="17">
        <f>COUNTIF(F2:F2336,"YES")</f>
        <v>391</v>
      </c>
    </row>
    <row r="4" spans="1:12" x14ac:dyDescent="0.25">
      <c r="A4" t="s">
        <v>2369</v>
      </c>
      <c r="B4">
        <v>34.484999999999999</v>
      </c>
      <c r="C4">
        <v>11.87</v>
      </c>
      <c r="D4" t="s">
        <v>2380</v>
      </c>
      <c r="E4" t="s">
        <v>2379</v>
      </c>
      <c r="F4" t="s">
        <v>2379</v>
      </c>
      <c r="G4" s="11">
        <v>2</v>
      </c>
      <c r="H4" t="s">
        <v>2380</v>
      </c>
      <c r="I4" t="str" cm="1">
        <f t="array" ref="I4">_xlfn.IFS(B4&lt;=18,"UNDERWEIGHT",B4&lt;=24.9,"NORMALWEIGHT",B4&lt;=29.9,"OVERWEIGHT",B4&gt;=30,"OBESITY")</f>
        <v>OBESITY</v>
      </c>
      <c r="J4" t="str" cm="1">
        <f t="array" ref="J4">_xlfn.IFS(C4&lt;=5.7,"NORMAL",C4&lt;=6.4,"PREDIABETES",C4&gt;=6.5,"DIABETES")</f>
        <v>DIABETES</v>
      </c>
    </row>
    <row r="5" spans="1:12" x14ac:dyDescent="0.25">
      <c r="A5" t="s">
        <v>2368</v>
      </c>
      <c r="B5">
        <v>38.094999999999999</v>
      </c>
      <c r="C5">
        <v>6.05</v>
      </c>
      <c r="D5" t="s">
        <v>2379</v>
      </c>
      <c r="E5" t="s">
        <v>2379</v>
      </c>
      <c r="F5" t="s">
        <v>2379</v>
      </c>
      <c r="G5" s="11">
        <v>0</v>
      </c>
      <c r="H5" t="s">
        <v>2380</v>
      </c>
      <c r="I5" t="str" cm="1">
        <f t="array" ref="I5">_xlfn.IFS(B5&lt;=18,"UNDERWEIGHT",B5&lt;=24.9,"NORMALWEIGHT",B5&lt;=29.9,"OVERWEIGHT",B5&gt;=30,"OBESITY")</f>
        <v>OBESITY</v>
      </c>
      <c r="J5" t="str" cm="1">
        <f t="array" ref="J5">_xlfn.IFS(C5&lt;=5.7,"NORMAL",C5&lt;=6.4,"PREDIABETES",C5&gt;=6.5,"DIABETES")</f>
        <v>PREDIABETES</v>
      </c>
      <c r="K5" s="17" t="s">
        <v>6001</v>
      </c>
      <c r="L5" s="17">
        <f>COUNTIF(I2:I2336,"OBESITY")</f>
        <v>1221</v>
      </c>
    </row>
    <row r="6" spans="1:12" x14ac:dyDescent="0.25">
      <c r="A6" t="s">
        <v>2367</v>
      </c>
      <c r="B6">
        <v>35.53</v>
      </c>
      <c r="C6">
        <v>5.45</v>
      </c>
      <c r="D6" t="s">
        <v>2379</v>
      </c>
      <c r="E6" t="s">
        <v>2379</v>
      </c>
      <c r="F6" t="s">
        <v>2379</v>
      </c>
      <c r="G6" s="11">
        <v>0</v>
      </c>
      <c r="H6" t="s">
        <v>2380</v>
      </c>
      <c r="I6" t="str" cm="1">
        <f t="array" ref="I6">_xlfn.IFS(B6&lt;=18,"UNDERWEIGHT",B6&lt;=24.9,"NORMALWEIGHT",B6&lt;=29.9,"OVERWEIGHT",B6&gt;=30,"OBESITY")</f>
        <v>OBESITY</v>
      </c>
      <c r="J6" t="str" cm="1">
        <f t="array" ref="J6">_xlfn.IFS(C6&lt;=5.7,"NORMAL",C6&lt;=6.4,"PREDIABETES",C6&gt;=6.5,"DIABETES")</f>
        <v>NORMAL</v>
      </c>
      <c r="K6" t="s">
        <v>6002</v>
      </c>
    </row>
    <row r="7" spans="1:12" x14ac:dyDescent="0.25">
      <c r="A7" t="s">
        <v>2366</v>
      </c>
      <c r="B7">
        <v>32.799999999999997</v>
      </c>
      <c r="C7">
        <v>6.59</v>
      </c>
      <c r="D7" t="s">
        <v>2379</v>
      </c>
      <c r="E7" t="s">
        <v>2379</v>
      </c>
      <c r="F7" t="s">
        <v>2379</v>
      </c>
      <c r="G7" s="11">
        <v>0</v>
      </c>
      <c r="H7" t="s">
        <v>2380</v>
      </c>
      <c r="I7" t="str" cm="1">
        <f t="array" ref="I7">_xlfn.IFS(B7&lt;=18,"UNDERWEIGHT",B7&lt;=24.9,"NORMALWEIGHT",B7&lt;=29.9,"OVERWEIGHT",B7&gt;=30,"OBESITY")</f>
        <v>OBESITY</v>
      </c>
      <c r="J7" t="str" cm="1">
        <f t="array" ref="J7">_xlfn.IFS(C7&lt;=5.7,"NORMAL",C7&lt;=6.4,"PREDIABETES",C7&gt;=6.5,"DIABETES")</f>
        <v>DIABETES</v>
      </c>
      <c r="K7">
        <v>1</v>
      </c>
      <c r="L7">
        <f>COUNTIF(G2:G2336,"1")</f>
        <v>965</v>
      </c>
    </row>
    <row r="8" spans="1:12" x14ac:dyDescent="0.25">
      <c r="A8" t="s">
        <v>2365</v>
      </c>
      <c r="B8">
        <v>36.4</v>
      </c>
      <c r="C8">
        <v>6.07</v>
      </c>
      <c r="D8" t="s">
        <v>2379</v>
      </c>
      <c r="E8" t="s">
        <v>2379</v>
      </c>
      <c r="F8" t="s">
        <v>2379</v>
      </c>
      <c r="G8" s="11">
        <v>0</v>
      </c>
      <c r="H8" t="s">
        <v>2380</v>
      </c>
      <c r="I8" t="str" cm="1">
        <f t="array" ref="I8">_xlfn.IFS(B8&lt;=18,"UNDERWEIGHT",B8&lt;=24.9,"NORMALWEIGHT",B8&lt;=29.9,"OVERWEIGHT",B8&gt;=30,"OBESITY")</f>
        <v>OBESITY</v>
      </c>
      <c r="J8" t="str" cm="1">
        <f t="array" ref="J8">_xlfn.IFS(C8&lt;=5.7,"NORMAL",C8&lt;=6.4,"PREDIABETES",C8&gt;=6.5,"DIABETES")</f>
        <v>PREDIABETES</v>
      </c>
      <c r="K8">
        <v>2</v>
      </c>
      <c r="L8">
        <f>COUNTIF(G2:G2336,"2")</f>
        <v>274</v>
      </c>
    </row>
    <row r="9" spans="1:12" x14ac:dyDescent="0.25">
      <c r="A9" t="s">
        <v>2364</v>
      </c>
      <c r="B9">
        <v>36.96</v>
      </c>
      <c r="C9">
        <v>7.93</v>
      </c>
      <c r="D9" t="s">
        <v>2379</v>
      </c>
      <c r="E9" t="s">
        <v>2379</v>
      </c>
      <c r="F9" t="s">
        <v>2379</v>
      </c>
      <c r="G9" s="11">
        <v>3</v>
      </c>
      <c r="H9" t="s">
        <v>2380</v>
      </c>
      <c r="I9" t="str" cm="1">
        <f t="array" ref="I9">_xlfn.IFS(B9&lt;=18,"UNDERWEIGHT",B9&lt;=24.9,"NORMALWEIGHT",B9&lt;=29.9,"OVERWEIGHT",B9&gt;=30,"OBESITY")</f>
        <v>OBESITY</v>
      </c>
      <c r="J9" t="str" cm="1">
        <f t="array" ref="J9">_xlfn.IFS(C9&lt;=5.7,"NORMAL",C9&lt;=6.4,"PREDIABETES",C9&gt;=6.5,"DIABETES")</f>
        <v>DIABETES</v>
      </c>
      <c r="K9">
        <v>3</v>
      </c>
      <c r="L9">
        <f>COUNTIF(G2:G2336,"3")</f>
        <v>22</v>
      </c>
    </row>
    <row r="10" spans="1:12" x14ac:dyDescent="0.25">
      <c r="A10" t="s">
        <v>2363</v>
      </c>
      <c r="B10">
        <v>41.14</v>
      </c>
      <c r="C10">
        <v>9.58</v>
      </c>
      <c r="D10" t="s">
        <v>2380</v>
      </c>
      <c r="E10" t="s">
        <v>2379</v>
      </c>
      <c r="F10" t="s">
        <v>2380</v>
      </c>
      <c r="G10" s="11">
        <v>1</v>
      </c>
      <c r="H10" t="s">
        <v>2380</v>
      </c>
      <c r="I10" t="str" cm="1">
        <f t="array" ref="I10">_xlfn.IFS(B10&lt;=18,"UNDERWEIGHT",B10&lt;=24.9,"NORMALWEIGHT",B10&lt;=29.9,"OVERWEIGHT",B10&gt;=30,"OBESITY")</f>
        <v>OBESITY</v>
      </c>
      <c r="J10" t="str" cm="1">
        <f t="array" ref="J10">_xlfn.IFS(C10&lt;=5.7,"NORMAL",C10&lt;=6.4,"PREDIABETES",C10&gt;=6.5,"DIABETES")</f>
        <v>DIABETES</v>
      </c>
      <c r="K10" s="17" t="s">
        <v>6003</v>
      </c>
      <c r="L10" s="17">
        <f>SUM(L7:L9)</f>
        <v>1261</v>
      </c>
    </row>
    <row r="11" spans="1:12" x14ac:dyDescent="0.25">
      <c r="A11" t="s">
        <v>2362</v>
      </c>
      <c r="B11">
        <v>38.06</v>
      </c>
      <c r="C11">
        <v>10.79</v>
      </c>
      <c r="D11" t="s">
        <v>2379</v>
      </c>
      <c r="E11" t="s">
        <v>2379</v>
      </c>
      <c r="F11" t="s">
        <v>2379</v>
      </c>
      <c r="G11" s="11">
        <v>0</v>
      </c>
      <c r="H11" t="s">
        <v>2380</v>
      </c>
      <c r="I11" t="str" cm="1">
        <f t="array" ref="I11">_xlfn.IFS(B11&lt;=18,"UNDERWEIGHT",B11&lt;=24.9,"NORMALWEIGHT",B11&lt;=29.9,"OVERWEIGHT",B11&gt;=30,"OBESITY")</f>
        <v>OBESITY</v>
      </c>
      <c r="J11" t="str" cm="1">
        <f t="array" ref="J11">_xlfn.IFS(C11&lt;=5.7,"NORMAL",C11&lt;=6.4,"PREDIABETES",C11&gt;=6.5,"DIABETES")</f>
        <v>DIABETES</v>
      </c>
    </row>
    <row r="12" spans="1:12" x14ac:dyDescent="0.25">
      <c r="A12" t="s">
        <v>2361</v>
      </c>
      <c r="B12">
        <v>37.700000000000003</v>
      </c>
      <c r="C12">
        <v>5.96</v>
      </c>
      <c r="D12" t="s">
        <v>2380</v>
      </c>
      <c r="E12" t="s">
        <v>2379</v>
      </c>
      <c r="F12" t="s">
        <v>2379</v>
      </c>
      <c r="G12" s="11">
        <v>2</v>
      </c>
      <c r="H12" t="s">
        <v>2380</v>
      </c>
      <c r="I12" t="str" cm="1">
        <f t="array" ref="I12">_xlfn.IFS(B12&lt;=18,"UNDERWEIGHT",B12&lt;=24.9,"NORMALWEIGHT",B12&lt;=29.9,"OVERWEIGHT",B12&gt;=30,"OBESITY")</f>
        <v>OBESITY</v>
      </c>
      <c r="J12" t="str" cm="1">
        <f t="array" ref="J12">_xlfn.IFS(C12&lt;=5.7,"NORMAL",C12&lt;=6.4,"PREDIABETES",C12&gt;=6.5,"DIABETES")</f>
        <v>PREDIABETES</v>
      </c>
      <c r="K12" s="17" t="s">
        <v>6004</v>
      </c>
      <c r="L12" s="17">
        <f>COUNTIF(E2:E2336,"YES")</f>
        <v>144</v>
      </c>
    </row>
    <row r="13" spans="1:12" x14ac:dyDescent="0.25">
      <c r="A13" t="s">
        <v>2360</v>
      </c>
      <c r="B13">
        <v>42.13</v>
      </c>
      <c r="C13">
        <v>11.9</v>
      </c>
      <c r="D13" t="s">
        <v>2379</v>
      </c>
      <c r="E13" t="s">
        <v>2379</v>
      </c>
      <c r="F13" t="s">
        <v>2379</v>
      </c>
      <c r="G13" s="11">
        <v>0</v>
      </c>
      <c r="H13" t="s">
        <v>2380</v>
      </c>
      <c r="I13" t="str" cm="1">
        <f t="array" ref="I13">_xlfn.IFS(B13&lt;=18,"UNDERWEIGHT",B13&lt;=24.9,"NORMALWEIGHT",B13&lt;=29.9,"OVERWEIGHT",B13&gt;=30,"OBESITY")</f>
        <v>OBESITY</v>
      </c>
      <c r="J13" t="str" cm="1">
        <f t="array" ref="J13">_xlfn.IFS(C13&lt;=5.7,"NORMAL",C13&lt;=6.4,"PREDIABETES",C13&gt;=6.5,"DIABETES")</f>
        <v>DIABETES</v>
      </c>
      <c r="L13" s="18">
        <f>144/2335</f>
        <v>6.1670235546038545E-2</v>
      </c>
    </row>
    <row r="14" spans="1:12" x14ac:dyDescent="0.25">
      <c r="A14" t="s">
        <v>2359</v>
      </c>
      <c r="B14">
        <v>40.92</v>
      </c>
      <c r="C14">
        <v>8.41</v>
      </c>
      <c r="D14" t="s">
        <v>2379</v>
      </c>
      <c r="E14" t="s">
        <v>2379</v>
      </c>
      <c r="F14" t="s">
        <v>2379</v>
      </c>
      <c r="G14" s="11">
        <v>0</v>
      </c>
      <c r="H14" t="s">
        <v>2380</v>
      </c>
      <c r="I14" t="str" cm="1">
        <f t="array" ref="I14">_xlfn.IFS(B14&lt;=18,"UNDERWEIGHT",B14&lt;=24.9,"NORMALWEIGHT",B14&lt;=29.9,"OVERWEIGHT",B14&gt;=30,"OBESITY")</f>
        <v>OBESITY</v>
      </c>
      <c r="J14" t="str" cm="1">
        <f t="array" ref="J14">_xlfn.IFS(C14&lt;=5.7,"NORMAL",C14&lt;=6.4,"PREDIABETES",C14&gt;=6.5,"DIABETES")</f>
        <v>DIABETES</v>
      </c>
      <c r="L14" s="19"/>
    </row>
    <row r="15" spans="1:12" x14ac:dyDescent="0.25">
      <c r="A15" t="s">
        <v>2358</v>
      </c>
      <c r="B15">
        <v>40.564999999999998</v>
      </c>
      <c r="C15">
        <v>7.02</v>
      </c>
      <c r="D15" t="s">
        <v>2379</v>
      </c>
      <c r="E15" t="s">
        <v>2379</v>
      </c>
      <c r="F15" t="s">
        <v>2379</v>
      </c>
      <c r="G15" s="11">
        <v>0</v>
      </c>
      <c r="H15" t="s">
        <v>2380</v>
      </c>
      <c r="I15" t="str" cm="1">
        <f t="array" ref="I15">_xlfn.IFS(B15&lt;=18,"UNDERWEIGHT",B15&lt;=24.9,"NORMALWEIGHT",B15&lt;=29.9,"OVERWEIGHT",B15&gt;=30,"OBESITY")</f>
        <v>OBESITY</v>
      </c>
      <c r="J15" t="str" cm="1">
        <f t="array" ref="J15">_xlfn.IFS(C15&lt;=5.7,"NORMAL",C15&lt;=6.4,"PREDIABETES",C15&gt;=6.5,"DIABETES")</f>
        <v>DIABETES</v>
      </c>
      <c r="K15" s="17" t="s">
        <v>6005</v>
      </c>
      <c r="L15" s="17">
        <f>COUNTIF(H2:H2336,"YES")</f>
        <v>488</v>
      </c>
    </row>
    <row r="16" spans="1:12" x14ac:dyDescent="0.25">
      <c r="A16" t="s">
        <v>2357</v>
      </c>
      <c r="B16">
        <v>36.384999999999998</v>
      </c>
      <c r="C16">
        <v>7.59</v>
      </c>
      <c r="D16" t="s">
        <v>2380</v>
      </c>
      <c r="E16" t="s">
        <v>2379</v>
      </c>
      <c r="F16" t="s">
        <v>2379</v>
      </c>
      <c r="G16" s="11">
        <v>2</v>
      </c>
      <c r="H16" t="s">
        <v>2380</v>
      </c>
      <c r="I16" t="str" cm="1">
        <f t="array" ref="I16">_xlfn.IFS(B16&lt;=18,"UNDERWEIGHT",B16&lt;=24.9,"NORMALWEIGHT",B16&lt;=29.9,"OVERWEIGHT",B16&gt;=30,"OBESITY")</f>
        <v>OBESITY</v>
      </c>
      <c r="J16" t="str" cm="1">
        <f t="array" ref="J16">_xlfn.IFS(C16&lt;=5.7,"NORMAL",C16&lt;=6.4,"PREDIABETES",C16&gt;=6.5,"DIABETES")</f>
        <v>DIABETES</v>
      </c>
      <c r="L16" s="18">
        <f>488/2335</f>
        <v>0.20899357601713062</v>
      </c>
    </row>
    <row r="17" spans="1:10" x14ac:dyDescent="0.25">
      <c r="A17" t="s">
        <v>2356</v>
      </c>
      <c r="B17">
        <v>39.9</v>
      </c>
      <c r="C17">
        <v>11.32</v>
      </c>
      <c r="D17" t="s">
        <v>2379</v>
      </c>
      <c r="E17" t="s">
        <v>2379</v>
      </c>
      <c r="F17" t="s">
        <v>2379</v>
      </c>
      <c r="G17" s="11">
        <v>0</v>
      </c>
      <c r="H17" t="s">
        <v>2380</v>
      </c>
      <c r="I17" t="str" cm="1">
        <f t="array" ref="I17">_xlfn.IFS(B17&lt;=18,"UNDERWEIGHT",B17&lt;=24.9,"NORMALWEIGHT",B17&lt;=29.9,"OVERWEIGHT",B17&gt;=30,"OBESITY")</f>
        <v>OBESITY</v>
      </c>
      <c r="J17" t="str" cm="1">
        <f t="array" ref="J17">_xlfn.IFS(C17&lt;=5.7,"NORMAL",C17&lt;=6.4,"PREDIABETES",C17&gt;=6.5,"DIABETES")</f>
        <v>DIABETES</v>
      </c>
    </row>
    <row r="18" spans="1:10" x14ac:dyDescent="0.25">
      <c r="A18" t="s">
        <v>2355</v>
      </c>
      <c r="B18">
        <v>33.799999999999997</v>
      </c>
      <c r="C18">
        <v>7.67</v>
      </c>
      <c r="D18" t="s">
        <v>2379</v>
      </c>
      <c r="E18" t="s">
        <v>2379</v>
      </c>
      <c r="F18" t="s">
        <v>2379</v>
      </c>
      <c r="G18" s="11">
        <v>3</v>
      </c>
      <c r="H18" t="s">
        <v>2380</v>
      </c>
      <c r="I18" t="str" cm="1">
        <f t="array" ref="I18">_xlfn.IFS(B18&lt;=18,"UNDERWEIGHT",B18&lt;=24.9,"NORMALWEIGHT",B18&lt;=29.9,"OVERWEIGHT",B18&gt;=30,"OBESITY")</f>
        <v>OBESITY</v>
      </c>
      <c r="J18" t="str" cm="1">
        <f t="array" ref="J18">_xlfn.IFS(C18&lt;=5.7,"NORMAL",C18&lt;=6.4,"PREDIABETES",C18&gt;=6.5,"DIABETES")</f>
        <v>DIABETES</v>
      </c>
    </row>
    <row r="19" spans="1:10" x14ac:dyDescent="0.25">
      <c r="A19" t="s">
        <v>2354</v>
      </c>
      <c r="B19">
        <v>36.765000000000001</v>
      </c>
      <c r="C19">
        <v>7.29</v>
      </c>
      <c r="D19" t="s">
        <v>2380</v>
      </c>
      <c r="E19" t="s">
        <v>2379</v>
      </c>
      <c r="F19" t="s">
        <v>2380</v>
      </c>
      <c r="G19" s="11">
        <v>1</v>
      </c>
      <c r="H19" t="s">
        <v>2380</v>
      </c>
      <c r="I19" t="str" cm="1">
        <f t="array" ref="I19">_xlfn.IFS(B19&lt;=18,"UNDERWEIGHT",B19&lt;=24.9,"NORMALWEIGHT",B19&lt;=29.9,"OVERWEIGHT",B19&gt;=30,"OBESITY")</f>
        <v>OBESITY</v>
      </c>
      <c r="J19" t="str" cm="1">
        <f t="array" ref="J19">_xlfn.IFS(C19&lt;=5.7,"NORMAL",C19&lt;=6.4,"PREDIABETES",C19&gt;=6.5,"DIABETES")</f>
        <v>DIABETES</v>
      </c>
    </row>
    <row r="20" spans="1:10" x14ac:dyDescent="0.25">
      <c r="A20" t="s">
        <v>2353</v>
      </c>
      <c r="B20">
        <v>36.954999999999998</v>
      </c>
      <c r="C20">
        <v>4.72</v>
      </c>
      <c r="D20" t="s">
        <v>2380</v>
      </c>
      <c r="E20" t="s">
        <v>2379</v>
      </c>
      <c r="F20" t="s">
        <v>2379</v>
      </c>
      <c r="G20" s="11">
        <v>1</v>
      </c>
      <c r="H20" t="s">
        <v>2380</v>
      </c>
      <c r="I20" t="str" cm="1">
        <f t="array" ref="I20">_xlfn.IFS(B20&lt;=18,"UNDERWEIGHT",B20&lt;=24.9,"NORMALWEIGHT",B20&lt;=29.9,"OVERWEIGHT",B20&gt;=30,"OBESITY")</f>
        <v>OBESITY</v>
      </c>
      <c r="J20" t="str" cm="1">
        <f t="array" ref="J20">_xlfn.IFS(C20&lt;=5.7,"NORMAL",C20&lt;=6.4,"PREDIABETES",C20&gt;=6.5,"DIABETES")</f>
        <v>NORMAL</v>
      </c>
    </row>
    <row r="21" spans="1:10" x14ac:dyDescent="0.25">
      <c r="A21" t="s">
        <v>2352</v>
      </c>
      <c r="B21">
        <v>42.9</v>
      </c>
      <c r="C21">
        <v>11.41</v>
      </c>
      <c r="D21" t="s">
        <v>2379</v>
      </c>
      <c r="E21" t="s">
        <v>2379</v>
      </c>
      <c r="F21" t="s">
        <v>2379</v>
      </c>
      <c r="G21" s="11">
        <v>0</v>
      </c>
      <c r="H21" t="s">
        <v>2380</v>
      </c>
      <c r="I21" t="str" cm="1">
        <f t="array" ref="I21">_xlfn.IFS(B21&lt;=18,"UNDERWEIGHT",B21&lt;=24.9,"NORMALWEIGHT",B21&lt;=29.9,"OVERWEIGHT",B21&gt;=30,"OBESITY")</f>
        <v>OBESITY</v>
      </c>
      <c r="J21" t="str" cm="1">
        <f t="array" ref="J21">_xlfn.IFS(C21&lt;=5.7,"NORMAL",C21&lt;=6.4,"PREDIABETES",C21&gt;=6.5,"DIABETES")</f>
        <v>DIABETES</v>
      </c>
    </row>
    <row r="22" spans="1:10" x14ac:dyDescent="0.25">
      <c r="A22" t="s">
        <v>2351</v>
      </c>
      <c r="B22">
        <v>36.299999999999997</v>
      </c>
      <c r="C22">
        <v>11.5</v>
      </c>
      <c r="D22" t="s">
        <v>2380</v>
      </c>
      <c r="E22" t="s">
        <v>2379</v>
      </c>
      <c r="F22" t="s">
        <v>2379</v>
      </c>
      <c r="G22" s="11">
        <v>2</v>
      </c>
      <c r="H22" t="s">
        <v>2380</v>
      </c>
      <c r="I22" t="str" cm="1">
        <f t="array" ref="I22">_xlfn.IFS(B22&lt;=18,"UNDERWEIGHT",B22&lt;=24.9,"NORMALWEIGHT",B22&lt;=29.9,"OVERWEIGHT",B22&gt;=30,"OBESITY")</f>
        <v>OBESITY</v>
      </c>
      <c r="J22" t="str" cm="1">
        <f t="array" ref="J22">_xlfn.IFS(C22&lt;=5.7,"NORMAL",C22&lt;=6.4,"PREDIABETES",C22&gt;=6.5,"DIABETES")</f>
        <v>DIABETES</v>
      </c>
    </row>
    <row r="23" spans="1:10" x14ac:dyDescent="0.25">
      <c r="A23" t="s">
        <v>2350</v>
      </c>
      <c r="B23">
        <v>32.200000000000003</v>
      </c>
      <c r="C23">
        <v>6.22</v>
      </c>
      <c r="D23" t="s">
        <v>2380</v>
      </c>
      <c r="E23" t="s">
        <v>2379</v>
      </c>
      <c r="F23" t="s">
        <v>2379</v>
      </c>
      <c r="G23" s="11">
        <v>2</v>
      </c>
      <c r="H23" t="s">
        <v>2380</v>
      </c>
      <c r="I23" t="str" cm="1">
        <f t="array" ref="I23">_xlfn.IFS(B23&lt;=18,"UNDERWEIGHT",B23&lt;=24.9,"NORMALWEIGHT",B23&lt;=29.9,"OVERWEIGHT",B23&gt;=30,"OBESITY")</f>
        <v>OBESITY</v>
      </c>
      <c r="J23" t="str" cm="1">
        <f t="array" ref="J23">_xlfn.IFS(C23&lt;=5.7,"NORMAL",C23&lt;=6.4,"PREDIABETES",C23&gt;=6.5,"DIABETES")</f>
        <v>PREDIABETES</v>
      </c>
    </row>
    <row r="24" spans="1:10" x14ac:dyDescent="0.25">
      <c r="A24" t="s">
        <v>2349</v>
      </c>
      <c r="B24">
        <v>31.3</v>
      </c>
      <c r="C24">
        <v>11.38</v>
      </c>
      <c r="D24" t="s">
        <v>2379</v>
      </c>
      <c r="E24" t="s">
        <v>2379</v>
      </c>
      <c r="F24" t="s">
        <v>2379</v>
      </c>
      <c r="G24" s="11">
        <v>3</v>
      </c>
      <c r="H24" t="s">
        <v>2380</v>
      </c>
      <c r="I24" t="str" cm="1">
        <f t="array" ref="I24">_xlfn.IFS(B24&lt;=18,"UNDERWEIGHT",B24&lt;=24.9,"NORMALWEIGHT",B24&lt;=29.9,"OVERWEIGHT",B24&gt;=30,"OBESITY")</f>
        <v>OBESITY</v>
      </c>
      <c r="J24" t="str" cm="1">
        <f t="array" ref="J24">_xlfn.IFS(C24&lt;=5.7,"NORMAL",C24&lt;=6.4,"PREDIABETES",C24&gt;=6.5,"DIABETES")</f>
        <v>DIABETES</v>
      </c>
    </row>
    <row r="25" spans="1:10" x14ac:dyDescent="0.25">
      <c r="A25" t="s">
        <v>2348</v>
      </c>
      <c r="B25">
        <v>41.8</v>
      </c>
      <c r="C25">
        <v>7.89</v>
      </c>
      <c r="D25" t="s">
        <v>2380</v>
      </c>
      <c r="E25" t="s">
        <v>2379</v>
      </c>
      <c r="F25" t="s">
        <v>2379</v>
      </c>
      <c r="G25" s="11">
        <v>2</v>
      </c>
      <c r="H25" t="s">
        <v>2380</v>
      </c>
      <c r="I25" t="str" cm="1">
        <f t="array" ref="I25">_xlfn.IFS(B25&lt;=18,"UNDERWEIGHT",B25&lt;=24.9,"NORMALWEIGHT",B25&lt;=29.9,"OVERWEIGHT",B25&gt;=30,"OBESITY")</f>
        <v>OBESITY</v>
      </c>
      <c r="J25" t="str" cm="1">
        <f t="array" ref="J25">_xlfn.IFS(C25&lt;=5.7,"NORMAL",C25&lt;=6.4,"PREDIABETES",C25&gt;=6.5,"DIABETES")</f>
        <v>DIABETES</v>
      </c>
    </row>
    <row r="26" spans="1:10" x14ac:dyDescent="0.25">
      <c r="A26" t="s">
        <v>2347</v>
      </c>
      <c r="B26">
        <v>35.090000000000003</v>
      </c>
      <c r="C26">
        <v>4.38</v>
      </c>
      <c r="D26" t="s">
        <v>2380</v>
      </c>
      <c r="E26" t="s">
        <v>2379</v>
      </c>
      <c r="F26" t="s">
        <v>2379</v>
      </c>
      <c r="G26" s="11">
        <v>2</v>
      </c>
      <c r="H26" t="s">
        <v>2380</v>
      </c>
      <c r="I26" t="str" cm="1">
        <f t="array" ref="I26">_xlfn.IFS(B26&lt;=18,"UNDERWEIGHT",B26&lt;=24.9,"NORMALWEIGHT",B26&lt;=29.9,"OVERWEIGHT",B26&gt;=30,"OBESITY")</f>
        <v>OBESITY</v>
      </c>
      <c r="J26" t="str" cm="1">
        <f t="array" ref="J26">_xlfn.IFS(C26&lt;=5.7,"NORMAL",C26&lt;=6.4,"PREDIABETES",C26&gt;=6.5,"DIABETES")</f>
        <v>NORMAL</v>
      </c>
    </row>
    <row r="27" spans="1:10" x14ac:dyDescent="0.25">
      <c r="A27" t="s">
        <v>2346</v>
      </c>
      <c r="B27">
        <v>33.880000000000003</v>
      </c>
      <c r="C27">
        <v>7.01</v>
      </c>
      <c r="D27" t="s">
        <v>2379</v>
      </c>
      <c r="E27" t="s">
        <v>2379</v>
      </c>
      <c r="F27" t="s">
        <v>2379</v>
      </c>
      <c r="G27" s="11">
        <v>3</v>
      </c>
      <c r="H27" t="s">
        <v>2380</v>
      </c>
      <c r="I27" t="str" cm="1">
        <f t="array" ref="I27">_xlfn.IFS(B27&lt;=18,"UNDERWEIGHT",B27&lt;=24.9,"NORMALWEIGHT",B27&lt;=29.9,"OVERWEIGHT",B27&gt;=30,"OBESITY")</f>
        <v>OBESITY</v>
      </c>
      <c r="J27" t="str" cm="1">
        <f t="array" ref="J27">_xlfn.IFS(C27&lt;=5.7,"NORMAL",C27&lt;=6.4,"PREDIABETES",C27&gt;=6.5,"DIABETES")</f>
        <v>DIABETES</v>
      </c>
    </row>
    <row r="28" spans="1:10" x14ac:dyDescent="0.25">
      <c r="A28" t="s">
        <v>2345</v>
      </c>
      <c r="B28">
        <v>30.875</v>
      </c>
      <c r="C28">
        <v>11.88</v>
      </c>
      <c r="D28" t="s">
        <v>2379</v>
      </c>
      <c r="E28" t="s">
        <v>2379</v>
      </c>
      <c r="F28" t="s">
        <v>2379</v>
      </c>
      <c r="G28" s="11">
        <v>0</v>
      </c>
      <c r="H28" t="s">
        <v>2380</v>
      </c>
      <c r="I28" t="str" cm="1">
        <f t="array" ref="I28">_xlfn.IFS(B28&lt;=18,"UNDERWEIGHT",B28&lt;=24.9,"NORMALWEIGHT",B28&lt;=29.9,"OVERWEIGHT",B28&gt;=30,"OBESITY")</f>
        <v>OBESITY</v>
      </c>
      <c r="J28" t="str" cm="1">
        <f t="array" ref="J28">_xlfn.IFS(C28&lt;=5.7,"NORMAL",C28&lt;=6.4,"PREDIABETES",C28&gt;=6.5,"DIABETES")</f>
        <v>DIABETES</v>
      </c>
    </row>
    <row r="29" spans="1:10" x14ac:dyDescent="0.25">
      <c r="A29" t="s">
        <v>2344</v>
      </c>
      <c r="B29">
        <v>36.86</v>
      </c>
      <c r="C29">
        <v>5.19</v>
      </c>
      <c r="D29" t="s">
        <v>2380</v>
      </c>
      <c r="E29" t="s">
        <v>2379</v>
      </c>
      <c r="F29" t="s">
        <v>2380</v>
      </c>
      <c r="G29" s="11">
        <v>1</v>
      </c>
      <c r="H29" t="s">
        <v>2380</v>
      </c>
      <c r="I29" t="str" cm="1">
        <f t="array" ref="I29">_xlfn.IFS(B29&lt;=18,"UNDERWEIGHT",B29&lt;=24.9,"NORMALWEIGHT",B29&lt;=29.9,"OVERWEIGHT",B29&gt;=30,"OBESITY")</f>
        <v>OBESITY</v>
      </c>
      <c r="J29" t="str" cm="1">
        <f t="array" ref="J29">_xlfn.IFS(C29&lt;=5.7,"NORMAL",C29&lt;=6.4,"PREDIABETES",C29&gt;=6.5,"DIABETES")</f>
        <v>NORMAL</v>
      </c>
    </row>
    <row r="30" spans="1:10" x14ac:dyDescent="0.25">
      <c r="A30" t="s">
        <v>2343</v>
      </c>
      <c r="B30">
        <v>35.86</v>
      </c>
      <c r="C30">
        <v>6.74</v>
      </c>
      <c r="D30" t="s">
        <v>2380</v>
      </c>
      <c r="E30" t="s">
        <v>2379</v>
      </c>
      <c r="F30" t="s">
        <v>2379</v>
      </c>
      <c r="G30" s="11">
        <v>2</v>
      </c>
      <c r="H30" t="s">
        <v>2380</v>
      </c>
      <c r="I30" t="str" cm="1">
        <f t="array" ref="I30">_xlfn.IFS(B30&lt;=18,"UNDERWEIGHT",B30&lt;=24.9,"NORMALWEIGHT",B30&lt;=29.9,"OVERWEIGHT",B30&gt;=30,"OBESITY")</f>
        <v>OBESITY</v>
      </c>
      <c r="J30" t="str" cm="1">
        <f t="array" ref="J30">_xlfn.IFS(C30&lt;=5.7,"NORMAL",C30&lt;=6.4,"PREDIABETES",C30&gt;=6.5,"DIABETES")</f>
        <v>DIABETES</v>
      </c>
    </row>
    <row r="31" spans="1:10" x14ac:dyDescent="0.25">
      <c r="A31" t="s">
        <v>2342</v>
      </c>
      <c r="B31">
        <v>37.049999999999997</v>
      </c>
      <c r="C31">
        <v>8.44</v>
      </c>
      <c r="D31" t="s">
        <v>2379</v>
      </c>
      <c r="E31" t="s">
        <v>2379</v>
      </c>
      <c r="F31" t="s">
        <v>2379</v>
      </c>
      <c r="G31" s="11">
        <v>0</v>
      </c>
      <c r="H31" t="s">
        <v>2380</v>
      </c>
      <c r="I31" t="str" cm="1">
        <f t="array" ref="I31">_xlfn.IFS(B31&lt;=18,"UNDERWEIGHT",B31&lt;=24.9,"NORMALWEIGHT",B31&lt;=29.9,"OVERWEIGHT",B31&gt;=30,"OBESITY")</f>
        <v>OBESITY</v>
      </c>
      <c r="J31" t="str" cm="1">
        <f t="array" ref="J31">_xlfn.IFS(C31&lt;=5.7,"NORMAL",C31&lt;=6.4,"PREDIABETES",C31&gt;=6.5,"DIABETES")</f>
        <v>DIABETES</v>
      </c>
    </row>
    <row r="32" spans="1:10" x14ac:dyDescent="0.25">
      <c r="A32" t="s">
        <v>2341</v>
      </c>
      <c r="B32">
        <v>43.89</v>
      </c>
      <c r="C32">
        <v>8.7100000000000009</v>
      </c>
      <c r="D32" t="s">
        <v>2379</v>
      </c>
      <c r="E32" t="s">
        <v>2379</v>
      </c>
      <c r="F32" t="s">
        <v>2379</v>
      </c>
      <c r="G32" s="11">
        <v>0</v>
      </c>
      <c r="H32" t="s">
        <v>2380</v>
      </c>
      <c r="I32" t="str" cm="1">
        <f t="array" ref="I32">_xlfn.IFS(B32&lt;=18,"UNDERWEIGHT",B32&lt;=24.9,"NORMALWEIGHT",B32&lt;=29.9,"OVERWEIGHT",B32&gt;=30,"OBESITY")</f>
        <v>OBESITY</v>
      </c>
      <c r="J32" t="str" cm="1">
        <f t="array" ref="J32">_xlfn.IFS(C32&lt;=5.7,"NORMAL",C32&lt;=6.4,"PREDIABETES",C32&gt;=6.5,"DIABETES")</f>
        <v>DIABETES</v>
      </c>
    </row>
    <row r="33" spans="1:10" x14ac:dyDescent="0.25">
      <c r="A33" t="s">
        <v>2340</v>
      </c>
      <c r="B33">
        <v>42.35</v>
      </c>
      <c r="C33">
        <v>5.08</v>
      </c>
      <c r="D33" t="s">
        <v>2380</v>
      </c>
      <c r="E33" t="s">
        <v>2379</v>
      </c>
      <c r="F33" t="s">
        <v>2379</v>
      </c>
      <c r="G33" s="11">
        <v>0</v>
      </c>
      <c r="H33" t="s">
        <v>2380</v>
      </c>
      <c r="I33" t="str" cm="1">
        <f t="array" ref="I33">_xlfn.IFS(B33&lt;=18,"UNDERWEIGHT",B33&lt;=24.9,"NORMALWEIGHT",B33&lt;=29.9,"OVERWEIGHT",B33&gt;=30,"OBESITY")</f>
        <v>OBESITY</v>
      </c>
      <c r="J33" t="str" cm="1">
        <f t="array" ref="J33">_xlfn.IFS(C33&lt;=5.7,"NORMAL",C33&lt;=6.4,"PREDIABETES",C33&gt;=6.5,"DIABETES")</f>
        <v>NORMAL</v>
      </c>
    </row>
    <row r="34" spans="1:10" x14ac:dyDescent="0.25">
      <c r="A34" t="s">
        <v>2339</v>
      </c>
      <c r="B34">
        <v>31.35</v>
      </c>
      <c r="C34">
        <v>6.86</v>
      </c>
      <c r="D34" t="s">
        <v>2379</v>
      </c>
      <c r="E34" t="s">
        <v>2379</v>
      </c>
      <c r="F34" t="s">
        <v>2379</v>
      </c>
      <c r="G34" s="11">
        <v>0</v>
      </c>
      <c r="H34" t="s">
        <v>2380</v>
      </c>
      <c r="I34" t="str" cm="1">
        <f t="array" ref="I34">_xlfn.IFS(B34&lt;=18,"UNDERWEIGHT",B34&lt;=24.9,"NORMALWEIGHT",B34&lt;=29.9,"OVERWEIGHT",B34&gt;=30,"OBESITY")</f>
        <v>OBESITY</v>
      </c>
      <c r="J34" t="str" cm="1">
        <f t="array" ref="J34">_xlfn.IFS(C34&lt;=5.7,"NORMAL",C34&lt;=6.4,"PREDIABETES",C34&gt;=6.5,"DIABETES")</f>
        <v>DIABETES</v>
      </c>
    </row>
    <row r="35" spans="1:10" x14ac:dyDescent="0.25">
      <c r="A35" t="s">
        <v>2338</v>
      </c>
      <c r="B35">
        <v>47.6</v>
      </c>
      <c r="C35">
        <v>5.95</v>
      </c>
      <c r="D35" t="s">
        <v>2380</v>
      </c>
      <c r="E35" t="s">
        <v>2379</v>
      </c>
      <c r="F35" t="s">
        <v>2379</v>
      </c>
      <c r="G35" s="11">
        <v>0</v>
      </c>
      <c r="H35" t="s">
        <v>2380</v>
      </c>
      <c r="I35" t="str" cm="1">
        <f t="array" ref="I35">_xlfn.IFS(B35&lt;=18,"UNDERWEIGHT",B35&lt;=24.9,"NORMALWEIGHT",B35&lt;=29.9,"OVERWEIGHT",B35&gt;=30,"OBESITY")</f>
        <v>OBESITY</v>
      </c>
      <c r="J35" t="str" cm="1">
        <f t="array" ref="J35">_xlfn.IFS(C35&lt;=5.7,"NORMAL",C35&lt;=6.4,"PREDIABETES",C35&gt;=6.5,"DIABETES")</f>
        <v>PREDIABETES</v>
      </c>
    </row>
    <row r="36" spans="1:10" x14ac:dyDescent="0.25">
      <c r="A36" t="s">
        <v>2337</v>
      </c>
      <c r="B36">
        <v>46.2</v>
      </c>
      <c r="C36">
        <v>6.09</v>
      </c>
      <c r="D36" t="s">
        <v>2379</v>
      </c>
      <c r="E36" t="s">
        <v>2379</v>
      </c>
      <c r="F36" t="s">
        <v>2380</v>
      </c>
      <c r="G36" s="11">
        <v>1</v>
      </c>
      <c r="H36" t="s">
        <v>2380</v>
      </c>
      <c r="I36" t="str" cm="1">
        <f t="array" ref="I36">_xlfn.IFS(B36&lt;=18,"UNDERWEIGHT",B36&lt;=24.9,"NORMALWEIGHT",B36&lt;=29.9,"OVERWEIGHT",B36&gt;=30,"OBESITY")</f>
        <v>OBESITY</v>
      </c>
      <c r="J36" t="str" cm="1">
        <f t="array" ref="J36">_xlfn.IFS(C36&lt;=5.7,"NORMAL",C36&lt;=6.4,"PREDIABETES",C36&gt;=6.5,"DIABETES")</f>
        <v>PREDIABETES</v>
      </c>
    </row>
    <row r="37" spans="1:10" x14ac:dyDescent="0.25">
      <c r="A37" t="s">
        <v>2336</v>
      </c>
      <c r="B37">
        <v>32.015000000000001</v>
      </c>
      <c r="C37">
        <v>11.75</v>
      </c>
      <c r="D37" t="s">
        <v>2379</v>
      </c>
      <c r="E37" t="s">
        <v>2379</v>
      </c>
      <c r="F37" t="s">
        <v>2379</v>
      </c>
      <c r="G37" s="11">
        <v>0</v>
      </c>
      <c r="H37" t="s">
        <v>2380</v>
      </c>
      <c r="I37" t="str" cm="1">
        <f t="array" ref="I37">_xlfn.IFS(B37&lt;=18,"UNDERWEIGHT",B37&lt;=24.9,"NORMALWEIGHT",B37&lt;=29.9,"OVERWEIGHT",B37&gt;=30,"OBESITY")</f>
        <v>OBESITY</v>
      </c>
      <c r="J37" t="str" cm="1">
        <f t="array" ref="J37">_xlfn.IFS(C37&lt;=5.7,"NORMAL",C37&lt;=6.4,"PREDIABETES",C37&gt;=6.5,"DIABETES")</f>
        <v>DIABETES</v>
      </c>
    </row>
    <row r="38" spans="1:10" x14ac:dyDescent="0.25">
      <c r="A38" t="s">
        <v>2335</v>
      </c>
      <c r="B38">
        <v>40.564999999999998</v>
      </c>
      <c r="C38">
        <v>7.37</v>
      </c>
      <c r="D38" t="s">
        <v>2379</v>
      </c>
      <c r="E38" t="s">
        <v>2379</v>
      </c>
      <c r="F38" t="s">
        <v>2379</v>
      </c>
      <c r="G38" s="11">
        <v>0</v>
      </c>
      <c r="H38" t="s">
        <v>2380</v>
      </c>
      <c r="I38" t="str" cm="1">
        <f t="array" ref="I38">_xlfn.IFS(B38&lt;=18,"UNDERWEIGHT",B38&lt;=24.9,"NORMALWEIGHT",B38&lt;=29.9,"OVERWEIGHT",B38&gt;=30,"OBESITY")</f>
        <v>OBESITY</v>
      </c>
      <c r="J38" t="str" cm="1">
        <f t="array" ref="J38">_xlfn.IFS(C38&lt;=5.7,"NORMAL",C38&lt;=6.4,"PREDIABETES",C38&gt;=6.5,"DIABETES")</f>
        <v>DIABETES</v>
      </c>
    </row>
    <row r="39" spans="1:10" x14ac:dyDescent="0.25">
      <c r="A39" t="s">
        <v>2334</v>
      </c>
      <c r="B39">
        <v>32.450000000000003</v>
      </c>
      <c r="C39">
        <v>11.91</v>
      </c>
      <c r="D39" t="s">
        <v>2379</v>
      </c>
      <c r="E39" t="s">
        <v>2379</v>
      </c>
      <c r="F39" t="s">
        <v>2379</v>
      </c>
      <c r="G39" s="11">
        <v>0</v>
      </c>
      <c r="H39" t="s">
        <v>2380</v>
      </c>
      <c r="I39" t="str" cm="1">
        <f t="array" ref="I39">_xlfn.IFS(B39&lt;=18,"UNDERWEIGHT",B39&lt;=24.9,"NORMALWEIGHT",B39&lt;=29.9,"OVERWEIGHT",B39&gt;=30,"OBESITY")</f>
        <v>OBESITY</v>
      </c>
      <c r="J39" t="str" cm="1">
        <f t="array" ref="J39">_xlfn.IFS(C39&lt;=5.7,"NORMAL",C39&lt;=6.4,"PREDIABETES",C39&gt;=6.5,"DIABETES")</f>
        <v>DIABETES</v>
      </c>
    </row>
    <row r="40" spans="1:10" x14ac:dyDescent="0.25">
      <c r="A40" t="s">
        <v>2333</v>
      </c>
      <c r="B40">
        <v>34.96</v>
      </c>
      <c r="C40">
        <v>6.52</v>
      </c>
      <c r="D40" t="s">
        <v>2379</v>
      </c>
      <c r="E40" t="s">
        <v>2379</v>
      </c>
      <c r="F40" t="s">
        <v>2379</v>
      </c>
      <c r="G40" s="11">
        <v>0</v>
      </c>
      <c r="H40" t="s">
        <v>2380</v>
      </c>
      <c r="I40" t="str" cm="1">
        <f t="array" ref="I40">_xlfn.IFS(B40&lt;=18,"UNDERWEIGHT",B40&lt;=24.9,"NORMALWEIGHT",B40&lt;=29.9,"OVERWEIGHT",B40&gt;=30,"OBESITY")</f>
        <v>OBESITY</v>
      </c>
      <c r="J40" t="str" cm="1">
        <f t="array" ref="J40">_xlfn.IFS(C40&lt;=5.7,"NORMAL",C40&lt;=6.4,"PREDIABETES",C40&gt;=6.5,"DIABETES")</f>
        <v>DIABETES</v>
      </c>
    </row>
    <row r="41" spans="1:10" x14ac:dyDescent="0.25">
      <c r="A41" t="s">
        <v>2332</v>
      </c>
      <c r="B41">
        <v>35.5</v>
      </c>
      <c r="C41">
        <v>5.14</v>
      </c>
      <c r="D41" t="s">
        <v>2379</v>
      </c>
      <c r="E41" t="s">
        <v>2379</v>
      </c>
      <c r="F41" t="s">
        <v>2380</v>
      </c>
      <c r="G41" s="11">
        <v>1</v>
      </c>
      <c r="H41" t="s">
        <v>2380</v>
      </c>
      <c r="I41" t="str" cm="1">
        <f t="array" ref="I41">_xlfn.IFS(B41&lt;=18,"UNDERWEIGHT",B41&lt;=24.9,"NORMALWEIGHT",B41&lt;=29.9,"OVERWEIGHT",B41&gt;=30,"OBESITY")</f>
        <v>OBESITY</v>
      </c>
      <c r="J41" t="str" cm="1">
        <f t="array" ref="J41">_xlfn.IFS(C41&lt;=5.7,"NORMAL",C41&lt;=6.4,"PREDIABETES",C41&gt;=6.5,"DIABETES")</f>
        <v>NORMAL</v>
      </c>
    </row>
    <row r="42" spans="1:10" x14ac:dyDescent="0.25">
      <c r="A42" t="s">
        <v>2331</v>
      </c>
      <c r="B42">
        <v>52.58</v>
      </c>
      <c r="C42">
        <v>4.1900000000000004</v>
      </c>
      <c r="D42" t="s">
        <v>2379</v>
      </c>
      <c r="E42" t="s">
        <v>2380</v>
      </c>
      <c r="F42" t="s">
        <v>2379</v>
      </c>
      <c r="G42" s="11">
        <v>1</v>
      </c>
      <c r="H42" t="s">
        <v>2380</v>
      </c>
      <c r="I42" t="str" cm="1">
        <f t="array" ref="I42">_xlfn.IFS(B42&lt;=18,"UNDERWEIGHT",B42&lt;=24.9,"NORMALWEIGHT",B42&lt;=29.9,"OVERWEIGHT",B42&gt;=30,"OBESITY")</f>
        <v>OBESITY</v>
      </c>
      <c r="J42" t="str" cm="1">
        <f t="array" ref="J42">_xlfn.IFS(C42&lt;=5.7,"NORMAL",C42&lt;=6.4,"PREDIABETES",C42&gt;=6.5,"DIABETES")</f>
        <v>NORMAL</v>
      </c>
    </row>
    <row r="43" spans="1:10" x14ac:dyDescent="0.25">
      <c r="A43" t="s">
        <v>2330</v>
      </c>
      <c r="B43">
        <v>35.200000000000003</v>
      </c>
      <c r="C43">
        <v>11.68</v>
      </c>
      <c r="D43" t="s">
        <v>2380</v>
      </c>
      <c r="E43" t="s">
        <v>2379</v>
      </c>
      <c r="F43" t="s">
        <v>2379</v>
      </c>
      <c r="G43" s="11">
        <v>0</v>
      </c>
      <c r="H43" t="s">
        <v>2380</v>
      </c>
      <c r="I43" t="str" cm="1">
        <f t="array" ref="I43">_xlfn.IFS(B43&lt;=18,"UNDERWEIGHT",B43&lt;=24.9,"NORMALWEIGHT",B43&lt;=29.9,"OVERWEIGHT",B43&gt;=30,"OBESITY")</f>
        <v>OBESITY</v>
      </c>
      <c r="J43" t="str" cm="1">
        <f t="array" ref="J43">_xlfn.IFS(C43&lt;=5.7,"NORMAL",C43&lt;=6.4,"PREDIABETES",C43&gt;=6.5,"DIABETES")</f>
        <v>DIABETES</v>
      </c>
    </row>
    <row r="44" spans="1:10" x14ac:dyDescent="0.25">
      <c r="A44" t="s">
        <v>2329</v>
      </c>
      <c r="B44">
        <v>38.06</v>
      </c>
      <c r="C44">
        <v>6.98</v>
      </c>
      <c r="D44" t="s">
        <v>2379</v>
      </c>
      <c r="E44" t="s">
        <v>2379</v>
      </c>
      <c r="F44" t="s">
        <v>2379</v>
      </c>
      <c r="G44" s="11">
        <v>0</v>
      </c>
      <c r="H44" t="s">
        <v>2380</v>
      </c>
      <c r="I44" t="str" cm="1">
        <f t="array" ref="I44">_xlfn.IFS(B44&lt;=18,"UNDERWEIGHT",B44&lt;=24.9,"NORMALWEIGHT",B44&lt;=29.9,"OVERWEIGHT",B44&gt;=30,"OBESITY")</f>
        <v>OBESITY</v>
      </c>
      <c r="J44" t="str" cm="1">
        <f t="array" ref="J44">_xlfn.IFS(C44&lt;=5.7,"NORMAL",C44&lt;=6.4,"PREDIABETES",C44&gt;=6.5,"DIABETES")</f>
        <v>DIABETES</v>
      </c>
    </row>
    <row r="45" spans="1:10" x14ac:dyDescent="0.25">
      <c r="A45" t="s">
        <v>2328</v>
      </c>
      <c r="B45">
        <v>34.21</v>
      </c>
      <c r="C45">
        <v>8.34</v>
      </c>
      <c r="D45" t="s">
        <v>2379</v>
      </c>
      <c r="E45" t="s">
        <v>2379</v>
      </c>
      <c r="F45" t="s">
        <v>2379</v>
      </c>
      <c r="G45" s="11">
        <v>0</v>
      </c>
      <c r="H45" t="s">
        <v>2380</v>
      </c>
      <c r="I45" t="str" cm="1">
        <f t="array" ref="I45">_xlfn.IFS(B45&lt;=18,"UNDERWEIGHT",B45&lt;=24.9,"NORMALWEIGHT",B45&lt;=29.9,"OVERWEIGHT",B45&gt;=30,"OBESITY")</f>
        <v>OBESITY</v>
      </c>
      <c r="J45" t="str" cm="1">
        <f t="array" ref="J45">_xlfn.IFS(C45&lt;=5.7,"NORMAL",C45&lt;=6.4,"PREDIABETES",C45&gt;=6.5,"DIABETES")</f>
        <v>DIABETES</v>
      </c>
    </row>
    <row r="46" spans="1:10" x14ac:dyDescent="0.25">
      <c r="A46" t="s">
        <v>2327</v>
      </c>
      <c r="B46">
        <v>38.94</v>
      </c>
      <c r="C46">
        <v>8.49</v>
      </c>
      <c r="D46" t="s">
        <v>2380</v>
      </c>
      <c r="E46" t="s">
        <v>2379</v>
      </c>
      <c r="F46" t="s">
        <v>2379</v>
      </c>
      <c r="G46" s="11">
        <v>1</v>
      </c>
      <c r="H46" t="s">
        <v>2380</v>
      </c>
      <c r="I46" t="str" cm="1">
        <f t="array" ref="I46">_xlfn.IFS(B46&lt;=18,"UNDERWEIGHT",B46&lt;=24.9,"NORMALWEIGHT",B46&lt;=29.9,"OVERWEIGHT",B46&gt;=30,"OBESITY")</f>
        <v>OBESITY</v>
      </c>
      <c r="J46" t="str" cm="1">
        <f t="array" ref="J46">_xlfn.IFS(C46&lt;=5.7,"NORMAL",C46&lt;=6.4,"PREDIABETES",C46&gt;=6.5,"DIABETES")</f>
        <v>DIABETES</v>
      </c>
    </row>
    <row r="47" spans="1:10" x14ac:dyDescent="0.25">
      <c r="A47" t="s">
        <v>2326</v>
      </c>
      <c r="B47">
        <v>30.21</v>
      </c>
      <c r="C47">
        <v>5.34</v>
      </c>
      <c r="D47" t="s">
        <v>2380</v>
      </c>
      <c r="E47" t="s">
        <v>2379</v>
      </c>
      <c r="F47" t="s">
        <v>2379</v>
      </c>
      <c r="G47" s="11">
        <v>1</v>
      </c>
      <c r="H47" t="s">
        <v>2380</v>
      </c>
      <c r="I47" t="str" cm="1">
        <f t="array" ref="I47">_xlfn.IFS(B47&lt;=18,"UNDERWEIGHT",B47&lt;=24.9,"NORMALWEIGHT",B47&lt;=29.9,"OVERWEIGHT",B47&gt;=30,"OBESITY")</f>
        <v>OBESITY</v>
      </c>
      <c r="J47" t="str" cm="1">
        <f t="array" ref="J47">_xlfn.IFS(C47&lt;=5.7,"NORMAL",C47&lt;=6.4,"PREDIABETES",C47&gt;=6.5,"DIABETES")</f>
        <v>NORMAL</v>
      </c>
    </row>
    <row r="48" spans="1:10" x14ac:dyDescent="0.25">
      <c r="A48" t="s">
        <v>2325</v>
      </c>
      <c r="B48">
        <v>33.630000000000003</v>
      </c>
      <c r="C48">
        <v>4.43</v>
      </c>
      <c r="D48" t="s">
        <v>2380</v>
      </c>
      <c r="E48" t="s">
        <v>2379</v>
      </c>
      <c r="F48" t="s">
        <v>2379</v>
      </c>
      <c r="G48" s="11">
        <v>2</v>
      </c>
      <c r="H48" t="s">
        <v>2380</v>
      </c>
      <c r="I48" t="str" cm="1">
        <f t="array" ref="I48">_xlfn.IFS(B48&lt;=18,"UNDERWEIGHT",B48&lt;=24.9,"NORMALWEIGHT",B48&lt;=29.9,"OVERWEIGHT",B48&gt;=30,"OBESITY")</f>
        <v>OBESITY</v>
      </c>
      <c r="J48" t="str" cm="1">
        <f t="array" ref="J48">_xlfn.IFS(C48&lt;=5.7,"NORMAL",C48&lt;=6.4,"PREDIABETES",C48&gt;=6.5,"DIABETES")</f>
        <v>NORMAL</v>
      </c>
    </row>
    <row r="49" spans="1:10" x14ac:dyDescent="0.25">
      <c r="A49" t="s">
        <v>2324</v>
      </c>
      <c r="B49">
        <v>40.369999999999997</v>
      </c>
      <c r="C49">
        <v>4.47</v>
      </c>
      <c r="D49" t="s">
        <v>2379</v>
      </c>
      <c r="E49" t="s">
        <v>2379</v>
      </c>
      <c r="F49" t="s">
        <v>2379</v>
      </c>
      <c r="G49" s="11">
        <v>0</v>
      </c>
      <c r="H49" t="s">
        <v>2380</v>
      </c>
      <c r="I49" t="str" cm="1">
        <f t="array" ref="I49">_xlfn.IFS(B49&lt;=18,"UNDERWEIGHT",B49&lt;=24.9,"NORMALWEIGHT",B49&lt;=29.9,"OVERWEIGHT",B49&gt;=30,"OBESITY")</f>
        <v>OBESITY</v>
      </c>
      <c r="J49" t="str" cm="1">
        <f t="array" ref="J49">_xlfn.IFS(C49&lt;=5.7,"NORMAL",C49&lt;=6.4,"PREDIABETES",C49&gt;=6.5,"DIABETES")</f>
        <v>NORMAL</v>
      </c>
    </row>
    <row r="50" spans="1:10" x14ac:dyDescent="0.25">
      <c r="A50" t="s">
        <v>2323</v>
      </c>
      <c r="B50">
        <v>53.09</v>
      </c>
      <c r="C50">
        <v>4.82</v>
      </c>
      <c r="D50" t="s">
        <v>2380</v>
      </c>
      <c r="E50" t="s">
        <v>2379</v>
      </c>
      <c r="F50" t="s">
        <v>2379</v>
      </c>
      <c r="G50" s="11">
        <v>2</v>
      </c>
      <c r="H50" t="s">
        <v>2380</v>
      </c>
      <c r="I50" t="str" cm="1">
        <f t="array" ref="I50">_xlfn.IFS(B50&lt;=18,"UNDERWEIGHT",B50&lt;=24.9,"NORMALWEIGHT",B50&lt;=29.9,"OVERWEIGHT",B50&gt;=30,"OBESITY")</f>
        <v>OBESITY</v>
      </c>
      <c r="J50" t="str" cm="1">
        <f t="array" ref="J50">_xlfn.IFS(C50&lt;=5.7,"NORMAL",C50&lt;=6.4,"PREDIABETES",C50&gt;=6.5,"DIABETES")</f>
        <v>NORMAL</v>
      </c>
    </row>
    <row r="51" spans="1:10" x14ac:dyDescent="0.25">
      <c r="A51" t="s">
        <v>2322</v>
      </c>
      <c r="B51">
        <v>31.79</v>
      </c>
      <c r="C51">
        <v>5.51</v>
      </c>
      <c r="D51" t="s">
        <v>2380</v>
      </c>
      <c r="E51" t="s">
        <v>2379</v>
      </c>
      <c r="F51" t="s">
        <v>2379</v>
      </c>
      <c r="G51" s="11">
        <v>2</v>
      </c>
      <c r="H51" t="s">
        <v>2380</v>
      </c>
      <c r="I51" t="str" cm="1">
        <f t="array" ref="I51">_xlfn.IFS(B51&lt;=18,"UNDERWEIGHT",B51&lt;=24.9,"NORMALWEIGHT",B51&lt;=29.9,"OVERWEIGHT",B51&gt;=30,"OBESITY")</f>
        <v>OBESITY</v>
      </c>
      <c r="J51" t="str" cm="1">
        <f t="array" ref="J51">_xlfn.IFS(C51&lt;=5.7,"NORMAL",C51&lt;=6.4,"PREDIABETES",C51&gt;=6.5,"DIABETES")</f>
        <v>NORMAL</v>
      </c>
    </row>
    <row r="52" spans="1:10" x14ac:dyDescent="0.25">
      <c r="A52" t="s">
        <v>2321</v>
      </c>
      <c r="B52">
        <v>41.895000000000003</v>
      </c>
      <c r="C52">
        <v>10.87</v>
      </c>
      <c r="D52" t="s">
        <v>2380</v>
      </c>
      <c r="E52" t="s">
        <v>2379</v>
      </c>
      <c r="F52" t="s">
        <v>2379</v>
      </c>
      <c r="G52" s="11">
        <v>1</v>
      </c>
      <c r="H52" t="s">
        <v>2380</v>
      </c>
      <c r="I52" t="str" cm="1">
        <f t="array" ref="I52">_xlfn.IFS(B52&lt;=18,"UNDERWEIGHT",B52&lt;=24.9,"NORMALWEIGHT",B52&lt;=29.9,"OVERWEIGHT",B52&gt;=30,"OBESITY")</f>
        <v>OBESITY</v>
      </c>
      <c r="J52" t="str" cm="1">
        <f t="array" ref="J52">_xlfn.IFS(C52&lt;=5.7,"NORMAL",C52&lt;=6.4,"PREDIABETES",C52&gt;=6.5,"DIABETES")</f>
        <v>DIABETES</v>
      </c>
    </row>
    <row r="53" spans="1:10" x14ac:dyDescent="0.25">
      <c r="A53" t="s">
        <v>2320</v>
      </c>
      <c r="B53">
        <v>31.16</v>
      </c>
      <c r="C53">
        <v>9.34</v>
      </c>
      <c r="D53" t="s">
        <v>2379</v>
      </c>
      <c r="E53" t="s">
        <v>2379</v>
      </c>
      <c r="F53" t="s">
        <v>2379</v>
      </c>
      <c r="G53" s="11">
        <v>0</v>
      </c>
      <c r="H53" t="s">
        <v>2380</v>
      </c>
      <c r="I53" t="str" cm="1">
        <f t="array" ref="I53">_xlfn.IFS(B53&lt;=18,"UNDERWEIGHT",B53&lt;=24.9,"NORMALWEIGHT",B53&lt;=29.9,"OVERWEIGHT",B53&gt;=30,"OBESITY")</f>
        <v>OBESITY</v>
      </c>
      <c r="J53" t="str" cm="1">
        <f t="array" ref="J53">_xlfn.IFS(C53&lt;=5.7,"NORMAL",C53&lt;=6.4,"PREDIABETES",C53&gt;=6.5,"DIABETES")</f>
        <v>DIABETES</v>
      </c>
    </row>
    <row r="54" spans="1:10" x14ac:dyDescent="0.25">
      <c r="A54" t="s">
        <v>2319</v>
      </c>
      <c r="B54">
        <v>34.104999999999997</v>
      </c>
      <c r="C54">
        <v>5.03</v>
      </c>
      <c r="D54" t="s">
        <v>2380</v>
      </c>
      <c r="E54" t="s">
        <v>2379</v>
      </c>
      <c r="F54" t="s">
        <v>2380</v>
      </c>
      <c r="G54" s="11">
        <v>1</v>
      </c>
      <c r="H54" t="s">
        <v>2380</v>
      </c>
      <c r="I54" t="str" cm="1">
        <f t="array" ref="I54">_xlfn.IFS(B54&lt;=18,"UNDERWEIGHT",B54&lt;=24.9,"NORMALWEIGHT",B54&lt;=29.9,"OVERWEIGHT",B54&gt;=30,"OBESITY")</f>
        <v>OBESITY</v>
      </c>
      <c r="J54" t="str" cm="1">
        <f t="array" ref="J54">_xlfn.IFS(C54&lt;=5.7,"NORMAL",C54&lt;=6.4,"PREDIABETES",C54&gt;=6.5,"DIABETES")</f>
        <v>NORMAL</v>
      </c>
    </row>
    <row r="55" spans="1:10" x14ac:dyDescent="0.25">
      <c r="A55" t="s">
        <v>2318</v>
      </c>
      <c r="B55">
        <v>51.93</v>
      </c>
      <c r="C55">
        <v>11.05</v>
      </c>
      <c r="D55" t="s">
        <v>2379</v>
      </c>
      <c r="E55" t="s">
        <v>2379</v>
      </c>
      <c r="F55" t="s">
        <v>2379</v>
      </c>
      <c r="G55" s="11">
        <v>0</v>
      </c>
      <c r="H55" t="s">
        <v>2380</v>
      </c>
      <c r="I55" t="str" cm="1">
        <f t="array" ref="I55">_xlfn.IFS(B55&lt;=18,"UNDERWEIGHT",B55&lt;=24.9,"NORMALWEIGHT",B55&lt;=29.9,"OVERWEIGHT",B55&gt;=30,"OBESITY")</f>
        <v>OBESITY</v>
      </c>
      <c r="J55" t="str" cm="1">
        <f t="array" ref="J55">_xlfn.IFS(C55&lt;=5.7,"NORMAL",C55&lt;=6.4,"PREDIABETES",C55&gt;=6.5,"DIABETES")</f>
        <v>DIABETES</v>
      </c>
    </row>
    <row r="56" spans="1:10" x14ac:dyDescent="0.25">
      <c r="A56" t="s">
        <v>2317</v>
      </c>
      <c r="B56">
        <v>38.950000000000003</v>
      </c>
      <c r="C56">
        <v>11.95</v>
      </c>
      <c r="D56" t="s">
        <v>2379</v>
      </c>
      <c r="E56" t="s">
        <v>2379</v>
      </c>
      <c r="F56" t="s">
        <v>2379</v>
      </c>
      <c r="G56" s="11">
        <v>0</v>
      </c>
      <c r="H56" t="s">
        <v>2380</v>
      </c>
      <c r="I56" t="str" cm="1">
        <f t="array" ref="I56">_xlfn.IFS(B56&lt;=18,"UNDERWEIGHT",B56&lt;=24.9,"NORMALWEIGHT",B56&lt;=29.9,"OVERWEIGHT",B56&gt;=30,"OBESITY")</f>
        <v>OBESITY</v>
      </c>
      <c r="J56" t="str" cm="1">
        <f t="array" ref="J56">_xlfn.IFS(C56&lt;=5.7,"NORMAL",C56&lt;=6.4,"PREDIABETES",C56&gt;=6.5,"DIABETES")</f>
        <v>DIABETES</v>
      </c>
    </row>
    <row r="57" spans="1:10" x14ac:dyDescent="0.25">
      <c r="A57" t="s">
        <v>2316</v>
      </c>
      <c r="B57">
        <v>36.630000000000003</v>
      </c>
      <c r="C57">
        <v>7.72</v>
      </c>
      <c r="D57" t="s">
        <v>2380</v>
      </c>
      <c r="E57" t="s">
        <v>2379</v>
      </c>
      <c r="F57" t="s">
        <v>2379</v>
      </c>
      <c r="G57" s="11">
        <v>1</v>
      </c>
      <c r="H57" t="s">
        <v>2380</v>
      </c>
      <c r="I57" t="str" cm="1">
        <f t="array" ref="I57">_xlfn.IFS(B57&lt;=18,"UNDERWEIGHT",B57&lt;=24.9,"NORMALWEIGHT",B57&lt;=29.9,"OVERWEIGHT",B57&gt;=30,"OBESITY")</f>
        <v>OBESITY</v>
      </c>
      <c r="J57" t="str" cm="1">
        <f t="array" ref="J57">_xlfn.IFS(C57&lt;=5.7,"NORMAL",C57&lt;=6.4,"PREDIABETES",C57&gt;=6.5,"DIABETES")</f>
        <v>DIABETES</v>
      </c>
    </row>
    <row r="58" spans="1:10" x14ac:dyDescent="0.25">
      <c r="A58" t="s">
        <v>2315</v>
      </c>
      <c r="B58">
        <v>34.200000000000003</v>
      </c>
      <c r="C58">
        <v>5.75</v>
      </c>
      <c r="D58" t="s">
        <v>2379</v>
      </c>
      <c r="E58" t="s">
        <v>2379</v>
      </c>
      <c r="F58" t="s">
        <v>2379</v>
      </c>
      <c r="G58" s="11">
        <v>2</v>
      </c>
      <c r="H58" t="s">
        <v>2380</v>
      </c>
      <c r="I58" t="str" cm="1">
        <f t="array" ref="I58">_xlfn.IFS(B58&lt;=18,"UNDERWEIGHT",B58&lt;=24.9,"NORMALWEIGHT",B58&lt;=29.9,"OVERWEIGHT",B58&gt;=30,"OBESITY")</f>
        <v>OBESITY</v>
      </c>
      <c r="J58" t="str" cm="1">
        <f t="array" ref="J58">_xlfn.IFS(C58&lt;=5.7,"NORMAL",C58&lt;=6.4,"PREDIABETES",C58&gt;=6.5,"DIABETES")</f>
        <v>PREDIABETES</v>
      </c>
    </row>
    <row r="59" spans="1:10" x14ac:dyDescent="0.25">
      <c r="A59" t="s">
        <v>2314</v>
      </c>
      <c r="B59">
        <v>50.63</v>
      </c>
      <c r="C59">
        <v>11.89</v>
      </c>
      <c r="D59" t="s">
        <v>2379</v>
      </c>
      <c r="E59" t="s">
        <v>2379</v>
      </c>
      <c r="F59" t="s">
        <v>2379</v>
      </c>
      <c r="G59" s="11">
        <v>0</v>
      </c>
      <c r="H59" t="s">
        <v>2380</v>
      </c>
      <c r="I59" t="str" cm="1">
        <f t="array" ref="I59">_xlfn.IFS(B59&lt;=18,"UNDERWEIGHT",B59&lt;=24.9,"NORMALWEIGHT",B59&lt;=29.9,"OVERWEIGHT",B59&gt;=30,"OBESITY")</f>
        <v>OBESITY</v>
      </c>
      <c r="J59" t="str" cm="1">
        <f t="array" ref="J59">_xlfn.IFS(C59&lt;=5.7,"NORMAL",C59&lt;=6.4,"PREDIABETES",C59&gt;=6.5,"DIABETES")</f>
        <v>DIABETES</v>
      </c>
    </row>
    <row r="60" spans="1:10" x14ac:dyDescent="0.25">
      <c r="A60" t="s">
        <v>2313</v>
      </c>
      <c r="B60">
        <v>36.479999999999997</v>
      </c>
      <c r="C60">
        <v>6.2</v>
      </c>
      <c r="D60" t="s">
        <v>2379</v>
      </c>
      <c r="E60" t="s">
        <v>2379</v>
      </c>
      <c r="F60" t="s">
        <v>2379</v>
      </c>
      <c r="G60" s="11">
        <v>0</v>
      </c>
      <c r="H60" t="s">
        <v>2380</v>
      </c>
      <c r="I60" t="str" cm="1">
        <f t="array" ref="I60">_xlfn.IFS(B60&lt;=18,"UNDERWEIGHT",B60&lt;=24.9,"NORMALWEIGHT",B60&lt;=29.9,"OVERWEIGHT",B60&gt;=30,"OBESITY")</f>
        <v>OBESITY</v>
      </c>
      <c r="J60" t="str" cm="1">
        <f t="array" ref="J60">_xlfn.IFS(C60&lt;=5.7,"NORMAL",C60&lt;=6.4,"PREDIABETES",C60&gt;=6.5,"DIABETES")</f>
        <v>PREDIABETES</v>
      </c>
    </row>
    <row r="61" spans="1:10" x14ac:dyDescent="0.25">
      <c r="A61" t="s">
        <v>2312</v>
      </c>
      <c r="B61">
        <v>54.82</v>
      </c>
      <c r="C61">
        <v>10.61</v>
      </c>
      <c r="D61" t="s">
        <v>2379</v>
      </c>
      <c r="E61" t="s">
        <v>2379</v>
      </c>
      <c r="F61" t="s">
        <v>2379</v>
      </c>
      <c r="G61" s="11">
        <v>0</v>
      </c>
      <c r="H61" t="s">
        <v>2380</v>
      </c>
      <c r="I61" t="str" cm="1">
        <f t="array" ref="I61">_xlfn.IFS(B61&lt;=18,"UNDERWEIGHT",B61&lt;=24.9,"NORMALWEIGHT",B61&lt;=29.9,"OVERWEIGHT",B61&gt;=30,"OBESITY")</f>
        <v>OBESITY</v>
      </c>
      <c r="J61" t="str" cm="1">
        <f t="array" ref="J61">_xlfn.IFS(C61&lt;=5.7,"NORMAL",C61&lt;=6.4,"PREDIABETES",C61&gt;=6.5,"DIABETES")</f>
        <v>DIABETES</v>
      </c>
    </row>
    <row r="62" spans="1:10" x14ac:dyDescent="0.25">
      <c r="A62" t="s">
        <v>2311</v>
      </c>
      <c r="B62">
        <v>38.06</v>
      </c>
      <c r="C62">
        <v>6.04</v>
      </c>
      <c r="D62" t="s">
        <v>2379</v>
      </c>
      <c r="E62" t="s">
        <v>2379</v>
      </c>
      <c r="F62" t="s">
        <v>2380</v>
      </c>
      <c r="G62" s="11">
        <v>1</v>
      </c>
      <c r="H62" t="s">
        <v>2380</v>
      </c>
      <c r="I62" t="str" cm="1">
        <f t="array" ref="I62">_xlfn.IFS(B62&lt;=18,"UNDERWEIGHT",B62&lt;=24.9,"NORMALWEIGHT",B62&lt;=29.9,"OVERWEIGHT",B62&gt;=30,"OBESITY")</f>
        <v>OBESITY</v>
      </c>
      <c r="J62" t="str" cm="1">
        <f t="array" ref="J62">_xlfn.IFS(C62&lt;=5.7,"NORMAL",C62&lt;=6.4,"PREDIABETES",C62&gt;=6.5,"DIABETES")</f>
        <v>PREDIABETES</v>
      </c>
    </row>
    <row r="63" spans="1:10" x14ac:dyDescent="0.25">
      <c r="A63" t="s">
        <v>2310</v>
      </c>
      <c r="B63">
        <v>51.48</v>
      </c>
      <c r="C63">
        <v>9.33</v>
      </c>
      <c r="D63" t="s">
        <v>2380</v>
      </c>
      <c r="E63" t="s">
        <v>2379</v>
      </c>
      <c r="F63" t="s">
        <v>2379</v>
      </c>
      <c r="G63" s="11">
        <v>0</v>
      </c>
      <c r="H63" t="s">
        <v>2380</v>
      </c>
      <c r="I63" t="str" cm="1">
        <f t="array" ref="I63">_xlfn.IFS(B63&lt;=18,"UNDERWEIGHT",B63&lt;=24.9,"NORMALWEIGHT",B63&lt;=29.9,"OVERWEIGHT",B63&gt;=30,"OBESITY")</f>
        <v>OBESITY</v>
      </c>
      <c r="J63" t="str" cm="1">
        <f t="array" ref="J63">_xlfn.IFS(C63&lt;=5.7,"NORMAL",C63&lt;=6.4,"PREDIABETES",C63&gt;=6.5,"DIABETES")</f>
        <v>DIABETES</v>
      </c>
    </row>
    <row r="64" spans="1:10" x14ac:dyDescent="0.25">
      <c r="A64" t="s">
        <v>2309</v>
      </c>
      <c r="B64">
        <v>52.06</v>
      </c>
      <c r="C64">
        <v>11.47</v>
      </c>
      <c r="D64" t="s">
        <v>2379</v>
      </c>
      <c r="E64" t="s">
        <v>2379</v>
      </c>
      <c r="F64" t="s">
        <v>2379</v>
      </c>
      <c r="G64" s="11">
        <v>0</v>
      </c>
      <c r="H64" t="s">
        <v>2380</v>
      </c>
      <c r="I64" t="str" cm="1">
        <f t="array" ref="I64">_xlfn.IFS(B64&lt;=18,"UNDERWEIGHT",B64&lt;=24.9,"NORMALWEIGHT",B64&lt;=29.9,"OVERWEIGHT",B64&gt;=30,"OBESITY")</f>
        <v>OBESITY</v>
      </c>
      <c r="J64" t="str" cm="1">
        <f t="array" ref="J64">_xlfn.IFS(C64&lt;=5.7,"NORMAL",C64&lt;=6.4,"PREDIABETES",C64&gt;=6.5,"DIABETES")</f>
        <v>DIABETES</v>
      </c>
    </row>
    <row r="65" spans="1:10" x14ac:dyDescent="0.25">
      <c r="A65" t="s">
        <v>2308</v>
      </c>
      <c r="B65">
        <v>30.684999999999999</v>
      </c>
      <c r="C65">
        <v>7.02</v>
      </c>
      <c r="D65" t="s">
        <v>2380</v>
      </c>
      <c r="E65" t="s">
        <v>2379</v>
      </c>
      <c r="F65" t="s">
        <v>2379</v>
      </c>
      <c r="G65" s="11">
        <v>0</v>
      </c>
      <c r="H65" t="s">
        <v>2380</v>
      </c>
      <c r="I65" t="str" cm="1">
        <f t="array" ref="I65">_xlfn.IFS(B65&lt;=18,"UNDERWEIGHT",B65&lt;=24.9,"NORMALWEIGHT",B65&lt;=29.9,"OVERWEIGHT",B65&gt;=30,"OBESITY")</f>
        <v>OBESITY</v>
      </c>
      <c r="J65" t="str" cm="1">
        <f t="array" ref="J65">_xlfn.IFS(C65&lt;=5.7,"NORMAL",C65&lt;=6.4,"PREDIABETES",C65&gt;=6.5,"DIABETES")</f>
        <v>DIABETES</v>
      </c>
    </row>
    <row r="66" spans="1:10" x14ac:dyDescent="0.25">
      <c r="A66" t="s">
        <v>2307</v>
      </c>
      <c r="B66">
        <v>36.08</v>
      </c>
      <c r="C66">
        <v>8.8000000000000007</v>
      </c>
      <c r="D66" t="s">
        <v>2380</v>
      </c>
      <c r="E66" t="s">
        <v>2379</v>
      </c>
      <c r="F66" t="s">
        <v>2379</v>
      </c>
      <c r="G66" s="11">
        <v>1</v>
      </c>
      <c r="H66" t="s">
        <v>2380</v>
      </c>
      <c r="I66" t="str" cm="1">
        <f t="array" ref="I66">_xlfn.IFS(B66&lt;=18,"UNDERWEIGHT",B66&lt;=24.9,"NORMALWEIGHT",B66&lt;=29.9,"OVERWEIGHT",B66&gt;=30,"OBESITY")</f>
        <v>OBESITY</v>
      </c>
      <c r="J66" t="str" cm="1">
        <f t="array" ref="J66">_xlfn.IFS(C66&lt;=5.7,"NORMAL",C66&lt;=6.4,"PREDIABETES",C66&gt;=6.5,"DIABETES")</f>
        <v>DIABETES</v>
      </c>
    </row>
    <row r="67" spans="1:10" x14ac:dyDescent="0.25">
      <c r="A67" t="s">
        <v>2306</v>
      </c>
      <c r="B67">
        <v>54.99</v>
      </c>
      <c r="C67">
        <v>8.68</v>
      </c>
      <c r="D67" t="s">
        <v>2379</v>
      </c>
      <c r="E67" t="s">
        <v>2379</v>
      </c>
      <c r="F67" t="s">
        <v>2379</v>
      </c>
      <c r="G67" s="11">
        <v>2</v>
      </c>
      <c r="H67" t="s">
        <v>2380</v>
      </c>
      <c r="I67" t="str" cm="1">
        <f t="array" ref="I67">_xlfn.IFS(B67&lt;=18,"UNDERWEIGHT",B67&lt;=24.9,"NORMALWEIGHT",B67&lt;=29.9,"OVERWEIGHT",B67&gt;=30,"OBESITY")</f>
        <v>OBESITY</v>
      </c>
      <c r="J67" t="str" cm="1">
        <f t="array" ref="J67">_xlfn.IFS(C67&lt;=5.7,"NORMAL",C67&lt;=6.4,"PREDIABETES",C67&gt;=6.5,"DIABETES")</f>
        <v>DIABETES</v>
      </c>
    </row>
    <row r="68" spans="1:10" x14ac:dyDescent="0.25">
      <c r="A68" t="s">
        <v>2305</v>
      </c>
      <c r="B68">
        <v>35.97</v>
      </c>
      <c r="C68">
        <v>6.12</v>
      </c>
      <c r="D68" t="s">
        <v>2379</v>
      </c>
      <c r="E68" t="s">
        <v>2379</v>
      </c>
      <c r="F68" t="s">
        <v>2380</v>
      </c>
      <c r="G68" s="11">
        <v>1</v>
      </c>
      <c r="H68" t="s">
        <v>2380</v>
      </c>
      <c r="I68" t="str" cm="1">
        <f t="array" ref="I68">_xlfn.IFS(B68&lt;=18,"UNDERWEIGHT",B68&lt;=24.9,"NORMALWEIGHT",B68&lt;=29.9,"OVERWEIGHT",B68&gt;=30,"OBESITY")</f>
        <v>OBESITY</v>
      </c>
      <c r="J68" t="str" cm="1">
        <f t="array" ref="J68">_xlfn.IFS(C68&lt;=5.7,"NORMAL",C68&lt;=6.4,"PREDIABETES",C68&gt;=6.5,"DIABETES")</f>
        <v>PREDIABETES</v>
      </c>
    </row>
    <row r="69" spans="1:10" x14ac:dyDescent="0.25">
      <c r="A69" t="s">
        <v>2304</v>
      </c>
      <c r="B69">
        <v>45.54</v>
      </c>
      <c r="C69">
        <v>5.4</v>
      </c>
      <c r="D69" t="s">
        <v>2380</v>
      </c>
      <c r="E69" t="s">
        <v>2379</v>
      </c>
      <c r="F69" t="s">
        <v>2380</v>
      </c>
      <c r="G69" s="11">
        <v>1</v>
      </c>
      <c r="H69" t="s">
        <v>2380</v>
      </c>
      <c r="I69" t="str" cm="1">
        <f t="array" ref="I69">_xlfn.IFS(B69&lt;=18,"UNDERWEIGHT",B69&lt;=24.9,"NORMALWEIGHT",B69&lt;=29.9,"OVERWEIGHT",B69&gt;=30,"OBESITY")</f>
        <v>OBESITY</v>
      </c>
      <c r="J69" t="str" cm="1">
        <f t="array" ref="J69">_xlfn.IFS(C69&lt;=5.7,"NORMAL",C69&lt;=6.4,"PREDIABETES",C69&gt;=6.5,"DIABETES")</f>
        <v>NORMAL</v>
      </c>
    </row>
    <row r="70" spans="1:10" x14ac:dyDescent="0.25">
      <c r="A70" t="s">
        <v>2303</v>
      </c>
      <c r="B70">
        <v>35.53</v>
      </c>
      <c r="C70">
        <v>4.3600000000000003</v>
      </c>
      <c r="D70" t="s">
        <v>2380</v>
      </c>
      <c r="E70" t="s">
        <v>2379</v>
      </c>
      <c r="F70" t="s">
        <v>2379</v>
      </c>
      <c r="G70" s="11">
        <v>0</v>
      </c>
      <c r="H70" t="s">
        <v>2380</v>
      </c>
      <c r="I70" t="str" cm="1">
        <f t="array" ref="I70">_xlfn.IFS(B70&lt;=18,"UNDERWEIGHT",B70&lt;=24.9,"NORMALWEIGHT",B70&lt;=29.9,"OVERWEIGHT",B70&gt;=30,"OBESITY")</f>
        <v>OBESITY</v>
      </c>
      <c r="J70" t="str" cm="1">
        <f t="array" ref="J70">_xlfn.IFS(C70&lt;=5.7,"NORMAL",C70&lt;=6.4,"PREDIABETES",C70&gt;=6.5,"DIABETES")</f>
        <v>NORMAL</v>
      </c>
    </row>
    <row r="71" spans="1:10" x14ac:dyDescent="0.25">
      <c r="A71" t="s">
        <v>2302</v>
      </c>
      <c r="B71">
        <v>30.8</v>
      </c>
      <c r="C71">
        <v>9.77</v>
      </c>
      <c r="D71" t="s">
        <v>2379</v>
      </c>
      <c r="E71" t="s">
        <v>2379</v>
      </c>
      <c r="F71" t="s">
        <v>2379</v>
      </c>
      <c r="G71" s="11">
        <v>0</v>
      </c>
      <c r="H71" t="s">
        <v>2380</v>
      </c>
      <c r="I71" t="str" cm="1">
        <f t="array" ref="I71">_xlfn.IFS(B71&lt;=18,"UNDERWEIGHT",B71&lt;=24.9,"NORMALWEIGHT",B71&lt;=29.9,"OVERWEIGHT",B71&gt;=30,"OBESITY")</f>
        <v>OBESITY</v>
      </c>
      <c r="J71" t="str" cm="1">
        <f t="array" ref="J71">_xlfn.IFS(C71&lt;=5.7,"NORMAL",C71&lt;=6.4,"PREDIABETES",C71&gt;=6.5,"DIABETES")</f>
        <v>DIABETES</v>
      </c>
    </row>
    <row r="72" spans="1:10" x14ac:dyDescent="0.25">
      <c r="A72" t="s">
        <v>2301</v>
      </c>
      <c r="B72">
        <v>38.39</v>
      </c>
      <c r="C72">
        <v>4.25</v>
      </c>
      <c r="D72" t="s">
        <v>2379</v>
      </c>
      <c r="E72" t="s">
        <v>2379</v>
      </c>
      <c r="F72" t="s">
        <v>2379</v>
      </c>
      <c r="G72" s="11">
        <v>1</v>
      </c>
      <c r="H72" t="s">
        <v>2380</v>
      </c>
      <c r="I72" t="str" cm="1">
        <f t="array" ref="I72">_xlfn.IFS(B72&lt;=18,"UNDERWEIGHT",B72&lt;=24.9,"NORMALWEIGHT",B72&lt;=29.9,"OVERWEIGHT",B72&gt;=30,"OBESITY")</f>
        <v>OBESITY</v>
      </c>
      <c r="J72" t="str" cm="1">
        <f t="array" ref="J72">_xlfn.IFS(C72&lt;=5.7,"NORMAL",C72&lt;=6.4,"PREDIABETES",C72&gt;=6.5,"DIABETES")</f>
        <v>NORMAL</v>
      </c>
    </row>
    <row r="73" spans="1:10" x14ac:dyDescent="0.25">
      <c r="A73" t="s">
        <v>2300</v>
      </c>
      <c r="B73">
        <v>32.299999999999997</v>
      </c>
      <c r="C73">
        <v>4.76</v>
      </c>
      <c r="D73" t="s">
        <v>2379</v>
      </c>
      <c r="E73" t="s">
        <v>2379</v>
      </c>
      <c r="F73" t="s">
        <v>2379</v>
      </c>
      <c r="G73" s="11">
        <v>2</v>
      </c>
      <c r="H73" t="s">
        <v>2380</v>
      </c>
      <c r="I73" t="str" cm="1">
        <f t="array" ref="I73">_xlfn.IFS(B73&lt;=18,"UNDERWEIGHT",B73&lt;=24.9,"NORMALWEIGHT",B73&lt;=29.9,"OVERWEIGHT",B73&gt;=30,"OBESITY")</f>
        <v>OBESITY</v>
      </c>
      <c r="J73" t="str" cm="1">
        <f t="array" ref="J73">_xlfn.IFS(C73&lt;=5.7,"NORMAL",C73&lt;=6.4,"PREDIABETES",C73&gt;=6.5,"DIABETES")</f>
        <v>NORMAL</v>
      </c>
    </row>
    <row r="74" spans="1:10" x14ac:dyDescent="0.25">
      <c r="A74" t="s">
        <v>2299</v>
      </c>
      <c r="B74">
        <v>48.8</v>
      </c>
      <c r="C74">
        <v>6.22</v>
      </c>
      <c r="D74" t="s">
        <v>2380</v>
      </c>
      <c r="E74" t="s">
        <v>2379</v>
      </c>
      <c r="F74" t="s">
        <v>2379</v>
      </c>
      <c r="G74" s="11">
        <v>2</v>
      </c>
      <c r="H74" t="s">
        <v>2380</v>
      </c>
      <c r="I74" t="str" cm="1">
        <f t="array" ref="I74">_xlfn.IFS(B74&lt;=18,"UNDERWEIGHT",B74&lt;=24.9,"NORMALWEIGHT",B74&lt;=29.9,"OVERWEIGHT",B74&gt;=30,"OBESITY")</f>
        <v>OBESITY</v>
      </c>
      <c r="J74" t="str" cm="1">
        <f t="array" ref="J74">_xlfn.IFS(C74&lt;=5.7,"NORMAL",C74&lt;=6.4,"PREDIABETES",C74&gt;=6.5,"DIABETES")</f>
        <v>PREDIABETES</v>
      </c>
    </row>
    <row r="75" spans="1:10" x14ac:dyDescent="0.25">
      <c r="A75" t="s">
        <v>2298</v>
      </c>
      <c r="B75">
        <v>45.5</v>
      </c>
      <c r="C75">
        <v>7.96</v>
      </c>
      <c r="D75" t="s">
        <v>2379</v>
      </c>
      <c r="E75" t="s">
        <v>2379</v>
      </c>
      <c r="F75" t="s">
        <v>2379</v>
      </c>
      <c r="G75" s="11">
        <v>0</v>
      </c>
      <c r="H75" t="s">
        <v>2380</v>
      </c>
      <c r="I75" t="str" cm="1">
        <f t="array" ref="I75">_xlfn.IFS(B75&lt;=18,"UNDERWEIGHT",B75&lt;=24.9,"NORMALWEIGHT",B75&lt;=29.9,"OVERWEIGHT",B75&gt;=30,"OBESITY")</f>
        <v>OBESITY</v>
      </c>
      <c r="J75" t="str" cm="1">
        <f t="array" ref="J75">_xlfn.IFS(C75&lt;=5.7,"NORMAL",C75&lt;=6.4,"PREDIABETES",C75&gt;=6.5,"DIABETES")</f>
        <v>DIABETES</v>
      </c>
    </row>
    <row r="76" spans="1:10" x14ac:dyDescent="0.25">
      <c r="A76" t="s">
        <v>2297</v>
      </c>
      <c r="B76">
        <v>53.61</v>
      </c>
      <c r="C76">
        <v>10.92</v>
      </c>
      <c r="D76" t="s">
        <v>2380</v>
      </c>
      <c r="E76" t="s">
        <v>2379</v>
      </c>
      <c r="F76" t="s">
        <v>2379</v>
      </c>
      <c r="G76" s="11">
        <v>1</v>
      </c>
      <c r="H76" t="s">
        <v>2380</v>
      </c>
      <c r="I76" t="str" cm="1">
        <f t="array" ref="I76">_xlfn.IFS(B76&lt;=18,"UNDERWEIGHT",B76&lt;=24.9,"NORMALWEIGHT",B76&lt;=29.9,"OVERWEIGHT",B76&gt;=30,"OBESITY")</f>
        <v>OBESITY</v>
      </c>
      <c r="J76" t="str" cm="1">
        <f t="array" ref="J76">_xlfn.IFS(C76&lt;=5.7,"NORMAL",C76&lt;=6.4,"PREDIABETES",C76&gt;=6.5,"DIABETES")</f>
        <v>DIABETES</v>
      </c>
    </row>
    <row r="77" spans="1:10" x14ac:dyDescent="0.25">
      <c r="A77" t="s">
        <v>2296</v>
      </c>
      <c r="B77">
        <v>36.19</v>
      </c>
      <c r="C77">
        <v>11.51</v>
      </c>
      <c r="D77" t="s">
        <v>2380</v>
      </c>
      <c r="E77" t="s">
        <v>2379</v>
      </c>
      <c r="F77" t="s">
        <v>2379</v>
      </c>
      <c r="G77" s="11">
        <v>1</v>
      </c>
      <c r="H77" t="s">
        <v>2380</v>
      </c>
      <c r="I77" t="str" cm="1">
        <f t="array" ref="I77">_xlfn.IFS(B77&lt;=18,"UNDERWEIGHT",B77&lt;=24.9,"NORMALWEIGHT",B77&lt;=29.9,"OVERWEIGHT",B77&gt;=30,"OBESITY")</f>
        <v>OBESITY</v>
      </c>
      <c r="J77" t="str" cm="1">
        <f t="array" ref="J77">_xlfn.IFS(C77&lt;=5.7,"NORMAL",C77&lt;=6.4,"PREDIABETES",C77&gt;=6.5,"DIABETES")</f>
        <v>DIABETES</v>
      </c>
    </row>
    <row r="78" spans="1:10" x14ac:dyDescent="0.25">
      <c r="A78" t="s">
        <v>2295</v>
      </c>
      <c r="B78">
        <v>34.6</v>
      </c>
      <c r="C78">
        <v>5.99</v>
      </c>
      <c r="D78" t="s">
        <v>2380</v>
      </c>
      <c r="E78" t="s">
        <v>2379</v>
      </c>
      <c r="F78" t="s">
        <v>2379</v>
      </c>
      <c r="G78" s="11">
        <v>0</v>
      </c>
      <c r="H78" t="s">
        <v>2380</v>
      </c>
      <c r="I78" t="str" cm="1">
        <f t="array" ref="I78">_xlfn.IFS(B78&lt;=18,"UNDERWEIGHT",B78&lt;=24.9,"NORMALWEIGHT",B78&lt;=29.9,"OVERWEIGHT",B78&gt;=30,"OBESITY")</f>
        <v>OBESITY</v>
      </c>
      <c r="J78" t="str" cm="1">
        <f t="array" ref="J78">_xlfn.IFS(C78&lt;=5.7,"NORMAL",C78&lt;=6.4,"PREDIABETES",C78&gt;=6.5,"DIABETES")</f>
        <v>PREDIABETES</v>
      </c>
    </row>
    <row r="79" spans="1:10" x14ac:dyDescent="0.25">
      <c r="A79" t="s">
        <v>2294</v>
      </c>
      <c r="B79">
        <v>54.12</v>
      </c>
      <c r="C79">
        <v>11.57</v>
      </c>
      <c r="D79" t="s">
        <v>2379</v>
      </c>
      <c r="E79" t="s">
        <v>2379</v>
      </c>
      <c r="F79" t="s">
        <v>2379</v>
      </c>
      <c r="G79" s="11">
        <v>0</v>
      </c>
      <c r="H79" t="s">
        <v>2380</v>
      </c>
      <c r="I79" t="str" cm="1">
        <f t="array" ref="I79">_xlfn.IFS(B79&lt;=18,"UNDERWEIGHT",B79&lt;=24.9,"NORMALWEIGHT",B79&lt;=29.9,"OVERWEIGHT",B79&gt;=30,"OBESITY")</f>
        <v>OBESITY</v>
      </c>
      <c r="J79" t="str" cm="1">
        <f t="array" ref="J79">_xlfn.IFS(C79&lt;=5.7,"NORMAL",C79&lt;=6.4,"PREDIABETES",C79&gt;=6.5,"DIABETES")</f>
        <v>DIABETES</v>
      </c>
    </row>
    <row r="80" spans="1:10" x14ac:dyDescent="0.25">
      <c r="A80" t="s">
        <v>2293</v>
      </c>
      <c r="B80">
        <v>48.82</v>
      </c>
      <c r="C80">
        <v>6.67</v>
      </c>
      <c r="D80" t="s">
        <v>2380</v>
      </c>
      <c r="E80" t="s">
        <v>2379</v>
      </c>
      <c r="F80" t="s">
        <v>2379</v>
      </c>
      <c r="G80" s="11">
        <v>0</v>
      </c>
      <c r="H80" t="s">
        <v>2380</v>
      </c>
      <c r="I80" t="str" cm="1">
        <f t="array" ref="I80">_xlfn.IFS(B80&lt;=18,"UNDERWEIGHT",B80&lt;=24.9,"NORMALWEIGHT",B80&lt;=29.9,"OVERWEIGHT",B80&gt;=30,"OBESITY")</f>
        <v>OBESITY</v>
      </c>
      <c r="J80" t="str" cm="1">
        <f t="array" ref="J80">_xlfn.IFS(C80&lt;=5.7,"NORMAL",C80&lt;=6.4,"PREDIABETES",C80&gt;=6.5,"DIABETES")</f>
        <v>DIABETES</v>
      </c>
    </row>
    <row r="81" spans="1:10" x14ac:dyDescent="0.25">
      <c r="A81" t="s">
        <v>2292</v>
      </c>
      <c r="B81">
        <v>51.01</v>
      </c>
      <c r="C81">
        <v>9.1999999999999993</v>
      </c>
      <c r="D81" t="s">
        <v>2379</v>
      </c>
      <c r="E81" t="s">
        <v>2379</v>
      </c>
      <c r="F81" t="s">
        <v>2379</v>
      </c>
      <c r="G81" s="11">
        <v>0</v>
      </c>
      <c r="H81" t="s">
        <v>2380</v>
      </c>
      <c r="I81" t="str" cm="1">
        <f t="array" ref="I81">_xlfn.IFS(B81&lt;=18,"UNDERWEIGHT",B81&lt;=24.9,"NORMALWEIGHT",B81&lt;=29.9,"OVERWEIGHT",B81&gt;=30,"OBESITY")</f>
        <v>OBESITY</v>
      </c>
      <c r="J81" t="str" cm="1">
        <f t="array" ref="J81">_xlfn.IFS(C81&lt;=5.7,"NORMAL",C81&lt;=6.4,"PREDIABETES",C81&gt;=6.5,"DIABETES")</f>
        <v>DIABETES</v>
      </c>
    </row>
    <row r="82" spans="1:10" x14ac:dyDescent="0.25">
      <c r="A82" t="s">
        <v>2291</v>
      </c>
      <c r="B82">
        <v>45.65</v>
      </c>
      <c r="C82">
        <v>5.1100000000000003</v>
      </c>
      <c r="D82" t="s">
        <v>2380</v>
      </c>
      <c r="E82" t="s">
        <v>2379</v>
      </c>
      <c r="F82" t="s">
        <v>2379</v>
      </c>
      <c r="G82" s="11">
        <v>1</v>
      </c>
      <c r="H82" t="s">
        <v>2380</v>
      </c>
      <c r="I82" t="str" cm="1">
        <f t="array" ref="I82">_xlfn.IFS(B82&lt;=18,"UNDERWEIGHT",B82&lt;=24.9,"NORMALWEIGHT",B82&lt;=29.9,"OVERWEIGHT",B82&gt;=30,"OBESITY")</f>
        <v>OBESITY</v>
      </c>
      <c r="J82" t="str" cm="1">
        <f t="array" ref="J82">_xlfn.IFS(C82&lt;=5.7,"NORMAL",C82&lt;=6.4,"PREDIABETES",C82&gt;=6.5,"DIABETES")</f>
        <v>NORMAL</v>
      </c>
    </row>
    <row r="83" spans="1:10" x14ac:dyDescent="0.25">
      <c r="A83" t="s">
        <v>2290</v>
      </c>
      <c r="B83">
        <v>52.9</v>
      </c>
      <c r="C83">
        <v>5.34</v>
      </c>
      <c r="D83" t="s">
        <v>2379</v>
      </c>
      <c r="E83" t="s">
        <v>2379</v>
      </c>
      <c r="F83" t="s">
        <v>2379</v>
      </c>
      <c r="G83" s="11">
        <v>0</v>
      </c>
      <c r="H83" t="s">
        <v>2380</v>
      </c>
      <c r="I83" t="str" cm="1">
        <f t="array" ref="I83">_xlfn.IFS(B83&lt;=18,"UNDERWEIGHT",B83&lt;=24.9,"NORMALWEIGHT",B83&lt;=29.9,"OVERWEIGHT",B83&gt;=30,"OBESITY")</f>
        <v>OBESITY</v>
      </c>
      <c r="J83" t="str" cm="1">
        <f t="array" ref="J83">_xlfn.IFS(C83&lt;=5.7,"NORMAL",C83&lt;=6.4,"PREDIABETES",C83&gt;=6.5,"DIABETES")</f>
        <v>NORMAL</v>
      </c>
    </row>
    <row r="84" spans="1:10" x14ac:dyDescent="0.25">
      <c r="A84" t="s">
        <v>2289</v>
      </c>
      <c r="B84">
        <v>45.41</v>
      </c>
      <c r="C84">
        <v>4.03</v>
      </c>
      <c r="D84" t="s">
        <v>2380</v>
      </c>
      <c r="E84" t="s">
        <v>2379</v>
      </c>
      <c r="F84" t="s">
        <v>2379</v>
      </c>
      <c r="G84" s="11">
        <v>1</v>
      </c>
      <c r="H84" t="s">
        <v>2380</v>
      </c>
      <c r="I84" t="str" cm="1">
        <f t="array" ref="I84">_xlfn.IFS(B84&lt;=18,"UNDERWEIGHT",B84&lt;=24.9,"NORMALWEIGHT",B84&lt;=29.9,"OVERWEIGHT",B84&gt;=30,"OBESITY")</f>
        <v>OBESITY</v>
      </c>
      <c r="J84" t="str" cm="1">
        <f t="array" ref="J84">_xlfn.IFS(C84&lt;=5.7,"NORMAL",C84&lt;=6.4,"PREDIABETES",C84&gt;=6.5,"DIABETES")</f>
        <v>NORMAL</v>
      </c>
    </row>
    <row r="85" spans="1:10" x14ac:dyDescent="0.25">
      <c r="A85" t="s">
        <v>2288</v>
      </c>
      <c r="B85">
        <v>49.41</v>
      </c>
      <c r="C85">
        <v>4.2300000000000004</v>
      </c>
      <c r="D85" t="s">
        <v>2380</v>
      </c>
      <c r="E85" t="s">
        <v>2379</v>
      </c>
      <c r="F85" t="s">
        <v>2380</v>
      </c>
      <c r="G85" s="11">
        <v>1</v>
      </c>
      <c r="H85" t="s">
        <v>2380</v>
      </c>
      <c r="I85" t="str" cm="1">
        <f t="array" ref="I85">_xlfn.IFS(B85&lt;=18,"UNDERWEIGHT",B85&lt;=24.9,"NORMALWEIGHT",B85&lt;=29.9,"OVERWEIGHT",B85&gt;=30,"OBESITY")</f>
        <v>OBESITY</v>
      </c>
      <c r="J85" t="str" cm="1">
        <f t="array" ref="J85">_xlfn.IFS(C85&lt;=5.7,"NORMAL",C85&lt;=6.4,"PREDIABETES",C85&gt;=6.5,"DIABETES")</f>
        <v>NORMAL</v>
      </c>
    </row>
    <row r="86" spans="1:10" x14ac:dyDescent="0.25">
      <c r="A86" t="s">
        <v>2287</v>
      </c>
      <c r="B86">
        <v>31.824999999999999</v>
      </c>
      <c r="C86">
        <v>4.0599999999999996</v>
      </c>
      <c r="D86" t="s">
        <v>2379</v>
      </c>
      <c r="E86" t="s">
        <v>2379</v>
      </c>
      <c r="F86" t="s">
        <v>2379</v>
      </c>
      <c r="G86" s="11">
        <v>2</v>
      </c>
      <c r="H86" t="s">
        <v>2380</v>
      </c>
      <c r="I86" t="str" cm="1">
        <f t="array" ref="I86">_xlfn.IFS(B86&lt;=18,"UNDERWEIGHT",B86&lt;=24.9,"NORMALWEIGHT",B86&lt;=29.9,"OVERWEIGHT",B86&gt;=30,"OBESITY")</f>
        <v>OBESITY</v>
      </c>
      <c r="J86" t="str" cm="1">
        <f t="array" ref="J86">_xlfn.IFS(C86&lt;=5.7,"NORMAL",C86&lt;=6.4,"PREDIABETES",C86&gt;=6.5,"DIABETES")</f>
        <v>NORMAL</v>
      </c>
    </row>
    <row r="87" spans="1:10" x14ac:dyDescent="0.25">
      <c r="A87" t="s">
        <v>2286</v>
      </c>
      <c r="B87">
        <v>51.28</v>
      </c>
      <c r="C87">
        <v>4.68</v>
      </c>
      <c r="D87" t="s">
        <v>2379</v>
      </c>
      <c r="E87" t="s">
        <v>2379</v>
      </c>
      <c r="F87" t="s">
        <v>2379</v>
      </c>
      <c r="G87" s="11">
        <v>2</v>
      </c>
      <c r="H87" t="s">
        <v>2380</v>
      </c>
      <c r="I87" t="str" cm="1">
        <f t="array" ref="I87">_xlfn.IFS(B87&lt;=18,"UNDERWEIGHT",B87&lt;=24.9,"NORMALWEIGHT",B87&lt;=29.9,"OVERWEIGHT",B87&gt;=30,"OBESITY")</f>
        <v>OBESITY</v>
      </c>
      <c r="J87" t="str" cm="1">
        <f t="array" ref="J87">_xlfn.IFS(C87&lt;=5.7,"NORMAL",C87&lt;=6.4,"PREDIABETES",C87&gt;=6.5,"DIABETES")</f>
        <v>NORMAL</v>
      </c>
    </row>
    <row r="88" spans="1:10" x14ac:dyDescent="0.25">
      <c r="A88" t="s">
        <v>2285</v>
      </c>
      <c r="B88">
        <v>34.96</v>
      </c>
      <c r="C88">
        <v>4.34</v>
      </c>
      <c r="D88" t="s">
        <v>2379</v>
      </c>
      <c r="E88" t="s">
        <v>2379</v>
      </c>
      <c r="F88" t="s">
        <v>2380</v>
      </c>
      <c r="G88" s="11">
        <v>1</v>
      </c>
      <c r="H88" t="s">
        <v>2380</v>
      </c>
      <c r="I88" t="str" cm="1">
        <f t="array" ref="I88">_xlfn.IFS(B88&lt;=18,"UNDERWEIGHT",B88&lt;=24.9,"NORMALWEIGHT",B88&lt;=29.9,"OVERWEIGHT",B88&gt;=30,"OBESITY")</f>
        <v>OBESITY</v>
      </c>
      <c r="J88" t="str" cm="1">
        <f t="array" ref="J88">_xlfn.IFS(C88&lt;=5.7,"NORMAL",C88&lt;=6.4,"PREDIABETES",C88&gt;=6.5,"DIABETES")</f>
        <v>NORMAL</v>
      </c>
    </row>
    <row r="89" spans="1:10" x14ac:dyDescent="0.25">
      <c r="A89" t="s">
        <v>2284</v>
      </c>
      <c r="B89">
        <v>33.11</v>
      </c>
      <c r="C89">
        <v>10.51</v>
      </c>
      <c r="D89" t="s">
        <v>2379</v>
      </c>
      <c r="E89" t="s">
        <v>2379</v>
      </c>
      <c r="F89" t="s">
        <v>2379</v>
      </c>
      <c r="G89" s="11">
        <v>0</v>
      </c>
      <c r="H89" t="s">
        <v>2380</v>
      </c>
      <c r="I89" t="str" cm="1">
        <f t="array" ref="I89">_xlfn.IFS(B89&lt;=18,"UNDERWEIGHT",B89&lt;=24.9,"NORMALWEIGHT",B89&lt;=29.9,"OVERWEIGHT",B89&gt;=30,"OBESITY")</f>
        <v>OBESITY</v>
      </c>
      <c r="J89" t="str" cm="1">
        <f t="array" ref="J89">_xlfn.IFS(C89&lt;=5.7,"NORMAL",C89&lt;=6.4,"PREDIABETES",C89&gt;=6.5,"DIABETES")</f>
        <v>DIABETES</v>
      </c>
    </row>
    <row r="90" spans="1:10" x14ac:dyDescent="0.25">
      <c r="A90" t="s">
        <v>2283</v>
      </c>
      <c r="B90">
        <v>54.74</v>
      </c>
      <c r="C90">
        <v>5.84</v>
      </c>
      <c r="D90" t="s">
        <v>2380</v>
      </c>
      <c r="E90" t="s">
        <v>2379</v>
      </c>
      <c r="F90" t="s">
        <v>2380</v>
      </c>
      <c r="G90" s="11">
        <v>1</v>
      </c>
      <c r="H90" t="s">
        <v>2380</v>
      </c>
      <c r="I90" t="str" cm="1">
        <f t="array" ref="I90">_xlfn.IFS(B90&lt;=18,"UNDERWEIGHT",B90&lt;=24.9,"NORMALWEIGHT",B90&lt;=29.9,"OVERWEIGHT",B90&gt;=30,"OBESITY")</f>
        <v>OBESITY</v>
      </c>
      <c r="J90" t="str" cm="1">
        <f t="array" ref="J90">_xlfn.IFS(C90&lt;=5.7,"NORMAL",C90&lt;=6.4,"PREDIABETES",C90&gt;=6.5,"DIABETES")</f>
        <v>PREDIABETES</v>
      </c>
    </row>
    <row r="91" spans="1:10" x14ac:dyDescent="0.25">
      <c r="A91" t="s">
        <v>2282</v>
      </c>
      <c r="B91">
        <v>32.56</v>
      </c>
      <c r="C91">
        <v>5.41</v>
      </c>
      <c r="D91" t="s">
        <v>2379</v>
      </c>
      <c r="E91" t="s">
        <v>2379</v>
      </c>
      <c r="F91" t="s">
        <v>2380</v>
      </c>
      <c r="G91" s="11">
        <v>1</v>
      </c>
      <c r="H91" t="s">
        <v>2380</v>
      </c>
      <c r="I91" t="str" cm="1">
        <f t="array" ref="I91">_xlfn.IFS(B91&lt;=18,"UNDERWEIGHT",B91&lt;=24.9,"NORMALWEIGHT",B91&lt;=29.9,"OVERWEIGHT",B91&gt;=30,"OBESITY")</f>
        <v>OBESITY</v>
      </c>
      <c r="J91" t="str" cm="1">
        <f t="array" ref="J91">_xlfn.IFS(C91&lt;=5.7,"NORMAL",C91&lt;=6.4,"PREDIABETES",C91&gt;=6.5,"DIABETES")</f>
        <v>NORMAL</v>
      </c>
    </row>
    <row r="92" spans="1:10" x14ac:dyDescent="0.25">
      <c r="A92" t="s">
        <v>2281</v>
      </c>
      <c r="B92">
        <v>39.049999999999997</v>
      </c>
      <c r="C92">
        <v>6.06</v>
      </c>
      <c r="D92" t="s">
        <v>2379</v>
      </c>
      <c r="E92" t="s">
        <v>2379</v>
      </c>
      <c r="F92" t="s">
        <v>2379</v>
      </c>
      <c r="G92" s="11">
        <v>1</v>
      </c>
      <c r="H92" t="s">
        <v>2380</v>
      </c>
      <c r="I92" t="str" cm="1">
        <f t="array" ref="I92">_xlfn.IFS(B92&lt;=18,"UNDERWEIGHT",B92&lt;=24.9,"NORMALWEIGHT",B92&lt;=29.9,"OVERWEIGHT",B92&gt;=30,"OBESITY")</f>
        <v>OBESITY</v>
      </c>
      <c r="J92" t="str" cm="1">
        <f t="array" ref="J92">_xlfn.IFS(C92&lt;=5.7,"NORMAL",C92&lt;=6.4,"PREDIABETES",C92&gt;=6.5,"DIABETES")</f>
        <v>PREDIABETES</v>
      </c>
    </row>
    <row r="93" spans="1:10" x14ac:dyDescent="0.25">
      <c r="A93" t="s">
        <v>2280</v>
      </c>
      <c r="B93">
        <v>42.75</v>
      </c>
      <c r="C93">
        <v>4.22</v>
      </c>
      <c r="D93" t="s">
        <v>2379</v>
      </c>
      <c r="E93" t="s">
        <v>2379</v>
      </c>
      <c r="F93" t="s">
        <v>2379</v>
      </c>
      <c r="G93" s="11">
        <v>0</v>
      </c>
      <c r="H93" t="s">
        <v>2380</v>
      </c>
      <c r="I93" t="str" cm="1">
        <f t="array" ref="I93">_xlfn.IFS(B93&lt;=18,"UNDERWEIGHT",B93&lt;=24.9,"NORMALWEIGHT",B93&lt;=29.9,"OVERWEIGHT",B93&gt;=30,"OBESITY")</f>
        <v>OBESITY</v>
      </c>
      <c r="J93" t="str" cm="1">
        <f t="array" ref="J93">_xlfn.IFS(C93&lt;=5.7,"NORMAL",C93&lt;=6.4,"PREDIABETES",C93&gt;=6.5,"DIABETES")</f>
        <v>NORMAL</v>
      </c>
    </row>
    <row r="94" spans="1:10" x14ac:dyDescent="0.25">
      <c r="A94" t="s">
        <v>2279</v>
      </c>
      <c r="B94">
        <v>50.58</v>
      </c>
      <c r="C94">
        <v>5.12</v>
      </c>
      <c r="D94" t="s">
        <v>2379</v>
      </c>
      <c r="E94" t="s">
        <v>2379</v>
      </c>
      <c r="F94" t="s">
        <v>2379</v>
      </c>
      <c r="G94" s="11">
        <v>2</v>
      </c>
      <c r="H94" t="s">
        <v>2380</v>
      </c>
      <c r="I94" t="str" cm="1">
        <f t="array" ref="I94">_xlfn.IFS(B94&lt;=18,"UNDERWEIGHT",B94&lt;=24.9,"NORMALWEIGHT",B94&lt;=29.9,"OVERWEIGHT",B94&gt;=30,"OBESITY")</f>
        <v>OBESITY</v>
      </c>
      <c r="J94" t="str" cm="1">
        <f t="array" ref="J94">_xlfn.IFS(C94&lt;=5.7,"NORMAL",C94&lt;=6.4,"PREDIABETES",C94&gt;=6.5,"DIABETES")</f>
        <v>NORMAL</v>
      </c>
    </row>
    <row r="95" spans="1:10" x14ac:dyDescent="0.25">
      <c r="A95" t="s">
        <v>2278</v>
      </c>
      <c r="B95">
        <v>30.495000000000001</v>
      </c>
      <c r="C95">
        <v>4.57</v>
      </c>
      <c r="D95" t="s">
        <v>2380</v>
      </c>
      <c r="E95" t="s">
        <v>2379</v>
      </c>
      <c r="F95" t="s">
        <v>2379</v>
      </c>
      <c r="G95" s="11">
        <v>0</v>
      </c>
      <c r="H95" t="s">
        <v>2380</v>
      </c>
      <c r="I95" t="str" cm="1">
        <f t="array" ref="I95">_xlfn.IFS(B95&lt;=18,"UNDERWEIGHT",B95&lt;=24.9,"NORMALWEIGHT",B95&lt;=29.9,"OVERWEIGHT",B95&gt;=30,"OBESITY")</f>
        <v>OBESITY</v>
      </c>
      <c r="J95" t="str" cm="1">
        <f t="array" ref="J95">_xlfn.IFS(C95&lt;=5.7,"NORMAL",C95&lt;=6.4,"PREDIABETES",C95&gt;=6.5,"DIABETES")</f>
        <v>NORMAL</v>
      </c>
    </row>
    <row r="96" spans="1:10" x14ac:dyDescent="0.25">
      <c r="A96" t="s">
        <v>2277</v>
      </c>
      <c r="B96">
        <v>48.31</v>
      </c>
      <c r="C96">
        <v>9.58</v>
      </c>
      <c r="D96" t="s">
        <v>2380</v>
      </c>
      <c r="E96" t="s">
        <v>2379</v>
      </c>
      <c r="F96" t="s">
        <v>2379</v>
      </c>
      <c r="G96" s="11">
        <v>2</v>
      </c>
      <c r="H96" t="s">
        <v>2380</v>
      </c>
      <c r="I96" t="str" cm="1">
        <f t="array" ref="I96">_xlfn.IFS(B96&lt;=18,"UNDERWEIGHT",B96&lt;=24.9,"NORMALWEIGHT",B96&lt;=29.9,"OVERWEIGHT",B96&gt;=30,"OBESITY")</f>
        <v>OBESITY</v>
      </c>
      <c r="J96" t="str" cm="1">
        <f t="array" ref="J96">_xlfn.IFS(C96&lt;=5.7,"NORMAL",C96&lt;=6.4,"PREDIABETES",C96&gt;=6.5,"DIABETES")</f>
        <v>DIABETES</v>
      </c>
    </row>
    <row r="97" spans="1:10" x14ac:dyDescent="0.25">
      <c r="A97" t="s">
        <v>2276</v>
      </c>
      <c r="B97">
        <v>48.99</v>
      </c>
      <c r="C97">
        <v>9.7799999999999994</v>
      </c>
      <c r="D97" t="s">
        <v>2380</v>
      </c>
      <c r="E97" t="s">
        <v>2379</v>
      </c>
      <c r="F97" t="s">
        <v>2379</v>
      </c>
      <c r="G97" s="11">
        <v>1</v>
      </c>
      <c r="H97" t="s">
        <v>2380</v>
      </c>
      <c r="I97" t="str" cm="1">
        <f t="array" ref="I97">_xlfn.IFS(B97&lt;=18,"UNDERWEIGHT",B97&lt;=24.9,"NORMALWEIGHT",B97&lt;=29.9,"OVERWEIGHT",B97&gt;=30,"OBESITY")</f>
        <v>OBESITY</v>
      </c>
      <c r="J97" t="str" cm="1">
        <f t="array" ref="J97">_xlfn.IFS(C97&lt;=5.7,"NORMAL",C97&lt;=6.4,"PREDIABETES",C97&gt;=6.5,"DIABETES")</f>
        <v>DIABETES</v>
      </c>
    </row>
    <row r="98" spans="1:10" x14ac:dyDescent="0.25">
      <c r="A98" t="s">
        <v>2275</v>
      </c>
      <c r="B98">
        <v>38.39</v>
      </c>
      <c r="C98">
        <v>4.1100000000000003</v>
      </c>
      <c r="D98" t="s">
        <v>2380</v>
      </c>
      <c r="E98" t="s">
        <v>2379</v>
      </c>
      <c r="F98" t="s">
        <v>2379</v>
      </c>
      <c r="G98" s="11">
        <v>0</v>
      </c>
      <c r="H98" t="s">
        <v>2380</v>
      </c>
      <c r="I98" t="str" cm="1">
        <f t="array" ref="I98">_xlfn.IFS(B98&lt;=18,"UNDERWEIGHT",B98&lt;=24.9,"NORMALWEIGHT",B98&lt;=29.9,"OVERWEIGHT",B98&gt;=30,"OBESITY")</f>
        <v>OBESITY</v>
      </c>
      <c r="J98" t="str" cm="1">
        <f t="array" ref="J98">_xlfn.IFS(C98&lt;=5.7,"NORMAL",C98&lt;=6.4,"PREDIABETES",C98&gt;=6.5,"DIABETES")</f>
        <v>NORMAL</v>
      </c>
    </row>
    <row r="99" spans="1:10" x14ac:dyDescent="0.25">
      <c r="A99" t="s">
        <v>2274</v>
      </c>
      <c r="B99">
        <v>44.34</v>
      </c>
      <c r="C99">
        <v>4.0199999999999996</v>
      </c>
      <c r="D99" t="s">
        <v>2380</v>
      </c>
      <c r="E99" t="s">
        <v>2379</v>
      </c>
      <c r="F99" t="s">
        <v>2379</v>
      </c>
      <c r="G99" s="11">
        <v>2</v>
      </c>
      <c r="H99" t="s">
        <v>2380</v>
      </c>
      <c r="I99" t="str" cm="1">
        <f t="array" ref="I99">_xlfn.IFS(B99&lt;=18,"UNDERWEIGHT",B99&lt;=24.9,"NORMALWEIGHT",B99&lt;=29.9,"OVERWEIGHT",B99&gt;=30,"OBESITY")</f>
        <v>OBESITY</v>
      </c>
      <c r="J99" t="str" cm="1">
        <f t="array" ref="J99">_xlfn.IFS(C99&lt;=5.7,"NORMAL",C99&lt;=6.4,"PREDIABETES",C99&gt;=6.5,"DIABETES")</f>
        <v>NORMAL</v>
      </c>
    </row>
    <row r="100" spans="1:10" x14ac:dyDescent="0.25">
      <c r="A100" t="s">
        <v>2273</v>
      </c>
      <c r="B100">
        <v>41.51</v>
      </c>
      <c r="C100">
        <v>6.92</v>
      </c>
      <c r="D100" t="s">
        <v>2379</v>
      </c>
      <c r="E100" t="s">
        <v>2379</v>
      </c>
      <c r="F100" t="s">
        <v>2379</v>
      </c>
      <c r="G100" s="11">
        <v>0</v>
      </c>
      <c r="H100" t="s">
        <v>2380</v>
      </c>
      <c r="I100" t="str" cm="1">
        <f t="array" ref="I100">_xlfn.IFS(B100&lt;=18,"UNDERWEIGHT",B100&lt;=24.9,"NORMALWEIGHT",B100&lt;=29.9,"OVERWEIGHT",B100&gt;=30,"OBESITY")</f>
        <v>OBESITY</v>
      </c>
      <c r="J100" t="str" cm="1">
        <f t="array" ref="J100">_xlfn.IFS(C100&lt;=5.7,"NORMAL",C100&lt;=6.4,"PREDIABETES",C100&gt;=6.5,"DIABETES")</f>
        <v>DIABETES</v>
      </c>
    </row>
    <row r="101" spans="1:10" x14ac:dyDescent="0.25">
      <c r="A101" t="s">
        <v>2272</v>
      </c>
      <c r="B101">
        <v>48.2</v>
      </c>
      <c r="C101">
        <v>4.84</v>
      </c>
      <c r="D101" t="s">
        <v>2379</v>
      </c>
      <c r="E101" t="s">
        <v>2379</v>
      </c>
      <c r="F101" t="s">
        <v>2379</v>
      </c>
      <c r="G101" s="11">
        <v>0</v>
      </c>
      <c r="H101" t="s">
        <v>2380</v>
      </c>
      <c r="I101" t="str" cm="1">
        <f t="array" ref="I101">_xlfn.IFS(B101&lt;=18,"UNDERWEIGHT",B101&lt;=24.9,"NORMALWEIGHT",B101&lt;=29.9,"OVERWEIGHT",B101&gt;=30,"OBESITY")</f>
        <v>OBESITY</v>
      </c>
      <c r="J101" t="str" cm="1">
        <f t="array" ref="J101">_xlfn.IFS(C101&lt;=5.7,"NORMAL",C101&lt;=6.4,"PREDIABETES",C101&gt;=6.5,"DIABETES")</f>
        <v>NORMAL</v>
      </c>
    </row>
    <row r="102" spans="1:10" x14ac:dyDescent="0.25">
      <c r="A102" t="s">
        <v>2271</v>
      </c>
      <c r="B102">
        <v>35.75</v>
      </c>
      <c r="C102">
        <v>8</v>
      </c>
      <c r="D102" t="s">
        <v>2380</v>
      </c>
      <c r="E102" t="s">
        <v>2379</v>
      </c>
      <c r="F102" t="s">
        <v>2379</v>
      </c>
      <c r="G102" s="11">
        <v>0</v>
      </c>
      <c r="H102" t="s">
        <v>2380</v>
      </c>
      <c r="I102" t="str" cm="1">
        <f t="array" ref="I102">_xlfn.IFS(B102&lt;=18,"UNDERWEIGHT",B102&lt;=24.9,"NORMALWEIGHT",B102&lt;=29.9,"OVERWEIGHT",B102&gt;=30,"OBESITY")</f>
        <v>OBESITY</v>
      </c>
      <c r="J102" t="str" cm="1">
        <f t="array" ref="J102">_xlfn.IFS(C102&lt;=5.7,"NORMAL",C102&lt;=6.4,"PREDIABETES",C102&gt;=6.5,"DIABETES")</f>
        <v>DIABETES</v>
      </c>
    </row>
    <row r="103" spans="1:10" x14ac:dyDescent="0.25">
      <c r="A103" t="s">
        <v>2270</v>
      </c>
      <c r="B103">
        <v>53.81</v>
      </c>
      <c r="C103">
        <v>8.77</v>
      </c>
      <c r="D103" t="s">
        <v>2380</v>
      </c>
      <c r="E103" t="s">
        <v>2379</v>
      </c>
      <c r="F103" t="s">
        <v>2379</v>
      </c>
      <c r="G103" s="11">
        <v>0</v>
      </c>
      <c r="H103" t="s">
        <v>2380</v>
      </c>
      <c r="I103" t="str" cm="1">
        <f t="array" ref="I103">_xlfn.IFS(B103&lt;=18,"UNDERWEIGHT",B103&lt;=24.9,"NORMALWEIGHT",B103&lt;=29.9,"OVERWEIGHT",B103&gt;=30,"OBESITY")</f>
        <v>OBESITY</v>
      </c>
      <c r="J103" t="str" cm="1">
        <f t="array" ref="J103">_xlfn.IFS(C103&lt;=5.7,"NORMAL",C103&lt;=6.4,"PREDIABETES",C103&gt;=6.5,"DIABETES")</f>
        <v>DIABETES</v>
      </c>
    </row>
    <row r="104" spans="1:10" x14ac:dyDescent="0.25">
      <c r="A104" t="s">
        <v>2269</v>
      </c>
      <c r="B104">
        <v>49.48</v>
      </c>
      <c r="C104">
        <v>4.96</v>
      </c>
      <c r="D104" t="s">
        <v>2379</v>
      </c>
      <c r="E104" t="s">
        <v>2379</v>
      </c>
      <c r="F104" t="s">
        <v>2380</v>
      </c>
      <c r="G104" s="11">
        <v>1</v>
      </c>
      <c r="H104" t="s">
        <v>2380</v>
      </c>
      <c r="I104" t="str" cm="1">
        <f t="array" ref="I104">_xlfn.IFS(B104&lt;=18,"UNDERWEIGHT",B104&lt;=24.9,"NORMALWEIGHT",B104&lt;=29.9,"OVERWEIGHT",B104&gt;=30,"OBESITY")</f>
        <v>OBESITY</v>
      </c>
      <c r="J104" t="str" cm="1">
        <f t="array" ref="J104">_xlfn.IFS(C104&lt;=5.7,"NORMAL",C104&lt;=6.4,"PREDIABETES",C104&gt;=6.5,"DIABETES")</f>
        <v>NORMAL</v>
      </c>
    </row>
    <row r="105" spans="1:10" x14ac:dyDescent="0.25">
      <c r="A105" t="s">
        <v>2268</v>
      </c>
      <c r="B105">
        <v>34.1</v>
      </c>
      <c r="C105">
        <v>4.43</v>
      </c>
      <c r="D105" t="s">
        <v>2380</v>
      </c>
      <c r="E105" t="s">
        <v>2379</v>
      </c>
      <c r="F105" t="s">
        <v>2379</v>
      </c>
      <c r="G105" s="11">
        <v>0</v>
      </c>
      <c r="H105" t="s">
        <v>2380</v>
      </c>
      <c r="I105" t="str" cm="1">
        <f t="array" ref="I105">_xlfn.IFS(B105&lt;=18,"UNDERWEIGHT",B105&lt;=24.9,"NORMALWEIGHT",B105&lt;=29.9,"OVERWEIGHT",B105&gt;=30,"OBESITY")</f>
        <v>OBESITY</v>
      </c>
      <c r="J105" t="str" cm="1">
        <f t="array" ref="J105">_xlfn.IFS(C105&lt;=5.7,"NORMAL",C105&lt;=6.4,"PREDIABETES",C105&gt;=6.5,"DIABETES")</f>
        <v>NORMAL</v>
      </c>
    </row>
    <row r="106" spans="1:10" x14ac:dyDescent="0.25">
      <c r="A106" t="s">
        <v>2267</v>
      </c>
      <c r="B106">
        <v>35.299999999999997</v>
      </c>
      <c r="C106">
        <v>5.82</v>
      </c>
      <c r="D106" t="s">
        <v>2380</v>
      </c>
      <c r="E106" t="s">
        <v>2379</v>
      </c>
      <c r="F106" t="s">
        <v>2380</v>
      </c>
      <c r="G106" s="11">
        <v>1</v>
      </c>
      <c r="H106" t="s">
        <v>2380</v>
      </c>
      <c r="I106" t="str" cm="1">
        <f t="array" ref="I106">_xlfn.IFS(B106&lt;=18,"UNDERWEIGHT",B106&lt;=24.9,"NORMALWEIGHT",B106&lt;=29.9,"OVERWEIGHT",B106&gt;=30,"OBESITY")</f>
        <v>OBESITY</v>
      </c>
      <c r="J106" t="str" cm="1">
        <f t="array" ref="J106">_xlfn.IFS(C106&lt;=5.7,"NORMAL",C106&lt;=6.4,"PREDIABETES",C106&gt;=6.5,"DIABETES")</f>
        <v>PREDIABETES</v>
      </c>
    </row>
    <row r="107" spans="1:10" x14ac:dyDescent="0.25">
      <c r="A107" t="s">
        <v>2266</v>
      </c>
      <c r="B107">
        <v>43.83</v>
      </c>
      <c r="C107">
        <v>6.03</v>
      </c>
      <c r="D107" t="s">
        <v>2380</v>
      </c>
      <c r="E107" t="s">
        <v>2379</v>
      </c>
      <c r="F107" t="s">
        <v>2379</v>
      </c>
      <c r="G107" s="11">
        <v>2</v>
      </c>
      <c r="H107" t="s">
        <v>2380</v>
      </c>
      <c r="I107" t="str" cm="1">
        <f t="array" ref="I107">_xlfn.IFS(B107&lt;=18,"UNDERWEIGHT",B107&lt;=24.9,"NORMALWEIGHT",B107&lt;=29.9,"OVERWEIGHT",B107&gt;=30,"OBESITY")</f>
        <v>OBESITY</v>
      </c>
      <c r="J107" t="str" cm="1">
        <f t="array" ref="J107">_xlfn.IFS(C107&lt;=5.7,"NORMAL",C107&lt;=6.4,"PREDIABETES",C107&gt;=6.5,"DIABETES")</f>
        <v>PREDIABETES</v>
      </c>
    </row>
    <row r="108" spans="1:10" x14ac:dyDescent="0.25">
      <c r="A108" t="s">
        <v>2265</v>
      </c>
      <c r="B108">
        <v>50.07</v>
      </c>
      <c r="C108">
        <v>9.27</v>
      </c>
      <c r="D108" t="s">
        <v>2379</v>
      </c>
      <c r="E108" t="s">
        <v>2379</v>
      </c>
      <c r="F108" t="s">
        <v>2379</v>
      </c>
      <c r="G108" s="11">
        <v>0</v>
      </c>
      <c r="H108" t="s">
        <v>2380</v>
      </c>
      <c r="I108" t="str" cm="1">
        <f t="array" ref="I108">_xlfn.IFS(B108&lt;=18,"UNDERWEIGHT",B108&lt;=24.9,"NORMALWEIGHT",B108&lt;=29.9,"OVERWEIGHT",B108&gt;=30,"OBESITY")</f>
        <v>OBESITY</v>
      </c>
      <c r="J108" t="str" cm="1">
        <f t="array" ref="J108">_xlfn.IFS(C108&lt;=5.7,"NORMAL",C108&lt;=6.4,"PREDIABETES",C108&gt;=6.5,"DIABETES")</f>
        <v>DIABETES</v>
      </c>
    </row>
    <row r="109" spans="1:10" x14ac:dyDescent="0.25">
      <c r="A109" t="s">
        <v>2264</v>
      </c>
      <c r="B109">
        <v>32.774999999999999</v>
      </c>
      <c r="C109">
        <v>5.53</v>
      </c>
      <c r="D109" t="s">
        <v>2379</v>
      </c>
      <c r="E109" t="s">
        <v>2379</v>
      </c>
      <c r="F109" t="s">
        <v>2379</v>
      </c>
      <c r="G109" s="11">
        <v>0</v>
      </c>
      <c r="H109" t="s">
        <v>2380</v>
      </c>
      <c r="I109" t="str" cm="1">
        <f t="array" ref="I109">_xlfn.IFS(B109&lt;=18,"UNDERWEIGHT",B109&lt;=24.9,"NORMALWEIGHT",B109&lt;=29.9,"OVERWEIGHT",B109&gt;=30,"OBESITY")</f>
        <v>OBESITY</v>
      </c>
      <c r="J109" t="str" cm="1">
        <f t="array" ref="J109">_xlfn.IFS(C109&lt;=5.7,"NORMAL",C109&lt;=6.4,"PREDIABETES",C109&gt;=6.5,"DIABETES")</f>
        <v>NORMAL</v>
      </c>
    </row>
    <row r="110" spans="1:10" x14ac:dyDescent="0.25">
      <c r="A110" t="s">
        <v>2263</v>
      </c>
      <c r="B110">
        <v>34.104999999999997</v>
      </c>
      <c r="C110">
        <v>5.07</v>
      </c>
      <c r="D110" t="s">
        <v>2379</v>
      </c>
      <c r="E110" t="s">
        <v>2379</v>
      </c>
      <c r="F110" t="s">
        <v>2379</v>
      </c>
      <c r="G110" s="11">
        <v>1</v>
      </c>
      <c r="H110" t="s">
        <v>2380</v>
      </c>
      <c r="I110" t="str" cm="1">
        <f t="array" ref="I110">_xlfn.IFS(B110&lt;=18,"UNDERWEIGHT",B110&lt;=24.9,"NORMALWEIGHT",B110&lt;=29.9,"OVERWEIGHT",B110&gt;=30,"OBESITY")</f>
        <v>OBESITY</v>
      </c>
      <c r="J110" t="str" cm="1">
        <f t="array" ref="J110">_xlfn.IFS(C110&lt;=5.7,"NORMAL",C110&lt;=6.4,"PREDIABETES",C110&gt;=6.5,"DIABETES")</f>
        <v>NORMAL</v>
      </c>
    </row>
    <row r="111" spans="1:10" x14ac:dyDescent="0.25">
      <c r="A111" t="s">
        <v>2262</v>
      </c>
      <c r="B111">
        <v>48.93</v>
      </c>
      <c r="C111">
        <v>11.17</v>
      </c>
      <c r="D111" t="s">
        <v>2380</v>
      </c>
      <c r="E111" t="s">
        <v>2379</v>
      </c>
      <c r="F111" t="s">
        <v>2379</v>
      </c>
      <c r="G111" s="11">
        <v>1</v>
      </c>
      <c r="H111" t="s">
        <v>2380</v>
      </c>
      <c r="I111" t="str" cm="1">
        <f t="array" ref="I111">_xlfn.IFS(B111&lt;=18,"UNDERWEIGHT",B111&lt;=24.9,"NORMALWEIGHT",B111&lt;=29.9,"OVERWEIGHT",B111&gt;=30,"OBESITY")</f>
        <v>OBESITY</v>
      </c>
      <c r="J111" t="str" cm="1">
        <f t="array" ref="J111">_xlfn.IFS(C111&lt;=5.7,"NORMAL",C111&lt;=6.4,"PREDIABETES",C111&gt;=6.5,"DIABETES")</f>
        <v>DIABETES</v>
      </c>
    </row>
    <row r="112" spans="1:10" x14ac:dyDescent="0.25">
      <c r="A112" t="s">
        <v>2261</v>
      </c>
      <c r="B112">
        <v>37.07</v>
      </c>
      <c r="C112">
        <v>6.14</v>
      </c>
      <c r="D112" t="s">
        <v>2380</v>
      </c>
      <c r="E112" t="s">
        <v>2379</v>
      </c>
      <c r="F112" t="s">
        <v>2379</v>
      </c>
      <c r="G112" s="11">
        <v>0</v>
      </c>
      <c r="H112" t="s">
        <v>2380</v>
      </c>
      <c r="I112" t="str" cm="1">
        <f t="array" ref="I112">_xlfn.IFS(B112&lt;=18,"UNDERWEIGHT",B112&lt;=24.9,"NORMALWEIGHT",B112&lt;=29.9,"OVERWEIGHT",B112&gt;=30,"OBESITY")</f>
        <v>OBESITY</v>
      </c>
      <c r="J112" t="str" cm="1">
        <f t="array" ref="J112">_xlfn.IFS(C112&lt;=5.7,"NORMAL",C112&lt;=6.4,"PREDIABETES",C112&gt;=6.5,"DIABETES")</f>
        <v>PREDIABETES</v>
      </c>
    </row>
    <row r="113" spans="1:10" x14ac:dyDescent="0.25">
      <c r="A113" t="s">
        <v>2260</v>
      </c>
      <c r="B113">
        <v>51.51</v>
      </c>
      <c r="C113">
        <v>6.26</v>
      </c>
      <c r="D113" t="s">
        <v>2380</v>
      </c>
      <c r="E113" t="s">
        <v>2379</v>
      </c>
      <c r="F113" t="s">
        <v>2380</v>
      </c>
      <c r="G113" s="11">
        <v>1</v>
      </c>
      <c r="H113" t="s">
        <v>2380</v>
      </c>
      <c r="I113" t="str" cm="1">
        <f t="array" ref="I113">_xlfn.IFS(B113&lt;=18,"UNDERWEIGHT",B113&lt;=24.9,"NORMALWEIGHT",B113&lt;=29.9,"OVERWEIGHT",B113&gt;=30,"OBESITY")</f>
        <v>OBESITY</v>
      </c>
      <c r="J113" t="str" cm="1">
        <f t="array" ref="J113">_xlfn.IFS(C113&lt;=5.7,"NORMAL",C113&lt;=6.4,"PREDIABETES",C113&gt;=6.5,"DIABETES")</f>
        <v>PREDIABETES</v>
      </c>
    </row>
    <row r="114" spans="1:10" x14ac:dyDescent="0.25">
      <c r="A114" t="s">
        <v>2259</v>
      </c>
      <c r="B114">
        <v>34.799999999999997</v>
      </c>
      <c r="C114">
        <v>4.72</v>
      </c>
      <c r="D114" t="s">
        <v>2380</v>
      </c>
      <c r="E114" t="s">
        <v>2379</v>
      </c>
      <c r="F114" t="s">
        <v>2379</v>
      </c>
      <c r="G114" s="11">
        <v>0</v>
      </c>
      <c r="H114" t="s">
        <v>2380</v>
      </c>
      <c r="I114" t="str" cm="1">
        <f t="array" ref="I114">_xlfn.IFS(B114&lt;=18,"UNDERWEIGHT",B114&lt;=24.9,"NORMALWEIGHT",B114&lt;=29.9,"OVERWEIGHT",B114&gt;=30,"OBESITY")</f>
        <v>OBESITY</v>
      </c>
      <c r="J114" t="str" cm="1">
        <f t="array" ref="J114">_xlfn.IFS(C114&lt;=5.7,"NORMAL",C114&lt;=6.4,"PREDIABETES",C114&gt;=6.5,"DIABETES")</f>
        <v>NORMAL</v>
      </c>
    </row>
    <row r="115" spans="1:10" x14ac:dyDescent="0.25">
      <c r="A115" t="s">
        <v>2258</v>
      </c>
      <c r="B115">
        <v>36.67</v>
      </c>
      <c r="C115">
        <v>5.18</v>
      </c>
      <c r="D115" t="s">
        <v>2379</v>
      </c>
      <c r="E115" t="s">
        <v>2379</v>
      </c>
      <c r="F115" t="s">
        <v>2379</v>
      </c>
      <c r="G115" s="11">
        <v>1</v>
      </c>
      <c r="H115" t="s">
        <v>2380</v>
      </c>
      <c r="I115" t="str" cm="1">
        <f t="array" ref="I115">_xlfn.IFS(B115&lt;=18,"UNDERWEIGHT",B115&lt;=24.9,"NORMALWEIGHT",B115&lt;=29.9,"OVERWEIGHT",B115&gt;=30,"OBESITY")</f>
        <v>OBESITY</v>
      </c>
      <c r="J115" t="str" cm="1">
        <f t="array" ref="J115">_xlfn.IFS(C115&lt;=5.7,"NORMAL",C115&lt;=6.4,"PREDIABETES",C115&gt;=6.5,"DIABETES")</f>
        <v>NORMAL</v>
      </c>
    </row>
    <row r="116" spans="1:10" x14ac:dyDescent="0.25">
      <c r="A116" t="s">
        <v>2257</v>
      </c>
      <c r="B116">
        <v>30.9</v>
      </c>
      <c r="C116">
        <v>9.4</v>
      </c>
      <c r="D116" t="s">
        <v>2379</v>
      </c>
      <c r="E116" t="s">
        <v>2379</v>
      </c>
      <c r="F116" t="s">
        <v>2379</v>
      </c>
      <c r="G116" s="11">
        <v>2</v>
      </c>
      <c r="H116" t="s">
        <v>2380</v>
      </c>
      <c r="I116" t="str" cm="1">
        <f t="array" ref="I116">_xlfn.IFS(B116&lt;=18,"UNDERWEIGHT",B116&lt;=24.9,"NORMALWEIGHT",B116&lt;=29.9,"OVERWEIGHT",B116&gt;=30,"OBESITY")</f>
        <v>OBESITY</v>
      </c>
      <c r="J116" t="str" cm="1">
        <f t="array" ref="J116">_xlfn.IFS(C116&lt;=5.7,"NORMAL",C116&lt;=6.4,"PREDIABETES",C116&gt;=6.5,"DIABETES")</f>
        <v>DIABETES</v>
      </c>
    </row>
    <row r="117" spans="1:10" x14ac:dyDescent="0.25">
      <c r="A117" t="s">
        <v>2256</v>
      </c>
      <c r="B117">
        <v>30.495000000000001</v>
      </c>
      <c r="C117">
        <v>6.29</v>
      </c>
      <c r="D117" t="s">
        <v>2379</v>
      </c>
      <c r="E117" t="s">
        <v>2379</v>
      </c>
      <c r="F117" t="s">
        <v>2379</v>
      </c>
      <c r="G117" s="11">
        <v>0</v>
      </c>
      <c r="H117" t="s">
        <v>2380</v>
      </c>
      <c r="I117" t="str" cm="1">
        <f t="array" ref="I117">_xlfn.IFS(B117&lt;=18,"UNDERWEIGHT",B117&lt;=24.9,"NORMALWEIGHT",B117&lt;=29.9,"OVERWEIGHT",B117&gt;=30,"OBESITY")</f>
        <v>OBESITY</v>
      </c>
      <c r="J117" t="str" cm="1">
        <f t="array" ref="J117">_xlfn.IFS(C117&lt;=5.7,"NORMAL",C117&lt;=6.4,"PREDIABETES",C117&gt;=6.5,"DIABETES")</f>
        <v>PREDIABETES</v>
      </c>
    </row>
    <row r="118" spans="1:10" x14ac:dyDescent="0.25">
      <c r="A118" t="s">
        <v>2255</v>
      </c>
      <c r="B118">
        <v>44.88</v>
      </c>
      <c r="C118">
        <v>6.04</v>
      </c>
      <c r="D118" t="s">
        <v>2379</v>
      </c>
      <c r="E118" t="s">
        <v>2379</v>
      </c>
      <c r="F118" t="s">
        <v>2380</v>
      </c>
      <c r="G118" s="11">
        <v>1</v>
      </c>
      <c r="H118" t="s">
        <v>2380</v>
      </c>
      <c r="I118" t="str" cm="1">
        <f t="array" ref="I118">_xlfn.IFS(B118&lt;=18,"UNDERWEIGHT",B118&lt;=24.9,"NORMALWEIGHT",B118&lt;=29.9,"OVERWEIGHT",B118&gt;=30,"OBESITY")</f>
        <v>OBESITY</v>
      </c>
      <c r="J118" t="str" cm="1">
        <f t="array" ref="J118">_xlfn.IFS(C118&lt;=5.7,"NORMAL",C118&lt;=6.4,"PREDIABETES",C118&gt;=6.5,"DIABETES")</f>
        <v>PREDIABETES</v>
      </c>
    </row>
    <row r="119" spans="1:10" x14ac:dyDescent="0.25">
      <c r="A119" t="s">
        <v>2254</v>
      </c>
      <c r="B119">
        <v>44.32</v>
      </c>
      <c r="C119">
        <v>10.55</v>
      </c>
      <c r="D119" t="s">
        <v>2379</v>
      </c>
      <c r="E119" t="s">
        <v>2379</v>
      </c>
      <c r="F119" t="s">
        <v>2379</v>
      </c>
      <c r="G119" s="11">
        <v>0</v>
      </c>
      <c r="H119" t="s">
        <v>2380</v>
      </c>
      <c r="I119" t="str" cm="1">
        <f t="array" ref="I119">_xlfn.IFS(B119&lt;=18,"UNDERWEIGHT",B119&lt;=24.9,"NORMALWEIGHT",B119&lt;=29.9,"OVERWEIGHT",B119&gt;=30,"OBESITY")</f>
        <v>OBESITY</v>
      </c>
      <c r="J119" t="str" cm="1">
        <f t="array" ref="J119">_xlfn.IFS(C119&lt;=5.7,"NORMAL",C119&lt;=6.4,"PREDIABETES",C119&gt;=6.5,"DIABETES")</f>
        <v>DIABETES</v>
      </c>
    </row>
    <row r="120" spans="1:10" x14ac:dyDescent="0.25">
      <c r="A120" t="s">
        <v>2253</v>
      </c>
      <c r="B120">
        <v>46.39</v>
      </c>
      <c r="C120">
        <v>5.09</v>
      </c>
      <c r="D120" t="s">
        <v>2379</v>
      </c>
      <c r="E120" t="s">
        <v>2379</v>
      </c>
      <c r="F120" t="s">
        <v>2379</v>
      </c>
      <c r="G120" s="11">
        <v>0</v>
      </c>
      <c r="H120" t="s">
        <v>2380</v>
      </c>
      <c r="I120" t="str" cm="1">
        <f t="array" ref="I120">_xlfn.IFS(B120&lt;=18,"UNDERWEIGHT",B120&lt;=24.9,"NORMALWEIGHT",B120&lt;=29.9,"OVERWEIGHT",B120&gt;=30,"OBESITY")</f>
        <v>OBESITY</v>
      </c>
      <c r="J120" t="str" cm="1">
        <f t="array" ref="J120">_xlfn.IFS(C120&lt;=5.7,"NORMAL",C120&lt;=6.4,"PREDIABETES",C120&gt;=6.5,"DIABETES")</f>
        <v>NORMAL</v>
      </c>
    </row>
    <row r="121" spans="1:10" x14ac:dyDescent="0.25">
      <c r="A121" t="s">
        <v>2252</v>
      </c>
      <c r="B121">
        <v>42.13</v>
      </c>
      <c r="C121">
        <v>5.2</v>
      </c>
      <c r="D121" t="s">
        <v>2380</v>
      </c>
      <c r="E121" t="s">
        <v>2379</v>
      </c>
      <c r="F121" t="s">
        <v>2379</v>
      </c>
      <c r="G121" s="11">
        <v>1</v>
      </c>
      <c r="H121" t="s">
        <v>2380</v>
      </c>
      <c r="I121" t="str" cm="1">
        <f t="array" ref="I121">_xlfn.IFS(B121&lt;=18,"UNDERWEIGHT",B121&lt;=24.9,"NORMALWEIGHT",B121&lt;=29.9,"OVERWEIGHT",B121&gt;=30,"OBESITY")</f>
        <v>OBESITY</v>
      </c>
      <c r="J121" t="str" cm="1">
        <f t="array" ref="J121">_xlfn.IFS(C121&lt;=5.7,"NORMAL",C121&lt;=6.4,"PREDIABETES",C121&gt;=6.5,"DIABETES")</f>
        <v>NORMAL</v>
      </c>
    </row>
    <row r="122" spans="1:10" x14ac:dyDescent="0.25">
      <c r="A122" t="s">
        <v>2251</v>
      </c>
      <c r="B122">
        <v>30.78</v>
      </c>
      <c r="C122">
        <v>8.4499999999999993</v>
      </c>
      <c r="D122" t="s">
        <v>2380</v>
      </c>
      <c r="E122" t="s">
        <v>2379</v>
      </c>
      <c r="F122" t="s">
        <v>2379</v>
      </c>
      <c r="G122" s="11">
        <v>0</v>
      </c>
      <c r="H122" t="s">
        <v>2380</v>
      </c>
      <c r="I122" t="str" cm="1">
        <f t="array" ref="I122">_xlfn.IFS(B122&lt;=18,"UNDERWEIGHT",B122&lt;=24.9,"NORMALWEIGHT",B122&lt;=29.9,"OVERWEIGHT",B122&gt;=30,"OBESITY")</f>
        <v>OBESITY</v>
      </c>
      <c r="J122" t="str" cm="1">
        <f t="array" ref="J122">_xlfn.IFS(C122&lt;=5.7,"NORMAL",C122&lt;=6.4,"PREDIABETES",C122&gt;=6.5,"DIABETES")</f>
        <v>DIABETES</v>
      </c>
    </row>
    <row r="123" spans="1:10" x14ac:dyDescent="0.25">
      <c r="A123" t="s">
        <v>2250</v>
      </c>
      <c r="B123">
        <v>31.35</v>
      </c>
      <c r="C123">
        <v>9.5399999999999991</v>
      </c>
      <c r="D123" t="s">
        <v>2379</v>
      </c>
      <c r="E123" t="s">
        <v>2379</v>
      </c>
      <c r="F123" t="s">
        <v>2379</v>
      </c>
      <c r="G123" s="11">
        <v>0</v>
      </c>
      <c r="H123" t="s">
        <v>2380</v>
      </c>
      <c r="I123" t="str" cm="1">
        <f t="array" ref="I123">_xlfn.IFS(B123&lt;=18,"UNDERWEIGHT",B123&lt;=24.9,"NORMALWEIGHT",B123&lt;=29.9,"OVERWEIGHT",B123&gt;=30,"OBESITY")</f>
        <v>OBESITY</v>
      </c>
      <c r="J123" t="str" cm="1">
        <f t="array" ref="J123">_xlfn.IFS(C123&lt;=5.7,"NORMAL",C123&lt;=6.4,"PREDIABETES",C123&gt;=6.5,"DIABETES")</f>
        <v>DIABETES</v>
      </c>
    </row>
    <row r="124" spans="1:10" x14ac:dyDescent="0.25">
      <c r="A124" t="s">
        <v>2249</v>
      </c>
      <c r="B124">
        <v>41.46</v>
      </c>
      <c r="C124">
        <v>4.99</v>
      </c>
      <c r="D124" t="s">
        <v>2380</v>
      </c>
      <c r="E124" t="s">
        <v>2379</v>
      </c>
      <c r="F124" t="s">
        <v>2379</v>
      </c>
      <c r="G124" s="11">
        <v>2</v>
      </c>
      <c r="H124" t="s">
        <v>2380</v>
      </c>
      <c r="I124" t="str" cm="1">
        <f t="array" ref="I124">_xlfn.IFS(B124&lt;=18,"UNDERWEIGHT",B124&lt;=24.9,"NORMALWEIGHT",B124&lt;=29.9,"OVERWEIGHT",B124&gt;=30,"OBESITY")</f>
        <v>OBESITY</v>
      </c>
      <c r="J124" t="str" cm="1">
        <f t="array" ref="J124">_xlfn.IFS(C124&lt;=5.7,"NORMAL",C124&lt;=6.4,"PREDIABETES",C124&gt;=6.5,"DIABETES")</f>
        <v>NORMAL</v>
      </c>
    </row>
    <row r="125" spans="1:10" x14ac:dyDescent="0.25">
      <c r="A125" t="s">
        <v>2248</v>
      </c>
      <c r="B125">
        <v>48</v>
      </c>
      <c r="C125">
        <v>10.54</v>
      </c>
      <c r="D125" t="s">
        <v>2379</v>
      </c>
      <c r="E125" t="s">
        <v>2379</v>
      </c>
      <c r="F125" t="s">
        <v>2379</v>
      </c>
      <c r="G125" s="11">
        <v>0</v>
      </c>
      <c r="H125" t="s">
        <v>2380</v>
      </c>
      <c r="I125" t="str" cm="1">
        <f t="array" ref="I125">_xlfn.IFS(B125&lt;=18,"UNDERWEIGHT",B125&lt;=24.9,"NORMALWEIGHT",B125&lt;=29.9,"OVERWEIGHT",B125&gt;=30,"OBESITY")</f>
        <v>OBESITY</v>
      </c>
      <c r="J125" t="str" cm="1">
        <f t="array" ref="J125">_xlfn.IFS(C125&lt;=5.7,"NORMAL",C125&lt;=6.4,"PREDIABETES",C125&gt;=6.5,"DIABETES")</f>
        <v>DIABETES</v>
      </c>
    </row>
    <row r="126" spans="1:10" x14ac:dyDescent="0.25">
      <c r="A126" t="s">
        <v>2247</v>
      </c>
      <c r="B126">
        <v>49.13</v>
      </c>
      <c r="C126">
        <v>4.54</v>
      </c>
      <c r="D126" t="s">
        <v>2379</v>
      </c>
      <c r="E126" t="s">
        <v>2379</v>
      </c>
      <c r="F126" t="s">
        <v>2379</v>
      </c>
      <c r="G126" s="11">
        <v>0</v>
      </c>
      <c r="H126" t="s">
        <v>2380</v>
      </c>
      <c r="I126" t="str" cm="1">
        <f t="array" ref="I126">_xlfn.IFS(B126&lt;=18,"UNDERWEIGHT",B126&lt;=24.9,"NORMALWEIGHT",B126&lt;=29.9,"OVERWEIGHT",B126&gt;=30,"OBESITY")</f>
        <v>OBESITY</v>
      </c>
      <c r="J126" t="str" cm="1">
        <f t="array" ref="J126">_xlfn.IFS(C126&lt;=5.7,"NORMAL",C126&lt;=6.4,"PREDIABETES",C126&gt;=6.5,"DIABETES")</f>
        <v>NORMAL</v>
      </c>
    </row>
    <row r="127" spans="1:10" x14ac:dyDescent="0.25">
      <c r="A127" t="s">
        <v>2246</v>
      </c>
      <c r="B127">
        <v>37.799999999999997</v>
      </c>
      <c r="C127">
        <v>6.29</v>
      </c>
      <c r="D127" t="s">
        <v>2379</v>
      </c>
      <c r="E127" t="s">
        <v>2379</v>
      </c>
      <c r="F127" t="s">
        <v>2379</v>
      </c>
      <c r="G127" s="11">
        <v>1</v>
      </c>
      <c r="H127" t="s">
        <v>2380</v>
      </c>
      <c r="I127" t="str" cm="1">
        <f t="array" ref="I127">_xlfn.IFS(B127&lt;=18,"UNDERWEIGHT",B127&lt;=24.9,"NORMALWEIGHT",B127&lt;=29.9,"OVERWEIGHT",B127&gt;=30,"OBESITY")</f>
        <v>OBESITY</v>
      </c>
      <c r="J127" t="str" cm="1">
        <f t="array" ref="J127">_xlfn.IFS(C127&lt;=5.7,"NORMAL",C127&lt;=6.4,"PREDIABETES",C127&gt;=6.5,"DIABETES")</f>
        <v>PREDIABETES</v>
      </c>
    </row>
    <row r="128" spans="1:10" x14ac:dyDescent="0.25">
      <c r="A128" t="s">
        <v>2245</v>
      </c>
      <c r="B128">
        <v>38.299999999999997</v>
      </c>
      <c r="C128">
        <v>9.51</v>
      </c>
      <c r="D128" t="s">
        <v>2379</v>
      </c>
      <c r="E128" t="s">
        <v>2379</v>
      </c>
      <c r="F128" t="s">
        <v>2379</v>
      </c>
      <c r="G128" s="11">
        <v>0</v>
      </c>
      <c r="H128" t="s">
        <v>2380</v>
      </c>
      <c r="I128" t="str" cm="1">
        <f t="array" ref="I128">_xlfn.IFS(B128&lt;=18,"UNDERWEIGHT",B128&lt;=24.9,"NORMALWEIGHT",B128&lt;=29.9,"OVERWEIGHT",B128&gt;=30,"OBESITY")</f>
        <v>OBESITY</v>
      </c>
      <c r="J128" t="str" cm="1">
        <f t="array" ref="J128">_xlfn.IFS(C128&lt;=5.7,"NORMAL",C128&lt;=6.4,"PREDIABETES",C128&gt;=6.5,"DIABETES")</f>
        <v>DIABETES</v>
      </c>
    </row>
    <row r="129" spans="1:10" x14ac:dyDescent="0.25">
      <c r="A129" t="s">
        <v>2244</v>
      </c>
      <c r="B129">
        <v>32.774999999999999</v>
      </c>
      <c r="C129">
        <v>4.72</v>
      </c>
      <c r="D129" t="s">
        <v>2379</v>
      </c>
      <c r="E129" t="s">
        <v>2379</v>
      </c>
      <c r="F129" t="s">
        <v>2379</v>
      </c>
      <c r="G129" s="11">
        <v>0</v>
      </c>
      <c r="H129" t="s">
        <v>2380</v>
      </c>
      <c r="I129" t="str" cm="1">
        <f t="array" ref="I129">_xlfn.IFS(B129&lt;=18,"UNDERWEIGHT",B129&lt;=24.9,"NORMALWEIGHT",B129&lt;=29.9,"OVERWEIGHT",B129&gt;=30,"OBESITY")</f>
        <v>OBESITY</v>
      </c>
      <c r="J129" t="str" cm="1">
        <f t="array" ref="J129">_xlfn.IFS(C129&lt;=5.7,"NORMAL",C129&lt;=6.4,"PREDIABETES",C129&gt;=6.5,"DIABETES")</f>
        <v>NORMAL</v>
      </c>
    </row>
    <row r="130" spans="1:10" x14ac:dyDescent="0.25">
      <c r="A130" t="s">
        <v>2243</v>
      </c>
      <c r="B130">
        <v>34.200000000000003</v>
      </c>
      <c r="C130">
        <v>5.91</v>
      </c>
      <c r="D130" t="s">
        <v>2380</v>
      </c>
      <c r="E130" t="s">
        <v>2379</v>
      </c>
      <c r="F130" t="s">
        <v>2379</v>
      </c>
      <c r="G130" s="11">
        <v>0</v>
      </c>
      <c r="H130" t="s">
        <v>2380</v>
      </c>
      <c r="I130" t="str" cm="1">
        <f t="array" ref="I130">_xlfn.IFS(B130&lt;=18,"UNDERWEIGHT",B130&lt;=24.9,"NORMALWEIGHT",B130&lt;=29.9,"OVERWEIGHT",B130&gt;=30,"OBESITY")</f>
        <v>OBESITY</v>
      </c>
      <c r="J130" t="str" cm="1">
        <f t="array" ref="J130">_xlfn.IFS(C130&lt;=5.7,"NORMAL",C130&lt;=6.4,"PREDIABETES",C130&gt;=6.5,"DIABETES")</f>
        <v>PREDIABETES</v>
      </c>
    </row>
    <row r="131" spans="1:10" x14ac:dyDescent="0.25">
      <c r="A131" t="s">
        <v>2242</v>
      </c>
      <c r="B131">
        <v>30.2</v>
      </c>
      <c r="C131">
        <v>9.58</v>
      </c>
      <c r="D131" t="s">
        <v>2379</v>
      </c>
      <c r="E131" t="s">
        <v>2379</v>
      </c>
      <c r="F131" t="s">
        <v>2379</v>
      </c>
      <c r="G131" s="11">
        <v>0</v>
      </c>
      <c r="H131" t="s">
        <v>2380</v>
      </c>
      <c r="I131" t="str" cm="1">
        <f t="array" ref="I131">_xlfn.IFS(B131&lt;=18,"UNDERWEIGHT",B131&lt;=24.9,"NORMALWEIGHT",B131&lt;=29.9,"OVERWEIGHT",B131&gt;=30,"OBESITY")</f>
        <v>OBESITY</v>
      </c>
      <c r="J131" t="str" cm="1">
        <f t="array" ref="J131">_xlfn.IFS(C131&lt;=5.7,"NORMAL",C131&lt;=6.4,"PREDIABETES",C131&gt;=6.5,"DIABETES")</f>
        <v>DIABETES</v>
      </c>
    </row>
    <row r="132" spans="1:10" x14ac:dyDescent="0.25">
      <c r="A132" t="s">
        <v>2241</v>
      </c>
      <c r="B132">
        <v>48.32</v>
      </c>
      <c r="C132">
        <v>5.77</v>
      </c>
      <c r="D132" t="s">
        <v>2379</v>
      </c>
      <c r="E132" t="s">
        <v>2379</v>
      </c>
      <c r="F132" t="s">
        <v>2379</v>
      </c>
      <c r="G132" s="11">
        <v>0</v>
      </c>
      <c r="H132" t="s">
        <v>2380</v>
      </c>
      <c r="I132" t="str" cm="1">
        <f t="array" ref="I132">_xlfn.IFS(B132&lt;=18,"UNDERWEIGHT",B132&lt;=24.9,"NORMALWEIGHT",B132&lt;=29.9,"OVERWEIGHT",B132&gt;=30,"OBESITY")</f>
        <v>OBESITY</v>
      </c>
      <c r="J132" t="str" cm="1">
        <f t="array" ref="J132">_xlfn.IFS(C132&lt;=5.7,"NORMAL",C132&lt;=6.4,"PREDIABETES",C132&gt;=6.5,"DIABETES")</f>
        <v>PREDIABETES</v>
      </c>
    </row>
    <row r="133" spans="1:10" x14ac:dyDescent="0.25">
      <c r="A133" t="s">
        <v>2240</v>
      </c>
      <c r="B133">
        <v>44.86</v>
      </c>
      <c r="C133">
        <v>4.38</v>
      </c>
      <c r="D133" t="s">
        <v>2380</v>
      </c>
      <c r="E133" t="s">
        <v>2379</v>
      </c>
      <c r="F133" t="s">
        <v>2379</v>
      </c>
      <c r="G133" s="11">
        <v>0</v>
      </c>
      <c r="H133" t="s">
        <v>2380</v>
      </c>
      <c r="I133" t="str" cm="1">
        <f t="array" ref="I133">_xlfn.IFS(B133&lt;=18,"UNDERWEIGHT",B133&lt;=24.9,"NORMALWEIGHT",B133&lt;=29.9,"OVERWEIGHT",B133&gt;=30,"OBESITY")</f>
        <v>OBESITY</v>
      </c>
      <c r="J133" t="str" cm="1">
        <f t="array" ref="J133">_xlfn.IFS(C133&lt;=5.7,"NORMAL",C133&lt;=6.4,"PREDIABETES",C133&gt;=6.5,"DIABETES")</f>
        <v>NORMAL</v>
      </c>
    </row>
    <row r="134" spans="1:10" x14ac:dyDescent="0.25">
      <c r="A134" t="s">
        <v>2239</v>
      </c>
      <c r="B134">
        <v>52.15</v>
      </c>
      <c r="C134">
        <v>5.65</v>
      </c>
      <c r="D134" t="s">
        <v>2379</v>
      </c>
      <c r="E134" t="s">
        <v>2379</v>
      </c>
      <c r="F134" t="s">
        <v>2379</v>
      </c>
      <c r="G134" s="11">
        <v>1</v>
      </c>
      <c r="H134" t="s">
        <v>2380</v>
      </c>
      <c r="I134" t="str" cm="1">
        <f t="array" ref="I134">_xlfn.IFS(B134&lt;=18,"UNDERWEIGHT",B134&lt;=24.9,"NORMALWEIGHT",B134&lt;=29.9,"OVERWEIGHT",B134&gt;=30,"OBESITY")</f>
        <v>OBESITY</v>
      </c>
      <c r="J134" t="str" cm="1">
        <f t="array" ref="J134">_xlfn.IFS(C134&lt;=5.7,"NORMAL",C134&lt;=6.4,"PREDIABETES",C134&gt;=6.5,"DIABETES")</f>
        <v>NORMAL</v>
      </c>
    </row>
    <row r="135" spans="1:10" x14ac:dyDescent="0.25">
      <c r="A135" t="s">
        <v>2238</v>
      </c>
      <c r="B135">
        <v>41.12</v>
      </c>
      <c r="C135">
        <v>7.54</v>
      </c>
      <c r="D135" t="s">
        <v>2380</v>
      </c>
      <c r="E135" t="s">
        <v>2379</v>
      </c>
      <c r="F135" t="s">
        <v>2379</v>
      </c>
      <c r="G135" s="11">
        <v>0</v>
      </c>
      <c r="H135" t="s">
        <v>2380</v>
      </c>
      <c r="I135" t="str" cm="1">
        <f t="array" ref="I135">_xlfn.IFS(B135&lt;=18,"UNDERWEIGHT",B135&lt;=24.9,"NORMALWEIGHT",B135&lt;=29.9,"OVERWEIGHT",B135&gt;=30,"OBESITY")</f>
        <v>OBESITY</v>
      </c>
      <c r="J135" t="str" cm="1">
        <f t="array" ref="J135">_xlfn.IFS(C135&lt;=5.7,"NORMAL",C135&lt;=6.4,"PREDIABETES",C135&gt;=6.5,"DIABETES")</f>
        <v>DIABETES</v>
      </c>
    </row>
    <row r="136" spans="1:10" x14ac:dyDescent="0.25">
      <c r="A136" t="s">
        <v>2237</v>
      </c>
      <c r="B136">
        <v>38.39</v>
      </c>
      <c r="C136">
        <v>5.1100000000000003</v>
      </c>
      <c r="D136" t="s">
        <v>2380</v>
      </c>
      <c r="E136" t="s">
        <v>2379</v>
      </c>
      <c r="F136" t="s">
        <v>2379</v>
      </c>
      <c r="G136" s="11">
        <v>1</v>
      </c>
      <c r="H136" t="s">
        <v>2380</v>
      </c>
      <c r="I136" t="str" cm="1">
        <f t="array" ref="I136">_xlfn.IFS(B136&lt;=18,"UNDERWEIGHT",B136&lt;=24.9,"NORMALWEIGHT",B136&lt;=29.9,"OVERWEIGHT",B136&gt;=30,"OBESITY")</f>
        <v>OBESITY</v>
      </c>
      <c r="J136" t="str" cm="1">
        <f t="array" ref="J136">_xlfn.IFS(C136&lt;=5.7,"NORMAL",C136&lt;=6.4,"PREDIABETES",C136&gt;=6.5,"DIABETES")</f>
        <v>NORMAL</v>
      </c>
    </row>
    <row r="137" spans="1:10" x14ac:dyDescent="0.25">
      <c r="A137" t="s">
        <v>2236</v>
      </c>
      <c r="B137">
        <v>46.85</v>
      </c>
      <c r="C137">
        <v>4.25</v>
      </c>
      <c r="D137" t="s">
        <v>2379</v>
      </c>
      <c r="E137" t="s">
        <v>2379</v>
      </c>
      <c r="F137" t="s">
        <v>2380</v>
      </c>
      <c r="G137" s="11">
        <v>1</v>
      </c>
      <c r="H137" t="s">
        <v>2380</v>
      </c>
      <c r="I137" t="str" cm="1">
        <f t="array" ref="I137">_xlfn.IFS(B137&lt;=18,"UNDERWEIGHT",B137&lt;=24.9,"NORMALWEIGHT",B137&lt;=29.9,"OVERWEIGHT",B137&gt;=30,"OBESITY")</f>
        <v>OBESITY</v>
      </c>
      <c r="J137" t="str" cm="1">
        <f t="array" ref="J137">_xlfn.IFS(C137&lt;=5.7,"NORMAL",C137&lt;=6.4,"PREDIABETES",C137&gt;=6.5,"DIABETES")</f>
        <v>NORMAL</v>
      </c>
    </row>
    <row r="138" spans="1:10" x14ac:dyDescent="0.25">
      <c r="A138" t="s">
        <v>2235</v>
      </c>
      <c r="B138">
        <v>42.24</v>
      </c>
      <c r="C138">
        <v>5.55</v>
      </c>
      <c r="D138" t="s">
        <v>2379</v>
      </c>
      <c r="E138" t="s">
        <v>2380</v>
      </c>
      <c r="F138" t="s">
        <v>2379</v>
      </c>
      <c r="G138" s="11">
        <v>1</v>
      </c>
      <c r="H138" t="s">
        <v>2380</v>
      </c>
      <c r="I138" t="str" cm="1">
        <f t="array" ref="I138">_xlfn.IFS(B138&lt;=18,"UNDERWEIGHT",B138&lt;=24.9,"NORMALWEIGHT",B138&lt;=29.9,"OVERWEIGHT",B138&gt;=30,"OBESITY")</f>
        <v>OBESITY</v>
      </c>
      <c r="J138" t="str" cm="1">
        <f t="array" ref="J138">_xlfn.IFS(C138&lt;=5.7,"NORMAL",C138&lt;=6.4,"PREDIABETES",C138&gt;=6.5,"DIABETES")</f>
        <v>NORMAL</v>
      </c>
    </row>
    <row r="139" spans="1:10" x14ac:dyDescent="0.25">
      <c r="A139" t="s">
        <v>2234</v>
      </c>
      <c r="B139">
        <v>34.39</v>
      </c>
      <c r="C139">
        <v>5.78</v>
      </c>
      <c r="D139" t="s">
        <v>2379</v>
      </c>
      <c r="E139" t="s">
        <v>2379</v>
      </c>
      <c r="F139" t="s">
        <v>2379</v>
      </c>
      <c r="G139" s="11">
        <v>0</v>
      </c>
      <c r="H139" t="s">
        <v>2380</v>
      </c>
      <c r="I139" t="str" cm="1">
        <f t="array" ref="I139">_xlfn.IFS(B139&lt;=18,"UNDERWEIGHT",B139&lt;=24.9,"NORMALWEIGHT",B139&lt;=29.9,"OVERWEIGHT",B139&gt;=30,"OBESITY")</f>
        <v>OBESITY</v>
      </c>
      <c r="J139" t="str" cm="1">
        <f t="array" ref="J139">_xlfn.IFS(C139&lt;=5.7,"NORMAL",C139&lt;=6.4,"PREDIABETES",C139&gt;=6.5,"DIABETES")</f>
        <v>PREDIABETES</v>
      </c>
    </row>
    <row r="140" spans="1:10" x14ac:dyDescent="0.25">
      <c r="A140" t="s">
        <v>2233</v>
      </c>
      <c r="B140">
        <v>42.89</v>
      </c>
      <c r="C140">
        <v>5.28</v>
      </c>
      <c r="D140" t="s">
        <v>2380</v>
      </c>
      <c r="E140" t="s">
        <v>2379</v>
      </c>
      <c r="F140" t="s">
        <v>2379</v>
      </c>
      <c r="G140" s="11">
        <v>0</v>
      </c>
      <c r="H140" t="s">
        <v>2380</v>
      </c>
      <c r="I140" t="str" cm="1">
        <f t="array" ref="I140">_xlfn.IFS(B140&lt;=18,"UNDERWEIGHT",B140&lt;=24.9,"NORMALWEIGHT",B140&lt;=29.9,"OVERWEIGHT",B140&gt;=30,"OBESITY")</f>
        <v>OBESITY</v>
      </c>
      <c r="J140" t="str" cm="1">
        <f t="array" ref="J140">_xlfn.IFS(C140&lt;=5.7,"NORMAL",C140&lt;=6.4,"PREDIABETES",C140&gt;=6.5,"DIABETES")</f>
        <v>NORMAL</v>
      </c>
    </row>
    <row r="141" spans="1:10" x14ac:dyDescent="0.25">
      <c r="A141" t="s">
        <v>2232</v>
      </c>
      <c r="B141">
        <v>36.299999999999997</v>
      </c>
      <c r="C141">
        <v>5.39</v>
      </c>
      <c r="D141" t="s">
        <v>2379</v>
      </c>
      <c r="E141" t="s">
        <v>2379</v>
      </c>
      <c r="F141" t="s">
        <v>2379</v>
      </c>
      <c r="G141" s="11">
        <v>0</v>
      </c>
      <c r="H141" t="s">
        <v>2380</v>
      </c>
      <c r="I141" t="str" cm="1">
        <f t="array" ref="I141">_xlfn.IFS(B141&lt;=18,"UNDERWEIGHT",B141&lt;=24.9,"NORMALWEIGHT",B141&lt;=29.9,"OVERWEIGHT",B141&gt;=30,"OBESITY")</f>
        <v>OBESITY</v>
      </c>
      <c r="J141" t="str" cm="1">
        <f t="array" ref="J141">_xlfn.IFS(C141&lt;=5.7,"NORMAL",C141&lt;=6.4,"PREDIABETES",C141&gt;=6.5,"DIABETES")</f>
        <v>NORMAL</v>
      </c>
    </row>
    <row r="142" spans="1:10" x14ac:dyDescent="0.25">
      <c r="A142" t="s">
        <v>2231</v>
      </c>
      <c r="B142">
        <v>35.200000000000003</v>
      </c>
      <c r="C142">
        <v>8.01</v>
      </c>
      <c r="D142" t="s">
        <v>2380</v>
      </c>
      <c r="E142" t="s">
        <v>2379</v>
      </c>
      <c r="F142" t="s">
        <v>2379</v>
      </c>
      <c r="G142" s="11">
        <v>1</v>
      </c>
      <c r="H142" t="s">
        <v>2380</v>
      </c>
      <c r="I142" t="str" cm="1">
        <f t="array" ref="I142">_xlfn.IFS(B142&lt;=18,"UNDERWEIGHT",B142&lt;=24.9,"NORMALWEIGHT",B142&lt;=29.9,"OVERWEIGHT",B142&gt;=30,"OBESITY")</f>
        <v>OBESITY</v>
      </c>
      <c r="J142" t="str" cm="1">
        <f t="array" ref="J142">_xlfn.IFS(C142&lt;=5.7,"NORMAL",C142&lt;=6.4,"PREDIABETES",C142&gt;=6.5,"DIABETES")</f>
        <v>DIABETES</v>
      </c>
    </row>
    <row r="143" spans="1:10" x14ac:dyDescent="0.25">
      <c r="A143" t="s">
        <v>2230</v>
      </c>
      <c r="B143">
        <v>53.62</v>
      </c>
      <c r="C143">
        <v>5.21</v>
      </c>
      <c r="D143" t="s">
        <v>2379</v>
      </c>
      <c r="E143" t="s">
        <v>2379</v>
      </c>
      <c r="F143" t="s">
        <v>2379</v>
      </c>
      <c r="G143" s="11">
        <v>0</v>
      </c>
      <c r="H143" t="s">
        <v>2380</v>
      </c>
      <c r="I143" t="str" cm="1">
        <f t="array" ref="I143">_xlfn.IFS(B143&lt;=18,"UNDERWEIGHT",B143&lt;=24.9,"NORMALWEIGHT",B143&lt;=29.9,"OVERWEIGHT",B143&gt;=30,"OBESITY")</f>
        <v>OBESITY</v>
      </c>
      <c r="J143" t="str" cm="1">
        <f t="array" ref="J143">_xlfn.IFS(C143&lt;=5.7,"NORMAL",C143&lt;=6.4,"PREDIABETES",C143&gt;=6.5,"DIABETES")</f>
        <v>NORMAL</v>
      </c>
    </row>
    <row r="144" spans="1:10" x14ac:dyDescent="0.25">
      <c r="A144" t="s">
        <v>2229</v>
      </c>
      <c r="B144">
        <v>36.67</v>
      </c>
      <c r="C144">
        <v>6.27</v>
      </c>
      <c r="D144" t="s">
        <v>2379</v>
      </c>
      <c r="E144" t="s">
        <v>2379</v>
      </c>
      <c r="F144" t="s">
        <v>2379</v>
      </c>
      <c r="G144" s="11">
        <v>0</v>
      </c>
      <c r="H144" t="s">
        <v>2380</v>
      </c>
      <c r="I144" t="str" cm="1">
        <f t="array" ref="I144">_xlfn.IFS(B144&lt;=18,"UNDERWEIGHT",B144&lt;=24.9,"NORMALWEIGHT",B144&lt;=29.9,"OVERWEIGHT",B144&gt;=30,"OBESITY")</f>
        <v>OBESITY</v>
      </c>
      <c r="J144" t="str" cm="1">
        <f t="array" ref="J144">_xlfn.IFS(C144&lt;=5.7,"NORMAL",C144&lt;=6.4,"PREDIABETES",C144&gt;=6.5,"DIABETES")</f>
        <v>PREDIABETES</v>
      </c>
    </row>
    <row r="145" spans="1:10" x14ac:dyDescent="0.25">
      <c r="A145" t="s">
        <v>2228</v>
      </c>
      <c r="B145">
        <v>33.4</v>
      </c>
      <c r="C145">
        <v>10.73</v>
      </c>
      <c r="D145" t="s">
        <v>2380</v>
      </c>
      <c r="E145" t="s">
        <v>2379</v>
      </c>
      <c r="F145" t="s">
        <v>2379</v>
      </c>
      <c r="G145" s="11">
        <v>1</v>
      </c>
      <c r="H145" t="s">
        <v>2380</v>
      </c>
      <c r="I145" t="str" cm="1">
        <f t="array" ref="I145">_xlfn.IFS(B145&lt;=18,"UNDERWEIGHT",B145&lt;=24.9,"NORMALWEIGHT",B145&lt;=29.9,"OVERWEIGHT",B145&gt;=30,"OBESITY")</f>
        <v>OBESITY</v>
      </c>
      <c r="J145" t="str" cm="1">
        <f t="array" ref="J145">_xlfn.IFS(C145&lt;=5.7,"NORMAL",C145&lt;=6.4,"PREDIABETES",C145&gt;=6.5,"DIABETES")</f>
        <v>DIABETES</v>
      </c>
    </row>
    <row r="146" spans="1:10" x14ac:dyDescent="0.25">
      <c r="A146" t="s">
        <v>2227</v>
      </c>
      <c r="B146">
        <v>42.71</v>
      </c>
      <c r="C146">
        <v>10.52</v>
      </c>
      <c r="D146" t="s">
        <v>2379</v>
      </c>
      <c r="E146" t="s">
        <v>2379</v>
      </c>
      <c r="F146" t="s">
        <v>2379</v>
      </c>
      <c r="G146" s="11">
        <v>0</v>
      </c>
      <c r="H146" t="s">
        <v>2380</v>
      </c>
      <c r="I146" t="str" cm="1">
        <f t="array" ref="I146">_xlfn.IFS(B146&lt;=18,"UNDERWEIGHT",B146&lt;=24.9,"NORMALWEIGHT",B146&lt;=29.9,"OVERWEIGHT",B146&gt;=30,"OBESITY")</f>
        <v>OBESITY</v>
      </c>
      <c r="J146" t="str" cm="1">
        <f t="array" ref="J146">_xlfn.IFS(C146&lt;=5.7,"NORMAL",C146&lt;=6.4,"PREDIABETES",C146&gt;=6.5,"DIABETES")</f>
        <v>DIABETES</v>
      </c>
    </row>
    <row r="147" spans="1:10" x14ac:dyDescent="0.25">
      <c r="A147" t="s">
        <v>2226</v>
      </c>
      <c r="B147">
        <v>41.52</v>
      </c>
      <c r="C147">
        <v>11.82</v>
      </c>
      <c r="D147" t="s">
        <v>2380</v>
      </c>
      <c r="E147" t="s">
        <v>2379</v>
      </c>
      <c r="F147" t="s">
        <v>2379</v>
      </c>
      <c r="G147" s="11">
        <v>2</v>
      </c>
      <c r="H147" t="s">
        <v>2380</v>
      </c>
      <c r="I147" t="str" cm="1">
        <f t="array" ref="I147">_xlfn.IFS(B147&lt;=18,"UNDERWEIGHT",B147&lt;=24.9,"NORMALWEIGHT",B147&lt;=29.9,"OVERWEIGHT",B147&gt;=30,"OBESITY")</f>
        <v>OBESITY</v>
      </c>
      <c r="J147" t="str" cm="1">
        <f t="array" ref="J147">_xlfn.IFS(C147&lt;=5.7,"NORMAL",C147&lt;=6.4,"PREDIABETES",C147&gt;=6.5,"DIABETES")</f>
        <v>DIABETES</v>
      </c>
    </row>
    <row r="148" spans="1:10" x14ac:dyDescent="0.25">
      <c r="A148" t="s">
        <v>2225</v>
      </c>
      <c r="B148">
        <v>39.4</v>
      </c>
      <c r="C148">
        <v>6.76</v>
      </c>
      <c r="D148" t="s">
        <v>2379</v>
      </c>
      <c r="E148" t="s">
        <v>2379</v>
      </c>
      <c r="F148" t="s">
        <v>2379</v>
      </c>
      <c r="G148" s="11">
        <v>0</v>
      </c>
      <c r="H148" t="s">
        <v>2380</v>
      </c>
      <c r="I148" t="str" cm="1">
        <f t="array" ref="I148">_xlfn.IFS(B148&lt;=18,"UNDERWEIGHT",B148&lt;=24.9,"NORMALWEIGHT",B148&lt;=29.9,"OVERWEIGHT",B148&gt;=30,"OBESITY")</f>
        <v>OBESITY</v>
      </c>
      <c r="J148" t="str" cm="1">
        <f t="array" ref="J148">_xlfn.IFS(C148&lt;=5.7,"NORMAL",C148&lt;=6.4,"PREDIABETES",C148&gt;=6.5,"DIABETES")</f>
        <v>DIABETES</v>
      </c>
    </row>
    <row r="149" spans="1:10" x14ac:dyDescent="0.25">
      <c r="A149" t="s">
        <v>2224</v>
      </c>
      <c r="B149">
        <v>46.45</v>
      </c>
      <c r="C149">
        <v>5.62</v>
      </c>
      <c r="D149" t="s">
        <v>2379</v>
      </c>
      <c r="E149" t="s">
        <v>2379</v>
      </c>
      <c r="F149" t="s">
        <v>2379</v>
      </c>
      <c r="G149" s="11">
        <v>0</v>
      </c>
      <c r="H149" t="s">
        <v>2380</v>
      </c>
      <c r="I149" t="str" cm="1">
        <f t="array" ref="I149">_xlfn.IFS(B149&lt;=18,"UNDERWEIGHT",B149&lt;=24.9,"NORMALWEIGHT",B149&lt;=29.9,"OVERWEIGHT",B149&gt;=30,"OBESITY")</f>
        <v>OBESITY</v>
      </c>
      <c r="J149" t="str" cm="1">
        <f t="array" ref="J149">_xlfn.IFS(C149&lt;=5.7,"NORMAL",C149&lt;=6.4,"PREDIABETES",C149&gt;=6.5,"DIABETES")</f>
        <v>NORMAL</v>
      </c>
    </row>
    <row r="150" spans="1:10" x14ac:dyDescent="0.25">
      <c r="A150" t="s">
        <v>2223</v>
      </c>
      <c r="B150">
        <v>35.75</v>
      </c>
      <c r="C150">
        <v>4.1900000000000004</v>
      </c>
      <c r="D150" t="s">
        <v>2379</v>
      </c>
      <c r="E150" t="s">
        <v>2379</v>
      </c>
      <c r="F150" t="s">
        <v>2379</v>
      </c>
      <c r="G150" s="11">
        <v>0</v>
      </c>
      <c r="H150" t="s">
        <v>2380</v>
      </c>
      <c r="I150" t="str" cm="1">
        <f t="array" ref="I150">_xlfn.IFS(B150&lt;=18,"UNDERWEIGHT",B150&lt;=24.9,"NORMALWEIGHT",B150&lt;=29.9,"OVERWEIGHT",B150&gt;=30,"OBESITY")</f>
        <v>OBESITY</v>
      </c>
      <c r="J150" t="str" cm="1">
        <f t="array" ref="J150">_xlfn.IFS(C150&lt;=5.7,"NORMAL",C150&lt;=6.4,"PREDIABETES",C150&gt;=6.5,"DIABETES")</f>
        <v>NORMAL</v>
      </c>
    </row>
    <row r="151" spans="1:10" x14ac:dyDescent="0.25">
      <c r="A151" t="s">
        <v>2222</v>
      </c>
      <c r="B151">
        <v>26.07</v>
      </c>
      <c r="C151">
        <v>5.32</v>
      </c>
      <c r="D151" t="s">
        <v>2379</v>
      </c>
      <c r="E151" t="s">
        <v>2379</v>
      </c>
      <c r="F151" t="s">
        <v>2379</v>
      </c>
      <c r="G151" s="11">
        <v>0</v>
      </c>
      <c r="H151" t="s">
        <v>2380</v>
      </c>
      <c r="I151" t="str" cm="1">
        <f t="array" ref="I151">_xlfn.IFS(B151&lt;=18,"UNDERWEIGHT",B151&lt;=24.9,"NORMALWEIGHT",B151&lt;=29.9,"OVERWEIGHT",B151&gt;=30,"OBESITY")</f>
        <v>OVERWEIGHT</v>
      </c>
      <c r="J151" t="str" cm="1">
        <f t="array" ref="J151">_xlfn.IFS(C151&lt;=5.7,"NORMAL",C151&lt;=6.4,"PREDIABETES",C151&gt;=6.5,"DIABETES")</f>
        <v>NORMAL</v>
      </c>
    </row>
    <row r="152" spans="1:10" x14ac:dyDescent="0.25">
      <c r="A152" t="s">
        <v>2221</v>
      </c>
      <c r="B152">
        <v>36.54</v>
      </c>
      <c r="C152">
        <v>4.46</v>
      </c>
      <c r="D152" t="s">
        <v>2380</v>
      </c>
      <c r="E152" t="s">
        <v>2379</v>
      </c>
      <c r="F152" t="s">
        <v>2379</v>
      </c>
      <c r="G152" s="11">
        <v>1</v>
      </c>
      <c r="H152" t="s">
        <v>2380</v>
      </c>
      <c r="I152" t="str" cm="1">
        <f t="array" ref="I152">_xlfn.IFS(B152&lt;=18,"UNDERWEIGHT",B152&lt;=24.9,"NORMALWEIGHT",B152&lt;=29.9,"OVERWEIGHT",B152&gt;=30,"OBESITY")</f>
        <v>OBESITY</v>
      </c>
      <c r="J152" t="str" cm="1">
        <f t="array" ref="J152">_xlfn.IFS(C152&lt;=5.7,"NORMAL",C152&lt;=6.4,"PREDIABETES",C152&gt;=6.5,"DIABETES")</f>
        <v>NORMAL</v>
      </c>
    </row>
    <row r="153" spans="1:10" x14ac:dyDescent="0.25">
      <c r="A153" t="s">
        <v>2220</v>
      </c>
      <c r="B153">
        <v>51.64</v>
      </c>
      <c r="C153">
        <v>5.65</v>
      </c>
      <c r="D153" t="s">
        <v>2379</v>
      </c>
      <c r="E153" t="s">
        <v>2379</v>
      </c>
      <c r="F153" t="s">
        <v>2379</v>
      </c>
      <c r="G153" s="11">
        <v>0</v>
      </c>
      <c r="H153" t="s">
        <v>2380</v>
      </c>
      <c r="I153" t="str" cm="1">
        <f t="array" ref="I153">_xlfn.IFS(B153&lt;=18,"UNDERWEIGHT",B153&lt;=24.9,"NORMALWEIGHT",B153&lt;=29.9,"OVERWEIGHT",B153&gt;=30,"OBESITY")</f>
        <v>OBESITY</v>
      </c>
      <c r="J153" t="str" cm="1">
        <f t="array" ref="J153">_xlfn.IFS(C153&lt;=5.7,"NORMAL",C153&lt;=6.4,"PREDIABETES",C153&gt;=6.5,"DIABETES")</f>
        <v>NORMAL</v>
      </c>
    </row>
    <row r="154" spans="1:10" x14ac:dyDescent="0.25">
      <c r="A154" t="s">
        <v>2219</v>
      </c>
      <c r="B154">
        <v>42.83</v>
      </c>
      <c r="C154">
        <v>6.04</v>
      </c>
      <c r="D154" t="s">
        <v>2379</v>
      </c>
      <c r="E154" t="s">
        <v>2379</v>
      </c>
      <c r="F154" t="s">
        <v>2379</v>
      </c>
      <c r="G154" s="11">
        <v>2</v>
      </c>
      <c r="H154" t="s">
        <v>2380</v>
      </c>
      <c r="I154" t="str" cm="1">
        <f t="array" ref="I154">_xlfn.IFS(B154&lt;=18,"UNDERWEIGHT",B154&lt;=24.9,"NORMALWEIGHT",B154&lt;=29.9,"OVERWEIGHT",B154&gt;=30,"OBESITY")</f>
        <v>OBESITY</v>
      </c>
      <c r="J154" t="str" cm="1">
        <f t="array" ref="J154">_xlfn.IFS(C154&lt;=5.7,"NORMAL",C154&lt;=6.4,"PREDIABETES",C154&gt;=6.5,"DIABETES")</f>
        <v>PREDIABETES</v>
      </c>
    </row>
    <row r="155" spans="1:10" x14ac:dyDescent="0.25">
      <c r="A155" t="s">
        <v>2218</v>
      </c>
      <c r="B155">
        <v>40.15</v>
      </c>
      <c r="C155">
        <v>5.76</v>
      </c>
      <c r="D155" t="s">
        <v>2379</v>
      </c>
      <c r="E155" t="s">
        <v>2379</v>
      </c>
      <c r="F155" t="s">
        <v>2379</v>
      </c>
      <c r="G155" s="11">
        <v>1</v>
      </c>
      <c r="H155" t="s">
        <v>2380</v>
      </c>
      <c r="I155" t="str" cm="1">
        <f t="array" ref="I155">_xlfn.IFS(B155&lt;=18,"UNDERWEIGHT",B155&lt;=24.9,"NORMALWEIGHT",B155&lt;=29.9,"OVERWEIGHT",B155&gt;=30,"OBESITY")</f>
        <v>OBESITY</v>
      </c>
      <c r="J155" t="str" cm="1">
        <f t="array" ref="J155">_xlfn.IFS(C155&lt;=5.7,"NORMAL",C155&lt;=6.4,"PREDIABETES",C155&gt;=6.5,"DIABETES")</f>
        <v>PREDIABETES</v>
      </c>
    </row>
    <row r="156" spans="1:10" x14ac:dyDescent="0.25">
      <c r="A156" t="s">
        <v>2217</v>
      </c>
      <c r="B156">
        <v>27.8</v>
      </c>
      <c r="C156">
        <v>4.3600000000000003</v>
      </c>
      <c r="D156" t="s">
        <v>2379</v>
      </c>
      <c r="E156" t="s">
        <v>2379</v>
      </c>
      <c r="F156" t="s">
        <v>2380</v>
      </c>
      <c r="G156" s="11">
        <v>1</v>
      </c>
      <c r="H156" t="s">
        <v>2380</v>
      </c>
      <c r="I156" t="str" cm="1">
        <f t="array" ref="I156">_xlfn.IFS(B156&lt;=18,"UNDERWEIGHT",B156&lt;=24.9,"NORMALWEIGHT",B156&lt;=29.9,"OVERWEIGHT",B156&gt;=30,"OBESITY")</f>
        <v>OVERWEIGHT</v>
      </c>
      <c r="J156" t="str" cm="1">
        <f t="array" ref="J156">_xlfn.IFS(C156&lt;=5.7,"NORMAL",C156&lt;=6.4,"PREDIABETES",C156&gt;=6.5,"DIABETES")</f>
        <v>NORMAL</v>
      </c>
    </row>
    <row r="157" spans="1:10" x14ac:dyDescent="0.25">
      <c r="A157" t="s">
        <v>2216</v>
      </c>
      <c r="B157">
        <v>45.81</v>
      </c>
      <c r="C157">
        <v>4.76</v>
      </c>
      <c r="D157" t="s">
        <v>2380</v>
      </c>
      <c r="E157" t="s">
        <v>2379</v>
      </c>
      <c r="F157" t="s">
        <v>2380</v>
      </c>
      <c r="G157" s="11">
        <v>1</v>
      </c>
      <c r="H157" t="s">
        <v>2380</v>
      </c>
      <c r="I157" t="str" cm="1">
        <f t="array" ref="I157">_xlfn.IFS(B157&lt;=18,"UNDERWEIGHT",B157&lt;=24.9,"NORMALWEIGHT",B157&lt;=29.9,"OVERWEIGHT",B157&gt;=30,"OBESITY")</f>
        <v>OBESITY</v>
      </c>
      <c r="J157" t="str" cm="1">
        <f t="array" ref="J157">_xlfn.IFS(C157&lt;=5.7,"NORMAL",C157&lt;=6.4,"PREDIABETES",C157&gt;=6.5,"DIABETES")</f>
        <v>NORMAL</v>
      </c>
    </row>
    <row r="158" spans="1:10" x14ac:dyDescent="0.25">
      <c r="A158" t="s">
        <v>2215</v>
      </c>
      <c r="B158">
        <v>34.43</v>
      </c>
      <c r="C158">
        <v>10.82</v>
      </c>
      <c r="D158" t="s">
        <v>2380</v>
      </c>
      <c r="E158" t="s">
        <v>2379</v>
      </c>
      <c r="F158" t="s">
        <v>2379</v>
      </c>
      <c r="G158" s="11">
        <v>1</v>
      </c>
      <c r="H158" t="s">
        <v>2380</v>
      </c>
      <c r="I158" t="str" cm="1">
        <f t="array" ref="I158">_xlfn.IFS(B158&lt;=18,"UNDERWEIGHT",B158&lt;=24.9,"NORMALWEIGHT",B158&lt;=29.9,"OVERWEIGHT",B158&gt;=30,"OBESITY")</f>
        <v>OBESITY</v>
      </c>
      <c r="J158" t="str" cm="1">
        <f t="array" ref="J158">_xlfn.IFS(C158&lt;=5.7,"NORMAL",C158&lt;=6.4,"PREDIABETES",C158&gt;=6.5,"DIABETES")</f>
        <v>DIABETES</v>
      </c>
    </row>
    <row r="159" spans="1:10" x14ac:dyDescent="0.25">
      <c r="A159" t="s">
        <v>2214</v>
      </c>
      <c r="B159">
        <v>41.33</v>
      </c>
      <c r="C159">
        <v>4.01</v>
      </c>
      <c r="D159" t="s">
        <v>2380</v>
      </c>
      <c r="E159" t="s">
        <v>2379</v>
      </c>
      <c r="F159" t="s">
        <v>2379</v>
      </c>
      <c r="G159" s="11">
        <v>0</v>
      </c>
      <c r="H159" t="s">
        <v>2380</v>
      </c>
      <c r="I159" t="str" cm="1">
        <f t="array" ref="I159">_xlfn.IFS(B159&lt;=18,"UNDERWEIGHT",B159&lt;=24.9,"NORMALWEIGHT",B159&lt;=29.9,"OVERWEIGHT",B159&gt;=30,"OBESITY")</f>
        <v>OBESITY</v>
      </c>
      <c r="J159" t="str" cm="1">
        <f t="array" ref="J159">_xlfn.IFS(C159&lt;=5.7,"NORMAL",C159&lt;=6.4,"PREDIABETES",C159&gt;=6.5,"DIABETES")</f>
        <v>NORMAL</v>
      </c>
    </row>
    <row r="160" spans="1:10" x14ac:dyDescent="0.25">
      <c r="A160" t="s">
        <v>2213</v>
      </c>
      <c r="B160">
        <v>31.92</v>
      </c>
      <c r="C160">
        <v>5.12</v>
      </c>
      <c r="D160" t="s">
        <v>2380</v>
      </c>
      <c r="E160" t="s">
        <v>2379</v>
      </c>
      <c r="F160" t="s">
        <v>2379</v>
      </c>
      <c r="G160" s="11">
        <v>1</v>
      </c>
      <c r="H160" t="s">
        <v>2380</v>
      </c>
      <c r="I160" t="str" cm="1">
        <f t="array" ref="I160">_xlfn.IFS(B160&lt;=18,"UNDERWEIGHT",B160&lt;=24.9,"NORMALWEIGHT",B160&lt;=29.9,"OVERWEIGHT",B160&gt;=30,"OBESITY")</f>
        <v>OBESITY</v>
      </c>
      <c r="J160" t="str" cm="1">
        <f t="array" ref="J160">_xlfn.IFS(C160&lt;=5.7,"NORMAL",C160&lt;=6.4,"PREDIABETES",C160&gt;=6.5,"DIABETES")</f>
        <v>NORMAL</v>
      </c>
    </row>
    <row r="161" spans="1:10" x14ac:dyDescent="0.25">
      <c r="A161" t="s">
        <v>2212</v>
      </c>
      <c r="B161">
        <v>39.799999999999997</v>
      </c>
      <c r="C161">
        <v>10.54</v>
      </c>
      <c r="D161" t="s">
        <v>2380</v>
      </c>
      <c r="E161" t="s">
        <v>2379</v>
      </c>
      <c r="F161" t="s">
        <v>2379</v>
      </c>
      <c r="G161" s="11">
        <v>2</v>
      </c>
      <c r="H161" t="s">
        <v>2380</v>
      </c>
      <c r="I161" t="str" cm="1">
        <f t="array" ref="I161">_xlfn.IFS(B161&lt;=18,"UNDERWEIGHT",B161&lt;=24.9,"NORMALWEIGHT",B161&lt;=29.9,"OVERWEIGHT",B161&gt;=30,"OBESITY")</f>
        <v>OBESITY</v>
      </c>
      <c r="J161" t="str" cm="1">
        <f t="array" ref="J161">_xlfn.IFS(C161&lt;=5.7,"NORMAL",C161&lt;=6.4,"PREDIABETES",C161&gt;=6.5,"DIABETES")</f>
        <v>DIABETES</v>
      </c>
    </row>
    <row r="162" spans="1:10" x14ac:dyDescent="0.25">
      <c r="A162" t="s">
        <v>2211</v>
      </c>
      <c r="B162">
        <v>42.82</v>
      </c>
      <c r="C162">
        <v>4.21</v>
      </c>
      <c r="D162" t="s">
        <v>2379</v>
      </c>
      <c r="E162" t="s">
        <v>2379</v>
      </c>
      <c r="F162" t="s">
        <v>2379</v>
      </c>
      <c r="G162" s="11">
        <v>0</v>
      </c>
      <c r="H162" t="s">
        <v>2380</v>
      </c>
      <c r="I162" t="str" cm="1">
        <f t="array" ref="I162">_xlfn.IFS(B162&lt;=18,"UNDERWEIGHT",B162&lt;=24.9,"NORMALWEIGHT",B162&lt;=29.9,"OVERWEIGHT",B162&gt;=30,"OBESITY")</f>
        <v>OBESITY</v>
      </c>
      <c r="J162" t="str" cm="1">
        <f t="array" ref="J162">_xlfn.IFS(C162&lt;=5.7,"NORMAL",C162&lt;=6.4,"PREDIABETES",C162&gt;=6.5,"DIABETES")</f>
        <v>NORMAL</v>
      </c>
    </row>
    <row r="163" spans="1:10" x14ac:dyDescent="0.25">
      <c r="A163" t="s">
        <v>2210</v>
      </c>
      <c r="B163">
        <v>33.630000000000003</v>
      </c>
      <c r="C163">
        <v>5.42</v>
      </c>
      <c r="D163" t="s">
        <v>2379</v>
      </c>
      <c r="E163" t="s">
        <v>2379</v>
      </c>
      <c r="F163" t="s">
        <v>2379</v>
      </c>
      <c r="G163" s="11">
        <v>0</v>
      </c>
      <c r="H163" t="s">
        <v>2380</v>
      </c>
      <c r="I163" t="str" cm="1">
        <f t="array" ref="I163">_xlfn.IFS(B163&lt;=18,"UNDERWEIGHT",B163&lt;=24.9,"NORMALWEIGHT",B163&lt;=29.9,"OVERWEIGHT",B163&gt;=30,"OBESITY")</f>
        <v>OBESITY</v>
      </c>
      <c r="J163" t="str" cm="1">
        <f t="array" ref="J163">_xlfn.IFS(C163&lt;=5.7,"NORMAL",C163&lt;=6.4,"PREDIABETES",C163&gt;=6.5,"DIABETES")</f>
        <v>NORMAL</v>
      </c>
    </row>
    <row r="164" spans="1:10" x14ac:dyDescent="0.25">
      <c r="A164" t="s">
        <v>2209</v>
      </c>
      <c r="B164">
        <v>37.07</v>
      </c>
      <c r="C164">
        <v>4.28</v>
      </c>
      <c r="D164" t="s">
        <v>2379</v>
      </c>
      <c r="E164" t="s">
        <v>2380</v>
      </c>
      <c r="F164" t="s">
        <v>2379</v>
      </c>
      <c r="G164" s="11">
        <v>1</v>
      </c>
      <c r="H164" t="s">
        <v>2380</v>
      </c>
      <c r="I164" t="str" cm="1">
        <f t="array" ref="I164">_xlfn.IFS(B164&lt;=18,"UNDERWEIGHT",B164&lt;=24.9,"NORMALWEIGHT",B164&lt;=29.9,"OVERWEIGHT",B164&gt;=30,"OBESITY")</f>
        <v>OBESITY</v>
      </c>
      <c r="J164" t="str" cm="1">
        <f t="array" ref="J164">_xlfn.IFS(C164&lt;=5.7,"NORMAL",C164&lt;=6.4,"PREDIABETES",C164&gt;=6.5,"DIABETES")</f>
        <v>NORMAL</v>
      </c>
    </row>
    <row r="165" spans="1:10" x14ac:dyDescent="0.25">
      <c r="A165" t="s">
        <v>2208</v>
      </c>
      <c r="B165">
        <v>35.625</v>
      </c>
      <c r="C165">
        <v>8.9</v>
      </c>
      <c r="D165" t="s">
        <v>2379</v>
      </c>
      <c r="E165" t="s">
        <v>2379</v>
      </c>
      <c r="F165" t="s">
        <v>2379</v>
      </c>
      <c r="G165" s="11">
        <v>0</v>
      </c>
      <c r="H165" t="s">
        <v>2380</v>
      </c>
      <c r="I165" t="str" cm="1">
        <f t="array" ref="I165">_xlfn.IFS(B165&lt;=18,"UNDERWEIGHT",B165&lt;=24.9,"NORMALWEIGHT",B165&lt;=29.9,"OVERWEIGHT",B165&gt;=30,"OBESITY")</f>
        <v>OBESITY</v>
      </c>
      <c r="J165" t="str" cm="1">
        <f t="array" ref="J165">_xlfn.IFS(C165&lt;=5.7,"NORMAL",C165&lt;=6.4,"PREDIABETES",C165&gt;=6.5,"DIABETES")</f>
        <v>DIABETES</v>
      </c>
    </row>
    <row r="166" spans="1:10" x14ac:dyDescent="0.25">
      <c r="A166" t="s">
        <v>2207</v>
      </c>
      <c r="B166">
        <v>42.69</v>
      </c>
      <c r="C166">
        <v>4.8899999999999997</v>
      </c>
      <c r="D166" t="s">
        <v>2379</v>
      </c>
      <c r="E166" t="s">
        <v>2379</v>
      </c>
      <c r="F166" t="s">
        <v>2380</v>
      </c>
      <c r="G166" s="11">
        <v>1</v>
      </c>
      <c r="H166" t="s">
        <v>2380</v>
      </c>
      <c r="I166" t="str" cm="1">
        <f t="array" ref="I166">_xlfn.IFS(B166&lt;=18,"UNDERWEIGHT",B166&lt;=24.9,"NORMALWEIGHT",B166&lt;=29.9,"OVERWEIGHT",B166&gt;=30,"OBESITY")</f>
        <v>OBESITY</v>
      </c>
      <c r="J166" t="str" cm="1">
        <f t="array" ref="J166">_xlfn.IFS(C166&lt;=5.7,"NORMAL",C166&lt;=6.4,"PREDIABETES",C166&gt;=6.5,"DIABETES")</f>
        <v>NORMAL</v>
      </c>
    </row>
    <row r="167" spans="1:10" x14ac:dyDescent="0.25">
      <c r="A167" t="s">
        <v>2206</v>
      </c>
      <c r="B167">
        <v>37.869999999999997</v>
      </c>
      <c r="C167">
        <v>4.29</v>
      </c>
      <c r="D167" t="s">
        <v>2380</v>
      </c>
      <c r="E167" t="s">
        <v>2379</v>
      </c>
      <c r="F167" t="s">
        <v>2380</v>
      </c>
      <c r="G167" s="11">
        <v>1</v>
      </c>
      <c r="H167" t="s">
        <v>2380</v>
      </c>
      <c r="I167" t="str" cm="1">
        <f t="array" ref="I167">_xlfn.IFS(B167&lt;=18,"UNDERWEIGHT",B167&lt;=24.9,"NORMALWEIGHT",B167&lt;=29.9,"OVERWEIGHT",B167&gt;=30,"OBESITY")</f>
        <v>OBESITY</v>
      </c>
      <c r="J167" t="str" cm="1">
        <f t="array" ref="J167">_xlfn.IFS(C167&lt;=5.7,"NORMAL",C167&lt;=6.4,"PREDIABETES",C167&gt;=6.5,"DIABETES")</f>
        <v>NORMAL</v>
      </c>
    </row>
    <row r="168" spans="1:10" x14ac:dyDescent="0.25">
      <c r="A168" t="s">
        <v>2205</v>
      </c>
      <c r="B168">
        <v>40.61</v>
      </c>
      <c r="C168">
        <v>8</v>
      </c>
      <c r="D168" t="s">
        <v>2380</v>
      </c>
      <c r="E168" t="s">
        <v>2379</v>
      </c>
      <c r="F168" t="s">
        <v>2379</v>
      </c>
      <c r="G168" s="11">
        <v>1</v>
      </c>
      <c r="H168" t="s">
        <v>2380</v>
      </c>
      <c r="I168" t="str" cm="1">
        <f t="array" ref="I168">_xlfn.IFS(B168&lt;=18,"UNDERWEIGHT",B168&lt;=24.9,"NORMALWEIGHT",B168&lt;=29.9,"OVERWEIGHT",B168&gt;=30,"OBESITY")</f>
        <v>OBESITY</v>
      </c>
      <c r="J168" t="str" cm="1">
        <f t="array" ref="J168">_xlfn.IFS(C168&lt;=5.7,"NORMAL",C168&lt;=6.4,"PREDIABETES",C168&gt;=6.5,"DIABETES")</f>
        <v>DIABETES</v>
      </c>
    </row>
    <row r="169" spans="1:10" x14ac:dyDescent="0.25">
      <c r="A169" t="s">
        <v>2204</v>
      </c>
      <c r="B169">
        <v>30.78</v>
      </c>
      <c r="C169">
        <v>4.67</v>
      </c>
      <c r="D169" t="s">
        <v>2380</v>
      </c>
      <c r="E169" t="s">
        <v>2379</v>
      </c>
      <c r="F169" t="s">
        <v>2379</v>
      </c>
      <c r="G169" s="11">
        <v>0</v>
      </c>
      <c r="H169" t="s">
        <v>2380</v>
      </c>
      <c r="I169" t="str" cm="1">
        <f t="array" ref="I169">_xlfn.IFS(B169&lt;=18,"UNDERWEIGHT",B169&lt;=24.9,"NORMALWEIGHT",B169&lt;=29.9,"OVERWEIGHT",B169&gt;=30,"OBESITY")</f>
        <v>OBESITY</v>
      </c>
      <c r="J169" t="str" cm="1">
        <f t="array" ref="J169">_xlfn.IFS(C169&lt;=5.7,"NORMAL",C169&lt;=6.4,"PREDIABETES",C169&gt;=6.5,"DIABETES")</f>
        <v>NORMAL</v>
      </c>
    </row>
    <row r="170" spans="1:10" x14ac:dyDescent="0.25">
      <c r="A170" t="s">
        <v>2203</v>
      </c>
      <c r="B170">
        <v>49.49</v>
      </c>
      <c r="C170">
        <v>4.5</v>
      </c>
      <c r="D170" t="s">
        <v>2379</v>
      </c>
      <c r="E170" t="s">
        <v>2379</v>
      </c>
      <c r="F170" t="s">
        <v>2379</v>
      </c>
      <c r="G170" s="11">
        <v>0</v>
      </c>
      <c r="H170" t="s">
        <v>2380</v>
      </c>
      <c r="I170" t="str" cm="1">
        <f t="array" ref="I170">_xlfn.IFS(B170&lt;=18,"UNDERWEIGHT",B170&lt;=24.9,"NORMALWEIGHT",B170&lt;=29.9,"OVERWEIGHT",B170&gt;=30,"OBESITY")</f>
        <v>OBESITY</v>
      </c>
      <c r="J170" t="str" cm="1">
        <f t="array" ref="J170">_xlfn.IFS(C170&lt;=5.7,"NORMAL",C170&lt;=6.4,"PREDIABETES",C170&gt;=6.5,"DIABETES")</f>
        <v>NORMAL</v>
      </c>
    </row>
    <row r="171" spans="1:10" x14ac:dyDescent="0.25">
      <c r="A171" t="s">
        <v>2202</v>
      </c>
      <c r="B171">
        <v>37.619999999999997</v>
      </c>
      <c r="C171">
        <v>6.32</v>
      </c>
      <c r="D171" t="s">
        <v>2380</v>
      </c>
      <c r="E171" t="s">
        <v>2380</v>
      </c>
      <c r="F171" t="s">
        <v>2379</v>
      </c>
      <c r="G171" s="11">
        <v>2</v>
      </c>
      <c r="H171" t="s">
        <v>2380</v>
      </c>
      <c r="I171" t="str" cm="1">
        <f t="array" ref="I171">_xlfn.IFS(B171&lt;=18,"UNDERWEIGHT",B171&lt;=24.9,"NORMALWEIGHT",B171&lt;=29.9,"OVERWEIGHT",B171&gt;=30,"OBESITY")</f>
        <v>OBESITY</v>
      </c>
      <c r="J171" t="str" cm="1">
        <f t="array" ref="J171">_xlfn.IFS(C171&lt;=5.7,"NORMAL",C171&lt;=6.4,"PREDIABETES",C171&gt;=6.5,"DIABETES")</f>
        <v>PREDIABETES</v>
      </c>
    </row>
    <row r="172" spans="1:10" x14ac:dyDescent="0.25">
      <c r="A172" t="s">
        <v>2201</v>
      </c>
      <c r="B172">
        <v>36.08</v>
      </c>
      <c r="C172">
        <v>6.1</v>
      </c>
      <c r="D172" t="s">
        <v>2380</v>
      </c>
      <c r="E172" t="s">
        <v>2379</v>
      </c>
      <c r="F172" t="s">
        <v>2379</v>
      </c>
      <c r="G172" s="11">
        <v>1</v>
      </c>
      <c r="H172" t="s">
        <v>2380</v>
      </c>
      <c r="I172" t="str" cm="1">
        <f t="array" ref="I172">_xlfn.IFS(B172&lt;=18,"UNDERWEIGHT",B172&lt;=24.9,"NORMALWEIGHT",B172&lt;=29.9,"OVERWEIGHT",B172&gt;=30,"OBESITY")</f>
        <v>OBESITY</v>
      </c>
      <c r="J172" t="str" cm="1">
        <f t="array" ref="J172">_xlfn.IFS(C172&lt;=5.7,"NORMAL",C172&lt;=6.4,"PREDIABETES",C172&gt;=6.5,"DIABETES")</f>
        <v>PREDIABETES</v>
      </c>
    </row>
    <row r="173" spans="1:10" x14ac:dyDescent="0.25">
      <c r="A173" t="s">
        <v>2200</v>
      </c>
      <c r="B173">
        <v>33.5</v>
      </c>
      <c r="C173">
        <v>5.4</v>
      </c>
      <c r="D173" t="s">
        <v>2379</v>
      </c>
      <c r="E173" t="s">
        <v>2379</v>
      </c>
      <c r="F173" t="s">
        <v>2379</v>
      </c>
      <c r="G173" s="11">
        <v>0</v>
      </c>
      <c r="H173" t="s">
        <v>2380</v>
      </c>
      <c r="I173" t="str" cm="1">
        <f t="array" ref="I173">_xlfn.IFS(B173&lt;=18,"UNDERWEIGHT",B173&lt;=24.9,"NORMALWEIGHT",B173&lt;=29.9,"OVERWEIGHT",B173&gt;=30,"OBESITY")</f>
        <v>OBESITY</v>
      </c>
      <c r="J173" t="str" cm="1">
        <f t="array" ref="J173">_xlfn.IFS(C173&lt;=5.7,"NORMAL",C173&lt;=6.4,"PREDIABETES",C173&gt;=6.5,"DIABETES")</f>
        <v>NORMAL</v>
      </c>
    </row>
    <row r="174" spans="1:10" x14ac:dyDescent="0.25">
      <c r="A174" t="s">
        <v>2199</v>
      </c>
      <c r="B174">
        <v>47.46</v>
      </c>
      <c r="C174">
        <v>6.24</v>
      </c>
      <c r="D174" t="s">
        <v>2380</v>
      </c>
      <c r="E174" t="s">
        <v>2379</v>
      </c>
      <c r="F174" t="s">
        <v>2379</v>
      </c>
      <c r="G174" s="11">
        <v>1</v>
      </c>
      <c r="H174" t="s">
        <v>2380</v>
      </c>
      <c r="I174" t="str" cm="1">
        <f t="array" ref="I174">_xlfn.IFS(B174&lt;=18,"UNDERWEIGHT",B174&lt;=24.9,"NORMALWEIGHT",B174&lt;=29.9,"OVERWEIGHT",B174&gt;=30,"OBESITY")</f>
        <v>OBESITY</v>
      </c>
      <c r="J174" t="str" cm="1">
        <f t="array" ref="J174">_xlfn.IFS(C174&lt;=5.7,"NORMAL",C174&lt;=6.4,"PREDIABETES",C174&gt;=6.5,"DIABETES")</f>
        <v>PREDIABETES</v>
      </c>
    </row>
    <row r="175" spans="1:10" x14ac:dyDescent="0.25">
      <c r="A175" t="s">
        <v>2198</v>
      </c>
      <c r="B175">
        <v>49.24</v>
      </c>
      <c r="C175">
        <v>4.45</v>
      </c>
      <c r="D175" t="s">
        <v>2379</v>
      </c>
      <c r="E175" t="s">
        <v>2379</v>
      </c>
      <c r="F175" t="s">
        <v>2379</v>
      </c>
      <c r="G175" s="11">
        <v>0</v>
      </c>
      <c r="H175" t="s">
        <v>2380</v>
      </c>
      <c r="I175" t="str" cm="1">
        <f t="array" ref="I175">_xlfn.IFS(B175&lt;=18,"UNDERWEIGHT",B175&lt;=24.9,"NORMALWEIGHT",B175&lt;=29.9,"OVERWEIGHT",B175&gt;=30,"OBESITY")</f>
        <v>OBESITY</v>
      </c>
      <c r="J175" t="str" cm="1">
        <f t="array" ref="J175">_xlfn.IFS(C175&lt;=5.7,"NORMAL",C175&lt;=6.4,"PREDIABETES",C175&gt;=6.5,"DIABETES")</f>
        <v>NORMAL</v>
      </c>
    </row>
    <row r="176" spans="1:10" x14ac:dyDescent="0.25">
      <c r="A176" t="s">
        <v>2197</v>
      </c>
      <c r="B176">
        <v>54.4</v>
      </c>
      <c r="C176">
        <v>5.22</v>
      </c>
      <c r="D176" t="s">
        <v>2379</v>
      </c>
      <c r="E176" t="s">
        <v>2379</v>
      </c>
      <c r="F176" t="s">
        <v>2379</v>
      </c>
      <c r="G176" s="11">
        <v>1</v>
      </c>
      <c r="H176" t="s">
        <v>2380</v>
      </c>
      <c r="I176" t="str" cm="1">
        <f t="array" ref="I176">_xlfn.IFS(B176&lt;=18,"UNDERWEIGHT",B176&lt;=24.9,"NORMALWEIGHT",B176&lt;=29.9,"OVERWEIGHT",B176&gt;=30,"OBESITY")</f>
        <v>OBESITY</v>
      </c>
      <c r="J176" t="str" cm="1">
        <f t="array" ref="J176">_xlfn.IFS(C176&lt;=5.7,"NORMAL",C176&lt;=6.4,"PREDIABETES",C176&gt;=6.5,"DIABETES")</f>
        <v>NORMAL</v>
      </c>
    </row>
    <row r="177" spans="1:10" x14ac:dyDescent="0.25">
      <c r="A177" t="s">
        <v>2196</v>
      </c>
      <c r="B177">
        <v>35.53</v>
      </c>
      <c r="C177">
        <v>4.6100000000000003</v>
      </c>
      <c r="D177" t="s">
        <v>2379</v>
      </c>
      <c r="E177" t="s">
        <v>2379</v>
      </c>
      <c r="F177" t="s">
        <v>2379</v>
      </c>
      <c r="G177" s="11">
        <v>1</v>
      </c>
      <c r="H177" t="s">
        <v>2380</v>
      </c>
      <c r="I177" t="str" cm="1">
        <f t="array" ref="I177">_xlfn.IFS(B177&lt;=18,"UNDERWEIGHT",B177&lt;=24.9,"NORMALWEIGHT",B177&lt;=29.9,"OVERWEIGHT",B177&gt;=30,"OBESITY")</f>
        <v>OBESITY</v>
      </c>
      <c r="J177" t="str" cm="1">
        <f t="array" ref="J177">_xlfn.IFS(C177&lt;=5.7,"NORMAL",C177&lt;=6.4,"PREDIABETES",C177&gt;=6.5,"DIABETES")</f>
        <v>NORMAL</v>
      </c>
    </row>
    <row r="178" spans="1:10" x14ac:dyDescent="0.25">
      <c r="A178" t="s">
        <v>2195</v>
      </c>
      <c r="B178">
        <v>39.729999999999997</v>
      </c>
      <c r="C178">
        <v>6.24</v>
      </c>
      <c r="D178" t="s">
        <v>2379</v>
      </c>
      <c r="E178" t="s">
        <v>2379</v>
      </c>
      <c r="F178" t="s">
        <v>2379</v>
      </c>
      <c r="G178" s="11">
        <v>0</v>
      </c>
      <c r="H178" t="s">
        <v>2380</v>
      </c>
      <c r="I178" t="str" cm="1">
        <f t="array" ref="I178">_xlfn.IFS(B178&lt;=18,"UNDERWEIGHT",B178&lt;=24.9,"NORMALWEIGHT",B178&lt;=29.9,"OVERWEIGHT",B178&gt;=30,"OBESITY")</f>
        <v>OBESITY</v>
      </c>
      <c r="J178" t="str" cm="1">
        <f t="array" ref="J178">_xlfn.IFS(C178&lt;=5.7,"NORMAL",C178&lt;=6.4,"PREDIABETES",C178&gt;=6.5,"DIABETES")</f>
        <v>PREDIABETES</v>
      </c>
    </row>
    <row r="179" spans="1:10" x14ac:dyDescent="0.25">
      <c r="A179" t="s">
        <v>2194</v>
      </c>
      <c r="B179">
        <v>35.68</v>
      </c>
      <c r="C179">
        <v>10.039999999999999</v>
      </c>
      <c r="D179" t="s">
        <v>2379</v>
      </c>
      <c r="E179" t="s">
        <v>2379</v>
      </c>
      <c r="F179" t="s">
        <v>2379</v>
      </c>
      <c r="G179" s="11">
        <v>0</v>
      </c>
      <c r="H179" t="s">
        <v>2380</v>
      </c>
      <c r="I179" t="str" cm="1">
        <f t="array" ref="I179">_xlfn.IFS(B179&lt;=18,"UNDERWEIGHT",B179&lt;=24.9,"NORMALWEIGHT",B179&lt;=29.9,"OVERWEIGHT",B179&gt;=30,"OBESITY")</f>
        <v>OBESITY</v>
      </c>
      <c r="J179" t="str" cm="1">
        <f t="array" ref="J179">_xlfn.IFS(C179&lt;=5.7,"NORMAL",C179&lt;=6.4,"PREDIABETES",C179&gt;=6.5,"DIABETES")</f>
        <v>DIABETES</v>
      </c>
    </row>
    <row r="180" spans="1:10" x14ac:dyDescent="0.25">
      <c r="A180" t="s">
        <v>2193</v>
      </c>
      <c r="B180">
        <v>48.86</v>
      </c>
      <c r="C180">
        <v>6.09</v>
      </c>
      <c r="D180" t="s">
        <v>2379</v>
      </c>
      <c r="E180" t="s">
        <v>2379</v>
      </c>
      <c r="F180" t="s">
        <v>2379</v>
      </c>
      <c r="G180" s="11">
        <v>0</v>
      </c>
      <c r="H180" t="s">
        <v>2380</v>
      </c>
      <c r="I180" t="str" cm="1">
        <f t="array" ref="I180">_xlfn.IFS(B180&lt;=18,"UNDERWEIGHT",B180&lt;=24.9,"NORMALWEIGHT",B180&lt;=29.9,"OVERWEIGHT",B180&gt;=30,"OBESITY")</f>
        <v>OBESITY</v>
      </c>
      <c r="J180" t="str" cm="1">
        <f t="array" ref="J180">_xlfn.IFS(C180&lt;=5.7,"NORMAL",C180&lt;=6.4,"PREDIABETES",C180&gt;=6.5,"DIABETES")</f>
        <v>PREDIABETES</v>
      </c>
    </row>
    <row r="181" spans="1:10" x14ac:dyDescent="0.25">
      <c r="A181" t="s">
        <v>2192</v>
      </c>
      <c r="B181">
        <v>34.799999999999997</v>
      </c>
      <c r="C181">
        <v>11.4</v>
      </c>
      <c r="D181" t="s">
        <v>2380</v>
      </c>
      <c r="E181" t="s">
        <v>2379</v>
      </c>
      <c r="F181" t="s">
        <v>2380</v>
      </c>
      <c r="G181" s="11">
        <v>1</v>
      </c>
      <c r="H181" t="s">
        <v>2379</v>
      </c>
      <c r="I181" t="str" cm="1">
        <f t="array" ref="I181">_xlfn.IFS(B181&lt;=18,"UNDERWEIGHT",B181&lt;=24.9,"NORMALWEIGHT",B181&lt;=29.9,"OVERWEIGHT",B181&gt;=30,"OBESITY")</f>
        <v>OBESITY</v>
      </c>
      <c r="J181" t="str" cm="1">
        <f t="array" ref="J181">_xlfn.IFS(C181&lt;=5.7,"NORMAL",C181&lt;=6.4,"PREDIABETES",C181&gt;=6.5,"DIABETES")</f>
        <v>DIABETES</v>
      </c>
    </row>
    <row r="182" spans="1:10" x14ac:dyDescent="0.25">
      <c r="A182" t="s">
        <v>2191</v>
      </c>
      <c r="B182">
        <v>32.49</v>
      </c>
      <c r="C182">
        <v>4.29</v>
      </c>
      <c r="D182" t="s">
        <v>2379</v>
      </c>
      <c r="E182" t="s">
        <v>2379</v>
      </c>
      <c r="F182" t="s">
        <v>2380</v>
      </c>
      <c r="G182" s="11">
        <v>1</v>
      </c>
      <c r="H182" t="s">
        <v>2380</v>
      </c>
      <c r="I182" t="str" cm="1">
        <f t="array" ref="I182">_xlfn.IFS(B182&lt;=18,"UNDERWEIGHT",B182&lt;=24.9,"NORMALWEIGHT",B182&lt;=29.9,"OVERWEIGHT",B182&gt;=30,"OBESITY")</f>
        <v>OBESITY</v>
      </c>
      <c r="J182" t="str" cm="1">
        <f t="array" ref="J182">_xlfn.IFS(C182&lt;=5.7,"NORMAL",C182&lt;=6.4,"PREDIABETES",C182&gt;=6.5,"DIABETES")</f>
        <v>NORMAL</v>
      </c>
    </row>
    <row r="183" spans="1:10" x14ac:dyDescent="0.25">
      <c r="A183" t="s">
        <v>2190</v>
      </c>
      <c r="B183">
        <v>39</v>
      </c>
      <c r="C183">
        <v>5.7</v>
      </c>
      <c r="D183" t="s">
        <v>2379</v>
      </c>
      <c r="E183" t="s">
        <v>2379</v>
      </c>
      <c r="F183" t="s">
        <v>2379</v>
      </c>
      <c r="G183" s="11">
        <v>2</v>
      </c>
      <c r="H183" t="s">
        <v>2380</v>
      </c>
      <c r="I183" t="str" cm="1">
        <f t="array" ref="I183">_xlfn.IFS(B183&lt;=18,"UNDERWEIGHT",B183&lt;=24.9,"NORMALWEIGHT",B183&lt;=29.9,"OVERWEIGHT",B183&gt;=30,"OBESITY")</f>
        <v>OBESITY</v>
      </c>
      <c r="J183" t="str" cm="1">
        <f t="array" ref="J183">_xlfn.IFS(C183&lt;=5.7,"NORMAL",C183&lt;=6.4,"PREDIABETES",C183&gt;=6.5,"DIABETES")</f>
        <v>NORMAL</v>
      </c>
    </row>
    <row r="184" spans="1:10" x14ac:dyDescent="0.25">
      <c r="A184" t="s">
        <v>2189</v>
      </c>
      <c r="B184">
        <v>35.299999999999997</v>
      </c>
      <c r="C184">
        <v>6.09</v>
      </c>
      <c r="D184" t="s">
        <v>2379</v>
      </c>
      <c r="E184" t="s">
        <v>2379</v>
      </c>
      <c r="F184" t="s">
        <v>2379</v>
      </c>
      <c r="G184" s="11">
        <v>1</v>
      </c>
      <c r="H184" t="s">
        <v>2380</v>
      </c>
      <c r="I184" t="str" cm="1">
        <f t="array" ref="I184">_xlfn.IFS(B184&lt;=18,"UNDERWEIGHT",B184&lt;=24.9,"NORMALWEIGHT",B184&lt;=29.9,"OVERWEIGHT",B184&gt;=30,"OBESITY")</f>
        <v>OBESITY</v>
      </c>
      <c r="J184" t="str" cm="1">
        <f t="array" ref="J184">_xlfn.IFS(C184&lt;=5.7,"NORMAL",C184&lt;=6.4,"PREDIABETES",C184&gt;=6.5,"DIABETES")</f>
        <v>PREDIABETES</v>
      </c>
    </row>
    <row r="185" spans="1:10" x14ac:dyDescent="0.25">
      <c r="A185" t="s">
        <v>2188</v>
      </c>
      <c r="B185">
        <v>33.42</v>
      </c>
      <c r="C185">
        <v>10.67</v>
      </c>
      <c r="D185" t="s">
        <v>2379</v>
      </c>
      <c r="E185" t="s">
        <v>2379</v>
      </c>
      <c r="F185" t="s">
        <v>2379</v>
      </c>
      <c r="G185" s="11">
        <v>0</v>
      </c>
      <c r="H185" t="s">
        <v>2380</v>
      </c>
      <c r="I185" t="str" cm="1">
        <f t="array" ref="I185">_xlfn.IFS(B185&lt;=18,"UNDERWEIGHT",B185&lt;=24.9,"NORMALWEIGHT",B185&lt;=29.9,"OVERWEIGHT",B185&gt;=30,"OBESITY")</f>
        <v>OBESITY</v>
      </c>
      <c r="J185" t="str" cm="1">
        <f t="array" ref="J185">_xlfn.IFS(C185&lt;=5.7,"NORMAL",C185&lt;=6.4,"PREDIABETES",C185&gt;=6.5,"DIABETES")</f>
        <v>DIABETES</v>
      </c>
    </row>
    <row r="186" spans="1:10" x14ac:dyDescent="0.25">
      <c r="A186" t="s">
        <v>2187</v>
      </c>
      <c r="B186">
        <v>37.18</v>
      </c>
      <c r="C186">
        <v>6.75</v>
      </c>
      <c r="D186" t="s">
        <v>2380</v>
      </c>
      <c r="E186" t="s">
        <v>2379</v>
      </c>
      <c r="F186" t="s">
        <v>2379</v>
      </c>
      <c r="G186" s="11">
        <v>2</v>
      </c>
      <c r="H186" t="s">
        <v>2380</v>
      </c>
      <c r="I186" t="str" cm="1">
        <f t="array" ref="I186">_xlfn.IFS(B186&lt;=18,"UNDERWEIGHT",B186&lt;=24.9,"NORMALWEIGHT",B186&lt;=29.9,"OVERWEIGHT",B186&gt;=30,"OBESITY")</f>
        <v>OBESITY</v>
      </c>
      <c r="J186" t="str" cm="1">
        <f t="array" ref="J186">_xlfn.IFS(C186&lt;=5.7,"NORMAL",C186&lt;=6.4,"PREDIABETES",C186&gt;=6.5,"DIABETES")</f>
        <v>DIABETES</v>
      </c>
    </row>
    <row r="187" spans="1:10" x14ac:dyDescent="0.25">
      <c r="A187" t="s">
        <v>2186</v>
      </c>
      <c r="B187">
        <v>33.33</v>
      </c>
      <c r="C187">
        <v>9.26</v>
      </c>
      <c r="D187" t="s">
        <v>2380</v>
      </c>
      <c r="E187" t="s">
        <v>2379</v>
      </c>
      <c r="F187" t="s">
        <v>2379</v>
      </c>
      <c r="G187" s="11">
        <v>2</v>
      </c>
      <c r="H187" t="s">
        <v>2379</v>
      </c>
      <c r="I187" t="str" cm="1">
        <f t="array" ref="I187">_xlfn.IFS(B187&lt;=18,"UNDERWEIGHT",B187&lt;=24.9,"NORMALWEIGHT",B187&lt;=29.9,"OVERWEIGHT",B187&gt;=30,"OBESITY")</f>
        <v>OBESITY</v>
      </c>
      <c r="J187" t="str" cm="1">
        <f t="array" ref="J187">_xlfn.IFS(C187&lt;=5.7,"NORMAL",C187&lt;=6.4,"PREDIABETES",C187&gt;=6.5,"DIABETES")</f>
        <v>DIABETES</v>
      </c>
    </row>
    <row r="188" spans="1:10" x14ac:dyDescent="0.25">
      <c r="A188" t="s">
        <v>2185</v>
      </c>
      <c r="B188">
        <v>53.21</v>
      </c>
      <c r="C188">
        <v>4.2699999999999996</v>
      </c>
      <c r="D188" t="s">
        <v>2379</v>
      </c>
      <c r="E188" t="s">
        <v>2379</v>
      </c>
      <c r="F188" t="s">
        <v>2379</v>
      </c>
      <c r="G188" s="11">
        <v>1</v>
      </c>
      <c r="H188" t="s">
        <v>2380</v>
      </c>
      <c r="I188" t="str" cm="1">
        <f t="array" ref="I188">_xlfn.IFS(B188&lt;=18,"UNDERWEIGHT",B188&lt;=24.9,"NORMALWEIGHT",B188&lt;=29.9,"OVERWEIGHT",B188&gt;=30,"OBESITY")</f>
        <v>OBESITY</v>
      </c>
      <c r="J188" t="str" cm="1">
        <f t="array" ref="J188">_xlfn.IFS(C188&lt;=5.7,"NORMAL",C188&lt;=6.4,"PREDIABETES",C188&gt;=6.5,"DIABETES")</f>
        <v>NORMAL</v>
      </c>
    </row>
    <row r="189" spans="1:10" x14ac:dyDescent="0.25">
      <c r="A189" t="s">
        <v>2184</v>
      </c>
      <c r="B189">
        <v>38.729999999999997</v>
      </c>
      <c r="C189">
        <v>11.51</v>
      </c>
      <c r="D189" t="s">
        <v>2379</v>
      </c>
      <c r="E189" t="s">
        <v>2379</v>
      </c>
      <c r="F189" t="s">
        <v>2379</v>
      </c>
      <c r="G189" s="11">
        <v>2</v>
      </c>
      <c r="H189" t="s">
        <v>2380</v>
      </c>
      <c r="I189" t="str" cm="1">
        <f t="array" ref="I189">_xlfn.IFS(B189&lt;=18,"UNDERWEIGHT",B189&lt;=24.9,"NORMALWEIGHT",B189&lt;=29.9,"OVERWEIGHT",B189&gt;=30,"OBESITY")</f>
        <v>OBESITY</v>
      </c>
      <c r="J189" t="str" cm="1">
        <f t="array" ref="J189">_xlfn.IFS(C189&lt;=5.7,"NORMAL",C189&lt;=6.4,"PREDIABETES",C189&gt;=6.5,"DIABETES")</f>
        <v>DIABETES</v>
      </c>
    </row>
    <row r="190" spans="1:10" x14ac:dyDescent="0.25">
      <c r="A190" t="s">
        <v>2183</v>
      </c>
      <c r="B190">
        <v>29.73</v>
      </c>
      <c r="C190">
        <v>7.22</v>
      </c>
      <c r="D190" t="s">
        <v>2379</v>
      </c>
      <c r="E190" t="s">
        <v>2379</v>
      </c>
      <c r="F190" t="s">
        <v>2379</v>
      </c>
      <c r="G190" s="11">
        <v>0</v>
      </c>
      <c r="H190" t="s">
        <v>2380</v>
      </c>
      <c r="I190" t="str" cm="1">
        <f t="array" ref="I190">_xlfn.IFS(B190&lt;=18,"UNDERWEIGHT",B190&lt;=24.9,"NORMALWEIGHT",B190&lt;=29.9,"OVERWEIGHT",B190&gt;=30,"OBESITY")</f>
        <v>OVERWEIGHT</v>
      </c>
      <c r="J190" t="str" cm="1">
        <f t="array" ref="J190">_xlfn.IFS(C190&lt;=5.7,"NORMAL",C190&lt;=6.4,"PREDIABETES",C190&gt;=6.5,"DIABETES")</f>
        <v>DIABETES</v>
      </c>
    </row>
    <row r="191" spans="1:10" x14ac:dyDescent="0.25">
      <c r="A191" t="s">
        <v>2182</v>
      </c>
      <c r="B191">
        <v>34.700000000000003</v>
      </c>
      <c r="C191">
        <v>4.37</v>
      </c>
      <c r="D191" t="s">
        <v>2379</v>
      </c>
      <c r="E191" t="s">
        <v>2379</v>
      </c>
      <c r="F191" t="s">
        <v>2380</v>
      </c>
      <c r="G191" s="11">
        <v>1</v>
      </c>
      <c r="H191" t="s">
        <v>2380</v>
      </c>
      <c r="I191" t="str" cm="1">
        <f t="array" ref="I191">_xlfn.IFS(B191&lt;=18,"UNDERWEIGHT",B191&lt;=24.9,"NORMALWEIGHT",B191&lt;=29.9,"OVERWEIGHT",B191&gt;=30,"OBESITY")</f>
        <v>OBESITY</v>
      </c>
      <c r="J191" t="str" cm="1">
        <f t="array" ref="J191">_xlfn.IFS(C191&lt;=5.7,"NORMAL",C191&lt;=6.4,"PREDIABETES",C191&gt;=6.5,"DIABETES")</f>
        <v>NORMAL</v>
      </c>
    </row>
    <row r="192" spans="1:10" x14ac:dyDescent="0.25">
      <c r="A192" t="s">
        <v>2181</v>
      </c>
      <c r="B192">
        <v>38.28</v>
      </c>
      <c r="C192">
        <v>11.56</v>
      </c>
      <c r="D192" t="s">
        <v>2380</v>
      </c>
      <c r="E192" t="s">
        <v>2379</v>
      </c>
      <c r="F192" t="s">
        <v>2379</v>
      </c>
      <c r="G192" s="11">
        <v>1</v>
      </c>
      <c r="H192" t="s">
        <v>2380</v>
      </c>
      <c r="I192" t="str" cm="1">
        <f t="array" ref="I192">_xlfn.IFS(B192&lt;=18,"UNDERWEIGHT",B192&lt;=24.9,"NORMALWEIGHT",B192&lt;=29.9,"OVERWEIGHT",B192&gt;=30,"OBESITY")</f>
        <v>OBESITY</v>
      </c>
      <c r="J192" t="str" cm="1">
        <f t="array" ref="J192">_xlfn.IFS(C192&lt;=5.7,"NORMAL",C192&lt;=6.4,"PREDIABETES",C192&gt;=6.5,"DIABETES")</f>
        <v>DIABETES</v>
      </c>
    </row>
    <row r="193" spans="1:10" x14ac:dyDescent="0.25">
      <c r="A193" t="s">
        <v>2180</v>
      </c>
      <c r="B193">
        <v>33.57</v>
      </c>
      <c r="C193">
        <v>8.82</v>
      </c>
      <c r="D193" t="s">
        <v>2380</v>
      </c>
      <c r="E193" t="s">
        <v>2379</v>
      </c>
      <c r="F193" t="s">
        <v>2379</v>
      </c>
      <c r="G193" s="11">
        <v>0</v>
      </c>
      <c r="H193" t="s">
        <v>2380</v>
      </c>
      <c r="I193" t="str" cm="1">
        <f t="array" ref="I193">_xlfn.IFS(B193&lt;=18,"UNDERWEIGHT",B193&lt;=24.9,"NORMALWEIGHT",B193&lt;=29.9,"OVERWEIGHT",B193&gt;=30,"OBESITY")</f>
        <v>OBESITY</v>
      </c>
      <c r="J193" t="str" cm="1">
        <f t="array" ref="J193">_xlfn.IFS(C193&lt;=5.7,"NORMAL",C193&lt;=6.4,"PREDIABETES",C193&gt;=6.5,"DIABETES")</f>
        <v>DIABETES</v>
      </c>
    </row>
    <row r="194" spans="1:10" x14ac:dyDescent="0.25">
      <c r="A194" t="s">
        <v>2179</v>
      </c>
      <c r="B194">
        <v>52.06</v>
      </c>
      <c r="C194">
        <v>4.6900000000000004</v>
      </c>
      <c r="D194" t="s">
        <v>2379</v>
      </c>
      <c r="E194" t="s">
        <v>2379</v>
      </c>
      <c r="F194" t="s">
        <v>2379</v>
      </c>
      <c r="G194" s="11">
        <v>1</v>
      </c>
      <c r="H194" t="s">
        <v>2380</v>
      </c>
      <c r="I194" t="str" cm="1">
        <f t="array" ref="I194">_xlfn.IFS(B194&lt;=18,"UNDERWEIGHT",B194&lt;=24.9,"NORMALWEIGHT",B194&lt;=29.9,"OVERWEIGHT",B194&gt;=30,"OBESITY")</f>
        <v>OBESITY</v>
      </c>
      <c r="J194" t="str" cm="1">
        <f t="array" ref="J194">_xlfn.IFS(C194&lt;=5.7,"NORMAL",C194&lt;=6.4,"PREDIABETES",C194&gt;=6.5,"DIABETES")</f>
        <v>NORMAL</v>
      </c>
    </row>
    <row r="195" spans="1:10" x14ac:dyDescent="0.25">
      <c r="A195" t="s">
        <v>2178</v>
      </c>
      <c r="B195">
        <v>38.17</v>
      </c>
      <c r="C195">
        <v>4.53</v>
      </c>
      <c r="D195" t="s">
        <v>2379</v>
      </c>
      <c r="E195" t="s">
        <v>2380</v>
      </c>
      <c r="F195" t="s">
        <v>2379</v>
      </c>
      <c r="G195" s="11">
        <v>1</v>
      </c>
      <c r="H195" t="s">
        <v>2380</v>
      </c>
      <c r="I195" t="str" cm="1">
        <f t="array" ref="I195">_xlfn.IFS(B195&lt;=18,"UNDERWEIGHT",B195&lt;=24.9,"NORMALWEIGHT",B195&lt;=29.9,"OVERWEIGHT",B195&gt;=30,"OBESITY")</f>
        <v>OBESITY</v>
      </c>
      <c r="J195" t="str" cm="1">
        <f t="array" ref="J195">_xlfn.IFS(C195&lt;=5.7,"NORMAL",C195&lt;=6.4,"PREDIABETES",C195&gt;=6.5,"DIABETES")</f>
        <v>NORMAL</v>
      </c>
    </row>
    <row r="196" spans="1:10" x14ac:dyDescent="0.25">
      <c r="A196" t="s">
        <v>2177</v>
      </c>
      <c r="B196">
        <v>36.954999999999998</v>
      </c>
      <c r="C196">
        <v>5.84</v>
      </c>
      <c r="D196" t="s">
        <v>2379</v>
      </c>
      <c r="E196" t="s">
        <v>2379</v>
      </c>
      <c r="F196" t="s">
        <v>2380</v>
      </c>
      <c r="G196" s="11">
        <v>1</v>
      </c>
      <c r="H196" t="s">
        <v>2380</v>
      </c>
      <c r="I196" t="str" cm="1">
        <f t="array" ref="I196">_xlfn.IFS(B196&lt;=18,"UNDERWEIGHT",B196&lt;=24.9,"NORMALWEIGHT",B196&lt;=29.9,"OVERWEIGHT",B196&gt;=30,"OBESITY")</f>
        <v>OBESITY</v>
      </c>
      <c r="J196" t="str" cm="1">
        <f t="array" ref="J196">_xlfn.IFS(C196&lt;=5.7,"NORMAL",C196&lt;=6.4,"PREDIABETES",C196&gt;=6.5,"DIABETES")</f>
        <v>PREDIABETES</v>
      </c>
    </row>
    <row r="197" spans="1:10" x14ac:dyDescent="0.25">
      <c r="A197" t="s">
        <v>2176</v>
      </c>
      <c r="B197">
        <v>34.4</v>
      </c>
      <c r="C197">
        <v>4.9000000000000004</v>
      </c>
      <c r="D197" t="s">
        <v>2379</v>
      </c>
      <c r="E197" t="s">
        <v>2379</v>
      </c>
      <c r="F197" t="s">
        <v>2380</v>
      </c>
      <c r="G197" s="11">
        <v>1</v>
      </c>
      <c r="H197" t="s">
        <v>2380</v>
      </c>
      <c r="I197" t="str" cm="1">
        <f t="array" ref="I197">_xlfn.IFS(B197&lt;=18,"UNDERWEIGHT",B197&lt;=24.9,"NORMALWEIGHT",B197&lt;=29.9,"OVERWEIGHT",B197&gt;=30,"OBESITY")</f>
        <v>OBESITY</v>
      </c>
      <c r="J197" t="str" cm="1">
        <f t="array" ref="J197">_xlfn.IFS(C197&lt;=5.7,"NORMAL",C197&lt;=6.4,"PREDIABETES",C197&gt;=6.5,"DIABETES")</f>
        <v>NORMAL</v>
      </c>
    </row>
    <row r="198" spans="1:10" x14ac:dyDescent="0.25">
      <c r="A198" t="s">
        <v>2175</v>
      </c>
      <c r="B198">
        <v>31.73</v>
      </c>
      <c r="C198">
        <v>4.3</v>
      </c>
      <c r="D198" t="s">
        <v>2379</v>
      </c>
      <c r="E198" t="s">
        <v>2379</v>
      </c>
      <c r="F198" t="s">
        <v>2379</v>
      </c>
      <c r="G198" s="11">
        <v>0</v>
      </c>
      <c r="H198" t="s">
        <v>2380</v>
      </c>
      <c r="I198" t="str" cm="1">
        <f t="array" ref="I198">_xlfn.IFS(B198&lt;=18,"UNDERWEIGHT",B198&lt;=24.9,"NORMALWEIGHT",B198&lt;=29.9,"OVERWEIGHT",B198&gt;=30,"OBESITY")</f>
        <v>OBESITY</v>
      </c>
      <c r="J198" t="str" cm="1">
        <f t="array" ref="J198">_xlfn.IFS(C198&lt;=5.7,"NORMAL",C198&lt;=6.4,"PREDIABETES",C198&gt;=6.5,"DIABETES")</f>
        <v>NORMAL</v>
      </c>
    </row>
    <row r="199" spans="1:10" x14ac:dyDescent="0.25">
      <c r="A199" t="s">
        <v>2174</v>
      </c>
      <c r="B199">
        <v>36.64</v>
      </c>
      <c r="C199">
        <v>11.34</v>
      </c>
      <c r="D199" t="s">
        <v>2379</v>
      </c>
      <c r="E199" t="s">
        <v>2379</v>
      </c>
      <c r="F199" t="s">
        <v>2379</v>
      </c>
      <c r="G199" s="11">
        <v>0</v>
      </c>
      <c r="H199" t="s">
        <v>2380</v>
      </c>
      <c r="I199" t="str" cm="1">
        <f t="array" ref="I199">_xlfn.IFS(B199&lt;=18,"UNDERWEIGHT",B199&lt;=24.9,"NORMALWEIGHT",B199&lt;=29.9,"OVERWEIGHT",B199&gt;=30,"OBESITY")</f>
        <v>OBESITY</v>
      </c>
      <c r="J199" t="str" cm="1">
        <f t="array" ref="J199">_xlfn.IFS(C199&lt;=5.7,"NORMAL",C199&lt;=6.4,"PREDIABETES",C199&gt;=6.5,"DIABETES")</f>
        <v>DIABETES</v>
      </c>
    </row>
    <row r="200" spans="1:10" x14ac:dyDescent="0.25">
      <c r="A200" t="s">
        <v>2173</v>
      </c>
      <c r="B200">
        <v>36.85</v>
      </c>
      <c r="C200">
        <v>5.88</v>
      </c>
      <c r="D200" t="s">
        <v>2379</v>
      </c>
      <c r="E200" t="s">
        <v>2380</v>
      </c>
      <c r="F200" t="s">
        <v>2379</v>
      </c>
      <c r="G200" s="11">
        <v>1</v>
      </c>
      <c r="H200" t="s">
        <v>2380</v>
      </c>
      <c r="I200" t="str" cm="1">
        <f t="array" ref="I200">_xlfn.IFS(B200&lt;=18,"UNDERWEIGHT",B200&lt;=24.9,"NORMALWEIGHT",B200&lt;=29.9,"OVERWEIGHT",B200&gt;=30,"OBESITY")</f>
        <v>OBESITY</v>
      </c>
      <c r="J200" t="str" cm="1">
        <f t="array" ref="J200">_xlfn.IFS(C200&lt;=5.7,"NORMAL",C200&lt;=6.4,"PREDIABETES",C200&gt;=6.5,"DIABETES")</f>
        <v>PREDIABETES</v>
      </c>
    </row>
    <row r="201" spans="1:10" x14ac:dyDescent="0.25">
      <c r="A201" t="s">
        <v>2172</v>
      </c>
      <c r="B201">
        <v>33.33</v>
      </c>
      <c r="C201">
        <v>5.01</v>
      </c>
      <c r="D201" t="s">
        <v>2380</v>
      </c>
      <c r="E201" t="s">
        <v>2379</v>
      </c>
      <c r="F201" t="s">
        <v>2380</v>
      </c>
      <c r="G201" s="11">
        <v>1</v>
      </c>
      <c r="H201" t="s">
        <v>2380</v>
      </c>
      <c r="I201" t="str" cm="1">
        <f t="array" ref="I201">_xlfn.IFS(B201&lt;=18,"UNDERWEIGHT",B201&lt;=24.9,"NORMALWEIGHT",B201&lt;=29.9,"OVERWEIGHT",B201&gt;=30,"OBESITY")</f>
        <v>OBESITY</v>
      </c>
      <c r="J201" t="str" cm="1">
        <f t="array" ref="J201">_xlfn.IFS(C201&lt;=5.7,"NORMAL",C201&lt;=6.4,"PREDIABETES",C201&gt;=6.5,"DIABETES")</f>
        <v>NORMAL</v>
      </c>
    </row>
    <row r="202" spans="1:10" x14ac:dyDescent="0.25">
      <c r="A202" t="s">
        <v>2171</v>
      </c>
      <c r="B202">
        <v>39.14</v>
      </c>
      <c r="C202">
        <v>4.4000000000000004</v>
      </c>
      <c r="D202" t="s">
        <v>2379</v>
      </c>
      <c r="E202" t="s">
        <v>2379</v>
      </c>
      <c r="F202" t="s">
        <v>2380</v>
      </c>
      <c r="G202" s="11">
        <v>1</v>
      </c>
      <c r="H202" t="s">
        <v>2380</v>
      </c>
      <c r="I202" t="str" cm="1">
        <f t="array" ref="I202">_xlfn.IFS(B202&lt;=18,"UNDERWEIGHT",B202&lt;=24.9,"NORMALWEIGHT",B202&lt;=29.9,"OVERWEIGHT",B202&gt;=30,"OBESITY")</f>
        <v>OBESITY</v>
      </c>
      <c r="J202" t="str" cm="1">
        <f t="array" ref="J202">_xlfn.IFS(C202&lt;=5.7,"NORMAL",C202&lt;=6.4,"PREDIABETES",C202&gt;=6.5,"DIABETES")</f>
        <v>NORMAL</v>
      </c>
    </row>
    <row r="203" spans="1:10" x14ac:dyDescent="0.25">
      <c r="A203" t="s">
        <v>2170</v>
      </c>
      <c r="B203">
        <v>32.9</v>
      </c>
      <c r="C203">
        <v>6.26</v>
      </c>
      <c r="D203" t="s">
        <v>2380</v>
      </c>
      <c r="E203" t="s">
        <v>2379</v>
      </c>
      <c r="F203" t="s">
        <v>2379</v>
      </c>
      <c r="G203" s="11">
        <v>0</v>
      </c>
      <c r="H203" t="s">
        <v>2380</v>
      </c>
      <c r="I203" t="str" cm="1">
        <f t="array" ref="I203">_xlfn.IFS(B203&lt;=18,"UNDERWEIGHT",B203&lt;=24.9,"NORMALWEIGHT",B203&lt;=29.9,"OVERWEIGHT",B203&gt;=30,"OBESITY")</f>
        <v>OBESITY</v>
      </c>
      <c r="J203" t="str" cm="1">
        <f t="array" ref="J203">_xlfn.IFS(C203&lt;=5.7,"NORMAL",C203&lt;=6.4,"PREDIABETES",C203&gt;=6.5,"DIABETES")</f>
        <v>PREDIABETES</v>
      </c>
    </row>
    <row r="204" spans="1:10" x14ac:dyDescent="0.25">
      <c r="A204" t="s">
        <v>2169</v>
      </c>
      <c r="B204">
        <v>29.78</v>
      </c>
      <c r="C204">
        <v>10.27</v>
      </c>
      <c r="D204" t="s">
        <v>2380</v>
      </c>
      <c r="E204" t="s">
        <v>2379</v>
      </c>
      <c r="F204" t="s">
        <v>2380</v>
      </c>
      <c r="G204" s="11">
        <v>1</v>
      </c>
      <c r="H204" t="s">
        <v>2380</v>
      </c>
      <c r="I204" t="str" cm="1">
        <f t="array" ref="I204">_xlfn.IFS(B204&lt;=18,"UNDERWEIGHT",B204&lt;=24.9,"NORMALWEIGHT",B204&lt;=29.9,"OVERWEIGHT",B204&gt;=30,"OBESITY")</f>
        <v>OVERWEIGHT</v>
      </c>
      <c r="J204" t="str" cm="1">
        <f t="array" ref="J204">_xlfn.IFS(C204&lt;=5.7,"NORMAL",C204&lt;=6.4,"PREDIABETES",C204&gt;=6.5,"DIABETES")</f>
        <v>DIABETES</v>
      </c>
    </row>
    <row r="205" spans="1:10" x14ac:dyDescent="0.25">
      <c r="A205" t="s">
        <v>2168</v>
      </c>
      <c r="B205">
        <v>32.78</v>
      </c>
      <c r="C205">
        <v>5.27</v>
      </c>
      <c r="D205" t="s">
        <v>2379</v>
      </c>
      <c r="E205" t="s">
        <v>2379</v>
      </c>
      <c r="F205" t="s">
        <v>2379</v>
      </c>
      <c r="G205" s="11">
        <v>0</v>
      </c>
      <c r="H205" t="s">
        <v>2380</v>
      </c>
      <c r="I205" t="str" cm="1">
        <f t="array" ref="I205">_xlfn.IFS(B205&lt;=18,"UNDERWEIGHT",B205&lt;=24.9,"NORMALWEIGHT",B205&lt;=29.9,"OVERWEIGHT",B205&gt;=30,"OBESITY")</f>
        <v>OBESITY</v>
      </c>
      <c r="J205" t="str" cm="1">
        <f t="array" ref="J205">_xlfn.IFS(C205&lt;=5.7,"NORMAL",C205&lt;=6.4,"PREDIABETES",C205&gt;=6.5,"DIABETES")</f>
        <v>NORMAL</v>
      </c>
    </row>
    <row r="206" spans="1:10" x14ac:dyDescent="0.25">
      <c r="A206" t="s">
        <v>2167</v>
      </c>
      <c r="B206">
        <v>41.65</v>
      </c>
      <c r="C206">
        <v>10.73</v>
      </c>
      <c r="D206" t="s">
        <v>2380</v>
      </c>
      <c r="E206" t="s">
        <v>2379</v>
      </c>
      <c r="F206" t="s">
        <v>2379</v>
      </c>
      <c r="G206" s="11">
        <v>0</v>
      </c>
      <c r="H206" t="s">
        <v>2380</v>
      </c>
      <c r="I206" t="str" cm="1">
        <f t="array" ref="I206">_xlfn.IFS(B206&lt;=18,"UNDERWEIGHT",B206&lt;=24.9,"NORMALWEIGHT",B206&lt;=29.9,"OVERWEIGHT",B206&gt;=30,"OBESITY")</f>
        <v>OBESITY</v>
      </c>
      <c r="J206" t="str" cm="1">
        <f t="array" ref="J206">_xlfn.IFS(C206&lt;=5.7,"NORMAL",C206&lt;=6.4,"PREDIABETES",C206&gt;=6.5,"DIABETES")</f>
        <v>DIABETES</v>
      </c>
    </row>
    <row r="207" spans="1:10" x14ac:dyDescent="0.25">
      <c r="A207" t="s">
        <v>2166</v>
      </c>
      <c r="B207">
        <v>50.79</v>
      </c>
      <c r="C207">
        <v>4.45</v>
      </c>
      <c r="D207" t="s">
        <v>2379</v>
      </c>
      <c r="E207" t="s">
        <v>2379</v>
      </c>
      <c r="F207" t="s">
        <v>2379</v>
      </c>
      <c r="G207" s="11">
        <v>1</v>
      </c>
      <c r="H207" t="s">
        <v>2380</v>
      </c>
      <c r="I207" t="str" cm="1">
        <f t="array" ref="I207">_xlfn.IFS(B207&lt;=18,"UNDERWEIGHT",B207&lt;=24.9,"NORMALWEIGHT",B207&lt;=29.9,"OVERWEIGHT",B207&gt;=30,"OBESITY")</f>
        <v>OBESITY</v>
      </c>
      <c r="J207" t="str" cm="1">
        <f t="array" ref="J207">_xlfn.IFS(C207&lt;=5.7,"NORMAL",C207&lt;=6.4,"PREDIABETES",C207&gt;=6.5,"DIABETES")</f>
        <v>NORMAL</v>
      </c>
    </row>
    <row r="208" spans="1:10" x14ac:dyDescent="0.25">
      <c r="A208" t="s">
        <v>2165</v>
      </c>
      <c r="B208">
        <v>35.43</v>
      </c>
      <c r="C208">
        <v>5.25</v>
      </c>
      <c r="D208" t="s">
        <v>2380</v>
      </c>
      <c r="E208" t="s">
        <v>2379</v>
      </c>
      <c r="F208" t="s">
        <v>2379</v>
      </c>
      <c r="G208" s="11">
        <v>0</v>
      </c>
      <c r="H208" t="s">
        <v>2380</v>
      </c>
      <c r="I208" t="str" cm="1">
        <f t="array" ref="I208">_xlfn.IFS(B208&lt;=18,"UNDERWEIGHT",B208&lt;=24.9,"NORMALWEIGHT",B208&lt;=29.9,"OVERWEIGHT",B208&gt;=30,"OBESITY")</f>
        <v>OBESITY</v>
      </c>
      <c r="J208" t="str" cm="1">
        <f t="array" ref="J208">_xlfn.IFS(C208&lt;=5.7,"NORMAL",C208&lt;=6.4,"PREDIABETES",C208&gt;=6.5,"DIABETES")</f>
        <v>NORMAL</v>
      </c>
    </row>
    <row r="209" spans="1:10" x14ac:dyDescent="0.25">
      <c r="A209" t="s">
        <v>2164</v>
      </c>
      <c r="B209">
        <v>35.25</v>
      </c>
      <c r="C209">
        <v>9.51</v>
      </c>
      <c r="D209" t="s">
        <v>2379</v>
      </c>
      <c r="E209" t="s">
        <v>2379</v>
      </c>
      <c r="F209" t="s">
        <v>2379</v>
      </c>
      <c r="G209" s="11">
        <v>0</v>
      </c>
      <c r="H209" t="s">
        <v>2380</v>
      </c>
      <c r="I209" t="str" cm="1">
        <f t="array" ref="I209">_xlfn.IFS(B209&lt;=18,"UNDERWEIGHT",B209&lt;=24.9,"NORMALWEIGHT",B209&lt;=29.9,"OVERWEIGHT",B209&gt;=30,"OBESITY")</f>
        <v>OBESITY</v>
      </c>
      <c r="J209" t="str" cm="1">
        <f t="array" ref="J209">_xlfn.IFS(C209&lt;=5.7,"NORMAL",C209&lt;=6.4,"PREDIABETES",C209&gt;=6.5,"DIABETES")</f>
        <v>DIABETES</v>
      </c>
    </row>
    <row r="210" spans="1:10" x14ac:dyDescent="0.25">
      <c r="A210" t="s">
        <v>2163</v>
      </c>
      <c r="B210">
        <v>36.85</v>
      </c>
      <c r="C210">
        <v>11.12</v>
      </c>
      <c r="D210" t="s">
        <v>2379</v>
      </c>
      <c r="E210" t="s">
        <v>2379</v>
      </c>
      <c r="F210" t="s">
        <v>2379</v>
      </c>
      <c r="G210" s="11">
        <v>0</v>
      </c>
      <c r="H210" t="s">
        <v>2380</v>
      </c>
      <c r="I210" t="str" cm="1">
        <f t="array" ref="I210">_xlfn.IFS(B210&lt;=18,"UNDERWEIGHT",B210&lt;=24.9,"NORMALWEIGHT",B210&lt;=29.9,"OVERWEIGHT",B210&gt;=30,"OBESITY")</f>
        <v>OBESITY</v>
      </c>
      <c r="J210" t="str" cm="1">
        <f t="array" ref="J210">_xlfn.IFS(C210&lt;=5.7,"NORMAL",C210&lt;=6.4,"PREDIABETES",C210&gt;=6.5,"DIABETES")</f>
        <v>DIABETES</v>
      </c>
    </row>
    <row r="211" spans="1:10" x14ac:dyDescent="0.25">
      <c r="A211" t="s">
        <v>2162</v>
      </c>
      <c r="B211">
        <v>31.02</v>
      </c>
      <c r="C211">
        <v>4.5599999999999996</v>
      </c>
      <c r="D211" t="s">
        <v>2379</v>
      </c>
      <c r="E211" t="s">
        <v>2380</v>
      </c>
      <c r="F211" t="s">
        <v>2379</v>
      </c>
      <c r="G211" s="11">
        <v>1</v>
      </c>
      <c r="H211" t="s">
        <v>2380</v>
      </c>
      <c r="I211" t="str" cm="1">
        <f t="array" ref="I211">_xlfn.IFS(B211&lt;=18,"UNDERWEIGHT",B211&lt;=24.9,"NORMALWEIGHT",B211&lt;=29.9,"OVERWEIGHT",B211&gt;=30,"OBESITY")</f>
        <v>OBESITY</v>
      </c>
      <c r="J211" t="str" cm="1">
        <f t="array" ref="J211">_xlfn.IFS(C211&lt;=5.7,"NORMAL",C211&lt;=6.4,"PREDIABETES",C211&gt;=6.5,"DIABETES")</f>
        <v>NORMAL</v>
      </c>
    </row>
    <row r="212" spans="1:10" x14ac:dyDescent="0.25">
      <c r="A212" t="s">
        <v>2161</v>
      </c>
      <c r="B212">
        <v>35.6</v>
      </c>
      <c r="C212">
        <v>4.0199999999999996</v>
      </c>
      <c r="D212" t="s">
        <v>2380</v>
      </c>
      <c r="E212" t="s">
        <v>2380</v>
      </c>
      <c r="F212" t="s">
        <v>2379</v>
      </c>
      <c r="G212" s="11">
        <v>2</v>
      </c>
      <c r="H212" t="s">
        <v>2380</v>
      </c>
      <c r="I212" t="str" cm="1">
        <f t="array" ref="I212">_xlfn.IFS(B212&lt;=18,"UNDERWEIGHT",B212&lt;=24.9,"NORMALWEIGHT",B212&lt;=29.9,"OVERWEIGHT",B212&gt;=30,"OBESITY")</f>
        <v>OBESITY</v>
      </c>
      <c r="J212" t="str" cm="1">
        <f t="array" ref="J212">_xlfn.IFS(C212&lt;=5.7,"NORMAL",C212&lt;=6.4,"PREDIABETES",C212&gt;=6.5,"DIABETES")</f>
        <v>NORMAL</v>
      </c>
    </row>
    <row r="213" spans="1:10" x14ac:dyDescent="0.25">
      <c r="A213" t="s">
        <v>2160</v>
      </c>
      <c r="B213">
        <v>34.39</v>
      </c>
      <c r="C213">
        <v>8.7200000000000006</v>
      </c>
      <c r="D213" t="s">
        <v>2379</v>
      </c>
      <c r="E213" t="s">
        <v>2379</v>
      </c>
      <c r="F213" t="s">
        <v>2379</v>
      </c>
      <c r="G213" s="11">
        <v>0</v>
      </c>
      <c r="H213" t="s">
        <v>2380</v>
      </c>
      <c r="I213" t="str" cm="1">
        <f t="array" ref="I213">_xlfn.IFS(B213&lt;=18,"UNDERWEIGHT",B213&lt;=24.9,"NORMALWEIGHT",B213&lt;=29.9,"OVERWEIGHT",B213&gt;=30,"OBESITY")</f>
        <v>OBESITY</v>
      </c>
      <c r="J213" t="str" cm="1">
        <f t="array" ref="J213">_xlfn.IFS(C213&lt;=5.7,"NORMAL",C213&lt;=6.4,"PREDIABETES",C213&gt;=6.5,"DIABETES")</f>
        <v>DIABETES</v>
      </c>
    </row>
    <row r="214" spans="1:10" x14ac:dyDescent="0.25">
      <c r="A214" t="s">
        <v>2159</v>
      </c>
      <c r="B214">
        <v>29.06</v>
      </c>
      <c r="C214">
        <v>6.25</v>
      </c>
      <c r="D214" t="s">
        <v>2380</v>
      </c>
      <c r="E214" t="s">
        <v>2379</v>
      </c>
      <c r="F214" t="s">
        <v>2379</v>
      </c>
      <c r="G214" s="11">
        <v>1</v>
      </c>
      <c r="H214" t="s">
        <v>2380</v>
      </c>
      <c r="I214" t="str" cm="1">
        <f t="array" ref="I214">_xlfn.IFS(B214&lt;=18,"UNDERWEIGHT",B214&lt;=24.9,"NORMALWEIGHT",B214&lt;=29.9,"OVERWEIGHT",B214&gt;=30,"OBESITY")</f>
        <v>OVERWEIGHT</v>
      </c>
      <c r="J214" t="str" cm="1">
        <f t="array" ref="J214">_xlfn.IFS(C214&lt;=5.7,"NORMAL",C214&lt;=6.4,"PREDIABETES",C214&gt;=6.5,"DIABETES")</f>
        <v>PREDIABETES</v>
      </c>
    </row>
    <row r="215" spans="1:10" x14ac:dyDescent="0.25">
      <c r="A215" t="s">
        <v>2158</v>
      </c>
      <c r="B215">
        <v>35.799999999999997</v>
      </c>
      <c r="C215">
        <v>7.32</v>
      </c>
      <c r="D215" t="s">
        <v>2379</v>
      </c>
      <c r="E215" t="s">
        <v>2379</v>
      </c>
      <c r="F215" t="s">
        <v>2379</v>
      </c>
      <c r="G215" s="11">
        <v>2</v>
      </c>
      <c r="H215" t="s">
        <v>2380</v>
      </c>
      <c r="I215" t="str" cm="1">
        <f t="array" ref="I215">_xlfn.IFS(B215&lt;=18,"UNDERWEIGHT",B215&lt;=24.9,"NORMALWEIGHT",B215&lt;=29.9,"OVERWEIGHT",B215&gt;=30,"OBESITY")</f>
        <v>OBESITY</v>
      </c>
      <c r="J215" t="str" cm="1">
        <f t="array" ref="J215">_xlfn.IFS(C215&lt;=5.7,"NORMAL",C215&lt;=6.4,"PREDIABETES",C215&gt;=6.5,"DIABETES")</f>
        <v>DIABETES</v>
      </c>
    </row>
    <row r="216" spans="1:10" x14ac:dyDescent="0.25">
      <c r="A216" t="s">
        <v>2157</v>
      </c>
      <c r="B216">
        <v>49.8</v>
      </c>
      <c r="C216">
        <v>4.24</v>
      </c>
      <c r="D216" t="s">
        <v>2379</v>
      </c>
      <c r="E216" t="s">
        <v>2379</v>
      </c>
      <c r="F216" t="s">
        <v>2379</v>
      </c>
      <c r="G216" s="11">
        <v>1</v>
      </c>
      <c r="H216" t="s">
        <v>2380</v>
      </c>
      <c r="I216" t="str" cm="1">
        <f t="array" ref="I216">_xlfn.IFS(B216&lt;=18,"UNDERWEIGHT",B216&lt;=24.9,"NORMALWEIGHT",B216&lt;=29.9,"OVERWEIGHT",B216&gt;=30,"OBESITY")</f>
        <v>OBESITY</v>
      </c>
      <c r="J216" t="str" cm="1">
        <f t="array" ref="J216">_xlfn.IFS(C216&lt;=5.7,"NORMAL",C216&lt;=6.4,"PREDIABETES",C216&gt;=6.5,"DIABETES")</f>
        <v>NORMAL</v>
      </c>
    </row>
    <row r="217" spans="1:10" x14ac:dyDescent="0.25">
      <c r="A217" t="s">
        <v>2156</v>
      </c>
      <c r="B217">
        <v>35.71</v>
      </c>
      <c r="C217">
        <v>6.84</v>
      </c>
      <c r="D217" t="s">
        <v>2379</v>
      </c>
      <c r="E217" t="s">
        <v>2379</v>
      </c>
      <c r="F217" t="s">
        <v>2379</v>
      </c>
      <c r="G217" s="11">
        <v>2</v>
      </c>
      <c r="H217" t="s">
        <v>2380</v>
      </c>
      <c r="I217" t="str" cm="1">
        <f t="array" ref="I217">_xlfn.IFS(B217&lt;=18,"UNDERWEIGHT",B217&lt;=24.9,"NORMALWEIGHT",B217&lt;=29.9,"OVERWEIGHT",B217&gt;=30,"OBESITY")</f>
        <v>OBESITY</v>
      </c>
      <c r="J217" t="str" cm="1">
        <f t="array" ref="J217">_xlfn.IFS(C217&lt;=5.7,"NORMAL",C217&lt;=6.4,"PREDIABETES",C217&gt;=6.5,"DIABETES")</f>
        <v>DIABETES</v>
      </c>
    </row>
    <row r="218" spans="1:10" x14ac:dyDescent="0.25">
      <c r="A218" t="s">
        <v>2155</v>
      </c>
      <c r="B218">
        <v>30.8</v>
      </c>
      <c r="C218">
        <v>5.23</v>
      </c>
      <c r="D218" t="s">
        <v>2380</v>
      </c>
      <c r="E218" t="s">
        <v>2379</v>
      </c>
      <c r="F218" t="s">
        <v>2379</v>
      </c>
      <c r="G218" s="11">
        <v>1</v>
      </c>
      <c r="H218" t="s">
        <v>2380</v>
      </c>
      <c r="I218" t="str" cm="1">
        <f t="array" ref="I218">_xlfn.IFS(B218&lt;=18,"UNDERWEIGHT",B218&lt;=24.9,"NORMALWEIGHT",B218&lt;=29.9,"OVERWEIGHT",B218&gt;=30,"OBESITY")</f>
        <v>OBESITY</v>
      </c>
      <c r="J218" t="str" cm="1">
        <f t="array" ref="J218">_xlfn.IFS(C218&lt;=5.7,"NORMAL",C218&lt;=6.4,"PREDIABETES",C218&gt;=6.5,"DIABETES")</f>
        <v>NORMAL</v>
      </c>
    </row>
    <row r="219" spans="1:10" x14ac:dyDescent="0.25">
      <c r="A219" t="s">
        <v>2154</v>
      </c>
      <c r="B219">
        <v>33.69</v>
      </c>
      <c r="C219">
        <v>9.68</v>
      </c>
      <c r="D219" t="s">
        <v>2379</v>
      </c>
      <c r="E219" t="s">
        <v>2379</v>
      </c>
      <c r="F219" t="s">
        <v>2379</v>
      </c>
      <c r="G219" s="11">
        <v>0</v>
      </c>
      <c r="H219" t="s">
        <v>2380</v>
      </c>
      <c r="I219" t="str" cm="1">
        <f t="array" ref="I219">_xlfn.IFS(B219&lt;=18,"UNDERWEIGHT",B219&lt;=24.9,"NORMALWEIGHT",B219&lt;=29.9,"OVERWEIGHT",B219&gt;=30,"OBESITY")</f>
        <v>OBESITY</v>
      </c>
      <c r="J219" t="str" cm="1">
        <f t="array" ref="J219">_xlfn.IFS(C219&lt;=5.7,"NORMAL",C219&lt;=6.4,"PREDIABETES",C219&gt;=6.5,"DIABETES")</f>
        <v>DIABETES</v>
      </c>
    </row>
    <row r="220" spans="1:10" x14ac:dyDescent="0.25">
      <c r="A220" t="s">
        <v>2153</v>
      </c>
      <c r="B220">
        <v>42.27</v>
      </c>
      <c r="C220">
        <v>6.05</v>
      </c>
      <c r="D220" t="s">
        <v>2380</v>
      </c>
      <c r="E220" t="s">
        <v>2379</v>
      </c>
      <c r="F220" t="s">
        <v>2379</v>
      </c>
      <c r="G220" s="11">
        <v>1</v>
      </c>
      <c r="H220" t="s">
        <v>2380</v>
      </c>
      <c r="I220" t="str" cm="1">
        <f t="array" ref="I220">_xlfn.IFS(B220&lt;=18,"UNDERWEIGHT",B220&lt;=24.9,"NORMALWEIGHT",B220&lt;=29.9,"OVERWEIGHT",B220&gt;=30,"OBESITY")</f>
        <v>OBESITY</v>
      </c>
      <c r="J220" t="str" cm="1">
        <f t="array" ref="J220">_xlfn.IFS(C220&lt;=5.7,"NORMAL",C220&lt;=6.4,"PREDIABETES",C220&gt;=6.5,"DIABETES")</f>
        <v>PREDIABETES</v>
      </c>
    </row>
    <row r="221" spans="1:10" x14ac:dyDescent="0.25">
      <c r="A221" t="s">
        <v>2152</v>
      </c>
      <c r="B221">
        <v>53.25</v>
      </c>
      <c r="C221">
        <v>6.11</v>
      </c>
      <c r="D221" t="s">
        <v>2380</v>
      </c>
      <c r="E221" t="s">
        <v>2379</v>
      </c>
      <c r="F221" t="s">
        <v>2380</v>
      </c>
      <c r="G221" s="11">
        <v>1</v>
      </c>
      <c r="H221" t="s">
        <v>2380</v>
      </c>
      <c r="I221" t="str" cm="1">
        <f t="array" ref="I221">_xlfn.IFS(B221&lt;=18,"UNDERWEIGHT",B221&lt;=24.9,"NORMALWEIGHT",B221&lt;=29.9,"OVERWEIGHT",B221&gt;=30,"OBESITY")</f>
        <v>OBESITY</v>
      </c>
      <c r="J221" t="str" cm="1">
        <f t="array" ref="J221">_xlfn.IFS(C221&lt;=5.7,"NORMAL",C221&lt;=6.4,"PREDIABETES",C221&gt;=6.5,"DIABETES")</f>
        <v>PREDIABETES</v>
      </c>
    </row>
    <row r="222" spans="1:10" x14ac:dyDescent="0.25">
      <c r="A222" t="s">
        <v>2151</v>
      </c>
      <c r="B222">
        <v>26.8</v>
      </c>
      <c r="C222">
        <v>10.93</v>
      </c>
      <c r="D222" t="s">
        <v>2380</v>
      </c>
      <c r="E222" t="s">
        <v>2379</v>
      </c>
      <c r="F222" t="s">
        <v>2379</v>
      </c>
      <c r="G222" s="11">
        <v>0</v>
      </c>
      <c r="H222" t="s">
        <v>2379</v>
      </c>
      <c r="I222" t="str" cm="1">
        <f t="array" ref="I222">_xlfn.IFS(B222&lt;=18,"UNDERWEIGHT",B222&lt;=24.9,"NORMALWEIGHT",B222&lt;=29.9,"OVERWEIGHT",B222&gt;=30,"OBESITY")</f>
        <v>OVERWEIGHT</v>
      </c>
      <c r="J222" t="str" cm="1">
        <f t="array" ref="J222">_xlfn.IFS(C222&lt;=5.7,"NORMAL",C222&lt;=6.4,"PREDIABETES",C222&gt;=6.5,"DIABETES")</f>
        <v>DIABETES</v>
      </c>
    </row>
    <row r="223" spans="1:10" x14ac:dyDescent="0.25">
      <c r="A223" t="s">
        <v>2150</v>
      </c>
      <c r="B223">
        <v>28.5</v>
      </c>
      <c r="C223">
        <v>5.12</v>
      </c>
      <c r="D223" t="s">
        <v>2379</v>
      </c>
      <c r="E223" t="s">
        <v>2379</v>
      </c>
      <c r="F223" t="s">
        <v>2379</v>
      </c>
      <c r="G223" s="11">
        <v>1</v>
      </c>
      <c r="H223" t="s">
        <v>2380</v>
      </c>
      <c r="I223" t="str" cm="1">
        <f t="array" ref="I223">_xlfn.IFS(B223&lt;=18,"UNDERWEIGHT",B223&lt;=24.9,"NORMALWEIGHT",B223&lt;=29.9,"OVERWEIGHT",B223&gt;=30,"OBESITY")</f>
        <v>OVERWEIGHT</v>
      </c>
      <c r="J223" t="str" cm="1">
        <f t="array" ref="J223">_xlfn.IFS(C223&lt;=5.7,"NORMAL",C223&lt;=6.4,"PREDIABETES",C223&gt;=6.5,"DIABETES")</f>
        <v>NORMAL</v>
      </c>
    </row>
    <row r="224" spans="1:10" x14ac:dyDescent="0.25">
      <c r="A224" t="s">
        <v>2149</v>
      </c>
      <c r="B224">
        <v>22.895</v>
      </c>
      <c r="C224">
        <v>5.72</v>
      </c>
      <c r="D224" t="s">
        <v>2379</v>
      </c>
      <c r="E224" t="s">
        <v>2379</v>
      </c>
      <c r="F224" t="s">
        <v>2379</v>
      </c>
      <c r="G224" s="11">
        <v>0</v>
      </c>
      <c r="H224" t="s">
        <v>2380</v>
      </c>
      <c r="I224" t="str" cm="1">
        <f t="array" ref="I224">_xlfn.IFS(B224&lt;=18,"UNDERWEIGHT",B224&lt;=24.9,"NORMALWEIGHT",B224&lt;=29.9,"OVERWEIGHT",B224&gt;=30,"OBESITY")</f>
        <v>NORMALWEIGHT</v>
      </c>
      <c r="J224" t="str" cm="1">
        <f t="array" ref="J224">_xlfn.IFS(C224&lt;=5.7,"NORMAL",C224&lt;=6.4,"PREDIABETES",C224&gt;=6.5,"DIABETES")</f>
        <v>PREDIABETES</v>
      </c>
    </row>
    <row r="225" spans="1:10" x14ac:dyDescent="0.25">
      <c r="A225" t="s">
        <v>2148</v>
      </c>
      <c r="B225">
        <v>34.06</v>
      </c>
      <c r="C225">
        <v>11.83</v>
      </c>
      <c r="D225" t="s">
        <v>2380</v>
      </c>
      <c r="E225" t="s">
        <v>2379</v>
      </c>
      <c r="F225" t="s">
        <v>2379</v>
      </c>
      <c r="G225" s="11">
        <v>1</v>
      </c>
      <c r="H225" t="s">
        <v>2380</v>
      </c>
      <c r="I225" t="str" cm="1">
        <f t="array" ref="I225">_xlfn.IFS(B225&lt;=18,"UNDERWEIGHT",B225&lt;=24.9,"NORMALWEIGHT",B225&lt;=29.9,"OVERWEIGHT",B225&gt;=30,"OBESITY")</f>
        <v>OBESITY</v>
      </c>
      <c r="J225" t="str" cm="1">
        <f t="array" ref="J225">_xlfn.IFS(C225&lt;=5.7,"NORMAL",C225&lt;=6.4,"PREDIABETES",C225&gt;=6.5,"DIABETES")</f>
        <v>DIABETES</v>
      </c>
    </row>
    <row r="226" spans="1:10" x14ac:dyDescent="0.25">
      <c r="A226" t="s">
        <v>2147</v>
      </c>
      <c r="B226">
        <v>36.409999999999997</v>
      </c>
      <c r="C226">
        <v>4.55</v>
      </c>
      <c r="D226" t="s">
        <v>2379</v>
      </c>
      <c r="E226" t="s">
        <v>2379</v>
      </c>
      <c r="F226" t="s">
        <v>2379</v>
      </c>
      <c r="G226" s="11">
        <v>0</v>
      </c>
      <c r="H226" t="s">
        <v>2380</v>
      </c>
      <c r="I226" t="str" cm="1">
        <f t="array" ref="I226">_xlfn.IFS(B226&lt;=18,"UNDERWEIGHT",B226&lt;=24.9,"NORMALWEIGHT",B226&lt;=29.9,"OVERWEIGHT",B226&gt;=30,"OBESITY")</f>
        <v>OBESITY</v>
      </c>
      <c r="J226" t="str" cm="1">
        <f t="array" ref="J226">_xlfn.IFS(C226&lt;=5.7,"NORMAL",C226&lt;=6.4,"PREDIABETES",C226&gt;=6.5,"DIABETES")</f>
        <v>NORMAL</v>
      </c>
    </row>
    <row r="227" spans="1:10" x14ac:dyDescent="0.25">
      <c r="A227" t="s">
        <v>2146</v>
      </c>
      <c r="B227">
        <v>52.3</v>
      </c>
      <c r="C227">
        <v>4.87</v>
      </c>
      <c r="D227" t="s">
        <v>2380</v>
      </c>
      <c r="E227" t="s">
        <v>2379</v>
      </c>
      <c r="F227" t="s">
        <v>2380</v>
      </c>
      <c r="G227" s="11">
        <v>1</v>
      </c>
      <c r="H227" t="s">
        <v>2380</v>
      </c>
      <c r="I227" t="str" cm="1">
        <f t="array" ref="I227">_xlfn.IFS(B227&lt;=18,"UNDERWEIGHT",B227&lt;=24.9,"NORMALWEIGHT",B227&lt;=29.9,"OVERWEIGHT",B227&gt;=30,"OBESITY")</f>
        <v>OBESITY</v>
      </c>
      <c r="J227" t="str" cm="1">
        <f t="array" ref="J227">_xlfn.IFS(C227&lt;=5.7,"NORMAL",C227&lt;=6.4,"PREDIABETES",C227&gt;=6.5,"DIABETES")</f>
        <v>NORMAL</v>
      </c>
    </row>
    <row r="228" spans="1:10" x14ac:dyDescent="0.25">
      <c r="A228" t="s">
        <v>2145</v>
      </c>
      <c r="B228">
        <v>52.66</v>
      </c>
      <c r="C228">
        <v>4.45</v>
      </c>
      <c r="D228" t="s">
        <v>2379</v>
      </c>
      <c r="E228" t="s">
        <v>2379</v>
      </c>
      <c r="F228" t="s">
        <v>2379</v>
      </c>
      <c r="G228" s="11">
        <v>1</v>
      </c>
      <c r="H228" t="s">
        <v>2380</v>
      </c>
      <c r="I228" t="str" cm="1">
        <f t="array" ref="I228">_xlfn.IFS(B228&lt;=18,"UNDERWEIGHT",B228&lt;=24.9,"NORMALWEIGHT",B228&lt;=29.9,"OVERWEIGHT",B228&gt;=30,"OBESITY")</f>
        <v>OBESITY</v>
      </c>
      <c r="J228" t="str" cm="1">
        <f t="array" ref="J228">_xlfn.IFS(C228&lt;=5.7,"NORMAL",C228&lt;=6.4,"PREDIABETES",C228&gt;=6.5,"DIABETES")</f>
        <v>NORMAL</v>
      </c>
    </row>
    <row r="229" spans="1:10" x14ac:dyDescent="0.25">
      <c r="A229" t="s">
        <v>2144</v>
      </c>
      <c r="B229">
        <v>29.57</v>
      </c>
      <c r="C229">
        <v>9.42</v>
      </c>
      <c r="D229" t="s">
        <v>2380</v>
      </c>
      <c r="E229" t="s">
        <v>2379</v>
      </c>
      <c r="F229" t="s">
        <v>2379</v>
      </c>
      <c r="G229" s="11">
        <v>0</v>
      </c>
      <c r="H229" t="s">
        <v>2380</v>
      </c>
      <c r="I229" t="str" cm="1">
        <f t="array" ref="I229">_xlfn.IFS(B229&lt;=18,"UNDERWEIGHT",B229&lt;=24.9,"NORMALWEIGHT",B229&lt;=29.9,"OVERWEIGHT",B229&gt;=30,"OBESITY")</f>
        <v>OVERWEIGHT</v>
      </c>
      <c r="J229" t="str" cm="1">
        <f t="array" ref="J229">_xlfn.IFS(C229&lt;=5.7,"NORMAL",C229&lt;=6.4,"PREDIABETES",C229&gt;=6.5,"DIABETES")</f>
        <v>DIABETES</v>
      </c>
    </row>
    <row r="230" spans="1:10" x14ac:dyDescent="0.25">
      <c r="A230" t="s">
        <v>2143</v>
      </c>
      <c r="B230">
        <v>36.99</v>
      </c>
      <c r="C230">
        <v>5.37</v>
      </c>
      <c r="D230" t="s">
        <v>2380</v>
      </c>
      <c r="E230" t="s">
        <v>2379</v>
      </c>
      <c r="F230" t="s">
        <v>2380</v>
      </c>
      <c r="G230" s="11">
        <v>1</v>
      </c>
      <c r="H230" t="s">
        <v>2380</v>
      </c>
      <c r="I230" t="str" cm="1">
        <f t="array" ref="I230">_xlfn.IFS(B230&lt;=18,"UNDERWEIGHT",B230&lt;=24.9,"NORMALWEIGHT",B230&lt;=29.9,"OVERWEIGHT",B230&gt;=30,"OBESITY")</f>
        <v>OBESITY</v>
      </c>
      <c r="J230" t="str" cm="1">
        <f t="array" ref="J230">_xlfn.IFS(C230&lt;=5.7,"NORMAL",C230&lt;=6.4,"PREDIABETES",C230&gt;=6.5,"DIABETES")</f>
        <v>NORMAL</v>
      </c>
    </row>
    <row r="231" spans="1:10" x14ac:dyDescent="0.25">
      <c r="A231" t="s">
        <v>2142</v>
      </c>
      <c r="B231">
        <v>31.4</v>
      </c>
      <c r="C231">
        <v>4.5999999999999996</v>
      </c>
      <c r="D231" t="s">
        <v>2380</v>
      </c>
      <c r="E231" t="s">
        <v>2379</v>
      </c>
      <c r="F231" t="s">
        <v>2379</v>
      </c>
      <c r="G231" s="11">
        <v>1</v>
      </c>
      <c r="H231" t="s">
        <v>2380</v>
      </c>
      <c r="I231" t="str" cm="1">
        <f t="array" ref="I231">_xlfn.IFS(B231&lt;=18,"UNDERWEIGHT",B231&lt;=24.9,"NORMALWEIGHT",B231&lt;=29.9,"OVERWEIGHT",B231&gt;=30,"OBESITY")</f>
        <v>OBESITY</v>
      </c>
      <c r="J231" t="str" cm="1">
        <f t="array" ref="J231">_xlfn.IFS(C231&lt;=5.7,"NORMAL",C231&lt;=6.4,"PREDIABETES",C231&gt;=6.5,"DIABETES")</f>
        <v>NORMAL</v>
      </c>
    </row>
    <row r="232" spans="1:10" x14ac:dyDescent="0.25">
      <c r="A232" t="s">
        <v>2141</v>
      </c>
      <c r="B232">
        <v>34.9</v>
      </c>
      <c r="C232">
        <v>6.22</v>
      </c>
      <c r="D232" t="s">
        <v>2379</v>
      </c>
      <c r="E232" t="s">
        <v>2379</v>
      </c>
      <c r="F232" t="s">
        <v>2380</v>
      </c>
      <c r="G232" s="11">
        <v>1</v>
      </c>
      <c r="H232" t="s">
        <v>2380</v>
      </c>
      <c r="I232" t="str" cm="1">
        <f t="array" ref="I232">_xlfn.IFS(B232&lt;=18,"UNDERWEIGHT",B232&lt;=24.9,"NORMALWEIGHT",B232&lt;=29.9,"OVERWEIGHT",B232&gt;=30,"OBESITY")</f>
        <v>OBESITY</v>
      </c>
      <c r="J232" t="str" cm="1">
        <f t="array" ref="J232">_xlfn.IFS(C232&lt;=5.7,"NORMAL",C232&lt;=6.4,"PREDIABETES",C232&gt;=6.5,"DIABETES")</f>
        <v>PREDIABETES</v>
      </c>
    </row>
    <row r="233" spans="1:10" x14ac:dyDescent="0.25">
      <c r="A233" t="s">
        <v>2140</v>
      </c>
      <c r="B233">
        <v>31.13</v>
      </c>
      <c r="C233">
        <v>4.5199999999999996</v>
      </c>
      <c r="D233" t="s">
        <v>2380</v>
      </c>
      <c r="E233" t="s">
        <v>2379</v>
      </c>
      <c r="F233" t="s">
        <v>2379</v>
      </c>
      <c r="G233" s="11">
        <v>1</v>
      </c>
      <c r="H233" t="s">
        <v>2380</v>
      </c>
      <c r="I233" t="str" cm="1">
        <f t="array" ref="I233">_xlfn.IFS(B233&lt;=18,"UNDERWEIGHT",B233&lt;=24.9,"NORMALWEIGHT",B233&lt;=29.9,"OVERWEIGHT",B233&gt;=30,"OBESITY")</f>
        <v>OBESITY</v>
      </c>
      <c r="J233" t="str" cm="1">
        <f t="array" ref="J233">_xlfn.IFS(C233&lt;=5.7,"NORMAL",C233&lt;=6.4,"PREDIABETES",C233&gt;=6.5,"DIABETES")</f>
        <v>NORMAL</v>
      </c>
    </row>
    <row r="234" spans="1:10" x14ac:dyDescent="0.25">
      <c r="A234" t="s">
        <v>2139</v>
      </c>
      <c r="B234">
        <v>34.799999999999997</v>
      </c>
      <c r="C234">
        <v>6.18</v>
      </c>
      <c r="D234" t="s">
        <v>2379</v>
      </c>
      <c r="E234" t="s">
        <v>2379</v>
      </c>
      <c r="F234" t="s">
        <v>2380</v>
      </c>
      <c r="G234" s="11">
        <v>1</v>
      </c>
      <c r="H234" t="s">
        <v>2380</v>
      </c>
      <c r="I234" t="str" cm="1">
        <f t="array" ref="I234">_xlfn.IFS(B234&lt;=18,"UNDERWEIGHT",B234&lt;=24.9,"NORMALWEIGHT",B234&lt;=29.9,"OVERWEIGHT",B234&gt;=30,"OBESITY")</f>
        <v>OBESITY</v>
      </c>
      <c r="J234" t="str" cm="1">
        <f t="array" ref="J234">_xlfn.IFS(C234&lt;=5.7,"NORMAL",C234&lt;=6.4,"PREDIABETES",C234&gt;=6.5,"DIABETES")</f>
        <v>PREDIABETES</v>
      </c>
    </row>
    <row r="235" spans="1:10" x14ac:dyDescent="0.25">
      <c r="A235" t="s">
        <v>2138</v>
      </c>
      <c r="B235">
        <v>31.68</v>
      </c>
      <c r="C235">
        <v>4.4000000000000004</v>
      </c>
      <c r="D235" t="s">
        <v>2379</v>
      </c>
      <c r="E235" t="s">
        <v>2379</v>
      </c>
      <c r="F235" t="s">
        <v>2379</v>
      </c>
      <c r="G235" s="11">
        <v>0</v>
      </c>
      <c r="H235" t="s">
        <v>2380</v>
      </c>
      <c r="I235" t="str" cm="1">
        <f t="array" ref="I235">_xlfn.IFS(B235&lt;=18,"UNDERWEIGHT",B235&lt;=24.9,"NORMALWEIGHT",B235&lt;=29.9,"OVERWEIGHT",B235&gt;=30,"OBESITY")</f>
        <v>OBESITY</v>
      </c>
      <c r="J235" t="str" cm="1">
        <f t="array" ref="J235">_xlfn.IFS(C235&lt;=5.7,"NORMAL",C235&lt;=6.4,"PREDIABETES",C235&gt;=6.5,"DIABETES")</f>
        <v>NORMAL</v>
      </c>
    </row>
    <row r="236" spans="1:10" x14ac:dyDescent="0.25">
      <c r="A236" t="s">
        <v>2137</v>
      </c>
      <c r="B236">
        <v>33.534999999999997</v>
      </c>
      <c r="C236">
        <v>6.23</v>
      </c>
      <c r="D236" t="s">
        <v>2379</v>
      </c>
      <c r="E236" t="s">
        <v>2380</v>
      </c>
      <c r="F236" t="s">
        <v>2379</v>
      </c>
      <c r="G236" s="11">
        <v>1</v>
      </c>
      <c r="H236" t="s">
        <v>2380</v>
      </c>
      <c r="I236" t="str" cm="1">
        <f t="array" ref="I236">_xlfn.IFS(B236&lt;=18,"UNDERWEIGHT",B236&lt;=24.9,"NORMALWEIGHT",B236&lt;=29.9,"OVERWEIGHT",B236&gt;=30,"OBESITY")</f>
        <v>OBESITY</v>
      </c>
      <c r="J236" t="str" cm="1">
        <f t="array" ref="J236">_xlfn.IFS(C236&lt;=5.7,"NORMAL",C236&lt;=6.4,"PREDIABETES",C236&gt;=6.5,"DIABETES")</f>
        <v>PREDIABETES</v>
      </c>
    </row>
    <row r="237" spans="1:10" x14ac:dyDescent="0.25">
      <c r="A237" t="s">
        <v>2136</v>
      </c>
      <c r="B237">
        <v>31.92</v>
      </c>
      <c r="C237">
        <v>5.33</v>
      </c>
      <c r="D237" t="s">
        <v>2380</v>
      </c>
      <c r="E237" t="s">
        <v>2379</v>
      </c>
      <c r="F237" t="s">
        <v>2379</v>
      </c>
      <c r="G237" s="11">
        <v>0</v>
      </c>
      <c r="H237" t="s">
        <v>2380</v>
      </c>
      <c r="I237" t="str" cm="1">
        <f t="array" ref="I237">_xlfn.IFS(B237&lt;=18,"UNDERWEIGHT",B237&lt;=24.9,"NORMALWEIGHT",B237&lt;=29.9,"OVERWEIGHT",B237&gt;=30,"OBESITY")</f>
        <v>OBESITY</v>
      </c>
      <c r="J237" t="str" cm="1">
        <f t="array" ref="J237">_xlfn.IFS(C237&lt;=5.7,"NORMAL",C237&lt;=6.4,"PREDIABETES",C237&gt;=6.5,"DIABETES")</f>
        <v>NORMAL</v>
      </c>
    </row>
    <row r="238" spans="1:10" x14ac:dyDescent="0.25">
      <c r="A238" t="s">
        <v>2135</v>
      </c>
      <c r="B238">
        <v>32.700000000000003</v>
      </c>
      <c r="C238">
        <v>4.09</v>
      </c>
      <c r="D238" t="s">
        <v>2379</v>
      </c>
      <c r="E238" t="s">
        <v>2379</v>
      </c>
      <c r="F238" t="s">
        <v>2379</v>
      </c>
      <c r="G238" s="11">
        <v>1</v>
      </c>
      <c r="H238" t="s">
        <v>2380</v>
      </c>
      <c r="I238" t="str" cm="1">
        <f t="array" ref="I238">_xlfn.IFS(B238&lt;=18,"UNDERWEIGHT",B238&lt;=24.9,"NORMALWEIGHT",B238&lt;=29.9,"OVERWEIGHT",B238&gt;=30,"OBESITY")</f>
        <v>OBESITY</v>
      </c>
      <c r="J238" t="str" cm="1">
        <f t="array" ref="J238">_xlfn.IFS(C238&lt;=5.7,"NORMAL",C238&lt;=6.4,"PREDIABETES",C238&gt;=6.5,"DIABETES")</f>
        <v>NORMAL</v>
      </c>
    </row>
    <row r="239" spans="1:10" x14ac:dyDescent="0.25">
      <c r="A239" t="s">
        <v>2134</v>
      </c>
      <c r="B239">
        <v>41.25</v>
      </c>
      <c r="C239">
        <v>5.19</v>
      </c>
      <c r="D239" t="s">
        <v>2379</v>
      </c>
      <c r="E239" t="s">
        <v>2379</v>
      </c>
      <c r="F239" t="s">
        <v>2379</v>
      </c>
      <c r="G239" s="11">
        <v>0</v>
      </c>
      <c r="H239" t="s">
        <v>2380</v>
      </c>
      <c r="I239" t="str" cm="1">
        <f t="array" ref="I239">_xlfn.IFS(B239&lt;=18,"UNDERWEIGHT",B239&lt;=24.9,"NORMALWEIGHT",B239&lt;=29.9,"OVERWEIGHT",B239&gt;=30,"OBESITY")</f>
        <v>OBESITY</v>
      </c>
      <c r="J239" t="str" cm="1">
        <f t="array" ref="J239">_xlfn.IFS(C239&lt;=5.7,"NORMAL",C239&lt;=6.4,"PREDIABETES",C239&gt;=6.5,"DIABETES")</f>
        <v>NORMAL</v>
      </c>
    </row>
    <row r="240" spans="1:10" x14ac:dyDescent="0.25">
      <c r="A240" t="s">
        <v>2133</v>
      </c>
      <c r="B240">
        <v>33.11</v>
      </c>
      <c r="C240">
        <v>4.12</v>
      </c>
      <c r="D240" t="s">
        <v>2379</v>
      </c>
      <c r="E240" t="s">
        <v>2379</v>
      </c>
      <c r="F240" t="s">
        <v>2380</v>
      </c>
      <c r="G240" s="11">
        <v>1</v>
      </c>
      <c r="H240" t="s">
        <v>2380</v>
      </c>
      <c r="I240" t="str" cm="1">
        <f t="array" ref="I240">_xlfn.IFS(B240&lt;=18,"UNDERWEIGHT",B240&lt;=24.9,"NORMALWEIGHT",B240&lt;=29.9,"OVERWEIGHT",B240&gt;=30,"OBESITY")</f>
        <v>OBESITY</v>
      </c>
      <c r="J240" t="str" cm="1">
        <f t="array" ref="J240">_xlfn.IFS(C240&lt;=5.7,"NORMAL",C240&lt;=6.4,"PREDIABETES",C240&gt;=6.5,"DIABETES")</f>
        <v>NORMAL</v>
      </c>
    </row>
    <row r="241" spans="1:10" x14ac:dyDescent="0.25">
      <c r="A241" t="s">
        <v>2132</v>
      </c>
      <c r="B241">
        <v>36.159999999999997</v>
      </c>
      <c r="C241">
        <v>5.0999999999999996</v>
      </c>
      <c r="D241" t="s">
        <v>2379</v>
      </c>
      <c r="E241" t="s">
        <v>2379</v>
      </c>
      <c r="F241" t="s">
        <v>2379</v>
      </c>
      <c r="G241" s="11">
        <v>1</v>
      </c>
      <c r="H241" t="s">
        <v>2380</v>
      </c>
      <c r="I241" t="str" cm="1">
        <f t="array" ref="I241">_xlfn.IFS(B241&lt;=18,"UNDERWEIGHT",B241&lt;=24.9,"NORMALWEIGHT",B241&lt;=29.9,"OVERWEIGHT",B241&gt;=30,"OBESITY")</f>
        <v>OBESITY</v>
      </c>
      <c r="J241" t="str" cm="1">
        <f t="array" ref="J241">_xlfn.IFS(C241&lt;=5.7,"NORMAL",C241&lt;=6.4,"PREDIABETES",C241&gt;=6.5,"DIABETES")</f>
        <v>NORMAL</v>
      </c>
    </row>
    <row r="242" spans="1:10" x14ac:dyDescent="0.25">
      <c r="A242" t="s">
        <v>2131</v>
      </c>
      <c r="B242">
        <v>33.72</v>
      </c>
      <c r="C242">
        <v>6.21</v>
      </c>
      <c r="D242" t="s">
        <v>2380</v>
      </c>
      <c r="E242" t="s">
        <v>2379</v>
      </c>
      <c r="F242" t="s">
        <v>2380</v>
      </c>
      <c r="G242" s="11">
        <v>1</v>
      </c>
      <c r="H242" t="s">
        <v>2380</v>
      </c>
      <c r="I242" t="str" cm="1">
        <f t="array" ref="I242">_xlfn.IFS(B242&lt;=18,"UNDERWEIGHT",B242&lt;=24.9,"NORMALWEIGHT",B242&lt;=29.9,"OVERWEIGHT",B242&gt;=30,"OBESITY")</f>
        <v>OBESITY</v>
      </c>
      <c r="J242" t="str" cm="1">
        <f t="array" ref="J242">_xlfn.IFS(C242&lt;=5.7,"NORMAL",C242&lt;=6.4,"PREDIABETES",C242&gt;=6.5,"DIABETES")</f>
        <v>PREDIABETES</v>
      </c>
    </row>
    <row r="243" spans="1:10" x14ac:dyDescent="0.25">
      <c r="A243" t="s">
        <v>2129</v>
      </c>
      <c r="B243">
        <v>37.74</v>
      </c>
      <c r="C243">
        <v>9.5299999999999994</v>
      </c>
      <c r="D243" t="s">
        <v>2380</v>
      </c>
      <c r="E243" t="s">
        <v>2379</v>
      </c>
      <c r="F243" t="s">
        <v>2379</v>
      </c>
      <c r="G243" s="11">
        <v>1</v>
      </c>
      <c r="H243" t="s">
        <v>2380</v>
      </c>
      <c r="I243" t="str" cm="1">
        <f t="array" ref="I243">_xlfn.IFS(B243&lt;=18,"UNDERWEIGHT",B243&lt;=24.9,"NORMALWEIGHT",B243&lt;=29.9,"OVERWEIGHT",B243&gt;=30,"OBESITY")</f>
        <v>OBESITY</v>
      </c>
      <c r="J243" t="str" cm="1">
        <f t="array" ref="J243">_xlfn.IFS(C243&lt;=5.7,"NORMAL",C243&lt;=6.4,"PREDIABETES",C243&gt;=6.5,"DIABETES")</f>
        <v>DIABETES</v>
      </c>
    </row>
    <row r="244" spans="1:10" x14ac:dyDescent="0.25">
      <c r="A244" t="s">
        <v>2128</v>
      </c>
      <c r="B244">
        <v>48.75</v>
      </c>
      <c r="C244">
        <v>4.6399999999999997</v>
      </c>
      <c r="D244" t="s">
        <v>2380</v>
      </c>
      <c r="E244" t="s">
        <v>2379</v>
      </c>
      <c r="F244" t="s">
        <v>2379</v>
      </c>
      <c r="G244" s="11">
        <v>1</v>
      </c>
      <c r="H244" t="s">
        <v>2380</v>
      </c>
      <c r="I244" t="str" cm="1">
        <f t="array" ref="I244">_xlfn.IFS(B244&lt;=18,"UNDERWEIGHT",B244&lt;=24.9,"NORMALWEIGHT",B244&lt;=29.9,"OVERWEIGHT",B244&gt;=30,"OBESITY")</f>
        <v>OBESITY</v>
      </c>
      <c r="J244" t="str" cm="1">
        <f t="array" ref="J244">_xlfn.IFS(C244&lt;=5.7,"NORMAL",C244&lt;=6.4,"PREDIABETES",C244&gt;=6.5,"DIABETES")</f>
        <v>NORMAL</v>
      </c>
    </row>
    <row r="245" spans="1:10" x14ac:dyDescent="0.25">
      <c r="A245" t="s">
        <v>2127</v>
      </c>
      <c r="B245">
        <v>31.065000000000001</v>
      </c>
      <c r="C245">
        <v>5.05</v>
      </c>
      <c r="D245" t="s">
        <v>2379</v>
      </c>
      <c r="E245" t="s">
        <v>2379</v>
      </c>
      <c r="F245" t="s">
        <v>2379</v>
      </c>
      <c r="G245" s="11">
        <v>1</v>
      </c>
      <c r="H245" t="s">
        <v>2380</v>
      </c>
      <c r="I245" t="str" cm="1">
        <f t="array" ref="I245">_xlfn.IFS(B245&lt;=18,"UNDERWEIGHT",B245&lt;=24.9,"NORMALWEIGHT",B245&lt;=29.9,"OVERWEIGHT",B245&gt;=30,"OBESITY")</f>
        <v>OBESITY</v>
      </c>
      <c r="J245" t="str" cm="1">
        <f t="array" ref="J245">_xlfn.IFS(C245&lt;=5.7,"NORMAL",C245&lt;=6.4,"PREDIABETES",C245&gt;=6.5,"DIABETES")</f>
        <v>NORMAL</v>
      </c>
    </row>
    <row r="246" spans="1:10" x14ac:dyDescent="0.25">
      <c r="A246" t="s">
        <v>2126</v>
      </c>
      <c r="B246">
        <v>23.55</v>
      </c>
      <c r="C246">
        <v>10.38</v>
      </c>
      <c r="D246" t="s">
        <v>2379</v>
      </c>
      <c r="E246" t="s">
        <v>2379</v>
      </c>
      <c r="F246" t="s">
        <v>2379</v>
      </c>
      <c r="G246" s="11">
        <v>0</v>
      </c>
      <c r="H246" t="s">
        <v>2380</v>
      </c>
      <c r="I246" t="str" cm="1">
        <f t="array" ref="I246">_xlfn.IFS(B246&lt;=18,"UNDERWEIGHT",B246&lt;=24.9,"NORMALWEIGHT",B246&lt;=29.9,"OVERWEIGHT",B246&gt;=30,"OBESITY")</f>
        <v>NORMALWEIGHT</v>
      </c>
      <c r="J246" t="str" cm="1">
        <f t="array" ref="J246">_xlfn.IFS(C246&lt;=5.7,"NORMAL",C246&lt;=6.4,"PREDIABETES",C246&gt;=6.5,"DIABETES")</f>
        <v>DIABETES</v>
      </c>
    </row>
    <row r="247" spans="1:10" x14ac:dyDescent="0.25">
      <c r="A247" t="s">
        <v>2125</v>
      </c>
      <c r="B247">
        <v>30.18</v>
      </c>
      <c r="C247">
        <v>8.31</v>
      </c>
      <c r="D247" t="s">
        <v>2380</v>
      </c>
      <c r="E247" t="s">
        <v>2379</v>
      </c>
      <c r="F247" t="s">
        <v>2379</v>
      </c>
      <c r="G247" s="11">
        <v>1</v>
      </c>
      <c r="H247" t="s">
        <v>2380</v>
      </c>
      <c r="I247" t="str" cm="1">
        <f t="array" ref="I247">_xlfn.IFS(B247&lt;=18,"UNDERWEIGHT",B247&lt;=24.9,"NORMALWEIGHT",B247&lt;=29.9,"OVERWEIGHT",B247&gt;=30,"OBESITY")</f>
        <v>OBESITY</v>
      </c>
      <c r="J247" t="str" cm="1">
        <f t="array" ref="J247">_xlfn.IFS(C247&lt;=5.7,"NORMAL",C247&lt;=6.4,"PREDIABETES",C247&gt;=6.5,"DIABETES")</f>
        <v>DIABETES</v>
      </c>
    </row>
    <row r="248" spans="1:10" x14ac:dyDescent="0.25">
      <c r="A248" t="s">
        <v>2124</v>
      </c>
      <c r="B248">
        <v>29.94</v>
      </c>
      <c r="C248">
        <v>7.59</v>
      </c>
      <c r="D248" t="s">
        <v>2379</v>
      </c>
      <c r="E248" t="s">
        <v>2379</v>
      </c>
      <c r="F248" t="s">
        <v>2379</v>
      </c>
      <c r="G248" s="11">
        <v>0</v>
      </c>
      <c r="H248" t="s">
        <v>2380</v>
      </c>
      <c r="I248" t="str" cm="1">
        <f t="array" ref="I248">_xlfn.IFS(B248&lt;=18,"UNDERWEIGHT",B248&lt;=24.9,"NORMALWEIGHT",B248&lt;=29.99,"OVERWEIGHT",B248&gt;=30,"OBESITY")</f>
        <v>OVERWEIGHT</v>
      </c>
      <c r="J248" t="str" cm="1">
        <f t="array" ref="J248">_xlfn.IFS(C248&lt;=5.7,"NORMAL",C248&lt;=6.4,"PREDIABETES",C248&gt;=6.5,"DIABETES")</f>
        <v>DIABETES</v>
      </c>
    </row>
    <row r="249" spans="1:10" x14ac:dyDescent="0.25">
      <c r="A249" t="s">
        <v>2123</v>
      </c>
      <c r="B249">
        <v>31.4</v>
      </c>
      <c r="C249">
        <v>5.49</v>
      </c>
      <c r="D249" t="s">
        <v>2379</v>
      </c>
      <c r="E249" t="s">
        <v>2379</v>
      </c>
      <c r="F249" t="s">
        <v>2379</v>
      </c>
      <c r="G249" s="11">
        <v>0</v>
      </c>
      <c r="H249" t="s">
        <v>2380</v>
      </c>
      <c r="I249" t="str" cm="1">
        <f t="array" ref="I249">_xlfn.IFS(B249&lt;=18,"UNDERWEIGHT",B249&lt;=24.9,"NORMALWEIGHT",B249&lt;=29.9,"OVERWEIGHT",B249&gt;=30,"OBESITY")</f>
        <v>OBESITY</v>
      </c>
      <c r="J249" t="str" cm="1">
        <f t="array" ref="J249">_xlfn.IFS(C249&lt;=5.7,"NORMAL",C249&lt;=6.4,"PREDIABETES",C249&gt;=6.5,"DIABETES")</f>
        <v>NORMAL</v>
      </c>
    </row>
    <row r="250" spans="1:10" x14ac:dyDescent="0.25">
      <c r="A250" t="s">
        <v>2122</v>
      </c>
      <c r="B250">
        <v>53.06</v>
      </c>
      <c r="C250">
        <v>11.68</v>
      </c>
      <c r="D250" t="s">
        <v>2379</v>
      </c>
      <c r="E250" t="s">
        <v>2379</v>
      </c>
      <c r="F250" t="s">
        <v>2379</v>
      </c>
      <c r="G250" s="11">
        <v>0</v>
      </c>
      <c r="H250" t="s">
        <v>2380</v>
      </c>
      <c r="I250" t="str" cm="1">
        <f t="array" ref="I250">_xlfn.IFS(B250&lt;=18,"UNDERWEIGHT",B250&lt;=24.9,"NORMALWEIGHT",B250&lt;=29.9,"OVERWEIGHT",B250&gt;=30,"OBESITY")</f>
        <v>OBESITY</v>
      </c>
      <c r="J250" t="str" cm="1">
        <f t="array" ref="J250">_xlfn.IFS(C250&lt;=5.7,"NORMAL",C250&lt;=6.4,"PREDIABETES",C250&gt;=6.5,"DIABETES")</f>
        <v>DIABETES</v>
      </c>
    </row>
    <row r="251" spans="1:10" x14ac:dyDescent="0.25">
      <c r="A251" t="s">
        <v>2121</v>
      </c>
      <c r="B251">
        <v>30.25</v>
      </c>
      <c r="C251">
        <v>4.1900000000000004</v>
      </c>
      <c r="D251" t="s">
        <v>2379</v>
      </c>
      <c r="E251" t="s">
        <v>2379</v>
      </c>
      <c r="F251" t="s">
        <v>2379</v>
      </c>
      <c r="G251" s="11">
        <v>2</v>
      </c>
      <c r="H251" t="s">
        <v>2380</v>
      </c>
      <c r="I251" t="str" cm="1">
        <f t="array" ref="I251">_xlfn.IFS(B251&lt;=18,"UNDERWEIGHT",B251&lt;=24.9,"NORMALWEIGHT",B251&lt;=29.9,"OVERWEIGHT",B251&gt;=30,"OBESITY")</f>
        <v>OBESITY</v>
      </c>
      <c r="J251" t="str" cm="1">
        <f t="array" ref="J251">_xlfn.IFS(C251&lt;=5.7,"NORMAL",C251&lt;=6.4,"PREDIABETES",C251&gt;=6.5,"DIABETES")</f>
        <v>NORMAL</v>
      </c>
    </row>
    <row r="252" spans="1:10" x14ac:dyDescent="0.25">
      <c r="A252" t="s">
        <v>2120</v>
      </c>
      <c r="B252">
        <v>46.68</v>
      </c>
      <c r="C252">
        <v>4.01</v>
      </c>
      <c r="D252" t="s">
        <v>2379</v>
      </c>
      <c r="E252" t="s">
        <v>2379</v>
      </c>
      <c r="F252" t="s">
        <v>2379</v>
      </c>
      <c r="G252" s="11">
        <v>0</v>
      </c>
      <c r="H252" t="s">
        <v>2380</v>
      </c>
      <c r="I252" t="str" cm="1">
        <f t="array" ref="I252">_xlfn.IFS(B252&lt;=18,"UNDERWEIGHT",B252&lt;=24.9,"NORMALWEIGHT",B252&lt;=29.9,"OVERWEIGHT",B252&gt;=30,"OBESITY")</f>
        <v>OBESITY</v>
      </c>
      <c r="J252" t="str" cm="1">
        <f t="array" ref="J252">_xlfn.IFS(C252&lt;=5.7,"NORMAL",C252&lt;=6.4,"PREDIABETES",C252&gt;=6.5,"DIABETES")</f>
        <v>NORMAL</v>
      </c>
    </row>
    <row r="253" spans="1:10" x14ac:dyDescent="0.25">
      <c r="A253" t="s">
        <v>2119</v>
      </c>
      <c r="B253">
        <v>30.4</v>
      </c>
      <c r="C253">
        <v>5.91</v>
      </c>
      <c r="D253" t="s">
        <v>2379</v>
      </c>
      <c r="E253" t="s">
        <v>2380</v>
      </c>
      <c r="F253" t="s">
        <v>2379</v>
      </c>
      <c r="G253" s="11">
        <v>2</v>
      </c>
      <c r="H253" t="s">
        <v>2380</v>
      </c>
      <c r="I253" t="str" cm="1">
        <f t="array" ref="I253">_xlfn.IFS(B253&lt;=18,"UNDERWEIGHT",B253&lt;=24.9,"NORMALWEIGHT",B253&lt;=29.9,"OVERWEIGHT",B253&gt;=30,"OBESITY")</f>
        <v>OBESITY</v>
      </c>
      <c r="J253" t="str" cm="1">
        <f t="array" ref="J253">_xlfn.IFS(C253&lt;=5.7,"NORMAL",C253&lt;=6.4,"PREDIABETES",C253&gt;=6.5,"DIABETES")</f>
        <v>PREDIABETES</v>
      </c>
    </row>
    <row r="254" spans="1:10" x14ac:dyDescent="0.25">
      <c r="A254" t="s">
        <v>2118</v>
      </c>
      <c r="B254">
        <v>30.2</v>
      </c>
      <c r="C254">
        <v>4.47</v>
      </c>
      <c r="D254" t="s">
        <v>2380</v>
      </c>
      <c r="E254" t="s">
        <v>2379</v>
      </c>
      <c r="F254" t="s">
        <v>2380</v>
      </c>
      <c r="G254" s="11">
        <v>1</v>
      </c>
      <c r="H254" t="s">
        <v>2380</v>
      </c>
      <c r="I254" t="str" cm="1">
        <f t="array" ref="I254">_xlfn.IFS(B254&lt;=18,"UNDERWEIGHT",B254&lt;=24.9,"NORMALWEIGHT",B254&lt;=29.9,"OVERWEIGHT",B254&gt;=30,"OBESITY")</f>
        <v>OBESITY</v>
      </c>
      <c r="J254" t="str" cm="1">
        <f t="array" ref="J254">_xlfn.IFS(C254&lt;=5.7,"NORMAL",C254&lt;=6.4,"PREDIABETES",C254&gt;=6.5,"DIABETES")</f>
        <v>NORMAL</v>
      </c>
    </row>
    <row r="255" spans="1:10" x14ac:dyDescent="0.25">
      <c r="A255" t="s">
        <v>2117</v>
      </c>
      <c r="B255">
        <v>51.18</v>
      </c>
      <c r="C255">
        <v>4.5599999999999996</v>
      </c>
      <c r="D255" t="s">
        <v>2380</v>
      </c>
      <c r="E255" t="s">
        <v>2380</v>
      </c>
      <c r="F255" t="s">
        <v>2379</v>
      </c>
      <c r="G255" s="11">
        <v>2</v>
      </c>
      <c r="H255" t="s">
        <v>2380</v>
      </c>
      <c r="I255" t="str" cm="1">
        <f t="array" ref="I255">_xlfn.IFS(B255&lt;=18,"UNDERWEIGHT",B255&lt;=24.9,"NORMALWEIGHT",B255&lt;=29.9,"OVERWEIGHT",B255&gt;=30,"OBESITY")</f>
        <v>OBESITY</v>
      </c>
      <c r="J255" t="str" cm="1">
        <f t="array" ref="J255">_xlfn.IFS(C255&lt;=5.7,"NORMAL",C255&lt;=6.4,"PREDIABETES",C255&gt;=6.5,"DIABETES")</f>
        <v>NORMAL</v>
      </c>
    </row>
    <row r="256" spans="1:10" x14ac:dyDescent="0.25">
      <c r="A256" t="s">
        <v>2116</v>
      </c>
      <c r="B256">
        <v>22.18</v>
      </c>
      <c r="C256">
        <v>9.9</v>
      </c>
      <c r="D256" t="s">
        <v>2379</v>
      </c>
      <c r="E256" t="s">
        <v>2379</v>
      </c>
      <c r="F256" t="s">
        <v>2379</v>
      </c>
      <c r="G256" s="11">
        <v>0</v>
      </c>
      <c r="H256" t="s">
        <v>2380</v>
      </c>
      <c r="I256" t="str" cm="1">
        <f t="array" ref="I256">_xlfn.IFS(B256&lt;=18,"UNDERWEIGHT",B256&lt;=24.9,"NORMALWEIGHT",B256&lt;=29.9,"OVERWEIGHT",B256&gt;=30,"OBESITY")</f>
        <v>NORMALWEIGHT</v>
      </c>
      <c r="J256" t="str" cm="1">
        <f t="array" ref="J256">_xlfn.IFS(C256&lt;=5.7,"NORMAL",C256&lt;=6.4,"PREDIABETES",C256&gt;=6.5,"DIABETES")</f>
        <v>DIABETES</v>
      </c>
    </row>
    <row r="257" spans="1:10" x14ac:dyDescent="0.25">
      <c r="A257" t="s">
        <v>2115</v>
      </c>
      <c r="B257">
        <v>31.92</v>
      </c>
      <c r="C257">
        <v>5.1100000000000003</v>
      </c>
      <c r="D257" t="s">
        <v>2379</v>
      </c>
      <c r="E257" t="s">
        <v>2379</v>
      </c>
      <c r="F257" t="s">
        <v>2380</v>
      </c>
      <c r="G257" s="11">
        <v>1</v>
      </c>
      <c r="H257" t="s">
        <v>2380</v>
      </c>
      <c r="I257" t="str" cm="1">
        <f t="array" ref="I257">_xlfn.IFS(B257&lt;=18,"UNDERWEIGHT",B257&lt;=24.9,"NORMALWEIGHT",B257&lt;=29.9,"OVERWEIGHT",B257&gt;=30,"OBESITY")</f>
        <v>OBESITY</v>
      </c>
      <c r="J257" t="str" cm="1">
        <f t="array" ref="J257">_xlfn.IFS(C257&lt;=5.7,"NORMAL",C257&lt;=6.4,"PREDIABETES",C257&gt;=6.5,"DIABETES")</f>
        <v>NORMAL</v>
      </c>
    </row>
    <row r="258" spans="1:10" x14ac:dyDescent="0.25">
      <c r="A258" t="s">
        <v>2114</v>
      </c>
      <c r="B258">
        <v>31.73</v>
      </c>
      <c r="C258">
        <v>5.73</v>
      </c>
      <c r="D258" t="s">
        <v>2379</v>
      </c>
      <c r="E258" t="s">
        <v>2380</v>
      </c>
      <c r="F258" t="s">
        <v>2379</v>
      </c>
      <c r="G258" s="11">
        <v>1</v>
      </c>
      <c r="H258" t="s">
        <v>2380</v>
      </c>
      <c r="I258" t="str" cm="1">
        <f t="array" ref="I258">_xlfn.IFS(B258&lt;=18,"UNDERWEIGHT",B258&lt;=24.9,"NORMALWEIGHT",B258&lt;=29.9,"OVERWEIGHT",B258&gt;=30,"OBESITY")</f>
        <v>OBESITY</v>
      </c>
      <c r="J258" t="str" cm="1">
        <f t="array" ref="J258">_xlfn.IFS(C258&lt;=5.7,"NORMAL",C258&lt;=6.4,"PREDIABETES",C258&gt;=6.5,"DIABETES")</f>
        <v>PREDIABETES</v>
      </c>
    </row>
    <row r="259" spans="1:10" x14ac:dyDescent="0.25">
      <c r="A259" t="s">
        <v>2113</v>
      </c>
      <c r="B259">
        <v>45.52</v>
      </c>
      <c r="C259">
        <v>6.04</v>
      </c>
      <c r="D259" t="s">
        <v>2379</v>
      </c>
      <c r="E259" t="s">
        <v>2379</v>
      </c>
      <c r="F259" t="s">
        <v>2380</v>
      </c>
      <c r="G259" s="11">
        <v>1</v>
      </c>
      <c r="H259" t="s">
        <v>2380</v>
      </c>
      <c r="I259" t="str" cm="1">
        <f t="array" ref="I259">_xlfn.IFS(B259&lt;=18,"UNDERWEIGHT",B259&lt;=24.9,"NORMALWEIGHT",B259&lt;=29.9,"OVERWEIGHT",B259&gt;=30,"OBESITY")</f>
        <v>OBESITY</v>
      </c>
      <c r="J259" t="str" cm="1">
        <f t="array" ref="J259">_xlfn.IFS(C259&lt;=5.7,"NORMAL",C259&lt;=6.4,"PREDIABETES",C259&gt;=6.5,"DIABETES")</f>
        <v>PREDIABETES</v>
      </c>
    </row>
    <row r="260" spans="1:10" x14ac:dyDescent="0.25">
      <c r="A260" t="s">
        <v>2112</v>
      </c>
      <c r="B260">
        <v>52.81</v>
      </c>
      <c r="C260">
        <v>5.19</v>
      </c>
      <c r="D260" t="s">
        <v>2379</v>
      </c>
      <c r="E260" t="s">
        <v>2379</v>
      </c>
      <c r="F260" t="s">
        <v>2380</v>
      </c>
      <c r="G260" s="11">
        <v>1</v>
      </c>
      <c r="H260" t="s">
        <v>2380</v>
      </c>
      <c r="I260" t="str" cm="1">
        <f t="array" ref="I260">_xlfn.IFS(B260&lt;=18,"UNDERWEIGHT",B260&lt;=24.9,"NORMALWEIGHT",B260&lt;=29.9,"OVERWEIGHT",B260&gt;=30,"OBESITY")</f>
        <v>OBESITY</v>
      </c>
      <c r="J260" t="str" cm="1">
        <f t="array" ref="J260">_xlfn.IFS(C260&lt;=5.7,"NORMAL",C260&lt;=6.4,"PREDIABETES",C260&gt;=6.5,"DIABETES")</f>
        <v>NORMAL</v>
      </c>
    </row>
    <row r="261" spans="1:10" x14ac:dyDescent="0.25">
      <c r="A261" t="s">
        <v>2111</v>
      </c>
      <c r="B261">
        <v>33.58</v>
      </c>
      <c r="C261">
        <v>5.56</v>
      </c>
      <c r="D261" t="s">
        <v>2379</v>
      </c>
      <c r="E261" t="s">
        <v>2379</v>
      </c>
      <c r="F261" t="s">
        <v>2379</v>
      </c>
      <c r="G261" s="11">
        <v>1</v>
      </c>
      <c r="H261" t="s">
        <v>2380</v>
      </c>
      <c r="I261" t="str" cm="1">
        <f t="array" ref="I261">_xlfn.IFS(B261&lt;=18,"UNDERWEIGHT",B261&lt;=24.9,"NORMALWEIGHT",B261&lt;=29.9,"OVERWEIGHT",B261&gt;=30,"OBESITY")</f>
        <v>OBESITY</v>
      </c>
      <c r="J261" t="str" cm="1">
        <f t="array" ref="J261">_xlfn.IFS(C261&lt;=5.7,"NORMAL",C261&lt;=6.4,"PREDIABETES",C261&gt;=6.5,"DIABETES")</f>
        <v>NORMAL</v>
      </c>
    </row>
    <row r="262" spans="1:10" x14ac:dyDescent="0.25">
      <c r="A262" t="s">
        <v>2110</v>
      </c>
      <c r="B262">
        <v>30.684999999999999</v>
      </c>
      <c r="C262">
        <v>8.23</v>
      </c>
      <c r="D262" t="s">
        <v>2379</v>
      </c>
      <c r="E262" t="s">
        <v>2379</v>
      </c>
      <c r="F262" t="s">
        <v>2379</v>
      </c>
      <c r="G262" s="11">
        <v>0</v>
      </c>
      <c r="H262" t="s">
        <v>2380</v>
      </c>
      <c r="I262" t="str" cm="1">
        <f t="array" ref="I262">_xlfn.IFS(B262&lt;=18,"UNDERWEIGHT",B262&lt;=24.9,"NORMALWEIGHT",B262&lt;=29.9,"OVERWEIGHT",B262&gt;=30,"OBESITY")</f>
        <v>OBESITY</v>
      </c>
      <c r="J262" t="str" cm="1">
        <f t="array" ref="J262">_xlfn.IFS(C262&lt;=5.7,"NORMAL",C262&lt;=6.4,"PREDIABETES",C262&gt;=6.5,"DIABETES")</f>
        <v>DIABETES</v>
      </c>
    </row>
    <row r="263" spans="1:10" x14ac:dyDescent="0.25">
      <c r="A263" t="s">
        <v>2109</v>
      </c>
      <c r="B263">
        <v>37.524999999999999</v>
      </c>
      <c r="C263">
        <v>9.0299999999999994</v>
      </c>
      <c r="D263" t="s">
        <v>2380</v>
      </c>
      <c r="E263" t="s">
        <v>2379</v>
      </c>
      <c r="F263" t="s">
        <v>2379</v>
      </c>
      <c r="G263" s="11">
        <v>2</v>
      </c>
      <c r="H263" t="s">
        <v>2379</v>
      </c>
      <c r="I263" t="str" cm="1">
        <f t="array" ref="I263">_xlfn.IFS(B263&lt;=18,"UNDERWEIGHT",B263&lt;=24.9,"NORMALWEIGHT",B263&lt;=29.9,"OVERWEIGHT",B263&gt;=30,"OBESITY")</f>
        <v>OBESITY</v>
      </c>
      <c r="J263" t="str" cm="1">
        <f t="array" ref="J263">_xlfn.IFS(C263&lt;=5.7,"NORMAL",C263&lt;=6.4,"PREDIABETES",C263&gt;=6.5,"DIABETES")</f>
        <v>DIABETES</v>
      </c>
    </row>
    <row r="264" spans="1:10" x14ac:dyDescent="0.25">
      <c r="A264" t="s">
        <v>2108</v>
      </c>
      <c r="B264">
        <v>34.5</v>
      </c>
      <c r="C264">
        <v>4.07</v>
      </c>
      <c r="D264" t="s">
        <v>2380</v>
      </c>
      <c r="E264" t="s">
        <v>2379</v>
      </c>
      <c r="F264" t="s">
        <v>2379</v>
      </c>
      <c r="G264" s="11">
        <v>0</v>
      </c>
      <c r="H264" t="s">
        <v>2380</v>
      </c>
      <c r="I264" t="str" cm="1">
        <f t="array" ref="I264">_xlfn.IFS(B264&lt;=18,"UNDERWEIGHT",B264&lt;=24.9,"NORMALWEIGHT",B264&lt;=29.9,"OVERWEIGHT",B264&gt;=30,"OBESITY")</f>
        <v>OBESITY</v>
      </c>
      <c r="J264" t="str" cm="1">
        <f t="array" ref="J264">_xlfn.IFS(C264&lt;=5.7,"NORMAL",C264&lt;=6.4,"PREDIABETES",C264&gt;=6.5,"DIABETES")</f>
        <v>NORMAL</v>
      </c>
    </row>
    <row r="265" spans="1:10" x14ac:dyDescent="0.25">
      <c r="A265" t="s">
        <v>2107</v>
      </c>
      <c r="B265">
        <v>28.16</v>
      </c>
      <c r="C265">
        <v>5.77</v>
      </c>
      <c r="D265" t="s">
        <v>2379</v>
      </c>
      <c r="E265" t="s">
        <v>2379</v>
      </c>
      <c r="F265" t="s">
        <v>2379</v>
      </c>
      <c r="G265" s="11">
        <v>2</v>
      </c>
      <c r="H265" t="s">
        <v>2380</v>
      </c>
      <c r="I265" t="str" cm="1">
        <f t="array" ref="I265">_xlfn.IFS(B265&lt;=18,"UNDERWEIGHT",B265&lt;=24.9,"NORMALWEIGHT",B265&lt;=29.9,"OVERWEIGHT",B265&gt;=30,"OBESITY")</f>
        <v>OVERWEIGHT</v>
      </c>
      <c r="J265" t="str" cm="1">
        <f t="array" ref="J265">_xlfn.IFS(C265&lt;=5.7,"NORMAL",C265&lt;=6.4,"PREDIABETES",C265&gt;=6.5,"DIABETES")</f>
        <v>PREDIABETES</v>
      </c>
    </row>
    <row r="266" spans="1:10" x14ac:dyDescent="0.25">
      <c r="A266" t="s">
        <v>2106</v>
      </c>
      <c r="B266">
        <v>30.02</v>
      </c>
      <c r="C266">
        <v>5.98</v>
      </c>
      <c r="D266" t="s">
        <v>2379</v>
      </c>
      <c r="E266" t="s">
        <v>2379</v>
      </c>
      <c r="F266" t="s">
        <v>2380</v>
      </c>
      <c r="G266" s="11">
        <v>1</v>
      </c>
      <c r="H266" t="s">
        <v>2380</v>
      </c>
      <c r="I266" t="str" cm="1">
        <f t="array" ref="I266">_xlfn.IFS(B266&lt;=18,"UNDERWEIGHT",B266&lt;=24.9,"NORMALWEIGHT",B266&lt;=29.9,"OVERWEIGHT",B266&gt;=30,"OBESITY")</f>
        <v>OBESITY</v>
      </c>
      <c r="J266" t="str" cm="1">
        <f t="array" ref="J266">_xlfn.IFS(C266&lt;=5.7,"NORMAL",C266&lt;=6.4,"PREDIABETES",C266&gt;=6.5,"DIABETES")</f>
        <v>PREDIABETES</v>
      </c>
    </row>
    <row r="267" spans="1:10" x14ac:dyDescent="0.25">
      <c r="A267" t="s">
        <v>2105</v>
      </c>
      <c r="B267">
        <v>37.82</v>
      </c>
      <c r="C267">
        <v>6.01</v>
      </c>
      <c r="D267" t="s">
        <v>2379</v>
      </c>
      <c r="E267" t="s">
        <v>2379</v>
      </c>
      <c r="F267" t="s">
        <v>2379</v>
      </c>
      <c r="G267" s="11">
        <v>0</v>
      </c>
      <c r="H267" t="s">
        <v>2380</v>
      </c>
      <c r="I267" t="str" cm="1">
        <f t="array" ref="I267">_xlfn.IFS(B267&lt;=18,"UNDERWEIGHT",B267&lt;=24.9,"NORMALWEIGHT",B267&lt;=29.9,"OVERWEIGHT",B267&gt;=30,"OBESITY")</f>
        <v>OBESITY</v>
      </c>
      <c r="J267" t="str" cm="1">
        <f t="array" ref="J267">_xlfn.IFS(C267&lt;=5.7,"NORMAL",C267&lt;=6.4,"PREDIABETES",C267&gt;=6.5,"DIABETES")</f>
        <v>PREDIABETES</v>
      </c>
    </row>
    <row r="268" spans="1:10" x14ac:dyDescent="0.25">
      <c r="A268" t="s">
        <v>2104</v>
      </c>
      <c r="B268">
        <v>33.14</v>
      </c>
      <c r="C268">
        <v>5.67</v>
      </c>
      <c r="D268" t="s">
        <v>2380</v>
      </c>
      <c r="E268" t="s">
        <v>2379</v>
      </c>
      <c r="F268" t="s">
        <v>2379</v>
      </c>
      <c r="G268" s="11">
        <v>0</v>
      </c>
      <c r="H268" t="s">
        <v>2380</v>
      </c>
      <c r="I268" t="str" cm="1">
        <f t="array" ref="I268">_xlfn.IFS(B268&lt;=18,"UNDERWEIGHT",B268&lt;=24.9,"NORMALWEIGHT",B268&lt;=29.9,"OVERWEIGHT",B268&gt;=30,"OBESITY")</f>
        <v>OBESITY</v>
      </c>
      <c r="J268" t="str" cm="1">
        <f t="array" ref="J268">_xlfn.IFS(C268&lt;=5.7,"NORMAL",C268&lt;=6.4,"PREDIABETES",C268&gt;=6.5,"DIABETES")</f>
        <v>NORMAL</v>
      </c>
    </row>
    <row r="269" spans="1:10" x14ac:dyDescent="0.25">
      <c r="A269" t="s">
        <v>2103</v>
      </c>
      <c r="B269">
        <v>25.14</v>
      </c>
      <c r="C269">
        <v>6.02</v>
      </c>
      <c r="D269" t="s">
        <v>2380</v>
      </c>
      <c r="E269" t="s">
        <v>2379</v>
      </c>
      <c r="F269" t="s">
        <v>2380</v>
      </c>
      <c r="G269" s="11">
        <v>1</v>
      </c>
      <c r="H269" t="s">
        <v>2380</v>
      </c>
      <c r="I269" t="str" cm="1">
        <f t="array" ref="I269">_xlfn.IFS(B269&lt;=18,"UNDERWEIGHT",B269&lt;=24.9,"NORMALWEIGHT",B269&lt;=29.9,"OVERWEIGHT",B269&gt;=30,"OBESITY")</f>
        <v>OVERWEIGHT</v>
      </c>
      <c r="J269" t="str" cm="1">
        <f t="array" ref="J269">_xlfn.IFS(C269&lt;=5.7,"NORMAL",C269&lt;=6.4,"PREDIABETES",C269&gt;=6.5,"DIABETES")</f>
        <v>PREDIABETES</v>
      </c>
    </row>
    <row r="270" spans="1:10" x14ac:dyDescent="0.25">
      <c r="A270" t="s">
        <v>2102</v>
      </c>
      <c r="B270">
        <v>20.18</v>
      </c>
      <c r="C270">
        <v>11.19</v>
      </c>
      <c r="D270" t="s">
        <v>2379</v>
      </c>
      <c r="E270" t="s">
        <v>2379</v>
      </c>
      <c r="F270" t="s">
        <v>2379</v>
      </c>
      <c r="G270" s="11">
        <v>0</v>
      </c>
      <c r="H270" t="s">
        <v>2380</v>
      </c>
      <c r="I270" t="str" cm="1">
        <f t="array" ref="I270">_xlfn.IFS(B270&lt;=18,"UNDERWEIGHT",B270&lt;=24.9,"NORMALWEIGHT",B270&lt;=29.9,"OVERWEIGHT",B270&gt;=30,"OBESITY")</f>
        <v>NORMALWEIGHT</v>
      </c>
      <c r="J270" t="str" cm="1">
        <f t="array" ref="J270">_xlfn.IFS(C270&lt;=5.7,"NORMAL",C270&lt;=6.4,"PREDIABETES",C270&gt;=6.5,"DIABETES")</f>
        <v>DIABETES</v>
      </c>
    </row>
    <row r="271" spans="1:10" x14ac:dyDescent="0.25">
      <c r="A271" t="s">
        <v>2101</v>
      </c>
      <c r="B271">
        <v>44.36</v>
      </c>
      <c r="C271">
        <v>5.1100000000000003</v>
      </c>
      <c r="D271" t="s">
        <v>2379</v>
      </c>
      <c r="E271" t="s">
        <v>2379</v>
      </c>
      <c r="F271" t="s">
        <v>2379</v>
      </c>
      <c r="G271" s="11">
        <v>0</v>
      </c>
      <c r="H271" t="s">
        <v>2380</v>
      </c>
      <c r="I271" t="str" cm="1">
        <f t="array" ref="I271">_xlfn.IFS(B271&lt;=18,"UNDERWEIGHT",B271&lt;=24.9,"NORMALWEIGHT",B271&lt;=29.9,"OVERWEIGHT",B271&gt;=30,"OBESITY")</f>
        <v>OBESITY</v>
      </c>
      <c r="J271" t="str" cm="1">
        <f t="array" ref="J271">_xlfn.IFS(C271&lt;=5.7,"NORMAL",C271&lt;=6.4,"PREDIABETES",C271&gt;=6.5,"DIABETES")</f>
        <v>NORMAL</v>
      </c>
    </row>
    <row r="272" spans="1:10" x14ac:dyDescent="0.25">
      <c r="A272" t="s">
        <v>2100</v>
      </c>
      <c r="B272">
        <v>23.82</v>
      </c>
      <c r="C272">
        <v>10.85</v>
      </c>
      <c r="D272" t="s">
        <v>2380</v>
      </c>
      <c r="E272" t="s">
        <v>2379</v>
      </c>
      <c r="F272" t="s">
        <v>2379</v>
      </c>
      <c r="G272" s="11">
        <v>0</v>
      </c>
      <c r="H272" t="s">
        <v>2380</v>
      </c>
      <c r="I272" t="str" cm="1">
        <f t="array" ref="I272">_xlfn.IFS(B272&lt;=18,"UNDERWEIGHT",B272&lt;=24.9,"NORMALWEIGHT",B272&lt;=29.9,"OVERWEIGHT",B272&gt;=30,"OBESITY")</f>
        <v>NORMALWEIGHT</v>
      </c>
      <c r="J272" t="str" cm="1">
        <f t="array" ref="J272">_xlfn.IFS(C272&lt;=5.7,"NORMAL",C272&lt;=6.4,"PREDIABETES",C272&gt;=6.5,"DIABETES")</f>
        <v>DIABETES</v>
      </c>
    </row>
    <row r="273" spans="1:10" x14ac:dyDescent="0.25">
      <c r="A273" t="s">
        <v>2099</v>
      </c>
      <c r="B273">
        <v>45</v>
      </c>
      <c r="C273">
        <v>5.24</v>
      </c>
      <c r="D273" t="s">
        <v>2380</v>
      </c>
      <c r="E273" t="s">
        <v>2379</v>
      </c>
      <c r="F273" t="s">
        <v>2379</v>
      </c>
      <c r="G273" s="11">
        <v>1</v>
      </c>
      <c r="H273" t="s">
        <v>2380</v>
      </c>
      <c r="I273" t="str" cm="1">
        <f t="array" ref="I273">_xlfn.IFS(B273&lt;=18,"UNDERWEIGHT",B273&lt;=24.9,"NORMALWEIGHT",B273&lt;=29.9,"OVERWEIGHT",B273&gt;=30,"OBESITY")</f>
        <v>OBESITY</v>
      </c>
      <c r="J273" t="str" cm="1">
        <f t="array" ref="J273">_xlfn.IFS(C273&lt;=5.7,"NORMAL",C273&lt;=6.4,"PREDIABETES",C273&gt;=6.5,"DIABETES")</f>
        <v>NORMAL</v>
      </c>
    </row>
    <row r="274" spans="1:10" x14ac:dyDescent="0.25">
      <c r="A274" t="s">
        <v>2098</v>
      </c>
      <c r="B274">
        <v>26.62</v>
      </c>
      <c r="C274">
        <v>10.08</v>
      </c>
      <c r="D274" t="s">
        <v>2379</v>
      </c>
      <c r="E274" t="s">
        <v>2379</v>
      </c>
      <c r="F274" t="s">
        <v>2379</v>
      </c>
      <c r="G274" s="11">
        <v>0</v>
      </c>
      <c r="H274" t="s">
        <v>2380</v>
      </c>
      <c r="I274" t="str" cm="1">
        <f t="array" ref="I274">_xlfn.IFS(B274&lt;=18,"UNDERWEIGHT",B274&lt;=24.9,"NORMALWEIGHT",B274&lt;=29.9,"OVERWEIGHT",B274&gt;=30,"OBESITY")</f>
        <v>OVERWEIGHT</v>
      </c>
      <c r="J274" t="str" cm="1">
        <f t="array" ref="J274">_xlfn.IFS(C274&lt;=5.7,"NORMAL",C274&lt;=6.4,"PREDIABETES",C274&gt;=6.5,"DIABETES")</f>
        <v>DIABETES</v>
      </c>
    </row>
    <row r="275" spans="1:10" x14ac:dyDescent="0.25">
      <c r="A275" t="s">
        <v>2097</v>
      </c>
      <c r="B275">
        <v>32.67</v>
      </c>
      <c r="C275">
        <v>10.97</v>
      </c>
      <c r="D275" t="s">
        <v>2380</v>
      </c>
      <c r="E275" t="s">
        <v>2379</v>
      </c>
      <c r="F275" t="s">
        <v>2379</v>
      </c>
      <c r="G275" s="11">
        <v>0</v>
      </c>
      <c r="H275" t="s">
        <v>2380</v>
      </c>
      <c r="I275" t="str" cm="1">
        <f t="array" ref="I275">_xlfn.IFS(B275&lt;=18,"UNDERWEIGHT",B275&lt;=24.9,"NORMALWEIGHT",B275&lt;=29.9,"OVERWEIGHT",B275&gt;=30,"OBESITY")</f>
        <v>OBESITY</v>
      </c>
      <c r="J275" t="str" cm="1">
        <f t="array" ref="J275">_xlfn.IFS(C275&lt;=5.7,"NORMAL",C275&lt;=6.4,"PREDIABETES",C275&gt;=6.5,"DIABETES")</f>
        <v>DIABETES</v>
      </c>
    </row>
    <row r="276" spans="1:10" x14ac:dyDescent="0.25">
      <c r="A276" t="s">
        <v>2096</v>
      </c>
      <c r="B276">
        <v>44.44</v>
      </c>
      <c r="C276">
        <v>4.9000000000000004</v>
      </c>
      <c r="D276" t="s">
        <v>2380</v>
      </c>
      <c r="E276" t="s">
        <v>2379</v>
      </c>
      <c r="F276" t="s">
        <v>2379</v>
      </c>
      <c r="G276" s="11">
        <v>1</v>
      </c>
      <c r="H276" t="s">
        <v>2380</v>
      </c>
      <c r="I276" t="str" cm="1">
        <f t="array" ref="I276">_xlfn.IFS(B276&lt;=18,"UNDERWEIGHT",B276&lt;=24.9,"NORMALWEIGHT",B276&lt;=29.9,"OVERWEIGHT",B276&gt;=30,"OBESITY")</f>
        <v>OBESITY</v>
      </c>
      <c r="J276" t="str" cm="1">
        <f t="array" ref="J276">_xlfn.IFS(C276&lt;=5.7,"NORMAL",C276&lt;=6.4,"PREDIABETES",C276&gt;=6.5,"DIABETES")</f>
        <v>NORMAL</v>
      </c>
    </row>
    <row r="277" spans="1:10" x14ac:dyDescent="0.25">
      <c r="A277" t="s">
        <v>2095</v>
      </c>
      <c r="B277">
        <v>28.31</v>
      </c>
      <c r="C277">
        <v>5.33</v>
      </c>
      <c r="D277" t="s">
        <v>2379</v>
      </c>
      <c r="E277" t="s">
        <v>2379</v>
      </c>
      <c r="F277" t="s">
        <v>2379</v>
      </c>
      <c r="G277" s="11">
        <v>0</v>
      </c>
      <c r="H277" t="s">
        <v>2380</v>
      </c>
      <c r="I277" t="str" cm="1">
        <f t="array" ref="I277">_xlfn.IFS(B277&lt;=18,"UNDERWEIGHT",B277&lt;=24.9,"NORMALWEIGHT",B277&lt;=29.9,"OVERWEIGHT",B277&gt;=30,"OBESITY")</f>
        <v>OVERWEIGHT</v>
      </c>
      <c r="J277" t="str" cm="1">
        <f t="array" ref="J277">_xlfn.IFS(C277&lt;=5.7,"NORMAL",C277&lt;=6.4,"PREDIABETES",C277&gt;=6.5,"DIABETES")</f>
        <v>NORMAL</v>
      </c>
    </row>
    <row r="278" spans="1:10" x14ac:dyDescent="0.25">
      <c r="A278" t="s">
        <v>2094</v>
      </c>
      <c r="B278">
        <v>25.05</v>
      </c>
      <c r="C278">
        <v>4.6100000000000003</v>
      </c>
      <c r="D278" t="s">
        <v>2379</v>
      </c>
      <c r="E278" t="s">
        <v>2379</v>
      </c>
      <c r="F278" t="s">
        <v>2379</v>
      </c>
      <c r="G278" s="11">
        <v>2</v>
      </c>
      <c r="H278" t="s">
        <v>2380</v>
      </c>
      <c r="I278" t="str" cm="1">
        <f t="array" ref="I278">_xlfn.IFS(B278&lt;=18,"UNDERWEIGHT",B278&lt;=24.9,"NORMALWEIGHT",B278&lt;=29.9,"OVERWEIGHT",B278&gt;=30,"OBESITY")</f>
        <v>OVERWEIGHT</v>
      </c>
      <c r="J278" t="str" cm="1">
        <f t="array" ref="J278">_xlfn.IFS(C278&lt;=5.7,"NORMAL",C278&lt;=6.4,"PREDIABETES",C278&gt;=6.5,"DIABETES")</f>
        <v>NORMAL</v>
      </c>
    </row>
    <row r="279" spans="1:10" x14ac:dyDescent="0.25">
      <c r="A279" t="s">
        <v>2093</v>
      </c>
      <c r="B279">
        <v>28.34</v>
      </c>
      <c r="C279">
        <v>8.18</v>
      </c>
      <c r="D279" t="s">
        <v>2379</v>
      </c>
      <c r="E279" t="s">
        <v>2379</v>
      </c>
      <c r="F279" t="s">
        <v>2379</v>
      </c>
      <c r="G279" s="11">
        <v>0</v>
      </c>
      <c r="H279" t="s">
        <v>2380</v>
      </c>
      <c r="I279" t="str" cm="1">
        <f t="array" ref="I279">_xlfn.IFS(B279&lt;=18,"UNDERWEIGHT",B279&lt;=24.9,"NORMALWEIGHT",B279&lt;=29.9,"OVERWEIGHT",B279&gt;=30,"OBESITY")</f>
        <v>OVERWEIGHT</v>
      </c>
      <c r="J279" t="str" cm="1">
        <f t="array" ref="J279">_xlfn.IFS(C279&lt;=5.7,"NORMAL",C279&lt;=6.4,"PREDIABETES",C279&gt;=6.5,"DIABETES")</f>
        <v>DIABETES</v>
      </c>
    </row>
    <row r="280" spans="1:10" x14ac:dyDescent="0.25">
      <c r="A280" t="s">
        <v>2092</v>
      </c>
      <c r="B280">
        <v>17.765000000000001</v>
      </c>
      <c r="C280">
        <v>5.62</v>
      </c>
      <c r="D280" t="s">
        <v>2379</v>
      </c>
      <c r="E280" t="s">
        <v>2379</v>
      </c>
      <c r="F280" t="s">
        <v>2379</v>
      </c>
      <c r="G280" s="11">
        <v>0</v>
      </c>
      <c r="H280" t="s">
        <v>2380</v>
      </c>
      <c r="I280" t="str" cm="1">
        <f t="array" ref="I280">_xlfn.IFS(B280&lt;=18,"UNDERWEIGHT",B280&lt;=24.9,"NORMALWEIGHT",B280&lt;=29.9,"OVERWEIGHT",B280&gt;=30,"OBESITY")</f>
        <v>UNDERWEIGHT</v>
      </c>
      <c r="J280" t="str" cm="1">
        <f t="array" ref="J280">_xlfn.IFS(C280&lt;=5.7,"NORMAL",C280&lt;=6.4,"PREDIABETES",C280&gt;=6.5,"DIABETES")</f>
        <v>NORMAL</v>
      </c>
    </row>
    <row r="281" spans="1:10" x14ac:dyDescent="0.25">
      <c r="A281" t="s">
        <v>2091</v>
      </c>
      <c r="B281">
        <v>36.119999999999997</v>
      </c>
      <c r="C281">
        <v>5.82</v>
      </c>
      <c r="D281" t="s">
        <v>2379</v>
      </c>
      <c r="E281" t="s">
        <v>2379</v>
      </c>
      <c r="F281" t="s">
        <v>2379</v>
      </c>
      <c r="G281" s="11">
        <v>0</v>
      </c>
      <c r="H281" t="s">
        <v>2380</v>
      </c>
      <c r="I281" t="str" cm="1">
        <f t="array" ref="I281">_xlfn.IFS(B281&lt;=18,"UNDERWEIGHT",B281&lt;=24.9,"NORMALWEIGHT",B281&lt;=29.9,"OVERWEIGHT",B281&gt;=30,"OBESITY")</f>
        <v>OBESITY</v>
      </c>
      <c r="J281" t="str" cm="1">
        <f t="array" ref="J281">_xlfn.IFS(C281&lt;=5.7,"NORMAL",C281&lt;=6.4,"PREDIABETES",C281&gt;=6.5,"DIABETES")</f>
        <v>PREDIABETES</v>
      </c>
    </row>
    <row r="282" spans="1:10" x14ac:dyDescent="0.25">
      <c r="A282" t="s">
        <v>2090</v>
      </c>
      <c r="B282">
        <v>23.19</v>
      </c>
      <c r="C282">
        <v>7.66</v>
      </c>
      <c r="D282" t="s">
        <v>2379</v>
      </c>
      <c r="E282" t="s">
        <v>2379</v>
      </c>
      <c r="F282" t="s">
        <v>2379</v>
      </c>
      <c r="G282" s="11">
        <v>0</v>
      </c>
      <c r="H282" t="s">
        <v>2380</v>
      </c>
      <c r="I282" t="str" cm="1">
        <f t="array" ref="I282">_xlfn.IFS(B282&lt;=18,"UNDERWEIGHT",B282&lt;=24.9,"NORMALWEIGHT",B282&lt;=29.9,"OVERWEIGHT",B282&gt;=30,"OBESITY")</f>
        <v>NORMALWEIGHT</v>
      </c>
      <c r="J282" t="str" cm="1">
        <f t="array" ref="J282">_xlfn.IFS(C282&lt;=5.7,"NORMAL",C282&lt;=6.4,"PREDIABETES",C282&gt;=6.5,"DIABETES")</f>
        <v>DIABETES</v>
      </c>
    </row>
    <row r="283" spans="1:10" x14ac:dyDescent="0.25">
      <c r="A283" t="s">
        <v>2089</v>
      </c>
      <c r="B283">
        <v>35.99</v>
      </c>
      <c r="C283">
        <v>4.2300000000000004</v>
      </c>
      <c r="D283" t="s">
        <v>2379</v>
      </c>
      <c r="E283" t="s">
        <v>2379</v>
      </c>
      <c r="F283" t="s">
        <v>2379</v>
      </c>
      <c r="G283" s="11">
        <v>0</v>
      </c>
      <c r="H283" t="s">
        <v>2380</v>
      </c>
      <c r="I283" t="str" cm="1">
        <f t="array" ref="I283">_xlfn.IFS(B283&lt;=18,"UNDERWEIGHT",B283&lt;=24.9,"NORMALWEIGHT",B283&lt;=29.9,"OVERWEIGHT",B283&gt;=30,"OBESITY")</f>
        <v>OBESITY</v>
      </c>
      <c r="J283" t="str" cm="1">
        <f t="array" ref="J283">_xlfn.IFS(C283&lt;=5.7,"NORMAL",C283&lt;=6.4,"PREDIABETES",C283&gt;=6.5,"DIABETES")</f>
        <v>NORMAL</v>
      </c>
    </row>
    <row r="284" spans="1:10" x14ac:dyDescent="0.25">
      <c r="A284" t="s">
        <v>2088</v>
      </c>
      <c r="B284">
        <v>30.25</v>
      </c>
      <c r="C284">
        <v>5.58</v>
      </c>
      <c r="D284" t="s">
        <v>2379</v>
      </c>
      <c r="E284" t="s">
        <v>2379</v>
      </c>
      <c r="F284" t="s">
        <v>2380</v>
      </c>
      <c r="G284" s="11">
        <v>1</v>
      </c>
      <c r="H284" t="s">
        <v>2380</v>
      </c>
      <c r="I284" t="str" cm="1">
        <f t="array" ref="I284">_xlfn.IFS(B284&lt;=18,"UNDERWEIGHT",B284&lt;=24.9,"NORMALWEIGHT",B284&lt;=29.9,"OVERWEIGHT",B284&gt;=30,"OBESITY")</f>
        <v>OBESITY</v>
      </c>
      <c r="J284" t="str" cm="1">
        <f t="array" ref="J284">_xlfn.IFS(C284&lt;=5.7,"NORMAL",C284&lt;=6.4,"PREDIABETES",C284&gt;=6.5,"DIABETES")</f>
        <v>NORMAL</v>
      </c>
    </row>
    <row r="285" spans="1:10" x14ac:dyDescent="0.25">
      <c r="A285" t="s">
        <v>2087</v>
      </c>
      <c r="B285">
        <v>26.24</v>
      </c>
      <c r="C285">
        <v>6.26</v>
      </c>
      <c r="D285" t="s">
        <v>2380</v>
      </c>
      <c r="E285" t="s">
        <v>2379</v>
      </c>
      <c r="F285" t="s">
        <v>2379</v>
      </c>
      <c r="G285" s="11">
        <v>0</v>
      </c>
      <c r="H285" t="s">
        <v>2380</v>
      </c>
      <c r="I285" t="str" cm="1">
        <f t="array" ref="I285">_xlfn.IFS(B285&lt;=18,"UNDERWEIGHT",B285&lt;=24.9,"NORMALWEIGHT",B285&lt;=29.9,"OVERWEIGHT",B285&gt;=30,"OBESITY")</f>
        <v>OVERWEIGHT</v>
      </c>
      <c r="J285" t="str" cm="1">
        <f t="array" ref="J285">_xlfn.IFS(C285&lt;=5.7,"NORMAL",C285&lt;=6.4,"PREDIABETES",C285&gt;=6.5,"DIABETES")</f>
        <v>PREDIABETES</v>
      </c>
    </row>
    <row r="286" spans="1:10" x14ac:dyDescent="0.25">
      <c r="A286" t="s">
        <v>2086</v>
      </c>
      <c r="B286">
        <v>31.36</v>
      </c>
      <c r="C286">
        <v>10.6</v>
      </c>
      <c r="D286" t="s">
        <v>2380</v>
      </c>
      <c r="E286" t="s">
        <v>2379</v>
      </c>
      <c r="F286" t="s">
        <v>2379</v>
      </c>
      <c r="G286" s="11">
        <v>0</v>
      </c>
      <c r="H286" t="s">
        <v>2380</v>
      </c>
      <c r="I286" t="str" cm="1">
        <f t="array" ref="I286">_xlfn.IFS(B286&lt;=18,"UNDERWEIGHT",B286&lt;=24.9,"NORMALWEIGHT",B286&lt;=29.9,"OVERWEIGHT",B286&gt;=30,"OBESITY")</f>
        <v>OBESITY</v>
      </c>
      <c r="J286" t="str" cm="1">
        <f t="array" ref="J286">_xlfn.IFS(C286&lt;=5.7,"NORMAL",C286&lt;=6.4,"PREDIABETES",C286&gt;=6.5,"DIABETES")</f>
        <v>DIABETES</v>
      </c>
    </row>
    <row r="287" spans="1:10" x14ac:dyDescent="0.25">
      <c r="A287" t="s">
        <v>2085</v>
      </c>
      <c r="B287">
        <v>25.69</v>
      </c>
      <c r="C287">
        <v>4.78</v>
      </c>
      <c r="D287" t="s">
        <v>2380</v>
      </c>
      <c r="E287" t="s">
        <v>2379</v>
      </c>
      <c r="F287" t="s">
        <v>2379</v>
      </c>
      <c r="G287" s="11">
        <v>0</v>
      </c>
      <c r="H287" t="s">
        <v>2380</v>
      </c>
      <c r="I287" t="str" cm="1">
        <f t="array" ref="I287">_xlfn.IFS(B287&lt;=18,"UNDERWEIGHT",B287&lt;=24.9,"NORMALWEIGHT",B287&lt;=29.9,"OVERWEIGHT",B287&gt;=30,"OBESITY")</f>
        <v>OVERWEIGHT</v>
      </c>
      <c r="J287" t="str" cm="1">
        <f t="array" ref="J287">_xlfn.IFS(C287&lt;=5.7,"NORMAL",C287&lt;=6.4,"PREDIABETES",C287&gt;=6.5,"DIABETES")</f>
        <v>NORMAL</v>
      </c>
    </row>
    <row r="288" spans="1:10" x14ac:dyDescent="0.25">
      <c r="A288" t="s">
        <v>2084</v>
      </c>
      <c r="B288">
        <v>25.46</v>
      </c>
      <c r="C288">
        <v>6.03</v>
      </c>
      <c r="D288" t="s">
        <v>2379</v>
      </c>
      <c r="E288" t="s">
        <v>2379</v>
      </c>
      <c r="F288" t="s">
        <v>2379</v>
      </c>
      <c r="G288" s="11">
        <v>2</v>
      </c>
      <c r="H288" t="s">
        <v>2380</v>
      </c>
      <c r="I288" t="str" cm="1">
        <f t="array" ref="I288">_xlfn.IFS(B288&lt;=18,"UNDERWEIGHT",B288&lt;=24.9,"NORMALWEIGHT",B288&lt;=29.9,"OVERWEIGHT",B288&gt;=30,"OBESITY")</f>
        <v>OVERWEIGHT</v>
      </c>
      <c r="J288" t="str" cm="1">
        <f t="array" ref="J288">_xlfn.IFS(C288&lt;=5.7,"NORMAL",C288&lt;=6.4,"PREDIABETES",C288&gt;=6.5,"DIABETES")</f>
        <v>PREDIABETES</v>
      </c>
    </row>
    <row r="289" spans="1:10" x14ac:dyDescent="0.25">
      <c r="A289" t="s">
        <v>2083</v>
      </c>
      <c r="B289">
        <v>31.83</v>
      </c>
      <c r="C289">
        <v>11.55</v>
      </c>
      <c r="D289" t="s">
        <v>2380</v>
      </c>
      <c r="E289" t="s">
        <v>2379</v>
      </c>
      <c r="F289" t="s">
        <v>2379</v>
      </c>
      <c r="G289" s="11">
        <v>1</v>
      </c>
      <c r="H289" t="s">
        <v>2380</v>
      </c>
      <c r="I289" t="str" cm="1">
        <f t="array" ref="I289">_xlfn.IFS(B289&lt;=18,"UNDERWEIGHT",B289&lt;=24.9,"NORMALWEIGHT",B289&lt;=29.9,"OVERWEIGHT",B289&gt;=30,"OBESITY")</f>
        <v>OBESITY</v>
      </c>
      <c r="J289" t="str" cm="1">
        <f t="array" ref="J289">_xlfn.IFS(C289&lt;=5.7,"NORMAL",C289&lt;=6.4,"PREDIABETES",C289&gt;=6.5,"DIABETES")</f>
        <v>DIABETES</v>
      </c>
    </row>
    <row r="290" spans="1:10" x14ac:dyDescent="0.25">
      <c r="A290" t="s">
        <v>2082</v>
      </c>
      <c r="B290">
        <v>24.43</v>
      </c>
      <c r="C290">
        <v>7.59</v>
      </c>
      <c r="D290" t="s">
        <v>2380</v>
      </c>
      <c r="E290" t="s">
        <v>2379</v>
      </c>
      <c r="F290" t="s">
        <v>2379</v>
      </c>
      <c r="G290" s="11">
        <v>1</v>
      </c>
      <c r="H290" t="s">
        <v>2380</v>
      </c>
      <c r="I290" t="str" cm="1">
        <f t="array" ref="I290">_xlfn.IFS(B290&lt;=18,"UNDERWEIGHT",B290&lt;=24.9,"NORMALWEIGHT",B290&lt;=29.9,"OVERWEIGHT",B290&gt;=30,"OBESITY")</f>
        <v>NORMALWEIGHT</v>
      </c>
      <c r="J290" t="str" cm="1">
        <f t="array" ref="J290">_xlfn.IFS(C290&lt;=5.7,"NORMAL",C290&lt;=6.4,"PREDIABETES",C290&gt;=6.5,"DIABETES")</f>
        <v>DIABETES</v>
      </c>
    </row>
    <row r="291" spans="1:10" x14ac:dyDescent="0.25">
      <c r="A291" t="s">
        <v>2081</v>
      </c>
      <c r="B291">
        <v>41.9</v>
      </c>
      <c r="C291">
        <v>4.26</v>
      </c>
      <c r="D291" t="s">
        <v>2379</v>
      </c>
      <c r="E291" t="s">
        <v>2379</v>
      </c>
      <c r="F291" t="s">
        <v>2379</v>
      </c>
      <c r="G291" s="11">
        <v>0</v>
      </c>
      <c r="H291" t="s">
        <v>2380</v>
      </c>
      <c r="I291" t="str" cm="1">
        <f t="array" ref="I291">_xlfn.IFS(B291&lt;=18,"UNDERWEIGHT",B291&lt;=24.9,"NORMALWEIGHT",B291&lt;=29.9,"OVERWEIGHT",B291&gt;=30,"OBESITY")</f>
        <v>OBESITY</v>
      </c>
      <c r="J291" t="str" cm="1">
        <f t="array" ref="J291">_xlfn.IFS(C291&lt;=5.7,"NORMAL",C291&lt;=6.4,"PREDIABETES",C291&gt;=6.5,"DIABETES")</f>
        <v>NORMAL</v>
      </c>
    </row>
    <row r="292" spans="1:10" x14ac:dyDescent="0.25">
      <c r="A292" t="s">
        <v>2080</v>
      </c>
      <c r="B292">
        <v>22.88</v>
      </c>
      <c r="C292">
        <v>5.9</v>
      </c>
      <c r="D292" t="s">
        <v>2380</v>
      </c>
      <c r="E292" t="s">
        <v>2379</v>
      </c>
      <c r="F292" t="s">
        <v>2380</v>
      </c>
      <c r="G292" s="11">
        <v>1</v>
      </c>
      <c r="H292" t="s">
        <v>2380</v>
      </c>
      <c r="I292" t="str" cm="1">
        <f t="array" ref="I292">_xlfn.IFS(B292&lt;=18,"UNDERWEIGHT",B292&lt;=24.9,"NORMALWEIGHT",B292&lt;=29.9,"OVERWEIGHT",B292&gt;=30,"OBESITY")</f>
        <v>NORMALWEIGHT</v>
      </c>
      <c r="J292" t="str" cm="1">
        <f t="array" ref="J292">_xlfn.IFS(C292&lt;=5.7,"NORMAL",C292&lt;=6.4,"PREDIABETES",C292&gt;=6.5,"DIABETES")</f>
        <v>PREDIABETES</v>
      </c>
    </row>
    <row r="293" spans="1:10" x14ac:dyDescent="0.25">
      <c r="A293" t="s">
        <v>2079</v>
      </c>
      <c r="B293">
        <v>29.734999999999999</v>
      </c>
      <c r="C293">
        <v>7.79</v>
      </c>
      <c r="D293" t="s">
        <v>2379</v>
      </c>
      <c r="E293" t="s">
        <v>2379</v>
      </c>
      <c r="F293" t="s">
        <v>2379</v>
      </c>
      <c r="G293" s="11">
        <v>0</v>
      </c>
      <c r="H293" t="s">
        <v>2379</v>
      </c>
      <c r="I293" t="str" cm="1">
        <f t="array" ref="I293">_xlfn.IFS(B293&lt;=18,"UNDERWEIGHT",B293&lt;=24.9,"NORMALWEIGHT",B293&lt;=29.9,"OVERWEIGHT",B293&gt;=30,"OBESITY")</f>
        <v>OVERWEIGHT</v>
      </c>
      <c r="J293" t="str" cm="1">
        <f t="array" ref="J293">_xlfn.IFS(C293&lt;=5.7,"NORMAL",C293&lt;=6.4,"PREDIABETES",C293&gt;=6.5,"DIABETES")</f>
        <v>DIABETES</v>
      </c>
    </row>
    <row r="294" spans="1:10" x14ac:dyDescent="0.25">
      <c r="A294" t="s">
        <v>2078</v>
      </c>
      <c r="B294">
        <v>40.74</v>
      </c>
      <c r="C294">
        <v>5.28</v>
      </c>
      <c r="D294" t="s">
        <v>2379</v>
      </c>
      <c r="E294" t="s">
        <v>2379</v>
      </c>
      <c r="F294" t="s">
        <v>2380</v>
      </c>
      <c r="G294" s="11">
        <v>1</v>
      </c>
      <c r="H294" t="s">
        <v>2380</v>
      </c>
      <c r="I294" t="str" cm="1">
        <f t="array" ref="I294">_xlfn.IFS(B294&lt;=18,"UNDERWEIGHT",B294&lt;=24.9,"NORMALWEIGHT",B294&lt;=29.9,"OVERWEIGHT",B294&gt;=30,"OBESITY")</f>
        <v>OBESITY</v>
      </c>
      <c r="J294" t="str" cm="1">
        <f t="array" ref="J294">_xlfn.IFS(C294&lt;=5.7,"NORMAL",C294&lt;=6.4,"PREDIABETES",C294&gt;=6.5,"DIABETES")</f>
        <v>NORMAL</v>
      </c>
    </row>
    <row r="295" spans="1:10" x14ac:dyDescent="0.25">
      <c r="A295" t="s">
        <v>2077</v>
      </c>
      <c r="B295">
        <v>24.14</v>
      </c>
      <c r="C295">
        <v>5.87</v>
      </c>
      <c r="D295" t="s">
        <v>2379</v>
      </c>
      <c r="E295" t="s">
        <v>2379</v>
      </c>
      <c r="F295" t="s">
        <v>2379</v>
      </c>
      <c r="G295" s="11">
        <v>2</v>
      </c>
      <c r="H295" t="s">
        <v>2380</v>
      </c>
      <c r="I295" t="str" cm="1">
        <f t="array" ref="I295">_xlfn.IFS(B295&lt;=18,"UNDERWEIGHT",B295&lt;=24.9,"NORMALWEIGHT",B295&lt;=29.9,"OVERWEIGHT",B295&gt;=30,"OBESITY")</f>
        <v>NORMALWEIGHT</v>
      </c>
      <c r="J295" t="str" cm="1">
        <f t="array" ref="J295">_xlfn.IFS(C295&lt;=5.7,"NORMAL",C295&lt;=6.4,"PREDIABETES",C295&gt;=6.5,"DIABETES")</f>
        <v>PREDIABETES</v>
      </c>
    </row>
    <row r="296" spans="1:10" x14ac:dyDescent="0.25">
      <c r="A296" t="s">
        <v>2076</v>
      </c>
      <c r="B296">
        <v>25.15</v>
      </c>
      <c r="C296">
        <v>9.08</v>
      </c>
      <c r="D296" t="s">
        <v>2380</v>
      </c>
      <c r="E296" t="s">
        <v>2379</v>
      </c>
      <c r="F296" t="s">
        <v>2379</v>
      </c>
      <c r="G296" s="11">
        <v>1</v>
      </c>
      <c r="H296" t="s">
        <v>2380</v>
      </c>
      <c r="I296" t="str" cm="1">
        <f t="array" ref="I296">_xlfn.IFS(B296&lt;=18,"UNDERWEIGHT",B296&lt;=24.9,"NORMALWEIGHT",B296&lt;=29.9,"OVERWEIGHT",B296&gt;=30,"OBESITY")</f>
        <v>OVERWEIGHT</v>
      </c>
      <c r="J296" t="str" cm="1">
        <f t="array" ref="J296">_xlfn.IFS(C296&lt;=5.7,"NORMAL",C296&lt;=6.4,"PREDIABETES",C296&gt;=6.5,"DIABETES")</f>
        <v>DIABETES</v>
      </c>
    </row>
    <row r="297" spans="1:10" x14ac:dyDescent="0.25">
      <c r="A297" t="s">
        <v>2075</v>
      </c>
      <c r="B297">
        <v>28.71</v>
      </c>
      <c r="C297">
        <v>5.2</v>
      </c>
      <c r="D297" t="s">
        <v>2379</v>
      </c>
      <c r="E297" t="s">
        <v>2379</v>
      </c>
      <c r="F297" t="s">
        <v>2379</v>
      </c>
      <c r="G297" s="11">
        <v>1</v>
      </c>
      <c r="H297" t="s">
        <v>2380</v>
      </c>
      <c r="I297" t="str" cm="1">
        <f t="array" ref="I297">_xlfn.IFS(B297&lt;=18,"UNDERWEIGHT",B297&lt;=24.9,"NORMALWEIGHT",B297&lt;=29.9,"OVERWEIGHT",B297&gt;=30,"OBESITY")</f>
        <v>OVERWEIGHT</v>
      </c>
      <c r="J297" t="str" cm="1">
        <f t="array" ref="J297">_xlfn.IFS(C297&lt;=5.7,"NORMAL",C297&lt;=6.4,"PREDIABETES",C297&gt;=6.5,"DIABETES")</f>
        <v>NORMAL</v>
      </c>
    </row>
    <row r="298" spans="1:10" x14ac:dyDescent="0.25">
      <c r="A298" t="s">
        <v>2074</v>
      </c>
      <c r="B298">
        <v>23</v>
      </c>
      <c r="C298">
        <v>5.48</v>
      </c>
      <c r="D298" t="s">
        <v>2379</v>
      </c>
      <c r="E298" t="s">
        <v>2379</v>
      </c>
      <c r="F298" t="s">
        <v>2379</v>
      </c>
      <c r="G298" s="11">
        <v>0</v>
      </c>
      <c r="H298" t="s">
        <v>2380</v>
      </c>
      <c r="I298" t="str" cm="1">
        <f t="array" ref="I298">_xlfn.IFS(B298&lt;=18,"UNDERWEIGHT",B298&lt;=24.9,"NORMALWEIGHT",B298&lt;=29.9,"OVERWEIGHT",B298&gt;=30,"OBESITY")</f>
        <v>NORMALWEIGHT</v>
      </c>
      <c r="J298" t="str" cm="1">
        <f t="array" ref="J298">_xlfn.IFS(C298&lt;=5.7,"NORMAL",C298&lt;=6.4,"PREDIABETES",C298&gt;=6.5,"DIABETES")</f>
        <v>NORMAL</v>
      </c>
    </row>
    <row r="299" spans="1:10" x14ac:dyDescent="0.25">
      <c r="A299" t="s">
        <v>2073</v>
      </c>
      <c r="B299">
        <v>36.86</v>
      </c>
      <c r="C299">
        <v>11.95</v>
      </c>
      <c r="D299" t="s">
        <v>2379</v>
      </c>
      <c r="E299" t="s">
        <v>2379</v>
      </c>
      <c r="F299" t="s">
        <v>2379</v>
      </c>
      <c r="G299" s="11">
        <v>0</v>
      </c>
      <c r="H299" t="s">
        <v>2379</v>
      </c>
      <c r="I299" t="str" cm="1">
        <f t="array" ref="I299">_xlfn.IFS(B299&lt;=18,"UNDERWEIGHT",B299&lt;=24.9,"NORMALWEIGHT",B299&lt;=29.9,"OVERWEIGHT",B299&gt;=30,"OBESITY")</f>
        <v>OBESITY</v>
      </c>
      <c r="J299" t="str" cm="1">
        <f t="array" ref="J299">_xlfn.IFS(C299&lt;=5.7,"NORMAL",C299&lt;=6.4,"PREDIABETES",C299&gt;=6.5,"DIABETES")</f>
        <v>DIABETES</v>
      </c>
    </row>
    <row r="300" spans="1:10" x14ac:dyDescent="0.25">
      <c r="A300" t="s">
        <v>2072</v>
      </c>
      <c r="B300">
        <v>24.25</v>
      </c>
      <c r="C300">
        <v>8.6999999999999993</v>
      </c>
      <c r="D300" t="s">
        <v>2380</v>
      </c>
      <c r="E300" t="s">
        <v>2379</v>
      </c>
      <c r="F300" t="s">
        <v>2379</v>
      </c>
      <c r="G300" s="11">
        <v>1</v>
      </c>
      <c r="H300" t="s">
        <v>2380</v>
      </c>
      <c r="I300" t="str" cm="1">
        <f t="array" ref="I300">_xlfn.IFS(B300&lt;=18,"UNDERWEIGHT",B300&lt;=24.9,"NORMALWEIGHT",B300&lt;=29.9,"OVERWEIGHT",B300&gt;=30,"OBESITY")</f>
        <v>NORMALWEIGHT</v>
      </c>
      <c r="J300" t="str" cm="1">
        <f t="array" ref="J300">_xlfn.IFS(C300&lt;=5.7,"NORMAL",C300&lt;=6.4,"PREDIABETES",C300&gt;=6.5,"DIABETES")</f>
        <v>DIABETES</v>
      </c>
    </row>
    <row r="301" spans="1:10" x14ac:dyDescent="0.25">
      <c r="A301" t="s">
        <v>2071</v>
      </c>
      <c r="B301">
        <v>23.85</v>
      </c>
      <c r="C301">
        <v>7.84</v>
      </c>
      <c r="D301" t="s">
        <v>2379</v>
      </c>
      <c r="E301" t="s">
        <v>2379</v>
      </c>
      <c r="F301" t="s">
        <v>2379</v>
      </c>
      <c r="G301" s="11">
        <v>0</v>
      </c>
      <c r="H301" t="s">
        <v>2380</v>
      </c>
      <c r="I301" t="str" cm="1">
        <f t="array" ref="I301">_xlfn.IFS(B301&lt;=18,"UNDERWEIGHT",B301&lt;=24.9,"NORMALWEIGHT",B301&lt;=29.9,"OVERWEIGHT",B301&gt;=30,"OBESITY")</f>
        <v>NORMALWEIGHT</v>
      </c>
      <c r="J301" t="str" cm="1">
        <f t="array" ref="J301">_xlfn.IFS(C301&lt;=5.7,"NORMAL",C301&lt;=6.4,"PREDIABETES",C301&gt;=6.5,"DIABETES")</f>
        <v>DIABETES</v>
      </c>
    </row>
    <row r="302" spans="1:10" x14ac:dyDescent="0.25">
      <c r="A302" t="s">
        <v>2070</v>
      </c>
      <c r="B302">
        <v>40.020000000000003</v>
      </c>
      <c r="C302">
        <v>5.19</v>
      </c>
      <c r="D302" t="s">
        <v>2380</v>
      </c>
      <c r="E302" t="s">
        <v>2379</v>
      </c>
      <c r="F302" t="s">
        <v>2379</v>
      </c>
      <c r="G302" s="11">
        <v>1</v>
      </c>
      <c r="H302" t="s">
        <v>2380</v>
      </c>
      <c r="I302" t="str" cm="1">
        <f t="array" ref="I302">_xlfn.IFS(B302&lt;=18,"UNDERWEIGHT",B302&lt;=24.9,"NORMALWEIGHT",B302&lt;=29.9,"OVERWEIGHT",B302&gt;=30,"OBESITY")</f>
        <v>OBESITY</v>
      </c>
      <c r="J302" t="str" cm="1">
        <f t="array" ref="J302">_xlfn.IFS(C302&lt;=5.7,"NORMAL",C302&lt;=6.4,"PREDIABETES",C302&gt;=6.5,"DIABETES")</f>
        <v>NORMAL</v>
      </c>
    </row>
    <row r="303" spans="1:10" x14ac:dyDescent="0.25">
      <c r="A303" t="s">
        <v>2069</v>
      </c>
      <c r="B303">
        <v>19.170000000000002</v>
      </c>
      <c r="C303">
        <v>8.41</v>
      </c>
      <c r="D303" t="s">
        <v>2379</v>
      </c>
      <c r="E303" t="s">
        <v>2379</v>
      </c>
      <c r="F303" t="s">
        <v>2379</v>
      </c>
      <c r="G303" s="11">
        <v>0</v>
      </c>
      <c r="H303" t="s">
        <v>2380</v>
      </c>
      <c r="I303" t="str" cm="1">
        <f t="array" ref="I303">_xlfn.IFS(B303&lt;=18,"UNDERWEIGHT",B303&lt;=24.9,"NORMALWEIGHT",B303&lt;=29.9,"OVERWEIGHT",B303&gt;=30,"OBESITY")</f>
        <v>NORMALWEIGHT</v>
      </c>
      <c r="J303" t="str" cm="1">
        <f t="array" ref="J303">_xlfn.IFS(C303&lt;=5.7,"NORMAL",C303&lt;=6.4,"PREDIABETES",C303&gt;=6.5,"DIABETES")</f>
        <v>DIABETES</v>
      </c>
    </row>
    <row r="304" spans="1:10" x14ac:dyDescent="0.25">
      <c r="A304" t="s">
        <v>2068</v>
      </c>
      <c r="B304">
        <v>43.53</v>
      </c>
      <c r="C304">
        <v>5.86</v>
      </c>
      <c r="D304" t="s">
        <v>2380</v>
      </c>
      <c r="E304" t="s">
        <v>2380</v>
      </c>
      <c r="F304" t="s">
        <v>2379</v>
      </c>
      <c r="G304" s="11">
        <v>2</v>
      </c>
      <c r="H304" t="s">
        <v>2380</v>
      </c>
      <c r="I304" t="str" cm="1">
        <f t="array" ref="I304">_xlfn.IFS(B304&lt;=18,"UNDERWEIGHT",B304&lt;=24.9,"NORMALWEIGHT",B304&lt;=29.9,"OVERWEIGHT",B304&gt;=30,"OBESITY")</f>
        <v>OBESITY</v>
      </c>
      <c r="J304" t="str" cm="1">
        <f t="array" ref="J304">_xlfn.IFS(C304&lt;=5.7,"NORMAL",C304&lt;=6.4,"PREDIABETES",C304&gt;=6.5,"DIABETES")</f>
        <v>PREDIABETES</v>
      </c>
    </row>
    <row r="305" spans="1:10" x14ac:dyDescent="0.25">
      <c r="A305" t="s">
        <v>2067</v>
      </c>
      <c r="B305">
        <v>46.06</v>
      </c>
      <c r="C305">
        <v>4.18</v>
      </c>
      <c r="D305" t="s">
        <v>2379</v>
      </c>
      <c r="E305" t="s">
        <v>2380</v>
      </c>
      <c r="F305" t="s">
        <v>2379</v>
      </c>
      <c r="G305" s="11">
        <v>1</v>
      </c>
      <c r="H305" t="s">
        <v>2380</v>
      </c>
      <c r="I305" t="str" cm="1">
        <f t="array" ref="I305">_xlfn.IFS(B305&lt;=18,"UNDERWEIGHT",B305&lt;=24.9,"NORMALWEIGHT",B305&lt;=29.9,"OVERWEIGHT",B305&gt;=30,"OBESITY")</f>
        <v>OBESITY</v>
      </c>
      <c r="J305" t="str" cm="1">
        <f t="array" ref="J305">_xlfn.IFS(C305&lt;=5.7,"NORMAL",C305&lt;=6.4,"PREDIABETES",C305&gt;=6.5,"DIABETES")</f>
        <v>NORMAL</v>
      </c>
    </row>
    <row r="306" spans="1:10" x14ac:dyDescent="0.25">
      <c r="A306" t="s">
        <v>2066</v>
      </c>
      <c r="B306">
        <v>29.92</v>
      </c>
      <c r="C306">
        <v>11.99</v>
      </c>
      <c r="D306" t="s">
        <v>2380</v>
      </c>
      <c r="E306" t="s">
        <v>2379</v>
      </c>
      <c r="F306" t="s">
        <v>2379</v>
      </c>
      <c r="G306" s="11">
        <v>2</v>
      </c>
      <c r="H306" t="s">
        <v>2380</v>
      </c>
      <c r="I306" t="str" cm="1">
        <f t="array" ref="I306">_xlfn.IFS(B306&lt;=18,"UNDERWEIGHT",B306&lt;=24.9,"NORMALWEIGHT",B306&lt;=29.99,"OVERWEIGHT",B306&gt;=30,"OBESITY")</f>
        <v>OVERWEIGHT</v>
      </c>
      <c r="J306" t="str" cm="1">
        <f t="array" ref="J306">_xlfn.IFS(C306&lt;=5.7,"NORMAL",C306&lt;=6.4,"PREDIABETES",C306&gt;=6.5,"DIABETES")</f>
        <v>DIABETES</v>
      </c>
    </row>
    <row r="307" spans="1:10" x14ac:dyDescent="0.25">
      <c r="A307" t="s">
        <v>2065</v>
      </c>
      <c r="B307">
        <v>28.46</v>
      </c>
      <c r="C307">
        <v>4.8499999999999996</v>
      </c>
      <c r="D307" t="s">
        <v>2380</v>
      </c>
      <c r="E307" t="s">
        <v>2379</v>
      </c>
      <c r="F307" t="s">
        <v>2379</v>
      </c>
      <c r="G307" s="11">
        <v>1</v>
      </c>
      <c r="H307" t="s">
        <v>2380</v>
      </c>
      <c r="I307" t="str" cm="1">
        <f t="array" ref="I307">_xlfn.IFS(B307&lt;=18,"UNDERWEIGHT",B307&lt;=24.9,"NORMALWEIGHT",B307&lt;=29.9,"OVERWEIGHT",B307&gt;=30,"OBESITY")</f>
        <v>OVERWEIGHT</v>
      </c>
      <c r="J307" t="str" cm="1">
        <f t="array" ref="J307">_xlfn.IFS(C307&lt;=5.7,"NORMAL",C307&lt;=6.4,"PREDIABETES",C307&gt;=6.5,"DIABETES")</f>
        <v>NORMAL</v>
      </c>
    </row>
    <row r="308" spans="1:10" x14ac:dyDescent="0.25">
      <c r="A308" t="s">
        <v>2064</v>
      </c>
      <c r="B308">
        <v>24.56</v>
      </c>
      <c r="C308">
        <v>6.18</v>
      </c>
      <c r="D308" t="s">
        <v>2380</v>
      </c>
      <c r="E308" t="s">
        <v>2379</v>
      </c>
      <c r="F308" t="s">
        <v>2380</v>
      </c>
      <c r="G308" s="11">
        <v>1</v>
      </c>
      <c r="H308" t="s">
        <v>2380</v>
      </c>
      <c r="I308" t="str" cm="1">
        <f t="array" ref="I308">_xlfn.IFS(B308&lt;=18,"UNDERWEIGHT",B308&lt;=24.9,"NORMALWEIGHT",B308&lt;=29.9,"OVERWEIGHT",B308&gt;=30,"OBESITY")</f>
        <v>NORMALWEIGHT</v>
      </c>
      <c r="J308" t="str" cm="1">
        <f t="array" ref="J308">_xlfn.IFS(C308&lt;=5.7,"NORMAL",C308&lt;=6.4,"PREDIABETES",C308&gt;=6.5,"DIABETES")</f>
        <v>PREDIABETES</v>
      </c>
    </row>
    <row r="309" spans="1:10" x14ac:dyDescent="0.25">
      <c r="A309" t="s">
        <v>2063</v>
      </c>
      <c r="B309">
        <v>41.19</v>
      </c>
      <c r="C309">
        <v>6.37</v>
      </c>
      <c r="D309" t="s">
        <v>2379</v>
      </c>
      <c r="E309" t="s">
        <v>2379</v>
      </c>
      <c r="F309" t="s">
        <v>2379</v>
      </c>
      <c r="G309" s="11">
        <v>0</v>
      </c>
      <c r="H309" t="s">
        <v>2380</v>
      </c>
      <c r="I309" t="str" cm="1">
        <f t="array" ref="I309">_xlfn.IFS(B309&lt;=18,"UNDERWEIGHT",B309&lt;=24.9,"NORMALWEIGHT",B309&lt;=29.9,"OVERWEIGHT",B309&gt;=30,"OBESITY")</f>
        <v>OBESITY</v>
      </c>
      <c r="J309" t="str" cm="1">
        <f t="array" ref="J309">_xlfn.IFS(C309&lt;=5.7,"NORMAL",C309&lt;=6.4,"PREDIABETES",C309&gt;=6.5,"DIABETES")</f>
        <v>PREDIABETES</v>
      </c>
    </row>
    <row r="310" spans="1:10" x14ac:dyDescent="0.25">
      <c r="A310" t="s">
        <v>2062</v>
      </c>
      <c r="B310">
        <v>18.63</v>
      </c>
      <c r="C310">
        <v>9.81</v>
      </c>
      <c r="D310" t="s">
        <v>2380</v>
      </c>
      <c r="E310" t="s">
        <v>2379</v>
      </c>
      <c r="F310" t="s">
        <v>2379</v>
      </c>
      <c r="G310" s="11">
        <v>2</v>
      </c>
      <c r="H310" t="s">
        <v>2380</v>
      </c>
      <c r="I310" t="str" cm="1">
        <f t="array" ref="I310">_xlfn.IFS(B310&lt;=18,"UNDERWEIGHT",B310&lt;=24.9,"NORMALWEIGHT",B310&lt;=29.9,"OVERWEIGHT",B310&gt;=30,"OBESITY")</f>
        <v>NORMALWEIGHT</v>
      </c>
      <c r="J310" t="str" cm="1">
        <f t="array" ref="J310">_xlfn.IFS(C310&lt;=5.7,"NORMAL",C310&lt;=6.4,"PREDIABETES",C310&gt;=6.5,"DIABETES")</f>
        <v>DIABETES</v>
      </c>
    </row>
    <row r="311" spans="1:10" x14ac:dyDescent="0.25">
      <c r="A311" t="s">
        <v>2061</v>
      </c>
      <c r="B311">
        <v>26.26</v>
      </c>
      <c r="C311">
        <v>11.8</v>
      </c>
      <c r="D311" t="s">
        <v>2380</v>
      </c>
      <c r="E311" t="s">
        <v>2379</v>
      </c>
      <c r="F311" t="s">
        <v>2379</v>
      </c>
      <c r="G311" s="11">
        <v>1</v>
      </c>
      <c r="H311" t="s">
        <v>2380</v>
      </c>
      <c r="I311" t="str" cm="1">
        <f t="array" ref="I311">_xlfn.IFS(B311&lt;=18,"UNDERWEIGHT",B311&lt;=24.9,"NORMALWEIGHT",B311&lt;=29.9,"OVERWEIGHT",B311&gt;=30,"OBESITY")</f>
        <v>OVERWEIGHT</v>
      </c>
      <c r="J311" t="str" cm="1">
        <f t="array" ref="J311">_xlfn.IFS(C311&lt;=5.7,"NORMAL",C311&lt;=6.4,"PREDIABETES",C311&gt;=6.5,"DIABETES")</f>
        <v>DIABETES</v>
      </c>
    </row>
    <row r="312" spans="1:10" x14ac:dyDescent="0.25">
      <c r="A312" t="s">
        <v>2060</v>
      </c>
      <c r="B312">
        <v>22.37</v>
      </c>
      <c r="C312">
        <v>5.86</v>
      </c>
      <c r="D312" t="s">
        <v>2380</v>
      </c>
      <c r="E312" t="s">
        <v>2379</v>
      </c>
      <c r="F312" t="s">
        <v>2380</v>
      </c>
      <c r="G312" s="11">
        <v>1</v>
      </c>
      <c r="H312" t="s">
        <v>2380</v>
      </c>
      <c r="I312" t="str" cm="1">
        <f t="array" ref="I312">_xlfn.IFS(B312&lt;=18,"UNDERWEIGHT",B312&lt;=24.9,"NORMALWEIGHT",B312&lt;=29.9,"OVERWEIGHT",B312&gt;=30,"OBESITY")</f>
        <v>NORMALWEIGHT</v>
      </c>
      <c r="J312" t="str" cm="1">
        <f t="array" ref="J312">_xlfn.IFS(C312&lt;=5.7,"NORMAL",C312&lt;=6.4,"PREDIABETES",C312&gt;=6.5,"DIABETES")</f>
        <v>PREDIABETES</v>
      </c>
    </row>
    <row r="313" spans="1:10" x14ac:dyDescent="0.25">
      <c r="A313" t="s">
        <v>2059</v>
      </c>
      <c r="B313">
        <v>39.619999999999997</v>
      </c>
      <c r="C313">
        <v>4.28</v>
      </c>
      <c r="D313" t="s">
        <v>2379</v>
      </c>
      <c r="E313" t="s">
        <v>2379</v>
      </c>
      <c r="F313" t="s">
        <v>2379</v>
      </c>
      <c r="G313" s="11">
        <v>1</v>
      </c>
      <c r="H313" t="s">
        <v>2380</v>
      </c>
      <c r="I313" t="str" cm="1">
        <f t="array" ref="I313">_xlfn.IFS(B313&lt;=18,"UNDERWEIGHT",B313&lt;=24.9,"NORMALWEIGHT",B313&lt;=29.9,"OVERWEIGHT",B313&gt;=30,"OBESITY")</f>
        <v>OBESITY</v>
      </c>
      <c r="J313" t="str" cm="1">
        <f t="array" ref="J313">_xlfn.IFS(C313&lt;=5.7,"NORMAL",C313&lt;=6.4,"PREDIABETES",C313&gt;=6.5,"DIABETES")</f>
        <v>NORMAL</v>
      </c>
    </row>
    <row r="314" spans="1:10" x14ac:dyDescent="0.25">
      <c r="A314" t="s">
        <v>2058</v>
      </c>
      <c r="B314">
        <v>18.329999999999998</v>
      </c>
      <c r="C314">
        <v>4.16</v>
      </c>
      <c r="D314" t="s">
        <v>2380</v>
      </c>
      <c r="E314" t="s">
        <v>2379</v>
      </c>
      <c r="F314" t="s">
        <v>2379</v>
      </c>
      <c r="G314" s="11">
        <v>0</v>
      </c>
      <c r="H314" t="s">
        <v>2380</v>
      </c>
      <c r="I314" t="str" cm="1">
        <f t="array" ref="I314">_xlfn.IFS(B314&lt;=18,"UNDERWEIGHT",B314&lt;=24.9,"NORMALWEIGHT",B314&lt;=29.9,"OVERWEIGHT",B314&gt;=30,"OBESITY")</f>
        <v>NORMALWEIGHT</v>
      </c>
      <c r="J314" t="str" cm="1">
        <f t="array" ref="J314">_xlfn.IFS(C314&lt;=5.7,"NORMAL",C314&lt;=6.4,"PREDIABETES",C314&gt;=6.5,"DIABETES")</f>
        <v>NORMAL</v>
      </c>
    </row>
    <row r="315" spans="1:10" x14ac:dyDescent="0.25">
      <c r="A315" t="s">
        <v>2057</v>
      </c>
      <c r="B315">
        <v>17.11</v>
      </c>
      <c r="C315">
        <v>4.9800000000000004</v>
      </c>
      <c r="D315" t="s">
        <v>2380</v>
      </c>
      <c r="E315" t="s">
        <v>2379</v>
      </c>
      <c r="F315" t="s">
        <v>2380</v>
      </c>
      <c r="G315" s="11">
        <v>1</v>
      </c>
      <c r="H315" t="s">
        <v>2380</v>
      </c>
      <c r="I315" t="str" cm="1">
        <f t="array" ref="I315">_xlfn.IFS(B315&lt;=18,"UNDERWEIGHT",B315&lt;=24.9,"NORMALWEIGHT",B315&lt;=29.9,"OVERWEIGHT",B315&gt;=30,"OBESITY")</f>
        <v>UNDERWEIGHT</v>
      </c>
      <c r="J315" t="str" cm="1">
        <f t="array" ref="J315">_xlfn.IFS(C315&lt;=5.7,"NORMAL",C315&lt;=6.4,"PREDIABETES",C315&gt;=6.5,"DIABETES")</f>
        <v>NORMAL</v>
      </c>
    </row>
    <row r="316" spans="1:10" x14ac:dyDescent="0.25">
      <c r="A316" t="s">
        <v>2056</v>
      </c>
      <c r="B316">
        <v>43.5</v>
      </c>
      <c r="C316">
        <v>6.38</v>
      </c>
      <c r="D316" t="s">
        <v>2379</v>
      </c>
      <c r="E316" t="s">
        <v>2380</v>
      </c>
      <c r="F316" t="s">
        <v>2379</v>
      </c>
      <c r="G316" s="11">
        <v>1</v>
      </c>
      <c r="H316" t="s">
        <v>2380</v>
      </c>
      <c r="I316" t="str" cm="1">
        <f t="array" ref="I316">_xlfn.IFS(B316&lt;=18,"UNDERWEIGHT",B316&lt;=24.9,"NORMALWEIGHT",B316&lt;=29.9,"OVERWEIGHT",B316&gt;=30,"OBESITY")</f>
        <v>OBESITY</v>
      </c>
      <c r="J316" t="str" cm="1">
        <f t="array" ref="J316">_xlfn.IFS(C316&lt;=5.7,"NORMAL",C316&lt;=6.4,"PREDIABETES",C316&gt;=6.5,"DIABETES")</f>
        <v>PREDIABETES</v>
      </c>
    </row>
    <row r="317" spans="1:10" x14ac:dyDescent="0.25">
      <c r="A317" t="s">
        <v>2055</v>
      </c>
      <c r="B317">
        <v>25.364999999999998</v>
      </c>
      <c r="C317">
        <v>5.19</v>
      </c>
      <c r="D317" t="s">
        <v>2379</v>
      </c>
      <c r="E317" t="s">
        <v>2379</v>
      </c>
      <c r="F317" t="s">
        <v>2379</v>
      </c>
      <c r="G317" s="11">
        <v>2</v>
      </c>
      <c r="H317" t="s">
        <v>2379</v>
      </c>
      <c r="I317" t="str" cm="1">
        <f t="array" ref="I317">_xlfn.IFS(B317&lt;=18,"UNDERWEIGHT",B317&lt;=24.9,"NORMALWEIGHT",B317&lt;=29.9,"OVERWEIGHT",B317&gt;=30,"OBESITY")</f>
        <v>OVERWEIGHT</v>
      </c>
      <c r="J317" t="str" cm="1">
        <f t="array" ref="J317">_xlfn.IFS(C317&lt;=5.7,"NORMAL",C317&lt;=6.4,"PREDIABETES",C317&gt;=6.5,"DIABETES")</f>
        <v>NORMAL</v>
      </c>
    </row>
    <row r="318" spans="1:10" x14ac:dyDescent="0.25">
      <c r="A318" t="s">
        <v>2054</v>
      </c>
      <c r="B318">
        <v>28.594999999999999</v>
      </c>
      <c r="C318">
        <v>10.210000000000001</v>
      </c>
      <c r="D318" t="s">
        <v>2379</v>
      </c>
      <c r="E318" t="s">
        <v>2379</v>
      </c>
      <c r="F318" t="s">
        <v>2379</v>
      </c>
      <c r="G318" s="11">
        <v>0</v>
      </c>
      <c r="H318" t="s">
        <v>2379</v>
      </c>
      <c r="I318" t="str" cm="1">
        <f t="array" ref="I318">_xlfn.IFS(B318&lt;=18,"UNDERWEIGHT",B318&lt;=24.9,"NORMALWEIGHT",B318&lt;=29.9,"OVERWEIGHT",B318&gt;=30,"OBESITY")</f>
        <v>OVERWEIGHT</v>
      </c>
      <c r="J318" t="str" cm="1">
        <f t="array" ref="J318">_xlfn.IFS(C318&lt;=5.7,"NORMAL",C318&lt;=6.4,"PREDIABETES",C318&gt;=6.5,"DIABETES")</f>
        <v>DIABETES</v>
      </c>
    </row>
    <row r="319" spans="1:10" x14ac:dyDescent="0.25">
      <c r="A319" t="s">
        <v>2053</v>
      </c>
      <c r="B319">
        <v>29.83</v>
      </c>
      <c r="C319">
        <v>9.6999999999999993</v>
      </c>
      <c r="D319" t="s">
        <v>2380</v>
      </c>
      <c r="E319" t="s">
        <v>2379</v>
      </c>
      <c r="F319" t="s">
        <v>2380</v>
      </c>
      <c r="G319" s="11">
        <v>1</v>
      </c>
      <c r="H319" t="s">
        <v>2380</v>
      </c>
      <c r="I319" t="str" cm="1">
        <f t="array" ref="I319">_xlfn.IFS(B319&lt;=18,"UNDERWEIGHT",B319&lt;=24.9,"NORMALWEIGHT",B319&lt;=29.9,"OVERWEIGHT",B319&gt;=30,"OBESITY")</f>
        <v>OVERWEIGHT</v>
      </c>
      <c r="J319" t="str" cm="1">
        <f t="array" ref="J319">_xlfn.IFS(C319&lt;=5.7,"NORMAL",C319&lt;=6.4,"PREDIABETES",C319&gt;=6.5,"DIABETES")</f>
        <v>DIABETES</v>
      </c>
    </row>
    <row r="320" spans="1:10" x14ac:dyDescent="0.25">
      <c r="A320" t="s">
        <v>2052</v>
      </c>
      <c r="B320">
        <v>24.7</v>
      </c>
      <c r="C320">
        <v>10.25</v>
      </c>
      <c r="D320" t="s">
        <v>2379</v>
      </c>
      <c r="E320" t="s">
        <v>2379</v>
      </c>
      <c r="F320" t="s">
        <v>2379</v>
      </c>
      <c r="G320" s="11">
        <v>3</v>
      </c>
      <c r="H320" t="s">
        <v>2379</v>
      </c>
      <c r="I320" t="str" cm="1">
        <f t="array" ref="I320">_xlfn.IFS(B320&lt;=18,"UNDERWEIGHT",B320&lt;=24.9,"NORMALWEIGHT",B320&lt;=29.9,"OVERWEIGHT",B320&gt;=30,"OBESITY")</f>
        <v>NORMALWEIGHT</v>
      </c>
      <c r="J320" t="str" cm="1">
        <f t="array" ref="J320">_xlfn.IFS(C320&lt;=5.7,"NORMAL",C320&lt;=6.4,"PREDIABETES",C320&gt;=6.5,"DIABETES")</f>
        <v>DIABETES</v>
      </c>
    </row>
    <row r="321" spans="1:10" x14ac:dyDescent="0.25">
      <c r="A321" t="s">
        <v>2051</v>
      </c>
      <c r="B321">
        <v>17.940000000000001</v>
      </c>
      <c r="C321">
        <v>9.77</v>
      </c>
      <c r="D321" t="s">
        <v>2379</v>
      </c>
      <c r="E321" t="s">
        <v>2379</v>
      </c>
      <c r="F321" t="s">
        <v>2379</v>
      </c>
      <c r="G321" s="11">
        <v>0</v>
      </c>
      <c r="H321" t="s">
        <v>2380</v>
      </c>
      <c r="I321" t="str" cm="1">
        <f t="array" ref="I321">_xlfn.IFS(B321&lt;=18,"UNDERWEIGHT",B321&lt;=24.9,"NORMALWEIGHT",B321&lt;=29.9,"OVERWEIGHT",B321&gt;=30,"OBESITY")</f>
        <v>UNDERWEIGHT</v>
      </c>
      <c r="J321" t="str" cm="1">
        <f t="array" ref="J321">_xlfn.IFS(C321&lt;=5.7,"NORMAL",C321&lt;=6.4,"PREDIABETES",C321&gt;=6.5,"DIABETES")</f>
        <v>DIABETES</v>
      </c>
    </row>
    <row r="322" spans="1:10" x14ac:dyDescent="0.25">
      <c r="A322" t="s">
        <v>2050</v>
      </c>
      <c r="B322">
        <v>21.08</v>
      </c>
      <c r="C322">
        <v>4.83</v>
      </c>
      <c r="D322" t="s">
        <v>2379</v>
      </c>
      <c r="E322" t="s">
        <v>2379</v>
      </c>
      <c r="F322" t="s">
        <v>2380</v>
      </c>
      <c r="G322" s="11">
        <v>1</v>
      </c>
      <c r="H322" t="s">
        <v>2380</v>
      </c>
      <c r="I322" t="str" cm="1">
        <f t="array" ref="I322">_xlfn.IFS(B322&lt;=18,"UNDERWEIGHT",B322&lt;=24.9,"NORMALWEIGHT",B322&lt;=29.9,"OVERWEIGHT",B322&gt;=30,"OBESITY")</f>
        <v>NORMALWEIGHT</v>
      </c>
      <c r="J322" t="str" cm="1">
        <f t="array" ref="J322">_xlfn.IFS(C322&lt;=5.7,"NORMAL",C322&lt;=6.4,"PREDIABETES",C322&gt;=6.5,"DIABETES")</f>
        <v>NORMAL</v>
      </c>
    </row>
    <row r="323" spans="1:10" x14ac:dyDescent="0.25">
      <c r="A323" t="s">
        <v>2049</v>
      </c>
      <c r="B323">
        <v>37.715000000000003</v>
      </c>
      <c r="C323">
        <v>10.86</v>
      </c>
      <c r="D323" t="s">
        <v>2380</v>
      </c>
      <c r="E323" t="s">
        <v>2379</v>
      </c>
      <c r="F323" t="s">
        <v>2379</v>
      </c>
      <c r="G323" s="11">
        <v>0</v>
      </c>
      <c r="H323" t="s">
        <v>2379</v>
      </c>
      <c r="I323" t="str" cm="1">
        <f t="array" ref="I323">_xlfn.IFS(B323&lt;=18,"UNDERWEIGHT",B323&lt;=24.9,"NORMALWEIGHT",B323&lt;=29.9,"OVERWEIGHT",B323&gt;=30,"OBESITY")</f>
        <v>OBESITY</v>
      </c>
      <c r="J323" t="str" cm="1">
        <f t="array" ref="J323">_xlfn.IFS(C323&lt;=5.7,"NORMAL",C323&lt;=6.4,"PREDIABETES",C323&gt;=6.5,"DIABETES")</f>
        <v>DIABETES</v>
      </c>
    </row>
    <row r="324" spans="1:10" x14ac:dyDescent="0.25">
      <c r="A324" t="s">
        <v>2048</v>
      </c>
      <c r="B324">
        <v>22.39</v>
      </c>
      <c r="C324">
        <v>9.5299999999999994</v>
      </c>
      <c r="D324" t="s">
        <v>2380</v>
      </c>
      <c r="E324" t="s">
        <v>2379</v>
      </c>
      <c r="F324" t="s">
        <v>2379</v>
      </c>
      <c r="G324" s="11">
        <v>0</v>
      </c>
      <c r="H324" t="s">
        <v>2380</v>
      </c>
      <c r="I324" t="str" cm="1">
        <f t="array" ref="I324">_xlfn.IFS(B324&lt;=18,"UNDERWEIGHT",B324&lt;=24.9,"NORMALWEIGHT",B324&lt;=29.9,"OVERWEIGHT",B324&gt;=30,"OBESITY")</f>
        <v>NORMALWEIGHT</v>
      </c>
      <c r="J324" t="str" cm="1">
        <f t="array" ref="J324">_xlfn.IFS(C324&lt;=5.7,"NORMAL",C324&lt;=6.4,"PREDIABETES",C324&gt;=6.5,"DIABETES")</f>
        <v>DIABETES</v>
      </c>
    </row>
    <row r="325" spans="1:10" x14ac:dyDescent="0.25">
      <c r="A325" t="s">
        <v>2047</v>
      </c>
      <c r="B325">
        <v>28.78</v>
      </c>
      <c r="C325">
        <v>5.68</v>
      </c>
      <c r="D325" t="s">
        <v>2379</v>
      </c>
      <c r="E325" t="s">
        <v>2379</v>
      </c>
      <c r="F325" t="s">
        <v>2379</v>
      </c>
      <c r="G325" s="11">
        <v>0</v>
      </c>
      <c r="H325" t="s">
        <v>2380</v>
      </c>
      <c r="I325" t="str" cm="1">
        <f t="array" ref="I325">_xlfn.IFS(B325&lt;=18,"UNDERWEIGHT",B325&lt;=24.9,"NORMALWEIGHT",B325&lt;=29.9,"OVERWEIGHT",B325&gt;=30,"OBESITY")</f>
        <v>OVERWEIGHT</v>
      </c>
      <c r="J325" t="str" cm="1">
        <f t="array" ref="J325">_xlfn.IFS(C325&lt;=5.7,"NORMAL",C325&lt;=6.4,"PREDIABETES",C325&gt;=6.5,"DIABETES")</f>
        <v>NORMAL</v>
      </c>
    </row>
    <row r="326" spans="1:10" x14ac:dyDescent="0.25">
      <c r="A326" t="s">
        <v>2046</v>
      </c>
      <c r="B326">
        <v>18.329999999999998</v>
      </c>
      <c r="C326">
        <v>5.57</v>
      </c>
      <c r="D326" t="s">
        <v>2380</v>
      </c>
      <c r="E326" t="s">
        <v>2379</v>
      </c>
      <c r="F326" t="s">
        <v>2379</v>
      </c>
      <c r="G326" s="11">
        <v>0</v>
      </c>
      <c r="H326" t="s">
        <v>2380</v>
      </c>
      <c r="I326" t="str" cm="1">
        <f t="array" ref="I326">_xlfn.IFS(B326&lt;=18,"UNDERWEIGHT",B326&lt;=24.9,"NORMALWEIGHT",B326&lt;=29.9,"OVERWEIGHT",B326&gt;=30,"OBESITY")</f>
        <v>NORMALWEIGHT</v>
      </c>
      <c r="J326" t="str" cm="1">
        <f t="array" ref="J326">_xlfn.IFS(C326&lt;=5.7,"NORMAL",C326&lt;=6.4,"PREDIABETES",C326&gt;=6.5,"DIABETES")</f>
        <v>NORMAL</v>
      </c>
    </row>
    <row r="327" spans="1:10" x14ac:dyDescent="0.25">
      <c r="A327" t="s">
        <v>2045</v>
      </c>
      <c r="B327">
        <v>26.39</v>
      </c>
      <c r="C327">
        <v>4.58</v>
      </c>
      <c r="D327" t="s">
        <v>2380</v>
      </c>
      <c r="E327" t="s">
        <v>2379</v>
      </c>
      <c r="F327" t="s">
        <v>2379</v>
      </c>
      <c r="G327" s="11">
        <v>1</v>
      </c>
      <c r="H327" t="s">
        <v>2380</v>
      </c>
      <c r="I327" t="str" cm="1">
        <f t="array" ref="I327">_xlfn.IFS(B327&lt;=18,"UNDERWEIGHT",B327&lt;=24.9,"NORMALWEIGHT",B327&lt;=29.9,"OVERWEIGHT",B327&gt;=30,"OBESITY")</f>
        <v>OVERWEIGHT</v>
      </c>
      <c r="J327" t="str" cm="1">
        <f t="array" ref="J327">_xlfn.IFS(C327&lt;=5.7,"NORMAL",C327&lt;=6.4,"PREDIABETES",C327&gt;=6.5,"DIABETES")</f>
        <v>NORMAL</v>
      </c>
    </row>
    <row r="328" spans="1:10" x14ac:dyDescent="0.25">
      <c r="A328" t="s">
        <v>2044</v>
      </c>
      <c r="B328">
        <v>19.260000000000002</v>
      </c>
      <c r="C328">
        <v>8.9600000000000009</v>
      </c>
      <c r="D328" t="s">
        <v>2380</v>
      </c>
      <c r="E328" t="s">
        <v>2379</v>
      </c>
      <c r="F328" t="s">
        <v>2379</v>
      </c>
      <c r="G328" s="11">
        <v>1</v>
      </c>
      <c r="H328" t="s">
        <v>2380</v>
      </c>
      <c r="I328" t="str" cm="1">
        <f t="array" ref="I328">_xlfn.IFS(B328&lt;=18,"UNDERWEIGHT",B328&lt;=24.9,"NORMALWEIGHT",B328&lt;=29.9,"OVERWEIGHT",B328&gt;=30,"OBESITY")</f>
        <v>NORMALWEIGHT</v>
      </c>
      <c r="J328" t="str" cm="1">
        <f t="array" ref="J328">_xlfn.IFS(C328&lt;=5.7,"NORMAL",C328&lt;=6.4,"PREDIABETES",C328&gt;=6.5,"DIABETES")</f>
        <v>DIABETES</v>
      </c>
    </row>
    <row r="329" spans="1:10" x14ac:dyDescent="0.25">
      <c r="A329" t="s">
        <v>2043</v>
      </c>
      <c r="B329">
        <v>26.92</v>
      </c>
      <c r="C329">
        <v>6.09</v>
      </c>
      <c r="D329" t="s">
        <v>2379</v>
      </c>
      <c r="E329" t="s">
        <v>2379</v>
      </c>
      <c r="F329" t="s">
        <v>2379</v>
      </c>
      <c r="G329" s="11">
        <v>0</v>
      </c>
      <c r="H329" t="s">
        <v>2380</v>
      </c>
      <c r="I329" t="str" cm="1">
        <f t="array" ref="I329">_xlfn.IFS(B329&lt;=18,"UNDERWEIGHT",B329&lt;=24.9,"NORMALWEIGHT",B329&lt;=29.9,"OVERWEIGHT",B329&gt;=30,"OBESITY")</f>
        <v>OVERWEIGHT</v>
      </c>
      <c r="J329" t="str" cm="1">
        <f t="array" ref="J329">_xlfn.IFS(C329&lt;=5.7,"NORMAL",C329&lt;=6.4,"PREDIABETES",C329&gt;=6.5,"DIABETES")</f>
        <v>PREDIABETES</v>
      </c>
    </row>
    <row r="330" spans="1:10" x14ac:dyDescent="0.25">
      <c r="A330" t="s">
        <v>2042</v>
      </c>
      <c r="B330">
        <v>19.73</v>
      </c>
      <c r="C330">
        <v>4.3600000000000003</v>
      </c>
      <c r="D330" t="s">
        <v>2379</v>
      </c>
      <c r="E330" t="s">
        <v>2379</v>
      </c>
      <c r="F330" t="s">
        <v>2379</v>
      </c>
      <c r="G330" s="11">
        <v>0</v>
      </c>
      <c r="H330" t="s">
        <v>2380</v>
      </c>
      <c r="I330" t="str" cm="1">
        <f t="array" ref="I330">_xlfn.IFS(B330&lt;=18,"UNDERWEIGHT",B330&lt;=24.9,"NORMALWEIGHT",B330&lt;=29.9,"OVERWEIGHT",B330&gt;=30,"OBESITY")</f>
        <v>NORMALWEIGHT</v>
      </c>
      <c r="J330" t="str" cm="1">
        <f t="array" ref="J330">_xlfn.IFS(C330&lt;=5.7,"NORMAL",C330&lt;=6.4,"PREDIABETES",C330&gt;=6.5,"DIABETES")</f>
        <v>NORMAL</v>
      </c>
    </row>
    <row r="331" spans="1:10" x14ac:dyDescent="0.25">
      <c r="A331" t="s">
        <v>2041</v>
      </c>
      <c r="B331">
        <v>23.56</v>
      </c>
      <c r="C331">
        <v>11.74</v>
      </c>
      <c r="D331" t="s">
        <v>2380</v>
      </c>
      <c r="E331" t="s">
        <v>2379</v>
      </c>
      <c r="F331" t="s">
        <v>2379</v>
      </c>
      <c r="G331" s="11">
        <v>0</v>
      </c>
      <c r="H331" t="s">
        <v>2380</v>
      </c>
      <c r="I331" t="str" cm="1">
        <f t="array" ref="I331">_xlfn.IFS(B331&lt;=18,"UNDERWEIGHT",B331&lt;=24.9,"NORMALWEIGHT",B331&lt;=29.9,"OVERWEIGHT",B331&gt;=30,"OBESITY")</f>
        <v>NORMALWEIGHT</v>
      </c>
      <c r="J331" t="str" cm="1">
        <f t="array" ref="J331">_xlfn.IFS(C331&lt;=5.7,"NORMAL",C331&lt;=6.4,"PREDIABETES",C331&gt;=6.5,"DIABETES")</f>
        <v>DIABETES</v>
      </c>
    </row>
    <row r="332" spans="1:10" x14ac:dyDescent="0.25">
      <c r="A332" t="s">
        <v>2040</v>
      </c>
      <c r="B332">
        <v>37.67</v>
      </c>
      <c r="C332">
        <v>5.89</v>
      </c>
      <c r="D332" t="s">
        <v>2379</v>
      </c>
      <c r="E332" t="s">
        <v>2379</v>
      </c>
      <c r="F332" t="s">
        <v>2379</v>
      </c>
      <c r="G332" s="11">
        <v>1</v>
      </c>
      <c r="H332" t="s">
        <v>2380</v>
      </c>
      <c r="I332" t="str" cm="1">
        <f t="array" ref="I332">_xlfn.IFS(B332&lt;=18,"UNDERWEIGHT",B332&lt;=24.9,"NORMALWEIGHT",B332&lt;=29.9,"OVERWEIGHT",B332&gt;=30,"OBESITY")</f>
        <v>OBESITY</v>
      </c>
      <c r="J332" t="str" cm="1">
        <f t="array" ref="J332">_xlfn.IFS(C332&lt;=5.7,"NORMAL",C332&lt;=6.4,"PREDIABETES",C332&gt;=6.5,"DIABETES")</f>
        <v>PREDIABETES</v>
      </c>
    </row>
    <row r="333" spans="1:10" x14ac:dyDescent="0.25">
      <c r="A333" t="s">
        <v>2039</v>
      </c>
      <c r="B333">
        <v>18.73</v>
      </c>
      <c r="C333">
        <v>10.64</v>
      </c>
      <c r="D333" t="s">
        <v>2379</v>
      </c>
      <c r="E333" t="s">
        <v>2379</v>
      </c>
      <c r="F333" t="s">
        <v>2379</v>
      </c>
      <c r="G333" s="11">
        <v>2</v>
      </c>
      <c r="H333" t="s">
        <v>2380</v>
      </c>
      <c r="I333" t="str" cm="1">
        <f t="array" ref="I333">_xlfn.IFS(B333&lt;=18,"UNDERWEIGHT",B333&lt;=24.9,"NORMALWEIGHT",B333&lt;=29.9,"OVERWEIGHT",B333&gt;=30,"OBESITY")</f>
        <v>NORMALWEIGHT</v>
      </c>
      <c r="J333" t="str" cm="1">
        <f t="array" ref="J333">_xlfn.IFS(C333&lt;=5.7,"NORMAL",C333&lt;=6.4,"PREDIABETES",C333&gt;=6.5,"DIABETES")</f>
        <v>DIABETES</v>
      </c>
    </row>
    <row r="334" spans="1:10" x14ac:dyDescent="0.25">
      <c r="A334" t="s">
        <v>2038</v>
      </c>
      <c r="B334">
        <v>33.090000000000003</v>
      </c>
      <c r="C334">
        <v>6.06</v>
      </c>
      <c r="D334" t="s">
        <v>2379</v>
      </c>
      <c r="E334" t="s">
        <v>2379</v>
      </c>
      <c r="F334" t="s">
        <v>2380</v>
      </c>
      <c r="G334" s="11">
        <v>1</v>
      </c>
      <c r="H334" t="s">
        <v>2380</v>
      </c>
      <c r="I334" t="str" cm="1">
        <f t="array" ref="I334">_xlfn.IFS(B334&lt;=18,"UNDERWEIGHT",B334&lt;=24.9,"NORMALWEIGHT",B334&lt;=29.9,"OVERWEIGHT",B334&gt;=30,"OBESITY")</f>
        <v>OBESITY</v>
      </c>
      <c r="J334" t="str" cm="1">
        <f t="array" ref="J334">_xlfn.IFS(C334&lt;=5.7,"NORMAL",C334&lt;=6.4,"PREDIABETES",C334&gt;=6.5,"DIABETES")</f>
        <v>PREDIABETES</v>
      </c>
    </row>
    <row r="335" spans="1:10" x14ac:dyDescent="0.25">
      <c r="A335" t="s">
        <v>2037</v>
      </c>
      <c r="B335">
        <v>18.329999999999998</v>
      </c>
      <c r="C335">
        <v>7.46</v>
      </c>
      <c r="D335" t="s">
        <v>2380</v>
      </c>
      <c r="E335" t="s">
        <v>2379</v>
      </c>
      <c r="F335" t="s">
        <v>2379</v>
      </c>
      <c r="G335" s="11">
        <v>1</v>
      </c>
      <c r="H335" t="s">
        <v>2380</v>
      </c>
      <c r="I335" t="str" cm="1">
        <f t="array" ref="I335">_xlfn.IFS(B335&lt;=18,"UNDERWEIGHT",B335&lt;=24.9,"NORMALWEIGHT",B335&lt;=29.9,"OVERWEIGHT",B335&gt;=30,"OBESITY")</f>
        <v>NORMALWEIGHT</v>
      </c>
      <c r="J335" t="str" cm="1">
        <f t="array" ref="J335">_xlfn.IFS(C335&lt;=5.7,"NORMAL",C335&lt;=6.4,"PREDIABETES",C335&gt;=6.5,"DIABETES")</f>
        <v>DIABETES</v>
      </c>
    </row>
    <row r="336" spans="1:10" x14ac:dyDescent="0.25">
      <c r="A336" t="s">
        <v>2036</v>
      </c>
      <c r="B336">
        <v>27.74</v>
      </c>
      <c r="C336">
        <v>4.68</v>
      </c>
      <c r="D336" t="s">
        <v>2380</v>
      </c>
      <c r="E336" t="s">
        <v>2379</v>
      </c>
      <c r="F336" t="s">
        <v>2379</v>
      </c>
      <c r="G336" s="11">
        <v>2</v>
      </c>
      <c r="H336" t="s">
        <v>2380</v>
      </c>
      <c r="I336" t="str" cm="1">
        <f t="array" ref="I336">_xlfn.IFS(B336&lt;=18,"UNDERWEIGHT",B336&lt;=24.9,"NORMALWEIGHT",B336&lt;=29.9,"OVERWEIGHT",B336&gt;=30,"OBESITY")</f>
        <v>OVERWEIGHT</v>
      </c>
      <c r="J336" t="str" cm="1">
        <f t="array" ref="J336">_xlfn.IFS(C336&lt;=5.7,"NORMAL",C336&lt;=6.4,"PREDIABETES",C336&gt;=6.5,"DIABETES")</f>
        <v>NORMAL</v>
      </c>
    </row>
    <row r="337" spans="1:10" x14ac:dyDescent="0.25">
      <c r="A337" t="s">
        <v>2035</v>
      </c>
      <c r="B337">
        <v>24.2</v>
      </c>
      <c r="C337">
        <v>6.15</v>
      </c>
      <c r="D337" t="s">
        <v>2379</v>
      </c>
      <c r="E337" t="s">
        <v>2379</v>
      </c>
      <c r="F337" t="s">
        <v>2379</v>
      </c>
      <c r="G337" s="11">
        <v>1</v>
      </c>
      <c r="H337" t="s">
        <v>2380</v>
      </c>
      <c r="I337" t="str" cm="1">
        <f t="array" ref="I337">_xlfn.IFS(B337&lt;=18,"UNDERWEIGHT",B337&lt;=24.9,"NORMALWEIGHT",B337&lt;=29.9,"OVERWEIGHT",B337&gt;=30,"OBESITY")</f>
        <v>NORMALWEIGHT</v>
      </c>
      <c r="J337" t="str" cm="1">
        <f t="array" ref="J337">_xlfn.IFS(C337&lt;=5.7,"NORMAL",C337&lt;=6.4,"PREDIABETES",C337&gt;=6.5,"DIABETES")</f>
        <v>PREDIABETES</v>
      </c>
    </row>
    <row r="338" spans="1:10" x14ac:dyDescent="0.25">
      <c r="A338" t="s">
        <v>2034</v>
      </c>
      <c r="B338">
        <v>22.03</v>
      </c>
      <c r="C338">
        <v>4.28</v>
      </c>
      <c r="D338" t="s">
        <v>2380</v>
      </c>
      <c r="E338" t="s">
        <v>2379</v>
      </c>
      <c r="F338" t="s">
        <v>2379</v>
      </c>
      <c r="G338" s="11">
        <v>0</v>
      </c>
      <c r="H338" t="s">
        <v>2380</v>
      </c>
      <c r="I338" t="str" cm="1">
        <f t="array" ref="I338">_xlfn.IFS(B338&lt;=18,"UNDERWEIGHT",B338&lt;=24.9,"NORMALWEIGHT",B338&lt;=29.9,"OVERWEIGHT",B338&gt;=30,"OBESITY")</f>
        <v>NORMALWEIGHT</v>
      </c>
      <c r="J338" t="str" cm="1">
        <f t="array" ref="J338">_xlfn.IFS(C338&lt;=5.7,"NORMAL",C338&lt;=6.4,"PREDIABETES",C338&gt;=6.5,"DIABETES")</f>
        <v>NORMAL</v>
      </c>
    </row>
    <row r="339" spans="1:10" x14ac:dyDescent="0.25">
      <c r="A339" t="s">
        <v>2033</v>
      </c>
      <c r="B339">
        <v>26.885000000000002</v>
      </c>
      <c r="C339">
        <v>9.86</v>
      </c>
      <c r="D339" t="s">
        <v>2379</v>
      </c>
      <c r="E339" t="s">
        <v>2379</v>
      </c>
      <c r="F339" t="s">
        <v>2379</v>
      </c>
      <c r="G339" s="11">
        <v>3</v>
      </c>
      <c r="H339" t="s">
        <v>2380</v>
      </c>
      <c r="I339" t="str" cm="1">
        <f t="array" ref="I339">_xlfn.IFS(B339&lt;=18,"UNDERWEIGHT",B339&lt;=24.9,"NORMALWEIGHT",B339&lt;=29.9,"OVERWEIGHT",B339&gt;=30,"OBESITY")</f>
        <v>OVERWEIGHT</v>
      </c>
      <c r="J339" t="str" cm="1">
        <f t="array" ref="J339">_xlfn.IFS(C339&lt;=5.7,"NORMAL",C339&lt;=6.4,"PREDIABETES",C339&gt;=6.5,"DIABETES")</f>
        <v>DIABETES</v>
      </c>
    </row>
    <row r="340" spans="1:10" x14ac:dyDescent="0.25">
      <c r="A340" t="s">
        <v>2032</v>
      </c>
      <c r="B340">
        <v>16.36</v>
      </c>
      <c r="C340">
        <v>11.19</v>
      </c>
      <c r="D340" t="s">
        <v>2379</v>
      </c>
      <c r="E340" t="s">
        <v>2379</v>
      </c>
      <c r="F340" t="s">
        <v>2379</v>
      </c>
      <c r="G340" s="11">
        <v>0</v>
      </c>
      <c r="H340" t="s">
        <v>2380</v>
      </c>
      <c r="I340" t="str" cm="1">
        <f t="array" ref="I340">_xlfn.IFS(B340&lt;=18,"UNDERWEIGHT",B340&lt;=24.9,"NORMALWEIGHT",B340&lt;=29.9,"OVERWEIGHT",B340&gt;=30,"OBESITY")</f>
        <v>UNDERWEIGHT</v>
      </c>
      <c r="J340" t="str" cm="1">
        <f t="array" ref="J340">_xlfn.IFS(C340&lt;=5.7,"NORMAL",C340&lt;=6.4,"PREDIABETES",C340&gt;=6.5,"DIABETES")</f>
        <v>DIABETES</v>
      </c>
    </row>
    <row r="341" spans="1:10" x14ac:dyDescent="0.25">
      <c r="A341" t="s">
        <v>2031</v>
      </c>
      <c r="B341">
        <v>32.299999999999997</v>
      </c>
      <c r="C341">
        <v>4.8899999999999997</v>
      </c>
      <c r="D341" t="s">
        <v>2380</v>
      </c>
      <c r="E341" t="s">
        <v>2379</v>
      </c>
      <c r="F341" t="s">
        <v>2380</v>
      </c>
      <c r="G341" s="11">
        <v>1</v>
      </c>
      <c r="H341" t="s">
        <v>2379</v>
      </c>
      <c r="I341" t="str" cm="1">
        <f t="array" ref="I341">_xlfn.IFS(B341&lt;=18,"UNDERWEIGHT",B341&lt;=24.9,"NORMALWEIGHT",B341&lt;=29.9,"OVERWEIGHT",B341&gt;=30,"OBESITY")</f>
        <v>OBESITY</v>
      </c>
      <c r="J341" t="str" cm="1">
        <f t="array" ref="J341">_xlfn.IFS(C341&lt;=5.7,"NORMAL",C341&lt;=6.4,"PREDIABETES",C341&gt;=6.5,"DIABETES")</f>
        <v>NORMAL</v>
      </c>
    </row>
    <row r="342" spans="1:10" x14ac:dyDescent="0.25">
      <c r="A342" t="s">
        <v>2030</v>
      </c>
      <c r="B342">
        <v>16.05</v>
      </c>
      <c r="C342">
        <v>4.3499999999999996</v>
      </c>
      <c r="D342" t="s">
        <v>2380</v>
      </c>
      <c r="E342" t="s">
        <v>2379</v>
      </c>
      <c r="F342" t="s">
        <v>2379</v>
      </c>
      <c r="G342" s="11">
        <v>0</v>
      </c>
      <c r="H342" t="s">
        <v>2380</v>
      </c>
      <c r="I342" t="str" cm="1">
        <f t="array" ref="I342">_xlfn.IFS(B342&lt;=18,"UNDERWEIGHT",B342&lt;=24.9,"NORMALWEIGHT",B342&lt;=29.9,"OVERWEIGHT",B342&gt;=30,"OBESITY")</f>
        <v>UNDERWEIGHT</v>
      </c>
      <c r="J342" t="str" cm="1">
        <f t="array" ref="J342">_xlfn.IFS(C342&lt;=5.7,"NORMAL",C342&lt;=6.4,"PREDIABETES",C342&gt;=6.5,"DIABETES")</f>
        <v>NORMAL</v>
      </c>
    </row>
    <row r="343" spans="1:10" x14ac:dyDescent="0.25">
      <c r="A343" t="s">
        <v>2029</v>
      </c>
      <c r="B343">
        <v>29.07</v>
      </c>
      <c r="C343">
        <v>8.66</v>
      </c>
      <c r="D343" t="s">
        <v>2380</v>
      </c>
      <c r="E343" t="s">
        <v>2379</v>
      </c>
      <c r="F343" t="s">
        <v>2379</v>
      </c>
      <c r="G343" s="11">
        <v>2</v>
      </c>
      <c r="H343" t="s">
        <v>2380</v>
      </c>
      <c r="I343" t="str" cm="1">
        <f t="array" ref="I343">_xlfn.IFS(B343&lt;=18,"UNDERWEIGHT",B343&lt;=24.9,"NORMALWEIGHT",B343&lt;=29.9,"OVERWEIGHT",B343&gt;=30,"OBESITY")</f>
        <v>OVERWEIGHT</v>
      </c>
      <c r="J343" t="str" cm="1">
        <f t="array" ref="J343">_xlfn.IFS(C343&lt;=5.7,"NORMAL",C343&lt;=6.4,"PREDIABETES",C343&gt;=6.5,"DIABETES")</f>
        <v>DIABETES</v>
      </c>
    </row>
    <row r="344" spans="1:10" x14ac:dyDescent="0.25">
      <c r="A344" t="s">
        <v>2028</v>
      </c>
      <c r="B344">
        <v>17.43</v>
      </c>
      <c r="C344">
        <v>8.64</v>
      </c>
      <c r="D344" t="s">
        <v>2379</v>
      </c>
      <c r="E344" t="s">
        <v>2379</v>
      </c>
      <c r="F344" t="s">
        <v>2379</v>
      </c>
      <c r="G344" s="11">
        <v>0</v>
      </c>
      <c r="H344" t="s">
        <v>2380</v>
      </c>
      <c r="I344" t="str" cm="1">
        <f t="array" ref="I344">_xlfn.IFS(B344&lt;=18,"UNDERWEIGHT",B344&lt;=24.9,"NORMALWEIGHT",B344&lt;=29.9,"OVERWEIGHT",B344&gt;=30,"OBESITY")</f>
        <v>UNDERWEIGHT</v>
      </c>
      <c r="J344" t="str" cm="1">
        <f t="array" ref="J344">_xlfn.IFS(C344&lt;=5.7,"NORMAL",C344&lt;=6.4,"PREDIABETES",C344&gt;=6.5,"DIABETES")</f>
        <v>DIABETES</v>
      </c>
    </row>
    <row r="345" spans="1:10" x14ac:dyDescent="0.25">
      <c r="A345" t="s">
        <v>2027</v>
      </c>
      <c r="B345">
        <v>19.329999999999998</v>
      </c>
      <c r="C345">
        <v>4.2699999999999996</v>
      </c>
      <c r="D345" t="s">
        <v>2379</v>
      </c>
      <c r="E345" t="s">
        <v>2379</v>
      </c>
      <c r="F345" t="s">
        <v>2379</v>
      </c>
      <c r="G345" s="11">
        <v>0</v>
      </c>
      <c r="H345" t="s">
        <v>2380</v>
      </c>
      <c r="I345" t="str" cm="1">
        <f t="array" ref="I345">_xlfn.IFS(B345&lt;=18,"UNDERWEIGHT",B345&lt;=24.9,"NORMALWEIGHT",B345&lt;=29.9,"OVERWEIGHT",B345&gt;=30,"OBESITY")</f>
        <v>NORMALWEIGHT</v>
      </c>
      <c r="J345" t="str" cm="1">
        <f t="array" ref="J345">_xlfn.IFS(C345&lt;=5.7,"NORMAL",C345&lt;=6.4,"PREDIABETES",C345&gt;=6.5,"DIABETES")</f>
        <v>NORMAL</v>
      </c>
    </row>
    <row r="346" spans="1:10" x14ac:dyDescent="0.25">
      <c r="A346" t="s">
        <v>2026</v>
      </c>
      <c r="B346">
        <v>30.52</v>
      </c>
      <c r="C346">
        <v>4.21</v>
      </c>
      <c r="D346" t="s">
        <v>2379</v>
      </c>
      <c r="E346" t="s">
        <v>2379</v>
      </c>
      <c r="F346" t="s">
        <v>2379</v>
      </c>
      <c r="G346" s="11">
        <v>1</v>
      </c>
      <c r="H346" t="s">
        <v>2380</v>
      </c>
      <c r="I346" t="str" cm="1">
        <f t="array" ref="I346">_xlfn.IFS(B346&lt;=18,"UNDERWEIGHT",B346&lt;=24.9,"NORMALWEIGHT",B346&lt;=29.9,"OVERWEIGHT",B346&gt;=30,"OBESITY")</f>
        <v>OBESITY</v>
      </c>
      <c r="J346" t="str" cm="1">
        <f t="array" ref="J346">_xlfn.IFS(C346&lt;=5.7,"NORMAL",C346&lt;=6.4,"PREDIABETES",C346&gt;=6.5,"DIABETES")</f>
        <v>NORMAL</v>
      </c>
    </row>
    <row r="347" spans="1:10" x14ac:dyDescent="0.25">
      <c r="A347" t="s">
        <v>2025</v>
      </c>
      <c r="B347">
        <v>39.21</v>
      </c>
      <c r="C347">
        <v>5.04</v>
      </c>
      <c r="D347" t="s">
        <v>2379</v>
      </c>
      <c r="E347" t="s">
        <v>2379</v>
      </c>
      <c r="F347" t="s">
        <v>2380</v>
      </c>
      <c r="G347" s="11">
        <v>1</v>
      </c>
      <c r="H347" t="s">
        <v>2380</v>
      </c>
      <c r="I347" t="str" cm="1">
        <f t="array" ref="I347">_xlfn.IFS(B347&lt;=18,"UNDERWEIGHT",B347&lt;=24.9,"NORMALWEIGHT",B347&lt;=29.9,"OVERWEIGHT",B347&gt;=30,"OBESITY")</f>
        <v>OBESITY</v>
      </c>
      <c r="J347" t="str" cm="1">
        <f t="array" ref="J347">_xlfn.IFS(C347&lt;=5.7,"NORMAL",C347&lt;=6.4,"PREDIABETES",C347&gt;=6.5,"DIABETES")</f>
        <v>NORMAL</v>
      </c>
    </row>
    <row r="348" spans="1:10" x14ac:dyDescent="0.25">
      <c r="A348" t="s">
        <v>2024</v>
      </c>
      <c r="B348">
        <v>26.98</v>
      </c>
      <c r="C348">
        <v>5.21</v>
      </c>
      <c r="D348" t="s">
        <v>2380</v>
      </c>
      <c r="E348" t="s">
        <v>2379</v>
      </c>
      <c r="F348" t="s">
        <v>2379</v>
      </c>
      <c r="G348" s="11">
        <v>2</v>
      </c>
      <c r="H348" t="s">
        <v>2380</v>
      </c>
      <c r="I348" t="str" cm="1">
        <f t="array" ref="I348">_xlfn.IFS(B348&lt;=18,"UNDERWEIGHT",B348&lt;=24.9,"NORMALWEIGHT",B348&lt;=29.9,"OVERWEIGHT",B348&gt;=30,"OBESITY")</f>
        <v>OVERWEIGHT</v>
      </c>
      <c r="J348" t="str" cm="1">
        <f t="array" ref="J348">_xlfn.IFS(C348&lt;=5.7,"NORMAL",C348&lt;=6.4,"PREDIABETES",C348&gt;=6.5,"DIABETES")</f>
        <v>NORMAL</v>
      </c>
    </row>
    <row r="349" spans="1:10" x14ac:dyDescent="0.25">
      <c r="A349" t="s">
        <v>2023</v>
      </c>
      <c r="B349">
        <v>25.84</v>
      </c>
      <c r="C349">
        <v>8.83</v>
      </c>
      <c r="D349" t="s">
        <v>2379</v>
      </c>
      <c r="E349" t="s">
        <v>2379</v>
      </c>
      <c r="F349" t="s">
        <v>2379</v>
      </c>
      <c r="G349" s="11">
        <v>0</v>
      </c>
      <c r="H349" t="s">
        <v>2379</v>
      </c>
      <c r="I349" t="str" cm="1">
        <f t="array" ref="I349">_xlfn.IFS(B349&lt;=18,"UNDERWEIGHT",B349&lt;=24.9,"NORMALWEIGHT",B349&lt;=29.9,"OVERWEIGHT",B349&gt;=30,"OBESITY")</f>
        <v>OVERWEIGHT</v>
      </c>
      <c r="J349" t="str" cm="1">
        <f t="array" ref="J349">_xlfn.IFS(C349&lt;=5.7,"NORMAL",C349&lt;=6.4,"PREDIABETES",C349&gt;=6.5,"DIABETES")</f>
        <v>DIABETES</v>
      </c>
    </row>
    <row r="350" spans="1:10" x14ac:dyDescent="0.25">
      <c r="A350" t="s">
        <v>2022</v>
      </c>
      <c r="B350">
        <v>28.31</v>
      </c>
      <c r="C350">
        <v>8.4700000000000006</v>
      </c>
      <c r="D350" t="s">
        <v>2380</v>
      </c>
      <c r="E350" t="s">
        <v>2379</v>
      </c>
      <c r="F350" t="s">
        <v>2379</v>
      </c>
      <c r="G350" s="11">
        <v>2</v>
      </c>
      <c r="H350" t="s">
        <v>2380</v>
      </c>
      <c r="I350" t="str" cm="1">
        <f t="array" ref="I350">_xlfn.IFS(B350&lt;=18,"UNDERWEIGHT",B350&lt;=24.9,"NORMALWEIGHT",B350&lt;=29.9,"OVERWEIGHT",B350&gt;=30,"OBESITY")</f>
        <v>OVERWEIGHT</v>
      </c>
      <c r="J350" t="str" cm="1">
        <f t="array" ref="J350">_xlfn.IFS(C350&lt;=5.7,"NORMAL",C350&lt;=6.4,"PREDIABETES",C350&gt;=6.5,"DIABETES")</f>
        <v>DIABETES</v>
      </c>
    </row>
    <row r="351" spans="1:10" x14ac:dyDescent="0.25">
      <c r="A351" t="s">
        <v>2021</v>
      </c>
      <c r="B351">
        <v>23.94</v>
      </c>
      <c r="C351">
        <v>4.2</v>
      </c>
      <c r="D351" t="s">
        <v>2379</v>
      </c>
      <c r="E351" t="s">
        <v>2379</v>
      </c>
      <c r="F351" t="s">
        <v>2379</v>
      </c>
      <c r="G351" s="11">
        <v>0</v>
      </c>
      <c r="H351" t="s">
        <v>2380</v>
      </c>
      <c r="I351" t="str" cm="1">
        <f t="array" ref="I351">_xlfn.IFS(B351&lt;=18,"UNDERWEIGHT",B351&lt;=24.9,"NORMALWEIGHT",B351&lt;=29.9,"OVERWEIGHT",B351&gt;=30,"OBESITY")</f>
        <v>NORMALWEIGHT</v>
      </c>
      <c r="J351" t="str" cm="1">
        <f t="array" ref="J351">_xlfn.IFS(C351&lt;=5.7,"NORMAL",C351&lt;=6.4,"PREDIABETES",C351&gt;=6.5,"DIABETES")</f>
        <v>NORMAL</v>
      </c>
    </row>
    <row r="352" spans="1:10" x14ac:dyDescent="0.25">
      <c r="A352" t="s">
        <v>2020</v>
      </c>
      <c r="B352">
        <v>20.03</v>
      </c>
      <c r="C352">
        <v>6.14</v>
      </c>
      <c r="D352" t="s">
        <v>2380</v>
      </c>
      <c r="E352" t="s">
        <v>2379</v>
      </c>
      <c r="F352" t="s">
        <v>2379</v>
      </c>
      <c r="G352" s="11">
        <v>0</v>
      </c>
      <c r="H352" t="s">
        <v>2380</v>
      </c>
      <c r="I352" t="str" cm="1">
        <f t="array" ref="I352">_xlfn.IFS(B352&lt;=18,"UNDERWEIGHT",B352&lt;=24.9,"NORMALWEIGHT",B352&lt;=29.9,"OVERWEIGHT",B352&gt;=30,"OBESITY")</f>
        <v>NORMALWEIGHT</v>
      </c>
      <c r="J352" t="str" cm="1">
        <f t="array" ref="J352">_xlfn.IFS(C352&lt;=5.7,"NORMAL",C352&lt;=6.4,"PREDIABETES",C352&gt;=6.5,"DIABETES")</f>
        <v>PREDIABETES</v>
      </c>
    </row>
    <row r="353" spans="1:10" x14ac:dyDescent="0.25">
      <c r="A353" t="s">
        <v>2019</v>
      </c>
      <c r="B353">
        <v>41.42</v>
      </c>
      <c r="C353">
        <v>6.07</v>
      </c>
      <c r="D353" t="s">
        <v>2379</v>
      </c>
      <c r="E353" t="s">
        <v>2379</v>
      </c>
      <c r="F353" t="s">
        <v>2379</v>
      </c>
      <c r="G353" s="11">
        <v>0</v>
      </c>
      <c r="H353" t="s">
        <v>2379</v>
      </c>
      <c r="I353" t="str" cm="1">
        <f t="array" ref="I353">_xlfn.IFS(B353&lt;=18,"UNDERWEIGHT",B353&lt;=24.9,"NORMALWEIGHT",B353&lt;=29.9,"OVERWEIGHT",B353&gt;=30,"OBESITY")</f>
        <v>OBESITY</v>
      </c>
      <c r="J353" t="str" cm="1">
        <f t="array" ref="J353">_xlfn.IFS(C353&lt;=5.7,"NORMAL",C353&lt;=6.4,"PREDIABETES",C353&gt;=6.5,"DIABETES")</f>
        <v>PREDIABETES</v>
      </c>
    </row>
    <row r="354" spans="1:10" x14ac:dyDescent="0.25">
      <c r="A354" t="s">
        <v>2018</v>
      </c>
      <c r="B354">
        <v>36.67</v>
      </c>
      <c r="C354">
        <v>10.210000000000001</v>
      </c>
      <c r="D354" t="s">
        <v>2379</v>
      </c>
      <c r="E354" t="s">
        <v>2379</v>
      </c>
      <c r="F354" t="s">
        <v>2379</v>
      </c>
      <c r="G354" s="11">
        <v>0</v>
      </c>
      <c r="H354" t="s">
        <v>2379</v>
      </c>
      <c r="I354" t="str" cm="1">
        <f t="array" ref="I354">_xlfn.IFS(B354&lt;=18,"UNDERWEIGHT",B354&lt;=24.9,"NORMALWEIGHT",B354&lt;=29.9,"OVERWEIGHT",B354&gt;=30,"OBESITY")</f>
        <v>OBESITY</v>
      </c>
      <c r="J354" t="str" cm="1">
        <f t="array" ref="J354">_xlfn.IFS(C354&lt;=5.7,"NORMAL",C354&lt;=6.4,"PREDIABETES",C354&gt;=6.5,"DIABETES")</f>
        <v>DIABETES</v>
      </c>
    </row>
    <row r="355" spans="1:10" x14ac:dyDescent="0.25">
      <c r="A355" t="s">
        <v>2017</v>
      </c>
      <c r="B355">
        <v>27.645</v>
      </c>
      <c r="C355">
        <v>4.6900000000000004</v>
      </c>
      <c r="D355" t="s">
        <v>2379</v>
      </c>
      <c r="E355" t="s">
        <v>2379</v>
      </c>
      <c r="F355" t="s">
        <v>2379</v>
      </c>
      <c r="G355" s="11">
        <v>0</v>
      </c>
      <c r="H355" t="s">
        <v>2379</v>
      </c>
      <c r="I355" t="str" cm="1">
        <f t="array" ref="I355">_xlfn.IFS(B355&lt;=18,"UNDERWEIGHT",B355&lt;=24.9,"NORMALWEIGHT",B355&lt;=29.9,"OVERWEIGHT",B355&gt;=30,"OBESITY")</f>
        <v>OVERWEIGHT</v>
      </c>
      <c r="J355" t="str" cm="1">
        <f t="array" ref="J355">_xlfn.IFS(C355&lt;=5.7,"NORMAL",C355&lt;=6.4,"PREDIABETES",C355&gt;=6.5,"DIABETES")</f>
        <v>NORMAL</v>
      </c>
    </row>
    <row r="356" spans="1:10" x14ac:dyDescent="0.25">
      <c r="A356" t="s">
        <v>2016</v>
      </c>
      <c r="B356">
        <v>22.72</v>
      </c>
      <c r="C356">
        <v>5.71</v>
      </c>
      <c r="D356" t="s">
        <v>2379</v>
      </c>
      <c r="E356" t="s">
        <v>2379</v>
      </c>
      <c r="F356" t="s">
        <v>2379</v>
      </c>
      <c r="G356" s="11">
        <v>0</v>
      </c>
      <c r="H356" t="s">
        <v>2380</v>
      </c>
      <c r="I356" t="str" cm="1">
        <f t="array" ref="I356">_xlfn.IFS(B356&lt;=18,"UNDERWEIGHT",B356&lt;=24.9,"NORMALWEIGHT",B356&lt;=29.9,"OVERWEIGHT",B356&gt;=30,"OBESITY")</f>
        <v>NORMALWEIGHT</v>
      </c>
      <c r="J356" t="str" cm="1">
        <f t="array" ref="J356">_xlfn.IFS(C356&lt;=5.7,"NORMAL",C356&lt;=6.4,"PREDIABETES",C356&gt;=6.5,"DIABETES")</f>
        <v>PREDIABETES</v>
      </c>
    </row>
    <row r="357" spans="1:10" x14ac:dyDescent="0.25">
      <c r="A357" t="s">
        <v>2015</v>
      </c>
      <c r="B357">
        <v>36.520000000000003</v>
      </c>
      <c r="C357">
        <v>9.07</v>
      </c>
      <c r="D357" t="s">
        <v>2380</v>
      </c>
      <c r="E357" t="s">
        <v>2379</v>
      </c>
      <c r="F357" t="s">
        <v>2380</v>
      </c>
      <c r="G357" s="11">
        <v>1</v>
      </c>
      <c r="H357" t="s">
        <v>2379</v>
      </c>
      <c r="I357" t="str" cm="1">
        <f t="array" ref="I357">_xlfn.IFS(B357&lt;=18,"UNDERWEIGHT",B357&lt;=24.9,"NORMALWEIGHT",B357&lt;=29.9,"OVERWEIGHT",B357&gt;=30,"OBESITY")</f>
        <v>OBESITY</v>
      </c>
      <c r="J357" t="str" cm="1">
        <f t="array" ref="J357">_xlfn.IFS(C357&lt;=5.7,"NORMAL",C357&lt;=6.4,"PREDIABETES",C357&gt;=6.5,"DIABETES")</f>
        <v>DIABETES</v>
      </c>
    </row>
    <row r="358" spans="1:10" x14ac:dyDescent="0.25">
      <c r="A358" t="s">
        <v>2014</v>
      </c>
      <c r="B358">
        <v>33.96</v>
      </c>
      <c r="C358">
        <v>4.99</v>
      </c>
      <c r="D358" t="s">
        <v>2379</v>
      </c>
      <c r="E358" t="s">
        <v>2379</v>
      </c>
      <c r="F358" t="s">
        <v>2379</v>
      </c>
      <c r="G358" s="11">
        <v>0</v>
      </c>
      <c r="H358" t="s">
        <v>2380</v>
      </c>
      <c r="I358" t="str" cm="1">
        <f t="array" ref="I358">_xlfn.IFS(B358&lt;=18,"UNDERWEIGHT",B358&lt;=24.9,"NORMALWEIGHT",B358&lt;=29.9,"OVERWEIGHT",B358&gt;=30,"OBESITY")</f>
        <v>OBESITY</v>
      </c>
      <c r="J358" t="str" cm="1">
        <f t="array" ref="J358">_xlfn.IFS(C358&lt;=5.7,"NORMAL",C358&lt;=6.4,"PREDIABETES",C358&gt;=6.5,"DIABETES")</f>
        <v>NORMAL</v>
      </c>
    </row>
    <row r="359" spans="1:10" x14ac:dyDescent="0.25">
      <c r="A359" t="s">
        <v>2013</v>
      </c>
      <c r="B359">
        <v>26.695</v>
      </c>
      <c r="C359">
        <v>8.31</v>
      </c>
      <c r="D359" t="s">
        <v>2379</v>
      </c>
      <c r="E359" t="s">
        <v>2379</v>
      </c>
      <c r="F359" t="s">
        <v>2379</v>
      </c>
      <c r="G359" s="11">
        <v>0</v>
      </c>
      <c r="H359" t="s">
        <v>2380</v>
      </c>
      <c r="I359" t="str" cm="1">
        <f t="array" ref="I359">_xlfn.IFS(B359&lt;=18,"UNDERWEIGHT",B359&lt;=24.9,"NORMALWEIGHT",B359&lt;=29.9,"OVERWEIGHT",B359&gt;=30,"OBESITY")</f>
        <v>OVERWEIGHT</v>
      </c>
      <c r="J359" t="str" cm="1">
        <f t="array" ref="J359">_xlfn.IFS(C359&lt;=5.7,"NORMAL",C359&lt;=6.4,"PREDIABETES",C359&gt;=6.5,"DIABETES")</f>
        <v>DIABETES</v>
      </c>
    </row>
    <row r="360" spans="1:10" x14ac:dyDescent="0.25">
      <c r="A360" t="s">
        <v>2012</v>
      </c>
      <c r="B360">
        <v>18.45</v>
      </c>
      <c r="C360">
        <v>5.07</v>
      </c>
      <c r="D360" t="s">
        <v>2380</v>
      </c>
      <c r="E360" t="s">
        <v>2379</v>
      </c>
      <c r="F360" t="s">
        <v>2379</v>
      </c>
      <c r="G360" s="11">
        <v>0</v>
      </c>
      <c r="H360" t="s">
        <v>2380</v>
      </c>
      <c r="I360" t="str" cm="1">
        <f t="array" ref="I360">_xlfn.IFS(B360&lt;=18,"UNDERWEIGHT",B360&lt;=24.9,"NORMALWEIGHT",B360&lt;=29.9,"OVERWEIGHT",B360&gt;=30,"OBESITY")</f>
        <v>NORMALWEIGHT</v>
      </c>
      <c r="J360" t="str" cm="1">
        <f t="array" ref="J360">_xlfn.IFS(C360&lt;=5.7,"NORMAL",C360&lt;=6.4,"PREDIABETES",C360&gt;=6.5,"DIABETES")</f>
        <v>NORMAL</v>
      </c>
    </row>
    <row r="361" spans="1:10" x14ac:dyDescent="0.25">
      <c r="A361" t="s">
        <v>2011</v>
      </c>
      <c r="B361">
        <v>33.18</v>
      </c>
      <c r="C361">
        <v>4.79</v>
      </c>
      <c r="D361" t="s">
        <v>2379</v>
      </c>
      <c r="E361" t="s">
        <v>2379</v>
      </c>
      <c r="F361" t="s">
        <v>2379</v>
      </c>
      <c r="G361" s="11">
        <v>0</v>
      </c>
      <c r="H361" t="s">
        <v>2380</v>
      </c>
      <c r="I361" t="str" cm="1">
        <f t="array" ref="I361">_xlfn.IFS(B361&lt;=18,"UNDERWEIGHT",B361&lt;=24.9,"NORMALWEIGHT",B361&lt;=29.9,"OVERWEIGHT",B361&gt;=30,"OBESITY")</f>
        <v>OBESITY</v>
      </c>
      <c r="J361" t="str" cm="1">
        <f t="array" ref="J361">_xlfn.IFS(C361&lt;=5.7,"NORMAL",C361&lt;=6.4,"PREDIABETES",C361&gt;=6.5,"DIABETES")</f>
        <v>NORMAL</v>
      </c>
    </row>
    <row r="362" spans="1:10" x14ac:dyDescent="0.25">
      <c r="A362" t="s">
        <v>2010</v>
      </c>
      <c r="B362">
        <v>36.1</v>
      </c>
      <c r="C362">
        <v>11.39</v>
      </c>
      <c r="D362" t="s">
        <v>2380</v>
      </c>
      <c r="E362" t="s">
        <v>2379</v>
      </c>
      <c r="F362" t="s">
        <v>2379</v>
      </c>
      <c r="G362" s="11">
        <v>2</v>
      </c>
      <c r="H362" t="s">
        <v>2379</v>
      </c>
      <c r="I362" t="str" cm="1">
        <f t="array" ref="I362">_xlfn.IFS(B362&lt;=18,"UNDERWEIGHT",B362&lt;=24.9,"NORMALWEIGHT",B362&lt;=29.9,"OVERWEIGHT",B362&gt;=30,"OBESITY")</f>
        <v>OBESITY</v>
      </c>
      <c r="J362" t="str" cm="1">
        <f t="array" ref="J362">_xlfn.IFS(C362&lt;=5.7,"NORMAL",C362&lt;=6.4,"PREDIABETES",C362&gt;=6.5,"DIABETES")</f>
        <v>DIABETES</v>
      </c>
    </row>
    <row r="363" spans="1:10" x14ac:dyDescent="0.25">
      <c r="A363" t="s">
        <v>2009</v>
      </c>
      <c r="B363">
        <v>22.77</v>
      </c>
      <c r="C363">
        <v>6</v>
      </c>
      <c r="D363" t="s">
        <v>2379</v>
      </c>
      <c r="E363" t="s">
        <v>2379</v>
      </c>
      <c r="F363" t="s">
        <v>2379</v>
      </c>
      <c r="G363" s="11">
        <v>0</v>
      </c>
      <c r="H363" t="s">
        <v>2380</v>
      </c>
      <c r="I363" t="str" cm="1">
        <f t="array" ref="I363">_xlfn.IFS(B363&lt;=18,"UNDERWEIGHT",B363&lt;=24.9,"NORMALWEIGHT",B363&lt;=29.9,"OVERWEIGHT",B363&gt;=30,"OBESITY")</f>
        <v>NORMALWEIGHT</v>
      </c>
      <c r="J363" t="str" cm="1">
        <f t="array" ref="J363">_xlfn.IFS(C363&lt;=5.7,"NORMAL",C363&lt;=6.4,"PREDIABETES",C363&gt;=6.5,"DIABETES")</f>
        <v>PREDIABETES</v>
      </c>
    </row>
    <row r="364" spans="1:10" x14ac:dyDescent="0.25">
      <c r="A364" t="s">
        <v>2008</v>
      </c>
      <c r="B364">
        <v>21.24</v>
      </c>
      <c r="C364">
        <v>5.13</v>
      </c>
      <c r="D364" t="s">
        <v>2379</v>
      </c>
      <c r="E364" t="s">
        <v>2379</v>
      </c>
      <c r="F364" t="s">
        <v>2379</v>
      </c>
      <c r="G364" s="11">
        <v>0</v>
      </c>
      <c r="H364" t="s">
        <v>2380</v>
      </c>
      <c r="I364" t="str" cm="1">
        <f t="array" ref="I364">_xlfn.IFS(B364&lt;=18,"UNDERWEIGHT",B364&lt;=24.9,"NORMALWEIGHT",B364&lt;=29.9,"OVERWEIGHT",B364&gt;=30,"OBESITY")</f>
        <v>NORMALWEIGHT</v>
      </c>
      <c r="J364" t="str" cm="1">
        <f t="array" ref="J364">_xlfn.IFS(C364&lt;=5.7,"NORMAL",C364&lt;=6.4,"PREDIABETES",C364&gt;=6.5,"DIABETES")</f>
        <v>NORMAL</v>
      </c>
    </row>
    <row r="365" spans="1:10" x14ac:dyDescent="0.25">
      <c r="A365" t="s">
        <v>2007</v>
      </c>
      <c r="B365">
        <v>17.600000000000001</v>
      </c>
      <c r="C365">
        <v>5.26</v>
      </c>
      <c r="D365" t="s">
        <v>2380</v>
      </c>
      <c r="E365" t="s">
        <v>2379</v>
      </c>
      <c r="F365" t="s">
        <v>2379</v>
      </c>
      <c r="G365" s="11">
        <v>0</v>
      </c>
      <c r="H365" t="s">
        <v>2380</v>
      </c>
      <c r="I365" t="str" cm="1">
        <f t="array" ref="I365">_xlfn.IFS(B365&lt;=18,"UNDERWEIGHT",B365&lt;=24.9,"NORMALWEIGHT",B365&lt;=29.9,"OVERWEIGHT",B365&gt;=30,"OBESITY")</f>
        <v>UNDERWEIGHT</v>
      </c>
      <c r="J365" t="str" cm="1">
        <f t="array" ref="J365">_xlfn.IFS(C365&lt;=5.7,"NORMAL",C365&lt;=6.4,"PREDIABETES",C365&gt;=6.5,"DIABETES")</f>
        <v>NORMAL</v>
      </c>
    </row>
    <row r="366" spans="1:10" x14ac:dyDescent="0.25">
      <c r="A366" t="s">
        <v>2006</v>
      </c>
      <c r="B366">
        <v>26.29</v>
      </c>
      <c r="C366">
        <v>6.84</v>
      </c>
      <c r="D366" t="s">
        <v>2379</v>
      </c>
      <c r="E366" t="s">
        <v>2379</v>
      </c>
      <c r="F366" t="s">
        <v>2379</v>
      </c>
      <c r="G366" s="11">
        <v>0</v>
      </c>
      <c r="H366" t="s">
        <v>2380</v>
      </c>
      <c r="I366" t="str" cm="1">
        <f t="array" ref="I366">_xlfn.IFS(B366&lt;=18,"UNDERWEIGHT",B366&lt;=24.9,"NORMALWEIGHT",B366&lt;=29.9,"OVERWEIGHT",B366&gt;=30,"OBESITY")</f>
        <v>OVERWEIGHT</v>
      </c>
      <c r="J366" t="str" cm="1">
        <f t="array" ref="J366">_xlfn.IFS(C366&lt;=5.7,"NORMAL",C366&lt;=6.4,"PREDIABETES",C366&gt;=6.5,"DIABETES")</f>
        <v>DIABETES</v>
      </c>
    </row>
    <row r="367" spans="1:10" x14ac:dyDescent="0.25">
      <c r="A367" t="s">
        <v>2005</v>
      </c>
      <c r="B367">
        <v>35.31</v>
      </c>
      <c r="C367">
        <v>9.0399999999999991</v>
      </c>
      <c r="D367" t="s">
        <v>2379</v>
      </c>
      <c r="E367" t="s">
        <v>2379</v>
      </c>
      <c r="F367" t="s">
        <v>2379</v>
      </c>
      <c r="G367" s="11">
        <v>0</v>
      </c>
      <c r="H367" t="s">
        <v>2379</v>
      </c>
      <c r="I367" t="str" cm="1">
        <f t="array" ref="I367">_xlfn.IFS(B367&lt;=18,"UNDERWEIGHT",B367&lt;=24.9,"NORMALWEIGHT",B367&lt;=29.9,"OVERWEIGHT",B367&gt;=30,"OBESITY")</f>
        <v>OBESITY</v>
      </c>
      <c r="J367" t="str" cm="1">
        <f t="array" ref="J367">_xlfn.IFS(C367&lt;=5.7,"NORMAL",C367&lt;=6.4,"PREDIABETES",C367&gt;=6.5,"DIABETES")</f>
        <v>DIABETES</v>
      </c>
    </row>
    <row r="368" spans="1:10" x14ac:dyDescent="0.25">
      <c r="A368" t="s">
        <v>2004</v>
      </c>
      <c r="B368">
        <v>27.04</v>
      </c>
      <c r="C368">
        <v>4.0999999999999996</v>
      </c>
      <c r="D368" t="s">
        <v>2379</v>
      </c>
      <c r="E368" t="s">
        <v>2379</v>
      </c>
      <c r="F368" t="s">
        <v>2379</v>
      </c>
      <c r="G368" s="11">
        <v>1</v>
      </c>
      <c r="H368" t="s">
        <v>2380</v>
      </c>
      <c r="I368" t="str" cm="1">
        <f t="array" ref="I368">_xlfn.IFS(B368&lt;=18,"UNDERWEIGHT",B368&lt;=24.9,"NORMALWEIGHT",B368&lt;=29.9,"OVERWEIGHT",B368&gt;=30,"OBESITY")</f>
        <v>OVERWEIGHT</v>
      </c>
      <c r="J368" t="str" cm="1">
        <f t="array" ref="J368">_xlfn.IFS(C368&lt;=5.7,"NORMAL",C368&lt;=6.4,"PREDIABETES",C368&gt;=6.5,"DIABETES")</f>
        <v>NORMAL</v>
      </c>
    </row>
    <row r="369" spans="1:10" x14ac:dyDescent="0.25">
      <c r="A369" t="s">
        <v>2003</v>
      </c>
      <c r="B369">
        <v>30.23</v>
      </c>
      <c r="C369">
        <v>4.2300000000000004</v>
      </c>
      <c r="D369" t="s">
        <v>2380</v>
      </c>
      <c r="E369" t="s">
        <v>2379</v>
      </c>
      <c r="F369" t="s">
        <v>2380</v>
      </c>
      <c r="G369" s="11">
        <v>1</v>
      </c>
      <c r="H369" t="s">
        <v>2380</v>
      </c>
      <c r="I369" t="str" cm="1">
        <f t="array" ref="I369">_xlfn.IFS(B369&lt;=18,"UNDERWEIGHT",B369&lt;=24.9,"NORMALWEIGHT",B369&lt;=29.9,"OVERWEIGHT",B369&gt;=30,"OBESITY")</f>
        <v>OBESITY</v>
      </c>
      <c r="J369" t="str" cm="1">
        <f t="array" ref="J369">_xlfn.IFS(C369&lt;=5.7,"NORMAL",C369&lt;=6.4,"PREDIABETES",C369&gt;=6.5,"DIABETES")</f>
        <v>NORMAL</v>
      </c>
    </row>
    <row r="370" spans="1:10" x14ac:dyDescent="0.25">
      <c r="A370" t="s">
        <v>2002</v>
      </c>
      <c r="B370">
        <v>30.6</v>
      </c>
      <c r="C370">
        <v>6.48</v>
      </c>
      <c r="D370" t="s">
        <v>2380</v>
      </c>
      <c r="E370" t="s">
        <v>2379</v>
      </c>
      <c r="F370" t="s">
        <v>2380</v>
      </c>
      <c r="G370" s="11">
        <v>1</v>
      </c>
      <c r="H370" t="s">
        <v>2380</v>
      </c>
      <c r="I370" t="str" cm="1">
        <f t="array" ref="I370">_xlfn.IFS(B370&lt;=18,"UNDERWEIGHT",B370&lt;=24.9,"NORMALWEIGHT",B370&lt;=29.9,"OVERWEIGHT",B370&gt;=30,"OBESITY")</f>
        <v>OBESITY</v>
      </c>
      <c r="J370" t="str" cm="1">
        <f t="array" ref="J370">_xlfn.IFS(C370&lt;=5.7,"NORMAL",C370&lt;=6.49,"PREDIABETES",C370&gt;=6.5,"DIABETES")</f>
        <v>PREDIABETES</v>
      </c>
    </row>
    <row r="371" spans="1:10" x14ac:dyDescent="0.25">
      <c r="A371" t="s">
        <v>2001</v>
      </c>
      <c r="B371">
        <v>26.8</v>
      </c>
      <c r="C371">
        <v>5.53</v>
      </c>
      <c r="D371" t="s">
        <v>2379</v>
      </c>
      <c r="E371" t="s">
        <v>2379</v>
      </c>
      <c r="F371" t="s">
        <v>2379</v>
      </c>
      <c r="G371" s="11">
        <v>1</v>
      </c>
      <c r="H371" t="s">
        <v>2380</v>
      </c>
      <c r="I371" t="str" cm="1">
        <f t="array" ref="I371">_xlfn.IFS(B371&lt;=18,"UNDERWEIGHT",B371&lt;=24.9,"NORMALWEIGHT",B371&lt;=29.9,"OVERWEIGHT",B371&gt;=30,"OBESITY")</f>
        <v>OVERWEIGHT</v>
      </c>
      <c r="J371" t="str" cm="1">
        <f t="array" ref="J371">_xlfn.IFS(C371&lt;=5.7,"NORMAL",C371&lt;=6.4,"PREDIABETES",C371&gt;=6.5,"DIABETES")</f>
        <v>NORMAL</v>
      </c>
    </row>
    <row r="372" spans="1:10" x14ac:dyDescent="0.25">
      <c r="A372" t="s">
        <v>2000</v>
      </c>
      <c r="B372">
        <v>16.86</v>
      </c>
      <c r="C372">
        <v>4.07</v>
      </c>
      <c r="D372" t="s">
        <v>2380</v>
      </c>
      <c r="E372" t="s">
        <v>2379</v>
      </c>
      <c r="F372" t="s">
        <v>2379</v>
      </c>
      <c r="G372" s="11">
        <v>0</v>
      </c>
      <c r="H372" t="s">
        <v>2380</v>
      </c>
      <c r="I372" t="str" cm="1">
        <f t="array" ref="I372">_xlfn.IFS(B372&lt;=18,"UNDERWEIGHT",B372&lt;=24.9,"NORMALWEIGHT",B372&lt;=29.9,"OVERWEIGHT",B372&gt;=30,"OBESITY")</f>
        <v>UNDERWEIGHT</v>
      </c>
      <c r="J372" t="str" cm="1">
        <f t="array" ref="J372">_xlfn.IFS(C372&lt;=5.7,"NORMAL",C372&lt;=6.4,"PREDIABETES",C372&gt;=6.5,"DIABETES")</f>
        <v>NORMAL</v>
      </c>
    </row>
    <row r="373" spans="1:10" x14ac:dyDescent="0.25">
      <c r="A373" t="s">
        <v>1999</v>
      </c>
      <c r="B373">
        <v>16.3</v>
      </c>
      <c r="C373">
        <v>5.51</v>
      </c>
      <c r="D373" t="s">
        <v>2379</v>
      </c>
      <c r="E373" t="s">
        <v>2379</v>
      </c>
      <c r="F373" t="s">
        <v>2379</v>
      </c>
      <c r="G373" s="11">
        <v>1</v>
      </c>
      <c r="H373" t="s">
        <v>2380</v>
      </c>
      <c r="I373" t="str" cm="1">
        <f t="array" ref="I373">_xlfn.IFS(B373&lt;=18,"UNDERWEIGHT",B373&lt;=24.9,"NORMALWEIGHT",B373&lt;=29.9,"OVERWEIGHT",B373&gt;=30,"OBESITY")</f>
        <v>UNDERWEIGHT</v>
      </c>
      <c r="J373" t="str" cm="1">
        <f t="array" ref="J373">_xlfn.IFS(C373&lt;=5.7,"NORMAL",C373&lt;=6.4,"PREDIABETES",C373&gt;=6.5,"DIABETES")</f>
        <v>NORMAL</v>
      </c>
    </row>
    <row r="374" spans="1:10" x14ac:dyDescent="0.25">
      <c r="A374" t="s">
        <v>1998</v>
      </c>
      <c r="B374">
        <v>29.81</v>
      </c>
      <c r="C374">
        <v>11.66</v>
      </c>
      <c r="D374" t="s">
        <v>2379</v>
      </c>
      <c r="E374" t="s">
        <v>2379</v>
      </c>
      <c r="F374" t="s">
        <v>2379</v>
      </c>
      <c r="G374" s="11">
        <v>0</v>
      </c>
      <c r="H374" t="s">
        <v>2380</v>
      </c>
      <c r="I374" t="str" cm="1">
        <f t="array" ref="I374">_xlfn.IFS(B374&lt;=18,"UNDERWEIGHT",B374&lt;=24.9,"NORMALWEIGHT",B374&lt;=29.9,"OVERWEIGHT",B374&gt;=30,"OBESITY")</f>
        <v>OVERWEIGHT</v>
      </c>
      <c r="J374" t="str" cm="1">
        <f t="array" ref="J374">_xlfn.IFS(C374&lt;=5.7,"NORMAL",C374&lt;=6.4,"PREDIABETES",C374&gt;=6.5,"DIABETES")</f>
        <v>DIABETES</v>
      </c>
    </row>
    <row r="375" spans="1:10" x14ac:dyDescent="0.25">
      <c r="A375" t="s">
        <v>1997</v>
      </c>
      <c r="B375">
        <v>16.329999999999998</v>
      </c>
      <c r="C375">
        <v>7.26</v>
      </c>
      <c r="D375" t="s">
        <v>2380</v>
      </c>
      <c r="E375" t="s">
        <v>2379</v>
      </c>
      <c r="F375" t="s">
        <v>2379</v>
      </c>
      <c r="G375" s="11">
        <v>0</v>
      </c>
      <c r="H375" t="s">
        <v>2380</v>
      </c>
      <c r="I375" t="str" cm="1">
        <f t="array" ref="I375">_xlfn.IFS(B375&lt;=18,"UNDERWEIGHT",B375&lt;=24.9,"NORMALWEIGHT",B375&lt;=29.9,"OVERWEIGHT",B375&gt;=30,"OBESITY")</f>
        <v>UNDERWEIGHT</v>
      </c>
      <c r="J375" t="str" cm="1">
        <f t="array" ref="J375">_xlfn.IFS(C375&lt;=5.7,"NORMAL",C375&lt;=6.4,"PREDIABETES",C375&gt;=6.5,"DIABETES")</f>
        <v>DIABETES</v>
      </c>
    </row>
    <row r="376" spans="1:10" x14ac:dyDescent="0.25">
      <c r="A376" t="s">
        <v>1996</v>
      </c>
      <c r="B376">
        <v>16.37</v>
      </c>
      <c r="C376">
        <v>4.79</v>
      </c>
      <c r="D376" t="s">
        <v>2380</v>
      </c>
      <c r="E376" t="s">
        <v>2379</v>
      </c>
      <c r="F376" t="s">
        <v>2379</v>
      </c>
      <c r="G376" s="11">
        <v>0</v>
      </c>
      <c r="H376" t="s">
        <v>2380</v>
      </c>
      <c r="I376" t="str" cm="1">
        <f t="array" ref="I376">_xlfn.IFS(B376&lt;=18,"UNDERWEIGHT",B376&lt;=24.9,"NORMALWEIGHT",B376&lt;=29.9,"OVERWEIGHT",B376&gt;=30,"OBESITY")</f>
        <v>UNDERWEIGHT</v>
      </c>
      <c r="J376" t="str" cm="1">
        <f t="array" ref="J376">_xlfn.IFS(C376&lt;=5.7,"NORMAL",C376&lt;=6.4,"PREDIABETES",C376&gt;=6.5,"DIABETES")</f>
        <v>NORMAL</v>
      </c>
    </row>
    <row r="377" spans="1:10" x14ac:dyDescent="0.25">
      <c r="A377" t="s">
        <v>1995</v>
      </c>
      <c r="B377">
        <v>22.42</v>
      </c>
      <c r="C377">
        <v>4.68</v>
      </c>
      <c r="D377" t="s">
        <v>2380</v>
      </c>
      <c r="E377" t="s">
        <v>2379</v>
      </c>
      <c r="F377" t="s">
        <v>2379</v>
      </c>
      <c r="G377" s="11">
        <v>1</v>
      </c>
      <c r="H377" t="s">
        <v>2379</v>
      </c>
      <c r="I377" t="str" cm="1">
        <f t="array" ref="I377">_xlfn.IFS(B377&lt;=18,"UNDERWEIGHT",B377&lt;=24.9,"NORMALWEIGHT",B377&lt;=29.9,"OVERWEIGHT",B377&gt;=30,"OBESITY")</f>
        <v>NORMALWEIGHT</v>
      </c>
      <c r="J377" t="str" cm="1">
        <f t="array" ref="J377">_xlfn.IFS(C377&lt;=5.7,"NORMAL",C377&lt;=6.4,"PREDIABETES",C377&gt;=6.5,"DIABETES")</f>
        <v>NORMAL</v>
      </c>
    </row>
    <row r="378" spans="1:10" x14ac:dyDescent="0.25">
      <c r="A378" t="s">
        <v>1994</v>
      </c>
      <c r="B378">
        <v>31.35</v>
      </c>
      <c r="C378">
        <v>4.33</v>
      </c>
      <c r="D378" t="s">
        <v>2380</v>
      </c>
      <c r="E378" t="s">
        <v>2379</v>
      </c>
      <c r="F378" t="s">
        <v>2380</v>
      </c>
      <c r="G378" s="11">
        <v>1</v>
      </c>
      <c r="H378" t="s">
        <v>2379</v>
      </c>
      <c r="I378" t="str" cm="1">
        <f t="array" ref="I378">_xlfn.IFS(B378&lt;=18,"UNDERWEIGHT",B378&lt;=24.9,"NORMALWEIGHT",B378&lt;=29.9,"OVERWEIGHT",B378&gt;=30,"OBESITY")</f>
        <v>OBESITY</v>
      </c>
      <c r="J378" t="str" cm="1">
        <f t="array" ref="J378">_xlfn.IFS(C378&lt;=5.7,"NORMAL",C378&lt;=6.4,"PREDIABETES",C378&gt;=6.5,"DIABETES")</f>
        <v>NORMAL</v>
      </c>
    </row>
    <row r="379" spans="1:10" x14ac:dyDescent="0.25">
      <c r="A379" t="s">
        <v>1993</v>
      </c>
      <c r="B379">
        <v>31.9</v>
      </c>
      <c r="C379">
        <v>11.89</v>
      </c>
      <c r="D379" t="s">
        <v>2379</v>
      </c>
      <c r="E379" t="s">
        <v>2379</v>
      </c>
      <c r="F379" t="s">
        <v>2379</v>
      </c>
      <c r="G379" s="11">
        <v>0</v>
      </c>
      <c r="H379" t="s">
        <v>2379</v>
      </c>
      <c r="I379" t="str" cm="1">
        <f t="array" ref="I379">_xlfn.IFS(B379&lt;=18,"UNDERWEIGHT",B379&lt;=24.9,"NORMALWEIGHT",B379&lt;=29.9,"OVERWEIGHT",B379&gt;=30,"OBESITY")</f>
        <v>OBESITY</v>
      </c>
      <c r="J379" t="str" cm="1">
        <f t="array" ref="J379">_xlfn.IFS(C379&lt;=5.7,"NORMAL",C379&lt;=6.4,"PREDIABETES",C379&gt;=6.5,"DIABETES")</f>
        <v>DIABETES</v>
      </c>
    </row>
    <row r="380" spans="1:10" x14ac:dyDescent="0.25">
      <c r="A380" t="s">
        <v>1992</v>
      </c>
      <c r="B380">
        <v>30.6</v>
      </c>
      <c r="C380">
        <v>5.24</v>
      </c>
      <c r="D380" t="s">
        <v>2379</v>
      </c>
      <c r="E380" t="s">
        <v>2379</v>
      </c>
      <c r="F380" t="s">
        <v>2379</v>
      </c>
      <c r="G380" s="11">
        <v>0</v>
      </c>
      <c r="H380" t="s">
        <v>2380</v>
      </c>
      <c r="I380" t="str" cm="1">
        <f t="array" ref="I380">_xlfn.IFS(B380&lt;=18,"UNDERWEIGHT",B380&lt;=24.9,"NORMALWEIGHT",B380&lt;=29.9,"OVERWEIGHT",B380&gt;=30,"OBESITY")</f>
        <v>OBESITY</v>
      </c>
      <c r="J380" t="str" cm="1">
        <f t="array" ref="J380">_xlfn.IFS(C380&lt;=5.7,"NORMAL",C380&lt;=6.4,"PREDIABETES",C380&gt;=6.5,"DIABETES")</f>
        <v>NORMAL</v>
      </c>
    </row>
    <row r="381" spans="1:10" x14ac:dyDescent="0.25">
      <c r="A381" t="s">
        <v>1991</v>
      </c>
      <c r="B381">
        <v>28.975000000000001</v>
      </c>
      <c r="C381">
        <v>7.63</v>
      </c>
      <c r="D381" t="s">
        <v>2379</v>
      </c>
      <c r="E381" t="s">
        <v>2379</v>
      </c>
      <c r="F381" t="s">
        <v>2379</v>
      </c>
      <c r="G381" s="11">
        <v>0</v>
      </c>
      <c r="H381" t="s">
        <v>2380</v>
      </c>
      <c r="I381" t="str" cm="1">
        <f t="array" ref="I381">_xlfn.IFS(B381&lt;=18,"UNDERWEIGHT",B381&lt;=24.9,"NORMALWEIGHT",B381&lt;=29.9,"OVERWEIGHT",B381&gt;=30,"OBESITY")</f>
        <v>OVERWEIGHT</v>
      </c>
      <c r="J381" t="str" cm="1">
        <f t="array" ref="J381">_xlfn.IFS(C381&lt;=5.7,"NORMAL",C381&lt;=6.4,"PREDIABETES",C381&gt;=6.5,"DIABETES")</f>
        <v>DIABETES</v>
      </c>
    </row>
    <row r="382" spans="1:10" x14ac:dyDescent="0.25">
      <c r="A382" t="s">
        <v>1990</v>
      </c>
      <c r="B382">
        <v>24.86</v>
      </c>
      <c r="C382">
        <v>8.92</v>
      </c>
      <c r="D382" t="s">
        <v>2380</v>
      </c>
      <c r="E382" t="s">
        <v>2379</v>
      </c>
      <c r="F382" t="s">
        <v>2379</v>
      </c>
      <c r="G382" s="11">
        <v>2</v>
      </c>
      <c r="H382" t="s">
        <v>2379</v>
      </c>
      <c r="I382" t="str" cm="1">
        <f t="array" ref="I382">_xlfn.IFS(B382&lt;=18,"UNDERWEIGHT",B382&lt;=24.9,"NORMALWEIGHT",B382&lt;=29.9,"OVERWEIGHT",B382&gt;=30,"OBESITY")</f>
        <v>NORMALWEIGHT</v>
      </c>
      <c r="J382" t="str" cm="1">
        <f t="array" ref="J382">_xlfn.IFS(C382&lt;=5.7,"NORMAL",C382&lt;=6.4,"PREDIABETES",C382&gt;=6.5,"DIABETES")</f>
        <v>DIABETES</v>
      </c>
    </row>
    <row r="383" spans="1:10" x14ac:dyDescent="0.25">
      <c r="A383" t="s">
        <v>1989</v>
      </c>
      <c r="B383">
        <v>19.54</v>
      </c>
      <c r="C383">
        <v>5.37</v>
      </c>
      <c r="D383" t="s">
        <v>2379</v>
      </c>
      <c r="E383" t="s">
        <v>2379</v>
      </c>
      <c r="F383" t="s">
        <v>2379</v>
      </c>
      <c r="G383" s="11">
        <v>0</v>
      </c>
      <c r="H383" t="s">
        <v>2380</v>
      </c>
      <c r="I383" t="str" cm="1">
        <f t="array" ref="I383">_xlfn.IFS(B383&lt;=18,"UNDERWEIGHT",B383&lt;=24.9,"NORMALWEIGHT",B383&lt;=29.9,"OVERWEIGHT",B383&gt;=30,"OBESITY")</f>
        <v>NORMALWEIGHT</v>
      </c>
      <c r="J383" t="str" cm="1">
        <f t="array" ref="J383">_xlfn.IFS(C383&lt;=5.7,"NORMAL",C383&lt;=6.4,"PREDIABETES",C383&gt;=6.5,"DIABETES")</f>
        <v>NORMAL</v>
      </c>
    </row>
    <row r="384" spans="1:10" x14ac:dyDescent="0.25">
      <c r="A384" t="s">
        <v>1988</v>
      </c>
      <c r="B384">
        <v>26.74</v>
      </c>
      <c r="C384">
        <v>4.3099999999999996</v>
      </c>
      <c r="D384" t="s">
        <v>2379</v>
      </c>
      <c r="E384" t="s">
        <v>2379</v>
      </c>
      <c r="F384" t="s">
        <v>2379</v>
      </c>
      <c r="G384" s="11">
        <v>0</v>
      </c>
      <c r="H384" t="s">
        <v>2380</v>
      </c>
      <c r="I384" t="str" cm="1">
        <f t="array" ref="I384">_xlfn.IFS(B384&lt;=18,"UNDERWEIGHT",B384&lt;=24.9,"NORMALWEIGHT",B384&lt;=29.9,"OVERWEIGHT",B384&gt;=30,"OBESITY")</f>
        <v>OVERWEIGHT</v>
      </c>
      <c r="J384" t="str" cm="1">
        <f t="array" ref="J384">_xlfn.IFS(C384&lt;=5.7,"NORMAL",C384&lt;=6.4,"PREDIABETES",C384&gt;=6.5,"DIABETES")</f>
        <v>NORMAL</v>
      </c>
    </row>
    <row r="385" spans="1:10" x14ac:dyDescent="0.25">
      <c r="A385" t="s">
        <v>1987</v>
      </c>
      <c r="B385">
        <v>22.99</v>
      </c>
      <c r="C385">
        <v>10.46</v>
      </c>
      <c r="D385" t="s">
        <v>2379</v>
      </c>
      <c r="E385" t="s">
        <v>2379</v>
      </c>
      <c r="F385" t="s">
        <v>2379</v>
      </c>
      <c r="G385" s="11">
        <v>3</v>
      </c>
      <c r="H385" t="s">
        <v>2380</v>
      </c>
      <c r="I385" t="str" cm="1">
        <f t="array" ref="I385">_xlfn.IFS(B385&lt;=18,"UNDERWEIGHT",B385&lt;=24.9,"NORMALWEIGHT",B385&lt;=29.9,"OVERWEIGHT",B385&gt;=30,"OBESITY")</f>
        <v>NORMALWEIGHT</v>
      </c>
      <c r="J385" t="str" cm="1">
        <f t="array" ref="J385">_xlfn.IFS(C385&lt;=5.7,"NORMAL",C385&lt;=6.4,"PREDIABETES",C385&gt;=6.5,"DIABETES")</f>
        <v>DIABETES</v>
      </c>
    </row>
    <row r="386" spans="1:10" x14ac:dyDescent="0.25">
      <c r="A386" t="s">
        <v>1986</v>
      </c>
      <c r="B386">
        <v>31.46</v>
      </c>
      <c r="C386">
        <v>7.39</v>
      </c>
      <c r="D386" t="s">
        <v>2379</v>
      </c>
      <c r="E386" t="s">
        <v>2379</v>
      </c>
      <c r="F386" t="s">
        <v>2379</v>
      </c>
      <c r="G386" s="11">
        <v>0</v>
      </c>
      <c r="H386" t="s">
        <v>2379</v>
      </c>
      <c r="I386" t="str" cm="1">
        <f t="array" ref="I386">_xlfn.IFS(B386&lt;=18,"UNDERWEIGHT",B386&lt;=24.9,"NORMALWEIGHT",B386&lt;=29.9,"OVERWEIGHT",B386&gt;=30,"OBESITY")</f>
        <v>OBESITY</v>
      </c>
      <c r="J386" t="str" cm="1">
        <f t="array" ref="J386">_xlfn.IFS(C386&lt;=5.7,"NORMAL",C386&lt;=6.4,"PREDIABETES",C386&gt;=6.5,"DIABETES")</f>
        <v>DIABETES</v>
      </c>
    </row>
    <row r="387" spans="1:10" x14ac:dyDescent="0.25">
      <c r="A387" t="s">
        <v>1985</v>
      </c>
      <c r="B387">
        <v>30.86</v>
      </c>
      <c r="C387">
        <v>6.18</v>
      </c>
      <c r="D387" t="s">
        <v>2379</v>
      </c>
      <c r="E387" t="s">
        <v>2380</v>
      </c>
      <c r="F387" t="s">
        <v>2379</v>
      </c>
      <c r="G387" s="11">
        <v>2</v>
      </c>
      <c r="H387" t="s">
        <v>2380</v>
      </c>
      <c r="I387" t="str" cm="1">
        <f t="array" ref="I387">_xlfn.IFS(B387&lt;=18,"UNDERWEIGHT",B387&lt;=24.9,"NORMALWEIGHT",B387&lt;=29.9,"OVERWEIGHT",B387&gt;=30,"OBESITY")</f>
        <v>OBESITY</v>
      </c>
      <c r="J387" t="str" cm="1">
        <f t="array" ref="J387">_xlfn.IFS(C387&lt;=5.7,"NORMAL",C387&lt;=6.4,"PREDIABETES",C387&gt;=6.5,"DIABETES")</f>
        <v>PREDIABETES</v>
      </c>
    </row>
    <row r="388" spans="1:10" x14ac:dyDescent="0.25">
      <c r="A388" t="s">
        <v>1984</v>
      </c>
      <c r="B388">
        <v>31.96</v>
      </c>
      <c r="C388">
        <v>8.86</v>
      </c>
      <c r="D388" t="s">
        <v>2379</v>
      </c>
      <c r="E388" t="s">
        <v>2379</v>
      </c>
      <c r="F388" t="s">
        <v>2379</v>
      </c>
      <c r="G388" s="11">
        <v>0</v>
      </c>
      <c r="H388" t="s">
        <v>2380</v>
      </c>
      <c r="I388" t="str" cm="1">
        <f t="array" ref="I388">_xlfn.IFS(B388&lt;=18,"UNDERWEIGHT",B388&lt;=24.9,"NORMALWEIGHT",B388&lt;=29.9,"OVERWEIGHT",B388&gt;=30,"OBESITY")</f>
        <v>OBESITY</v>
      </c>
      <c r="J388" t="str" cm="1">
        <f t="array" ref="J388">_xlfn.IFS(C388&lt;=5.7,"NORMAL",C388&lt;=6.4,"PREDIABETES",C388&gt;=6.5,"DIABETES")</f>
        <v>DIABETES</v>
      </c>
    </row>
    <row r="389" spans="1:10" x14ac:dyDescent="0.25">
      <c r="A389" t="s">
        <v>1983</v>
      </c>
      <c r="B389">
        <v>23.76</v>
      </c>
      <c r="C389">
        <v>10.96</v>
      </c>
      <c r="D389" t="s">
        <v>2379</v>
      </c>
      <c r="E389" t="s">
        <v>2379</v>
      </c>
      <c r="F389" t="s">
        <v>2379</v>
      </c>
      <c r="G389" s="11">
        <v>3</v>
      </c>
      <c r="H389" t="s">
        <v>2380</v>
      </c>
      <c r="I389" t="str" cm="1">
        <f t="array" ref="I389">_xlfn.IFS(B389&lt;=18,"UNDERWEIGHT",B389&lt;=24.9,"NORMALWEIGHT",B389&lt;=29.9,"OVERWEIGHT",B389&gt;=30,"OBESITY")</f>
        <v>NORMALWEIGHT</v>
      </c>
      <c r="J389" t="str" cm="1">
        <f t="array" ref="J389">_xlfn.IFS(C389&lt;=5.7,"NORMAL",C389&lt;=6.4,"PREDIABETES",C389&gt;=6.5,"DIABETES")</f>
        <v>DIABETES</v>
      </c>
    </row>
    <row r="390" spans="1:10" x14ac:dyDescent="0.25">
      <c r="A390" t="s">
        <v>1982</v>
      </c>
      <c r="B390">
        <v>19.38</v>
      </c>
      <c r="C390">
        <v>6.28</v>
      </c>
      <c r="D390" t="s">
        <v>2379</v>
      </c>
      <c r="E390" t="s">
        <v>2379</v>
      </c>
      <c r="F390" t="s">
        <v>2379</v>
      </c>
      <c r="G390" s="11">
        <v>0</v>
      </c>
      <c r="H390" t="s">
        <v>2380</v>
      </c>
      <c r="I390" t="str" cm="1">
        <f t="array" ref="I390">_xlfn.IFS(B390&lt;=18,"UNDERWEIGHT",B390&lt;=24.9,"NORMALWEIGHT",B390&lt;=29.9,"OVERWEIGHT",B390&gt;=30,"OBESITY")</f>
        <v>NORMALWEIGHT</v>
      </c>
      <c r="J390" t="str" cm="1">
        <f t="array" ref="J390">_xlfn.IFS(C390&lt;=5.7,"NORMAL",C390&lt;=6.4,"PREDIABETES",C390&gt;=6.5,"DIABETES")</f>
        <v>PREDIABETES</v>
      </c>
    </row>
    <row r="391" spans="1:10" x14ac:dyDescent="0.25">
      <c r="A391" t="s">
        <v>1981</v>
      </c>
      <c r="B391">
        <v>16.21</v>
      </c>
      <c r="C391">
        <v>6.29</v>
      </c>
      <c r="D391" t="s">
        <v>2380</v>
      </c>
      <c r="E391" t="s">
        <v>2379</v>
      </c>
      <c r="F391" t="s">
        <v>2379</v>
      </c>
      <c r="G391" s="11">
        <v>1</v>
      </c>
      <c r="H391" t="s">
        <v>2380</v>
      </c>
      <c r="I391" t="str" cm="1">
        <f t="array" ref="I391">_xlfn.IFS(B391&lt;=18,"UNDERWEIGHT",B391&lt;=24.9,"NORMALWEIGHT",B391&lt;=29.9,"OVERWEIGHT",B391&gt;=30,"OBESITY")</f>
        <v>UNDERWEIGHT</v>
      </c>
      <c r="J391" t="str" cm="1">
        <f t="array" ref="J391">_xlfn.IFS(C391&lt;=5.7,"NORMAL",C391&lt;=6.4,"PREDIABETES",C391&gt;=6.5,"DIABETES")</f>
        <v>PREDIABETES</v>
      </c>
    </row>
    <row r="392" spans="1:10" x14ac:dyDescent="0.25">
      <c r="A392" t="s">
        <v>1980</v>
      </c>
      <c r="B392">
        <v>32.54</v>
      </c>
      <c r="C392">
        <v>4.0199999999999996</v>
      </c>
      <c r="D392" t="s">
        <v>2379</v>
      </c>
      <c r="E392" t="s">
        <v>2380</v>
      </c>
      <c r="F392" t="s">
        <v>2379</v>
      </c>
      <c r="G392" s="11">
        <v>1</v>
      </c>
      <c r="H392" t="s">
        <v>2380</v>
      </c>
      <c r="I392" t="str" cm="1">
        <f t="array" ref="I392">_xlfn.IFS(B392&lt;=18,"UNDERWEIGHT",B392&lt;=24.9,"NORMALWEIGHT",B392&lt;=29.9,"OVERWEIGHT",B392&gt;=30,"OBESITY")</f>
        <v>OBESITY</v>
      </c>
      <c r="J392" t="str" cm="1">
        <f t="array" ref="J392">_xlfn.IFS(C392&lt;=5.7,"NORMAL",C392&lt;=6.4,"PREDIABETES",C392&gt;=6.5,"DIABETES")</f>
        <v>NORMAL</v>
      </c>
    </row>
    <row r="393" spans="1:10" x14ac:dyDescent="0.25">
      <c r="A393" t="s">
        <v>1979</v>
      </c>
      <c r="B393">
        <v>36.765000000000001</v>
      </c>
      <c r="C393">
        <v>11.95</v>
      </c>
      <c r="D393" t="s">
        <v>2380</v>
      </c>
      <c r="E393" t="s">
        <v>2379</v>
      </c>
      <c r="F393" t="s">
        <v>2379</v>
      </c>
      <c r="G393" s="11">
        <v>2</v>
      </c>
      <c r="H393" t="s">
        <v>2379</v>
      </c>
      <c r="I393" t="str" cm="1">
        <f t="array" ref="I393">_xlfn.IFS(B393&lt;=18,"UNDERWEIGHT",B393&lt;=24.9,"NORMALWEIGHT",B393&lt;=29.9,"OVERWEIGHT",B393&gt;=30,"OBESITY")</f>
        <v>OBESITY</v>
      </c>
      <c r="J393" t="str" cm="1">
        <f t="array" ref="J393">_xlfn.IFS(C393&lt;=5.7,"NORMAL",C393&lt;=6.4,"PREDIABETES",C393&gt;=6.5,"DIABETES")</f>
        <v>DIABETES</v>
      </c>
    </row>
    <row r="394" spans="1:10" x14ac:dyDescent="0.25">
      <c r="A394" t="s">
        <v>1978</v>
      </c>
      <c r="B394">
        <v>35.909999999999997</v>
      </c>
      <c r="C394">
        <v>8.7100000000000009</v>
      </c>
      <c r="D394" t="s">
        <v>2379</v>
      </c>
      <c r="E394" t="s">
        <v>2379</v>
      </c>
      <c r="F394" t="s">
        <v>2379</v>
      </c>
      <c r="G394" s="11">
        <v>0</v>
      </c>
      <c r="H394" t="s">
        <v>2379</v>
      </c>
      <c r="I394" t="str" cm="1">
        <f t="array" ref="I394">_xlfn.IFS(B394&lt;=18,"UNDERWEIGHT",B394&lt;=24.9,"NORMALWEIGHT",B394&lt;=29.9,"OVERWEIGHT",B394&gt;=30,"OBESITY")</f>
        <v>OBESITY</v>
      </c>
      <c r="J394" t="str" cm="1">
        <f t="array" ref="J394">_xlfn.IFS(C394&lt;=5.7,"NORMAL",C394&lt;=6.4,"PREDIABETES",C394&gt;=6.5,"DIABETES")</f>
        <v>DIABETES</v>
      </c>
    </row>
    <row r="395" spans="1:10" x14ac:dyDescent="0.25">
      <c r="A395" t="s">
        <v>1977</v>
      </c>
      <c r="B395">
        <v>32.06</v>
      </c>
      <c r="C395">
        <v>4.67</v>
      </c>
      <c r="D395" t="s">
        <v>2379</v>
      </c>
      <c r="E395" t="s">
        <v>2380</v>
      </c>
      <c r="F395" t="s">
        <v>2379</v>
      </c>
      <c r="G395" s="11">
        <v>1</v>
      </c>
      <c r="H395" t="s">
        <v>2380</v>
      </c>
      <c r="I395" t="str" cm="1">
        <f t="array" ref="I395">_xlfn.IFS(B395&lt;=18,"UNDERWEIGHT",B395&lt;=24.9,"NORMALWEIGHT",B395&lt;=29.9,"OVERWEIGHT",B395&gt;=30,"OBESITY")</f>
        <v>OBESITY</v>
      </c>
      <c r="J395" t="str" cm="1">
        <f t="array" ref="J395">_xlfn.IFS(C395&lt;=5.7,"NORMAL",C395&lt;=6.4,"PREDIABETES",C395&gt;=6.5,"DIABETES")</f>
        <v>NORMAL</v>
      </c>
    </row>
    <row r="396" spans="1:10" x14ac:dyDescent="0.25">
      <c r="A396" t="s">
        <v>1976</v>
      </c>
      <c r="B396">
        <v>24.1</v>
      </c>
      <c r="C396">
        <v>11.14</v>
      </c>
      <c r="D396" t="s">
        <v>2380</v>
      </c>
      <c r="E396" t="s">
        <v>2379</v>
      </c>
      <c r="F396" t="s">
        <v>2379</v>
      </c>
      <c r="G396" s="11">
        <v>1</v>
      </c>
      <c r="H396" t="s">
        <v>2379</v>
      </c>
      <c r="I396" t="str" cm="1">
        <f t="array" ref="I396">_xlfn.IFS(B396&lt;=18,"UNDERWEIGHT",B396&lt;=24.9,"NORMALWEIGHT",B396&lt;=29.9,"OVERWEIGHT",B396&gt;=30,"OBESITY")</f>
        <v>NORMALWEIGHT</v>
      </c>
      <c r="J396" t="str" cm="1">
        <f t="array" ref="J396">_xlfn.IFS(C396&lt;=5.7,"NORMAL",C396&lt;=6.4,"PREDIABETES",C396&gt;=6.5,"DIABETES")</f>
        <v>DIABETES</v>
      </c>
    </row>
    <row r="397" spans="1:10" x14ac:dyDescent="0.25">
      <c r="A397" t="s">
        <v>1975</v>
      </c>
      <c r="B397">
        <v>27.1</v>
      </c>
      <c r="C397">
        <v>9.0500000000000007</v>
      </c>
      <c r="D397" t="s">
        <v>2379</v>
      </c>
      <c r="E397" t="s">
        <v>2379</v>
      </c>
      <c r="F397" t="s">
        <v>2379</v>
      </c>
      <c r="G397" s="11">
        <v>2</v>
      </c>
      <c r="H397" t="s">
        <v>2379</v>
      </c>
      <c r="I397" t="str" cm="1">
        <f t="array" ref="I397">_xlfn.IFS(B397&lt;=18,"UNDERWEIGHT",B397&lt;=24.9,"NORMALWEIGHT",B397&lt;=29.9,"OVERWEIGHT",B397&gt;=30,"OBESITY")</f>
        <v>OVERWEIGHT</v>
      </c>
      <c r="J397" t="str" cm="1">
        <f t="array" ref="J397">_xlfn.IFS(C397&lt;=5.7,"NORMAL",C397&lt;=6.4,"PREDIABETES",C397&gt;=6.5,"DIABETES")</f>
        <v>DIABETES</v>
      </c>
    </row>
    <row r="398" spans="1:10" x14ac:dyDescent="0.25">
      <c r="A398" t="s">
        <v>1974</v>
      </c>
      <c r="B398">
        <v>24.42</v>
      </c>
      <c r="C398">
        <v>11.31</v>
      </c>
      <c r="D398" t="s">
        <v>2379</v>
      </c>
      <c r="E398" t="s">
        <v>2379</v>
      </c>
      <c r="F398" t="s">
        <v>2379</v>
      </c>
      <c r="G398" s="11">
        <v>0</v>
      </c>
      <c r="H398" t="s">
        <v>2380</v>
      </c>
      <c r="I398" t="str" cm="1">
        <f t="array" ref="I398">_xlfn.IFS(B398&lt;=18,"UNDERWEIGHT",B398&lt;=24.9,"NORMALWEIGHT",B398&lt;=29.9,"OVERWEIGHT",B398&gt;=30,"OBESITY")</f>
        <v>NORMALWEIGHT</v>
      </c>
      <c r="J398" t="str" cm="1">
        <f t="array" ref="J398">_xlfn.IFS(C398&lt;=5.7,"NORMAL",C398&lt;=6.4,"PREDIABETES",C398&gt;=6.5,"DIABETES")</f>
        <v>DIABETES</v>
      </c>
    </row>
    <row r="399" spans="1:10" x14ac:dyDescent="0.25">
      <c r="A399" t="s">
        <v>1973</v>
      </c>
      <c r="B399">
        <v>26.695</v>
      </c>
      <c r="C399">
        <v>4.68</v>
      </c>
      <c r="D399" t="s">
        <v>2380</v>
      </c>
      <c r="E399" t="s">
        <v>2379</v>
      </c>
      <c r="F399" t="s">
        <v>2379</v>
      </c>
      <c r="G399" s="11">
        <v>2</v>
      </c>
      <c r="H399" t="s">
        <v>2380</v>
      </c>
      <c r="I399" t="str" cm="1">
        <f t="array" ref="I399">_xlfn.IFS(B399&lt;=18,"UNDERWEIGHT",B399&lt;=24.9,"NORMALWEIGHT",B399&lt;=29.9,"OVERWEIGHT",B399&gt;=30,"OBESITY")</f>
        <v>OVERWEIGHT</v>
      </c>
      <c r="J399" t="str" cm="1">
        <f t="array" ref="J399">_xlfn.IFS(C399&lt;=5.7,"NORMAL",C399&lt;=6.4,"PREDIABETES",C399&gt;=6.5,"DIABETES")</f>
        <v>NORMAL</v>
      </c>
    </row>
    <row r="400" spans="1:10" x14ac:dyDescent="0.25">
      <c r="A400" t="s">
        <v>1972</v>
      </c>
      <c r="B400">
        <v>27.79</v>
      </c>
      <c r="C400">
        <v>6.05</v>
      </c>
      <c r="D400" t="s">
        <v>2380</v>
      </c>
      <c r="E400" t="s">
        <v>2380</v>
      </c>
      <c r="F400" t="s">
        <v>2379</v>
      </c>
      <c r="G400" s="11">
        <v>1</v>
      </c>
      <c r="H400" t="s">
        <v>2380</v>
      </c>
      <c r="I400" t="str" cm="1">
        <f t="array" ref="I400">_xlfn.IFS(B400&lt;=18,"UNDERWEIGHT",B400&lt;=24.9,"NORMALWEIGHT",B400&lt;=29.9,"OVERWEIGHT",B400&gt;=30,"OBESITY")</f>
        <v>OVERWEIGHT</v>
      </c>
      <c r="J400" t="str" cm="1">
        <f t="array" ref="J400">_xlfn.IFS(C400&lt;=5.7,"NORMAL",C400&lt;=6.4,"PREDIABETES",C400&gt;=6.5,"DIABETES")</f>
        <v>PREDIABETES</v>
      </c>
    </row>
    <row r="401" spans="1:10" x14ac:dyDescent="0.25">
      <c r="A401" t="s">
        <v>1971</v>
      </c>
      <c r="B401">
        <v>32.68</v>
      </c>
      <c r="C401">
        <v>4.68</v>
      </c>
      <c r="D401" t="s">
        <v>2380</v>
      </c>
      <c r="E401" t="s">
        <v>2379</v>
      </c>
      <c r="F401" t="s">
        <v>2379</v>
      </c>
      <c r="G401" s="11">
        <v>0</v>
      </c>
      <c r="H401" t="s">
        <v>2379</v>
      </c>
      <c r="I401" t="str" cm="1">
        <f t="array" ref="I401">_xlfn.IFS(B401&lt;=18,"UNDERWEIGHT",B401&lt;=24.9,"NORMALWEIGHT",B401&lt;=29.9,"OVERWEIGHT",B401&gt;=30,"OBESITY")</f>
        <v>OBESITY</v>
      </c>
      <c r="J401" t="str" cm="1">
        <f t="array" ref="J401">_xlfn.IFS(C401&lt;=5.7,"NORMAL",C401&lt;=6.4,"PREDIABETES",C401&gt;=6.5,"DIABETES")</f>
        <v>NORMAL</v>
      </c>
    </row>
    <row r="402" spans="1:10" x14ac:dyDescent="0.25">
      <c r="A402" t="s">
        <v>1970</v>
      </c>
      <c r="B402">
        <v>26.4</v>
      </c>
      <c r="C402">
        <v>9.5</v>
      </c>
      <c r="D402" t="s">
        <v>2380</v>
      </c>
      <c r="E402" t="s">
        <v>2379</v>
      </c>
      <c r="F402" t="s">
        <v>2379</v>
      </c>
      <c r="G402" s="11">
        <v>2</v>
      </c>
      <c r="H402" t="s">
        <v>2379</v>
      </c>
      <c r="I402" t="str" cm="1">
        <f t="array" ref="I402">_xlfn.IFS(B402&lt;=18,"UNDERWEIGHT",B402&lt;=24.9,"NORMALWEIGHT",B402&lt;=29.9,"OVERWEIGHT",B402&gt;=30,"OBESITY")</f>
        <v>OVERWEIGHT</v>
      </c>
      <c r="J402" t="str" cm="1">
        <f t="array" ref="J402">_xlfn.IFS(C402&lt;=5.7,"NORMAL",C402&lt;=6.4,"PREDIABETES",C402&gt;=6.5,"DIABETES")</f>
        <v>DIABETES</v>
      </c>
    </row>
    <row r="403" spans="1:10" x14ac:dyDescent="0.25">
      <c r="A403" t="s">
        <v>1969</v>
      </c>
      <c r="B403">
        <v>23.655000000000001</v>
      </c>
      <c r="C403">
        <v>10.84</v>
      </c>
      <c r="D403" t="s">
        <v>2380</v>
      </c>
      <c r="E403" t="s">
        <v>2379</v>
      </c>
      <c r="F403" t="s">
        <v>2380</v>
      </c>
      <c r="G403" s="11">
        <v>1</v>
      </c>
      <c r="H403" t="s">
        <v>2380</v>
      </c>
      <c r="I403" t="str" cm="1">
        <f t="array" ref="I403">_xlfn.IFS(B403&lt;=18,"UNDERWEIGHT",B403&lt;=24.9,"NORMALWEIGHT",B403&lt;=29.9,"OVERWEIGHT",B403&gt;=30,"OBESITY")</f>
        <v>NORMALWEIGHT</v>
      </c>
      <c r="J403" t="str" cm="1">
        <f t="array" ref="J403">_xlfn.IFS(C403&lt;=5.7,"NORMAL",C403&lt;=6.4,"PREDIABETES",C403&gt;=6.5,"DIABETES")</f>
        <v>DIABETES</v>
      </c>
    </row>
    <row r="404" spans="1:10" x14ac:dyDescent="0.25">
      <c r="A404" t="s">
        <v>1968</v>
      </c>
      <c r="B404">
        <v>27.36</v>
      </c>
      <c r="C404">
        <v>5.88</v>
      </c>
      <c r="D404" t="s">
        <v>2379</v>
      </c>
      <c r="E404" t="s">
        <v>2379</v>
      </c>
      <c r="F404" t="s">
        <v>2379</v>
      </c>
      <c r="G404" s="11">
        <v>2</v>
      </c>
      <c r="H404" t="s">
        <v>2379</v>
      </c>
      <c r="I404" t="str" cm="1">
        <f t="array" ref="I404">_xlfn.IFS(B404&lt;=18,"UNDERWEIGHT",B404&lt;=24.9,"NORMALWEIGHT",B404&lt;=29.9,"OVERWEIGHT",B404&gt;=30,"OBESITY")</f>
        <v>OVERWEIGHT</v>
      </c>
      <c r="J404" t="str" cm="1">
        <f t="array" ref="J404">_xlfn.IFS(C404&lt;=5.7,"NORMAL",C404&lt;=6.4,"PREDIABETES",C404&gt;=6.5,"DIABETES")</f>
        <v>PREDIABETES</v>
      </c>
    </row>
    <row r="405" spans="1:10" x14ac:dyDescent="0.25">
      <c r="A405" t="s">
        <v>1967</v>
      </c>
      <c r="B405">
        <v>27.82</v>
      </c>
      <c r="C405">
        <v>5.24</v>
      </c>
      <c r="D405" t="s">
        <v>2380</v>
      </c>
      <c r="E405" t="s">
        <v>2379</v>
      </c>
      <c r="F405" t="s">
        <v>2379</v>
      </c>
      <c r="G405" s="11">
        <v>0</v>
      </c>
      <c r="H405" t="s">
        <v>2380</v>
      </c>
      <c r="I405" t="str" cm="1">
        <f t="array" ref="I405">_xlfn.IFS(B405&lt;=18,"UNDERWEIGHT",B405&lt;=24.9,"NORMALWEIGHT",B405&lt;=29.9,"OVERWEIGHT",B405&gt;=30,"OBESITY")</f>
        <v>OVERWEIGHT</v>
      </c>
      <c r="J405" t="str" cm="1">
        <f t="array" ref="J405">_xlfn.IFS(C405&lt;=5.7,"NORMAL",C405&lt;=6.4,"PREDIABETES",C405&gt;=6.5,"DIABETES")</f>
        <v>NORMAL</v>
      </c>
    </row>
    <row r="406" spans="1:10" x14ac:dyDescent="0.25">
      <c r="A406" t="s">
        <v>1966</v>
      </c>
      <c r="B406">
        <v>25.46</v>
      </c>
      <c r="C406">
        <v>11.75</v>
      </c>
      <c r="D406" t="s">
        <v>2379</v>
      </c>
      <c r="E406" t="s">
        <v>2379</v>
      </c>
      <c r="F406" t="s">
        <v>2379</v>
      </c>
      <c r="G406" s="11">
        <v>0</v>
      </c>
      <c r="H406" t="s">
        <v>2379</v>
      </c>
      <c r="I406" t="str" cm="1">
        <f t="array" ref="I406">_xlfn.IFS(B406&lt;=18,"UNDERWEIGHT",B406&lt;=24.9,"NORMALWEIGHT",B406&lt;=29.9,"OVERWEIGHT",B406&gt;=30,"OBESITY")</f>
        <v>OVERWEIGHT</v>
      </c>
      <c r="J406" t="str" cm="1">
        <f t="array" ref="J406">_xlfn.IFS(C406&lt;=5.7,"NORMAL",C406&lt;=6.4,"PREDIABETES",C406&gt;=6.5,"DIABETES")</f>
        <v>DIABETES</v>
      </c>
    </row>
    <row r="407" spans="1:10" x14ac:dyDescent="0.25">
      <c r="A407" t="s">
        <v>1965</v>
      </c>
      <c r="B407">
        <v>25.1</v>
      </c>
      <c r="C407">
        <v>6.97</v>
      </c>
      <c r="D407" t="s">
        <v>2379</v>
      </c>
      <c r="E407" t="s">
        <v>2379</v>
      </c>
      <c r="F407" t="s">
        <v>2379</v>
      </c>
      <c r="G407" s="11">
        <v>0</v>
      </c>
      <c r="H407" t="s">
        <v>2380</v>
      </c>
      <c r="I407" t="str" cm="1">
        <f t="array" ref="I407">_xlfn.IFS(B407&lt;=18,"UNDERWEIGHT",B407&lt;=24.9,"NORMALWEIGHT",B407&lt;=29.9,"OVERWEIGHT",B407&gt;=30,"OBESITY")</f>
        <v>OVERWEIGHT</v>
      </c>
      <c r="J407" t="str" cm="1">
        <f t="array" ref="J407">_xlfn.IFS(C407&lt;=5.7,"NORMAL",C407&lt;=6.4,"PREDIABETES",C407&gt;=6.5,"DIABETES")</f>
        <v>DIABETES</v>
      </c>
    </row>
    <row r="408" spans="1:10" x14ac:dyDescent="0.25">
      <c r="A408" t="s">
        <v>1964</v>
      </c>
      <c r="B408">
        <v>32.11</v>
      </c>
      <c r="C408">
        <v>4.76</v>
      </c>
      <c r="D408" t="s">
        <v>2379</v>
      </c>
      <c r="E408" t="s">
        <v>2379</v>
      </c>
      <c r="F408" t="s">
        <v>2379</v>
      </c>
      <c r="G408" s="11">
        <v>2</v>
      </c>
      <c r="H408" t="s">
        <v>2379</v>
      </c>
      <c r="I408" t="str" cm="1">
        <f t="array" ref="I408">_xlfn.IFS(B408&lt;=18,"UNDERWEIGHT",B408&lt;=24.9,"NORMALWEIGHT",B408&lt;=29.9,"OVERWEIGHT",B408&gt;=30,"OBESITY")</f>
        <v>OBESITY</v>
      </c>
      <c r="J408" t="str" cm="1">
        <f t="array" ref="J408">_xlfn.IFS(C408&lt;=5.7,"NORMAL",C408&lt;=6.4,"PREDIABETES",C408&gt;=6.5,"DIABETES")</f>
        <v>NORMAL</v>
      </c>
    </row>
    <row r="409" spans="1:10" x14ac:dyDescent="0.25">
      <c r="A409" t="s">
        <v>1963</v>
      </c>
      <c r="B409">
        <v>29.8</v>
      </c>
      <c r="C409">
        <v>8.24</v>
      </c>
      <c r="D409" t="s">
        <v>2380</v>
      </c>
      <c r="E409" t="s">
        <v>2379</v>
      </c>
      <c r="F409" t="s">
        <v>2379</v>
      </c>
      <c r="G409" s="11">
        <v>1</v>
      </c>
      <c r="H409" t="s">
        <v>2380</v>
      </c>
      <c r="I409" t="str" cm="1">
        <f t="array" ref="I409">_xlfn.IFS(B409&lt;=18,"UNDERWEIGHT",B409&lt;=24.9,"NORMALWEIGHT",B409&lt;=29.9,"OVERWEIGHT",B409&gt;=30,"OBESITY")</f>
        <v>OVERWEIGHT</v>
      </c>
      <c r="J409" t="str" cm="1">
        <f t="array" ref="J409">_xlfn.IFS(C409&lt;=5.7,"NORMAL",C409&lt;=6.4,"PREDIABETES",C409&gt;=6.5,"DIABETES")</f>
        <v>DIABETES</v>
      </c>
    </row>
    <row r="410" spans="1:10" x14ac:dyDescent="0.25">
      <c r="A410" t="s">
        <v>1962</v>
      </c>
      <c r="B410">
        <v>24.01</v>
      </c>
      <c r="C410">
        <v>4.76</v>
      </c>
      <c r="D410" t="s">
        <v>2379</v>
      </c>
      <c r="E410" t="s">
        <v>2379</v>
      </c>
      <c r="F410" t="s">
        <v>2379</v>
      </c>
      <c r="G410" s="11">
        <v>1</v>
      </c>
      <c r="H410" t="s">
        <v>2380</v>
      </c>
      <c r="I410" t="str" cm="1">
        <f t="array" ref="I410">_xlfn.IFS(B410&lt;=18,"UNDERWEIGHT",B410&lt;=24.9,"NORMALWEIGHT",B410&lt;=29.9,"OVERWEIGHT",B410&gt;=30,"OBESITY")</f>
        <v>NORMALWEIGHT</v>
      </c>
      <c r="J410" t="str" cm="1">
        <f t="array" ref="J410">_xlfn.IFS(C410&lt;=5.7,"NORMAL",C410&lt;=6.4,"PREDIABETES",C410&gt;=6.5,"DIABETES")</f>
        <v>NORMAL</v>
      </c>
    </row>
    <row r="411" spans="1:10" x14ac:dyDescent="0.25">
      <c r="A411" t="s">
        <v>1961</v>
      </c>
      <c r="B411">
        <v>23.21</v>
      </c>
      <c r="C411">
        <v>6.03</v>
      </c>
      <c r="D411" t="s">
        <v>2379</v>
      </c>
      <c r="E411" t="s">
        <v>2379</v>
      </c>
      <c r="F411" t="s">
        <v>2379</v>
      </c>
      <c r="G411" s="11">
        <v>1</v>
      </c>
      <c r="H411" t="s">
        <v>2379</v>
      </c>
      <c r="I411" t="str" cm="1">
        <f t="array" ref="I411">_xlfn.IFS(B411&lt;=18,"UNDERWEIGHT",B411&lt;=24.9,"NORMALWEIGHT",B411&lt;=29.9,"OVERWEIGHT",B411&gt;=30,"OBESITY")</f>
        <v>NORMALWEIGHT</v>
      </c>
      <c r="J411" t="str" cm="1">
        <f t="array" ref="J411">_xlfn.IFS(C411&lt;=5.7,"NORMAL",C411&lt;=6.4,"PREDIABETES",C411&gt;=6.5,"DIABETES")</f>
        <v>PREDIABETES</v>
      </c>
    </row>
    <row r="412" spans="1:10" x14ac:dyDescent="0.25">
      <c r="A412" t="s">
        <v>1960</v>
      </c>
      <c r="B412">
        <v>21.2</v>
      </c>
      <c r="C412">
        <v>4.07</v>
      </c>
      <c r="D412" t="s">
        <v>2380</v>
      </c>
      <c r="E412" t="s">
        <v>2379</v>
      </c>
      <c r="F412" t="s">
        <v>2379</v>
      </c>
      <c r="G412" s="11">
        <v>1</v>
      </c>
      <c r="H412" t="s">
        <v>2380</v>
      </c>
      <c r="I412" t="str" cm="1">
        <f t="array" ref="I412">_xlfn.IFS(B412&lt;=18,"UNDERWEIGHT",B412&lt;=24.9,"NORMALWEIGHT",B412&lt;=29.9,"OVERWEIGHT",B412&gt;=30,"OBESITY")</f>
        <v>NORMALWEIGHT</v>
      </c>
      <c r="J412" t="str" cm="1">
        <f t="array" ref="J412">_xlfn.IFS(C412&lt;=5.7,"NORMAL",C412&lt;=6.4,"PREDIABETES",C412&gt;=6.5,"DIABETES")</f>
        <v>NORMAL</v>
      </c>
    </row>
    <row r="413" spans="1:10" x14ac:dyDescent="0.25">
      <c r="A413" t="s">
        <v>1959</v>
      </c>
      <c r="B413">
        <v>28.215</v>
      </c>
      <c r="C413">
        <v>8.26</v>
      </c>
      <c r="D413" t="s">
        <v>2380</v>
      </c>
      <c r="E413" t="s">
        <v>2379</v>
      </c>
      <c r="F413" t="s">
        <v>2379</v>
      </c>
      <c r="G413" s="11">
        <v>1</v>
      </c>
      <c r="H413" t="s">
        <v>2380</v>
      </c>
      <c r="I413" t="str" cm="1">
        <f t="array" ref="I413">_xlfn.IFS(B413&lt;=18,"UNDERWEIGHT",B413&lt;=24.9,"NORMALWEIGHT",B413&lt;=29.9,"OVERWEIGHT",B413&gt;=30,"OBESITY")</f>
        <v>OVERWEIGHT</v>
      </c>
      <c r="J413" t="str" cm="1">
        <f t="array" ref="J413">_xlfn.IFS(C413&lt;=5.7,"NORMAL",C413&lt;=6.4,"PREDIABETES",C413&gt;=6.5,"DIABETES")</f>
        <v>DIABETES</v>
      </c>
    </row>
    <row r="414" spans="1:10" x14ac:dyDescent="0.25">
      <c r="A414" t="s">
        <v>1958</v>
      </c>
      <c r="B414">
        <v>38.094999999999999</v>
      </c>
      <c r="C414">
        <v>4.76</v>
      </c>
      <c r="D414" t="s">
        <v>2379</v>
      </c>
      <c r="E414" t="s">
        <v>2379</v>
      </c>
      <c r="F414" t="s">
        <v>2379</v>
      </c>
      <c r="G414" s="11">
        <v>1</v>
      </c>
      <c r="H414" t="s">
        <v>2379</v>
      </c>
      <c r="I414" t="str" cm="1">
        <f t="array" ref="I414">_xlfn.IFS(B414&lt;=18,"UNDERWEIGHT",B414&lt;=24.9,"NORMALWEIGHT",B414&lt;=29.9,"OVERWEIGHT",B414&gt;=30,"OBESITY")</f>
        <v>OBESITY</v>
      </c>
      <c r="J414" t="str" cm="1">
        <f t="array" ref="J414">_xlfn.IFS(C414&lt;=5.7,"NORMAL",C414&lt;=6.4,"PREDIABETES",C414&gt;=6.5,"DIABETES")</f>
        <v>NORMAL</v>
      </c>
    </row>
    <row r="415" spans="1:10" x14ac:dyDescent="0.25">
      <c r="A415" t="s">
        <v>1957</v>
      </c>
      <c r="B415">
        <v>22.61</v>
      </c>
      <c r="C415">
        <v>6.13</v>
      </c>
      <c r="D415" t="s">
        <v>2380</v>
      </c>
      <c r="E415" t="s">
        <v>2379</v>
      </c>
      <c r="F415" t="s">
        <v>2380</v>
      </c>
      <c r="G415" s="11">
        <v>1</v>
      </c>
      <c r="H415" t="s">
        <v>2380</v>
      </c>
      <c r="I415" t="str" cm="1">
        <f t="array" ref="I415">_xlfn.IFS(B415&lt;=18,"UNDERWEIGHT",B415&lt;=24.9,"NORMALWEIGHT",B415&lt;=29.9,"OVERWEIGHT",B415&gt;=30,"OBESITY")</f>
        <v>NORMALWEIGHT</v>
      </c>
      <c r="J415" t="str" cm="1">
        <f t="array" ref="J415">_xlfn.IFS(C415&lt;=5.7,"NORMAL",C415&lt;=6.4,"PREDIABETES",C415&gt;=6.5,"DIABETES")</f>
        <v>PREDIABETES</v>
      </c>
    </row>
    <row r="416" spans="1:10" x14ac:dyDescent="0.25">
      <c r="A416" t="s">
        <v>1956</v>
      </c>
      <c r="B416">
        <v>24.32</v>
      </c>
      <c r="C416">
        <v>10.47</v>
      </c>
      <c r="D416" t="s">
        <v>2380</v>
      </c>
      <c r="E416" t="s">
        <v>2379</v>
      </c>
      <c r="F416" t="s">
        <v>2379</v>
      </c>
      <c r="G416" s="11">
        <v>2</v>
      </c>
      <c r="H416" t="s">
        <v>2380</v>
      </c>
      <c r="I416" t="str" cm="1">
        <f t="array" ref="I416">_xlfn.IFS(B416&lt;=18,"UNDERWEIGHT",B416&lt;=24.9,"NORMALWEIGHT",B416&lt;=29.9,"OVERWEIGHT",B416&gt;=30,"OBESITY")</f>
        <v>NORMALWEIGHT</v>
      </c>
      <c r="J416" t="str" cm="1">
        <f t="array" ref="J416">_xlfn.IFS(C416&lt;=5.7,"NORMAL",C416&lt;=6.4,"PREDIABETES",C416&gt;=6.5,"DIABETES")</f>
        <v>DIABETES</v>
      </c>
    </row>
    <row r="417" spans="1:10" x14ac:dyDescent="0.25">
      <c r="A417" t="s">
        <v>1955</v>
      </c>
      <c r="B417">
        <v>20.96</v>
      </c>
      <c r="C417">
        <v>4.04</v>
      </c>
      <c r="D417" t="s">
        <v>2380</v>
      </c>
      <c r="E417" t="s">
        <v>2379</v>
      </c>
      <c r="F417" t="s">
        <v>2379</v>
      </c>
      <c r="G417" s="11">
        <v>1</v>
      </c>
      <c r="H417" t="s">
        <v>2380</v>
      </c>
      <c r="I417" t="str" cm="1">
        <f t="array" ref="I417">_xlfn.IFS(B417&lt;=18,"UNDERWEIGHT",B417&lt;=24.9,"NORMALWEIGHT",B417&lt;=29.9,"OVERWEIGHT",B417&gt;=30,"OBESITY")</f>
        <v>NORMALWEIGHT</v>
      </c>
      <c r="J417" t="str" cm="1">
        <f t="array" ref="J417">_xlfn.IFS(C417&lt;=5.7,"NORMAL",C417&lt;=6.4,"PREDIABETES",C417&gt;=6.5,"DIABETES")</f>
        <v>NORMAL</v>
      </c>
    </row>
    <row r="418" spans="1:10" x14ac:dyDescent="0.25">
      <c r="A418" t="s">
        <v>1954</v>
      </c>
      <c r="B418">
        <v>19.68</v>
      </c>
      <c r="C418">
        <v>5.74</v>
      </c>
      <c r="D418" t="s">
        <v>2379</v>
      </c>
      <c r="E418" t="s">
        <v>2379</v>
      </c>
      <c r="F418" t="s">
        <v>2379</v>
      </c>
      <c r="G418" s="11">
        <v>0</v>
      </c>
      <c r="H418" t="s">
        <v>2380</v>
      </c>
      <c r="I418" t="str" cm="1">
        <f t="array" ref="I418">_xlfn.IFS(B418&lt;=18,"UNDERWEIGHT",B418&lt;=24.9,"NORMALWEIGHT",B418&lt;=29.9,"OVERWEIGHT",B418&gt;=30,"OBESITY")</f>
        <v>NORMALWEIGHT</v>
      </c>
      <c r="J418" t="str" cm="1">
        <f t="array" ref="J418">_xlfn.IFS(C418&lt;=5.7,"NORMAL",C418&lt;=6.4,"PREDIABETES",C418&gt;=6.5,"DIABETES")</f>
        <v>PREDIABETES</v>
      </c>
    </row>
    <row r="419" spans="1:10" x14ac:dyDescent="0.25">
      <c r="A419" t="s">
        <v>1953</v>
      </c>
      <c r="B419">
        <v>18.100000000000001</v>
      </c>
      <c r="C419">
        <v>6.33</v>
      </c>
      <c r="D419" t="s">
        <v>2379</v>
      </c>
      <c r="E419" t="s">
        <v>2379</v>
      </c>
      <c r="F419" t="s">
        <v>2379</v>
      </c>
      <c r="G419" s="11">
        <v>1</v>
      </c>
      <c r="H419" t="s">
        <v>2380</v>
      </c>
      <c r="I419" t="str" cm="1">
        <f t="array" ref="I419">_xlfn.IFS(B419&lt;=18,"UNDERWEIGHT",B419&lt;=24.9,"NORMALWEIGHT",B419&lt;=29.9,"OVERWEIGHT",B419&gt;=30,"OBESITY")</f>
        <v>NORMALWEIGHT</v>
      </c>
      <c r="J419" t="str" cm="1">
        <f t="array" ref="J419">_xlfn.IFS(C419&lt;=5.7,"NORMAL",C419&lt;=6.4,"PREDIABETES",C419&gt;=6.5,"DIABETES")</f>
        <v>PREDIABETES</v>
      </c>
    </row>
    <row r="420" spans="1:10" x14ac:dyDescent="0.25">
      <c r="A420" t="s">
        <v>1952</v>
      </c>
      <c r="B420">
        <v>29.64</v>
      </c>
      <c r="C420">
        <v>4.28</v>
      </c>
      <c r="D420" t="s">
        <v>2380</v>
      </c>
      <c r="E420" t="s">
        <v>2379</v>
      </c>
      <c r="F420" t="s">
        <v>2379</v>
      </c>
      <c r="G420" s="11">
        <v>0</v>
      </c>
      <c r="H420" t="s">
        <v>2379</v>
      </c>
      <c r="I420" t="str" cm="1">
        <f t="array" ref="I420">_xlfn.IFS(B420&lt;=18,"UNDERWEIGHT",B420&lt;=24.9,"NORMALWEIGHT",B420&lt;=29.9,"OVERWEIGHT",B420&gt;=30,"OBESITY")</f>
        <v>OVERWEIGHT</v>
      </c>
      <c r="J420" t="str" cm="1">
        <f t="array" ref="J420">_xlfn.IFS(C420&lt;=5.7,"NORMAL",C420&lt;=6.4,"PREDIABETES",C420&gt;=6.5,"DIABETES")</f>
        <v>NORMAL</v>
      </c>
    </row>
    <row r="421" spans="1:10" x14ac:dyDescent="0.25">
      <c r="A421" t="s">
        <v>1951</v>
      </c>
      <c r="B421">
        <v>25.3</v>
      </c>
      <c r="C421">
        <v>9.4700000000000006</v>
      </c>
      <c r="D421" t="s">
        <v>2380</v>
      </c>
      <c r="E421" t="s">
        <v>2379</v>
      </c>
      <c r="F421" t="s">
        <v>2379</v>
      </c>
      <c r="G421" s="11">
        <v>2</v>
      </c>
      <c r="H421" t="s">
        <v>2380</v>
      </c>
      <c r="I421" t="str" cm="1">
        <f t="array" ref="I421">_xlfn.IFS(B421&lt;=18,"UNDERWEIGHT",B421&lt;=24.9,"NORMALWEIGHT",B421&lt;=29.9,"OVERWEIGHT",B421&gt;=30,"OBESITY")</f>
        <v>OVERWEIGHT</v>
      </c>
      <c r="J421" t="str" cm="1">
        <f t="array" ref="J421">_xlfn.IFS(C421&lt;=5.7,"NORMAL",C421&lt;=6.4,"PREDIABETES",C421&gt;=6.5,"DIABETES")</f>
        <v>DIABETES</v>
      </c>
    </row>
    <row r="422" spans="1:10" x14ac:dyDescent="0.25">
      <c r="A422" t="s">
        <v>1950</v>
      </c>
      <c r="B422">
        <v>27.6</v>
      </c>
      <c r="C422">
        <v>4.8499999999999996</v>
      </c>
      <c r="D422" t="s">
        <v>2380</v>
      </c>
      <c r="E422" t="s">
        <v>2379</v>
      </c>
      <c r="F422" t="s">
        <v>2379</v>
      </c>
      <c r="G422" s="11">
        <v>0</v>
      </c>
      <c r="H422" t="s">
        <v>2379</v>
      </c>
      <c r="I422" t="str" cm="1">
        <f t="array" ref="I422">_xlfn.IFS(B422&lt;=18,"UNDERWEIGHT",B422&lt;=24.9,"NORMALWEIGHT",B422&lt;=29.9,"OVERWEIGHT",B422&gt;=30,"OBESITY")</f>
        <v>OVERWEIGHT</v>
      </c>
      <c r="J422" t="str" cm="1">
        <f t="array" ref="J422">_xlfn.IFS(C422&lt;=5.7,"NORMAL",C422&lt;=6.4,"PREDIABETES",C422&gt;=6.5,"DIABETES")</f>
        <v>NORMAL</v>
      </c>
    </row>
    <row r="423" spans="1:10" x14ac:dyDescent="0.25">
      <c r="A423" t="s">
        <v>1949</v>
      </c>
      <c r="B423">
        <v>27.645</v>
      </c>
      <c r="C423">
        <v>11.03</v>
      </c>
      <c r="D423" t="s">
        <v>2380</v>
      </c>
      <c r="E423" t="s">
        <v>2379</v>
      </c>
      <c r="F423" t="s">
        <v>2379</v>
      </c>
      <c r="G423" s="11">
        <v>1</v>
      </c>
      <c r="H423" t="s">
        <v>2380</v>
      </c>
      <c r="I423" t="str" cm="1">
        <f t="array" ref="I423">_xlfn.IFS(B423&lt;=18,"UNDERWEIGHT",B423&lt;=24.9,"NORMALWEIGHT",B423&lt;=29.9,"OVERWEIGHT",B423&gt;=30,"OBESITY")</f>
        <v>OVERWEIGHT</v>
      </c>
      <c r="J423" t="str" cm="1">
        <f t="array" ref="J423">_xlfn.IFS(C423&lt;=5.7,"NORMAL",C423&lt;=6.4,"PREDIABETES",C423&gt;=6.5,"DIABETES")</f>
        <v>DIABETES</v>
      </c>
    </row>
    <row r="424" spans="1:10" x14ac:dyDescent="0.25">
      <c r="A424" t="s">
        <v>1948</v>
      </c>
      <c r="B424">
        <v>27.6</v>
      </c>
      <c r="C424">
        <v>5.22</v>
      </c>
      <c r="D424" t="s">
        <v>2379</v>
      </c>
      <c r="E424" t="s">
        <v>2379</v>
      </c>
      <c r="F424" t="s">
        <v>2379</v>
      </c>
      <c r="G424" s="11">
        <v>2</v>
      </c>
      <c r="H424" t="s">
        <v>2380</v>
      </c>
      <c r="I424" t="str" cm="1">
        <f t="array" ref="I424">_xlfn.IFS(B424&lt;=18,"UNDERWEIGHT",B424&lt;=24.9,"NORMALWEIGHT",B424&lt;=29.9,"OVERWEIGHT",B424&gt;=30,"OBESITY")</f>
        <v>OVERWEIGHT</v>
      </c>
      <c r="J424" t="str" cm="1">
        <f t="array" ref="J424">_xlfn.IFS(C424&lt;=5.7,"NORMAL",C424&lt;=6.4,"PREDIABETES",C424&gt;=6.5,"DIABETES")</f>
        <v>NORMAL</v>
      </c>
    </row>
    <row r="425" spans="1:10" x14ac:dyDescent="0.25">
      <c r="A425" t="s">
        <v>1947</v>
      </c>
      <c r="B425">
        <v>25.08</v>
      </c>
      <c r="C425">
        <v>9.52</v>
      </c>
      <c r="D425" t="s">
        <v>2380</v>
      </c>
      <c r="E425" t="s">
        <v>2379</v>
      </c>
      <c r="F425" t="s">
        <v>2379</v>
      </c>
      <c r="G425" s="11">
        <v>2</v>
      </c>
      <c r="H425" t="s">
        <v>2379</v>
      </c>
      <c r="I425" t="str" cm="1">
        <f t="array" ref="I425">_xlfn.IFS(B425&lt;=18,"UNDERWEIGHT",B425&lt;=24.9,"NORMALWEIGHT",B425&lt;=29.9,"OVERWEIGHT",B425&gt;=30,"OBESITY")</f>
        <v>OVERWEIGHT</v>
      </c>
      <c r="J425" t="str" cm="1">
        <f t="array" ref="J425">_xlfn.IFS(C425&lt;=5.7,"NORMAL",C425&lt;=6.4,"PREDIABETES",C425&gt;=6.5,"DIABETES")</f>
        <v>DIABETES</v>
      </c>
    </row>
    <row r="426" spans="1:10" x14ac:dyDescent="0.25">
      <c r="A426" t="s">
        <v>1946</v>
      </c>
      <c r="B426">
        <v>30.02</v>
      </c>
      <c r="C426">
        <v>11.09</v>
      </c>
      <c r="D426" t="s">
        <v>2379</v>
      </c>
      <c r="E426" t="s">
        <v>2379</v>
      </c>
      <c r="F426" t="s">
        <v>2379</v>
      </c>
      <c r="G426" s="11">
        <v>0</v>
      </c>
      <c r="H426" t="s">
        <v>2379</v>
      </c>
      <c r="I426" t="str" cm="1">
        <f t="array" ref="I426">_xlfn.IFS(B426&lt;=18,"UNDERWEIGHT",B426&lt;=24.9,"NORMALWEIGHT",B426&lt;=29.9,"OVERWEIGHT",B426&gt;=30,"OBESITY")</f>
        <v>OBESITY</v>
      </c>
      <c r="J426" t="str" cm="1">
        <f t="array" ref="J426">_xlfn.IFS(C426&lt;=5.7,"NORMAL",C426&lt;=6.4,"PREDIABETES",C426&gt;=6.5,"DIABETES")</f>
        <v>DIABETES</v>
      </c>
    </row>
    <row r="427" spans="1:10" x14ac:dyDescent="0.25">
      <c r="A427" t="s">
        <v>1945</v>
      </c>
      <c r="B427">
        <v>27.36</v>
      </c>
      <c r="C427">
        <v>9.4499999999999993</v>
      </c>
      <c r="D427" t="s">
        <v>2380</v>
      </c>
      <c r="E427" t="s">
        <v>2379</v>
      </c>
      <c r="F427" t="s">
        <v>2379</v>
      </c>
      <c r="G427" s="11">
        <v>2</v>
      </c>
      <c r="H427" t="s">
        <v>2380</v>
      </c>
      <c r="I427" t="str" cm="1">
        <f t="array" ref="I427">_xlfn.IFS(B427&lt;=18,"UNDERWEIGHT",B427&lt;=24.9,"NORMALWEIGHT",B427&lt;=29.9,"OVERWEIGHT",B427&gt;=30,"OBESITY")</f>
        <v>OVERWEIGHT</v>
      </c>
      <c r="J427" t="str" cm="1">
        <f t="array" ref="J427">_xlfn.IFS(C427&lt;=5.7,"NORMAL",C427&lt;=6.4,"PREDIABETES",C427&gt;=6.5,"DIABETES")</f>
        <v>DIABETES</v>
      </c>
    </row>
    <row r="428" spans="1:10" x14ac:dyDescent="0.25">
      <c r="A428" t="s">
        <v>1944</v>
      </c>
      <c r="B428">
        <v>22.2</v>
      </c>
      <c r="C428">
        <v>5.51</v>
      </c>
      <c r="D428" t="s">
        <v>2379</v>
      </c>
      <c r="E428" t="s">
        <v>2379</v>
      </c>
      <c r="F428" t="s">
        <v>2379</v>
      </c>
      <c r="G428" s="11">
        <v>0</v>
      </c>
      <c r="H428" t="s">
        <v>2380</v>
      </c>
      <c r="I428" t="str" cm="1">
        <f t="array" ref="I428">_xlfn.IFS(B428&lt;=18,"UNDERWEIGHT",B428&lt;=24.9,"NORMALWEIGHT",B428&lt;=29.9,"OVERWEIGHT",B428&gt;=30,"OBESITY")</f>
        <v>NORMALWEIGHT</v>
      </c>
      <c r="J428" t="str" cm="1">
        <f t="array" ref="J428">_xlfn.IFS(C428&lt;=5.7,"NORMAL",C428&lt;=6.4,"PREDIABETES",C428&gt;=6.5,"DIABETES")</f>
        <v>NORMAL</v>
      </c>
    </row>
    <row r="429" spans="1:10" x14ac:dyDescent="0.25">
      <c r="A429" t="s">
        <v>1943</v>
      </c>
      <c r="B429">
        <v>25.71</v>
      </c>
      <c r="C429">
        <v>4.18</v>
      </c>
      <c r="D429" t="s">
        <v>2379</v>
      </c>
      <c r="E429" t="s">
        <v>2380</v>
      </c>
      <c r="F429" t="s">
        <v>2379</v>
      </c>
      <c r="G429" s="11">
        <v>1</v>
      </c>
      <c r="H429" t="s">
        <v>2380</v>
      </c>
      <c r="I429" t="str" cm="1">
        <f t="array" ref="I429">_xlfn.IFS(B429&lt;=18,"UNDERWEIGHT",B429&lt;=24.9,"NORMALWEIGHT",B429&lt;=29.9,"OVERWEIGHT",B429&gt;=30,"OBESITY")</f>
        <v>OVERWEIGHT</v>
      </c>
      <c r="J429" t="str" cm="1">
        <f t="array" ref="J429">_xlfn.IFS(C429&lt;=5.7,"NORMAL",C429&lt;=6.4,"PREDIABETES",C429&gt;=6.5,"DIABETES")</f>
        <v>NORMAL</v>
      </c>
    </row>
    <row r="430" spans="1:10" x14ac:dyDescent="0.25">
      <c r="A430" t="s">
        <v>1942</v>
      </c>
      <c r="B430">
        <v>41.91</v>
      </c>
      <c r="C430">
        <v>5.98</v>
      </c>
      <c r="D430" t="s">
        <v>2380</v>
      </c>
      <c r="E430" t="s">
        <v>2379</v>
      </c>
      <c r="F430" t="s">
        <v>2379</v>
      </c>
      <c r="G430" s="11">
        <v>1</v>
      </c>
      <c r="H430" t="s">
        <v>2379</v>
      </c>
      <c r="I430" t="str" cm="1">
        <f t="array" ref="I430">_xlfn.IFS(B430&lt;=18,"UNDERWEIGHT",B430&lt;=24.9,"NORMALWEIGHT",B430&lt;=29.9,"OVERWEIGHT",B430&gt;=30,"OBESITY")</f>
        <v>OBESITY</v>
      </c>
      <c r="J430" t="str" cm="1">
        <f t="array" ref="J430">_xlfn.IFS(C430&lt;=5.7,"NORMAL",C430&lt;=6.4,"PREDIABETES",C430&gt;=6.5,"DIABETES")</f>
        <v>PREDIABETES</v>
      </c>
    </row>
    <row r="431" spans="1:10" x14ac:dyDescent="0.25">
      <c r="A431" t="s">
        <v>1941</v>
      </c>
      <c r="B431">
        <v>25.85</v>
      </c>
      <c r="C431">
        <v>10.16</v>
      </c>
      <c r="D431" t="s">
        <v>2379</v>
      </c>
      <c r="E431" t="s">
        <v>2379</v>
      </c>
      <c r="F431" t="s">
        <v>2379</v>
      </c>
      <c r="G431" s="11">
        <v>0</v>
      </c>
      <c r="H431" t="s">
        <v>2380</v>
      </c>
      <c r="I431" t="str" cm="1">
        <f t="array" ref="I431">_xlfn.IFS(B431&lt;=18,"UNDERWEIGHT",B431&lt;=24.9,"NORMALWEIGHT",B431&lt;=29.9,"OVERWEIGHT",B431&gt;=30,"OBESITY")</f>
        <v>OVERWEIGHT</v>
      </c>
      <c r="J431" t="str" cm="1">
        <f t="array" ref="J431">_xlfn.IFS(C431&lt;=5.7,"NORMAL",C431&lt;=6.4,"PREDIABETES",C431&gt;=6.5,"DIABETES")</f>
        <v>DIABETES</v>
      </c>
    </row>
    <row r="432" spans="1:10" x14ac:dyDescent="0.25">
      <c r="A432" t="s">
        <v>1940</v>
      </c>
      <c r="B432">
        <v>23.844999999999999</v>
      </c>
      <c r="C432">
        <v>11.71</v>
      </c>
      <c r="D432" t="s">
        <v>2379</v>
      </c>
      <c r="E432" t="s">
        <v>2379</v>
      </c>
      <c r="F432" t="s">
        <v>2379</v>
      </c>
      <c r="G432" s="11">
        <v>2</v>
      </c>
      <c r="H432" t="s">
        <v>2380</v>
      </c>
      <c r="I432" t="str" cm="1">
        <f t="array" ref="I432">_xlfn.IFS(B432&lt;=18,"UNDERWEIGHT",B432&lt;=24.9,"NORMALWEIGHT",B432&lt;=29.9,"OVERWEIGHT",B432&gt;=30,"OBESITY")</f>
        <v>NORMALWEIGHT</v>
      </c>
      <c r="J432" t="str" cm="1">
        <f t="array" ref="J432">_xlfn.IFS(C432&lt;=5.7,"NORMAL",C432&lt;=6.4,"PREDIABETES",C432&gt;=6.5,"DIABETES")</f>
        <v>DIABETES</v>
      </c>
    </row>
    <row r="433" spans="1:10" x14ac:dyDescent="0.25">
      <c r="A433" t="s">
        <v>1939</v>
      </c>
      <c r="B433">
        <v>30.59</v>
      </c>
      <c r="C433">
        <v>5.23</v>
      </c>
      <c r="D433" t="s">
        <v>2379</v>
      </c>
      <c r="E433" t="s">
        <v>2379</v>
      </c>
      <c r="F433" t="s">
        <v>2380</v>
      </c>
      <c r="G433" s="11">
        <v>1</v>
      </c>
      <c r="H433" t="s">
        <v>2379</v>
      </c>
      <c r="I433" t="str" cm="1">
        <f t="array" ref="I433">_xlfn.IFS(B433&lt;=18,"UNDERWEIGHT",B433&lt;=24.9,"NORMALWEIGHT",B433&lt;=29.9,"OVERWEIGHT",B433&gt;=30,"OBESITY")</f>
        <v>OBESITY</v>
      </c>
      <c r="J433" t="str" cm="1">
        <f t="array" ref="J433">_xlfn.IFS(C433&lt;=5.7,"NORMAL",C433&lt;=6.4,"PREDIABETES",C433&gt;=6.5,"DIABETES")</f>
        <v>NORMAL</v>
      </c>
    </row>
    <row r="434" spans="1:10" x14ac:dyDescent="0.25">
      <c r="A434" t="s">
        <v>1938</v>
      </c>
      <c r="B434">
        <v>24.795000000000002</v>
      </c>
      <c r="C434">
        <v>6.85</v>
      </c>
      <c r="D434" t="s">
        <v>2379</v>
      </c>
      <c r="E434" t="s">
        <v>2379</v>
      </c>
      <c r="F434" t="s">
        <v>2379</v>
      </c>
      <c r="G434" s="11">
        <v>0</v>
      </c>
      <c r="H434" t="s">
        <v>2380</v>
      </c>
      <c r="I434" t="str" cm="1">
        <f t="array" ref="I434">_xlfn.IFS(B434&lt;=18,"UNDERWEIGHT",B434&lt;=24.9,"NORMALWEIGHT",B434&lt;=29.9,"OVERWEIGHT",B434&gt;=30,"OBESITY")</f>
        <v>NORMALWEIGHT</v>
      </c>
      <c r="J434" t="str" cm="1">
        <f t="array" ref="J434">_xlfn.IFS(C434&lt;=5.7,"NORMAL",C434&lt;=6.4,"PREDIABETES",C434&gt;=6.5,"DIABETES")</f>
        <v>DIABETES</v>
      </c>
    </row>
    <row r="435" spans="1:10" x14ac:dyDescent="0.25">
      <c r="A435" t="s">
        <v>1937</v>
      </c>
      <c r="B435">
        <v>24.13</v>
      </c>
      <c r="C435">
        <v>7.05</v>
      </c>
      <c r="D435" t="s">
        <v>2380</v>
      </c>
      <c r="E435" t="s">
        <v>2379</v>
      </c>
      <c r="F435" t="s">
        <v>2379</v>
      </c>
      <c r="G435" s="11">
        <v>2</v>
      </c>
      <c r="H435" t="s">
        <v>2380</v>
      </c>
      <c r="I435" t="str" cm="1">
        <f t="array" ref="I435">_xlfn.IFS(B435&lt;=18,"UNDERWEIGHT",B435&lt;=24.9,"NORMALWEIGHT",B435&lt;=29.9,"OVERWEIGHT",B435&gt;=30,"OBESITY")</f>
        <v>NORMALWEIGHT</v>
      </c>
      <c r="J435" t="str" cm="1">
        <f t="array" ref="J435">_xlfn.IFS(C435&lt;=5.7,"NORMAL",C435&lt;=6.4,"PREDIABETES",C435&gt;=6.5,"DIABETES")</f>
        <v>DIABETES</v>
      </c>
    </row>
    <row r="436" spans="1:10" x14ac:dyDescent="0.25">
      <c r="A436" t="s">
        <v>1936</v>
      </c>
      <c r="B436">
        <v>25.84</v>
      </c>
      <c r="C436">
        <v>11.64</v>
      </c>
      <c r="D436" t="s">
        <v>2379</v>
      </c>
      <c r="E436" t="s">
        <v>2379</v>
      </c>
      <c r="F436" t="s">
        <v>2379</v>
      </c>
      <c r="G436" s="11">
        <v>2</v>
      </c>
      <c r="H436" t="s">
        <v>2380</v>
      </c>
      <c r="I436" t="str" cm="1">
        <f t="array" ref="I436">_xlfn.IFS(B436&lt;=18,"UNDERWEIGHT",B436&lt;=24.9,"NORMALWEIGHT",B436&lt;=29.9,"OVERWEIGHT",B436&gt;=30,"OBESITY")</f>
        <v>OVERWEIGHT</v>
      </c>
      <c r="J436" t="str" cm="1">
        <f t="array" ref="J436">_xlfn.IFS(C436&lt;=5.7,"NORMAL",C436&lt;=6.4,"PREDIABETES",C436&gt;=6.5,"DIABETES")</f>
        <v>DIABETES</v>
      </c>
    </row>
    <row r="437" spans="1:10" x14ac:dyDescent="0.25">
      <c r="A437" t="s">
        <v>1935</v>
      </c>
      <c r="B437">
        <v>28</v>
      </c>
      <c r="C437">
        <v>10.52</v>
      </c>
      <c r="D437" t="s">
        <v>2379</v>
      </c>
      <c r="E437" t="s">
        <v>2379</v>
      </c>
      <c r="F437" t="s">
        <v>2379</v>
      </c>
      <c r="G437" s="11">
        <v>0</v>
      </c>
      <c r="H437" t="s">
        <v>2380</v>
      </c>
      <c r="I437" t="str" cm="1">
        <f t="array" ref="I437">_xlfn.IFS(B437&lt;=18,"UNDERWEIGHT",B437&lt;=24.9,"NORMALWEIGHT",B437&lt;=29.9,"OVERWEIGHT",B437&gt;=30,"OBESITY")</f>
        <v>OVERWEIGHT</v>
      </c>
      <c r="J437" t="str" cm="1">
        <f t="array" ref="J437">_xlfn.IFS(C437&lt;=5.7,"NORMAL",C437&lt;=6.4,"PREDIABETES",C437&gt;=6.5,"DIABETES")</f>
        <v>DIABETES</v>
      </c>
    </row>
    <row r="438" spans="1:10" x14ac:dyDescent="0.25">
      <c r="A438" t="s">
        <v>1934</v>
      </c>
      <c r="B438">
        <v>34.1</v>
      </c>
      <c r="C438">
        <v>4.01</v>
      </c>
      <c r="D438" t="s">
        <v>2380</v>
      </c>
      <c r="E438" t="s">
        <v>2379</v>
      </c>
      <c r="F438" t="s">
        <v>2380</v>
      </c>
      <c r="G438" s="11">
        <v>1</v>
      </c>
      <c r="H438" t="s">
        <v>2379</v>
      </c>
      <c r="I438" t="str" cm="1">
        <f t="array" ref="I438">_xlfn.IFS(B438&lt;=18,"UNDERWEIGHT",B438&lt;=24.9,"NORMALWEIGHT",B438&lt;=29.9,"OVERWEIGHT",B438&gt;=30,"OBESITY")</f>
        <v>OBESITY</v>
      </c>
      <c r="J438" t="str" cm="1">
        <f t="array" ref="J438">_xlfn.IFS(C438&lt;=5.7,"NORMAL",C438&lt;=6.4,"PREDIABETES",C438&gt;=6.5,"DIABETES")</f>
        <v>NORMAL</v>
      </c>
    </row>
    <row r="439" spans="1:10" x14ac:dyDescent="0.25">
      <c r="A439" t="s">
        <v>1933</v>
      </c>
      <c r="B439">
        <v>26.125</v>
      </c>
      <c r="C439">
        <v>8.56</v>
      </c>
      <c r="D439" t="s">
        <v>2380</v>
      </c>
      <c r="E439" t="s">
        <v>2379</v>
      </c>
      <c r="F439" t="s">
        <v>2379</v>
      </c>
      <c r="G439" s="11">
        <v>1</v>
      </c>
      <c r="H439" t="s">
        <v>2380</v>
      </c>
      <c r="I439" t="str" cm="1">
        <f t="array" ref="I439">_xlfn.IFS(B439&lt;=18,"UNDERWEIGHT",B439&lt;=24.9,"NORMALWEIGHT",B439&lt;=29.9,"OVERWEIGHT",B439&gt;=30,"OBESITY")</f>
        <v>OVERWEIGHT</v>
      </c>
      <c r="J439" t="str" cm="1">
        <f t="array" ref="J439">_xlfn.IFS(C439&lt;=5.7,"NORMAL",C439&lt;=6.4,"PREDIABETES",C439&gt;=6.5,"DIABETES")</f>
        <v>DIABETES</v>
      </c>
    </row>
    <row r="440" spans="1:10" x14ac:dyDescent="0.25">
      <c r="A440" t="s">
        <v>1932</v>
      </c>
      <c r="B440">
        <v>25.6</v>
      </c>
      <c r="C440">
        <v>10.5</v>
      </c>
      <c r="D440" t="s">
        <v>2379</v>
      </c>
      <c r="E440" t="s">
        <v>2379</v>
      </c>
      <c r="F440" t="s">
        <v>2379</v>
      </c>
      <c r="G440" s="11">
        <v>2</v>
      </c>
      <c r="H440" t="s">
        <v>2380</v>
      </c>
      <c r="I440" t="str" cm="1">
        <f t="array" ref="I440">_xlfn.IFS(B440&lt;=18,"UNDERWEIGHT",B440&lt;=24.9,"NORMALWEIGHT",B440&lt;=29.9,"OVERWEIGHT",B440&gt;=30,"OBESITY")</f>
        <v>OVERWEIGHT</v>
      </c>
      <c r="J440" t="str" cm="1">
        <f t="array" ref="J440">_xlfn.IFS(C440&lt;=5.7,"NORMAL",C440&lt;=6.4,"PREDIABETES",C440&gt;=6.5,"DIABETES")</f>
        <v>DIABETES</v>
      </c>
    </row>
    <row r="441" spans="1:10" x14ac:dyDescent="0.25">
      <c r="A441" t="s">
        <v>1931</v>
      </c>
      <c r="B441">
        <v>24.32</v>
      </c>
      <c r="C441">
        <v>6.39</v>
      </c>
      <c r="D441" t="s">
        <v>2379</v>
      </c>
      <c r="E441" t="s">
        <v>2379</v>
      </c>
      <c r="F441" t="s">
        <v>2379</v>
      </c>
      <c r="G441" s="11">
        <v>0</v>
      </c>
      <c r="H441" t="s">
        <v>2379</v>
      </c>
      <c r="I441" t="str" cm="1">
        <f t="array" ref="I441">_xlfn.IFS(B441&lt;=18,"UNDERWEIGHT",B441&lt;=24.9,"NORMALWEIGHT",B441&lt;=29.9,"OVERWEIGHT",B441&gt;=30,"OBESITY")</f>
        <v>NORMALWEIGHT</v>
      </c>
      <c r="J441" t="str" cm="1">
        <f t="array" ref="J441">_xlfn.IFS(C441&lt;=5.7,"NORMAL",C441&lt;=6.4,"PREDIABETES",C441&gt;=6.5,"DIABETES")</f>
        <v>PREDIABETES</v>
      </c>
    </row>
    <row r="442" spans="1:10" x14ac:dyDescent="0.25">
      <c r="A442" t="s">
        <v>1930</v>
      </c>
      <c r="B442">
        <v>22.88</v>
      </c>
      <c r="C442">
        <v>5.71</v>
      </c>
      <c r="D442" t="s">
        <v>2380</v>
      </c>
      <c r="E442" t="s">
        <v>2379</v>
      </c>
      <c r="F442" t="s">
        <v>2380</v>
      </c>
      <c r="G442" s="11">
        <v>1</v>
      </c>
      <c r="H442" t="s">
        <v>2380</v>
      </c>
      <c r="I442" t="str" cm="1">
        <f t="array" ref="I442">_xlfn.IFS(B442&lt;=18,"UNDERWEIGHT",B442&lt;=24.9,"NORMALWEIGHT",B442&lt;=29.9,"OVERWEIGHT",B442&gt;=30,"OBESITY")</f>
        <v>NORMALWEIGHT</v>
      </c>
      <c r="J442" t="str" cm="1">
        <f t="array" ref="J442">_xlfn.IFS(C442&lt;=5.7,"NORMAL",C442&lt;=6.4,"PREDIABETES",C442&gt;=6.5,"DIABETES")</f>
        <v>PREDIABETES</v>
      </c>
    </row>
    <row r="443" spans="1:10" x14ac:dyDescent="0.25">
      <c r="A443" t="s">
        <v>1929</v>
      </c>
      <c r="B443">
        <v>24.984999999999999</v>
      </c>
      <c r="C443">
        <v>4.43</v>
      </c>
      <c r="D443" t="s">
        <v>2380</v>
      </c>
      <c r="E443" t="s">
        <v>2379</v>
      </c>
      <c r="F443" t="s">
        <v>2380</v>
      </c>
      <c r="G443" s="11">
        <v>1</v>
      </c>
      <c r="H443" t="s">
        <v>2379</v>
      </c>
      <c r="I443" t="str" cm="1">
        <f t="array" ref="I443">_xlfn.IFS(B443&lt;=18,"UNDERWEIGHT",B443&lt;=24.9,"NORMALWEIGHT",B443&lt;=29.9,"OVERWEIGHT",B443&gt;=30,"OBESITY")</f>
        <v>OVERWEIGHT</v>
      </c>
      <c r="J443" t="str" cm="1">
        <f t="array" ref="J443">_xlfn.IFS(C443&lt;=5.7,"NORMAL",C443&lt;=6.4,"PREDIABETES",C443&gt;=6.5,"DIABETES")</f>
        <v>NORMAL</v>
      </c>
    </row>
    <row r="444" spans="1:10" x14ac:dyDescent="0.25">
      <c r="A444" t="s">
        <v>1928</v>
      </c>
      <c r="B444">
        <v>33.1</v>
      </c>
      <c r="C444">
        <v>5.52</v>
      </c>
      <c r="D444" t="s">
        <v>2379</v>
      </c>
      <c r="E444" t="s">
        <v>2379</v>
      </c>
      <c r="F444" t="s">
        <v>2380</v>
      </c>
      <c r="G444" s="11">
        <v>1</v>
      </c>
      <c r="H444" t="s">
        <v>2379</v>
      </c>
      <c r="I444" t="str" cm="1">
        <f t="array" ref="I444">_xlfn.IFS(B444&lt;=18,"UNDERWEIGHT",B444&lt;=24.9,"NORMALWEIGHT",B444&lt;=29.9,"OVERWEIGHT",B444&gt;=30,"OBESITY")</f>
        <v>OBESITY</v>
      </c>
      <c r="J444" t="str" cm="1">
        <f t="array" ref="J444">_xlfn.IFS(C444&lt;=5.7,"NORMAL",C444&lt;=6.4,"PREDIABETES",C444&gt;=6.5,"DIABETES")</f>
        <v>NORMAL</v>
      </c>
    </row>
    <row r="445" spans="1:10" x14ac:dyDescent="0.25">
      <c r="A445" t="s">
        <v>1927</v>
      </c>
      <c r="B445">
        <v>27.83</v>
      </c>
      <c r="C445">
        <v>9.1999999999999993</v>
      </c>
      <c r="D445" t="s">
        <v>2380</v>
      </c>
      <c r="E445" t="s">
        <v>2379</v>
      </c>
      <c r="F445" t="s">
        <v>2379</v>
      </c>
      <c r="G445" s="11">
        <v>1</v>
      </c>
      <c r="H445" t="s">
        <v>2380</v>
      </c>
      <c r="I445" t="str" cm="1">
        <f t="array" ref="I445">_xlfn.IFS(B445&lt;=18,"UNDERWEIGHT",B445&lt;=24.9,"NORMALWEIGHT",B445&lt;=29.9,"OVERWEIGHT",B445&gt;=30,"OBESITY")</f>
        <v>OVERWEIGHT</v>
      </c>
      <c r="J445" t="str" cm="1">
        <f t="array" ref="J445">_xlfn.IFS(C445&lt;=5.7,"NORMAL",C445&lt;=6.4,"PREDIABETES",C445&gt;=6.5,"DIABETES")</f>
        <v>DIABETES</v>
      </c>
    </row>
    <row r="446" spans="1:10" x14ac:dyDescent="0.25">
      <c r="A446" t="s">
        <v>1926</v>
      </c>
      <c r="B446">
        <v>30.875</v>
      </c>
      <c r="C446">
        <v>10.97</v>
      </c>
      <c r="D446" t="s">
        <v>2380</v>
      </c>
      <c r="E446" t="s">
        <v>2379</v>
      </c>
      <c r="F446" t="s">
        <v>2379</v>
      </c>
      <c r="G446" s="11">
        <v>2</v>
      </c>
      <c r="H446" t="s">
        <v>2379</v>
      </c>
      <c r="I446" t="str" cm="1">
        <f t="array" ref="I446">_xlfn.IFS(B446&lt;=18,"UNDERWEIGHT",B446&lt;=24.9,"NORMALWEIGHT",B446&lt;=29.9,"OVERWEIGHT",B446&gt;=30,"OBESITY")</f>
        <v>OBESITY</v>
      </c>
      <c r="J446" t="str" cm="1">
        <f t="array" ref="J446">_xlfn.IFS(C446&lt;=5.7,"NORMAL",C446&lt;=6.4,"PREDIABETES",C446&gt;=6.5,"DIABETES")</f>
        <v>DIABETES</v>
      </c>
    </row>
    <row r="447" spans="1:10" x14ac:dyDescent="0.25">
      <c r="A447" t="s">
        <v>1925</v>
      </c>
      <c r="B447">
        <v>27.265000000000001</v>
      </c>
      <c r="C447">
        <v>4.25</v>
      </c>
      <c r="D447" t="s">
        <v>2379</v>
      </c>
      <c r="E447" t="s">
        <v>2379</v>
      </c>
      <c r="F447" t="s">
        <v>2380</v>
      </c>
      <c r="G447" s="11">
        <v>1</v>
      </c>
      <c r="H447" t="s">
        <v>2379</v>
      </c>
      <c r="I447" t="str" cm="1">
        <f t="array" ref="I447">_xlfn.IFS(B447&lt;=18,"UNDERWEIGHT",B447&lt;=24.9,"NORMALWEIGHT",B447&lt;=29.9,"OVERWEIGHT",B447&gt;=30,"OBESITY")</f>
        <v>OVERWEIGHT</v>
      </c>
      <c r="J447" t="str" cm="1">
        <f t="array" ref="J447">_xlfn.IFS(C447&lt;=5.7,"NORMAL",C447&lt;=6.4,"PREDIABETES",C447&gt;=6.5,"DIABETES")</f>
        <v>NORMAL</v>
      </c>
    </row>
    <row r="448" spans="1:10" x14ac:dyDescent="0.25">
      <c r="A448" t="s">
        <v>1924</v>
      </c>
      <c r="B448">
        <v>26.7</v>
      </c>
      <c r="C448">
        <v>5.23</v>
      </c>
      <c r="D448" t="s">
        <v>2379</v>
      </c>
      <c r="E448" t="s">
        <v>2379</v>
      </c>
      <c r="F448" t="s">
        <v>2380</v>
      </c>
      <c r="G448" s="11">
        <v>1</v>
      </c>
      <c r="H448" t="s">
        <v>2380</v>
      </c>
      <c r="I448" t="str" cm="1">
        <f t="array" ref="I448">_xlfn.IFS(B448&lt;=18,"UNDERWEIGHT",B448&lt;=24.9,"NORMALWEIGHT",B448&lt;=29.9,"OVERWEIGHT",B448&gt;=30,"OBESITY")</f>
        <v>OVERWEIGHT</v>
      </c>
      <c r="J448" t="str" cm="1">
        <f t="array" ref="J448">_xlfn.IFS(C448&lt;=5.7,"NORMAL",C448&lt;=6.4,"PREDIABETES",C448&gt;=6.5,"DIABETES")</f>
        <v>NORMAL</v>
      </c>
    </row>
    <row r="449" spans="1:10" x14ac:dyDescent="0.25">
      <c r="A449" t="s">
        <v>1923</v>
      </c>
      <c r="B449">
        <v>29.925000000000001</v>
      </c>
      <c r="C449">
        <v>5.96</v>
      </c>
      <c r="D449" t="s">
        <v>2380</v>
      </c>
      <c r="E449" t="s">
        <v>2379</v>
      </c>
      <c r="F449" t="s">
        <v>2380</v>
      </c>
      <c r="G449" s="11">
        <v>1</v>
      </c>
      <c r="H449" t="s">
        <v>2380</v>
      </c>
      <c r="I449" t="str" cm="1">
        <f t="array" ref="I449">_xlfn.IFS(B449&lt;=18,"UNDERWEIGHT",B449&lt;=24.9,"NORMALWEIGHT",B449&lt;=29.99,"OVERWEIGHT",B449&gt;=30,"OBESITY")</f>
        <v>OVERWEIGHT</v>
      </c>
      <c r="J449" t="str" cm="1">
        <f t="array" ref="J449">_xlfn.IFS(C449&lt;=5.7,"NORMAL",C449&lt;=6.4,"PREDIABETES",C449&gt;=6.5,"DIABETES")</f>
        <v>PREDIABETES</v>
      </c>
    </row>
    <row r="450" spans="1:10" x14ac:dyDescent="0.25">
      <c r="A450" t="s">
        <v>1922</v>
      </c>
      <c r="B450">
        <v>19.95</v>
      </c>
      <c r="C450">
        <v>4.29</v>
      </c>
      <c r="D450" t="s">
        <v>2380</v>
      </c>
      <c r="E450" t="s">
        <v>2379</v>
      </c>
      <c r="F450" t="s">
        <v>2379</v>
      </c>
      <c r="G450" s="11">
        <v>2</v>
      </c>
      <c r="H450" t="s">
        <v>2380</v>
      </c>
      <c r="I450" t="str" cm="1">
        <f t="array" ref="I450">_xlfn.IFS(B450&lt;=18,"UNDERWEIGHT",B450&lt;=24.9,"NORMALWEIGHT",B450&lt;=29.9,"OVERWEIGHT",B450&gt;=30,"OBESITY")</f>
        <v>NORMALWEIGHT</v>
      </c>
      <c r="J450" t="str" cm="1">
        <f t="array" ref="J450">_xlfn.IFS(C450&lt;=5.7,"NORMAL",C450&lt;=6.4,"PREDIABETES",C450&gt;=6.5,"DIABETES")</f>
        <v>NORMAL</v>
      </c>
    </row>
    <row r="451" spans="1:10" x14ac:dyDescent="0.25">
      <c r="A451" t="s">
        <v>1921</v>
      </c>
      <c r="B451">
        <v>24.225000000000001</v>
      </c>
      <c r="C451">
        <v>4.09</v>
      </c>
      <c r="D451" t="s">
        <v>2379</v>
      </c>
      <c r="E451" t="s">
        <v>2379</v>
      </c>
      <c r="F451" t="s">
        <v>2379</v>
      </c>
      <c r="G451" s="11">
        <v>0</v>
      </c>
      <c r="H451" t="s">
        <v>2379</v>
      </c>
      <c r="I451" t="str" cm="1">
        <f t="array" ref="I451">_xlfn.IFS(B451&lt;=18,"UNDERWEIGHT",B451&lt;=24.9,"NORMALWEIGHT",B451&lt;=29.9,"OVERWEIGHT",B451&gt;=30,"OBESITY")</f>
        <v>NORMALWEIGHT</v>
      </c>
      <c r="J451" t="str" cm="1">
        <f t="array" ref="J451">_xlfn.IFS(C451&lt;=5.7,"NORMAL",C451&lt;=6.4,"PREDIABETES",C451&gt;=6.5,"DIABETES")</f>
        <v>NORMAL</v>
      </c>
    </row>
    <row r="452" spans="1:10" x14ac:dyDescent="0.25">
      <c r="A452" t="s">
        <v>1920</v>
      </c>
      <c r="B452">
        <v>28.12</v>
      </c>
      <c r="C452">
        <v>4.88</v>
      </c>
      <c r="D452" t="s">
        <v>2379</v>
      </c>
      <c r="E452" t="s">
        <v>2379</v>
      </c>
      <c r="F452" t="s">
        <v>2379</v>
      </c>
      <c r="G452" s="11">
        <v>0</v>
      </c>
      <c r="H452" t="s">
        <v>2380</v>
      </c>
      <c r="I452" t="str" cm="1">
        <f t="array" ref="I452">_xlfn.IFS(B452&lt;=18,"UNDERWEIGHT",B452&lt;=24.9,"NORMALWEIGHT",B452&lt;=29.9,"OVERWEIGHT",B452&gt;=30,"OBESITY")</f>
        <v>OVERWEIGHT</v>
      </c>
      <c r="J452" t="str" cm="1">
        <f t="array" ref="J452">_xlfn.IFS(C452&lt;=5.7,"NORMAL",C452&lt;=6.4,"PREDIABETES",C452&gt;=6.5,"DIABETES")</f>
        <v>NORMAL</v>
      </c>
    </row>
    <row r="453" spans="1:10" x14ac:dyDescent="0.25">
      <c r="A453" t="s">
        <v>1919</v>
      </c>
      <c r="B453">
        <v>23.21</v>
      </c>
      <c r="C453">
        <v>6.76</v>
      </c>
      <c r="D453" t="s">
        <v>2379</v>
      </c>
      <c r="E453" t="s">
        <v>2379</v>
      </c>
      <c r="F453" t="s">
        <v>2379</v>
      </c>
      <c r="G453" s="11">
        <v>0</v>
      </c>
      <c r="H453" t="s">
        <v>2380</v>
      </c>
      <c r="I453" t="str" cm="1">
        <f t="array" ref="I453">_xlfn.IFS(B453&lt;=18,"UNDERWEIGHT",B453&lt;=24.9,"NORMALWEIGHT",B453&lt;=29.9,"OVERWEIGHT",B453&gt;=30,"OBESITY")</f>
        <v>NORMALWEIGHT</v>
      </c>
      <c r="J453" t="str" cm="1">
        <f t="array" ref="J453">_xlfn.IFS(C453&lt;=5.7,"NORMAL",C453&lt;=6.4,"PREDIABETES",C453&gt;=6.5,"DIABETES")</f>
        <v>DIABETES</v>
      </c>
    </row>
    <row r="454" spans="1:10" x14ac:dyDescent="0.25">
      <c r="A454" t="s">
        <v>1918</v>
      </c>
      <c r="B454">
        <v>23.98</v>
      </c>
      <c r="C454">
        <v>10.67</v>
      </c>
      <c r="D454" t="s">
        <v>2379</v>
      </c>
      <c r="E454" t="s">
        <v>2379</v>
      </c>
      <c r="F454" t="s">
        <v>2379</v>
      </c>
      <c r="G454" s="11">
        <v>0</v>
      </c>
      <c r="H454" t="s">
        <v>2379</v>
      </c>
      <c r="I454" t="str" cm="1">
        <f t="array" ref="I454">_xlfn.IFS(B454&lt;=18,"UNDERWEIGHT",B454&lt;=24.9,"NORMALWEIGHT",B454&lt;=29.9,"OVERWEIGHT",B454&gt;=30,"OBESITY")</f>
        <v>NORMALWEIGHT</v>
      </c>
      <c r="J454" t="str" cm="1">
        <f t="array" ref="J454">_xlfn.IFS(C454&lt;=5.7,"NORMAL",C454&lt;=6.4,"PREDIABETES",C454&gt;=6.5,"DIABETES")</f>
        <v>DIABETES</v>
      </c>
    </row>
    <row r="455" spans="1:10" x14ac:dyDescent="0.25">
      <c r="A455" t="s">
        <v>1917</v>
      </c>
      <c r="B455">
        <v>30</v>
      </c>
      <c r="C455">
        <v>6.21</v>
      </c>
      <c r="D455" t="s">
        <v>2379</v>
      </c>
      <c r="E455" t="s">
        <v>2379</v>
      </c>
      <c r="F455" t="s">
        <v>2379</v>
      </c>
      <c r="G455" s="11">
        <v>0</v>
      </c>
      <c r="H455" t="s">
        <v>2380</v>
      </c>
      <c r="I455" t="str" cm="1">
        <f t="array" ref="I455">_xlfn.IFS(B455&lt;=18,"UNDERWEIGHT",B455&lt;=24.9,"NORMALWEIGHT",B455&lt;=29.9,"OVERWEIGHT",B455&gt;=30,"OBESITY")</f>
        <v>OBESITY</v>
      </c>
      <c r="J455" t="str" cm="1">
        <f t="array" ref="J455">_xlfn.IFS(C455&lt;=5.7,"NORMAL",C455&lt;=6.4,"PREDIABETES",C455&gt;=6.5,"DIABETES")</f>
        <v>PREDIABETES</v>
      </c>
    </row>
    <row r="456" spans="1:10" x14ac:dyDescent="0.25">
      <c r="A456" t="s">
        <v>1916</v>
      </c>
      <c r="B456">
        <v>17.350000000000001</v>
      </c>
      <c r="C456">
        <v>5.03</v>
      </c>
      <c r="D456" t="s">
        <v>2380</v>
      </c>
      <c r="E456" t="s">
        <v>2379</v>
      </c>
      <c r="F456" t="s">
        <v>2379</v>
      </c>
      <c r="G456" s="11">
        <v>0</v>
      </c>
      <c r="H456" t="s">
        <v>2380</v>
      </c>
      <c r="I456" t="str" cm="1">
        <f t="array" ref="I456">_xlfn.IFS(B456&lt;=18,"UNDERWEIGHT",B456&lt;=24.9,"NORMALWEIGHT",B456&lt;=29.9,"OVERWEIGHT",B456&gt;=30,"OBESITY")</f>
        <v>UNDERWEIGHT</v>
      </c>
      <c r="J456" t="str" cm="1">
        <f t="array" ref="J456">_xlfn.IFS(C456&lt;=5.7,"NORMAL",C456&lt;=6.4,"PREDIABETES",C456&gt;=6.5,"DIABETES")</f>
        <v>NORMAL</v>
      </c>
    </row>
    <row r="457" spans="1:10" x14ac:dyDescent="0.25">
      <c r="A457" t="s">
        <v>1915</v>
      </c>
      <c r="B457">
        <v>22.704999999999998</v>
      </c>
      <c r="C457">
        <v>5.27</v>
      </c>
      <c r="D457" t="s">
        <v>2379</v>
      </c>
      <c r="E457" t="s">
        <v>2379</v>
      </c>
      <c r="F457" t="s">
        <v>2379</v>
      </c>
      <c r="G457" s="11">
        <v>0</v>
      </c>
      <c r="H457" t="s">
        <v>2379</v>
      </c>
      <c r="I457" t="str" cm="1">
        <f t="array" ref="I457">_xlfn.IFS(B457&lt;=18,"UNDERWEIGHT",B457&lt;=24.9,"NORMALWEIGHT",B457&lt;=29.9,"OVERWEIGHT",B457&gt;=30,"OBESITY")</f>
        <v>NORMALWEIGHT</v>
      </c>
      <c r="J457" t="str" cm="1">
        <f t="array" ref="J457">_xlfn.IFS(C457&lt;=5.7,"NORMAL",C457&lt;=6.4,"PREDIABETES",C457&gt;=6.5,"DIABETES")</f>
        <v>NORMAL</v>
      </c>
    </row>
    <row r="458" spans="1:10" x14ac:dyDescent="0.25">
      <c r="A458" t="s">
        <v>1914</v>
      </c>
      <c r="B458">
        <v>25.41</v>
      </c>
      <c r="C458">
        <v>10.53</v>
      </c>
      <c r="D458" t="s">
        <v>2380</v>
      </c>
      <c r="E458" t="s">
        <v>2379</v>
      </c>
      <c r="F458" t="s">
        <v>2379</v>
      </c>
      <c r="G458" s="11">
        <v>1</v>
      </c>
      <c r="H458" t="s">
        <v>2380</v>
      </c>
      <c r="I458" t="str" cm="1">
        <f t="array" ref="I458">_xlfn.IFS(B458&lt;=18,"UNDERWEIGHT",B458&lt;=24.9,"NORMALWEIGHT",B458&lt;=29.9,"OVERWEIGHT",B458&gt;=30,"OBESITY")</f>
        <v>OVERWEIGHT</v>
      </c>
      <c r="J458" t="str" cm="1">
        <f t="array" ref="J458">_xlfn.IFS(C458&lt;=5.7,"NORMAL",C458&lt;=6.4,"PREDIABETES",C458&gt;=6.5,"DIABETES")</f>
        <v>DIABETES</v>
      </c>
    </row>
    <row r="459" spans="1:10" x14ac:dyDescent="0.25">
      <c r="A459" t="s">
        <v>1913</v>
      </c>
      <c r="B459">
        <v>18.23</v>
      </c>
      <c r="C459">
        <v>5.78</v>
      </c>
      <c r="D459" t="s">
        <v>2379</v>
      </c>
      <c r="E459" t="s">
        <v>2379</v>
      </c>
      <c r="F459" t="s">
        <v>2380</v>
      </c>
      <c r="G459" s="11">
        <v>1</v>
      </c>
      <c r="H459" t="s">
        <v>2380</v>
      </c>
      <c r="I459" t="str" cm="1">
        <f t="array" ref="I459">_xlfn.IFS(B459&lt;=18,"UNDERWEIGHT",B459&lt;=24.9,"NORMALWEIGHT",B459&lt;=29.9,"OVERWEIGHT",B459&gt;=30,"OBESITY")</f>
        <v>NORMALWEIGHT</v>
      </c>
      <c r="J459" t="str" cm="1">
        <f t="array" ref="J459">_xlfn.IFS(C459&lt;=5.7,"NORMAL",C459&lt;=6.4,"PREDIABETES",C459&gt;=6.5,"DIABETES")</f>
        <v>PREDIABETES</v>
      </c>
    </row>
    <row r="460" spans="1:10" x14ac:dyDescent="0.25">
      <c r="A460" t="s">
        <v>1912</v>
      </c>
      <c r="B460">
        <v>24.7</v>
      </c>
      <c r="C460">
        <v>4.3600000000000003</v>
      </c>
      <c r="D460" t="s">
        <v>2379</v>
      </c>
      <c r="E460" t="s">
        <v>2379</v>
      </c>
      <c r="F460" t="s">
        <v>2380</v>
      </c>
      <c r="G460" s="11">
        <v>1</v>
      </c>
      <c r="H460" t="s">
        <v>2380</v>
      </c>
      <c r="I460" t="str" cm="1">
        <f t="array" ref="I460">_xlfn.IFS(B460&lt;=18,"UNDERWEIGHT",B460&lt;=24.9,"NORMALWEIGHT",B460&lt;=29.9,"OVERWEIGHT",B460&gt;=30,"OBESITY")</f>
        <v>NORMALWEIGHT</v>
      </c>
      <c r="J460" t="str" cm="1">
        <f t="array" ref="J460">_xlfn.IFS(C460&lt;=5.7,"NORMAL",C460&lt;=6.4,"PREDIABETES",C460&gt;=6.5,"DIABETES")</f>
        <v>NORMAL</v>
      </c>
    </row>
    <row r="461" spans="1:10" x14ac:dyDescent="0.25">
      <c r="A461" t="s">
        <v>1911</v>
      </c>
      <c r="B461">
        <v>37.4</v>
      </c>
      <c r="C461">
        <v>9.7200000000000006</v>
      </c>
      <c r="D461" t="s">
        <v>2380</v>
      </c>
      <c r="E461" t="s">
        <v>2379</v>
      </c>
      <c r="F461" t="s">
        <v>2380</v>
      </c>
      <c r="G461" s="11">
        <v>1</v>
      </c>
      <c r="H461" t="s">
        <v>2379</v>
      </c>
      <c r="I461" t="str" cm="1">
        <f t="array" ref="I461">_xlfn.IFS(B461&lt;=18,"UNDERWEIGHT",B461&lt;=24.9,"NORMALWEIGHT",B461&lt;=29.9,"OVERWEIGHT",B461&gt;=30,"OBESITY")</f>
        <v>OBESITY</v>
      </c>
      <c r="J461" t="str" cm="1">
        <f t="array" ref="J461">_xlfn.IFS(C461&lt;=5.7,"NORMAL",C461&lt;=6.4,"PREDIABETES",C461&gt;=6.5,"DIABETES")</f>
        <v>DIABETES</v>
      </c>
    </row>
    <row r="462" spans="1:10" x14ac:dyDescent="0.25">
      <c r="A462" t="s">
        <v>1910</v>
      </c>
      <c r="B462">
        <v>26.885000000000002</v>
      </c>
      <c r="C462">
        <v>5.18</v>
      </c>
      <c r="D462" t="s">
        <v>2379</v>
      </c>
      <c r="E462" t="s">
        <v>2379</v>
      </c>
      <c r="F462" t="s">
        <v>2380</v>
      </c>
      <c r="G462" s="11">
        <v>1</v>
      </c>
      <c r="H462" t="s">
        <v>2380</v>
      </c>
      <c r="I462" t="str" cm="1">
        <f t="array" ref="I462">_xlfn.IFS(B462&lt;=18,"UNDERWEIGHT",B462&lt;=24.9,"NORMALWEIGHT",B462&lt;=29.9,"OVERWEIGHT",B462&gt;=30,"OBESITY")</f>
        <v>OVERWEIGHT</v>
      </c>
      <c r="J462" t="str" cm="1">
        <f t="array" ref="J462">_xlfn.IFS(C462&lt;=5.7,"NORMAL",C462&lt;=6.4,"PREDIABETES",C462&gt;=6.5,"DIABETES")</f>
        <v>NORMAL</v>
      </c>
    </row>
    <row r="463" spans="1:10" x14ac:dyDescent="0.25">
      <c r="A463" t="s">
        <v>1909</v>
      </c>
      <c r="B463">
        <v>25.27</v>
      </c>
      <c r="C463">
        <v>5.29</v>
      </c>
      <c r="D463" t="s">
        <v>2379</v>
      </c>
      <c r="E463" t="s">
        <v>2379</v>
      </c>
      <c r="F463" t="s">
        <v>2380</v>
      </c>
      <c r="G463" s="11">
        <v>1</v>
      </c>
      <c r="H463" t="s">
        <v>2380</v>
      </c>
      <c r="I463" t="str" cm="1">
        <f t="array" ref="I463">_xlfn.IFS(B463&lt;=18,"UNDERWEIGHT",B463&lt;=24.9,"NORMALWEIGHT",B463&lt;=29.9,"OVERWEIGHT",B463&gt;=30,"OBESITY")</f>
        <v>OVERWEIGHT</v>
      </c>
      <c r="J463" t="str" cm="1">
        <f t="array" ref="J463">_xlfn.IFS(C463&lt;=5.7,"NORMAL",C463&lt;=6.4,"PREDIABETES",C463&gt;=6.5,"DIABETES")</f>
        <v>NORMAL</v>
      </c>
    </row>
    <row r="464" spans="1:10" x14ac:dyDescent="0.25">
      <c r="A464" t="s">
        <v>1908</v>
      </c>
      <c r="B464">
        <v>23.655000000000001</v>
      </c>
      <c r="C464">
        <v>4.8600000000000003</v>
      </c>
      <c r="D464" t="s">
        <v>2380</v>
      </c>
      <c r="E464" t="s">
        <v>2379</v>
      </c>
      <c r="F464" t="s">
        <v>2379</v>
      </c>
      <c r="G464" s="11">
        <v>0</v>
      </c>
      <c r="H464" t="s">
        <v>2380</v>
      </c>
      <c r="I464" t="str" cm="1">
        <f t="array" ref="I464">_xlfn.IFS(B464&lt;=18,"UNDERWEIGHT",B464&lt;=24.9,"NORMALWEIGHT",B464&lt;=29.9,"OVERWEIGHT",B464&gt;=30,"OBESITY")</f>
        <v>NORMALWEIGHT</v>
      </c>
      <c r="J464" t="str" cm="1">
        <f t="array" ref="J464">_xlfn.IFS(C464&lt;=5.7,"NORMAL",C464&lt;=6.4,"PREDIABETES",C464&gt;=6.5,"DIABETES")</f>
        <v>NORMAL</v>
      </c>
    </row>
    <row r="465" spans="1:10" x14ac:dyDescent="0.25">
      <c r="A465" t="s">
        <v>1907</v>
      </c>
      <c r="B465">
        <v>55.05</v>
      </c>
      <c r="C465">
        <v>7.66</v>
      </c>
      <c r="D465" t="s">
        <v>2379</v>
      </c>
      <c r="E465" t="s">
        <v>2379</v>
      </c>
      <c r="F465" t="s">
        <v>2379</v>
      </c>
      <c r="G465" s="11">
        <v>0</v>
      </c>
      <c r="H465" t="s">
        <v>2379</v>
      </c>
      <c r="I465" t="str" cm="1">
        <f t="array" ref="I465">_xlfn.IFS(B465&lt;=18,"UNDERWEIGHT",B465&lt;=24.9,"NORMALWEIGHT",B465&lt;=29.9,"OVERWEIGHT",B465&gt;=30,"OBESITY")</f>
        <v>OBESITY</v>
      </c>
      <c r="J465" t="str" cm="1">
        <f t="array" ref="J465">_xlfn.IFS(C465&lt;=5.7,"NORMAL",C465&lt;=6.4,"PREDIABETES",C465&gt;=6.5,"DIABETES")</f>
        <v>DIABETES</v>
      </c>
    </row>
    <row r="466" spans="1:10" x14ac:dyDescent="0.25">
      <c r="A466" t="s">
        <v>1906</v>
      </c>
      <c r="B466">
        <v>24.89</v>
      </c>
      <c r="C466">
        <v>6.1</v>
      </c>
      <c r="D466" t="s">
        <v>2380</v>
      </c>
      <c r="E466" t="s">
        <v>2379</v>
      </c>
      <c r="F466" t="s">
        <v>2380</v>
      </c>
      <c r="G466" s="11">
        <v>1</v>
      </c>
      <c r="H466" t="s">
        <v>2380</v>
      </c>
      <c r="I466" t="str" cm="1">
        <f t="array" ref="I466">_xlfn.IFS(B466&lt;=18,"UNDERWEIGHT",B466&lt;=24.9,"NORMALWEIGHT",B466&lt;=29.9,"OVERWEIGHT",B466&gt;=30,"OBESITY")</f>
        <v>NORMALWEIGHT</v>
      </c>
      <c r="J466" t="str" cm="1">
        <f t="array" ref="J466">_xlfn.IFS(C466&lt;=5.7,"NORMAL",C466&lt;=6.4,"PREDIABETES",C466&gt;=6.5,"DIABETES")</f>
        <v>PREDIABETES</v>
      </c>
    </row>
    <row r="467" spans="1:10" x14ac:dyDescent="0.25">
      <c r="A467" t="s">
        <v>1905</v>
      </c>
      <c r="B467">
        <v>18.715</v>
      </c>
      <c r="C467">
        <v>4.4400000000000004</v>
      </c>
      <c r="D467" t="s">
        <v>2379</v>
      </c>
      <c r="E467" t="s">
        <v>2379</v>
      </c>
      <c r="F467" t="s">
        <v>2379</v>
      </c>
      <c r="G467" s="11">
        <v>0</v>
      </c>
      <c r="H467" t="s">
        <v>2379</v>
      </c>
      <c r="I467" t="str" cm="1">
        <f t="array" ref="I467">_xlfn.IFS(B467&lt;=18,"UNDERWEIGHT",B467&lt;=24.9,"NORMALWEIGHT",B467&lt;=29.9,"OVERWEIGHT",B467&gt;=30,"OBESITY")</f>
        <v>NORMALWEIGHT</v>
      </c>
      <c r="J467" t="str" cm="1">
        <f t="array" ref="J467">_xlfn.IFS(C467&lt;=5.7,"NORMAL",C467&lt;=6.4,"PREDIABETES",C467&gt;=6.5,"DIABETES")</f>
        <v>NORMAL</v>
      </c>
    </row>
    <row r="468" spans="1:10" x14ac:dyDescent="0.25">
      <c r="A468" t="s">
        <v>1904</v>
      </c>
      <c r="B468">
        <v>28.12</v>
      </c>
      <c r="C468">
        <v>6.15</v>
      </c>
      <c r="D468" t="s">
        <v>2379</v>
      </c>
      <c r="E468" t="s">
        <v>2379</v>
      </c>
      <c r="F468" t="s">
        <v>2379</v>
      </c>
      <c r="G468" s="11">
        <v>0</v>
      </c>
      <c r="H468" t="s">
        <v>2380</v>
      </c>
      <c r="I468" t="str" cm="1">
        <f t="array" ref="I468">_xlfn.IFS(B468&lt;=18,"UNDERWEIGHT",B468&lt;=24.9,"NORMALWEIGHT",B468&lt;=29.9,"OVERWEIGHT",B468&gt;=30,"OBESITY")</f>
        <v>OVERWEIGHT</v>
      </c>
      <c r="J468" t="str" cm="1">
        <f t="array" ref="J468">_xlfn.IFS(C468&lt;=5.7,"NORMAL",C468&lt;=6.4,"PREDIABETES",C468&gt;=6.5,"DIABETES")</f>
        <v>PREDIABETES</v>
      </c>
    </row>
    <row r="469" spans="1:10" x14ac:dyDescent="0.25">
      <c r="A469" t="s">
        <v>1903</v>
      </c>
      <c r="B469">
        <v>26.6</v>
      </c>
      <c r="C469">
        <v>4.53</v>
      </c>
      <c r="D469" t="s">
        <v>2379</v>
      </c>
      <c r="E469" t="s">
        <v>2379</v>
      </c>
      <c r="F469" t="s">
        <v>2379</v>
      </c>
      <c r="G469" s="11">
        <v>0</v>
      </c>
      <c r="H469" t="s">
        <v>2380</v>
      </c>
      <c r="I469" t="str" cm="1">
        <f t="array" ref="I469">_xlfn.IFS(B469&lt;=18,"UNDERWEIGHT",B469&lt;=24.9,"NORMALWEIGHT",B469&lt;=29.9,"OVERWEIGHT",B469&gt;=30,"OBESITY")</f>
        <v>OVERWEIGHT</v>
      </c>
      <c r="J469" t="str" cm="1">
        <f t="array" ref="J469">_xlfn.IFS(C469&lt;=5.7,"NORMAL",C469&lt;=6.4,"PREDIABETES",C469&gt;=6.5,"DIABETES")</f>
        <v>NORMAL</v>
      </c>
    </row>
    <row r="470" spans="1:10" x14ac:dyDescent="0.25">
      <c r="A470" t="s">
        <v>1902</v>
      </c>
      <c r="B470">
        <v>30.114999999999998</v>
      </c>
      <c r="C470">
        <v>5.48</v>
      </c>
      <c r="D470" t="s">
        <v>2379</v>
      </c>
      <c r="E470" t="s">
        <v>2380</v>
      </c>
      <c r="F470" t="s">
        <v>2379</v>
      </c>
      <c r="G470" s="11">
        <v>1</v>
      </c>
      <c r="H470" t="s">
        <v>2379</v>
      </c>
      <c r="I470" t="str" cm="1">
        <f t="array" ref="I470">_xlfn.IFS(B470&lt;=18,"UNDERWEIGHT",B470&lt;=24.9,"NORMALWEIGHT",B470&lt;=29.9,"OVERWEIGHT",B470&gt;=30,"OBESITY")</f>
        <v>OBESITY</v>
      </c>
      <c r="J470" t="str" cm="1">
        <f t="array" ref="J470">_xlfn.IFS(C470&lt;=5.7,"NORMAL",C470&lt;=6.4,"PREDIABETES",C470&gt;=6.5,"DIABETES")</f>
        <v>NORMAL</v>
      </c>
    </row>
    <row r="471" spans="1:10" x14ac:dyDescent="0.25">
      <c r="A471" t="s">
        <v>1901</v>
      </c>
      <c r="B471">
        <v>24.605</v>
      </c>
      <c r="C471">
        <v>5.48</v>
      </c>
      <c r="D471" t="s">
        <v>2379</v>
      </c>
      <c r="E471" t="s">
        <v>2379</v>
      </c>
      <c r="F471" t="s">
        <v>2379</v>
      </c>
      <c r="G471" s="11">
        <v>0</v>
      </c>
      <c r="H471" t="s">
        <v>2380</v>
      </c>
      <c r="I471" t="str" cm="1">
        <f t="array" ref="I471">_xlfn.IFS(B471&lt;=18,"UNDERWEIGHT",B471&lt;=24.9,"NORMALWEIGHT",B471&lt;=29.9,"OVERWEIGHT",B471&gt;=30,"OBESITY")</f>
        <v>NORMALWEIGHT</v>
      </c>
      <c r="J471" t="str" cm="1">
        <f t="array" ref="J471">_xlfn.IFS(C471&lt;=5.7,"NORMAL",C471&lt;=6.4,"PREDIABETES",C471&gt;=6.5,"DIABETES")</f>
        <v>NORMAL</v>
      </c>
    </row>
    <row r="472" spans="1:10" x14ac:dyDescent="0.25">
      <c r="A472" t="s">
        <v>1900</v>
      </c>
      <c r="B472">
        <v>29.6</v>
      </c>
      <c r="C472">
        <v>8.1</v>
      </c>
      <c r="D472" t="s">
        <v>2379</v>
      </c>
      <c r="E472" t="s">
        <v>2379</v>
      </c>
      <c r="F472" t="s">
        <v>2379</v>
      </c>
      <c r="G472" s="11">
        <v>0</v>
      </c>
      <c r="H472" t="s">
        <v>2379</v>
      </c>
      <c r="I472" t="str" cm="1">
        <f t="array" ref="I472">_xlfn.IFS(B472&lt;=18,"UNDERWEIGHT",B472&lt;=24.9,"NORMALWEIGHT",B472&lt;=29.9,"OVERWEIGHT",B472&gt;=30,"OBESITY")</f>
        <v>OVERWEIGHT</v>
      </c>
      <c r="J472" t="str" cm="1">
        <f t="array" ref="J472">_xlfn.IFS(C472&lt;=5.7,"NORMAL",C472&lt;=6.4,"PREDIABETES",C472&gt;=6.5,"DIABETES")</f>
        <v>DIABETES</v>
      </c>
    </row>
    <row r="473" spans="1:10" x14ac:dyDescent="0.25">
      <c r="A473" t="s">
        <v>1899</v>
      </c>
      <c r="B473">
        <v>24.42</v>
      </c>
      <c r="C473">
        <v>7.16</v>
      </c>
      <c r="D473" t="s">
        <v>2379</v>
      </c>
      <c r="E473" t="s">
        <v>2379</v>
      </c>
      <c r="F473" t="s">
        <v>2379</v>
      </c>
      <c r="G473" s="11">
        <v>0</v>
      </c>
      <c r="H473" t="s">
        <v>2380</v>
      </c>
      <c r="I473" t="str" cm="1">
        <f t="array" ref="I473">_xlfn.IFS(B473&lt;=18,"UNDERWEIGHT",B473&lt;=24.9,"NORMALWEIGHT",B473&lt;=29.9,"OVERWEIGHT",B473&gt;=30,"OBESITY")</f>
        <v>NORMALWEIGHT</v>
      </c>
      <c r="J473" t="str" cm="1">
        <f t="array" ref="J473">_xlfn.IFS(C473&lt;=5.7,"NORMAL",C473&lt;=6.4,"PREDIABETES",C473&gt;=6.5,"DIABETES")</f>
        <v>DIABETES</v>
      </c>
    </row>
    <row r="474" spans="1:10" x14ac:dyDescent="0.25">
      <c r="A474" t="s">
        <v>1898</v>
      </c>
      <c r="B474">
        <v>20.9</v>
      </c>
      <c r="C474">
        <v>4.55</v>
      </c>
      <c r="D474" t="s">
        <v>2380</v>
      </c>
      <c r="E474" t="s">
        <v>2379</v>
      </c>
      <c r="F474" t="s">
        <v>2380</v>
      </c>
      <c r="G474" s="11">
        <v>1</v>
      </c>
      <c r="H474" t="s">
        <v>2380</v>
      </c>
      <c r="I474" t="str" cm="1">
        <f t="array" ref="I474">_xlfn.IFS(B474&lt;=18,"UNDERWEIGHT",B474&lt;=24.9,"NORMALWEIGHT",B474&lt;=29.9,"OVERWEIGHT",B474&gt;=30,"OBESITY")</f>
        <v>NORMALWEIGHT</v>
      </c>
      <c r="J474" t="str" cm="1">
        <f t="array" ref="J474">_xlfn.IFS(C474&lt;=5.7,"NORMAL",C474&lt;=6.4,"PREDIABETES",C474&gt;=6.5,"DIABETES")</f>
        <v>NORMAL</v>
      </c>
    </row>
    <row r="475" spans="1:10" x14ac:dyDescent="0.25">
      <c r="A475" t="s">
        <v>1897</v>
      </c>
      <c r="B475">
        <v>22.895</v>
      </c>
      <c r="C475">
        <v>6.03</v>
      </c>
      <c r="D475" t="s">
        <v>2379</v>
      </c>
      <c r="E475" t="s">
        <v>2379</v>
      </c>
      <c r="F475" t="s">
        <v>2379</v>
      </c>
      <c r="G475" s="11">
        <v>0</v>
      </c>
      <c r="H475" t="s">
        <v>2380</v>
      </c>
      <c r="I475" t="str" cm="1">
        <f t="array" ref="I475">_xlfn.IFS(B475&lt;=18,"UNDERWEIGHT",B475&lt;=24.9,"NORMALWEIGHT",B475&lt;=29.9,"OVERWEIGHT",B475&gt;=30,"OBESITY")</f>
        <v>NORMALWEIGHT</v>
      </c>
      <c r="J475" t="str" cm="1">
        <f t="array" ref="J475">_xlfn.IFS(C475&lt;=5.7,"NORMAL",C475&lt;=6.4,"PREDIABETES",C475&gt;=6.5,"DIABETES")</f>
        <v>PREDIABETES</v>
      </c>
    </row>
    <row r="476" spans="1:10" x14ac:dyDescent="0.25">
      <c r="A476" t="s">
        <v>1896</v>
      </c>
      <c r="B476">
        <v>28.3</v>
      </c>
      <c r="C476">
        <v>5.47</v>
      </c>
      <c r="D476" t="s">
        <v>2380</v>
      </c>
      <c r="E476" t="s">
        <v>2379</v>
      </c>
      <c r="F476" t="s">
        <v>2380</v>
      </c>
      <c r="G476" s="11">
        <v>1</v>
      </c>
      <c r="H476" t="s">
        <v>2380</v>
      </c>
      <c r="I476" t="str" cm="1">
        <f t="array" ref="I476">_xlfn.IFS(B476&lt;=18,"UNDERWEIGHT",B476&lt;=24.9,"NORMALWEIGHT",B476&lt;=29.9,"OVERWEIGHT",B476&gt;=30,"OBESITY")</f>
        <v>OVERWEIGHT</v>
      </c>
      <c r="J476" t="str" cm="1">
        <f t="array" ref="J476">_xlfn.IFS(C476&lt;=5.7,"NORMAL",C476&lt;=6.4,"PREDIABETES",C476&gt;=6.5,"DIABETES")</f>
        <v>NORMAL</v>
      </c>
    </row>
    <row r="477" spans="1:10" x14ac:dyDescent="0.25">
      <c r="A477" t="s">
        <v>1894</v>
      </c>
      <c r="B477">
        <v>54.3</v>
      </c>
      <c r="C477">
        <v>4.1500000000000004</v>
      </c>
      <c r="D477" t="s">
        <v>2380</v>
      </c>
      <c r="E477" t="s">
        <v>2379</v>
      </c>
      <c r="F477" t="s">
        <v>2379</v>
      </c>
      <c r="G477" s="11">
        <v>1</v>
      </c>
      <c r="H477" t="s">
        <v>2379</v>
      </c>
      <c r="I477" t="str" cm="1">
        <f t="array" ref="I477">_xlfn.IFS(B477&lt;=18,"UNDERWEIGHT",B477&lt;=24.9,"NORMALWEIGHT",B477&lt;=29.9,"OVERWEIGHT",B477&gt;=30,"OBESITY")</f>
        <v>OBESITY</v>
      </c>
      <c r="J477" t="str" cm="1">
        <f t="array" ref="J477">_xlfn.IFS(C477&lt;=5.7,"NORMAL",C477&lt;=6.4,"PREDIABETES",C477&gt;=6.5,"DIABETES")</f>
        <v>NORMAL</v>
      </c>
    </row>
    <row r="478" spans="1:10" x14ac:dyDescent="0.25">
      <c r="A478" t="s">
        <v>1893</v>
      </c>
      <c r="B478">
        <v>33.344999999999999</v>
      </c>
      <c r="C478">
        <v>11.32</v>
      </c>
      <c r="D478" t="s">
        <v>2380</v>
      </c>
      <c r="E478" t="s">
        <v>2379</v>
      </c>
      <c r="F478" t="s">
        <v>2379</v>
      </c>
      <c r="G478" s="11">
        <v>1</v>
      </c>
      <c r="H478" t="s">
        <v>2379</v>
      </c>
      <c r="I478" t="str" cm="1">
        <f t="array" ref="I478">_xlfn.IFS(B478&lt;=18,"UNDERWEIGHT",B478&lt;=24.9,"NORMALWEIGHT",B478&lt;=29.9,"OVERWEIGHT",B478&gt;=30,"OBESITY")</f>
        <v>OBESITY</v>
      </c>
      <c r="J478" t="str" cm="1">
        <f t="array" ref="J478">_xlfn.IFS(C478&lt;=5.7,"NORMAL",C478&lt;=6.4,"PREDIABETES",C478&gt;=6.5,"DIABETES")</f>
        <v>DIABETES</v>
      </c>
    </row>
    <row r="479" spans="1:10" x14ac:dyDescent="0.25">
      <c r="A479" t="s">
        <v>1892</v>
      </c>
      <c r="B479">
        <v>33</v>
      </c>
      <c r="C479">
        <v>9.51</v>
      </c>
      <c r="D479" t="s">
        <v>2380</v>
      </c>
      <c r="E479" t="s">
        <v>2379</v>
      </c>
      <c r="F479" t="s">
        <v>2379</v>
      </c>
      <c r="G479" s="11">
        <v>0</v>
      </c>
      <c r="H479" t="s">
        <v>2379</v>
      </c>
      <c r="I479" t="str" cm="1">
        <f t="array" ref="I479">_xlfn.IFS(B479&lt;=18,"UNDERWEIGHT",B479&lt;=24.9,"NORMALWEIGHT",B479&lt;=29.9,"OVERWEIGHT",B479&gt;=30,"OBESITY")</f>
        <v>OBESITY</v>
      </c>
      <c r="J479" t="str" cm="1">
        <f t="array" ref="J479">_xlfn.IFS(C479&lt;=5.7,"NORMAL",C479&lt;=6.4,"PREDIABETES",C479&gt;=6.5,"DIABETES")</f>
        <v>DIABETES</v>
      </c>
    </row>
    <row r="480" spans="1:10" x14ac:dyDescent="0.25">
      <c r="A480" t="s">
        <v>1891</v>
      </c>
      <c r="B480">
        <v>28.024999999999999</v>
      </c>
      <c r="C480">
        <v>7.67</v>
      </c>
      <c r="D480" t="s">
        <v>2380</v>
      </c>
      <c r="E480" t="s">
        <v>2379</v>
      </c>
      <c r="F480" t="s">
        <v>2379</v>
      </c>
      <c r="G480" s="11">
        <v>1</v>
      </c>
      <c r="H480" t="s">
        <v>2380</v>
      </c>
      <c r="I480" t="str" cm="1">
        <f t="array" ref="I480">_xlfn.IFS(B480&lt;=18,"UNDERWEIGHT",B480&lt;=24.9,"NORMALWEIGHT",B480&lt;=29.9,"OVERWEIGHT",B480&gt;=30,"OBESITY")</f>
        <v>OVERWEIGHT</v>
      </c>
      <c r="J480" t="str" cm="1">
        <f t="array" ref="J480">_xlfn.IFS(C480&lt;=5.7,"NORMAL",C480&lt;=6.4,"PREDIABETES",C480&gt;=6.5,"DIABETES")</f>
        <v>DIABETES</v>
      </c>
    </row>
    <row r="481" spans="1:10" x14ac:dyDescent="0.25">
      <c r="A481" t="s">
        <v>1890</v>
      </c>
      <c r="B481">
        <v>28.69</v>
      </c>
      <c r="C481">
        <v>6.23</v>
      </c>
      <c r="D481" t="s">
        <v>2379</v>
      </c>
      <c r="E481" t="s">
        <v>2379</v>
      </c>
      <c r="F481" t="s">
        <v>2379</v>
      </c>
      <c r="G481" s="11">
        <v>1</v>
      </c>
      <c r="H481" t="s">
        <v>2380</v>
      </c>
      <c r="I481" t="str" cm="1">
        <f t="array" ref="I481">_xlfn.IFS(B481&lt;=18,"UNDERWEIGHT",B481&lt;=24.9,"NORMALWEIGHT",B481&lt;=29.9,"OVERWEIGHT",B481&gt;=30,"OBESITY")</f>
        <v>OVERWEIGHT</v>
      </c>
      <c r="J481" t="str" cm="1">
        <f t="array" ref="J481">_xlfn.IFS(C481&lt;=5.7,"NORMAL",C481&lt;=6.4,"PREDIABETES",C481&gt;=6.5,"DIABETES")</f>
        <v>PREDIABETES</v>
      </c>
    </row>
    <row r="482" spans="1:10" x14ac:dyDescent="0.25">
      <c r="A482" t="s">
        <v>1889</v>
      </c>
      <c r="B482">
        <v>40.28</v>
      </c>
      <c r="C482">
        <v>8.9</v>
      </c>
      <c r="D482" t="s">
        <v>2379</v>
      </c>
      <c r="E482" t="s">
        <v>2379</v>
      </c>
      <c r="F482" t="s">
        <v>2379</v>
      </c>
      <c r="G482" s="11">
        <v>0</v>
      </c>
      <c r="H482" t="s">
        <v>2379</v>
      </c>
      <c r="I482" t="str" cm="1">
        <f t="array" ref="I482">_xlfn.IFS(B482&lt;=18,"UNDERWEIGHT",B482&lt;=24.9,"NORMALWEIGHT",B482&lt;=29.9,"OVERWEIGHT",B482&gt;=30,"OBESITY")</f>
        <v>OBESITY</v>
      </c>
      <c r="J482" t="str" cm="1">
        <f t="array" ref="J482">_xlfn.IFS(C482&lt;=5.7,"NORMAL",C482&lt;=6.4,"PREDIABETES",C482&gt;=6.5,"DIABETES")</f>
        <v>DIABETES</v>
      </c>
    </row>
    <row r="483" spans="1:10" x14ac:dyDescent="0.25">
      <c r="A483" t="s">
        <v>1888</v>
      </c>
      <c r="B483">
        <v>37.299999999999997</v>
      </c>
      <c r="C483">
        <v>7.79</v>
      </c>
      <c r="D483" t="s">
        <v>2380</v>
      </c>
      <c r="E483" t="s">
        <v>2379</v>
      </c>
      <c r="F483" t="s">
        <v>2379</v>
      </c>
      <c r="G483" s="11">
        <v>0</v>
      </c>
      <c r="H483" t="s">
        <v>2379</v>
      </c>
      <c r="I483" t="str" cm="1">
        <f t="array" ref="I483">_xlfn.IFS(B483&lt;=18,"UNDERWEIGHT",B483&lt;=24.9,"NORMALWEIGHT",B483&lt;=29.9,"OVERWEIGHT",B483&gt;=30,"OBESITY")</f>
        <v>OBESITY</v>
      </c>
      <c r="J483" t="str" cm="1">
        <f t="array" ref="J483">_xlfn.IFS(C483&lt;=5.7,"NORMAL",C483&lt;=6.4,"PREDIABETES",C483&gt;=6.5,"DIABETES")</f>
        <v>DIABETES</v>
      </c>
    </row>
    <row r="484" spans="1:10" x14ac:dyDescent="0.25">
      <c r="A484" t="s">
        <v>1887</v>
      </c>
      <c r="B484">
        <v>54.47</v>
      </c>
      <c r="C484">
        <v>4.49</v>
      </c>
      <c r="D484" t="s">
        <v>2380</v>
      </c>
      <c r="E484" t="s">
        <v>2379</v>
      </c>
      <c r="F484" t="s">
        <v>2379</v>
      </c>
      <c r="G484" s="11">
        <v>2</v>
      </c>
      <c r="H484" t="s">
        <v>2379</v>
      </c>
      <c r="I484" t="str" cm="1">
        <f t="array" ref="I484">_xlfn.IFS(B484&lt;=18,"UNDERWEIGHT",B484&lt;=24.9,"NORMALWEIGHT",B484&lt;=29.9,"OVERWEIGHT",B484&gt;=30,"OBESITY")</f>
        <v>OBESITY</v>
      </c>
      <c r="J484" t="str" cm="1">
        <f t="array" ref="J484">_xlfn.IFS(C484&lt;=5.7,"NORMAL",C484&lt;=6.4,"PREDIABETES",C484&gt;=6.5,"DIABETES")</f>
        <v>NORMAL</v>
      </c>
    </row>
    <row r="485" spans="1:10" x14ac:dyDescent="0.25">
      <c r="A485" t="s">
        <v>1886</v>
      </c>
      <c r="B485">
        <v>38.06</v>
      </c>
      <c r="C485">
        <v>5.24</v>
      </c>
      <c r="D485" t="s">
        <v>2380</v>
      </c>
      <c r="E485" t="s">
        <v>2379</v>
      </c>
      <c r="F485" t="s">
        <v>2380</v>
      </c>
      <c r="G485" s="11">
        <v>1</v>
      </c>
      <c r="H485" t="s">
        <v>2379</v>
      </c>
      <c r="I485" t="str" cm="1">
        <f t="array" ref="I485">_xlfn.IFS(B485&lt;=18,"UNDERWEIGHT",B485&lt;=24.9,"NORMALWEIGHT",B485&lt;=29.9,"OVERWEIGHT",B485&gt;=30,"OBESITY")</f>
        <v>OBESITY</v>
      </c>
      <c r="J485" t="str" cm="1">
        <f t="array" ref="J485">_xlfn.IFS(C485&lt;=5.7,"NORMAL",C485&lt;=6.4,"PREDIABETES",C485&gt;=6.5,"DIABETES")</f>
        <v>NORMAL</v>
      </c>
    </row>
    <row r="486" spans="1:10" x14ac:dyDescent="0.25">
      <c r="A486" t="s">
        <v>1885</v>
      </c>
      <c r="B486">
        <v>51.47</v>
      </c>
      <c r="C486">
        <v>9.6</v>
      </c>
      <c r="D486" t="s">
        <v>2379</v>
      </c>
      <c r="E486" t="s">
        <v>2379</v>
      </c>
      <c r="F486" t="s">
        <v>2379</v>
      </c>
      <c r="G486" s="11">
        <v>0</v>
      </c>
      <c r="H486" t="s">
        <v>2379</v>
      </c>
      <c r="I486" t="str" cm="1">
        <f t="array" ref="I486">_xlfn.IFS(B486&lt;=18,"UNDERWEIGHT",B486&lt;=24.9,"NORMALWEIGHT",B486&lt;=29.9,"OVERWEIGHT",B486&gt;=30,"OBESITY")</f>
        <v>OBESITY</v>
      </c>
      <c r="J486" t="str" cm="1">
        <f t="array" ref="J486">_xlfn.IFS(C486&lt;=5.7,"NORMAL",C486&lt;=6.4,"PREDIABETES",C486&gt;=6.5,"DIABETES")</f>
        <v>DIABETES</v>
      </c>
    </row>
    <row r="487" spans="1:10" x14ac:dyDescent="0.25">
      <c r="A487" t="s">
        <v>1884</v>
      </c>
      <c r="B487">
        <v>29.8</v>
      </c>
      <c r="C487">
        <v>5.78</v>
      </c>
      <c r="D487" t="s">
        <v>2380</v>
      </c>
      <c r="E487" t="s">
        <v>2379</v>
      </c>
      <c r="F487" t="s">
        <v>2379</v>
      </c>
      <c r="G487" s="11">
        <v>0</v>
      </c>
      <c r="H487" t="s">
        <v>2379</v>
      </c>
      <c r="I487" t="str" cm="1">
        <f t="array" ref="I487">_xlfn.IFS(B487&lt;=18,"UNDERWEIGHT",B487&lt;=24.9,"NORMALWEIGHT",B487&lt;=29.9,"OVERWEIGHT",B487&gt;=30,"OBESITY")</f>
        <v>OVERWEIGHT</v>
      </c>
      <c r="J487" t="str" cm="1">
        <f t="array" ref="J487">_xlfn.IFS(C487&lt;=5.7,"NORMAL",C487&lt;=6.4,"PREDIABETES",C487&gt;=6.5,"DIABETES")</f>
        <v>PREDIABETES</v>
      </c>
    </row>
    <row r="488" spans="1:10" x14ac:dyDescent="0.25">
      <c r="A488" t="s">
        <v>1883</v>
      </c>
      <c r="B488">
        <v>49.77</v>
      </c>
      <c r="C488">
        <v>7.02</v>
      </c>
      <c r="D488" t="s">
        <v>2379</v>
      </c>
      <c r="E488" t="s">
        <v>2379</v>
      </c>
      <c r="F488" t="s">
        <v>2379</v>
      </c>
      <c r="G488" s="11">
        <v>0</v>
      </c>
      <c r="H488" t="s">
        <v>2379</v>
      </c>
      <c r="I488" t="str" cm="1">
        <f t="array" ref="I488">_xlfn.IFS(B488&lt;=18,"UNDERWEIGHT",B488&lt;=24.9,"NORMALWEIGHT",B488&lt;=29.9,"OVERWEIGHT",B488&gt;=30,"OBESITY")</f>
        <v>OBESITY</v>
      </c>
      <c r="J488" t="str" cm="1">
        <f t="array" ref="J488">_xlfn.IFS(C488&lt;=5.7,"NORMAL",C488&lt;=6.4,"PREDIABETES",C488&gt;=6.5,"DIABETES")</f>
        <v>DIABETES</v>
      </c>
    </row>
    <row r="489" spans="1:10" x14ac:dyDescent="0.25">
      <c r="A489" t="s">
        <v>1882</v>
      </c>
      <c r="B489">
        <v>25.555</v>
      </c>
      <c r="C489">
        <v>4.09</v>
      </c>
      <c r="D489" t="s">
        <v>2380</v>
      </c>
      <c r="E489" t="s">
        <v>2379</v>
      </c>
      <c r="F489" t="s">
        <v>2379</v>
      </c>
      <c r="G489" s="11">
        <v>0</v>
      </c>
      <c r="H489" t="s">
        <v>2380</v>
      </c>
      <c r="I489" t="str" cm="1">
        <f t="array" ref="I489">_xlfn.IFS(B489&lt;=18,"UNDERWEIGHT",B489&lt;=24.9,"NORMALWEIGHT",B489&lt;=29.9,"OVERWEIGHT",B489&gt;=30,"OBESITY")</f>
        <v>OVERWEIGHT</v>
      </c>
      <c r="J489" t="str" cm="1">
        <f t="array" ref="J489">_xlfn.IFS(C489&lt;=5.7,"NORMAL",C489&lt;=6.4,"PREDIABETES",C489&gt;=6.5,"DIABETES")</f>
        <v>NORMAL</v>
      </c>
    </row>
    <row r="490" spans="1:10" x14ac:dyDescent="0.25">
      <c r="A490" t="s">
        <v>1881</v>
      </c>
      <c r="B490">
        <v>29.64</v>
      </c>
      <c r="C490">
        <v>4.93</v>
      </c>
      <c r="D490" t="s">
        <v>2379</v>
      </c>
      <c r="E490" t="s">
        <v>2379</v>
      </c>
      <c r="F490" t="s">
        <v>2380</v>
      </c>
      <c r="G490" s="11">
        <v>1</v>
      </c>
      <c r="H490" t="s">
        <v>2379</v>
      </c>
      <c r="I490" t="str" cm="1">
        <f t="array" ref="I490">_xlfn.IFS(B490&lt;=18,"UNDERWEIGHT",B490&lt;=24.9,"NORMALWEIGHT",B490&lt;=29.9,"OVERWEIGHT",B490&gt;=30,"OBESITY")</f>
        <v>OVERWEIGHT</v>
      </c>
      <c r="J490" t="str" cm="1">
        <f t="array" ref="J490">_xlfn.IFS(C490&lt;=5.7,"NORMAL",C490&lt;=6.4,"PREDIABETES",C490&gt;=6.5,"DIABETES")</f>
        <v>NORMAL</v>
      </c>
    </row>
    <row r="491" spans="1:10" x14ac:dyDescent="0.25">
      <c r="A491" t="s">
        <v>1880</v>
      </c>
      <c r="B491">
        <v>53.93</v>
      </c>
      <c r="C491">
        <v>5.34</v>
      </c>
      <c r="D491" t="s">
        <v>2380</v>
      </c>
      <c r="E491" t="s">
        <v>2379</v>
      </c>
      <c r="F491" t="s">
        <v>2379</v>
      </c>
      <c r="G491" s="11">
        <v>2</v>
      </c>
      <c r="H491" t="s">
        <v>2379</v>
      </c>
      <c r="I491" t="str" cm="1">
        <f t="array" ref="I491">_xlfn.IFS(B491&lt;=18,"UNDERWEIGHT",B491&lt;=24.9,"NORMALWEIGHT",B491&lt;=29.9,"OVERWEIGHT",B491&gt;=30,"OBESITY")</f>
        <v>OBESITY</v>
      </c>
      <c r="J491" t="str" cm="1">
        <f t="array" ref="J491">_xlfn.IFS(C491&lt;=5.7,"NORMAL",C491&lt;=6.4,"PREDIABETES",C491&gt;=6.5,"DIABETES")</f>
        <v>NORMAL</v>
      </c>
    </row>
    <row r="492" spans="1:10" x14ac:dyDescent="0.25">
      <c r="A492" t="s">
        <v>1879</v>
      </c>
      <c r="B492">
        <v>28.024999999999999</v>
      </c>
      <c r="C492">
        <v>5.65</v>
      </c>
      <c r="D492" t="s">
        <v>2379</v>
      </c>
      <c r="E492" t="s">
        <v>2379</v>
      </c>
      <c r="F492" t="s">
        <v>2379</v>
      </c>
      <c r="G492" s="11">
        <v>1</v>
      </c>
      <c r="H492" t="s">
        <v>2380</v>
      </c>
      <c r="I492" t="str" cm="1">
        <f t="array" ref="I492">_xlfn.IFS(B492&lt;=18,"UNDERWEIGHT",B492&lt;=24.9,"NORMALWEIGHT",B492&lt;=29.9,"OVERWEIGHT",B492&gt;=30,"OBESITY")</f>
        <v>OVERWEIGHT</v>
      </c>
      <c r="J492" t="str" cm="1">
        <f t="array" ref="J492">_xlfn.IFS(C492&lt;=5.7,"NORMAL",C492&lt;=6.4,"PREDIABETES",C492&gt;=6.5,"DIABETES")</f>
        <v>NORMAL</v>
      </c>
    </row>
    <row r="493" spans="1:10" x14ac:dyDescent="0.25">
      <c r="A493" t="s">
        <v>1878</v>
      </c>
      <c r="B493">
        <v>27.5</v>
      </c>
      <c r="C493">
        <v>4.49</v>
      </c>
      <c r="D493" t="s">
        <v>2379</v>
      </c>
      <c r="E493" t="s">
        <v>2379</v>
      </c>
      <c r="F493" t="s">
        <v>2379</v>
      </c>
      <c r="G493" s="11">
        <v>0</v>
      </c>
      <c r="H493" t="s">
        <v>2379</v>
      </c>
      <c r="I493" t="str" cm="1">
        <f t="array" ref="I493">_xlfn.IFS(B493&lt;=18,"UNDERWEIGHT",B493&lt;=24.9,"NORMALWEIGHT",B493&lt;=29.9,"OVERWEIGHT",B493&gt;=30,"OBESITY")</f>
        <v>OVERWEIGHT</v>
      </c>
      <c r="J493" t="str" cm="1">
        <f t="array" ref="J493">_xlfn.IFS(C493&lt;=5.7,"NORMAL",C493&lt;=6.4,"PREDIABETES",C493&gt;=6.5,"DIABETES")</f>
        <v>NORMAL</v>
      </c>
    </row>
    <row r="494" spans="1:10" x14ac:dyDescent="0.25">
      <c r="A494" t="s">
        <v>1877</v>
      </c>
      <c r="B494">
        <v>21.8</v>
      </c>
      <c r="C494">
        <v>10.55</v>
      </c>
      <c r="D494" t="s">
        <v>2379</v>
      </c>
      <c r="E494" t="s">
        <v>2379</v>
      </c>
      <c r="F494" t="s">
        <v>2379</v>
      </c>
      <c r="G494" s="11">
        <v>0</v>
      </c>
      <c r="H494" t="s">
        <v>2380</v>
      </c>
      <c r="I494" t="str" cm="1">
        <f t="array" ref="I494">_xlfn.IFS(B494&lt;=18,"UNDERWEIGHT",B494&lt;=24.9,"NORMALWEIGHT",B494&lt;=29.9,"OVERWEIGHT",B494&gt;=30,"OBESITY")</f>
        <v>NORMALWEIGHT</v>
      </c>
      <c r="J494" t="str" cm="1">
        <f t="array" ref="J494">_xlfn.IFS(C494&lt;=5.7,"NORMAL",C494&lt;=6.4,"PREDIABETES",C494&gt;=6.5,"DIABETES")</f>
        <v>DIABETES</v>
      </c>
    </row>
    <row r="495" spans="1:10" x14ac:dyDescent="0.25">
      <c r="A495" t="s">
        <v>1876</v>
      </c>
      <c r="B495">
        <v>26.41</v>
      </c>
      <c r="C495">
        <v>4.92</v>
      </c>
      <c r="D495" t="s">
        <v>2380</v>
      </c>
      <c r="E495" t="s">
        <v>2379</v>
      </c>
      <c r="F495" t="s">
        <v>2380</v>
      </c>
      <c r="G495" s="11">
        <v>1</v>
      </c>
      <c r="H495" t="s">
        <v>2380</v>
      </c>
      <c r="I495" t="str" cm="1">
        <f t="array" ref="I495">_xlfn.IFS(B495&lt;=18,"UNDERWEIGHT",B495&lt;=24.9,"NORMALWEIGHT",B495&lt;=29.9,"OVERWEIGHT",B495&gt;=30,"OBESITY")</f>
        <v>OVERWEIGHT</v>
      </c>
      <c r="J495" t="str" cm="1">
        <f t="array" ref="J495">_xlfn.IFS(C495&lt;=5.7,"NORMAL",C495&lt;=6.4,"PREDIABETES",C495&gt;=6.5,"DIABETES")</f>
        <v>NORMAL</v>
      </c>
    </row>
    <row r="496" spans="1:10" x14ac:dyDescent="0.25">
      <c r="A496" t="s">
        <v>1875</v>
      </c>
      <c r="B496">
        <v>27.835000000000001</v>
      </c>
      <c r="C496">
        <v>5.9</v>
      </c>
      <c r="D496" t="s">
        <v>2380</v>
      </c>
      <c r="E496" t="s">
        <v>2379</v>
      </c>
      <c r="F496" t="s">
        <v>2379</v>
      </c>
      <c r="G496" s="11">
        <v>1</v>
      </c>
      <c r="H496" t="s">
        <v>2380</v>
      </c>
      <c r="I496" t="str" cm="1">
        <f t="array" ref="I496">_xlfn.IFS(B496&lt;=18,"UNDERWEIGHT",B496&lt;=24.9,"NORMALWEIGHT",B496&lt;=29.9,"OVERWEIGHT",B496&gt;=30,"OBESITY")</f>
        <v>OVERWEIGHT</v>
      </c>
      <c r="J496" t="str" cm="1">
        <f t="array" ref="J496">_xlfn.IFS(C496&lt;=5.7,"NORMAL",C496&lt;=6.4,"PREDIABETES",C496&gt;=6.5,"DIABETES")</f>
        <v>PREDIABETES</v>
      </c>
    </row>
    <row r="497" spans="1:10" x14ac:dyDescent="0.25">
      <c r="A497" t="s">
        <v>1874</v>
      </c>
      <c r="B497">
        <v>51.74</v>
      </c>
      <c r="C497">
        <v>4.9800000000000004</v>
      </c>
      <c r="D497" t="s">
        <v>2380</v>
      </c>
      <c r="E497" t="s">
        <v>2379</v>
      </c>
      <c r="F497" t="s">
        <v>2379</v>
      </c>
      <c r="G497" s="11">
        <v>2</v>
      </c>
      <c r="H497" t="s">
        <v>2379</v>
      </c>
      <c r="I497" t="str" cm="1">
        <f t="array" ref="I497">_xlfn.IFS(B497&lt;=18,"UNDERWEIGHT",B497&lt;=24.9,"NORMALWEIGHT",B497&lt;=29.9,"OVERWEIGHT",B497&gt;=30,"OBESITY")</f>
        <v>OBESITY</v>
      </c>
      <c r="J497" t="str" cm="1">
        <f t="array" ref="J497">_xlfn.IFS(C497&lt;=5.7,"NORMAL",C497&lt;=6.4,"PREDIABETES",C497&gt;=6.5,"DIABETES")</f>
        <v>NORMAL</v>
      </c>
    </row>
    <row r="498" spans="1:10" x14ac:dyDescent="0.25">
      <c r="A498" t="s">
        <v>1873</v>
      </c>
      <c r="B498">
        <v>23.37</v>
      </c>
      <c r="C498">
        <v>5.8</v>
      </c>
      <c r="D498" t="s">
        <v>2379</v>
      </c>
      <c r="E498" t="s">
        <v>2379</v>
      </c>
      <c r="F498" t="s">
        <v>2379</v>
      </c>
      <c r="G498" s="11">
        <v>0</v>
      </c>
      <c r="H498" t="s">
        <v>2380</v>
      </c>
      <c r="I498" t="str" cm="1">
        <f t="array" ref="I498">_xlfn.IFS(B498&lt;=18,"UNDERWEIGHT",B498&lt;=24.9,"NORMALWEIGHT",B498&lt;=29.9,"OVERWEIGHT",B498&gt;=30,"OBESITY")</f>
        <v>NORMALWEIGHT</v>
      </c>
      <c r="J498" t="str" cm="1">
        <f t="array" ref="J498">_xlfn.IFS(C498&lt;=5.7,"NORMAL",C498&lt;=6.4,"PREDIABETES",C498&gt;=6.5,"DIABETES")</f>
        <v>PREDIABETES</v>
      </c>
    </row>
    <row r="499" spans="1:10" x14ac:dyDescent="0.25">
      <c r="A499" t="s">
        <v>1872</v>
      </c>
      <c r="B499">
        <v>29.7</v>
      </c>
      <c r="C499">
        <v>6.21</v>
      </c>
      <c r="D499" t="s">
        <v>2380</v>
      </c>
      <c r="E499" t="s">
        <v>2379</v>
      </c>
      <c r="F499" t="s">
        <v>2380</v>
      </c>
      <c r="G499" s="11">
        <v>1</v>
      </c>
      <c r="H499" t="s">
        <v>2380</v>
      </c>
      <c r="I499" t="str" cm="1">
        <f t="array" ref="I499">_xlfn.IFS(B499&lt;=18,"UNDERWEIGHT",B499&lt;=24.9,"NORMALWEIGHT",B499&lt;=29.9,"OVERWEIGHT",B499&gt;=30,"OBESITY")</f>
        <v>OVERWEIGHT</v>
      </c>
      <c r="J499" t="str" cm="1">
        <f t="array" ref="J499">_xlfn.IFS(C499&lt;=5.7,"NORMAL",C499&lt;=6.4,"PREDIABETES",C499&gt;=6.5,"DIABETES")</f>
        <v>PREDIABETES</v>
      </c>
    </row>
    <row r="500" spans="1:10" x14ac:dyDescent="0.25">
      <c r="A500" t="s">
        <v>1871</v>
      </c>
      <c r="B500">
        <v>20.045000000000002</v>
      </c>
      <c r="C500">
        <v>6.17</v>
      </c>
      <c r="D500" t="s">
        <v>2379</v>
      </c>
      <c r="E500" t="s">
        <v>2379</v>
      </c>
      <c r="F500" t="s">
        <v>2380</v>
      </c>
      <c r="G500" s="11">
        <v>1</v>
      </c>
      <c r="H500" t="s">
        <v>2380</v>
      </c>
      <c r="I500" t="str" cm="1">
        <f t="array" ref="I500">_xlfn.IFS(B500&lt;=18,"UNDERWEIGHT",B500&lt;=24.9,"NORMALWEIGHT",B500&lt;=29.9,"OVERWEIGHT",B500&gt;=30,"OBESITY")</f>
        <v>NORMALWEIGHT</v>
      </c>
      <c r="J500" t="str" cm="1">
        <f t="array" ref="J500">_xlfn.IFS(C500&lt;=5.7,"NORMAL",C500&lt;=6.4,"PREDIABETES",C500&gt;=6.5,"DIABETES")</f>
        <v>PREDIABETES</v>
      </c>
    </row>
    <row r="501" spans="1:10" x14ac:dyDescent="0.25">
      <c r="A501" t="s">
        <v>1870</v>
      </c>
      <c r="B501">
        <v>27.83</v>
      </c>
      <c r="C501">
        <v>5.36</v>
      </c>
      <c r="D501" t="s">
        <v>2379</v>
      </c>
      <c r="E501" t="s">
        <v>2379</v>
      </c>
      <c r="F501" t="s">
        <v>2379</v>
      </c>
      <c r="G501" s="11">
        <v>2</v>
      </c>
      <c r="H501" t="s">
        <v>2379</v>
      </c>
      <c r="I501" t="str" cm="1">
        <f t="array" ref="I501">_xlfn.IFS(B501&lt;=18,"UNDERWEIGHT",B501&lt;=24.9,"NORMALWEIGHT",B501&lt;=29.9,"OVERWEIGHT",B501&gt;=30,"OBESITY")</f>
        <v>OVERWEIGHT</v>
      </c>
      <c r="J501" t="str" cm="1">
        <f t="array" ref="J501">_xlfn.IFS(C501&lt;=5.7,"NORMAL",C501&lt;=6.4,"PREDIABETES",C501&gt;=6.5,"DIABETES")</f>
        <v>NORMAL</v>
      </c>
    </row>
    <row r="502" spans="1:10" x14ac:dyDescent="0.25">
      <c r="A502" t="s">
        <v>1869</v>
      </c>
      <c r="B502">
        <v>28.93</v>
      </c>
      <c r="C502">
        <v>5.2</v>
      </c>
      <c r="D502" t="s">
        <v>2379</v>
      </c>
      <c r="E502" t="s">
        <v>2379</v>
      </c>
      <c r="F502" t="s">
        <v>2379</v>
      </c>
      <c r="G502" s="11">
        <v>0</v>
      </c>
      <c r="H502" t="s">
        <v>2380</v>
      </c>
      <c r="I502" t="str" cm="1">
        <f t="array" ref="I502">_xlfn.IFS(B502&lt;=18,"UNDERWEIGHT",B502&lt;=24.9,"NORMALWEIGHT",B502&lt;=29.9,"OVERWEIGHT",B502&gt;=30,"OBESITY")</f>
        <v>OVERWEIGHT</v>
      </c>
      <c r="J502" t="str" cm="1">
        <f t="array" ref="J502">_xlfn.IFS(C502&lt;=5.7,"NORMAL",C502&lt;=6.4,"PREDIABETES",C502&gt;=6.5,"DIABETES")</f>
        <v>NORMAL</v>
      </c>
    </row>
    <row r="503" spans="1:10" x14ac:dyDescent="0.25">
      <c r="A503" t="s">
        <v>1868</v>
      </c>
      <c r="B503">
        <v>33.82</v>
      </c>
      <c r="C503">
        <v>5.42</v>
      </c>
      <c r="D503" t="s">
        <v>2379</v>
      </c>
      <c r="E503" t="s">
        <v>2379</v>
      </c>
      <c r="F503" t="s">
        <v>2379</v>
      </c>
      <c r="G503" s="11">
        <v>0</v>
      </c>
      <c r="H503" t="s">
        <v>2379</v>
      </c>
      <c r="I503" t="str" cm="1">
        <f t="array" ref="I503">_xlfn.IFS(B503&lt;=18,"UNDERWEIGHT",B503&lt;=24.9,"NORMALWEIGHT",B503&lt;=29.9,"OVERWEIGHT",B503&gt;=30,"OBESITY")</f>
        <v>OBESITY</v>
      </c>
      <c r="J503" t="str" cm="1">
        <f t="array" ref="J503">_xlfn.IFS(C503&lt;=5.7,"NORMAL",C503&lt;=6.4,"PREDIABETES",C503&gt;=6.5,"DIABETES")</f>
        <v>NORMAL</v>
      </c>
    </row>
    <row r="504" spans="1:10" x14ac:dyDescent="0.25">
      <c r="A504" t="s">
        <v>1867</v>
      </c>
      <c r="B504">
        <v>20.234999999999999</v>
      </c>
      <c r="C504">
        <v>6.84</v>
      </c>
      <c r="D504" t="s">
        <v>2379</v>
      </c>
      <c r="E504" t="s">
        <v>2379</v>
      </c>
      <c r="F504" t="s">
        <v>2379</v>
      </c>
      <c r="G504" s="11">
        <v>0</v>
      </c>
      <c r="H504" t="s">
        <v>2380</v>
      </c>
      <c r="I504" t="str" cm="1">
        <f t="array" ref="I504">_xlfn.IFS(B504&lt;=18,"UNDERWEIGHT",B504&lt;=24.9,"NORMALWEIGHT",B504&lt;=29.9,"OVERWEIGHT",B504&gt;=30,"OBESITY")</f>
        <v>NORMALWEIGHT</v>
      </c>
      <c r="J504" t="str" cm="1">
        <f t="array" ref="J504">_xlfn.IFS(C504&lt;=5.7,"NORMAL",C504&lt;=6.4,"PREDIABETES",C504&gt;=6.5,"DIABETES")</f>
        <v>DIABETES</v>
      </c>
    </row>
    <row r="505" spans="1:10" x14ac:dyDescent="0.25">
      <c r="A505" t="s">
        <v>1866</v>
      </c>
      <c r="B505">
        <v>49.2</v>
      </c>
      <c r="C505">
        <v>10.9</v>
      </c>
      <c r="D505" t="s">
        <v>2380</v>
      </c>
      <c r="E505" t="s">
        <v>2379</v>
      </c>
      <c r="F505" t="s">
        <v>2380</v>
      </c>
      <c r="G505" s="11">
        <v>1</v>
      </c>
      <c r="H505" t="s">
        <v>2379</v>
      </c>
      <c r="I505" t="str" cm="1">
        <f t="array" ref="I505">_xlfn.IFS(B505&lt;=18,"UNDERWEIGHT",B505&lt;=24.9,"NORMALWEIGHT",B505&lt;=29.9,"OVERWEIGHT",B505&gt;=30,"OBESITY")</f>
        <v>OBESITY</v>
      </c>
      <c r="J505" t="str" cm="1">
        <f t="array" ref="J505">_xlfn.IFS(C505&lt;=5.7,"NORMAL",C505&lt;=6.4,"PREDIABETES",C505&gt;=6.5,"DIABETES")</f>
        <v>DIABETES</v>
      </c>
    </row>
    <row r="506" spans="1:10" x14ac:dyDescent="0.25">
      <c r="A506" t="s">
        <v>1865</v>
      </c>
      <c r="B506">
        <v>26.4</v>
      </c>
      <c r="C506">
        <v>4.87</v>
      </c>
      <c r="D506" t="s">
        <v>2380</v>
      </c>
      <c r="E506" t="s">
        <v>2379</v>
      </c>
      <c r="F506" t="s">
        <v>2379</v>
      </c>
      <c r="G506" s="11">
        <v>0</v>
      </c>
      <c r="H506" t="s">
        <v>2380</v>
      </c>
      <c r="I506" t="str" cm="1">
        <f t="array" ref="I506">_xlfn.IFS(B506&lt;=18,"UNDERWEIGHT",B506&lt;=24.9,"NORMALWEIGHT",B506&lt;=29.9,"OVERWEIGHT",B506&gt;=30,"OBESITY")</f>
        <v>OVERWEIGHT</v>
      </c>
      <c r="J506" t="str" cm="1">
        <f t="array" ref="J506">_xlfn.IFS(C506&lt;=5.7,"NORMAL",C506&lt;=6.4,"PREDIABETES",C506&gt;=6.5,"DIABETES")</f>
        <v>NORMAL</v>
      </c>
    </row>
    <row r="507" spans="1:10" x14ac:dyDescent="0.25">
      <c r="A507" t="s">
        <v>1864</v>
      </c>
      <c r="B507">
        <v>28.38</v>
      </c>
      <c r="C507">
        <v>6.07</v>
      </c>
      <c r="D507" t="s">
        <v>2379</v>
      </c>
      <c r="E507" t="s">
        <v>2379</v>
      </c>
      <c r="F507" t="s">
        <v>2379</v>
      </c>
      <c r="G507" s="11">
        <v>1</v>
      </c>
      <c r="H507" t="s">
        <v>2380</v>
      </c>
      <c r="I507" t="str" cm="1">
        <f t="array" ref="I507">_xlfn.IFS(B507&lt;=18,"UNDERWEIGHT",B507&lt;=24.9,"NORMALWEIGHT",B507&lt;=29.9,"OVERWEIGHT",B507&gt;=30,"OBESITY")</f>
        <v>OVERWEIGHT</v>
      </c>
      <c r="J507" t="str" cm="1">
        <f t="array" ref="J507">_xlfn.IFS(C507&lt;=5.7,"NORMAL",C507&lt;=6.4,"PREDIABETES",C507&gt;=6.5,"DIABETES")</f>
        <v>PREDIABETES</v>
      </c>
    </row>
    <row r="508" spans="1:10" x14ac:dyDescent="0.25">
      <c r="A508" t="s">
        <v>1863</v>
      </c>
      <c r="B508">
        <v>24.64</v>
      </c>
      <c r="C508">
        <v>4.33</v>
      </c>
      <c r="D508" t="s">
        <v>2379</v>
      </c>
      <c r="E508" t="s">
        <v>2379</v>
      </c>
      <c r="F508" t="s">
        <v>2379</v>
      </c>
      <c r="G508" s="11">
        <v>0</v>
      </c>
      <c r="H508" t="s">
        <v>2380</v>
      </c>
      <c r="I508" t="str" cm="1">
        <f t="array" ref="I508">_xlfn.IFS(B508&lt;=18,"UNDERWEIGHT",B508&lt;=24.9,"NORMALWEIGHT",B508&lt;=29.9,"OVERWEIGHT",B508&gt;=30,"OBESITY")</f>
        <v>NORMALWEIGHT</v>
      </c>
      <c r="J508" t="str" cm="1">
        <f t="array" ref="J508">_xlfn.IFS(C508&lt;=5.7,"NORMAL",C508&lt;=6.4,"PREDIABETES",C508&gt;=6.5,"DIABETES")</f>
        <v>NORMAL</v>
      </c>
    </row>
    <row r="509" spans="1:10" x14ac:dyDescent="0.25">
      <c r="A509" t="s">
        <v>1862</v>
      </c>
      <c r="B509">
        <v>39.71</v>
      </c>
      <c r="C509">
        <v>5.83</v>
      </c>
      <c r="D509" t="s">
        <v>2379</v>
      </c>
      <c r="E509" t="s">
        <v>2379</v>
      </c>
      <c r="F509" t="s">
        <v>2379</v>
      </c>
      <c r="G509" s="11">
        <v>1</v>
      </c>
      <c r="H509" t="s">
        <v>2379</v>
      </c>
      <c r="I509" t="str" cm="1">
        <f t="array" ref="I509">_xlfn.IFS(B509&lt;=18,"UNDERWEIGHT",B509&lt;=24.9,"NORMALWEIGHT",B509&lt;=29.9,"OVERWEIGHT",B509&gt;=30,"OBESITY")</f>
        <v>OBESITY</v>
      </c>
      <c r="J509" t="str" cm="1">
        <f t="array" ref="J509">_xlfn.IFS(C509&lt;=5.7,"NORMAL",C509&lt;=6.4,"PREDIABETES",C509&gt;=6.5,"DIABETES")</f>
        <v>PREDIABETES</v>
      </c>
    </row>
    <row r="510" spans="1:10" x14ac:dyDescent="0.25">
      <c r="A510" t="s">
        <v>1861</v>
      </c>
      <c r="B510">
        <v>22.22</v>
      </c>
      <c r="C510">
        <v>5.5</v>
      </c>
      <c r="D510" t="s">
        <v>2379</v>
      </c>
      <c r="E510" t="s">
        <v>2379</v>
      </c>
      <c r="F510" t="s">
        <v>2379</v>
      </c>
      <c r="G510" s="11">
        <v>0</v>
      </c>
      <c r="H510" t="s">
        <v>2380</v>
      </c>
      <c r="I510" t="str" cm="1">
        <f t="array" ref="I510">_xlfn.IFS(B510&lt;=18,"UNDERWEIGHT",B510&lt;=24.9,"NORMALWEIGHT",B510&lt;=29.9,"OVERWEIGHT",B510&gt;=30,"OBESITY")</f>
        <v>NORMALWEIGHT</v>
      </c>
      <c r="J510" t="str" cm="1">
        <f t="array" ref="J510">_xlfn.IFS(C510&lt;=5.7,"NORMAL",C510&lt;=6.4,"PREDIABETES",C510&gt;=6.5,"DIABETES")</f>
        <v>NORMAL</v>
      </c>
    </row>
    <row r="511" spans="1:10" x14ac:dyDescent="0.25">
      <c r="A511" t="s">
        <v>1860</v>
      </c>
      <c r="B511">
        <v>33.344999999999999</v>
      </c>
      <c r="C511">
        <v>4.79</v>
      </c>
      <c r="D511" t="s">
        <v>2379</v>
      </c>
      <c r="E511" t="s">
        <v>2379</v>
      </c>
      <c r="F511" t="s">
        <v>2380</v>
      </c>
      <c r="G511" s="11">
        <v>1</v>
      </c>
      <c r="H511" t="s">
        <v>2379</v>
      </c>
      <c r="I511" t="str" cm="1">
        <f t="array" ref="I511">_xlfn.IFS(B511&lt;=18,"UNDERWEIGHT",B511&lt;=24.9,"NORMALWEIGHT",B511&lt;=29.9,"OVERWEIGHT",B511&gt;=30,"OBESITY")</f>
        <v>OBESITY</v>
      </c>
      <c r="J511" t="str" cm="1">
        <f t="array" ref="J511">_xlfn.IFS(C511&lt;=5.7,"NORMAL",C511&lt;=6.4,"PREDIABETES",C511&gt;=6.5,"DIABETES")</f>
        <v>NORMAL</v>
      </c>
    </row>
    <row r="512" spans="1:10" x14ac:dyDescent="0.25">
      <c r="A512" t="s">
        <v>1859</v>
      </c>
      <c r="B512">
        <v>24.42</v>
      </c>
      <c r="C512">
        <v>5.81</v>
      </c>
      <c r="D512" t="s">
        <v>2379</v>
      </c>
      <c r="E512" t="s">
        <v>2379</v>
      </c>
      <c r="F512" t="s">
        <v>2379</v>
      </c>
      <c r="G512" s="11">
        <v>1</v>
      </c>
      <c r="H512" t="s">
        <v>2380</v>
      </c>
      <c r="I512" t="str" cm="1">
        <f t="array" ref="I512">_xlfn.IFS(B512&lt;=18,"UNDERWEIGHT",B512&lt;=24.9,"NORMALWEIGHT",B512&lt;=29.9,"OVERWEIGHT",B512&gt;=30,"OBESITY")</f>
        <v>NORMALWEIGHT</v>
      </c>
      <c r="J512" t="str" cm="1">
        <f t="array" ref="J512">_xlfn.IFS(C512&lt;=5.7,"NORMAL",C512&lt;=6.4,"PREDIABETES",C512&gt;=6.5,"DIABETES")</f>
        <v>PREDIABETES</v>
      </c>
    </row>
    <row r="513" spans="1:10" x14ac:dyDescent="0.25">
      <c r="A513" t="s">
        <v>1858</v>
      </c>
      <c r="B513">
        <v>29.81</v>
      </c>
      <c r="C513">
        <v>5.58</v>
      </c>
      <c r="D513" t="s">
        <v>2379</v>
      </c>
      <c r="E513" t="s">
        <v>2379</v>
      </c>
      <c r="F513" t="s">
        <v>2379</v>
      </c>
      <c r="G513" s="11">
        <v>0</v>
      </c>
      <c r="H513" t="s">
        <v>2380</v>
      </c>
      <c r="I513" t="str" cm="1">
        <f t="array" ref="I513">_xlfn.IFS(B513&lt;=18,"UNDERWEIGHT",B513&lt;=24.9,"NORMALWEIGHT",B513&lt;=29.9,"OVERWEIGHT",B513&gt;=30,"OBESITY")</f>
        <v>OVERWEIGHT</v>
      </c>
      <c r="J513" t="str" cm="1">
        <f t="array" ref="J513">_xlfn.IFS(C513&lt;=5.7,"NORMAL",C513&lt;=6.4,"PREDIABETES",C513&gt;=6.5,"DIABETES")</f>
        <v>NORMAL</v>
      </c>
    </row>
    <row r="514" spans="1:10" x14ac:dyDescent="0.25">
      <c r="A514" t="s">
        <v>1857</v>
      </c>
      <c r="B514">
        <v>51.18</v>
      </c>
      <c r="C514">
        <v>4.4000000000000004</v>
      </c>
      <c r="D514" t="s">
        <v>2380</v>
      </c>
      <c r="E514" t="s">
        <v>2379</v>
      </c>
      <c r="F514" t="s">
        <v>2379</v>
      </c>
      <c r="G514" s="11">
        <v>2</v>
      </c>
      <c r="H514" t="s">
        <v>2379</v>
      </c>
      <c r="I514" t="str" cm="1">
        <f t="array" ref="I514">_xlfn.IFS(B514&lt;=18,"UNDERWEIGHT",B514&lt;=24.9,"NORMALWEIGHT",B514&lt;=29.9,"OVERWEIGHT",B514&gt;=30,"OBESITY")</f>
        <v>OBESITY</v>
      </c>
      <c r="J514" t="str" cm="1">
        <f t="array" ref="J514">_xlfn.IFS(C514&lt;=5.7,"NORMAL",C514&lt;=6.4,"PREDIABETES",C514&gt;=6.5,"DIABETES")</f>
        <v>NORMAL</v>
      </c>
    </row>
    <row r="515" spans="1:10" x14ac:dyDescent="0.25">
      <c r="A515" t="s">
        <v>1856</v>
      </c>
      <c r="B515">
        <v>51.37</v>
      </c>
      <c r="C515">
        <v>8.18</v>
      </c>
      <c r="D515" t="s">
        <v>2380</v>
      </c>
      <c r="E515" t="s">
        <v>2379</v>
      </c>
      <c r="F515" t="s">
        <v>2379</v>
      </c>
      <c r="G515" s="11">
        <v>0</v>
      </c>
      <c r="H515" t="s">
        <v>2379</v>
      </c>
      <c r="I515" t="str" cm="1">
        <f t="array" ref="I515">_xlfn.IFS(B515&lt;=18,"UNDERWEIGHT",B515&lt;=24.9,"NORMALWEIGHT",B515&lt;=29.9,"OVERWEIGHT",B515&gt;=30,"OBESITY")</f>
        <v>OBESITY</v>
      </c>
      <c r="J515" t="str" cm="1">
        <f t="array" ref="J515">_xlfn.IFS(C515&lt;=5.7,"NORMAL",C515&lt;=6.4,"PREDIABETES",C515&gt;=6.5,"DIABETES")</f>
        <v>DIABETES</v>
      </c>
    </row>
    <row r="516" spans="1:10" x14ac:dyDescent="0.25">
      <c r="A516" t="s">
        <v>1855</v>
      </c>
      <c r="B516">
        <v>36.19</v>
      </c>
      <c r="C516">
        <v>5.52</v>
      </c>
      <c r="D516" t="s">
        <v>2380</v>
      </c>
      <c r="E516" t="s">
        <v>2379</v>
      </c>
      <c r="F516" t="s">
        <v>2379</v>
      </c>
      <c r="G516" s="11">
        <v>0</v>
      </c>
      <c r="H516" t="s">
        <v>2379</v>
      </c>
      <c r="I516" t="str" cm="1">
        <f t="array" ref="I516">_xlfn.IFS(B516&lt;=18,"UNDERWEIGHT",B516&lt;=24.9,"NORMALWEIGHT",B516&lt;=29.9,"OVERWEIGHT",B516&gt;=30,"OBESITY")</f>
        <v>OBESITY</v>
      </c>
      <c r="J516" t="str" cm="1">
        <f t="array" ref="J516">_xlfn.IFS(C516&lt;=5.7,"NORMAL",C516&lt;=6.4,"PREDIABETES",C516&gt;=6.5,"DIABETES")</f>
        <v>NORMAL</v>
      </c>
    </row>
    <row r="517" spans="1:10" x14ac:dyDescent="0.25">
      <c r="A517" t="s">
        <v>1854</v>
      </c>
      <c r="B517">
        <v>25.9</v>
      </c>
      <c r="C517">
        <v>4.84</v>
      </c>
      <c r="D517" t="s">
        <v>2379</v>
      </c>
      <c r="E517" t="s">
        <v>2379</v>
      </c>
      <c r="F517" t="s">
        <v>2379</v>
      </c>
      <c r="G517" s="11">
        <v>0</v>
      </c>
      <c r="H517" t="s">
        <v>2380</v>
      </c>
      <c r="I517" t="str" cm="1">
        <f t="array" ref="I517">_xlfn.IFS(B517&lt;=18,"UNDERWEIGHT",B517&lt;=24.9,"NORMALWEIGHT",B517&lt;=29.9,"OVERWEIGHT",B517&gt;=30,"OBESITY")</f>
        <v>OVERWEIGHT</v>
      </c>
      <c r="J517" t="str" cm="1">
        <f t="array" ref="J517">_xlfn.IFS(C517&lt;=5.7,"NORMAL",C517&lt;=6.4,"PREDIABETES",C517&gt;=6.5,"DIABETES")</f>
        <v>NORMAL</v>
      </c>
    </row>
    <row r="518" spans="1:10" x14ac:dyDescent="0.25">
      <c r="A518" t="s">
        <v>1853</v>
      </c>
      <c r="B518">
        <v>35.72</v>
      </c>
      <c r="C518">
        <v>4.08</v>
      </c>
      <c r="D518" t="s">
        <v>2379</v>
      </c>
      <c r="E518" t="s">
        <v>2379</v>
      </c>
      <c r="F518" t="s">
        <v>2380</v>
      </c>
      <c r="G518" s="11">
        <v>1</v>
      </c>
      <c r="H518" t="s">
        <v>2379</v>
      </c>
      <c r="I518" t="str" cm="1">
        <f t="array" ref="I518">_xlfn.IFS(B518&lt;=18,"UNDERWEIGHT",B518&lt;=24.9,"NORMALWEIGHT",B518&lt;=29.9,"OVERWEIGHT",B518&gt;=30,"OBESITY")</f>
        <v>OBESITY</v>
      </c>
      <c r="J518" t="str" cm="1">
        <f t="array" ref="J518">_xlfn.IFS(C518&lt;=5.7,"NORMAL",C518&lt;=6.4,"PREDIABETES",C518&gt;=6.5,"DIABETES")</f>
        <v>NORMAL</v>
      </c>
    </row>
    <row r="519" spans="1:10" x14ac:dyDescent="0.25">
      <c r="A519" t="s">
        <v>1852</v>
      </c>
      <c r="B519">
        <v>27.94</v>
      </c>
      <c r="C519">
        <v>4.4800000000000004</v>
      </c>
      <c r="D519" t="s">
        <v>2379</v>
      </c>
      <c r="E519" t="s">
        <v>2379</v>
      </c>
      <c r="F519" t="s">
        <v>2380</v>
      </c>
      <c r="G519" s="11">
        <v>1</v>
      </c>
      <c r="H519" t="s">
        <v>2380</v>
      </c>
      <c r="I519" t="str" cm="1">
        <f t="array" ref="I519">_xlfn.IFS(B519&lt;=18,"UNDERWEIGHT",B519&lt;=24.9,"NORMALWEIGHT",B519&lt;=29.9,"OVERWEIGHT",B519&gt;=30,"OBESITY")</f>
        <v>OVERWEIGHT</v>
      </c>
      <c r="J519" t="str" cm="1">
        <f t="array" ref="J519">_xlfn.IFS(C519&lt;=5.7,"NORMAL",C519&lt;=6.4,"PREDIABETES",C519&gt;=6.5,"DIABETES")</f>
        <v>NORMAL</v>
      </c>
    </row>
    <row r="520" spans="1:10" x14ac:dyDescent="0.25">
      <c r="A520" t="s">
        <v>1851</v>
      </c>
      <c r="B520">
        <v>27.1</v>
      </c>
      <c r="C520">
        <v>5.73</v>
      </c>
      <c r="D520" t="s">
        <v>2379</v>
      </c>
      <c r="E520" t="s">
        <v>2379</v>
      </c>
      <c r="F520" t="s">
        <v>2379</v>
      </c>
      <c r="G520" s="11">
        <v>0</v>
      </c>
      <c r="H520" t="s">
        <v>2380</v>
      </c>
      <c r="I520" t="str" cm="1">
        <f t="array" ref="I520">_xlfn.IFS(B520&lt;=18,"UNDERWEIGHT",B520&lt;=24.9,"NORMALWEIGHT",B520&lt;=29.9,"OVERWEIGHT",B520&gt;=30,"OBESITY")</f>
        <v>OVERWEIGHT</v>
      </c>
      <c r="J520" t="str" cm="1">
        <f t="array" ref="J520">_xlfn.IFS(C520&lt;=5.7,"NORMAL",C520&lt;=6.4,"PREDIABETES",C520&gt;=6.5,"DIABETES")</f>
        <v>PREDIABETES</v>
      </c>
    </row>
    <row r="521" spans="1:10" x14ac:dyDescent="0.25">
      <c r="A521" t="s">
        <v>1850</v>
      </c>
      <c r="B521">
        <v>18.3</v>
      </c>
      <c r="C521">
        <v>5.46</v>
      </c>
      <c r="D521" t="s">
        <v>2380</v>
      </c>
      <c r="E521" t="s">
        <v>2379</v>
      </c>
      <c r="F521" t="s">
        <v>2380</v>
      </c>
      <c r="G521" s="11">
        <v>1</v>
      </c>
      <c r="H521" t="s">
        <v>2380</v>
      </c>
      <c r="I521" t="str" cm="1">
        <f t="array" ref="I521">_xlfn.IFS(B521&lt;=18,"UNDERWEIGHT",B521&lt;=24.9,"NORMALWEIGHT",B521&lt;=29.9,"OVERWEIGHT",B521&gt;=30,"OBESITY")</f>
        <v>NORMALWEIGHT</v>
      </c>
      <c r="J521" t="str" cm="1">
        <f t="array" ref="J521">_xlfn.IFS(C521&lt;=5.7,"NORMAL",C521&lt;=6.4,"PREDIABETES",C521&gt;=6.5,"DIABETES")</f>
        <v>NORMAL</v>
      </c>
    </row>
    <row r="522" spans="1:10" x14ac:dyDescent="0.25">
      <c r="A522" t="s">
        <v>1849</v>
      </c>
      <c r="B522">
        <v>25.3</v>
      </c>
      <c r="C522">
        <v>5.0199999999999996</v>
      </c>
      <c r="D522" t="s">
        <v>2380</v>
      </c>
      <c r="E522" t="s">
        <v>2379</v>
      </c>
      <c r="F522" t="s">
        <v>2379</v>
      </c>
      <c r="G522" s="11">
        <v>1</v>
      </c>
      <c r="H522" t="s">
        <v>2380</v>
      </c>
      <c r="I522" t="str" cm="1">
        <f t="array" ref="I522">_xlfn.IFS(B522&lt;=18,"UNDERWEIGHT",B522&lt;=24.9,"NORMALWEIGHT",B522&lt;=29.9,"OVERWEIGHT",B522&gt;=30,"OBESITY")</f>
        <v>OVERWEIGHT</v>
      </c>
      <c r="J522" t="str" cm="1">
        <f t="array" ref="J522">_xlfn.IFS(C522&lt;=5.7,"NORMAL",C522&lt;=6.4,"PREDIABETES",C522&gt;=6.5,"DIABETES")</f>
        <v>NORMAL</v>
      </c>
    </row>
    <row r="523" spans="1:10" x14ac:dyDescent="0.25">
      <c r="A523" t="s">
        <v>1848</v>
      </c>
      <c r="B523">
        <v>38.83</v>
      </c>
      <c r="C523">
        <v>6.36</v>
      </c>
      <c r="D523" t="s">
        <v>2379</v>
      </c>
      <c r="E523" t="s">
        <v>2379</v>
      </c>
      <c r="F523" t="s">
        <v>2379</v>
      </c>
      <c r="G523" s="11">
        <v>1</v>
      </c>
      <c r="H523" t="s">
        <v>2379</v>
      </c>
      <c r="I523" t="str" cm="1">
        <f t="array" ref="I523">_xlfn.IFS(B523&lt;=18,"UNDERWEIGHT",B523&lt;=24.9,"NORMALWEIGHT",B523&lt;=29.9,"OVERWEIGHT",B523&gt;=30,"OBESITY")</f>
        <v>OBESITY</v>
      </c>
      <c r="J523" t="str" cm="1">
        <f t="array" ref="J523">_xlfn.IFS(C523&lt;=5.7,"NORMAL",C523&lt;=6.4,"PREDIABETES",C523&gt;=6.5,"DIABETES")</f>
        <v>PREDIABETES</v>
      </c>
    </row>
    <row r="524" spans="1:10" x14ac:dyDescent="0.25">
      <c r="A524" t="s">
        <v>1847</v>
      </c>
      <c r="B524">
        <v>27.6</v>
      </c>
      <c r="C524">
        <v>5.36</v>
      </c>
      <c r="D524" t="s">
        <v>2379</v>
      </c>
      <c r="E524" t="s">
        <v>2379</v>
      </c>
      <c r="F524" t="s">
        <v>2379</v>
      </c>
      <c r="G524" s="11">
        <v>1</v>
      </c>
      <c r="H524" t="s">
        <v>2379</v>
      </c>
      <c r="I524" t="str" cm="1">
        <f t="array" ref="I524">_xlfn.IFS(B524&lt;=18,"UNDERWEIGHT",B524&lt;=24.9,"NORMALWEIGHT",B524&lt;=29.9,"OVERWEIGHT",B524&gt;=30,"OBESITY")</f>
        <v>OVERWEIGHT</v>
      </c>
      <c r="J524" t="str" cm="1">
        <f t="array" ref="J524">_xlfn.IFS(C524&lt;=5.7,"NORMAL",C524&lt;=6.4,"PREDIABETES",C524&gt;=6.5,"DIABETES")</f>
        <v>NORMAL</v>
      </c>
    </row>
    <row r="525" spans="1:10" x14ac:dyDescent="0.25">
      <c r="A525" t="s">
        <v>1846</v>
      </c>
      <c r="B525">
        <v>46.4</v>
      </c>
      <c r="C525">
        <v>8.3699999999999992</v>
      </c>
      <c r="D525" t="s">
        <v>2380</v>
      </c>
      <c r="E525" t="s">
        <v>2379</v>
      </c>
      <c r="F525" t="s">
        <v>2380</v>
      </c>
      <c r="G525" s="11">
        <v>1</v>
      </c>
      <c r="H525" t="s">
        <v>2379</v>
      </c>
      <c r="I525" t="str" cm="1">
        <f t="array" ref="I525">_xlfn.IFS(B525&lt;=18,"UNDERWEIGHT",B525&lt;=24.9,"NORMALWEIGHT",B525&lt;=29.9,"OVERWEIGHT",B525&gt;=30,"OBESITY")</f>
        <v>OBESITY</v>
      </c>
      <c r="J525" t="str" cm="1">
        <f t="array" ref="J525">_xlfn.IFS(C525&lt;=5.7,"NORMAL",C525&lt;=6.4,"PREDIABETES",C525&gt;=6.5,"DIABETES")</f>
        <v>DIABETES</v>
      </c>
    </row>
    <row r="526" spans="1:10" x14ac:dyDescent="0.25">
      <c r="A526" t="s">
        <v>1845</v>
      </c>
      <c r="B526">
        <v>51.92</v>
      </c>
      <c r="C526">
        <v>5.18</v>
      </c>
      <c r="D526" t="s">
        <v>2380</v>
      </c>
      <c r="E526" t="s">
        <v>2379</v>
      </c>
      <c r="F526" t="s">
        <v>2380</v>
      </c>
      <c r="G526" s="11">
        <v>1</v>
      </c>
      <c r="H526" t="s">
        <v>2379</v>
      </c>
      <c r="I526" t="str" cm="1">
        <f t="array" ref="I526">_xlfn.IFS(B526&lt;=18,"UNDERWEIGHT",B526&lt;=24.9,"NORMALWEIGHT",B526&lt;=29.9,"OVERWEIGHT",B526&gt;=30,"OBESITY")</f>
        <v>OBESITY</v>
      </c>
      <c r="J526" t="str" cm="1">
        <f t="array" ref="J526">_xlfn.IFS(C526&lt;=5.7,"NORMAL",C526&lt;=6.4,"PREDIABETES",C526&gt;=6.5,"DIABETES")</f>
        <v>NORMAL</v>
      </c>
    </row>
    <row r="527" spans="1:10" x14ac:dyDescent="0.25">
      <c r="A527" t="s">
        <v>1844</v>
      </c>
      <c r="B527">
        <v>32.395000000000003</v>
      </c>
      <c r="C527">
        <v>5.68</v>
      </c>
      <c r="D527" t="s">
        <v>2380</v>
      </c>
      <c r="E527" t="s">
        <v>2379</v>
      </c>
      <c r="F527" t="s">
        <v>2379</v>
      </c>
      <c r="G527" s="11">
        <v>1</v>
      </c>
      <c r="H527" t="s">
        <v>2379</v>
      </c>
      <c r="I527" t="str" cm="1">
        <f t="array" ref="I527">_xlfn.IFS(B527&lt;=18,"UNDERWEIGHT",B527&lt;=24.9,"NORMALWEIGHT",B527&lt;=29.9,"OVERWEIGHT",B527&gt;=30,"OBESITY")</f>
        <v>OBESITY</v>
      </c>
      <c r="J527" t="str" cm="1">
        <f t="array" ref="J527">_xlfn.IFS(C527&lt;=5.7,"NORMAL",C527&lt;=6.4,"PREDIABETES",C527&gt;=6.5,"DIABETES")</f>
        <v>NORMAL</v>
      </c>
    </row>
    <row r="528" spans="1:10" x14ac:dyDescent="0.25">
      <c r="A528" t="s">
        <v>1843</v>
      </c>
      <c r="B528">
        <v>46.19</v>
      </c>
      <c r="C528">
        <v>7.31</v>
      </c>
      <c r="D528" t="s">
        <v>2380</v>
      </c>
      <c r="E528" t="s">
        <v>2379</v>
      </c>
      <c r="F528" t="s">
        <v>2380</v>
      </c>
      <c r="G528" s="11">
        <v>1</v>
      </c>
      <c r="H528" t="s">
        <v>2379</v>
      </c>
      <c r="I528" t="str" cm="1">
        <f t="array" ref="I528">_xlfn.IFS(B528&lt;=18,"UNDERWEIGHT",B528&lt;=24.9,"NORMALWEIGHT",B528&lt;=29.9,"OVERWEIGHT",B528&gt;=30,"OBESITY")</f>
        <v>OBESITY</v>
      </c>
      <c r="J528" t="str" cm="1">
        <f t="array" ref="J528">_xlfn.IFS(C528&lt;=5.7,"NORMAL",C528&lt;=6.4,"PREDIABETES",C528&gt;=6.5,"DIABETES")</f>
        <v>DIABETES</v>
      </c>
    </row>
    <row r="529" spans="1:10" x14ac:dyDescent="0.25">
      <c r="A529" t="s">
        <v>1842</v>
      </c>
      <c r="B529">
        <v>27.93</v>
      </c>
      <c r="C529">
        <v>4.67</v>
      </c>
      <c r="D529" t="s">
        <v>2379</v>
      </c>
      <c r="E529" t="s">
        <v>2379</v>
      </c>
      <c r="F529" t="s">
        <v>2380</v>
      </c>
      <c r="G529" s="11">
        <v>1</v>
      </c>
      <c r="H529" t="s">
        <v>2379</v>
      </c>
      <c r="I529" t="str" cm="1">
        <f t="array" ref="I529">_xlfn.IFS(B529&lt;=18,"UNDERWEIGHT",B529&lt;=24.9,"NORMALWEIGHT",B529&lt;=29.9,"OVERWEIGHT",B529&gt;=30,"OBESITY")</f>
        <v>OVERWEIGHT</v>
      </c>
      <c r="J529" t="str" cm="1">
        <f t="array" ref="J529">_xlfn.IFS(C529&lt;=5.7,"NORMAL",C529&lt;=6.4,"PREDIABETES",C529&gt;=6.5,"DIABETES")</f>
        <v>NORMAL</v>
      </c>
    </row>
    <row r="530" spans="1:10" x14ac:dyDescent="0.25">
      <c r="A530" t="s">
        <v>1841</v>
      </c>
      <c r="B530">
        <v>45.62</v>
      </c>
      <c r="C530">
        <v>6.87</v>
      </c>
      <c r="D530" t="s">
        <v>2379</v>
      </c>
      <c r="E530" t="s">
        <v>2379</v>
      </c>
      <c r="F530" t="s">
        <v>2379</v>
      </c>
      <c r="G530" s="11">
        <v>0</v>
      </c>
      <c r="H530" t="s">
        <v>2379</v>
      </c>
      <c r="I530" t="str" cm="1">
        <f t="array" ref="I530">_xlfn.IFS(B530&lt;=18,"UNDERWEIGHT",B530&lt;=24.9,"NORMALWEIGHT",B530&lt;=29.9,"OVERWEIGHT",B530&gt;=30,"OBESITY")</f>
        <v>OBESITY</v>
      </c>
      <c r="J530" t="str" cm="1">
        <f t="array" ref="J530">_xlfn.IFS(C530&lt;=5.7,"NORMAL",C530&lt;=6.4,"PREDIABETES",C530&gt;=6.5,"DIABETES")</f>
        <v>DIABETES</v>
      </c>
    </row>
    <row r="531" spans="1:10" x14ac:dyDescent="0.25">
      <c r="A531" t="s">
        <v>1840</v>
      </c>
      <c r="B531">
        <v>35.31</v>
      </c>
      <c r="C531">
        <v>5.87</v>
      </c>
      <c r="D531" t="s">
        <v>2379</v>
      </c>
      <c r="E531" t="s">
        <v>2379</v>
      </c>
      <c r="F531" t="s">
        <v>2380</v>
      </c>
      <c r="G531" s="11">
        <v>1</v>
      </c>
      <c r="H531" t="s">
        <v>2379</v>
      </c>
      <c r="I531" t="str" cm="1">
        <f t="array" ref="I531">_xlfn.IFS(B531&lt;=18,"UNDERWEIGHT",B531&lt;=24.9,"NORMALWEIGHT",B531&lt;=29.9,"OVERWEIGHT",B531&gt;=30,"OBESITY")</f>
        <v>OBESITY</v>
      </c>
      <c r="J531" t="str" cm="1">
        <f t="array" ref="J531">_xlfn.IFS(C531&lt;=5.7,"NORMAL",C531&lt;=6.4,"PREDIABETES",C531&gt;=6.5,"DIABETES")</f>
        <v>PREDIABETES</v>
      </c>
    </row>
    <row r="532" spans="1:10" x14ac:dyDescent="0.25">
      <c r="A532" t="s">
        <v>1839</v>
      </c>
      <c r="B532">
        <v>30.4</v>
      </c>
      <c r="C532">
        <v>4.07</v>
      </c>
      <c r="D532" t="s">
        <v>2380</v>
      </c>
      <c r="E532" t="s">
        <v>2379</v>
      </c>
      <c r="F532" t="s">
        <v>2379</v>
      </c>
      <c r="G532" s="11">
        <v>1</v>
      </c>
      <c r="H532" t="s">
        <v>2379</v>
      </c>
      <c r="I532" t="str" cm="1">
        <f t="array" ref="I532">_xlfn.IFS(B532&lt;=18,"UNDERWEIGHT",B532&lt;=24.9,"NORMALWEIGHT",B532&lt;=29.9,"OVERWEIGHT",B532&gt;=30,"OBESITY")</f>
        <v>OBESITY</v>
      </c>
      <c r="J532" t="str" cm="1">
        <f t="array" ref="J532">_xlfn.IFS(C532&lt;=5.7,"NORMAL",C532&lt;=6.4,"PREDIABETES",C532&gt;=6.5,"DIABETES")</f>
        <v>NORMAL</v>
      </c>
    </row>
    <row r="533" spans="1:10" x14ac:dyDescent="0.25">
      <c r="A533" t="s">
        <v>1838</v>
      </c>
      <c r="B533">
        <v>20.13</v>
      </c>
      <c r="C533">
        <v>6.47</v>
      </c>
      <c r="D533" t="s">
        <v>2379</v>
      </c>
      <c r="E533" t="s">
        <v>2379</v>
      </c>
      <c r="F533" t="s">
        <v>2380</v>
      </c>
      <c r="G533" s="11">
        <v>1</v>
      </c>
      <c r="H533" t="s">
        <v>2380</v>
      </c>
      <c r="I533" t="str" cm="1">
        <f t="array" ref="I533">_xlfn.IFS(B533&lt;=18,"UNDERWEIGHT",B533&lt;=24.9,"NORMALWEIGHT",B533&lt;=29.9,"OVERWEIGHT",B533&gt;=30,"OBESITY")</f>
        <v>NORMALWEIGHT</v>
      </c>
      <c r="J533" t="str" cm="1">
        <f t="array" ref="J533">_xlfn.IFS(C533&lt;=5.7,"NORMAL",C533&lt;=6.49,"PREDIABETES",C533&gt;=6.5,"DIABETES")</f>
        <v>PREDIABETES</v>
      </c>
    </row>
    <row r="534" spans="1:10" x14ac:dyDescent="0.25">
      <c r="A534" t="s">
        <v>1837</v>
      </c>
      <c r="B534">
        <v>23.655000000000001</v>
      </c>
      <c r="C534">
        <v>5.14</v>
      </c>
      <c r="D534" t="s">
        <v>2379</v>
      </c>
      <c r="E534" t="s">
        <v>2379</v>
      </c>
      <c r="F534" t="s">
        <v>2379</v>
      </c>
      <c r="G534" s="11">
        <v>1</v>
      </c>
      <c r="H534" t="s">
        <v>2380</v>
      </c>
      <c r="I534" t="str" cm="1">
        <f t="array" ref="I534">_xlfn.IFS(B534&lt;=18,"UNDERWEIGHT",B534&lt;=24.9,"NORMALWEIGHT",B534&lt;=29.9,"OVERWEIGHT",B534&gt;=30,"OBESITY")</f>
        <v>NORMALWEIGHT</v>
      </c>
      <c r="J534" t="str" cm="1">
        <f t="array" ref="J534">_xlfn.IFS(C534&lt;=5.7,"NORMAL",C534&lt;=6.4,"PREDIABETES",C534&gt;=6.5,"DIABETES")</f>
        <v>NORMAL</v>
      </c>
    </row>
    <row r="535" spans="1:10" x14ac:dyDescent="0.25">
      <c r="A535" t="s">
        <v>1836</v>
      </c>
      <c r="B535">
        <v>49.05</v>
      </c>
      <c r="C535">
        <v>9.77</v>
      </c>
      <c r="D535" t="s">
        <v>2380</v>
      </c>
      <c r="E535" t="s">
        <v>2379</v>
      </c>
      <c r="F535" t="s">
        <v>2379</v>
      </c>
      <c r="G535" s="11">
        <v>0</v>
      </c>
      <c r="H535" t="s">
        <v>2379</v>
      </c>
      <c r="I535" t="str" cm="1">
        <f t="array" ref="I535">_xlfn.IFS(B535&lt;=18,"UNDERWEIGHT",B535&lt;=24.9,"NORMALWEIGHT",B535&lt;=29.9,"OVERWEIGHT",B535&gt;=30,"OBESITY")</f>
        <v>OBESITY</v>
      </c>
      <c r="J535" t="str" cm="1">
        <f t="array" ref="J535">_xlfn.IFS(C535&lt;=5.7,"NORMAL",C535&lt;=6.4,"PREDIABETES",C535&gt;=6.5,"DIABETES")</f>
        <v>DIABETES</v>
      </c>
    </row>
    <row r="536" spans="1:10" x14ac:dyDescent="0.25">
      <c r="A536" t="s">
        <v>1835</v>
      </c>
      <c r="B536">
        <v>51.94</v>
      </c>
      <c r="C536">
        <v>8.8000000000000007</v>
      </c>
      <c r="D536" t="s">
        <v>2380</v>
      </c>
      <c r="E536" t="s">
        <v>2379</v>
      </c>
      <c r="F536" t="s">
        <v>2379</v>
      </c>
      <c r="G536" s="11">
        <v>2</v>
      </c>
      <c r="H536" t="s">
        <v>2379</v>
      </c>
      <c r="I536" t="str" cm="1">
        <f t="array" ref="I536">_xlfn.IFS(B536&lt;=18,"UNDERWEIGHT",B536&lt;=24.9,"NORMALWEIGHT",B536&lt;=29.9,"OVERWEIGHT",B536&gt;=30,"OBESITY")</f>
        <v>OBESITY</v>
      </c>
      <c r="J536" t="str" cm="1">
        <f t="array" ref="J536">_xlfn.IFS(C536&lt;=5.7,"NORMAL",C536&lt;=6.4,"PREDIABETES",C536&gt;=6.5,"DIABETES")</f>
        <v>DIABETES</v>
      </c>
    </row>
    <row r="537" spans="1:10" x14ac:dyDescent="0.25">
      <c r="A537" t="s">
        <v>1834</v>
      </c>
      <c r="B537">
        <v>29.83</v>
      </c>
      <c r="C537">
        <v>5.84</v>
      </c>
      <c r="D537" t="s">
        <v>2379</v>
      </c>
      <c r="E537" t="s">
        <v>2379</v>
      </c>
      <c r="F537" t="s">
        <v>2379</v>
      </c>
      <c r="G537" s="11">
        <v>1</v>
      </c>
      <c r="H537" t="s">
        <v>2380</v>
      </c>
      <c r="I537" t="str" cm="1">
        <f t="array" ref="I537">_xlfn.IFS(B537&lt;=18,"UNDERWEIGHT",B537&lt;=24.9,"NORMALWEIGHT",B537&lt;=29.9,"OVERWEIGHT",B537&gt;=30,"OBESITY")</f>
        <v>OVERWEIGHT</v>
      </c>
      <c r="J537" t="str" cm="1">
        <f t="array" ref="J537">_xlfn.IFS(C537&lt;=5.7,"NORMAL",C537&lt;=6.4,"PREDIABETES",C537&gt;=6.5,"DIABETES")</f>
        <v>PREDIABETES</v>
      </c>
    </row>
    <row r="538" spans="1:10" x14ac:dyDescent="0.25">
      <c r="A538" t="s">
        <v>1833</v>
      </c>
      <c r="B538">
        <v>22.6</v>
      </c>
      <c r="C538">
        <v>10.43</v>
      </c>
      <c r="D538" t="s">
        <v>2380</v>
      </c>
      <c r="E538" t="s">
        <v>2379</v>
      </c>
      <c r="F538" t="s">
        <v>2379</v>
      </c>
      <c r="G538" s="11">
        <v>1</v>
      </c>
      <c r="H538" t="s">
        <v>2380</v>
      </c>
      <c r="I538" t="str" cm="1">
        <f t="array" ref="I538">_xlfn.IFS(B538&lt;=18,"UNDERWEIGHT",B538&lt;=24.9,"NORMALWEIGHT",B538&lt;=29.9,"OVERWEIGHT",B538&gt;=30,"OBESITY")</f>
        <v>NORMALWEIGHT</v>
      </c>
      <c r="J538" t="str" cm="1">
        <f t="array" ref="J538">_xlfn.IFS(C538&lt;=5.7,"NORMAL",C538&lt;=6.4,"PREDIABETES",C538&gt;=6.5,"DIABETES")</f>
        <v>DIABETES</v>
      </c>
    </row>
    <row r="539" spans="1:10" x14ac:dyDescent="0.25">
      <c r="A539" t="s">
        <v>1832</v>
      </c>
      <c r="B539">
        <v>46.69</v>
      </c>
      <c r="C539">
        <v>4.25</v>
      </c>
      <c r="D539" t="s">
        <v>2380</v>
      </c>
      <c r="E539" t="s">
        <v>2379</v>
      </c>
      <c r="F539" t="s">
        <v>2379</v>
      </c>
      <c r="G539" s="11">
        <v>1</v>
      </c>
      <c r="H539" t="s">
        <v>2379</v>
      </c>
      <c r="I539" t="str" cm="1">
        <f t="array" ref="I539">_xlfn.IFS(B539&lt;=18,"UNDERWEIGHT",B539&lt;=24.9,"NORMALWEIGHT",B539&lt;=29.9,"OVERWEIGHT",B539&gt;=30,"OBESITY")</f>
        <v>OBESITY</v>
      </c>
      <c r="J539" t="str" cm="1">
        <f t="array" ref="J539">_xlfn.IFS(C539&lt;=5.7,"NORMAL",C539&lt;=6.4,"PREDIABETES",C539&gt;=6.5,"DIABETES")</f>
        <v>NORMAL</v>
      </c>
    </row>
    <row r="540" spans="1:10" x14ac:dyDescent="0.25">
      <c r="A540" t="s">
        <v>1831</v>
      </c>
      <c r="B540">
        <v>28.49</v>
      </c>
      <c r="C540">
        <v>4.8899999999999997</v>
      </c>
      <c r="D540" t="s">
        <v>2379</v>
      </c>
      <c r="E540" t="s">
        <v>2379</v>
      </c>
      <c r="F540" t="s">
        <v>2379</v>
      </c>
      <c r="G540" s="11">
        <v>0</v>
      </c>
      <c r="H540" t="s">
        <v>2380</v>
      </c>
      <c r="I540" t="str" cm="1">
        <f t="array" ref="I540">_xlfn.IFS(B540&lt;=18,"UNDERWEIGHT",B540&lt;=24.9,"NORMALWEIGHT",B540&lt;=29.9,"OVERWEIGHT",B540&gt;=30,"OBESITY")</f>
        <v>OVERWEIGHT</v>
      </c>
      <c r="J540" t="str" cm="1">
        <f t="array" ref="J540">_xlfn.IFS(C540&lt;=5.7,"NORMAL",C540&lt;=6.4,"PREDIABETES",C540&gt;=6.5,"DIABETES")</f>
        <v>NORMAL</v>
      </c>
    </row>
    <row r="541" spans="1:10" x14ac:dyDescent="0.25">
      <c r="A541" t="s">
        <v>1830</v>
      </c>
      <c r="B541">
        <v>28.5</v>
      </c>
      <c r="C541">
        <v>5.55</v>
      </c>
      <c r="D541" t="s">
        <v>2380</v>
      </c>
      <c r="E541" t="s">
        <v>2379</v>
      </c>
      <c r="F541" t="s">
        <v>2379</v>
      </c>
      <c r="G541" s="11">
        <v>1</v>
      </c>
      <c r="H541" t="s">
        <v>2380</v>
      </c>
      <c r="I541" t="str" cm="1">
        <f t="array" ref="I541">_xlfn.IFS(B541&lt;=18,"UNDERWEIGHT",B541&lt;=24.9,"NORMALWEIGHT",B541&lt;=29.9,"OVERWEIGHT",B541&gt;=30,"OBESITY")</f>
        <v>OVERWEIGHT</v>
      </c>
      <c r="J541" t="str" cm="1">
        <f t="array" ref="J541">_xlfn.IFS(C541&lt;=5.7,"NORMAL",C541&lt;=6.4,"PREDIABETES",C541&gt;=6.5,"DIABETES")</f>
        <v>NORMAL</v>
      </c>
    </row>
    <row r="542" spans="1:10" x14ac:dyDescent="0.25">
      <c r="A542" t="s">
        <v>1829</v>
      </c>
      <c r="B542">
        <v>24.4</v>
      </c>
      <c r="C542">
        <v>4.5199999999999996</v>
      </c>
      <c r="D542" t="s">
        <v>2379</v>
      </c>
      <c r="E542" t="s">
        <v>2379</v>
      </c>
      <c r="F542" t="s">
        <v>2379</v>
      </c>
      <c r="G542" s="11">
        <v>1</v>
      </c>
      <c r="H542" t="s">
        <v>2380</v>
      </c>
      <c r="I542" t="str" cm="1">
        <f t="array" ref="I542">_xlfn.IFS(B542&lt;=18,"UNDERWEIGHT",B542&lt;=24.9,"NORMALWEIGHT",B542&lt;=29.9,"OVERWEIGHT",B542&gt;=30,"OBESITY")</f>
        <v>NORMALWEIGHT</v>
      </c>
      <c r="J542" t="str" cm="1">
        <f t="array" ref="J542">_xlfn.IFS(C542&lt;=5.7,"NORMAL",C542&lt;=6.4,"PREDIABETES",C542&gt;=6.5,"DIABETES")</f>
        <v>NORMAL</v>
      </c>
    </row>
    <row r="543" spans="1:10" x14ac:dyDescent="0.25">
      <c r="A543" t="s">
        <v>1828</v>
      </c>
      <c r="B543">
        <v>29.15</v>
      </c>
      <c r="C543">
        <v>4.45</v>
      </c>
      <c r="D543" t="s">
        <v>2380</v>
      </c>
      <c r="E543" t="s">
        <v>2379</v>
      </c>
      <c r="F543" t="s">
        <v>2379</v>
      </c>
      <c r="G543" s="11">
        <v>1</v>
      </c>
      <c r="H543" t="s">
        <v>2380</v>
      </c>
      <c r="I543" t="str" cm="1">
        <f t="array" ref="I543">_xlfn.IFS(B543&lt;=18,"UNDERWEIGHT",B543&lt;=24.9,"NORMALWEIGHT",B543&lt;=29.9,"OVERWEIGHT",B543&gt;=30,"OBESITY")</f>
        <v>OVERWEIGHT</v>
      </c>
      <c r="J543" t="str" cm="1">
        <f t="array" ref="J543">_xlfn.IFS(C543&lt;=5.7,"NORMAL",C543&lt;=6.4,"PREDIABETES",C543&gt;=6.5,"DIABETES")</f>
        <v>NORMAL</v>
      </c>
    </row>
    <row r="544" spans="1:10" x14ac:dyDescent="0.25">
      <c r="A544" t="s">
        <v>1827</v>
      </c>
      <c r="B544">
        <v>27.28</v>
      </c>
      <c r="C544">
        <v>4.72</v>
      </c>
      <c r="D544" t="s">
        <v>2379</v>
      </c>
      <c r="E544" t="s">
        <v>2380</v>
      </c>
      <c r="F544" t="s">
        <v>2379</v>
      </c>
      <c r="G544" s="11">
        <v>1</v>
      </c>
      <c r="H544" t="s">
        <v>2380</v>
      </c>
      <c r="I544" t="str" cm="1">
        <f t="array" ref="I544">_xlfn.IFS(B544&lt;=18,"UNDERWEIGHT",B544&lt;=24.9,"NORMALWEIGHT",B544&lt;=29.9,"OVERWEIGHT",B544&gt;=30,"OBESITY")</f>
        <v>OVERWEIGHT</v>
      </c>
      <c r="J544" t="str" cm="1">
        <f t="array" ref="J544">_xlfn.IFS(C544&lt;=5.7,"NORMAL",C544&lt;=6.4,"PREDIABETES",C544&gt;=6.5,"DIABETES")</f>
        <v>NORMAL</v>
      </c>
    </row>
    <row r="545" spans="1:10" x14ac:dyDescent="0.25">
      <c r="A545" t="s">
        <v>1826</v>
      </c>
      <c r="B545">
        <v>32.229999999999997</v>
      </c>
      <c r="C545">
        <v>4.6500000000000004</v>
      </c>
      <c r="D545" t="s">
        <v>2380</v>
      </c>
      <c r="E545" t="s">
        <v>2379</v>
      </c>
      <c r="F545" t="s">
        <v>2380</v>
      </c>
      <c r="G545" s="11">
        <v>1</v>
      </c>
      <c r="H545" t="s">
        <v>2379</v>
      </c>
      <c r="I545" t="str" cm="1">
        <f t="array" ref="I545">_xlfn.IFS(B545&lt;=18,"UNDERWEIGHT",B545&lt;=24.9,"NORMALWEIGHT",B545&lt;=29.9,"OVERWEIGHT",B545&gt;=30,"OBESITY")</f>
        <v>OBESITY</v>
      </c>
      <c r="J545" t="str" cm="1">
        <f t="array" ref="J545">_xlfn.IFS(C545&lt;=5.7,"NORMAL",C545&lt;=6.4,"PREDIABETES",C545&gt;=6.5,"DIABETES")</f>
        <v>NORMAL</v>
      </c>
    </row>
    <row r="546" spans="1:10" x14ac:dyDescent="0.25">
      <c r="A546" t="s">
        <v>1825</v>
      </c>
      <c r="B546">
        <v>44.2</v>
      </c>
      <c r="C546">
        <v>11.34</v>
      </c>
      <c r="D546" t="s">
        <v>2380</v>
      </c>
      <c r="E546" t="s">
        <v>2379</v>
      </c>
      <c r="F546" t="s">
        <v>2380</v>
      </c>
      <c r="G546" s="11">
        <v>1</v>
      </c>
      <c r="H546" t="s">
        <v>2379</v>
      </c>
      <c r="I546" t="str" cm="1">
        <f t="array" ref="I546">_xlfn.IFS(B546&lt;=18,"UNDERWEIGHT",B546&lt;=24.9,"NORMALWEIGHT",B546&lt;=29.9,"OVERWEIGHT",B546&gt;=30,"OBESITY")</f>
        <v>OBESITY</v>
      </c>
      <c r="J546" t="str" cm="1">
        <f t="array" ref="J546">_xlfn.IFS(C546&lt;=5.7,"NORMAL",C546&lt;=6.4,"PREDIABETES",C546&gt;=6.5,"DIABETES")</f>
        <v>DIABETES</v>
      </c>
    </row>
    <row r="547" spans="1:10" x14ac:dyDescent="0.25">
      <c r="A547" t="s">
        <v>1824</v>
      </c>
      <c r="B547">
        <v>29.734999999999999</v>
      </c>
      <c r="C547">
        <v>4.53</v>
      </c>
      <c r="D547" t="s">
        <v>2379</v>
      </c>
      <c r="E547" t="s">
        <v>2379</v>
      </c>
      <c r="F547" t="s">
        <v>2380</v>
      </c>
      <c r="G547" s="11">
        <v>1</v>
      </c>
      <c r="H547" t="s">
        <v>2379</v>
      </c>
      <c r="I547" t="str" cm="1">
        <f t="array" ref="I547">_xlfn.IFS(B547&lt;=18,"UNDERWEIGHT",B547&lt;=24.9,"NORMALWEIGHT",B547&lt;=29.9,"OVERWEIGHT",B547&gt;=30,"OBESITY")</f>
        <v>OVERWEIGHT</v>
      </c>
      <c r="J547" t="str" cm="1">
        <f t="array" ref="J547">_xlfn.IFS(C547&lt;=5.7,"NORMAL",C547&lt;=6.4,"PREDIABETES",C547&gt;=6.5,"DIABETES")</f>
        <v>NORMAL</v>
      </c>
    </row>
    <row r="548" spans="1:10" x14ac:dyDescent="0.25">
      <c r="A548" t="s">
        <v>1823</v>
      </c>
      <c r="B548">
        <v>28.31</v>
      </c>
      <c r="C548">
        <v>6.35</v>
      </c>
      <c r="D548" t="s">
        <v>2379</v>
      </c>
      <c r="E548" t="s">
        <v>2379</v>
      </c>
      <c r="F548" t="s">
        <v>2379</v>
      </c>
      <c r="G548" s="11">
        <v>0</v>
      </c>
      <c r="H548" t="s">
        <v>2380</v>
      </c>
      <c r="I548" t="str" cm="1">
        <f t="array" ref="I548">_xlfn.IFS(B548&lt;=18,"UNDERWEIGHT",B548&lt;=24.9,"NORMALWEIGHT",B548&lt;=29.9,"OVERWEIGHT",B548&gt;=30,"OBESITY")</f>
        <v>OVERWEIGHT</v>
      </c>
      <c r="J548" t="str" cm="1">
        <f t="array" ref="J548">_xlfn.IFS(C548&lt;=5.7,"NORMAL",C548&lt;=6.4,"PREDIABETES",C548&gt;=6.5,"DIABETES")</f>
        <v>PREDIABETES</v>
      </c>
    </row>
    <row r="549" spans="1:10" x14ac:dyDescent="0.25">
      <c r="A549" t="s">
        <v>1822</v>
      </c>
      <c r="B549">
        <v>46.62</v>
      </c>
      <c r="C549">
        <v>8.51</v>
      </c>
      <c r="D549" t="s">
        <v>2379</v>
      </c>
      <c r="E549" t="s">
        <v>2379</v>
      </c>
      <c r="F549" t="s">
        <v>2379</v>
      </c>
      <c r="G549" s="11">
        <v>0</v>
      </c>
      <c r="H549" t="s">
        <v>2379</v>
      </c>
      <c r="I549" t="str" cm="1">
        <f t="array" ref="I549">_xlfn.IFS(B549&lt;=18,"UNDERWEIGHT",B549&lt;=24.9,"NORMALWEIGHT",B549&lt;=29.9,"OVERWEIGHT",B549&gt;=30,"OBESITY")</f>
        <v>OBESITY</v>
      </c>
      <c r="J549" t="str" cm="1">
        <f t="array" ref="J549">_xlfn.IFS(C549&lt;=5.7,"NORMAL",C549&lt;=6.4,"PREDIABETES",C549&gt;=6.5,"DIABETES")</f>
        <v>DIABETES</v>
      </c>
    </row>
    <row r="550" spans="1:10" x14ac:dyDescent="0.25">
      <c r="A550" t="s">
        <v>1821</v>
      </c>
      <c r="B550">
        <v>51.75</v>
      </c>
      <c r="C550">
        <v>8.59</v>
      </c>
      <c r="D550" t="s">
        <v>2380</v>
      </c>
      <c r="E550" t="s">
        <v>2379</v>
      </c>
      <c r="F550" t="s">
        <v>2379</v>
      </c>
      <c r="G550" s="11">
        <v>1</v>
      </c>
      <c r="H550" t="s">
        <v>2379</v>
      </c>
      <c r="I550" t="str" cm="1">
        <f t="array" ref="I550">_xlfn.IFS(B550&lt;=18,"UNDERWEIGHT",B550&lt;=24.9,"NORMALWEIGHT",B550&lt;=29.9,"OVERWEIGHT",B550&gt;=30,"OBESITY")</f>
        <v>OBESITY</v>
      </c>
      <c r="J550" t="str" cm="1">
        <f t="array" ref="J550">_xlfn.IFS(C550&lt;=5.7,"NORMAL",C550&lt;=6.4,"PREDIABETES",C550&gt;=6.5,"DIABETES")</f>
        <v>DIABETES</v>
      </c>
    </row>
    <row r="551" spans="1:10" x14ac:dyDescent="0.25">
      <c r="A551" t="s">
        <v>1820</v>
      </c>
      <c r="B551">
        <v>25.7</v>
      </c>
      <c r="C551">
        <v>4.13</v>
      </c>
      <c r="D551" t="s">
        <v>2380</v>
      </c>
      <c r="E551" t="s">
        <v>2379</v>
      </c>
      <c r="F551" t="s">
        <v>2379</v>
      </c>
      <c r="G551" s="11">
        <v>0</v>
      </c>
      <c r="H551" t="s">
        <v>2380</v>
      </c>
      <c r="I551" t="str" cm="1">
        <f t="array" ref="I551">_xlfn.IFS(B551&lt;=18,"UNDERWEIGHT",B551&lt;=24.9,"NORMALWEIGHT",B551&lt;=29.9,"OVERWEIGHT",B551&gt;=30,"OBESITY")</f>
        <v>OVERWEIGHT</v>
      </c>
      <c r="J551" t="str" cm="1">
        <f t="array" ref="J551">_xlfn.IFS(C551&lt;=5.7,"NORMAL",C551&lt;=6.4,"PREDIABETES",C551&gt;=6.5,"DIABETES")</f>
        <v>NORMAL</v>
      </c>
    </row>
    <row r="552" spans="1:10" x14ac:dyDescent="0.25">
      <c r="A552" t="s">
        <v>1819</v>
      </c>
      <c r="B552">
        <v>31.79</v>
      </c>
      <c r="C552">
        <v>4.55</v>
      </c>
      <c r="D552" t="s">
        <v>2379</v>
      </c>
      <c r="E552" t="s">
        <v>2379</v>
      </c>
      <c r="F552" t="s">
        <v>2379</v>
      </c>
      <c r="G552" s="11">
        <v>0</v>
      </c>
      <c r="H552" t="s">
        <v>2379</v>
      </c>
      <c r="I552" t="str" cm="1">
        <f t="array" ref="I552">_xlfn.IFS(B552&lt;=18,"UNDERWEIGHT",B552&lt;=24.9,"NORMALWEIGHT",B552&lt;=29.9,"OVERWEIGHT",B552&gt;=30,"OBESITY")</f>
        <v>OBESITY</v>
      </c>
      <c r="J552" t="str" cm="1">
        <f t="array" ref="J552">_xlfn.IFS(C552&lt;=5.7,"NORMAL",C552&lt;=6.4,"PREDIABETES",C552&gt;=6.5,"DIABETES")</f>
        <v>NORMAL</v>
      </c>
    </row>
    <row r="553" spans="1:10" x14ac:dyDescent="0.25">
      <c r="A553" t="s">
        <v>1818</v>
      </c>
      <c r="B553">
        <v>24.795000000000002</v>
      </c>
      <c r="C553">
        <v>4.5199999999999996</v>
      </c>
      <c r="D553" t="s">
        <v>2379</v>
      </c>
      <c r="E553" t="s">
        <v>2379</v>
      </c>
      <c r="F553" t="s">
        <v>2379</v>
      </c>
      <c r="G553" s="11">
        <v>0</v>
      </c>
      <c r="H553" t="s">
        <v>2380</v>
      </c>
      <c r="I553" t="str" cm="1">
        <f t="array" ref="I553">_xlfn.IFS(B553&lt;=18,"UNDERWEIGHT",B553&lt;=24.9,"NORMALWEIGHT",B553&lt;=29.9,"OVERWEIGHT",B553&gt;=30,"OBESITY")</f>
        <v>NORMALWEIGHT</v>
      </c>
      <c r="J553" t="str" cm="1">
        <f t="array" ref="J553">_xlfn.IFS(C553&lt;=5.7,"NORMAL",C553&lt;=6.4,"PREDIABETES",C553&gt;=6.5,"DIABETES")</f>
        <v>NORMAL</v>
      </c>
    </row>
    <row r="554" spans="1:10" x14ac:dyDescent="0.25">
      <c r="A554" t="s">
        <v>1817</v>
      </c>
      <c r="B554">
        <v>53.98</v>
      </c>
      <c r="C554">
        <v>5.07</v>
      </c>
      <c r="D554" t="s">
        <v>2379</v>
      </c>
      <c r="E554" t="s">
        <v>2379</v>
      </c>
      <c r="F554" t="s">
        <v>2380</v>
      </c>
      <c r="G554" s="11">
        <v>1</v>
      </c>
      <c r="H554" t="s">
        <v>2379</v>
      </c>
      <c r="I554" t="str" cm="1">
        <f t="array" ref="I554">_xlfn.IFS(B554&lt;=18,"UNDERWEIGHT",B554&lt;=24.9,"NORMALWEIGHT",B554&lt;=29.9,"OVERWEIGHT",B554&gt;=30,"OBESITY")</f>
        <v>OBESITY</v>
      </c>
      <c r="J554" t="str" cm="1">
        <f t="array" ref="J554">_xlfn.IFS(C554&lt;=5.7,"NORMAL",C554&lt;=6.4,"PREDIABETES",C554&gt;=6.5,"DIABETES")</f>
        <v>NORMAL</v>
      </c>
    </row>
    <row r="555" spans="1:10" x14ac:dyDescent="0.25">
      <c r="A555" t="s">
        <v>1816</v>
      </c>
      <c r="B555">
        <v>41.325000000000003</v>
      </c>
      <c r="C555">
        <v>4.04</v>
      </c>
      <c r="D555" t="s">
        <v>2380</v>
      </c>
      <c r="E555" t="s">
        <v>2379</v>
      </c>
      <c r="F555" t="s">
        <v>2380</v>
      </c>
      <c r="G555" s="11">
        <v>1</v>
      </c>
      <c r="H555" t="s">
        <v>2379</v>
      </c>
      <c r="I555" t="str" cm="1">
        <f t="array" ref="I555">_xlfn.IFS(B555&lt;=18,"UNDERWEIGHT",B555&lt;=24.9,"NORMALWEIGHT",B555&lt;=29.9,"OVERWEIGHT",B555&gt;=30,"OBESITY")</f>
        <v>OBESITY</v>
      </c>
      <c r="J555" t="str" cm="1">
        <f t="array" ref="J555">_xlfn.IFS(C555&lt;=5.7,"NORMAL",C555&lt;=6.4,"PREDIABETES",C555&gt;=6.5,"DIABETES")</f>
        <v>NORMAL</v>
      </c>
    </row>
    <row r="556" spans="1:10" x14ac:dyDescent="0.25">
      <c r="A556" t="s">
        <v>1815</v>
      </c>
      <c r="B556">
        <v>51.65</v>
      </c>
      <c r="C556">
        <v>5.3</v>
      </c>
      <c r="D556" t="s">
        <v>2380</v>
      </c>
      <c r="E556" t="s">
        <v>2379</v>
      </c>
      <c r="F556" t="s">
        <v>2379</v>
      </c>
      <c r="G556" s="11">
        <v>0</v>
      </c>
      <c r="H556" t="s">
        <v>2379</v>
      </c>
      <c r="I556" t="str" cm="1">
        <f t="array" ref="I556">_xlfn.IFS(B556&lt;=18,"UNDERWEIGHT",B556&lt;=24.9,"NORMALWEIGHT",B556&lt;=29.9,"OVERWEIGHT",B556&gt;=30,"OBESITY")</f>
        <v>OBESITY</v>
      </c>
      <c r="J556" t="str" cm="1">
        <f t="array" ref="J556">_xlfn.IFS(C556&lt;=5.7,"NORMAL",C556&lt;=6.4,"PREDIABETES",C556&gt;=6.5,"DIABETES")</f>
        <v>NORMAL</v>
      </c>
    </row>
    <row r="557" spans="1:10" x14ac:dyDescent="0.25">
      <c r="A557" t="s">
        <v>1814</v>
      </c>
      <c r="B557">
        <v>44.52</v>
      </c>
      <c r="C557">
        <v>8.64</v>
      </c>
      <c r="D557" t="s">
        <v>2380</v>
      </c>
      <c r="E557" t="s">
        <v>2379</v>
      </c>
      <c r="F557" t="s">
        <v>2380</v>
      </c>
      <c r="G557" s="11">
        <v>1</v>
      </c>
      <c r="H557" t="s">
        <v>2379</v>
      </c>
      <c r="I557" t="str" cm="1">
        <f t="array" ref="I557">_xlfn.IFS(B557&lt;=18,"UNDERWEIGHT",B557&lt;=24.9,"NORMALWEIGHT",B557&lt;=29.9,"OVERWEIGHT",B557&gt;=30,"OBESITY")</f>
        <v>OBESITY</v>
      </c>
      <c r="J557" t="str" cm="1">
        <f t="array" ref="J557">_xlfn.IFS(C557&lt;=5.7,"NORMAL",C557&lt;=6.4,"PREDIABETES",C557&gt;=6.5,"DIABETES")</f>
        <v>DIABETES</v>
      </c>
    </row>
    <row r="558" spans="1:10" x14ac:dyDescent="0.25">
      <c r="A558" t="s">
        <v>1813</v>
      </c>
      <c r="B558">
        <v>53.29</v>
      </c>
      <c r="C558">
        <v>4.03</v>
      </c>
      <c r="D558" t="s">
        <v>2379</v>
      </c>
      <c r="E558" t="s">
        <v>2379</v>
      </c>
      <c r="F558" t="s">
        <v>2380</v>
      </c>
      <c r="G558" s="11">
        <v>1</v>
      </c>
      <c r="H558" t="s">
        <v>2379</v>
      </c>
      <c r="I558" t="str" cm="1">
        <f t="array" ref="I558">_xlfn.IFS(B558&lt;=18,"UNDERWEIGHT",B558&lt;=24.9,"NORMALWEIGHT",B558&lt;=29.9,"OVERWEIGHT",B558&gt;=30,"OBESITY")</f>
        <v>OBESITY</v>
      </c>
      <c r="J558" t="str" cm="1">
        <f t="array" ref="J558">_xlfn.IFS(C558&lt;=5.7,"NORMAL",C558&lt;=6.4,"PREDIABETES",C558&gt;=6.5,"DIABETES")</f>
        <v>NORMAL</v>
      </c>
    </row>
    <row r="559" spans="1:10" x14ac:dyDescent="0.25">
      <c r="A559" t="s">
        <v>1812</v>
      </c>
      <c r="B559">
        <v>46.63</v>
      </c>
      <c r="C559">
        <v>4.26</v>
      </c>
      <c r="D559" t="s">
        <v>2380</v>
      </c>
      <c r="E559" t="s">
        <v>2379</v>
      </c>
      <c r="F559" t="s">
        <v>2379</v>
      </c>
      <c r="G559" s="11">
        <v>2</v>
      </c>
      <c r="H559" t="s">
        <v>2379</v>
      </c>
      <c r="I559" t="str" cm="1">
        <f t="array" ref="I559">_xlfn.IFS(B559&lt;=18,"UNDERWEIGHT",B559&lt;=24.9,"NORMALWEIGHT",B559&lt;=29.9,"OVERWEIGHT",B559&gt;=30,"OBESITY")</f>
        <v>OBESITY</v>
      </c>
      <c r="J559" t="str" cm="1">
        <f t="array" ref="J559">_xlfn.IFS(C559&lt;=5.7,"NORMAL",C559&lt;=6.4,"PREDIABETES",C559&gt;=6.5,"DIABETES")</f>
        <v>NORMAL</v>
      </c>
    </row>
    <row r="560" spans="1:10" x14ac:dyDescent="0.25">
      <c r="A560" t="s">
        <v>1811</v>
      </c>
      <c r="B560">
        <v>28.88</v>
      </c>
      <c r="C560">
        <v>5.35</v>
      </c>
      <c r="D560" t="s">
        <v>2379</v>
      </c>
      <c r="E560" t="s">
        <v>2379</v>
      </c>
      <c r="F560" t="s">
        <v>2380</v>
      </c>
      <c r="G560" s="11">
        <v>1</v>
      </c>
      <c r="H560" t="s">
        <v>2380</v>
      </c>
      <c r="I560" t="str" cm="1">
        <f t="array" ref="I560">_xlfn.IFS(B560&lt;=18,"UNDERWEIGHT",B560&lt;=24.9,"NORMALWEIGHT",B560&lt;=29.9,"OVERWEIGHT",B560&gt;=30,"OBESITY")</f>
        <v>OVERWEIGHT</v>
      </c>
      <c r="J560" t="str" cm="1">
        <f t="array" ref="J560">_xlfn.IFS(C560&lt;=5.7,"NORMAL",C560&lt;=6.4,"PREDIABETES",C560&gt;=6.5,"DIABETES")</f>
        <v>NORMAL</v>
      </c>
    </row>
    <row r="561" spans="1:10" x14ac:dyDescent="0.25">
      <c r="A561" t="s">
        <v>1810</v>
      </c>
      <c r="B561">
        <v>23.98</v>
      </c>
      <c r="C561">
        <v>4.9000000000000004</v>
      </c>
      <c r="D561" t="s">
        <v>2379</v>
      </c>
      <c r="E561" t="s">
        <v>2379</v>
      </c>
      <c r="F561" t="s">
        <v>2379</v>
      </c>
      <c r="G561" s="11">
        <v>0</v>
      </c>
      <c r="H561" t="s">
        <v>2381</v>
      </c>
      <c r="I561" t="str" cm="1">
        <f t="array" ref="I561">_xlfn.IFS(B561&lt;=18,"UNDERWEIGHT",B561&lt;=24.9,"NORMALWEIGHT",B561&lt;=29.9,"OVERWEIGHT",B561&gt;=30,"OBESITY")</f>
        <v>NORMALWEIGHT</v>
      </c>
      <c r="J561" t="str" cm="1">
        <f t="array" ref="J561">_xlfn.IFS(C561&lt;=5.7,"NORMAL",C561&lt;=6.4,"PREDIABETES",C561&gt;=6.5,"DIABETES")</f>
        <v>NORMAL</v>
      </c>
    </row>
    <row r="562" spans="1:10" x14ac:dyDescent="0.25">
      <c r="A562" t="s">
        <v>1809</v>
      </c>
      <c r="B562">
        <v>23.65</v>
      </c>
      <c r="C562">
        <v>4.5</v>
      </c>
      <c r="D562" t="s">
        <v>2379</v>
      </c>
      <c r="E562" t="s">
        <v>2379</v>
      </c>
      <c r="F562" t="s">
        <v>2379</v>
      </c>
      <c r="G562" s="11">
        <v>0</v>
      </c>
      <c r="H562" t="s">
        <v>2379</v>
      </c>
      <c r="I562" t="str" cm="1">
        <f t="array" ref="I562">_xlfn.IFS(B562&lt;=18,"UNDERWEIGHT",B562&lt;=24.9,"NORMALWEIGHT",B562&lt;=29.9,"OVERWEIGHT",B562&gt;=30,"OBESITY")</f>
        <v>NORMALWEIGHT</v>
      </c>
      <c r="J562" t="str" cm="1">
        <f t="array" ref="J562">_xlfn.IFS(C562&lt;=5.7,"NORMAL",C562&lt;=6.4,"PREDIABETES",C562&gt;=6.5,"DIABETES")</f>
        <v>NORMAL</v>
      </c>
    </row>
    <row r="563" spans="1:10" x14ac:dyDescent="0.25">
      <c r="A563" t="s">
        <v>1808</v>
      </c>
      <c r="B563">
        <v>49.09</v>
      </c>
      <c r="C563">
        <v>8.3800000000000008</v>
      </c>
      <c r="D563" t="s">
        <v>2380</v>
      </c>
      <c r="E563" t="s">
        <v>2379</v>
      </c>
      <c r="F563" t="s">
        <v>2379</v>
      </c>
      <c r="G563" s="11">
        <v>2</v>
      </c>
      <c r="H563" t="s">
        <v>2379</v>
      </c>
      <c r="I563" t="str" cm="1">
        <f t="array" ref="I563">_xlfn.IFS(B563&lt;=18,"UNDERWEIGHT",B563&lt;=24.9,"NORMALWEIGHT",B563&lt;=29.9,"OVERWEIGHT",B563&gt;=30,"OBESITY")</f>
        <v>OBESITY</v>
      </c>
      <c r="J563" t="str" cm="1">
        <f t="array" ref="J563">_xlfn.IFS(C563&lt;=5.7,"NORMAL",C563&lt;=6.4,"PREDIABETES",C563&gt;=6.5,"DIABETES")</f>
        <v>DIABETES</v>
      </c>
    </row>
    <row r="564" spans="1:10" x14ac:dyDescent="0.25">
      <c r="A564" t="s">
        <v>1807</v>
      </c>
      <c r="B564">
        <v>28.024999999999999</v>
      </c>
      <c r="C564">
        <v>7.03</v>
      </c>
      <c r="D564" t="s">
        <v>2379</v>
      </c>
      <c r="E564" t="s">
        <v>2379</v>
      </c>
      <c r="F564" t="s">
        <v>2379</v>
      </c>
      <c r="G564" s="11">
        <v>0</v>
      </c>
      <c r="H564" t="s">
        <v>2380</v>
      </c>
      <c r="I564" t="str" cm="1">
        <f t="array" ref="I564">_xlfn.IFS(B564&lt;=18,"UNDERWEIGHT",B564&lt;=24.9,"NORMALWEIGHT",B564&lt;=29.9,"OVERWEIGHT",B564&gt;=30,"OBESITY")</f>
        <v>OVERWEIGHT</v>
      </c>
      <c r="J564" t="str" cm="1">
        <f t="array" ref="J564">_xlfn.IFS(C564&lt;=5.7,"NORMAL",C564&lt;=6.4,"PREDIABETES",C564&gt;=6.5,"DIABETES")</f>
        <v>DIABETES</v>
      </c>
    </row>
    <row r="565" spans="1:10" x14ac:dyDescent="0.25">
      <c r="A565" t="s">
        <v>1806</v>
      </c>
      <c r="B565">
        <v>43.32</v>
      </c>
      <c r="C565">
        <v>8.75</v>
      </c>
      <c r="D565" t="s">
        <v>2380</v>
      </c>
      <c r="E565" t="s">
        <v>2379</v>
      </c>
      <c r="F565" t="s">
        <v>2380</v>
      </c>
      <c r="G565" s="11">
        <v>1</v>
      </c>
      <c r="H565" t="s">
        <v>2379</v>
      </c>
      <c r="I565" t="str" cm="1">
        <f t="array" ref="I565">_xlfn.IFS(B565&lt;=18,"UNDERWEIGHT",B565&lt;=24.9,"NORMALWEIGHT",B565&lt;=29.9,"OVERWEIGHT",B565&gt;=30,"OBESITY")</f>
        <v>OBESITY</v>
      </c>
      <c r="J565" t="str" cm="1">
        <f t="array" ref="J565">_xlfn.IFS(C565&lt;=5.7,"NORMAL",C565&lt;=6.4,"PREDIABETES",C565&gt;=6.5,"DIABETES")</f>
        <v>DIABETES</v>
      </c>
    </row>
    <row r="566" spans="1:10" x14ac:dyDescent="0.25">
      <c r="A566" t="s">
        <v>1805</v>
      </c>
      <c r="B566">
        <v>45.92</v>
      </c>
      <c r="C566">
        <v>9.51</v>
      </c>
      <c r="D566" t="s">
        <v>2379</v>
      </c>
      <c r="E566" t="s">
        <v>2379</v>
      </c>
      <c r="F566" t="s">
        <v>2379</v>
      </c>
      <c r="G566" s="11">
        <v>0</v>
      </c>
      <c r="H566" t="s">
        <v>2379</v>
      </c>
      <c r="I566" t="str" cm="1">
        <f t="array" ref="I566">_xlfn.IFS(B566&lt;=18,"UNDERWEIGHT",B566&lt;=24.9,"NORMALWEIGHT",B566&lt;=29.9,"OVERWEIGHT",B566&gt;=30,"OBESITY")</f>
        <v>OBESITY</v>
      </c>
      <c r="J566" t="str" cm="1">
        <f t="array" ref="J566">_xlfn.IFS(C566&lt;=5.7,"NORMAL",C566&lt;=6.4,"PREDIABETES",C566&gt;=6.5,"DIABETES")</f>
        <v>DIABETES</v>
      </c>
    </row>
    <row r="567" spans="1:10" x14ac:dyDescent="0.25">
      <c r="A567" t="s">
        <v>1804</v>
      </c>
      <c r="B567">
        <v>44.03</v>
      </c>
      <c r="C567">
        <v>9.36</v>
      </c>
      <c r="D567" t="s">
        <v>2379</v>
      </c>
      <c r="E567" t="s">
        <v>2379</v>
      </c>
      <c r="F567" t="s">
        <v>2379</v>
      </c>
      <c r="G567" s="11">
        <v>0</v>
      </c>
      <c r="H567" t="s">
        <v>2379</v>
      </c>
      <c r="I567" t="str" cm="1">
        <f t="array" ref="I567">_xlfn.IFS(B567&lt;=18,"UNDERWEIGHT",B567&lt;=24.9,"NORMALWEIGHT",B567&lt;=29.9,"OVERWEIGHT",B567&gt;=30,"OBESITY")</f>
        <v>OBESITY</v>
      </c>
      <c r="J567" t="str" cm="1">
        <f t="array" ref="J567">_xlfn.IFS(C567&lt;=5.7,"NORMAL",C567&lt;=6.4,"PREDIABETES",C567&gt;=6.5,"DIABETES")</f>
        <v>DIABETES</v>
      </c>
    </row>
    <row r="568" spans="1:10" x14ac:dyDescent="0.25">
      <c r="A568" t="s">
        <v>1803</v>
      </c>
      <c r="B568">
        <v>24.6</v>
      </c>
      <c r="C568">
        <v>4.8099999999999996</v>
      </c>
      <c r="D568" t="s">
        <v>2379</v>
      </c>
      <c r="E568" t="s">
        <v>2379</v>
      </c>
      <c r="F568" t="s">
        <v>2379</v>
      </c>
      <c r="G568" s="11">
        <v>0</v>
      </c>
      <c r="H568" t="s">
        <v>2380</v>
      </c>
      <c r="I568" t="str" cm="1">
        <f t="array" ref="I568">_xlfn.IFS(B568&lt;=18,"UNDERWEIGHT",B568&lt;=24.9,"NORMALWEIGHT",B568&lt;=29.9,"OVERWEIGHT",B568&gt;=30,"OBESITY")</f>
        <v>NORMALWEIGHT</v>
      </c>
      <c r="J568" t="str" cm="1">
        <f t="array" ref="J568">_xlfn.IFS(C568&lt;=5.7,"NORMAL",C568&lt;=6.4,"PREDIABETES",C568&gt;=6.5,"DIABETES")</f>
        <v>NORMAL</v>
      </c>
    </row>
    <row r="569" spans="1:10" x14ac:dyDescent="0.25">
      <c r="A569" t="s">
        <v>1802</v>
      </c>
      <c r="B569">
        <v>49.15</v>
      </c>
      <c r="C569">
        <v>8.08</v>
      </c>
      <c r="D569" t="s">
        <v>2379</v>
      </c>
      <c r="E569" t="s">
        <v>2379</v>
      </c>
      <c r="F569" t="s">
        <v>2379</v>
      </c>
      <c r="G569" s="11">
        <v>0</v>
      </c>
      <c r="H569" t="s">
        <v>2379</v>
      </c>
      <c r="I569" t="str" cm="1">
        <f t="array" ref="I569">_xlfn.IFS(B569&lt;=18,"UNDERWEIGHT",B569&lt;=24.9,"NORMALWEIGHT",B569&lt;=29.9,"OVERWEIGHT",B569&gt;=30,"OBESITY")</f>
        <v>OBESITY</v>
      </c>
      <c r="J569" t="str" cm="1">
        <f t="array" ref="J569">_xlfn.IFS(C569&lt;=5.7,"NORMAL",C569&lt;=6.4,"PREDIABETES",C569&gt;=6.5,"DIABETES")</f>
        <v>DIABETES</v>
      </c>
    </row>
    <row r="570" spans="1:10" x14ac:dyDescent="0.25">
      <c r="A570" t="s">
        <v>1801</v>
      </c>
      <c r="B570">
        <v>28.31</v>
      </c>
      <c r="C570">
        <v>6.29</v>
      </c>
      <c r="D570" t="s">
        <v>2379</v>
      </c>
      <c r="E570" t="s">
        <v>2379</v>
      </c>
      <c r="F570" t="s">
        <v>2380</v>
      </c>
      <c r="G570" s="11">
        <v>1</v>
      </c>
      <c r="H570" t="s">
        <v>2380</v>
      </c>
      <c r="I570" t="str" cm="1">
        <f t="array" ref="I570">_xlfn.IFS(B570&lt;=18,"UNDERWEIGHT",B570&lt;=24.9,"NORMALWEIGHT",B570&lt;=29.9,"OVERWEIGHT",B570&gt;=30,"OBESITY")</f>
        <v>OVERWEIGHT</v>
      </c>
      <c r="J570" t="str" cm="1">
        <f t="array" ref="J570">_xlfn.IFS(C570&lt;=5.7,"NORMAL",C570&lt;=6.4,"PREDIABETES",C570&gt;=6.5,"DIABETES")</f>
        <v>PREDIABETES</v>
      </c>
    </row>
    <row r="571" spans="1:10" x14ac:dyDescent="0.25">
      <c r="A571" t="s">
        <v>1800</v>
      </c>
      <c r="B571">
        <v>22.99</v>
      </c>
      <c r="C571">
        <v>6.29</v>
      </c>
      <c r="D571" t="s">
        <v>2379</v>
      </c>
      <c r="E571" t="s">
        <v>2379</v>
      </c>
      <c r="F571" t="s">
        <v>2379</v>
      </c>
      <c r="G571" s="11">
        <v>1</v>
      </c>
      <c r="H571" t="s">
        <v>2380</v>
      </c>
      <c r="I571" t="str" cm="1">
        <f t="array" ref="I571">_xlfn.IFS(B571&lt;=18,"UNDERWEIGHT",B571&lt;=24.9,"NORMALWEIGHT",B571&lt;=29.9,"OVERWEIGHT",B571&gt;=30,"OBESITY")</f>
        <v>NORMALWEIGHT</v>
      </c>
      <c r="J571" t="str" cm="1">
        <f t="array" ref="J571">_xlfn.IFS(C571&lt;=5.7,"NORMAL",C571&lt;=6.4,"PREDIABETES",C571&gt;=6.5,"DIABETES")</f>
        <v>PREDIABETES</v>
      </c>
    </row>
    <row r="572" spans="1:10" x14ac:dyDescent="0.25">
      <c r="A572" t="s">
        <v>1799</v>
      </c>
      <c r="B572">
        <v>29.07</v>
      </c>
      <c r="C572">
        <v>5.12</v>
      </c>
      <c r="D572" t="s">
        <v>2379</v>
      </c>
      <c r="E572" t="s">
        <v>2379</v>
      </c>
      <c r="F572" t="s">
        <v>2380</v>
      </c>
      <c r="G572" s="11">
        <v>1</v>
      </c>
      <c r="H572" t="s">
        <v>2380</v>
      </c>
      <c r="I572" t="str" cm="1">
        <f t="array" ref="I572">_xlfn.IFS(B572&lt;=18,"UNDERWEIGHT",B572&lt;=24.9,"NORMALWEIGHT",B572&lt;=29.9,"OVERWEIGHT",B572&gt;=30,"OBESITY")</f>
        <v>OVERWEIGHT</v>
      </c>
      <c r="J572" t="str" cm="1">
        <f t="array" ref="J572">_xlfn.IFS(C572&lt;=5.7,"NORMAL",C572&lt;=6.4,"PREDIABETES",C572&gt;=6.5,"DIABETES")</f>
        <v>NORMAL</v>
      </c>
    </row>
    <row r="573" spans="1:10" x14ac:dyDescent="0.25">
      <c r="A573" t="s">
        <v>1798</v>
      </c>
      <c r="B573">
        <v>42.02</v>
      </c>
      <c r="C573">
        <v>9.9499999999999993</v>
      </c>
      <c r="D573" t="s">
        <v>2380</v>
      </c>
      <c r="E573" t="s">
        <v>2379</v>
      </c>
      <c r="F573" t="s">
        <v>2380</v>
      </c>
      <c r="G573" s="11">
        <v>1</v>
      </c>
      <c r="H573" t="s">
        <v>2379</v>
      </c>
      <c r="I573" t="str" cm="1">
        <f t="array" ref="I573">_xlfn.IFS(B573&lt;=18,"UNDERWEIGHT",B573&lt;=24.9,"NORMALWEIGHT",B573&lt;=29.9,"OVERWEIGHT",B573&gt;=30,"OBESITY")</f>
        <v>OBESITY</v>
      </c>
      <c r="J573" t="str" cm="1">
        <f t="array" ref="J573">_xlfn.IFS(C573&lt;=5.7,"NORMAL",C573&lt;=6.4,"PREDIABETES",C573&gt;=6.5,"DIABETES")</f>
        <v>DIABETES</v>
      </c>
    </row>
    <row r="574" spans="1:10" x14ac:dyDescent="0.25">
      <c r="A574" t="s">
        <v>1797</v>
      </c>
      <c r="B574">
        <v>49.07</v>
      </c>
      <c r="C574">
        <v>9.08</v>
      </c>
      <c r="D574" t="s">
        <v>2380</v>
      </c>
      <c r="E574" t="s">
        <v>2379</v>
      </c>
      <c r="F574" t="s">
        <v>2379</v>
      </c>
      <c r="G574" s="11">
        <v>1</v>
      </c>
      <c r="H574" t="s">
        <v>2379</v>
      </c>
      <c r="I574" t="str" cm="1">
        <f t="array" ref="I574">_xlfn.IFS(B574&lt;=18,"UNDERWEIGHT",B574&lt;=24.9,"NORMALWEIGHT",B574&lt;=29.9,"OVERWEIGHT",B574&gt;=30,"OBESITY")</f>
        <v>OBESITY</v>
      </c>
      <c r="J574" t="str" cm="1">
        <f t="array" ref="J574">_xlfn.IFS(C574&lt;=5.7,"NORMAL",C574&lt;=6.4,"PREDIABETES",C574&gt;=6.5,"DIABETES")</f>
        <v>DIABETES</v>
      </c>
    </row>
    <row r="575" spans="1:10" x14ac:dyDescent="0.25">
      <c r="A575" t="s">
        <v>1796</v>
      </c>
      <c r="B575">
        <v>19.8</v>
      </c>
      <c r="C575">
        <v>4.82</v>
      </c>
      <c r="D575" t="s">
        <v>2379</v>
      </c>
      <c r="E575" t="s">
        <v>2379</v>
      </c>
      <c r="F575" t="s">
        <v>2379</v>
      </c>
      <c r="G575" s="11">
        <v>0</v>
      </c>
      <c r="H575" t="s">
        <v>2380</v>
      </c>
      <c r="I575" t="str" cm="1">
        <f t="array" ref="I575">_xlfn.IFS(B575&lt;=18,"UNDERWEIGHT",B575&lt;=24.9,"NORMALWEIGHT",B575&lt;=29.9,"OVERWEIGHT",B575&gt;=30,"OBESITY")</f>
        <v>NORMALWEIGHT</v>
      </c>
      <c r="J575" t="str" cm="1">
        <f t="array" ref="J575">_xlfn.IFS(C575&lt;=5.7,"NORMAL",C575&lt;=6.4,"PREDIABETES",C575&gt;=6.5,"DIABETES")</f>
        <v>NORMAL</v>
      </c>
    </row>
    <row r="576" spans="1:10" x14ac:dyDescent="0.25">
      <c r="A576" t="s">
        <v>1795</v>
      </c>
      <c r="B576">
        <v>27.36</v>
      </c>
      <c r="C576">
        <v>4.6500000000000004</v>
      </c>
      <c r="D576" t="s">
        <v>2379</v>
      </c>
      <c r="E576" t="s">
        <v>2380</v>
      </c>
      <c r="F576" t="s">
        <v>2379</v>
      </c>
      <c r="G576" s="11">
        <v>1</v>
      </c>
      <c r="H576" t="s">
        <v>2380</v>
      </c>
      <c r="I576" t="str" cm="1">
        <f t="array" ref="I576">_xlfn.IFS(B576&lt;=18,"UNDERWEIGHT",B576&lt;=24.9,"NORMALWEIGHT",B576&lt;=29.9,"OVERWEIGHT",B576&gt;=30,"OBESITY")</f>
        <v>OVERWEIGHT</v>
      </c>
      <c r="J576" t="str" cm="1">
        <f t="array" ref="J576">_xlfn.IFS(C576&lt;=5.7,"NORMAL",C576&lt;=6.4,"PREDIABETES",C576&gt;=6.5,"DIABETES")</f>
        <v>NORMAL</v>
      </c>
    </row>
    <row r="577" spans="1:10" x14ac:dyDescent="0.25">
      <c r="A577" t="s">
        <v>1794</v>
      </c>
      <c r="B577">
        <v>42.95</v>
      </c>
      <c r="C577">
        <v>5.16</v>
      </c>
      <c r="D577" t="s">
        <v>2380</v>
      </c>
      <c r="E577" t="s">
        <v>2379</v>
      </c>
      <c r="F577" t="s">
        <v>2379</v>
      </c>
      <c r="G577" s="11">
        <v>1</v>
      </c>
      <c r="H577" t="s">
        <v>2379</v>
      </c>
      <c r="I577" t="str" cm="1">
        <f t="array" ref="I577">_xlfn.IFS(B577&lt;=18,"UNDERWEIGHT",B577&lt;=24.9,"NORMALWEIGHT",B577&lt;=29.9,"OVERWEIGHT",B577&gt;=30,"OBESITY")</f>
        <v>OBESITY</v>
      </c>
      <c r="J577" t="str" cm="1">
        <f t="array" ref="J577">_xlfn.IFS(C577&lt;=5.7,"NORMAL",C577&lt;=6.4,"PREDIABETES",C577&gt;=6.5,"DIABETES")</f>
        <v>NORMAL</v>
      </c>
    </row>
    <row r="578" spans="1:10" x14ac:dyDescent="0.25">
      <c r="A578" t="s">
        <v>1793</v>
      </c>
      <c r="B578">
        <v>42.66</v>
      </c>
      <c r="C578">
        <v>10.44</v>
      </c>
      <c r="D578" t="s">
        <v>2379</v>
      </c>
      <c r="E578" t="s">
        <v>2379</v>
      </c>
      <c r="F578" t="s">
        <v>2379</v>
      </c>
      <c r="G578" s="11">
        <v>0</v>
      </c>
      <c r="H578" t="s">
        <v>2379</v>
      </c>
      <c r="I578" t="str" cm="1">
        <f t="array" ref="I578">_xlfn.IFS(B578&lt;=18,"UNDERWEIGHT",B578&lt;=24.9,"NORMALWEIGHT",B578&lt;=29.9,"OVERWEIGHT",B578&gt;=30,"OBESITY")</f>
        <v>OBESITY</v>
      </c>
      <c r="J578" t="str" cm="1">
        <f t="array" ref="J578">_xlfn.IFS(C578&lt;=5.7,"NORMAL",C578&lt;=6.4,"PREDIABETES",C578&gt;=6.5,"DIABETES")</f>
        <v>DIABETES</v>
      </c>
    </row>
    <row r="579" spans="1:10" x14ac:dyDescent="0.25">
      <c r="A579" t="s">
        <v>1792</v>
      </c>
      <c r="B579">
        <v>33.630000000000003</v>
      </c>
      <c r="C579">
        <v>5.69</v>
      </c>
      <c r="D579" t="s">
        <v>2379</v>
      </c>
      <c r="E579" t="s">
        <v>2379</v>
      </c>
      <c r="F579" t="s">
        <v>2379</v>
      </c>
      <c r="G579" s="11">
        <v>1</v>
      </c>
      <c r="H579" t="s">
        <v>2379</v>
      </c>
      <c r="I579" t="str" cm="1">
        <f t="array" ref="I579">_xlfn.IFS(B579&lt;=18,"UNDERWEIGHT",B579&lt;=24.9,"NORMALWEIGHT",B579&lt;=29.9,"OVERWEIGHT",B579&gt;=30,"OBESITY")</f>
        <v>OBESITY</v>
      </c>
      <c r="J579" t="str" cm="1">
        <f t="array" ref="J579">_xlfn.IFS(C579&lt;=5.7,"NORMAL",C579&lt;=6.4,"PREDIABETES",C579&gt;=6.5,"DIABETES")</f>
        <v>NORMAL</v>
      </c>
    </row>
    <row r="580" spans="1:10" x14ac:dyDescent="0.25">
      <c r="A580" t="s">
        <v>1791</v>
      </c>
      <c r="B580">
        <v>26.84</v>
      </c>
      <c r="C580">
        <v>6.5</v>
      </c>
      <c r="D580" t="s">
        <v>2379</v>
      </c>
      <c r="E580" t="s">
        <v>2379</v>
      </c>
      <c r="F580" t="s">
        <v>2379</v>
      </c>
      <c r="G580" s="11">
        <v>0</v>
      </c>
      <c r="H580" t="s">
        <v>2380</v>
      </c>
      <c r="I580" t="str" cm="1">
        <f t="array" ref="I580">_xlfn.IFS(B580&lt;=18,"UNDERWEIGHT",B580&lt;=24.9,"NORMALWEIGHT",B580&lt;=29.9,"OVERWEIGHT",B580&gt;=30,"OBESITY")</f>
        <v>OVERWEIGHT</v>
      </c>
      <c r="J580" t="str" cm="1">
        <f t="array" ref="J580">_xlfn.IFS(C580&lt;=5.7,"NORMAL",C580&lt;=6.4,"PREDIABETES",C580&gt;=6.5,"DIABETES")</f>
        <v>DIABETES</v>
      </c>
    </row>
    <row r="581" spans="1:10" x14ac:dyDescent="0.25">
      <c r="A581" t="s">
        <v>1790</v>
      </c>
      <c r="B581">
        <v>28.3</v>
      </c>
      <c r="C581">
        <v>5.73</v>
      </c>
      <c r="D581" t="s">
        <v>2379</v>
      </c>
      <c r="E581" t="s">
        <v>2379</v>
      </c>
      <c r="F581" t="s">
        <v>2380</v>
      </c>
      <c r="G581" s="11">
        <v>1</v>
      </c>
      <c r="H581" t="s">
        <v>2380</v>
      </c>
      <c r="I581" t="str" cm="1">
        <f t="array" ref="I581">_xlfn.IFS(B581&lt;=18,"UNDERWEIGHT",B581&lt;=24.9,"NORMALWEIGHT",B581&lt;=29.9,"OVERWEIGHT",B581&gt;=30,"OBESITY")</f>
        <v>OVERWEIGHT</v>
      </c>
      <c r="J581" t="str" cm="1">
        <f t="array" ref="J581">_xlfn.IFS(C581&lt;=5.7,"NORMAL",C581&lt;=6.4,"PREDIABETES",C581&gt;=6.5,"DIABETES")</f>
        <v>PREDIABETES</v>
      </c>
    </row>
    <row r="582" spans="1:10" x14ac:dyDescent="0.25">
      <c r="A582" t="s">
        <v>1789</v>
      </c>
      <c r="B582">
        <v>27.06</v>
      </c>
      <c r="C582">
        <v>5.74</v>
      </c>
      <c r="D582" t="s">
        <v>2380</v>
      </c>
      <c r="E582" t="s">
        <v>2379</v>
      </c>
      <c r="F582" t="s">
        <v>2379</v>
      </c>
      <c r="G582" s="11">
        <v>0</v>
      </c>
      <c r="H582" t="s">
        <v>2380</v>
      </c>
      <c r="I582" t="str" cm="1">
        <f t="array" ref="I582">_xlfn.IFS(B582&lt;=18,"UNDERWEIGHT",B582&lt;=24.9,"NORMALWEIGHT",B582&lt;=29.9,"OVERWEIGHT",B582&gt;=30,"OBESITY")</f>
        <v>OVERWEIGHT</v>
      </c>
      <c r="J582" t="str" cm="1">
        <f t="array" ref="J582">_xlfn.IFS(C582&lt;=5.7,"NORMAL",C582&lt;=6.4,"PREDIABETES",C582&gt;=6.5,"DIABETES")</f>
        <v>PREDIABETES</v>
      </c>
    </row>
    <row r="583" spans="1:10" x14ac:dyDescent="0.25">
      <c r="A583" t="s">
        <v>1788</v>
      </c>
      <c r="B583">
        <v>47.13</v>
      </c>
      <c r="C583">
        <v>8.6999999999999993</v>
      </c>
      <c r="D583" t="s">
        <v>2379</v>
      </c>
      <c r="E583" t="s">
        <v>2379</v>
      </c>
      <c r="F583" t="s">
        <v>2379</v>
      </c>
      <c r="G583" s="11">
        <v>0</v>
      </c>
      <c r="H583" t="s">
        <v>2379</v>
      </c>
      <c r="I583" t="str" cm="1">
        <f t="array" ref="I583">_xlfn.IFS(B583&lt;=18,"UNDERWEIGHT",B583&lt;=24.9,"NORMALWEIGHT",B583&lt;=29.9,"OVERWEIGHT",B583&gt;=30,"OBESITY")</f>
        <v>OBESITY</v>
      </c>
      <c r="J583" t="str" cm="1">
        <f t="array" ref="J583">_xlfn.IFS(C583&lt;=5.7,"NORMAL",C583&lt;=6.4,"PREDIABETES",C583&gt;=6.5,"DIABETES")</f>
        <v>DIABETES</v>
      </c>
    </row>
    <row r="584" spans="1:10" x14ac:dyDescent="0.25">
      <c r="A584" t="s">
        <v>1787</v>
      </c>
      <c r="B584">
        <v>51.72</v>
      </c>
      <c r="C584">
        <v>5.09</v>
      </c>
      <c r="D584" t="s">
        <v>2379</v>
      </c>
      <c r="E584" t="s">
        <v>2379</v>
      </c>
      <c r="F584" t="s">
        <v>2379</v>
      </c>
      <c r="G584" s="11">
        <v>0</v>
      </c>
      <c r="H584" t="s">
        <v>2379</v>
      </c>
      <c r="I584" t="str" cm="1">
        <f t="array" ref="I584">_xlfn.IFS(B584&lt;=18,"UNDERWEIGHT",B584&lt;=24.9,"NORMALWEIGHT",B584&lt;=29.9,"OVERWEIGHT",B584&gt;=30,"OBESITY")</f>
        <v>OBESITY</v>
      </c>
      <c r="J584" t="str" cm="1">
        <f t="array" ref="J584">_xlfn.IFS(C584&lt;=5.7,"NORMAL",C584&lt;=6.4,"PREDIABETES",C584&gt;=6.5,"DIABETES")</f>
        <v>NORMAL</v>
      </c>
    </row>
    <row r="585" spans="1:10" x14ac:dyDescent="0.25">
      <c r="A585" t="s">
        <v>1786</v>
      </c>
      <c r="B585">
        <v>48.59</v>
      </c>
      <c r="C585">
        <v>5.57</v>
      </c>
      <c r="D585" t="s">
        <v>2379</v>
      </c>
      <c r="E585" t="s">
        <v>2379</v>
      </c>
      <c r="F585" t="s">
        <v>2379</v>
      </c>
      <c r="G585" s="11">
        <v>0</v>
      </c>
      <c r="H585" t="s">
        <v>2379</v>
      </c>
      <c r="I585" t="str" cm="1">
        <f t="array" ref="I585">_xlfn.IFS(B585&lt;=18,"UNDERWEIGHT",B585&lt;=24.9,"NORMALWEIGHT",B585&lt;=29.9,"OVERWEIGHT",B585&gt;=30,"OBESITY")</f>
        <v>OBESITY</v>
      </c>
      <c r="J585" t="str" cm="1">
        <f t="array" ref="J585">_xlfn.IFS(C585&lt;=5.7,"NORMAL",C585&lt;=6.4,"PREDIABETES",C585&gt;=6.5,"DIABETES")</f>
        <v>NORMAL</v>
      </c>
    </row>
    <row r="586" spans="1:10" x14ac:dyDescent="0.25">
      <c r="A586" t="s">
        <v>1785</v>
      </c>
      <c r="B586">
        <v>45.18</v>
      </c>
      <c r="C586">
        <v>10.87</v>
      </c>
      <c r="D586" t="s">
        <v>2379</v>
      </c>
      <c r="E586" t="s">
        <v>2379</v>
      </c>
      <c r="F586" t="s">
        <v>2379</v>
      </c>
      <c r="G586" s="11">
        <v>0</v>
      </c>
      <c r="H586" t="s">
        <v>2379</v>
      </c>
      <c r="I586" t="str" cm="1">
        <f t="array" ref="I586">_xlfn.IFS(B586&lt;=18,"UNDERWEIGHT",B586&lt;=24.9,"NORMALWEIGHT",B586&lt;=29.9,"OVERWEIGHT",B586&gt;=30,"OBESITY")</f>
        <v>OBESITY</v>
      </c>
      <c r="J586" t="str" cm="1">
        <f t="array" ref="J586">_xlfn.IFS(C586&lt;=5.7,"NORMAL",C586&lt;=6.4,"PREDIABETES",C586&gt;=6.5,"DIABETES")</f>
        <v>DIABETES</v>
      </c>
    </row>
    <row r="587" spans="1:10" x14ac:dyDescent="0.25">
      <c r="A587" t="s">
        <v>1784</v>
      </c>
      <c r="B587">
        <v>27.9</v>
      </c>
      <c r="C587">
        <v>6.02</v>
      </c>
      <c r="D587" t="s">
        <v>2379</v>
      </c>
      <c r="E587" t="s">
        <v>2379</v>
      </c>
      <c r="F587" t="s">
        <v>2380</v>
      </c>
      <c r="G587" s="11">
        <v>1</v>
      </c>
      <c r="H587" t="s">
        <v>2380</v>
      </c>
      <c r="I587" t="str" cm="1">
        <f t="array" ref="I587">_xlfn.IFS(B587&lt;=18,"UNDERWEIGHT",B587&lt;=24.9,"NORMALWEIGHT",B587&lt;=29.9,"OVERWEIGHT",B587&gt;=30,"OBESITY")</f>
        <v>OVERWEIGHT</v>
      </c>
      <c r="J587" t="str" cm="1">
        <f t="array" ref="J587">_xlfn.IFS(C587&lt;=5.7,"NORMAL",C587&lt;=6.4,"PREDIABETES",C587&gt;=6.5,"DIABETES")</f>
        <v>PREDIABETES</v>
      </c>
    </row>
    <row r="588" spans="1:10" x14ac:dyDescent="0.25">
      <c r="A588" t="s">
        <v>1783</v>
      </c>
      <c r="B588">
        <v>51.33</v>
      </c>
      <c r="C588">
        <v>7</v>
      </c>
      <c r="D588" t="s">
        <v>2379</v>
      </c>
      <c r="E588" t="s">
        <v>2379</v>
      </c>
      <c r="F588" t="s">
        <v>2379</v>
      </c>
      <c r="G588" s="11">
        <v>0</v>
      </c>
      <c r="H588" t="s">
        <v>2379</v>
      </c>
      <c r="I588" t="str" cm="1">
        <f t="array" ref="I588">_xlfn.IFS(B588&lt;=18,"UNDERWEIGHT",B588&lt;=24.9,"NORMALWEIGHT",B588&lt;=29.9,"OVERWEIGHT",B588&gt;=30,"OBESITY")</f>
        <v>OBESITY</v>
      </c>
      <c r="J588" t="str" cm="1">
        <f t="array" ref="J588">_xlfn.IFS(C588&lt;=5.7,"NORMAL",C588&lt;=6.4,"PREDIABETES",C588&gt;=6.5,"DIABETES")</f>
        <v>DIABETES</v>
      </c>
    </row>
    <row r="589" spans="1:10" x14ac:dyDescent="0.25">
      <c r="A589" t="s">
        <v>1782</v>
      </c>
      <c r="B589">
        <v>30.59</v>
      </c>
      <c r="C589">
        <v>5.56</v>
      </c>
      <c r="D589" t="s">
        <v>2380</v>
      </c>
      <c r="E589" t="s">
        <v>2379</v>
      </c>
      <c r="F589" t="s">
        <v>2379</v>
      </c>
      <c r="G589" s="11">
        <v>1</v>
      </c>
      <c r="H589" t="s">
        <v>2379</v>
      </c>
      <c r="I589" t="str" cm="1">
        <f t="array" ref="I589">_xlfn.IFS(B589&lt;=18,"UNDERWEIGHT",B589&lt;=24.9,"NORMALWEIGHT",B589&lt;=29.9,"OVERWEIGHT",B589&gt;=30,"OBESITY")</f>
        <v>OBESITY</v>
      </c>
      <c r="J589" t="str" cm="1">
        <f t="array" ref="J589">_xlfn.IFS(C589&lt;=5.7,"NORMAL",C589&lt;=6.4,"PREDIABETES",C589&gt;=6.5,"DIABETES")</f>
        <v>NORMAL</v>
      </c>
    </row>
    <row r="590" spans="1:10" x14ac:dyDescent="0.25">
      <c r="A590" t="s">
        <v>1781</v>
      </c>
      <c r="B590">
        <v>39.229999999999997</v>
      </c>
      <c r="C590">
        <v>8.4499999999999993</v>
      </c>
      <c r="D590" t="s">
        <v>2379</v>
      </c>
      <c r="E590" t="s">
        <v>2379</v>
      </c>
      <c r="F590" t="s">
        <v>2379</v>
      </c>
      <c r="G590" s="11">
        <v>0</v>
      </c>
      <c r="H590" t="s">
        <v>2379</v>
      </c>
      <c r="I590" t="str" cm="1">
        <f t="array" ref="I590">_xlfn.IFS(B590&lt;=18,"UNDERWEIGHT",B590&lt;=24.9,"NORMALWEIGHT",B590&lt;=29.9,"OVERWEIGHT",B590&gt;=30,"OBESITY")</f>
        <v>OBESITY</v>
      </c>
      <c r="J590" t="str" cm="1">
        <f t="array" ref="J590">_xlfn.IFS(C590&lt;=5.7,"NORMAL",C590&lt;=6.4,"PREDIABETES",C590&gt;=6.5,"DIABETES")</f>
        <v>DIABETES</v>
      </c>
    </row>
    <row r="591" spans="1:10" x14ac:dyDescent="0.25">
      <c r="A591" t="s">
        <v>1780</v>
      </c>
      <c r="B591">
        <v>19.094999999999999</v>
      </c>
      <c r="C591">
        <v>6.19</v>
      </c>
      <c r="D591" t="s">
        <v>2379</v>
      </c>
      <c r="E591" t="s">
        <v>2379</v>
      </c>
      <c r="F591" t="s">
        <v>2379</v>
      </c>
      <c r="G591" s="11">
        <v>0</v>
      </c>
      <c r="H591" t="s">
        <v>2380</v>
      </c>
      <c r="I591" t="str" cm="1">
        <f t="array" ref="I591">_xlfn.IFS(B591&lt;=18,"UNDERWEIGHT",B591&lt;=24.9,"NORMALWEIGHT",B591&lt;=29.9,"OVERWEIGHT",B591&gt;=30,"OBESITY")</f>
        <v>NORMALWEIGHT</v>
      </c>
      <c r="J591" t="str" cm="1">
        <f t="array" ref="J591">_xlfn.IFS(C591&lt;=5.7,"NORMAL",C591&lt;=6.4,"PREDIABETES",C591&gt;=6.5,"DIABETES")</f>
        <v>PREDIABETES</v>
      </c>
    </row>
    <row r="592" spans="1:10" x14ac:dyDescent="0.25">
      <c r="A592" t="s">
        <v>1779</v>
      </c>
      <c r="B592">
        <v>49.72</v>
      </c>
      <c r="C592">
        <v>7.71</v>
      </c>
      <c r="D592" t="s">
        <v>2379</v>
      </c>
      <c r="E592" t="s">
        <v>2379</v>
      </c>
      <c r="F592" t="s">
        <v>2379</v>
      </c>
      <c r="G592" s="11">
        <v>0</v>
      </c>
      <c r="H592" t="s">
        <v>2379</v>
      </c>
      <c r="I592" t="str" cm="1">
        <f t="array" ref="I592">_xlfn.IFS(B592&lt;=18,"UNDERWEIGHT",B592&lt;=24.9,"NORMALWEIGHT",B592&lt;=29.9,"OVERWEIGHT",B592&gt;=30,"OBESITY")</f>
        <v>OBESITY</v>
      </c>
      <c r="J592" t="str" cm="1">
        <f t="array" ref="J592">_xlfn.IFS(C592&lt;=5.7,"NORMAL",C592&lt;=6.4,"PREDIABETES",C592&gt;=6.5,"DIABETES")</f>
        <v>DIABETES</v>
      </c>
    </row>
    <row r="593" spans="1:10" x14ac:dyDescent="0.25">
      <c r="A593" t="s">
        <v>1778</v>
      </c>
      <c r="B593">
        <v>21.754999999999999</v>
      </c>
      <c r="C593">
        <v>4.63</v>
      </c>
      <c r="D593" t="s">
        <v>2379</v>
      </c>
      <c r="E593" t="s">
        <v>2379</v>
      </c>
      <c r="F593" t="s">
        <v>2380</v>
      </c>
      <c r="G593" s="11">
        <v>1</v>
      </c>
      <c r="H593" t="s">
        <v>2380</v>
      </c>
      <c r="I593" t="str" cm="1">
        <f t="array" ref="I593">_xlfn.IFS(B593&lt;=18,"UNDERWEIGHT",B593&lt;=24.9,"NORMALWEIGHT",B593&lt;=29.9,"OVERWEIGHT",B593&gt;=30,"OBESITY")</f>
        <v>NORMALWEIGHT</v>
      </c>
      <c r="J593" t="str" cm="1">
        <f t="array" ref="J593">_xlfn.IFS(C593&lt;=5.7,"NORMAL",C593&lt;=6.4,"PREDIABETES",C593&gt;=6.5,"DIABETES")</f>
        <v>NORMAL</v>
      </c>
    </row>
    <row r="594" spans="1:10" x14ac:dyDescent="0.25">
      <c r="A594" t="s">
        <v>1777</v>
      </c>
      <c r="B594">
        <v>48.39</v>
      </c>
      <c r="C594">
        <v>4.6100000000000003</v>
      </c>
      <c r="D594" t="s">
        <v>2379</v>
      </c>
      <c r="E594" t="s">
        <v>2379</v>
      </c>
      <c r="F594" t="s">
        <v>2379</v>
      </c>
      <c r="G594" s="11">
        <v>0</v>
      </c>
      <c r="H594" t="s">
        <v>2379</v>
      </c>
      <c r="I594" t="str" cm="1">
        <f t="array" ref="I594">_xlfn.IFS(B594&lt;=18,"UNDERWEIGHT",B594&lt;=24.9,"NORMALWEIGHT",B594&lt;=29.9,"OVERWEIGHT",B594&gt;=30,"OBESITY")</f>
        <v>OBESITY</v>
      </c>
      <c r="J594" t="str" cm="1">
        <f t="array" ref="J594">_xlfn.IFS(C594&lt;=5.7,"NORMAL",C594&lt;=6.4,"PREDIABETES",C594&gt;=6.5,"DIABETES")</f>
        <v>NORMAL</v>
      </c>
    </row>
    <row r="595" spans="1:10" x14ac:dyDescent="0.25">
      <c r="A595" t="s">
        <v>1776</v>
      </c>
      <c r="B595">
        <v>47.15</v>
      </c>
      <c r="C595">
        <v>9.5299999999999994</v>
      </c>
      <c r="D595" t="s">
        <v>2380</v>
      </c>
      <c r="E595" t="s">
        <v>2379</v>
      </c>
      <c r="F595" t="s">
        <v>2379</v>
      </c>
      <c r="G595" s="11">
        <v>1</v>
      </c>
      <c r="H595" t="s">
        <v>2379</v>
      </c>
      <c r="I595" t="str" cm="1">
        <f t="array" ref="I595">_xlfn.IFS(B595&lt;=18,"UNDERWEIGHT",B595&lt;=24.9,"NORMALWEIGHT",B595&lt;=29.9,"OVERWEIGHT",B595&gt;=30,"OBESITY")</f>
        <v>OBESITY</v>
      </c>
      <c r="J595" t="str" cm="1">
        <f t="array" ref="J595">_xlfn.IFS(C595&lt;=5.7,"NORMAL",C595&lt;=6.4,"PREDIABETES",C595&gt;=6.5,"DIABETES")</f>
        <v>DIABETES</v>
      </c>
    </row>
    <row r="596" spans="1:10" x14ac:dyDescent="0.25">
      <c r="A596" t="s">
        <v>1775</v>
      </c>
      <c r="B596">
        <v>47.59</v>
      </c>
      <c r="C596">
        <v>11.43</v>
      </c>
      <c r="D596" t="s">
        <v>2380</v>
      </c>
      <c r="E596" t="s">
        <v>2379</v>
      </c>
      <c r="F596" t="s">
        <v>2379</v>
      </c>
      <c r="G596" s="11">
        <v>2</v>
      </c>
      <c r="H596" t="s">
        <v>2379</v>
      </c>
      <c r="I596" t="str" cm="1">
        <f t="array" ref="I596">_xlfn.IFS(B596&lt;=18,"UNDERWEIGHT",B596&lt;=24.9,"NORMALWEIGHT",B596&lt;=29.9,"OVERWEIGHT",B596&gt;=30,"OBESITY")</f>
        <v>OBESITY</v>
      </c>
      <c r="J596" t="str" cm="1">
        <f t="array" ref="J596">_xlfn.IFS(C596&lt;=5.7,"NORMAL",C596&lt;=6.4,"PREDIABETES",C596&gt;=6.5,"DIABETES")</f>
        <v>DIABETES</v>
      </c>
    </row>
    <row r="597" spans="1:10" x14ac:dyDescent="0.25">
      <c r="A597" t="s">
        <v>1774</v>
      </c>
      <c r="B597">
        <v>39.81</v>
      </c>
      <c r="C597">
        <v>7.65</v>
      </c>
      <c r="D597" t="s">
        <v>2380</v>
      </c>
      <c r="E597" t="s">
        <v>2379</v>
      </c>
      <c r="F597" t="s">
        <v>2380</v>
      </c>
      <c r="G597" s="11">
        <v>1</v>
      </c>
      <c r="H597" t="s">
        <v>2379</v>
      </c>
      <c r="I597" t="str" cm="1">
        <f t="array" ref="I597">_xlfn.IFS(B597&lt;=18,"UNDERWEIGHT",B597&lt;=24.9,"NORMALWEIGHT",B597&lt;=29.9,"OVERWEIGHT",B597&gt;=30,"OBESITY")</f>
        <v>OBESITY</v>
      </c>
      <c r="J597" t="str" cm="1">
        <f t="array" ref="J597">_xlfn.IFS(C597&lt;=5.7,"NORMAL",C597&lt;=6.4,"PREDIABETES",C597&gt;=6.5,"DIABETES")</f>
        <v>DIABETES</v>
      </c>
    </row>
    <row r="598" spans="1:10" x14ac:dyDescent="0.25">
      <c r="A598" t="s">
        <v>1773</v>
      </c>
      <c r="B598">
        <v>31.02</v>
      </c>
      <c r="C598">
        <v>5.87</v>
      </c>
      <c r="D598" t="s">
        <v>2380</v>
      </c>
      <c r="E598" t="s">
        <v>2379</v>
      </c>
      <c r="F598" t="s">
        <v>2379</v>
      </c>
      <c r="G598" s="11">
        <v>0</v>
      </c>
      <c r="H598" t="s">
        <v>2379</v>
      </c>
      <c r="I598" t="str" cm="1">
        <f t="array" ref="I598">_xlfn.IFS(B598&lt;=18,"UNDERWEIGHT",B598&lt;=24.9,"NORMALWEIGHT",B598&lt;=29.9,"OVERWEIGHT",B598&gt;=30,"OBESITY")</f>
        <v>OBESITY</v>
      </c>
      <c r="J598" t="str" cm="1">
        <f t="array" ref="J598">_xlfn.IFS(C598&lt;=5.7,"NORMAL",C598&lt;=6.4,"PREDIABETES",C598&gt;=6.5,"DIABETES")</f>
        <v>PREDIABETES</v>
      </c>
    </row>
    <row r="599" spans="1:10" x14ac:dyDescent="0.25">
      <c r="A599" t="s">
        <v>1772</v>
      </c>
      <c r="B599">
        <v>24.75</v>
      </c>
      <c r="C599">
        <v>4.3600000000000003</v>
      </c>
      <c r="D599" t="s">
        <v>2380</v>
      </c>
      <c r="E599" t="s">
        <v>2379</v>
      </c>
      <c r="F599" t="s">
        <v>2379</v>
      </c>
      <c r="G599" s="11">
        <v>1</v>
      </c>
      <c r="H599" t="s">
        <v>2380</v>
      </c>
      <c r="I599" t="str" cm="1">
        <f t="array" ref="I599">_xlfn.IFS(B599&lt;=18,"UNDERWEIGHT",B599&lt;=24.9,"NORMALWEIGHT",B599&lt;=29.9,"OVERWEIGHT",B599&gt;=30,"OBESITY")</f>
        <v>NORMALWEIGHT</v>
      </c>
      <c r="J599" t="str" cm="1">
        <f t="array" ref="J599">_xlfn.IFS(C599&lt;=5.7,"NORMAL",C599&lt;=6.4,"PREDIABETES",C599&gt;=6.5,"DIABETES")</f>
        <v>NORMAL</v>
      </c>
    </row>
    <row r="600" spans="1:10" x14ac:dyDescent="0.25">
      <c r="A600" t="s">
        <v>1771</v>
      </c>
      <c r="B600">
        <v>30.114999999999998</v>
      </c>
      <c r="C600">
        <v>10.119999999999999</v>
      </c>
      <c r="D600" t="s">
        <v>2379</v>
      </c>
      <c r="E600" t="s">
        <v>2379</v>
      </c>
      <c r="F600" t="s">
        <v>2379</v>
      </c>
      <c r="G600" s="11">
        <v>3</v>
      </c>
      <c r="H600" t="s">
        <v>2379</v>
      </c>
      <c r="I600" t="str" cm="1">
        <f t="array" ref="I600">_xlfn.IFS(B600&lt;=18,"UNDERWEIGHT",B600&lt;=24.9,"NORMALWEIGHT",B600&lt;=29.9,"OVERWEIGHT",B600&gt;=30,"OBESITY")</f>
        <v>OBESITY</v>
      </c>
      <c r="J600" t="str" cm="1">
        <f t="array" ref="J600">_xlfn.IFS(C600&lt;=5.7,"NORMAL",C600&lt;=6.4,"PREDIABETES",C600&gt;=6.5,"DIABETES")</f>
        <v>DIABETES</v>
      </c>
    </row>
    <row r="601" spans="1:10" x14ac:dyDescent="0.25">
      <c r="A601" t="s">
        <v>1770</v>
      </c>
      <c r="B601">
        <v>26.03</v>
      </c>
      <c r="C601">
        <v>4.01</v>
      </c>
      <c r="D601" t="s">
        <v>2379</v>
      </c>
      <c r="E601" t="s">
        <v>2379</v>
      </c>
      <c r="F601" t="s">
        <v>2380</v>
      </c>
      <c r="G601" s="11">
        <v>1</v>
      </c>
      <c r="H601" t="s">
        <v>2380</v>
      </c>
      <c r="I601" t="str" cm="1">
        <f t="array" ref="I601">_xlfn.IFS(B601&lt;=18,"UNDERWEIGHT",B601&lt;=24.9,"NORMALWEIGHT",B601&lt;=29.9,"OVERWEIGHT",B601&gt;=30,"OBESITY")</f>
        <v>OVERWEIGHT</v>
      </c>
      <c r="J601" t="str" cm="1">
        <f t="array" ref="J601">_xlfn.IFS(C601&lt;=5.7,"NORMAL",C601&lt;=6.4,"PREDIABETES",C601&gt;=6.5,"DIABETES")</f>
        <v>NORMAL</v>
      </c>
    </row>
    <row r="602" spans="1:10" x14ac:dyDescent="0.25">
      <c r="A602" t="s">
        <v>1769</v>
      </c>
      <c r="B602">
        <v>20.045000000000002</v>
      </c>
      <c r="C602">
        <v>4.7699999999999996</v>
      </c>
      <c r="D602" t="s">
        <v>2380</v>
      </c>
      <c r="E602" t="s">
        <v>2379</v>
      </c>
      <c r="F602" t="s">
        <v>2379</v>
      </c>
      <c r="G602" s="11">
        <v>1</v>
      </c>
      <c r="H602" t="s">
        <v>2380</v>
      </c>
      <c r="I602" t="str" cm="1">
        <f t="array" ref="I602">_xlfn.IFS(B602&lt;=18,"UNDERWEIGHT",B602&lt;=24.9,"NORMALWEIGHT",B602&lt;=29.9,"OVERWEIGHT",B602&gt;=30,"OBESITY")</f>
        <v>NORMALWEIGHT</v>
      </c>
      <c r="J602" t="str" cm="1">
        <f t="array" ref="J602">_xlfn.IFS(C602&lt;=5.7,"NORMAL",C602&lt;=6.4,"PREDIABETES",C602&gt;=6.5,"DIABETES")</f>
        <v>NORMAL</v>
      </c>
    </row>
    <row r="603" spans="1:10" x14ac:dyDescent="0.25">
      <c r="A603" t="s">
        <v>1768</v>
      </c>
      <c r="B603">
        <v>40.24</v>
      </c>
      <c r="C603">
        <v>6.83</v>
      </c>
      <c r="D603" t="s">
        <v>2379</v>
      </c>
      <c r="E603" t="s">
        <v>2379</v>
      </c>
      <c r="F603" t="s">
        <v>2379</v>
      </c>
      <c r="G603" s="11">
        <v>0</v>
      </c>
      <c r="H603" t="s">
        <v>2379</v>
      </c>
      <c r="I603" t="str" cm="1">
        <f t="array" ref="I603">_xlfn.IFS(B603&lt;=18,"UNDERWEIGHT",B603&lt;=24.9,"NORMALWEIGHT",B603&lt;=29.9,"OVERWEIGHT",B603&gt;=30,"OBESITY")</f>
        <v>OBESITY</v>
      </c>
      <c r="J603" t="str" cm="1">
        <f t="array" ref="J603">_xlfn.IFS(C603&lt;=5.7,"NORMAL",C603&lt;=6.4,"PREDIABETES",C603&gt;=6.5,"DIABETES")</f>
        <v>DIABETES</v>
      </c>
    </row>
    <row r="604" spans="1:10" x14ac:dyDescent="0.25">
      <c r="A604" t="s">
        <v>1767</v>
      </c>
      <c r="B604">
        <v>43.15</v>
      </c>
      <c r="C604">
        <v>6.14</v>
      </c>
      <c r="D604" t="s">
        <v>2380</v>
      </c>
      <c r="E604" t="s">
        <v>2379</v>
      </c>
      <c r="F604" t="s">
        <v>2380</v>
      </c>
      <c r="G604" s="11">
        <v>1</v>
      </c>
      <c r="H604" t="s">
        <v>2379</v>
      </c>
      <c r="I604" t="str" cm="1">
        <f t="array" ref="I604">_xlfn.IFS(B604&lt;=18,"UNDERWEIGHT",B604&lt;=24.9,"NORMALWEIGHT",B604&lt;=29.9,"OVERWEIGHT",B604&gt;=30,"OBESITY")</f>
        <v>OBESITY</v>
      </c>
      <c r="J604" t="str" cm="1">
        <f t="array" ref="J604">_xlfn.IFS(C604&lt;=5.7,"NORMAL",C604&lt;=6.4,"PREDIABETES",C604&gt;=6.5,"DIABETES")</f>
        <v>PREDIABETES</v>
      </c>
    </row>
    <row r="605" spans="1:10" x14ac:dyDescent="0.25">
      <c r="A605" t="s">
        <v>1766</v>
      </c>
      <c r="B605">
        <v>27.7</v>
      </c>
      <c r="C605">
        <v>5.6</v>
      </c>
      <c r="D605" t="s">
        <v>2379</v>
      </c>
      <c r="E605" t="s">
        <v>2379</v>
      </c>
      <c r="F605" t="s">
        <v>2380</v>
      </c>
      <c r="G605" s="11">
        <v>1</v>
      </c>
      <c r="H605" t="s">
        <v>2380</v>
      </c>
      <c r="I605" t="str" cm="1">
        <f t="array" ref="I605">_xlfn.IFS(B605&lt;=18,"UNDERWEIGHT",B605&lt;=24.9,"NORMALWEIGHT",B605&lt;=29.9,"OVERWEIGHT",B605&gt;=30,"OBESITY")</f>
        <v>OVERWEIGHT</v>
      </c>
      <c r="J605" t="str" cm="1">
        <f t="array" ref="J605">_xlfn.IFS(C605&lt;=5.7,"NORMAL",C605&lt;=6.4,"PREDIABETES",C605&gt;=6.5,"DIABETES")</f>
        <v>NORMAL</v>
      </c>
    </row>
    <row r="606" spans="1:10" x14ac:dyDescent="0.25">
      <c r="A606" t="s">
        <v>1765</v>
      </c>
      <c r="B606">
        <v>45.68</v>
      </c>
      <c r="C606">
        <v>4.8</v>
      </c>
      <c r="D606" t="s">
        <v>2379</v>
      </c>
      <c r="E606" t="s">
        <v>2379</v>
      </c>
      <c r="F606" t="s">
        <v>2379</v>
      </c>
      <c r="G606" s="11">
        <v>2</v>
      </c>
      <c r="H606" t="s">
        <v>2379</v>
      </c>
      <c r="I606" t="str" cm="1">
        <f t="array" ref="I606">_xlfn.IFS(B606&lt;=18,"UNDERWEIGHT",B606&lt;=24.9,"NORMALWEIGHT",B606&lt;=29.9,"OVERWEIGHT",B606&gt;=30,"OBESITY")</f>
        <v>OBESITY</v>
      </c>
      <c r="J606" t="str" cm="1">
        <f t="array" ref="J606">_xlfn.IFS(C606&lt;=5.7,"NORMAL",C606&lt;=6.4,"PREDIABETES",C606&gt;=6.5,"DIABETES")</f>
        <v>NORMAL</v>
      </c>
    </row>
    <row r="607" spans="1:10" x14ac:dyDescent="0.25">
      <c r="A607" t="s">
        <v>1764</v>
      </c>
      <c r="B607">
        <v>27.3</v>
      </c>
      <c r="C607">
        <v>11.89</v>
      </c>
      <c r="D607" t="s">
        <v>2379</v>
      </c>
      <c r="E607" t="s">
        <v>2379</v>
      </c>
      <c r="F607" t="s">
        <v>2379</v>
      </c>
      <c r="G607" s="11">
        <v>0</v>
      </c>
      <c r="H607" t="s">
        <v>2380</v>
      </c>
      <c r="I607" t="str" cm="1">
        <f t="array" ref="I607">_xlfn.IFS(B607&lt;=18,"UNDERWEIGHT",B607&lt;=24.9,"NORMALWEIGHT",B607&lt;=29.9,"OVERWEIGHT",B607&gt;=30,"OBESITY")</f>
        <v>OVERWEIGHT</v>
      </c>
      <c r="J607" t="str" cm="1">
        <f t="array" ref="J607">_xlfn.IFS(C607&lt;=5.7,"NORMAL",C607&lt;=6.4,"PREDIABETES",C607&gt;=6.5,"DIABETES")</f>
        <v>DIABETES</v>
      </c>
    </row>
    <row r="608" spans="1:10" x14ac:dyDescent="0.25">
      <c r="A608" t="s">
        <v>1763</v>
      </c>
      <c r="B608">
        <v>54.45</v>
      </c>
      <c r="C608">
        <v>4.7300000000000004</v>
      </c>
      <c r="D608" t="s">
        <v>2380</v>
      </c>
      <c r="E608" t="s">
        <v>2379</v>
      </c>
      <c r="F608" t="s">
        <v>2379</v>
      </c>
      <c r="G608" s="11">
        <v>1</v>
      </c>
      <c r="H608" t="s">
        <v>2379</v>
      </c>
      <c r="I608" t="str" cm="1">
        <f t="array" ref="I608">_xlfn.IFS(B608&lt;=18,"UNDERWEIGHT",B608&lt;=24.9,"NORMALWEIGHT",B608&lt;=29.9,"OVERWEIGHT",B608&gt;=30,"OBESITY")</f>
        <v>OBESITY</v>
      </c>
      <c r="J608" t="str" cm="1">
        <f t="array" ref="J608">_xlfn.IFS(C608&lt;=5.7,"NORMAL",C608&lt;=6.4,"PREDIABETES",C608&gt;=6.5,"DIABETES")</f>
        <v>NORMAL</v>
      </c>
    </row>
    <row r="609" spans="1:10" x14ac:dyDescent="0.25">
      <c r="A609" t="s">
        <v>1762</v>
      </c>
      <c r="B609">
        <v>54.43</v>
      </c>
      <c r="C609">
        <v>4.6100000000000003</v>
      </c>
      <c r="D609" t="s">
        <v>2380</v>
      </c>
      <c r="E609" t="s">
        <v>2379</v>
      </c>
      <c r="F609" t="s">
        <v>2379</v>
      </c>
      <c r="G609" s="11">
        <v>1</v>
      </c>
      <c r="H609" t="s">
        <v>2379</v>
      </c>
      <c r="I609" t="str" cm="1">
        <f t="array" ref="I609">_xlfn.IFS(B609&lt;=18,"UNDERWEIGHT",B609&lt;=24.9,"NORMALWEIGHT",B609&lt;=29.9,"OVERWEIGHT",B609&gt;=30,"OBESITY")</f>
        <v>OBESITY</v>
      </c>
      <c r="J609" t="str" cm="1">
        <f t="array" ref="J609">_xlfn.IFS(C609&lt;=5.7,"NORMAL",C609&lt;=6.4,"PREDIABETES",C609&gt;=6.5,"DIABETES")</f>
        <v>NORMAL</v>
      </c>
    </row>
    <row r="610" spans="1:10" x14ac:dyDescent="0.25">
      <c r="A610" t="s">
        <v>1761</v>
      </c>
      <c r="B610">
        <v>48.01</v>
      </c>
      <c r="C610">
        <v>7.3</v>
      </c>
      <c r="D610" t="s">
        <v>2379</v>
      </c>
      <c r="E610" t="s">
        <v>2379</v>
      </c>
      <c r="F610" t="s">
        <v>2379</v>
      </c>
      <c r="G610" s="11">
        <v>0</v>
      </c>
      <c r="H610" t="s">
        <v>2379</v>
      </c>
      <c r="I610" t="str" cm="1">
        <f t="array" ref="I610">_xlfn.IFS(B610&lt;=18,"UNDERWEIGHT",B610&lt;=24.9,"NORMALWEIGHT",B610&lt;=29.9,"OVERWEIGHT",B610&gt;=30,"OBESITY")</f>
        <v>OBESITY</v>
      </c>
      <c r="J610" t="str" cm="1">
        <f t="array" ref="J610">_xlfn.IFS(C610&lt;=5.7,"NORMAL",C610&lt;=6.4,"PREDIABETES",C610&gt;=6.5,"DIABETES")</f>
        <v>DIABETES</v>
      </c>
    </row>
    <row r="611" spans="1:10" x14ac:dyDescent="0.25">
      <c r="A611" t="s">
        <v>1760</v>
      </c>
      <c r="B611">
        <v>48.32</v>
      </c>
      <c r="C611">
        <v>5.88</v>
      </c>
      <c r="D611" t="s">
        <v>2379</v>
      </c>
      <c r="E611" t="s">
        <v>2379</v>
      </c>
      <c r="F611" t="s">
        <v>2379</v>
      </c>
      <c r="G611" s="11">
        <v>0</v>
      </c>
      <c r="H611" t="s">
        <v>2379</v>
      </c>
      <c r="I611" t="str" cm="1">
        <f t="array" ref="I611">_xlfn.IFS(B611&lt;=18,"UNDERWEIGHT",B611&lt;=24.9,"NORMALWEIGHT",B611&lt;=29.9,"OVERWEIGHT",B611&gt;=30,"OBESITY")</f>
        <v>OBESITY</v>
      </c>
      <c r="J611" t="str" cm="1">
        <f t="array" ref="J611">_xlfn.IFS(C611&lt;=5.7,"NORMAL",C611&lt;=6.4,"PREDIABETES",C611&gt;=6.5,"DIABETES")</f>
        <v>PREDIABETES</v>
      </c>
    </row>
    <row r="612" spans="1:10" x14ac:dyDescent="0.25">
      <c r="A612" t="s">
        <v>1759</v>
      </c>
      <c r="B612">
        <v>22.895</v>
      </c>
      <c r="C612">
        <v>4.0599999999999996</v>
      </c>
      <c r="D612" t="s">
        <v>2379</v>
      </c>
      <c r="E612" t="s">
        <v>2379</v>
      </c>
      <c r="F612" t="s">
        <v>2380</v>
      </c>
      <c r="G612" s="11">
        <v>1</v>
      </c>
      <c r="H612" t="s">
        <v>2380</v>
      </c>
      <c r="I612" t="str" cm="1">
        <f t="array" ref="I612">_xlfn.IFS(B612&lt;=18,"UNDERWEIGHT",B612&lt;=24.9,"NORMALWEIGHT",B612&lt;=29.9,"OVERWEIGHT",B612&gt;=30,"OBESITY")</f>
        <v>NORMALWEIGHT</v>
      </c>
      <c r="J612" t="str" cm="1">
        <f t="array" ref="J612">_xlfn.IFS(C612&lt;=5.7,"NORMAL",C612&lt;=6.4,"PREDIABETES",C612&gt;=6.5,"DIABETES")</f>
        <v>NORMAL</v>
      </c>
    </row>
    <row r="613" spans="1:10" x14ac:dyDescent="0.25">
      <c r="A613" t="s">
        <v>1758</v>
      </c>
      <c r="B613">
        <v>54.85</v>
      </c>
      <c r="C613">
        <v>4.9000000000000004</v>
      </c>
      <c r="D613" t="s">
        <v>2379</v>
      </c>
      <c r="E613" t="s">
        <v>2379</v>
      </c>
      <c r="F613" t="s">
        <v>2379</v>
      </c>
      <c r="G613" s="11">
        <v>1</v>
      </c>
      <c r="H613" t="s">
        <v>2379</v>
      </c>
      <c r="I613" t="str" cm="1">
        <f t="array" ref="I613">_xlfn.IFS(B613&lt;=18,"UNDERWEIGHT",B613&lt;=24.9,"NORMALWEIGHT",B613&lt;=29.9,"OVERWEIGHT",B613&gt;=30,"OBESITY")</f>
        <v>OBESITY</v>
      </c>
      <c r="J613" t="str" cm="1">
        <f t="array" ref="J613">_xlfn.IFS(C613&lt;=5.7,"NORMAL",C613&lt;=6.4,"PREDIABETES",C613&gt;=6.5,"DIABETES")</f>
        <v>NORMAL</v>
      </c>
    </row>
    <row r="614" spans="1:10" x14ac:dyDescent="0.25">
      <c r="A614" t="s">
        <v>1757</v>
      </c>
      <c r="B614">
        <v>21.85</v>
      </c>
      <c r="C614">
        <v>5.52</v>
      </c>
      <c r="D614" t="s">
        <v>2379</v>
      </c>
      <c r="E614" t="s">
        <v>2379</v>
      </c>
      <c r="F614" t="s">
        <v>2380</v>
      </c>
      <c r="G614" s="11">
        <v>1</v>
      </c>
      <c r="H614" t="s">
        <v>2380</v>
      </c>
      <c r="I614" t="str" cm="1">
        <f t="array" ref="I614">_xlfn.IFS(B614&lt;=18,"UNDERWEIGHT",B614&lt;=24.9,"NORMALWEIGHT",B614&lt;=29.9,"OVERWEIGHT",B614&gt;=30,"OBESITY")</f>
        <v>NORMALWEIGHT</v>
      </c>
      <c r="J614" t="str" cm="1">
        <f t="array" ref="J614">_xlfn.IFS(C614&lt;=5.7,"NORMAL",C614&lt;=6.4,"PREDIABETES",C614&gt;=6.5,"DIABETES")</f>
        <v>NORMAL</v>
      </c>
    </row>
    <row r="615" spans="1:10" x14ac:dyDescent="0.25">
      <c r="A615" t="s">
        <v>1756</v>
      </c>
      <c r="B615">
        <v>51.86</v>
      </c>
      <c r="C615">
        <v>5.2</v>
      </c>
      <c r="D615" t="s">
        <v>2380</v>
      </c>
      <c r="E615" t="s">
        <v>2379</v>
      </c>
      <c r="F615" t="s">
        <v>2379</v>
      </c>
      <c r="G615" s="11">
        <v>0</v>
      </c>
      <c r="H615" t="s">
        <v>2379</v>
      </c>
      <c r="I615" t="str" cm="1">
        <f t="array" ref="I615">_xlfn.IFS(B615&lt;=18,"UNDERWEIGHT",B615&lt;=24.9,"NORMALWEIGHT",B615&lt;=29.9,"OVERWEIGHT",B615&gt;=30,"OBESITY")</f>
        <v>OBESITY</v>
      </c>
      <c r="J615" t="str" cm="1">
        <f t="array" ref="J615">_xlfn.IFS(C615&lt;=5.7,"NORMAL",C615&lt;=6.4,"PREDIABETES",C615&gt;=6.5,"DIABETES")</f>
        <v>NORMAL</v>
      </c>
    </row>
    <row r="616" spans="1:10" x14ac:dyDescent="0.25">
      <c r="A616" t="s">
        <v>1755</v>
      </c>
      <c r="B616">
        <v>39.049999999999997</v>
      </c>
      <c r="C616">
        <v>7.59</v>
      </c>
      <c r="D616" t="s">
        <v>2379</v>
      </c>
      <c r="E616" t="s">
        <v>2379</v>
      </c>
      <c r="F616" t="s">
        <v>2379</v>
      </c>
      <c r="G616" s="11">
        <v>3</v>
      </c>
      <c r="H616" t="s">
        <v>2379</v>
      </c>
      <c r="I616" t="str" cm="1">
        <f t="array" ref="I616">_xlfn.IFS(B616&lt;=18,"UNDERWEIGHT",B616&lt;=24.9,"NORMALWEIGHT",B616&lt;=29.9,"OVERWEIGHT",B616&gt;=30,"OBESITY")</f>
        <v>OBESITY</v>
      </c>
      <c r="J616" t="str" cm="1">
        <f t="array" ref="J616">_xlfn.IFS(C616&lt;=5.7,"NORMAL",C616&lt;=6.4,"PREDIABETES",C616&gt;=6.5,"DIABETES")</f>
        <v>DIABETES</v>
      </c>
    </row>
    <row r="617" spans="1:10" x14ac:dyDescent="0.25">
      <c r="A617" t="s">
        <v>1754</v>
      </c>
      <c r="B617">
        <v>31.824999999999999</v>
      </c>
      <c r="C617">
        <v>8.2799999999999994</v>
      </c>
      <c r="D617" t="s">
        <v>2379</v>
      </c>
      <c r="E617" t="s">
        <v>2379</v>
      </c>
      <c r="F617" t="s">
        <v>2379</v>
      </c>
      <c r="G617" s="11">
        <v>3</v>
      </c>
      <c r="H617" t="s">
        <v>2379</v>
      </c>
      <c r="I617" t="str" cm="1">
        <f t="array" ref="I617">_xlfn.IFS(B617&lt;=18,"UNDERWEIGHT",B617&lt;=24.9,"NORMALWEIGHT",B617&lt;=29.9,"OVERWEIGHT",B617&gt;=30,"OBESITY")</f>
        <v>OBESITY</v>
      </c>
      <c r="J617" t="str" cm="1">
        <f t="array" ref="J617">_xlfn.IFS(C617&lt;=5.7,"NORMAL",C617&lt;=6.4,"PREDIABETES",C617&gt;=6.5,"DIABETES")</f>
        <v>DIABETES</v>
      </c>
    </row>
    <row r="618" spans="1:10" x14ac:dyDescent="0.25">
      <c r="A618" t="s">
        <v>1753</v>
      </c>
      <c r="B618">
        <v>46.43</v>
      </c>
      <c r="C618">
        <v>6.72</v>
      </c>
      <c r="D618" t="s">
        <v>2379</v>
      </c>
      <c r="E618" t="s">
        <v>2379</v>
      </c>
      <c r="F618" t="s">
        <v>2379</v>
      </c>
      <c r="G618" s="11">
        <v>0</v>
      </c>
      <c r="H618" t="s">
        <v>2379</v>
      </c>
      <c r="I618" t="str" cm="1">
        <f t="array" ref="I618">_xlfn.IFS(B618&lt;=18,"UNDERWEIGHT",B618&lt;=24.9,"NORMALWEIGHT",B618&lt;=29.9,"OVERWEIGHT",B618&gt;=30,"OBESITY")</f>
        <v>OBESITY</v>
      </c>
      <c r="J618" t="str" cm="1">
        <f t="array" ref="J618">_xlfn.IFS(C618&lt;=5.7,"NORMAL",C618&lt;=6.4,"PREDIABETES",C618&gt;=6.5,"DIABETES")</f>
        <v>DIABETES</v>
      </c>
    </row>
    <row r="619" spans="1:10" x14ac:dyDescent="0.25">
      <c r="A619" t="s">
        <v>1752</v>
      </c>
      <c r="B619">
        <v>53.63</v>
      </c>
      <c r="C619">
        <v>5.47</v>
      </c>
      <c r="D619" t="s">
        <v>2380</v>
      </c>
      <c r="E619" t="s">
        <v>2379</v>
      </c>
      <c r="F619" t="s">
        <v>2379</v>
      </c>
      <c r="G619" s="11">
        <v>1</v>
      </c>
      <c r="H619" t="s">
        <v>2379</v>
      </c>
      <c r="I619" t="str" cm="1">
        <f t="array" ref="I619">_xlfn.IFS(B619&lt;=18,"UNDERWEIGHT",B619&lt;=24.9,"NORMALWEIGHT",B619&lt;=29.9,"OVERWEIGHT",B619&gt;=30,"OBESITY")</f>
        <v>OBESITY</v>
      </c>
      <c r="J619" t="str" cm="1">
        <f t="array" ref="J619">_xlfn.IFS(C619&lt;=5.7,"NORMAL",C619&lt;=6.4,"PREDIABETES",C619&gt;=6.5,"DIABETES")</f>
        <v>NORMAL</v>
      </c>
    </row>
    <row r="620" spans="1:10" x14ac:dyDescent="0.25">
      <c r="A620" t="s">
        <v>1751</v>
      </c>
      <c r="B620">
        <v>48.7</v>
      </c>
      <c r="C620">
        <v>4.71</v>
      </c>
      <c r="D620" t="s">
        <v>2379</v>
      </c>
      <c r="E620" t="s">
        <v>2379</v>
      </c>
      <c r="F620" t="s">
        <v>2379</v>
      </c>
      <c r="G620" s="11">
        <v>0</v>
      </c>
      <c r="H620" t="s">
        <v>2379</v>
      </c>
      <c r="I620" t="str" cm="1">
        <f t="array" ref="I620">_xlfn.IFS(B620&lt;=18,"UNDERWEIGHT",B620&lt;=24.9,"NORMALWEIGHT",B620&lt;=29.9,"OVERWEIGHT",B620&gt;=30,"OBESITY")</f>
        <v>OBESITY</v>
      </c>
      <c r="J620" t="str" cm="1">
        <f t="array" ref="J620">_xlfn.IFS(C620&lt;=5.7,"NORMAL",C620&lt;=6.4,"PREDIABETES",C620&gt;=6.5,"DIABETES")</f>
        <v>NORMAL</v>
      </c>
    </row>
    <row r="621" spans="1:10" x14ac:dyDescent="0.25">
      <c r="A621" t="s">
        <v>1750</v>
      </c>
      <c r="B621">
        <v>48.81</v>
      </c>
      <c r="C621">
        <v>5.49</v>
      </c>
      <c r="D621" t="s">
        <v>2379</v>
      </c>
      <c r="E621" t="s">
        <v>2379</v>
      </c>
      <c r="F621" t="s">
        <v>2379</v>
      </c>
      <c r="G621" s="11">
        <v>0</v>
      </c>
      <c r="H621" t="s">
        <v>2379</v>
      </c>
      <c r="I621" t="str" cm="1">
        <f t="array" ref="I621">_xlfn.IFS(B621&lt;=18,"UNDERWEIGHT",B621&lt;=24.9,"NORMALWEIGHT",B621&lt;=29.9,"OVERWEIGHT",B621&gt;=30,"OBESITY")</f>
        <v>OBESITY</v>
      </c>
      <c r="J621" t="str" cm="1">
        <f t="array" ref="J621">_xlfn.IFS(C621&lt;=5.7,"NORMAL",C621&lt;=6.4,"PREDIABETES",C621&gt;=6.5,"DIABETES")</f>
        <v>NORMAL</v>
      </c>
    </row>
    <row r="622" spans="1:10" x14ac:dyDescent="0.25">
      <c r="A622" t="s">
        <v>1749</v>
      </c>
      <c r="B622">
        <v>47.53</v>
      </c>
      <c r="C622">
        <v>4.72</v>
      </c>
      <c r="D622" t="s">
        <v>2379</v>
      </c>
      <c r="E622" t="s">
        <v>2379</v>
      </c>
      <c r="F622" t="s">
        <v>2379</v>
      </c>
      <c r="G622" s="11">
        <v>0</v>
      </c>
      <c r="H622" t="s">
        <v>2379</v>
      </c>
      <c r="I622" t="str" cm="1">
        <f t="array" ref="I622">_xlfn.IFS(B622&lt;=18,"UNDERWEIGHT",B622&lt;=24.9,"NORMALWEIGHT",B622&lt;=29.9,"OVERWEIGHT",B622&gt;=30,"OBESITY")</f>
        <v>OBESITY</v>
      </c>
      <c r="J622" t="str" cm="1">
        <f t="array" ref="J622">_xlfn.IFS(C622&lt;=5.7,"NORMAL",C622&lt;=6.4,"PREDIABETES",C622&gt;=6.5,"DIABETES")</f>
        <v>NORMAL</v>
      </c>
    </row>
    <row r="623" spans="1:10" x14ac:dyDescent="0.25">
      <c r="A623" t="s">
        <v>1748</v>
      </c>
      <c r="B623">
        <v>36.85</v>
      </c>
      <c r="C623">
        <v>6.7</v>
      </c>
      <c r="D623" t="s">
        <v>2379</v>
      </c>
      <c r="E623" t="s">
        <v>2379</v>
      </c>
      <c r="F623" t="s">
        <v>2379</v>
      </c>
      <c r="G623" s="11">
        <v>0</v>
      </c>
      <c r="H623" t="s">
        <v>2379</v>
      </c>
      <c r="I623" t="str" cm="1">
        <f t="array" ref="I623">_xlfn.IFS(B623&lt;=18,"UNDERWEIGHT",B623&lt;=24.9,"NORMALWEIGHT",B623&lt;=29.9,"OVERWEIGHT",B623&gt;=30,"OBESITY")</f>
        <v>OBESITY</v>
      </c>
      <c r="J623" t="str" cm="1">
        <f t="array" ref="J623">_xlfn.IFS(C623&lt;=5.7,"NORMAL",C623&lt;=6.4,"PREDIABETES",C623&gt;=6.5,"DIABETES")</f>
        <v>DIABETES</v>
      </c>
    </row>
    <row r="624" spans="1:10" x14ac:dyDescent="0.25">
      <c r="A624" t="s">
        <v>1747</v>
      </c>
      <c r="B624">
        <v>29.3</v>
      </c>
      <c r="C624">
        <v>5.5</v>
      </c>
      <c r="D624" t="s">
        <v>2379</v>
      </c>
      <c r="E624" t="s">
        <v>2379</v>
      </c>
      <c r="F624" t="s">
        <v>2379</v>
      </c>
      <c r="G624" s="11">
        <v>0</v>
      </c>
      <c r="H624" t="s">
        <v>2379</v>
      </c>
      <c r="I624" t="str" cm="1">
        <f t="array" ref="I624">_xlfn.IFS(B624&lt;=18,"UNDERWEIGHT",B624&lt;=24.9,"NORMALWEIGHT",B624&lt;=29.9,"OVERWEIGHT",B624&gt;=30,"OBESITY")</f>
        <v>OVERWEIGHT</v>
      </c>
      <c r="J624" t="str" cm="1">
        <f t="array" ref="J624">_xlfn.IFS(C624&lt;=5.7,"NORMAL",C624&lt;=6.4,"PREDIABETES",C624&gt;=6.5,"DIABETES")</f>
        <v>NORMAL</v>
      </c>
    </row>
    <row r="625" spans="1:10" x14ac:dyDescent="0.25">
      <c r="A625" t="s">
        <v>1746</v>
      </c>
      <c r="B625">
        <v>19.3</v>
      </c>
      <c r="C625">
        <v>4.46</v>
      </c>
      <c r="D625" t="s">
        <v>2379</v>
      </c>
      <c r="E625" t="s">
        <v>2379</v>
      </c>
      <c r="F625" t="s">
        <v>2379</v>
      </c>
      <c r="G625" s="11">
        <v>1</v>
      </c>
      <c r="H625" t="s">
        <v>2380</v>
      </c>
      <c r="I625" t="str" cm="1">
        <f t="array" ref="I625">_xlfn.IFS(B625&lt;=18,"UNDERWEIGHT",B625&lt;=24.9,"NORMALWEIGHT",B625&lt;=29.9,"OVERWEIGHT",B625&gt;=30,"OBESITY")</f>
        <v>NORMALWEIGHT</v>
      </c>
      <c r="J625" t="str" cm="1">
        <f t="array" ref="J625">_xlfn.IFS(C625&lt;=5.7,"NORMAL",C625&lt;=6.4,"PREDIABETES",C625&gt;=6.5,"DIABETES")</f>
        <v>NORMAL</v>
      </c>
    </row>
    <row r="626" spans="1:10" x14ac:dyDescent="0.25">
      <c r="A626" t="s">
        <v>1745</v>
      </c>
      <c r="B626">
        <v>24.13</v>
      </c>
      <c r="C626">
        <v>5.29</v>
      </c>
      <c r="D626" t="s">
        <v>2380</v>
      </c>
      <c r="E626" t="s">
        <v>2379</v>
      </c>
      <c r="F626" t="s">
        <v>2380</v>
      </c>
      <c r="G626" s="11">
        <v>1</v>
      </c>
      <c r="H626" t="s">
        <v>2380</v>
      </c>
      <c r="I626" t="str" cm="1">
        <f t="array" ref="I626">_xlfn.IFS(B626&lt;=18,"UNDERWEIGHT",B626&lt;=24.9,"NORMALWEIGHT",B626&lt;=29.9,"OVERWEIGHT",B626&gt;=30,"OBESITY")</f>
        <v>NORMALWEIGHT</v>
      </c>
      <c r="J626" t="str" cm="1">
        <f t="array" ref="J626">_xlfn.IFS(C626&lt;=5.7,"NORMAL",C626&lt;=6.4,"PREDIABETES",C626&gt;=6.5,"DIABETES")</f>
        <v>NORMAL</v>
      </c>
    </row>
    <row r="627" spans="1:10" x14ac:dyDescent="0.25">
      <c r="A627" t="s">
        <v>1744</v>
      </c>
      <c r="B627">
        <v>46.7</v>
      </c>
      <c r="C627">
        <v>10.99</v>
      </c>
      <c r="D627" t="s">
        <v>2379</v>
      </c>
      <c r="E627" t="s">
        <v>2379</v>
      </c>
      <c r="F627" t="s">
        <v>2379</v>
      </c>
      <c r="G627" s="11">
        <v>0</v>
      </c>
      <c r="H627" t="s">
        <v>2379</v>
      </c>
      <c r="I627" t="str" cm="1">
        <f t="array" ref="I627">_xlfn.IFS(B627&lt;=18,"UNDERWEIGHT",B627&lt;=24.9,"NORMALWEIGHT",B627&lt;=29.9,"OVERWEIGHT",B627&gt;=30,"OBESITY")</f>
        <v>OBESITY</v>
      </c>
      <c r="J627" t="str" cm="1">
        <f t="array" ref="J627">_xlfn.IFS(C627&lt;=5.7,"NORMAL",C627&lt;=6.4,"PREDIABETES",C627&gt;=6.5,"DIABETES")</f>
        <v>DIABETES</v>
      </c>
    </row>
    <row r="628" spans="1:10" x14ac:dyDescent="0.25">
      <c r="A628" t="s">
        <v>1743</v>
      </c>
      <c r="B628">
        <v>45.27</v>
      </c>
      <c r="C628">
        <v>5.2</v>
      </c>
      <c r="D628" t="s">
        <v>2380</v>
      </c>
      <c r="E628" t="s">
        <v>2379</v>
      </c>
      <c r="F628" t="s">
        <v>2379</v>
      </c>
      <c r="G628" s="11">
        <v>0</v>
      </c>
      <c r="H628" t="s">
        <v>2379</v>
      </c>
      <c r="I628" t="str" cm="1">
        <f t="array" ref="I628">_xlfn.IFS(B628&lt;=18,"UNDERWEIGHT",B628&lt;=24.9,"NORMALWEIGHT",B628&lt;=29.9,"OVERWEIGHT",B628&gt;=30,"OBESITY")</f>
        <v>OBESITY</v>
      </c>
      <c r="J628" t="str" cm="1">
        <f t="array" ref="J628">_xlfn.IFS(C628&lt;=5.7,"NORMAL",C628&lt;=6.4,"PREDIABETES",C628&gt;=6.5,"DIABETES")</f>
        <v>NORMAL</v>
      </c>
    </row>
    <row r="629" spans="1:10" x14ac:dyDescent="0.25">
      <c r="A629" t="s">
        <v>1742</v>
      </c>
      <c r="B629">
        <v>44.29</v>
      </c>
      <c r="C629">
        <v>9.66</v>
      </c>
      <c r="D629" t="s">
        <v>2379</v>
      </c>
      <c r="E629" t="s">
        <v>2379</v>
      </c>
      <c r="F629" t="s">
        <v>2379</v>
      </c>
      <c r="G629" s="11">
        <v>2</v>
      </c>
      <c r="H629" t="s">
        <v>2379</v>
      </c>
      <c r="I629" t="str" cm="1">
        <f t="array" ref="I629">_xlfn.IFS(B629&lt;=18,"UNDERWEIGHT",B629&lt;=24.9,"NORMALWEIGHT",B629&lt;=29.9,"OVERWEIGHT",B629&gt;=30,"OBESITY")</f>
        <v>OBESITY</v>
      </c>
      <c r="J629" t="str" cm="1">
        <f t="array" ref="J629">_xlfn.IFS(C629&lt;=5.7,"NORMAL",C629&lt;=6.4,"PREDIABETES",C629&gt;=6.5,"DIABETES")</f>
        <v>DIABETES</v>
      </c>
    </row>
    <row r="630" spans="1:10" x14ac:dyDescent="0.25">
      <c r="A630" t="s">
        <v>1741</v>
      </c>
      <c r="B630">
        <v>54.59</v>
      </c>
      <c r="C630">
        <v>4.22</v>
      </c>
      <c r="D630" t="s">
        <v>2380</v>
      </c>
      <c r="E630" t="s">
        <v>2379</v>
      </c>
      <c r="F630" t="s">
        <v>2379</v>
      </c>
      <c r="G630" s="11">
        <v>1</v>
      </c>
      <c r="H630" t="s">
        <v>2379</v>
      </c>
      <c r="I630" t="str" cm="1">
        <f t="array" ref="I630">_xlfn.IFS(B630&lt;=18,"UNDERWEIGHT",B630&lt;=24.9,"NORMALWEIGHT",B630&lt;=29.9,"OVERWEIGHT",B630&gt;=30,"OBESITY")</f>
        <v>OBESITY</v>
      </c>
      <c r="J630" t="str" cm="1">
        <f t="array" ref="J630">_xlfn.IFS(C630&lt;=5.7,"NORMAL",C630&lt;=6.4,"PREDIABETES",C630&gt;=6.5,"DIABETES")</f>
        <v>NORMAL</v>
      </c>
    </row>
    <row r="631" spans="1:10" x14ac:dyDescent="0.25">
      <c r="A631" t="s">
        <v>1740</v>
      </c>
      <c r="B631">
        <v>32.965000000000003</v>
      </c>
      <c r="C631">
        <v>11.78</v>
      </c>
      <c r="D631" t="s">
        <v>2379</v>
      </c>
      <c r="E631" t="s">
        <v>2379</v>
      </c>
      <c r="F631" t="s">
        <v>2379</v>
      </c>
      <c r="G631" s="11">
        <v>0</v>
      </c>
      <c r="H631" t="s">
        <v>2379</v>
      </c>
      <c r="I631" t="str" cm="1">
        <f t="array" ref="I631">_xlfn.IFS(B631&lt;=18,"UNDERWEIGHT",B631&lt;=24.9,"NORMALWEIGHT",B631&lt;=29.9,"OVERWEIGHT",B631&gt;=30,"OBESITY")</f>
        <v>OBESITY</v>
      </c>
      <c r="J631" t="str" cm="1">
        <f t="array" ref="J631">_xlfn.IFS(C631&lt;=5.7,"NORMAL",C631&lt;=6.4,"PREDIABETES",C631&gt;=6.5,"DIABETES")</f>
        <v>DIABETES</v>
      </c>
    </row>
    <row r="632" spans="1:10" x14ac:dyDescent="0.25">
      <c r="A632" t="s">
        <v>1739</v>
      </c>
      <c r="B632">
        <v>38.049999999999997</v>
      </c>
      <c r="C632">
        <v>9.6199999999999992</v>
      </c>
      <c r="D632" t="s">
        <v>2379</v>
      </c>
      <c r="E632" t="s">
        <v>2379</v>
      </c>
      <c r="F632" t="s">
        <v>2379</v>
      </c>
      <c r="G632" s="11">
        <v>0</v>
      </c>
      <c r="H632" t="s">
        <v>2379</v>
      </c>
      <c r="I632" t="str" cm="1">
        <f t="array" ref="I632">_xlfn.IFS(B632&lt;=18,"UNDERWEIGHT",B632&lt;=24.9,"NORMALWEIGHT",B632&lt;=29.9,"OVERWEIGHT",B632&gt;=30,"OBESITY")</f>
        <v>OBESITY</v>
      </c>
      <c r="J632" t="str" cm="1">
        <f t="array" ref="J632">_xlfn.IFS(C632&lt;=5.7,"NORMAL",C632&lt;=6.4,"PREDIABETES",C632&gt;=6.5,"DIABETES")</f>
        <v>DIABETES</v>
      </c>
    </row>
    <row r="633" spans="1:10" x14ac:dyDescent="0.25">
      <c r="A633" t="s">
        <v>1738</v>
      </c>
      <c r="B633">
        <v>46.14</v>
      </c>
      <c r="C633">
        <v>10.78</v>
      </c>
      <c r="D633" t="s">
        <v>2379</v>
      </c>
      <c r="E633" t="s">
        <v>2379</v>
      </c>
      <c r="F633" t="s">
        <v>2379</v>
      </c>
      <c r="G633" s="11">
        <v>0</v>
      </c>
      <c r="H633" t="s">
        <v>2379</v>
      </c>
      <c r="I633" t="str" cm="1">
        <f t="array" ref="I633">_xlfn.IFS(B633&lt;=18,"UNDERWEIGHT",B633&lt;=24.9,"NORMALWEIGHT",B633&lt;=29.9,"OVERWEIGHT",B633&gt;=30,"OBESITY")</f>
        <v>OBESITY</v>
      </c>
      <c r="J633" t="str" cm="1">
        <f t="array" ref="J633">_xlfn.IFS(C633&lt;=5.7,"NORMAL",C633&lt;=6.4,"PREDIABETES",C633&gt;=6.5,"DIABETES")</f>
        <v>DIABETES</v>
      </c>
    </row>
    <row r="634" spans="1:10" x14ac:dyDescent="0.25">
      <c r="A634" t="s">
        <v>1737</v>
      </c>
      <c r="B634">
        <v>41.325000000000003</v>
      </c>
      <c r="C634">
        <v>5.1100000000000003</v>
      </c>
      <c r="D634" t="s">
        <v>2380</v>
      </c>
      <c r="E634" t="s">
        <v>2379</v>
      </c>
      <c r="F634" t="s">
        <v>2379</v>
      </c>
      <c r="G634" s="11">
        <v>2</v>
      </c>
      <c r="H634" t="s">
        <v>2379</v>
      </c>
      <c r="I634" t="str" cm="1">
        <f t="array" ref="I634">_xlfn.IFS(B634&lt;=18,"UNDERWEIGHT",B634&lt;=24.9,"NORMALWEIGHT",B634&lt;=29.9,"OVERWEIGHT",B634&gt;=30,"OBESITY")</f>
        <v>OBESITY</v>
      </c>
      <c r="J634" t="str" cm="1">
        <f t="array" ref="J634">_xlfn.IFS(C634&lt;=5.7,"NORMAL",C634&lt;=6.4,"PREDIABETES",C634&gt;=6.5,"DIABETES")</f>
        <v>NORMAL</v>
      </c>
    </row>
    <row r="635" spans="1:10" x14ac:dyDescent="0.25">
      <c r="A635" t="s">
        <v>1736</v>
      </c>
      <c r="B635">
        <v>44.64</v>
      </c>
      <c r="C635">
        <v>7.18</v>
      </c>
      <c r="D635" t="s">
        <v>2379</v>
      </c>
      <c r="E635" t="s">
        <v>2379</v>
      </c>
      <c r="F635" t="s">
        <v>2379</v>
      </c>
      <c r="G635" s="11">
        <v>0</v>
      </c>
      <c r="H635" t="s">
        <v>2379</v>
      </c>
      <c r="I635" t="str" cm="1">
        <f t="array" ref="I635">_xlfn.IFS(B635&lt;=18,"UNDERWEIGHT",B635&lt;=24.9,"NORMALWEIGHT",B635&lt;=29.9,"OVERWEIGHT",B635&gt;=30,"OBESITY")</f>
        <v>OBESITY</v>
      </c>
      <c r="J635" t="str" cm="1">
        <f t="array" ref="J635">_xlfn.IFS(C635&lt;=5.7,"NORMAL",C635&lt;=6.4,"PREDIABETES",C635&gt;=6.5,"DIABETES")</f>
        <v>DIABETES</v>
      </c>
    </row>
    <row r="636" spans="1:10" x14ac:dyDescent="0.25">
      <c r="A636" t="s">
        <v>1735</v>
      </c>
      <c r="B636">
        <v>25.175000000000001</v>
      </c>
      <c r="C636">
        <v>4.96</v>
      </c>
      <c r="D636" t="s">
        <v>2379</v>
      </c>
      <c r="E636" t="s">
        <v>2380</v>
      </c>
      <c r="F636" t="s">
        <v>2379</v>
      </c>
      <c r="G636" s="11">
        <v>1</v>
      </c>
      <c r="H636" t="s">
        <v>2381</v>
      </c>
      <c r="I636" t="str" cm="1">
        <f t="array" ref="I636">_xlfn.IFS(B636&lt;=18,"UNDERWEIGHT",B636&lt;=24.9,"NORMALWEIGHT",B636&lt;=29.9,"OVERWEIGHT",B636&gt;=30,"OBESITY")</f>
        <v>OVERWEIGHT</v>
      </c>
      <c r="J636" t="str" cm="1">
        <f t="array" ref="J636">_xlfn.IFS(C636&lt;=5.7,"NORMAL",C636&lt;=6.4,"PREDIABETES",C636&gt;=6.5,"DIABETES")</f>
        <v>NORMAL</v>
      </c>
    </row>
    <row r="637" spans="1:10" x14ac:dyDescent="0.25">
      <c r="A637" t="s">
        <v>1734</v>
      </c>
      <c r="B637">
        <v>43.11</v>
      </c>
      <c r="C637">
        <v>4.67</v>
      </c>
      <c r="D637" t="s">
        <v>2380</v>
      </c>
      <c r="E637" t="s">
        <v>2379</v>
      </c>
      <c r="F637" t="s">
        <v>2379</v>
      </c>
      <c r="G637" s="11">
        <v>0</v>
      </c>
      <c r="H637" t="s">
        <v>2379</v>
      </c>
      <c r="I637" t="str" cm="1">
        <f t="array" ref="I637">_xlfn.IFS(B637&lt;=18,"UNDERWEIGHT",B637&lt;=24.9,"NORMALWEIGHT",B637&lt;=29.9,"OVERWEIGHT",B637&gt;=30,"OBESITY")</f>
        <v>OBESITY</v>
      </c>
      <c r="J637" t="str" cm="1">
        <f t="array" ref="J637">_xlfn.IFS(C637&lt;=5.7,"NORMAL",C637&lt;=6.4,"PREDIABETES",C637&gt;=6.5,"DIABETES")</f>
        <v>NORMAL</v>
      </c>
    </row>
    <row r="638" spans="1:10" x14ac:dyDescent="0.25">
      <c r="A638" t="s">
        <v>1733</v>
      </c>
      <c r="B638">
        <v>53.32</v>
      </c>
      <c r="C638">
        <v>5.0599999999999996</v>
      </c>
      <c r="D638" t="s">
        <v>2379</v>
      </c>
      <c r="E638" t="s">
        <v>2379</v>
      </c>
      <c r="F638" t="s">
        <v>2379</v>
      </c>
      <c r="G638" s="11">
        <v>0</v>
      </c>
      <c r="H638" t="s">
        <v>2379</v>
      </c>
      <c r="I638" t="str" cm="1">
        <f t="array" ref="I638">_xlfn.IFS(B638&lt;=18,"UNDERWEIGHT",B638&lt;=24.9,"NORMALWEIGHT",B638&lt;=29.9,"OVERWEIGHT",B638&gt;=30,"OBESITY")</f>
        <v>OBESITY</v>
      </c>
      <c r="J638" t="str" cm="1">
        <f t="array" ref="J638">_xlfn.IFS(C638&lt;=5.7,"NORMAL",C638&lt;=6.4,"PREDIABETES",C638&gt;=6.5,"DIABETES")</f>
        <v>NORMAL</v>
      </c>
    </row>
    <row r="639" spans="1:10" x14ac:dyDescent="0.25">
      <c r="A639" t="s">
        <v>1732</v>
      </c>
      <c r="B639">
        <v>38.04</v>
      </c>
      <c r="C639">
        <v>5.0199999999999996</v>
      </c>
      <c r="D639" t="s">
        <v>2380</v>
      </c>
      <c r="E639" t="s">
        <v>2379</v>
      </c>
      <c r="F639" t="s">
        <v>2379</v>
      </c>
      <c r="G639" s="11">
        <v>1</v>
      </c>
      <c r="H639" t="s">
        <v>2379</v>
      </c>
      <c r="I639" t="str" cm="1">
        <f t="array" ref="I639">_xlfn.IFS(B639&lt;=18,"UNDERWEIGHT",B639&lt;=24.9,"NORMALWEIGHT",B639&lt;=29.9,"OVERWEIGHT",B639&gt;=30,"OBESITY")</f>
        <v>OBESITY</v>
      </c>
      <c r="J639" t="str" cm="1">
        <f t="array" ref="J639">_xlfn.IFS(C639&lt;=5.7,"NORMAL",C639&lt;=6.4,"PREDIABETES",C639&gt;=6.5,"DIABETES")</f>
        <v>NORMAL</v>
      </c>
    </row>
    <row r="640" spans="1:10" x14ac:dyDescent="0.25">
      <c r="A640" t="s">
        <v>1731</v>
      </c>
      <c r="B640">
        <v>37.9</v>
      </c>
      <c r="C640">
        <v>7.76</v>
      </c>
      <c r="D640" t="s">
        <v>2379</v>
      </c>
      <c r="E640" t="s">
        <v>2379</v>
      </c>
      <c r="F640" t="s">
        <v>2379</v>
      </c>
      <c r="G640" s="11">
        <v>0</v>
      </c>
      <c r="H640" t="s">
        <v>2379</v>
      </c>
      <c r="I640" t="str" cm="1">
        <f t="array" ref="I640">_xlfn.IFS(B640&lt;=18,"UNDERWEIGHT",B640&lt;=24.9,"NORMALWEIGHT",B640&lt;=29.9,"OVERWEIGHT",B640&gt;=30,"OBESITY")</f>
        <v>OBESITY</v>
      </c>
      <c r="J640" t="str" cm="1">
        <f t="array" ref="J640">_xlfn.IFS(C640&lt;=5.7,"NORMAL",C640&lt;=6.4,"PREDIABETES",C640&gt;=6.5,"DIABETES")</f>
        <v>DIABETES</v>
      </c>
    </row>
    <row r="641" spans="1:10" x14ac:dyDescent="0.25">
      <c r="A641" t="s">
        <v>1730</v>
      </c>
      <c r="B641">
        <v>39.6</v>
      </c>
      <c r="C641">
        <v>9.32</v>
      </c>
      <c r="D641" t="s">
        <v>2379</v>
      </c>
      <c r="E641" t="s">
        <v>2379</v>
      </c>
      <c r="F641" t="s">
        <v>2379</v>
      </c>
      <c r="G641" s="11">
        <v>0</v>
      </c>
      <c r="H641" t="s">
        <v>2379</v>
      </c>
      <c r="I641" t="str" cm="1">
        <f t="array" ref="I641">_xlfn.IFS(B641&lt;=18,"UNDERWEIGHT",B641&lt;=24.9,"NORMALWEIGHT",B641&lt;=29.9,"OVERWEIGHT",B641&gt;=30,"OBESITY")</f>
        <v>OBESITY</v>
      </c>
      <c r="J641" t="str" cm="1">
        <f t="array" ref="J641">_xlfn.IFS(C641&lt;=5.7,"NORMAL",C641&lt;=6.4,"PREDIABETES",C641&gt;=6.5,"DIABETES")</f>
        <v>DIABETES</v>
      </c>
    </row>
    <row r="642" spans="1:10" x14ac:dyDescent="0.25">
      <c r="A642" t="s">
        <v>1729</v>
      </c>
      <c r="B642">
        <v>50.92</v>
      </c>
      <c r="C642">
        <v>5.31</v>
      </c>
      <c r="D642" t="s">
        <v>2380</v>
      </c>
      <c r="E642" t="s">
        <v>2379</v>
      </c>
      <c r="F642" t="s">
        <v>2379</v>
      </c>
      <c r="G642" s="11">
        <v>1</v>
      </c>
      <c r="H642" t="s">
        <v>2379</v>
      </c>
      <c r="I642" t="str" cm="1">
        <f t="array" ref="I642">_xlfn.IFS(B642&lt;=18,"UNDERWEIGHT",B642&lt;=24.9,"NORMALWEIGHT",B642&lt;=29.9,"OVERWEIGHT",B642&gt;=30,"OBESITY")</f>
        <v>OBESITY</v>
      </c>
      <c r="J642" t="str" cm="1">
        <f t="array" ref="J642">_xlfn.IFS(C642&lt;=5.7,"NORMAL",C642&lt;=6.4,"PREDIABETES",C642&gt;=6.5,"DIABETES")</f>
        <v>NORMAL</v>
      </c>
    </row>
    <row r="643" spans="1:10" x14ac:dyDescent="0.25">
      <c r="A643" t="s">
        <v>1728</v>
      </c>
      <c r="B643">
        <v>21.85</v>
      </c>
      <c r="C643">
        <v>5.56</v>
      </c>
      <c r="D643" t="s">
        <v>2380</v>
      </c>
      <c r="E643" t="s">
        <v>2379</v>
      </c>
      <c r="F643" t="s">
        <v>2379</v>
      </c>
      <c r="G643" s="11">
        <v>0</v>
      </c>
      <c r="H643" t="s">
        <v>2380</v>
      </c>
      <c r="I643" t="str" cm="1">
        <f t="array" ref="I643">_xlfn.IFS(B643&lt;=18,"UNDERWEIGHT",B643&lt;=24.9,"NORMALWEIGHT",B643&lt;=29.9,"OVERWEIGHT",B643&gt;=30,"OBESITY")</f>
        <v>NORMALWEIGHT</v>
      </c>
      <c r="J643" t="str" cm="1">
        <f t="array" ref="J643">_xlfn.IFS(C643&lt;=5.7,"NORMAL",C643&lt;=6.4,"PREDIABETES",C643&gt;=6.5,"DIABETES")</f>
        <v>NORMAL</v>
      </c>
    </row>
    <row r="644" spans="1:10" x14ac:dyDescent="0.25">
      <c r="A644" t="s">
        <v>1727</v>
      </c>
      <c r="B644">
        <v>36.08</v>
      </c>
      <c r="C644">
        <v>7.11</v>
      </c>
      <c r="D644" t="s">
        <v>2380</v>
      </c>
      <c r="E644" t="s">
        <v>2379</v>
      </c>
      <c r="F644" t="s">
        <v>2380</v>
      </c>
      <c r="G644" s="11">
        <v>1</v>
      </c>
      <c r="H644" t="s">
        <v>2379</v>
      </c>
      <c r="I644" t="str" cm="1">
        <f t="array" ref="I644">_xlfn.IFS(B644&lt;=18,"UNDERWEIGHT",B644&lt;=24.9,"NORMALWEIGHT",B644&lt;=29.9,"OVERWEIGHT",B644&gt;=30,"OBESITY")</f>
        <v>OBESITY</v>
      </c>
      <c r="J644" t="str" cm="1">
        <f t="array" ref="J644">_xlfn.IFS(C644&lt;=5.7,"NORMAL",C644&lt;=6.4,"PREDIABETES",C644&gt;=6.5,"DIABETES")</f>
        <v>DIABETES</v>
      </c>
    </row>
    <row r="645" spans="1:10" x14ac:dyDescent="0.25">
      <c r="A645" t="s">
        <v>1726</v>
      </c>
      <c r="B645">
        <v>40.44</v>
      </c>
      <c r="C645">
        <v>5.13</v>
      </c>
      <c r="D645" t="s">
        <v>2380</v>
      </c>
      <c r="E645" t="s">
        <v>2379</v>
      </c>
      <c r="F645" t="s">
        <v>2380</v>
      </c>
      <c r="G645" s="11">
        <v>1</v>
      </c>
      <c r="H645" t="s">
        <v>2379</v>
      </c>
      <c r="I645" t="str" cm="1">
        <f t="array" ref="I645">_xlfn.IFS(B645&lt;=18,"UNDERWEIGHT",B645&lt;=24.9,"NORMALWEIGHT",B645&lt;=29.9,"OVERWEIGHT",B645&gt;=30,"OBESITY")</f>
        <v>OBESITY</v>
      </c>
      <c r="J645" t="str" cm="1">
        <f t="array" ref="J645">_xlfn.IFS(C645&lt;=5.7,"NORMAL",C645&lt;=6.4,"PREDIABETES",C645&gt;=6.5,"DIABETES")</f>
        <v>NORMAL</v>
      </c>
    </row>
    <row r="646" spans="1:10" x14ac:dyDescent="0.25">
      <c r="A646" t="s">
        <v>1725</v>
      </c>
      <c r="B646">
        <v>38.094999999999999</v>
      </c>
      <c r="C646">
        <v>10.199999999999999</v>
      </c>
      <c r="D646" t="s">
        <v>2379</v>
      </c>
      <c r="E646" t="s">
        <v>2379</v>
      </c>
      <c r="F646" t="s">
        <v>2379</v>
      </c>
      <c r="G646" s="11">
        <v>0</v>
      </c>
      <c r="H646" t="s">
        <v>2379</v>
      </c>
      <c r="I646" t="str" cm="1">
        <f t="array" ref="I646">_xlfn.IFS(B646&lt;=18,"UNDERWEIGHT",B646&lt;=24.9,"NORMALWEIGHT",B646&lt;=29.9,"OVERWEIGHT",B646&gt;=30,"OBESITY")</f>
        <v>OBESITY</v>
      </c>
      <c r="J646" t="str" cm="1">
        <f t="array" ref="J646">_xlfn.IFS(C646&lt;=5.7,"NORMAL",C646&lt;=6.4,"PREDIABETES",C646&gt;=6.5,"DIABETES")</f>
        <v>DIABETES</v>
      </c>
    </row>
    <row r="647" spans="1:10" x14ac:dyDescent="0.25">
      <c r="A647" t="s">
        <v>1724</v>
      </c>
      <c r="B647">
        <v>44.95</v>
      </c>
      <c r="C647">
        <v>10.4</v>
      </c>
      <c r="D647" t="s">
        <v>2379</v>
      </c>
      <c r="E647" t="s">
        <v>2379</v>
      </c>
      <c r="F647" t="s">
        <v>2379</v>
      </c>
      <c r="G647" s="11">
        <v>0</v>
      </c>
      <c r="H647" t="s">
        <v>2379</v>
      </c>
      <c r="I647" t="str" cm="1">
        <f t="array" ref="I647">_xlfn.IFS(B647&lt;=18,"UNDERWEIGHT",B647&lt;=24.9,"NORMALWEIGHT",B647&lt;=29.9,"OVERWEIGHT",B647&gt;=30,"OBESITY")</f>
        <v>OBESITY</v>
      </c>
      <c r="J647" t="str" cm="1">
        <f t="array" ref="J647">_xlfn.IFS(C647&lt;=5.7,"NORMAL",C647&lt;=6.4,"PREDIABETES",C647&gt;=6.5,"DIABETES")</f>
        <v>DIABETES</v>
      </c>
    </row>
    <row r="648" spans="1:10" x14ac:dyDescent="0.25">
      <c r="A648" t="s">
        <v>1723</v>
      </c>
      <c r="B648">
        <v>35.54</v>
      </c>
      <c r="C648">
        <v>10.67</v>
      </c>
      <c r="D648" t="s">
        <v>2379</v>
      </c>
      <c r="E648" t="s">
        <v>2379</v>
      </c>
      <c r="F648" t="s">
        <v>2379</v>
      </c>
      <c r="G648" s="11">
        <v>0</v>
      </c>
      <c r="H648" t="s">
        <v>2379</v>
      </c>
      <c r="I648" t="str" cm="1">
        <f t="array" ref="I648">_xlfn.IFS(B648&lt;=18,"UNDERWEIGHT",B648&lt;=24.9,"NORMALWEIGHT",B648&lt;=29.9,"OVERWEIGHT",B648&gt;=30,"OBESITY")</f>
        <v>OBESITY</v>
      </c>
      <c r="J648" t="str" cm="1">
        <f t="array" ref="J648">_xlfn.IFS(C648&lt;=5.7,"NORMAL",C648&lt;=6.4,"PREDIABETES",C648&gt;=6.5,"DIABETES")</f>
        <v>DIABETES</v>
      </c>
    </row>
    <row r="649" spans="1:10" x14ac:dyDescent="0.25">
      <c r="A649" t="s">
        <v>1722</v>
      </c>
      <c r="B649">
        <v>39.799999999999997</v>
      </c>
      <c r="C649">
        <v>4.6500000000000004</v>
      </c>
      <c r="D649" t="s">
        <v>2380</v>
      </c>
      <c r="E649" t="s">
        <v>2379</v>
      </c>
      <c r="F649" t="s">
        <v>2379</v>
      </c>
      <c r="G649" s="11">
        <v>2</v>
      </c>
      <c r="H649" t="s">
        <v>2379</v>
      </c>
      <c r="I649" t="str" cm="1">
        <f t="array" ref="I649">_xlfn.IFS(B649&lt;=18,"UNDERWEIGHT",B649&lt;=24.9,"NORMALWEIGHT",B649&lt;=29.9,"OVERWEIGHT",B649&gt;=30,"OBESITY")</f>
        <v>OBESITY</v>
      </c>
      <c r="J649" t="str" cm="1">
        <f t="array" ref="J649">_xlfn.IFS(C649&lt;=5.7,"NORMAL",C649&lt;=6.4,"PREDIABETES",C649&gt;=6.5,"DIABETES")</f>
        <v>NORMAL</v>
      </c>
    </row>
    <row r="650" spans="1:10" x14ac:dyDescent="0.25">
      <c r="A650" t="s">
        <v>1721</v>
      </c>
      <c r="B650">
        <v>33.659999999999997</v>
      </c>
      <c r="C650">
        <v>5.65</v>
      </c>
      <c r="D650" t="s">
        <v>2380</v>
      </c>
      <c r="E650" t="s">
        <v>2379</v>
      </c>
      <c r="F650" t="s">
        <v>2379</v>
      </c>
      <c r="G650" s="11">
        <v>2</v>
      </c>
      <c r="H650" t="s">
        <v>2379</v>
      </c>
      <c r="I650" t="str" cm="1">
        <f t="array" ref="I650">_xlfn.IFS(B650&lt;=18,"UNDERWEIGHT",B650&lt;=24.9,"NORMALWEIGHT",B650&lt;=29.9,"OVERWEIGHT",B650&gt;=30,"OBESITY")</f>
        <v>OBESITY</v>
      </c>
      <c r="J650" t="str" cm="1">
        <f t="array" ref="J650">_xlfn.IFS(C650&lt;=5.7,"NORMAL",C650&lt;=6.4,"PREDIABETES",C650&gt;=6.5,"DIABETES")</f>
        <v>NORMAL</v>
      </c>
    </row>
    <row r="651" spans="1:10" x14ac:dyDescent="0.25">
      <c r="A651" t="s">
        <v>1720</v>
      </c>
      <c r="B651">
        <v>35.5</v>
      </c>
      <c r="C651">
        <v>11.97</v>
      </c>
      <c r="D651" t="s">
        <v>2379</v>
      </c>
      <c r="E651" t="s">
        <v>2379</v>
      </c>
      <c r="F651" t="s">
        <v>2379</v>
      </c>
      <c r="G651" s="11">
        <v>0</v>
      </c>
      <c r="H651" t="s">
        <v>2379</v>
      </c>
      <c r="I651" t="str" cm="1">
        <f t="array" ref="I651">_xlfn.IFS(B651&lt;=18,"UNDERWEIGHT",B651&lt;=24.9,"NORMALWEIGHT",B651&lt;=29.9,"OVERWEIGHT",B651&gt;=30,"OBESITY")</f>
        <v>OBESITY</v>
      </c>
      <c r="J651" t="str" cm="1">
        <f t="array" ref="J651">_xlfn.IFS(C651&lt;=5.7,"NORMAL",C651&lt;=6.4,"PREDIABETES",C651&gt;=6.5,"DIABETES")</f>
        <v>DIABETES</v>
      </c>
    </row>
    <row r="652" spans="1:10" x14ac:dyDescent="0.25">
      <c r="A652" t="s">
        <v>1719</v>
      </c>
      <c r="B652">
        <v>41.63</v>
      </c>
      <c r="C652">
        <v>6.71</v>
      </c>
      <c r="D652" t="s">
        <v>2379</v>
      </c>
      <c r="E652" t="s">
        <v>2379</v>
      </c>
      <c r="F652" t="s">
        <v>2379</v>
      </c>
      <c r="G652" s="11">
        <v>0</v>
      </c>
      <c r="H652" t="s">
        <v>2379</v>
      </c>
      <c r="I652" t="str" cm="1">
        <f t="array" ref="I652">_xlfn.IFS(B652&lt;=18,"UNDERWEIGHT",B652&lt;=24.9,"NORMALWEIGHT",B652&lt;=29.9,"OVERWEIGHT",B652&gt;=30,"OBESITY")</f>
        <v>OBESITY</v>
      </c>
      <c r="J652" t="str" cm="1">
        <f t="array" ref="J652">_xlfn.IFS(C652&lt;=5.7,"NORMAL",C652&lt;=6.4,"PREDIABETES",C652&gt;=6.5,"DIABETES")</f>
        <v>DIABETES</v>
      </c>
    </row>
    <row r="653" spans="1:10" x14ac:dyDescent="0.25">
      <c r="A653" t="s">
        <v>1718</v>
      </c>
      <c r="B653">
        <v>46.49</v>
      </c>
      <c r="C653">
        <v>11.92</v>
      </c>
      <c r="D653" t="s">
        <v>2379</v>
      </c>
      <c r="E653" t="s">
        <v>2379</v>
      </c>
      <c r="F653" t="s">
        <v>2379</v>
      </c>
      <c r="G653" s="11">
        <v>0</v>
      </c>
      <c r="H653" t="s">
        <v>2379</v>
      </c>
      <c r="I653" t="str" cm="1">
        <f t="array" ref="I653">_xlfn.IFS(B653&lt;=18,"UNDERWEIGHT",B653&lt;=24.9,"NORMALWEIGHT",B653&lt;=29.9,"OVERWEIGHT",B653&gt;=30,"OBESITY")</f>
        <v>OBESITY</v>
      </c>
      <c r="J653" t="str" cm="1">
        <f t="array" ref="J653">_xlfn.IFS(C653&lt;=5.7,"NORMAL",C653&lt;=6.4,"PREDIABETES",C653&gt;=6.5,"DIABETES")</f>
        <v>DIABETES</v>
      </c>
    </row>
    <row r="654" spans="1:10" x14ac:dyDescent="0.25">
      <c r="A654" t="s">
        <v>1717</v>
      </c>
      <c r="B654">
        <v>43.29</v>
      </c>
      <c r="C654">
        <v>5.35</v>
      </c>
      <c r="D654" t="s">
        <v>2379</v>
      </c>
      <c r="E654" t="s">
        <v>2379</v>
      </c>
      <c r="F654" t="s">
        <v>2379</v>
      </c>
      <c r="G654" s="11">
        <v>2</v>
      </c>
      <c r="H654" t="s">
        <v>2379</v>
      </c>
      <c r="I654" t="str" cm="1">
        <f t="array" ref="I654">_xlfn.IFS(B654&lt;=18,"UNDERWEIGHT",B654&lt;=24.9,"NORMALWEIGHT",B654&lt;=29.9,"OVERWEIGHT",B654&gt;=30,"OBESITY")</f>
        <v>OBESITY</v>
      </c>
      <c r="J654" t="str" cm="1">
        <f t="array" ref="J654">_xlfn.IFS(C654&lt;=5.7,"NORMAL",C654&lt;=6.4,"PREDIABETES",C654&gt;=6.5,"DIABETES")</f>
        <v>NORMAL</v>
      </c>
    </row>
    <row r="655" spans="1:10" x14ac:dyDescent="0.25">
      <c r="A655" t="s">
        <v>1716</v>
      </c>
      <c r="B655">
        <v>43.08</v>
      </c>
      <c r="C655">
        <v>8.9600000000000009</v>
      </c>
      <c r="D655" t="s">
        <v>2380</v>
      </c>
      <c r="E655" t="s">
        <v>2379</v>
      </c>
      <c r="F655" t="s">
        <v>2379</v>
      </c>
      <c r="G655" s="11">
        <v>1</v>
      </c>
      <c r="H655" t="s">
        <v>2379</v>
      </c>
      <c r="I655" t="str" cm="1">
        <f t="array" ref="I655">_xlfn.IFS(B655&lt;=18,"UNDERWEIGHT",B655&lt;=24.9,"NORMALWEIGHT",B655&lt;=29.9,"OVERWEIGHT",B655&gt;=30,"OBESITY")</f>
        <v>OBESITY</v>
      </c>
      <c r="J655" t="str" cm="1">
        <f t="array" ref="J655">_xlfn.IFS(C655&lt;=5.7,"NORMAL",C655&lt;=6.4,"PREDIABETES",C655&gt;=6.5,"DIABETES")</f>
        <v>DIABETES</v>
      </c>
    </row>
    <row r="656" spans="1:10" x14ac:dyDescent="0.25">
      <c r="A656" t="s">
        <v>1715</v>
      </c>
      <c r="B656">
        <v>39.07</v>
      </c>
      <c r="C656">
        <v>11.93</v>
      </c>
      <c r="D656" t="s">
        <v>2379</v>
      </c>
      <c r="E656" t="s">
        <v>2379</v>
      </c>
      <c r="F656" t="s">
        <v>2379</v>
      </c>
      <c r="G656" s="11">
        <v>0</v>
      </c>
      <c r="H656" t="s">
        <v>2379</v>
      </c>
      <c r="I656" t="str" cm="1">
        <f t="array" ref="I656">_xlfn.IFS(B656&lt;=18,"UNDERWEIGHT",B656&lt;=24.9,"NORMALWEIGHT",B656&lt;=29.9,"OVERWEIGHT",B656&gt;=30,"OBESITY")</f>
        <v>OBESITY</v>
      </c>
      <c r="J656" t="str" cm="1">
        <f t="array" ref="J656">_xlfn.IFS(C656&lt;=5.7,"NORMAL",C656&lt;=6.4,"PREDIABETES",C656&gt;=6.5,"DIABETES")</f>
        <v>DIABETES</v>
      </c>
    </row>
    <row r="657" spans="1:10" x14ac:dyDescent="0.25">
      <c r="A657" t="s">
        <v>1714</v>
      </c>
      <c r="B657">
        <v>41.3</v>
      </c>
      <c r="C657">
        <v>9.59</v>
      </c>
      <c r="D657" t="s">
        <v>2379</v>
      </c>
      <c r="E657" t="s">
        <v>2379</v>
      </c>
      <c r="F657" t="s">
        <v>2379</v>
      </c>
      <c r="G657" s="11">
        <v>0</v>
      </c>
      <c r="H657" t="s">
        <v>2379</v>
      </c>
      <c r="I657" t="str" cm="1">
        <f t="array" ref="I657">_xlfn.IFS(B657&lt;=18,"UNDERWEIGHT",B657&lt;=24.9,"NORMALWEIGHT",B657&lt;=29.9,"OVERWEIGHT",B657&gt;=30,"OBESITY")</f>
        <v>OBESITY</v>
      </c>
      <c r="J657" t="str" cm="1">
        <f t="array" ref="J657">_xlfn.IFS(C657&lt;=5.7,"NORMAL",C657&lt;=6.4,"PREDIABETES",C657&gt;=6.5,"DIABETES")</f>
        <v>DIABETES</v>
      </c>
    </row>
    <row r="658" spans="1:10" x14ac:dyDescent="0.25">
      <c r="A658" t="s">
        <v>1713</v>
      </c>
      <c r="B658">
        <v>42.95</v>
      </c>
      <c r="C658">
        <v>11.88</v>
      </c>
      <c r="D658" t="s">
        <v>2380</v>
      </c>
      <c r="E658" t="s">
        <v>2379</v>
      </c>
      <c r="F658" t="s">
        <v>2379</v>
      </c>
      <c r="G658" s="11">
        <v>2</v>
      </c>
      <c r="H658" t="s">
        <v>2379</v>
      </c>
      <c r="I658" t="str" cm="1">
        <f t="array" ref="I658">_xlfn.IFS(B658&lt;=18,"UNDERWEIGHT",B658&lt;=24.9,"NORMALWEIGHT",B658&lt;=29.9,"OVERWEIGHT",B658&gt;=30,"OBESITY")</f>
        <v>OBESITY</v>
      </c>
      <c r="J658" t="str" cm="1">
        <f t="array" ref="J658">_xlfn.IFS(C658&lt;=5.7,"NORMAL",C658&lt;=6.4,"PREDIABETES",C658&gt;=6.5,"DIABETES")</f>
        <v>DIABETES</v>
      </c>
    </row>
    <row r="659" spans="1:10" x14ac:dyDescent="0.25">
      <c r="A659" t="s">
        <v>1712</v>
      </c>
      <c r="B659">
        <v>46.96</v>
      </c>
      <c r="C659">
        <v>4.6399999999999997</v>
      </c>
      <c r="D659" t="s">
        <v>2379</v>
      </c>
      <c r="E659" t="s">
        <v>2379</v>
      </c>
      <c r="F659" t="s">
        <v>2380</v>
      </c>
      <c r="G659" s="11">
        <v>1</v>
      </c>
      <c r="H659" t="s">
        <v>2379</v>
      </c>
      <c r="I659" t="str" cm="1">
        <f t="array" ref="I659">_xlfn.IFS(B659&lt;=18,"UNDERWEIGHT",B659&lt;=24.9,"NORMALWEIGHT",B659&lt;=29.9,"OVERWEIGHT",B659&gt;=30,"OBESITY")</f>
        <v>OBESITY</v>
      </c>
      <c r="J659" t="str" cm="1">
        <f t="array" ref="J659">_xlfn.IFS(C659&lt;=5.7,"NORMAL",C659&lt;=6.4,"PREDIABETES",C659&gt;=6.5,"DIABETES")</f>
        <v>NORMAL</v>
      </c>
    </row>
    <row r="660" spans="1:10" x14ac:dyDescent="0.25">
      <c r="A660" t="s">
        <v>1711</v>
      </c>
      <c r="B660">
        <v>30.495000000000001</v>
      </c>
      <c r="C660">
        <v>9.5299999999999994</v>
      </c>
      <c r="D660" t="s">
        <v>2379</v>
      </c>
      <c r="E660" t="s">
        <v>2379</v>
      </c>
      <c r="F660" t="s">
        <v>2379</v>
      </c>
      <c r="G660" s="11">
        <v>0</v>
      </c>
      <c r="H660" t="s">
        <v>2379</v>
      </c>
      <c r="I660" t="str" cm="1">
        <f t="array" ref="I660">_xlfn.IFS(B660&lt;=18,"UNDERWEIGHT",B660&lt;=24.9,"NORMALWEIGHT",B660&lt;=29.9,"OVERWEIGHT",B660&gt;=30,"OBESITY")</f>
        <v>OBESITY</v>
      </c>
      <c r="J660" t="str" cm="1">
        <f t="array" ref="J660">_xlfn.IFS(C660&lt;=5.7,"NORMAL",C660&lt;=6.4,"PREDIABETES",C660&gt;=6.5,"DIABETES")</f>
        <v>DIABETES</v>
      </c>
    </row>
    <row r="661" spans="1:10" x14ac:dyDescent="0.25">
      <c r="A661" t="s">
        <v>1710</v>
      </c>
      <c r="B661">
        <v>17.954999999999998</v>
      </c>
      <c r="C661">
        <v>5.29</v>
      </c>
      <c r="D661" t="s">
        <v>2380</v>
      </c>
      <c r="E661" t="s">
        <v>2379</v>
      </c>
      <c r="F661" t="s">
        <v>2379</v>
      </c>
      <c r="G661" s="11">
        <v>1</v>
      </c>
      <c r="H661" t="s">
        <v>2380</v>
      </c>
      <c r="I661" t="str" cm="1">
        <f t="array" ref="I661">_xlfn.IFS(B661&lt;=18,"UNDERWEIGHT",B661&lt;=24.9,"NORMALWEIGHT",B661&lt;=29.9,"OVERWEIGHT",B661&gt;=30,"OBESITY")</f>
        <v>UNDERWEIGHT</v>
      </c>
      <c r="J661" t="str" cm="1">
        <f t="array" ref="J661">_xlfn.IFS(C661&lt;=5.7,"NORMAL",C661&lt;=6.4,"PREDIABETES",C661&gt;=6.5,"DIABETES")</f>
        <v>NORMAL</v>
      </c>
    </row>
    <row r="662" spans="1:10" x14ac:dyDescent="0.25">
      <c r="A662" t="s">
        <v>1709</v>
      </c>
      <c r="B662">
        <v>25.6</v>
      </c>
      <c r="C662">
        <v>10.95</v>
      </c>
      <c r="D662" t="s">
        <v>2379</v>
      </c>
      <c r="E662" t="s">
        <v>2379</v>
      </c>
      <c r="F662" t="s">
        <v>2379</v>
      </c>
      <c r="G662" s="11">
        <v>3</v>
      </c>
      <c r="H662" t="s">
        <v>2379</v>
      </c>
      <c r="I662" t="str" cm="1">
        <f t="array" ref="I662">_xlfn.IFS(B662&lt;=18,"UNDERWEIGHT",B662&lt;=24.9,"NORMALWEIGHT",B662&lt;=29.9,"OVERWEIGHT",B662&gt;=30,"OBESITY")</f>
        <v>OVERWEIGHT</v>
      </c>
      <c r="J662" t="str" cm="1">
        <f t="array" ref="J662">_xlfn.IFS(C662&lt;=5.7,"NORMAL",C662&lt;=6.4,"PREDIABETES",C662&gt;=6.5,"DIABETES")</f>
        <v>DIABETES</v>
      </c>
    </row>
    <row r="663" spans="1:10" x14ac:dyDescent="0.25">
      <c r="A663" t="s">
        <v>1708</v>
      </c>
      <c r="B663">
        <v>34.21</v>
      </c>
      <c r="C663">
        <v>9.17</v>
      </c>
      <c r="D663" t="s">
        <v>2379</v>
      </c>
      <c r="E663" t="s">
        <v>2379</v>
      </c>
      <c r="F663" t="s">
        <v>2379</v>
      </c>
      <c r="G663" s="11">
        <v>0</v>
      </c>
      <c r="H663" t="s">
        <v>2379</v>
      </c>
      <c r="I663" t="str" cm="1">
        <f t="array" ref="I663">_xlfn.IFS(B663&lt;=18,"UNDERWEIGHT",B663&lt;=24.9,"NORMALWEIGHT",B663&lt;=29.9,"OVERWEIGHT",B663&gt;=30,"OBESITY")</f>
        <v>OBESITY</v>
      </c>
      <c r="J663" t="str" cm="1">
        <f t="array" ref="J663">_xlfn.IFS(C663&lt;=5.7,"NORMAL",C663&lt;=6.4,"PREDIABETES",C663&gt;=6.5,"DIABETES")</f>
        <v>DIABETES</v>
      </c>
    </row>
    <row r="664" spans="1:10" x14ac:dyDescent="0.25">
      <c r="A664" t="s">
        <v>1707</v>
      </c>
      <c r="B664">
        <v>39.74</v>
      </c>
      <c r="C664">
        <v>7.39</v>
      </c>
      <c r="D664" t="s">
        <v>2379</v>
      </c>
      <c r="E664" t="s">
        <v>2379</v>
      </c>
      <c r="F664" t="s">
        <v>2379</v>
      </c>
      <c r="G664" s="11">
        <v>0</v>
      </c>
      <c r="H664" t="s">
        <v>2379</v>
      </c>
      <c r="I664" t="str" cm="1">
        <f t="array" ref="I664">_xlfn.IFS(B664&lt;=18,"UNDERWEIGHT",B664&lt;=24.9,"NORMALWEIGHT",B664&lt;=29.9,"OVERWEIGHT",B664&gt;=30,"OBESITY")</f>
        <v>OBESITY</v>
      </c>
      <c r="J664" t="str" cm="1">
        <f t="array" ref="J664">_xlfn.IFS(C664&lt;=5.7,"NORMAL",C664&lt;=6.4,"PREDIABETES",C664&gt;=6.5,"DIABETES")</f>
        <v>DIABETES</v>
      </c>
    </row>
    <row r="665" spans="1:10" x14ac:dyDescent="0.25">
      <c r="A665" t="s">
        <v>1706</v>
      </c>
      <c r="B665">
        <v>49.53</v>
      </c>
      <c r="C665">
        <v>9.1300000000000008</v>
      </c>
      <c r="D665" t="s">
        <v>2380</v>
      </c>
      <c r="E665" t="s">
        <v>2379</v>
      </c>
      <c r="F665" t="s">
        <v>2379</v>
      </c>
      <c r="G665" s="11">
        <v>0</v>
      </c>
      <c r="H665" t="s">
        <v>2379</v>
      </c>
      <c r="I665" t="str" cm="1">
        <f t="array" ref="I665">_xlfn.IFS(B665&lt;=18,"UNDERWEIGHT",B665&lt;=24.9,"NORMALWEIGHT",B665&lt;=29.9,"OVERWEIGHT",B665&gt;=30,"OBESITY")</f>
        <v>OBESITY</v>
      </c>
      <c r="J665" t="str" cm="1">
        <f t="array" ref="J665">_xlfn.IFS(C665&lt;=5.7,"NORMAL",C665&lt;=6.4,"PREDIABETES",C665&gt;=6.5,"DIABETES")</f>
        <v>DIABETES</v>
      </c>
    </row>
    <row r="666" spans="1:10" x14ac:dyDescent="0.25">
      <c r="A666" t="s">
        <v>1705</v>
      </c>
      <c r="B666">
        <v>39.33</v>
      </c>
      <c r="C666">
        <v>10.4</v>
      </c>
      <c r="D666" t="s">
        <v>2379</v>
      </c>
      <c r="E666" t="s">
        <v>2379</v>
      </c>
      <c r="F666" t="s">
        <v>2379</v>
      </c>
      <c r="G666" s="11">
        <v>3</v>
      </c>
      <c r="H666" t="s">
        <v>2379</v>
      </c>
      <c r="I666" t="str" cm="1">
        <f t="array" ref="I666">_xlfn.IFS(B666&lt;=18,"UNDERWEIGHT",B666&lt;=24.9,"NORMALWEIGHT",B666&lt;=29.9,"OVERWEIGHT",B666&gt;=30,"OBESITY")</f>
        <v>OBESITY</v>
      </c>
      <c r="J666" t="str" cm="1">
        <f t="array" ref="J666">_xlfn.IFS(C666&lt;=5.7,"NORMAL",C666&lt;=6.4,"PREDIABETES",C666&gt;=6.5,"DIABETES")</f>
        <v>DIABETES</v>
      </c>
    </row>
    <row r="667" spans="1:10" x14ac:dyDescent="0.25">
      <c r="A667" t="s">
        <v>1704</v>
      </c>
      <c r="B667">
        <v>39.979999999999997</v>
      </c>
      <c r="C667">
        <v>9.4600000000000009</v>
      </c>
      <c r="D667" t="s">
        <v>2380</v>
      </c>
      <c r="E667" t="s">
        <v>2379</v>
      </c>
      <c r="F667" t="s">
        <v>2379</v>
      </c>
      <c r="G667" s="11">
        <v>2</v>
      </c>
      <c r="H667" t="s">
        <v>2379</v>
      </c>
      <c r="I667" t="str" cm="1">
        <f t="array" ref="I667">_xlfn.IFS(B667&lt;=18,"UNDERWEIGHT",B667&lt;=24.9,"NORMALWEIGHT",B667&lt;=29.9,"OVERWEIGHT",B667&gt;=30,"OBESITY")</f>
        <v>OBESITY</v>
      </c>
      <c r="J667" t="str" cm="1">
        <f t="array" ref="J667">_xlfn.IFS(C667&lt;=5.7,"NORMAL",C667&lt;=6.4,"PREDIABETES",C667&gt;=6.5,"DIABETES")</f>
        <v>DIABETES</v>
      </c>
    </row>
    <row r="668" spans="1:10" x14ac:dyDescent="0.25">
      <c r="A668" t="s">
        <v>1703</v>
      </c>
      <c r="B668">
        <v>46.51</v>
      </c>
      <c r="C668">
        <v>8.69</v>
      </c>
      <c r="D668" t="s">
        <v>2380</v>
      </c>
      <c r="E668" t="s">
        <v>2379</v>
      </c>
      <c r="F668" t="s">
        <v>2379</v>
      </c>
      <c r="G668" s="11">
        <v>0</v>
      </c>
      <c r="H668" t="s">
        <v>2379</v>
      </c>
      <c r="I668" t="str" cm="1">
        <f t="array" ref="I668">_xlfn.IFS(B668&lt;=18,"UNDERWEIGHT",B668&lt;=24.9,"NORMALWEIGHT",B668&lt;=29.9,"OVERWEIGHT",B668&gt;=30,"OBESITY")</f>
        <v>OBESITY</v>
      </c>
      <c r="J668" t="str" cm="1">
        <f t="array" ref="J668">_xlfn.IFS(C668&lt;=5.7,"NORMAL",C668&lt;=6.4,"PREDIABETES",C668&gt;=6.5,"DIABETES")</f>
        <v>DIABETES</v>
      </c>
    </row>
    <row r="669" spans="1:10" x14ac:dyDescent="0.25">
      <c r="A669" t="s">
        <v>1702</v>
      </c>
      <c r="B669">
        <v>43.58</v>
      </c>
      <c r="C669">
        <v>4.2300000000000004</v>
      </c>
      <c r="D669" t="s">
        <v>2379</v>
      </c>
      <c r="E669" t="s">
        <v>2379</v>
      </c>
      <c r="F669" t="s">
        <v>2380</v>
      </c>
      <c r="G669" s="11">
        <v>1</v>
      </c>
      <c r="H669" t="s">
        <v>2379</v>
      </c>
      <c r="I669" t="str" cm="1">
        <f t="array" ref="I669">_xlfn.IFS(B669&lt;=18,"UNDERWEIGHT",B669&lt;=24.9,"NORMALWEIGHT",B669&lt;=29.9,"OVERWEIGHT",B669&gt;=30,"OBESITY")</f>
        <v>OBESITY</v>
      </c>
      <c r="J669" t="str" cm="1">
        <f t="array" ref="J669">_xlfn.IFS(C669&lt;=5.7,"NORMAL",C669&lt;=6.4,"PREDIABETES",C669&gt;=6.5,"DIABETES")</f>
        <v>NORMAL</v>
      </c>
    </row>
    <row r="670" spans="1:10" x14ac:dyDescent="0.25">
      <c r="A670" t="s">
        <v>1701</v>
      </c>
      <c r="B670">
        <v>42.28</v>
      </c>
      <c r="C670">
        <v>9.16</v>
      </c>
      <c r="D670" t="s">
        <v>2380</v>
      </c>
      <c r="E670" t="s">
        <v>2379</v>
      </c>
      <c r="F670" t="s">
        <v>2379</v>
      </c>
      <c r="G670" s="11">
        <v>1</v>
      </c>
      <c r="H670" t="s">
        <v>2379</v>
      </c>
      <c r="I670" t="str" cm="1">
        <f t="array" ref="I670">_xlfn.IFS(B670&lt;=18,"UNDERWEIGHT",B670&lt;=24.9,"NORMALWEIGHT",B670&lt;=29.9,"OVERWEIGHT",B670&gt;=30,"OBESITY")</f>
        <v>OBESITY</v>
      </c>
      <c r="J670" t="str" cm="1">
        <f t="array" ref="J670">_xlfn.IFS(C670&lt;=5.7,"NORMAL",C670&lt;=6.4,"PREDIABETES",C670&gt;=6.5,"DIABETES")</f>
        <v>DIABETES</v>
      </c>
    </row>
    <row r="671" spans="1:10" x14ac:dyDescent="0.25">
      <c r="A671" t="s">
        <v>1700</v>
      </c>
      <c r="B671">
        <v>35.520000000000003</v>
      </c>
      <c r="C671">
        <v>8.26</v>
      </c>
      <c r="D671" t="s">
        <v>2379</v>
      </c>
      <c r="E671" t="s">
        <v>2379</v>
      </c>
      <c r="F671" t="s">
        <v>2379</v>
      </c>
      <c r="G671" s="11">
        <v>0</v>
      </c>
      <c r="H671" t="s">
        <v>2379</v>
      </c>
      <c r="I671" t="str" cm="1">
        <f t="array" ref="I671">_xlfn.IFS(B671&lt;=18,"UNDERWEIGHT",B671&lt;=24.9,"NORMALWEIGHT",B671&lt;=29.9,"OVERWEIGHT",B671&gt;=30,"OBESITY")</f>
        <v>OBESITY</v>
      </c>
      <c r="J671" t="str" cm="1">
        <f t="array" ref="J671">_xlfn.IFS(C671&lt;=5.7,"NORMAL",C671&lt;=6.4,"PREDIABETES",C671&gt;=6.5,"DIABETES")</f>
        <v>DIABETES</v>
      </c>
    </row>
    <row r="672" spans="1:10" x14ac:dyDescent="0.25">
      <c r="A672" t="s">
        <v>1699</v>
      </c>
      <c r="B672">
        <v>33.6</v>
      </c>
      <c r="C672">
        <v>11.25</v>
      </c>
      <c r="D672" t="s">
        <v>2379</v>
      </c>
      <c r="E672" t="s">
        <v>2379</v>
      </c>
      <c r="F672" t="s">
        <v>2379</v>
      </c>
      <c r="G672" s="11">
        <v>0</v>
      </c>
      <c r="H672" t="s">
        <v>2379</v>
      </c>
      <c r="I672" t="str" cm="1">
        <f t="array" ref="I672">_xlfn.IFS(B672&lt;=18,"UNDERWEIGHT",B672&lt;=24.9,"NORMALWEIGHT",B672&lt;=29.9,"OVERWEIGHT",B672&gt;=30,"OBESITY")</f>
        <v>OBESITY</v>
      </c>
      <c r="J672" t="str" cm="1">
        <f t="array" ref="J672">_xlfn.IFS(C672&lt;=5.7,"NORMAL",C672&lt;=6.4,"PREDIABETES",C672&gt;=6.5,"DIABETES")</f>
        <v>DIABETES</v>
      </c>
    </row>
    <row r="673" spans="1:10" x14ac:dyDescent="0.25">
      <c r="A673" t="s">
        <v>1698</v>
      </c>
      <c r="B673">
        <v>22.42</v>
      </c>
      <c r="C673">
        <v>6.74</v>
      </c>
      <c r="D673" t="s">
        <v>2379</v>
      </c>
      <c r="E673" t="s">
        <v>2379</v>
      </c>
      <c r="F673" t="s">
        <v>2379</v>
      </c>
      <c r="G673" s="11">
        <v>0</v>
      </c>
      <c r="H673" t="s">
        <v>2380</v>
      </c>
      <c r="I673" t="str" cm="1">
        <f t="array" ref="I673">_xlfn.IFS(B673&lt;=18,"UNDERWEIGHT",B673&lt;=24.9,"NORMALWEIGHT",B673&lt;=29.9,"OVERWEIGHT",B673&gt;=30,"OBESITY")</f>
        <v>NORMALWEIGHT</v>
      </c>
      <c r="J673" t="str" cm="1">
        <f t="array" ref="J673">_xlfn.IFS(C673&lt;=5.7,"NORMAL",C673&lt;=6.4,"PREDIABETES",C673&gt;=6.5,"DIABETES")</f>
        <v>DIABETES</v>
      </c>
    </row>
    <row r="674" spans="1:10" x14ac:dyDescent="0.25">
      <c r="A674" t="s">
        <v>1697</v>
      </c>
      <c r="B674">
        <v>46.86</v>
      </c>
      <c r="C674">
        <v>4.87</v>
      </c>
      <c r="D674" t="s">
        <v>2379</v>
      </c>
      <c r="E674" t="s">
        <v>2379</v>
      </c>
      <c r="F674" t="s">
        <v>2379</v>
      </c>
      <c r="G674" s="11">
        <v>0</v>
      </c>
      <c r="H674" t="s">
        <v>2379</v>
      </c>
      <c r="I674" t="str" cm="1">
        <f t="array" ref="I674">_xlfn.IFS(B674&lt;=18,"UNDERWEIGHT",B674&lt;=24.9,"NORMALWEIGHT",B674&lt;=29.9,"OVERWEIGHT",B674&gt;=30,"OBESITY")</f>
        <v>OBESITY</v>
      </c>
      <c r="J674" t="str" cm="1">
        <f t="array" ref="J674">_xlfn.IFS(C674&lt;=5.7,"NORMAL",C674&lt;=6.4,"PREDIABETES",C674&gt;=6.5,"DIABETES")</f>
        <v>NORMAL</v>
      </c>
    </row>
    <row r="675" spans="1:10" x14ac:dyDescent="0.25">
      <c r="A675" t="s">
        <v>1696</v>
      </c>
      <c r="B675">
        <v>32.965000000000003</v>
      </c>
      <c r="C675">
        <v>6.68</v>
      </c>
      <c r="D675" t="s">
        <v>2379</v>
      </c>
      <c r="E675" t="s">
        <v>2379</v>
      </c>
      <c r="F675" t="s">
        <v>2379</v>
      </c>
      <c r="G675" s="11">
        <v>3</v>
      </c>
      <c r="H675" t="s">
        <v>2379</v>
      </c>
      <c r="I675" t="str" cm="1">
        <f t="array" ref="I675">_xlfn.IFS(B675&lt;=18,"UNDERWEIGHT",B675&lt;=24.9,"NORMALWEIGHT",B675&lt;=29.9,"OVERWEIGHT",B675&gt;=30,"OBESITY")</f>
        <v>OBESITY</v>
      </c>
      <c r="J675" t="str" cm="1">
        <f t="array" ref="J675">_xlfn.IFS(C675&lt;=5.7,"NORMAL",C675&lt;=6.4,"PREDIABETES",C675&gt;=6.5,"DIABETES")</f>
        <v>DIABETES</v>
      </c>
    </row>
    <row r="676" spans="1:10" x14ac:dyDescent="0.25">
      <c r="A676" t="s">
        <v>1695</v>
      </c>
      <c r="B676">
        <v>39.340000000000003</v>
      </c>
      <c r="C676">
        <v>5.0199999999999996</v>
      </c>
      <c r="D676" t="s">
        <v>2380</v>
      </c>
      <c r="E676" t="s">
        <v>2379</v>
      </c>
      <c r="F676" t="s">
        <v>2380</v>
      </c>
      <c r="G676" s="11">
        <v>1</v>
      </c>
      <c r="H676" t="s">
        <v>2379</v>
      </c>
      <c r="I676" t="str" cm="1">
        <f t="array" ref="I676">_xlfn.IFS(B676&lt;=18,"UNDERWEIGHT",B676&lt;=24.9,"NORMALWEIGHT",B676&lt;=29.9,"OVERWEIGHT",B676&gt;=30,"OBESITY")</f>
        <v>OBESITY</v>
      </c>
      <c r="J676" t="str" cm="1">
        <f t="array" ref="J676">_xlfn.IFS(C676&lt;=5.7,"NORMAL",C676&lt;=6.4,"PREDIABETES",C676&gt;=6.5,"DIABETES")</f>
        <v>NORMAL</v>
      </c>
    </row>
    <row r="677" spans="1:10" x14ac:dyDescent="0.25">
      <c r="A677" t="s">
        <v>1694</v>
      </c>
      <c r="B677">
        <v>47</v>
      </c>
      <c r="C677">
        <v>10.64</v>
      </c>
      <c r="D677" t="s">
        <v>2380</v>
      </c>
      <c r="E677" t="s">
        <v>2379</v>
      </c>
      <c r="F677" t="s">
        <v>2379</v>
      </c>
      <c r="G677" s="11">
        <v>0</v>
      </c>
      <c r="H677" t="s">
        <v>2379</v>
      </c>
      <c r="I677" t="str" cm="1">
        <f t="array" ref="I677">_xlfn.IFS(B677&lt;=18,"UNDERWEIGHT",B677&lt;=24.9,"NORMALWEIGHT",B677&lt;=29.9,"OVERWEIGHT",B677&gt;=30,"OBESITY")</f>
        <v>OBESITY</v>
      </c>
      <c r="J677" t="str" cm="1">
        <f t="array" ref="J677">_xlfn.IFS(C677&lt;=5.7,"NORMAL",C677&lt;=6.4,"PREDIABETES",C677&gt;=6.5,"DIABETES")</f>
        <v>DIABETES</v>
      </c>
    </row>
    <row r="678" spans="1:10" x14ac:dyDescent="0.25">
      <c r="A678" t="s">
        <v>1693</v>
      </c>
      <c r="B678">
        <v>36.71</v>
      </c>
      <c r="C678">
        <v>8.74</v>
      </c>
      <c r="D678" t="s">
        <v>2380</v>
      </c>
      <c r="E678" t="s">
        <v>2379</v>
      </c>
      <c r="F678" t="s">
        <v>2379</v>
      </c>
      <c r="G678" s="11">
        <v>0</v>
      </c>
      <c r="H678" t="s">
        <v>2379</v>
      </c>
      <c r="I678" t="str" cm="1">
        <f t="array" ref="I678">_xlfn.IFS(B678&lt;=18,"UNDERWEIGHT",B678&lt;=24.9,"NORMALWEIGHT",B678&lt;=29.9,"OVERWEIGHT",B678&gt;=30,"OBESITY")</f>
        <v>OBESITY</v>
      </c>
      <c r="J678" t="str" cm="1">
        <f t="array" ref="J678">_xlfn.IFS(C678&lt;=5.7,"NORMAL",C678&lt;=6.4,"PREDIABETES",C678&gt;=6.5,"DIABETES")</f>
        <v>DIABETES</v>
      </c>
    </row>
    <row r="679" spans="1:10" x14ac:dyDescent="0.25">
      <c r="A679" t="s">
        <v>1692</v>
      </c>
      <c r="B679">
        <v>53.48</v>
      </c>
      <c r="C679">
        <v>5.64</v>
      </c>
      <c r="D679" t="s">
        <v>2379</v>
      </c>
      <c r="E679" t="s">
        <v>2379</v>
      </c>
      <c r="F679" t="s">
        <v>2379</v>
      </c>
      <c r="G679" s="11">
        <v>0</v>
      </c>
      <c r="H679" t="s">
        <v>2379</v>
      </c>
      <c r="I679" t="str" cm="1">
        <f t="array" ref="I679">_xlfn.IFS(B679&lt;=18,"UNDERWEIGHT",B679&lt;=24.9,"NORMALWEIGHT",B679&lt;=29.9,"OVERWEIGHT",B679&gt;=30,"OBESITY")</f>
        <v>OBESITY</v>
      </c>
      <c r="J679" t="str" cm="1">
        <f t="array" ref="J679">_xlfn.IFS(C679&lt;=5.7,"NORMAL",C679&lt;=6.4,"PREDIABETES",C679&gt;=6.5,"DIABETES")</f>
        <v>NORMAL</v>
      </c>
    </row>
    <row r="680" spans="1:10" x14ac:dyDescent="0.25">
      <c r="A680" t="s">
        <v>1691</v>
      </c>
      <c r="B680">
        <v>35.5</v>
      </c>
      <c r="C680">
        <v>10.37</v>
      </c>
      <c r="D680" t="s">
        <v>2379</v>
      </c>
      <c r="E680" t="s">
        <v>2379</v>
      </c>
      <c r="F680" t="s">
        <v>2379</v>
      </c>
      <c r="G680" s="11">
        <v>0</v>
      </c>
      <c r="H680" t="s">
        <v>2379</v>
      </c>
      <c r="I680" t="str" cm="1">
        <f t="array" ref="I680">_xlfn.IFS(B680&lt;=18,"UNDERWEIGHT",B680&lt;=24.9,"NORMALWEIGHT",B680&lt;=29.9,"OVERWEIGHT",B680&gt;=30,"OBESITY")</f>
        <v>OBESITY</v>
      </c>
      <c r="J680" t="str" cm="1">
        <f t="array" ref="J680">_xlfn.IFS(C680&lt;=5.7,"NORMAL",C680&lt;=6.4,"PREDIABETES",C680&gt;=6.5,"DIABETES")</f>
        <v>DIABETES</v>
      </c>
    </row>
    <row r="681" spans="1:10" x14ac:dyDescent="0.25">
      <c r="A681" t="s">
        <v>1690</v>
      </c>
      <c r="B681">
        <v>36.979999999999997</v>
      </c>
      <c r="C681">
        <v>9.56</v>
      </c>
      <c r="D681" t="s">
        <v>2380</v>
      </c>
      <c r="E681" t="s">
        <v>2379</v>
      </c>
      <c r="F681" t="s">
        <v>2379</v>
      </c>
      <c r="G681" s="11">
        <v>0</v>
      </c>
      <c r="H681" t="s">
        <v>2379</v>
      </c>
      <c r="I681" t="str" cm="1">
        <f t="array" ref="I681">_xlfn.IFS(B681&lt;=18,"UNDERWEIGHT",B681&lt;=24.9,"NORMALWEIGHT",B681&lt;=29.9,"OVERWEIGHT",B681&gt;=30,"OBESITY")</f>
        <v>OBESITY</v>
      </c>
      <c r="J681" t="str" cm="1">
        <f t="array" ref="J681">_xlfn.IFS(C681&lt;=5.7,"NORMAL",C681&lt;=6.4,"PREDIABETES",C681&gt;=6.5,"DIABETES")</f>
        <v>DIABETES</v>
      </c>
    </row>
    <row r="682" spans="1:10" x14ac:dyDescent="0.25">
      <c r="A682" t="s">
        <v>1689</v>
      </c>
      <c r="B682">
        <v>32.395000000000003</v>
      </c>
      <c r="C682">
        <v>8.23</v>
      </c>
      <c r="D682" t="s">
        <v>2380</v>
      </c>
      <c r="E682" t="s">
        <v>2379</v>
      </c>
      <c r="F682" t="s">
        <v>2380</v>
      </c>
      <c r="G682" s="11">
        <v>1</v>
      </c>
      <c r="H682" t="s">
        <v>2379</v>
      </c>
      <c r="I682" t="str" cm="1">
        <f t="array" ref="I682">_xlfn.IFS(B682&lt;=18,"UNDERWEIGHT",B682&lt;=24.9,"NORMALWEIGHT",B682&lt;=29.9,"OVERWEIGHT",B682&gt;=30,"OBESITY")</f>
        <v>OBESITY</v>
      </c>
      <c r="J682" t="str" cm="1">
        <f t="array" ref="J682">_xlfn.IFS(C682&lt;=5.7,"NORMAL",C682&lt;=6.4,"PREDIABETES",C682&gt;=6.5,"DIABETES")</f>
        <v>DIABETES</v>
      </c>
    </row>
    <row r="683" spans="1:10" x14ac:dyDescent="0.25">
      <c r="A683" t="s">
        <v>1688</v>
      </c>
      <c r="B683">
        <v>32.729999999999997</v>
      </c>
      <c r="C683">
        <v>7.03</v>
      </c>
      <c r="D683" t="s">
        <v>2379</v>
      </c>
      <c r="E683" t="s">
        <v>2379</v>
      </c>
      <c r="F683" t="s">
        <v>2379</v>
      </c>
      <c r="G683" s="11">
        <v>0</v>
      </c>
      <c r="H683" t="s">
        <v>2379</v>
      </c>
      <c r="I683" t="str" cm="1">
        <f t="array" ref="I683">_xlfn.IFS(B683&lt;=18,"UNDERWEIGHT",B683&lt;=24.9,"NORMALWEIGHT",B683&lt;=29.9,"OVERWEIGHT",B683&gt;=30,"OBESITY")</f>
        <v>OBESITY</v>
      </c>
      <c r="J683" t="str" cm="1">
        <f t="array" ref="J683">_xlfn.IFS(C683&lt;=5.7,"NORMAL",C683&lt;=6.4,"PREDIABETES",C683&gt;=6.5,"DIABETES")</f>
        <v>DIABETES</v>
      </c>
    </row>
    <row r="684" spans="1:10" x14ac:dyDescent="0.25">
      <c r="A684" t="s">
        <v>1687</v>
      </c>
      <c r="B684">
        <v>20.52</v>
      </c>
      <c r="C684">
        <v>5.45</v>
      </c>
      <c r="D684" t="s">
        <v>2379</v>
      </c>
      <c r="E684" t="s">
        <v>2379</v>
      </c>
      <c r="F684" t="s">
        <v>2379</v>
      </c>
      <c r="G684" s="11">
        <v>1</v>
      </c>
      <c r="H684" t="s">
        <v>2380</v>
      </c>
      <c r="I684" t="str" cm="1">
        <f t="array" ref="I684">_xlfn.IFS(B684&lt;=18,"UNDERWEIGHT",B684&lt;=24.9,"NORMALWEIGHT",B684&lt;=29.9,"OVERWEIGHT",B684&gt;=30,"OBESITY")</f>
        <v>NORMALWEIGHT</v>
      </c>
      <c r="J684" t="str" cm="1">
        <f t="array" ref="J684">_xlfn.IFS(C684&lt;=5.7,"NORMAL",C684&lt;=6.4,"PREDIABETES",C684&gt;=6.5,"DIABETES")</f>
        <v>NORMAL</v>
      </c>
    </row>
    <row r="685" spans="1:10" x14ac:dyDescent="0.25">
      <c r="A685" t="s">
        <v>1686</v>
      </c>
      <c r="B685">
        <v>51.72</v>
      </c>
      <c r="C685">
        <v>5.76</v>
      </c>
      <c r="D685" t="s">
        <v>2379</v>
      </c>
      <c r="E685" t="s">
        <v>2379</v>
      </c>
      <c r="F685" t="s">
        <v>2379</v>
      </c>
      <c r="G685" s="11">
        <v>0</v>
      </c>
      <c r="H685" t="s">
        <v>2379</v>
      </c>
      <c r="I685" t="str" cm="1">
        <f t="array" ref="I685">_xlfn.IFS(B685&lt;=18,"UNDERWEIGHT",B685&lt;=24.9,"NORMALWEIGHT",B685&lt;=29.9,"OVERWEIGHT",B685&gt;=30,"OBESITY")</f>
        <v>OBESITY</v>
      </c>
      <c r="J685" t="str" cm="1">
        <f t="array" ref="J685">_xlfn.IFS(C685&lt;=5.7,"NORMAL",C685&lt;=6.4,"PREDIABETES",C685&gt;=6.5,"DIABETES")</f>
        <v>PREDIABETES</v>
      </c>
    </row>
    <row r="686" spans="1:10" x14ac:dyDescent="0.25">
      <c r="A686" t="s">
        <v>1685</v>
      </c>
      <c r="B686">
        <v>50.2</v>
      </c>
      <c r="C686">
        <v>5.4</v>
      </c>
      <c r="D686" t="s">
        <v>2379</v>
      </c>
      <c r="E686" t="s">
        <v>2379</v>
      </c>
      <c r="F686" t="s">
        <v>2379</v>
      </c>
      <c r="G686" s="11">
        <v>0</v>
      </c>
      <c r="H686" t="s">
        <v>2379</v>
      </c>
      <c r="I686" t="str" cm="1">
        <f t="array" ref="I686">_xlfn.IFS(B686&lt;=18,"UNDERWEIGHT",B686&lt;=24.9,"NORMALWEIGHT",B686&lt;=29.9,"OVERWEIGHT",B686&gt;=30,"OBESITY")</f>
        <v>OBESITY</v>
      </c>
      <c r="J686" t="str" cm="1">
        <f t="array" ref="J686">_xlfn.IFS(C686&lt;=5.7,"NORMAL",C686&lt;=6.4,"PREDIABETES",C686&gt;=6.5,"DIABETES")</f>
        <v>NORMAL</v>
      </c>
    </row>
    <row r="687" spans="1:10" x14ac:dyDescent="0.25">
      <c r="A687" t="s">
        <v>1684</v>
      </c>
      <c r="B687">
        <v>25.52</v>
      </c>
      <c r="C687">
        <v>6.35</v>
      </c>
      <c r="D687" t="s">
        <v>2379</v>
      </c>
      <c r="E687" t="s">
        <v>2379</v>
      </c>
      <c r="F687" t="s">
        <v>2380</v>
      </c>
      <c r="G687" s="11">
        <v>1</v>
      </c>
      <c r="H687" t="s">
        <v>2379</v>
      </c>
      <c r="I687" t="str" cm="1">
        <f t="array" ref="I687">_xlfn.IFS(B687&lt;=18,"UNDERWEIGHT",B687&lt;=24.9,"NORMALWEIGHT",B687&lt;=29.9,"OVERWEIGHT",B687&gt;=30,"OBESITY")</f>
        <v>OVERWEIGHT</v>
      </c>
      <c r="J687" t="str" cm="1">
        <f t="array" ref="J687">_xlfn.IFS(C687&lt;=5.7,"NORMAL",C687&lt;=6.4,"PREDIABETES",C687&gt;=6.5,"DIABETES")</f>
        <v>PREDIABETES</v>
      </c>
    </row>
    <row r="688" spans="1:10" x14ac:dyDescent="0.25">
      <c r="A688" t="s">
        <v>1683</v>
      </c>
      <c r="B688">
        <v>35.200000000000003</v>
      </c>
      <c r="C688">
        <v>6.26</v>
      </c>
      <c r="D688" t="s">
        <v>2380</v>
      </c>
      <c r="E688" t="s">
        <v>2379</v>
      </c>
      <c r="F688" t="s">
        <v>2379</v>
      </c>
      <c r="G688" s="11">
        <v>2</v>
      </c>
      <c r="H688" t="s">
        <v>2379</v>
      </c>
      <c r="I688" t="str" cm="1">
        <f t="array" ref="I688">_xlfn.IFS(B688&lt;=18,"UNDERWEIGHT",B688&lt;=24.9,"NORMALWEIGHT",B688&lt;=29.9,"OVERWEIGHT",B688&gt;=30,"OBESITY")</f>
        <v>OBESITY</v>
      </c>
      <c r="J688" t="str" cm="1">
        <f t="array" ref="J688">_xlfn.IFS(C688&lt;=5.7,"NORMAL",C688&lt;=6.4,"PREDIABETES",C688&gt;=6.5,"DIABETES")</f>
        <v>PREDIABETES</v>
      </c>
    </row>
    <row r="689" spans="1:10" x14ac:dyDescent="0.25">
      <c r="A689" t="s">
        <v>1682</v>
      </c>
      <c r="B689">
        <v>41.26</v>
      </c>
      <c r="C689">
        <v>5.97</v>
      </c>
      <c r="D689" t="s">
        <v>2380</v>
      </c>
      <c r="E689" t="s">
        <v>2379</v>
      </c>
      <c r="F689" t="s">
        <v>2379</v>
      </c>
      <c r="G689" s="11">
        <v>0</v>
      </c>
      <c r="H689" t="s">
        <v>2379</v>
      </c>
      <c r="I689" t="str" cm="1">
        <f t="array" ref="I689">_xlfn.IFS(B689&lt;=18,"UNDERWEIGHT",B689&lt;=24.9,"NORMALWEIGHT",B689&lt;=29.9,"OVERWEIGHT",B689&gt;=30,"OBESITY")</f>
        <v>OBESITY</v>
      </c>
      <c r="J689" t="str" cm="1">
        <f t="array" ref="J689">_xlfn.IFS(C689&lt;=5.7,"NORMAL",C689&lt;=6.4,"PREDIABETES",C689&gt;=6.5,"DIABETES")</f>
        <v>PREDIABETES</v>
      </c>
    </row>
    <row r="690" spans="1:10" x14ac:dyDescent="0.25">
      <c r="A690" t="s">
        <v>1681</v>
      </c>
      <c r="B690">
        <v>17.195</v>
      </c>
      <c r="C690">
        <v>5.29</v>
      </c>
      <c r="D690" t="s">
        <v>2380</v>
      </c>
      <c r="E690" t="s">
        <v>2379</v>
      </c>
      <c r="F690" t="s">
        <v>2379</v>
      </c>
      <c r="G690" s="11">
        <v>0</v>
      </c>
      <c r="H690" t="s">
        <v>2380</v>
      </c>
      <c r="I690" t="str" cm="1">
        <f t="array" ref="I690">_xlfn.IFS(B690&lt;=18,"UNDERWEIGHT",B690&lt;=24.9,"NORMALWEIGHT",B690&lt;=29.9,"OVERWEIGHT",B690&gt;=30,"OBESITY")</f>
        <v>UNDERWEIGHT</v>
      </c>
      <c r="J690" t="str" cm="1">
        <f t="array" ref="J690">_xlfn.IFS(C690&lt;=5.7,"NORMAL",C690&lt;=6.4,"PREDIABETES",C690&gt;=6.5,"DIABETES")</f>
        <v>NORMAL</v>
      </c>
    </row>
    <row r="691" spans="1:10" x14ac:dyDescent="0.25">
      <c r="A691" t="s">
        <v>1680</v>
      </c>
      <c r="B691">
        <v>23.085000000000001</v>
      </c>
      <c r="C691">
        <v>4.2699999999999996</v>
      </c>
      <c r="D691" t="s">
        <v>2380</v>
      </c>
      <c r="E691" t="s">
        <v>2379</v>
      </c>
      <c r="F691" t="s">
        <v>2379</v>
      </c>
      <c r="G691" s="11">
        <v>2</v>
      </c>
      <c r="H691" t="s">
        <v>2379</v>
      </c>
      <c r="I691" t="str" cm="1">
        <f t="array" ref="I691">_xlfn.IFS(B691&lt;=18,"UNDERWEIGHT",B691&lt;=24.9,"NORMALWEIGHT",B691&lt;=29.9,"OVERWEIGHT",B691&gt;=30,"OBESITY")</f>
        <v>NORMALWEIGHT</v>
      </c>
      <c r="J691" t="str" cm="1">
        <f t="array" ref="J691">_xlfn.IFS(C691&lt;=5.7,"NORMAL",C691&lt;=6.4,"PREDIABETES",C691&gt;=6.5,"DIABETES")</f>
        <v>NORMAL</v>
      </c>
    </row>
    <row r="692" spans="1:10" x14ac:dyDescent="0.25">
      <c r="A692" t="s">
        <v>1679</v>
      </c>
      <c r="B692">
        <v>21.66</v>
      </c>
      <c r="C692">
        <v>5.2</v>
      </c>
      <c r="D692" t="s">
        <v>2380</v>
      </c>
      <c r="E692" t="s">
        <v>2379</v>
      </c>
      <c r="F692" t="s">
        <v>2379</v>
      </c>
      <c r="G692" s="11">
        <v>2</v>
      </c>
      <c r="H692" t="s">
        <v>2379</v>
      </c>
      <c r="I692" t="str" cm="1">
        <f t="array" ref="I692">_xlfn.IFS(B692&lt;=18,"UNDERWEIGHT",B692&lt;=24.9,"NORMALWEIGHT",B692&lt;=29.9,"OVERWEIGHT",B692&gt;=30,"OBESITY")</f>
        <v>NORMALWEIGHT</v>
      </c>
      <c r="J692" t="str" cm="1">
        <f t="array" ref="J692">_xlfn.IFS(C692&lt;=5.7,"NORMAL",C692&lt;=6.4,"PREDIABETES",C692&gt;=6.5,"DIABETES")</f>
        <v>NORMAL</v>
      </c>
    </row>
    <row r="693" spans="1:10" x14ac:dyDescent="0.25">
      <c r="A693" t="s">
        <v>1678</v>
      </c>
      <c r="B693">
        <v>36.47</v>
      </c>
      <c r="C693">
        <v>8.23</v>
      </c>
      <c r="D693" t="s">
        <v>2380</v>
      </c>
      <c r="E693" t="s">
        <v>2379</v>
      </c>
      <c r="F693" t="s">
        <v>2379</v>
      </c>
      <c r="G693" s="11">
        <v>0</v>
      </c>
      <c r="H693" t="s">
        <v>2379</v>
      </c>
      <c r="I693" t="str" cm="1">
        <f t="array" ref="I693">_xlfn.IFS(B693&lt;=18,"UNDERWEIGHT",B693&lt;=24.9,"NORMALWEIGHT",B693&lt;=29.9,"OVERWEIGHT",B693&gt;=30,"OBESITY")</f>
        <v>OBESITY</v>
      </c>
      <c r="J693" t="str" cm="1">
        <f t="array" ref="J693">_xlfn.IFS(C693&lt;=5.7,"NORMAL",C693&lt;=6.4,"PREDIABETES",C693&gt;=6.5,"DIABETES")</f>
        <v>DIABETES</v>
      </c>
    </row>
    <row r="694" spans="1:10" x14ac:dyDescent="0.25">
      <c r="A694" t="s">
        <v>1677</v>
      </c>
      <c r="B694">
        <v>36.08</v>
      </c>
      <c r="C694">
        <v>10.33</v>
      </c>
      <c r="D694" t="s">
        <v>2380</v>
      </c>
      <c r="E694" t="s">
        <v>2379</v>
      </c>
      <c r="F694" t="s">
        <v>2379</v>
      </c>
      <c r="G694" s="11">
        <v>0</v>
      </c>
      <c r="H694" t="s">
        <v>2379</v>
      </c>
      <c r="I694" t="str" cm="1">
        <f t="array" ref="I694">_xlfn.IFS(B694&lt;=18,"UNDERWEIGHT",B694&lt;=24.9,"NORMALWEIGHT",B694&lt;=29.9,"OVERWEIGHT",B694&gt;=30,"OBESITY")</f>
        <v>OBESITY</v>
      </c>
      <c r="J694" t="str" cm="1">
        <f t="array" ref="J694">_xlfn.IFS(C694&lt;=5.7,"NORMAL",C694&lt;=6.4,"PREDIABETES",C694&gt;=6.5,"DIABETES")</f>
        <v>DIABETES</v>
      </c>
    </row>
    <row r="695" spans="1:10" x14ac:dyDescent="0.25">
      <c r="A695" t="s">
        <v>1676</v>
      </c>
      <c r="B695">
        <v>23.18</v>
      </c>
      <c r="C695">
        <v>6.13</v>
      </c>
      <c r="D695" t="s">
        <v>2379</v>
      </c>
      <c r="E695" t="s">
        <v>2379</v>
      </c>
      <c r="F695" t="s">
        <v>2379</v>
      </c>
      <c r="G695" s="11">
        <v>0</v>
      </c>
      <c r="H695" t="s">
        <v>2379</v>
      </c>
      <c r="I695" t="str" cm="1">
        <f t="array" ref="I695">_xlfn.IFS(B695&lt;=18,"UNDERWEIGHT",B695&lt;=24.9,"NORMALWEIGHT",B695&lt;=29.9,"OVERWEIGHT",B695&gt;=30,"OBESITY")</f>
        <v>NORMALWEIGHT</v>
      </c>
      <c r="J695" t="str" cm="1">
        <f t="array" ref="J695">_xlfn.IFS(C695&lt;=5.7,"NORMAL",C695&lt;=6.4,"PREDIABETES",C695&gt;=6.5,"DIABETES")</f>
        <v>PREDIABETES</v>
      </c>
    </row>
    <row r="696" spans="1:10" x14ac:dyDescent="0.25">
      <c r="A696" t="s">
        <v>1675</v>
      </c>
      <c r="B696">
        <v>39.159999999999997</v>
      </c>
      <c r="C696">
        <v>8.08</v>
      </c>
      <c r="D696" t="s">
        <v>2379</v>
      </c>
      <c r="E696" t="s">
        <v>2379</v>
      </c>
      <c r="F696" t="s">
        <v>2379</v>
      </c>
      <c r="G696" s="11">
        <v>3</v>
      </c>
      <c r="H696" t="s">
        <v>2379</v>
      </c>
      <c r="I696" t="str" cm="1">
        <f t="array" ref="I696">_xlfn.IFS(B696&lt;=18,"UNDERWEIGHT",B696&lt;=24.9,"NORMALWEIGHT",B696&lt;=29.9,"OVERWEIGHT",B696&gt;=30,"OBESITY")</f>
        <v>OBESITY</v>
      </c>
      <c r="J696" t="str" cm="1">
        <f t="array" ref="J696">_xlfn.IFS(C696&lt;=5.7,"NORMAL",C696&lt;=6.4,"PREDIABETES",C696&gt;=6.5,"DIABETES")</f>
        <v>DIABETES</v>
      </c>
    </row>
    <row r="697" spans="1:10" x14ac:dyDescent="0.25">
      <c r="A697" t="s">
        <v>1674</v>
      </c>
      <c r="B697">
        <v>38.19</v>
      </c>
      <c r="C697">
        <v>10.49</v>
      </c>
      <c r="D697" t="s">
        <v>2379</v>
      </c>
      <c r="E697" t="s">
        <v>2379</v>
      </c>
      <c r="F697" t="s">
        <v>2379</v>
      </c>
      <c r="G697" s="11">
        <v>3</v>
      </c>
      <c r="H697" t="s">
        <v>2379</v>
      </c>
      <c r="I697" t="str" cm="1">
        <f t="array" ref="I697">_xlfn.IFS(B697&lt;=18,"UNDERWEIGHT",B697&lt;=24.9,"NORMALWEIGHT",B697&lt;=29.9,"OVERWEIGHT",B697&gt;=30,"OBESITY")</f>
        <v>OBESITY</v>
      </c>
      <c r="J697" t="str" cm="1">
        <f t="array" ref="J697">_xlfn.IFS(C697&lt;=5.7,"NORMAL",C697&lt;=6.4,"PREDIABETES",C697&gt;=6.5,"DIABETES")</f>
        <v>DIABETES</v>
      </c>
    </row>
    <row r="698" spans="1:10" x14ac:dyDescent="0.25">
      <c r="A698" t="s">
        <v>1673</v>
      </c>
      <c r="B698">
        <v>26.41</v>
      </c>
      <c r="C698">
        <v>8.11</v>
      </c>
      <c r="D698" t="s">
        <v>2379</v>
      </c>
      <c r="E698" t="s">
        <v>2379</v>
      </c>
      <c r="F698" t="s">
        <v>2379</v>
      </c>
      <c r="G698" s="11">
        <v>3</v>
      </c>
      <c r="H698" t="s">
        <v>2379</v>
      </c>
      <c r="I698" t="str" cm="1">
        <f t="array" ref="I698">_xlfn.IFS(B698&lt;=18,"UNDERWEIGHT",B698&lt;=24.9,"NORMALWEIGHT",B698&lt;=29.9,"OVERWEIGHT",B698&gt;=30,"OBESITY")</f>
        <v>OVERWEIGHT</v>
      </c>
      <c r="J698" t="str" cm="1">
        <f t="array" ref="J698">_xlfn.IFS(C698&lt;=5.7,"NORMAL",C698&lt;=6.4,"PREDIABETES",C698&gt;=6.5,"DIABETES")</f>
        <v>DIABETES</v>
      </c>
    </row>
    <row r="699" spans="1:10" x14ac:dyDescent="0.25">
      <c r="A699" t="s">
        <v>1672</v>
      </c>
      <c r="B699">
        <v>28.785</v>
      </c>
      <c r="C699">
        <v>6.6</v>
      </c>
      <c r="D699" t="s">
        <v>2379</v>
      </c>
      <c r="E699" t="s">
        <v>2379</v>
      </c>
      <c r="F699" t="s">
        <v>2379</v>
      </c>
      <c r="G699" s="11">
        <v>0</v>
      </c>
      <c r="H699" t="s">
        <v>2379</v>
      </c>
      <c r="I699" t="str" cm="1">
        <f t="array" ref="I699">_xlfn.IFS(B699&lt;=18,"UNDERWEIGHT",B699&lt;=24.9,"NORMALWEIGHT",B699&lt;=29.9,"OVERWEIGHT",B699&gt;=30,"OBESITY")</f>
        <v>OVERWEIGHT</v>
      </c>
      <c r="J699" t="str" cm="1">
        <f t="array" ref="J699">_xlfn.IFS(C699&lt;=5.7,"NORMAL",C699&lt;=6.4,"PREDIABETES",C699&gt;=6.5,"DIABETES")</f>
        <v>DIABETES</v>
      </c>
    </row>
    <row r="700" spans="1:10" x14ac:dyDescent="0.25">
      <c r="A700" t="s">
        <v>1671</v>
      </c>
      <c r="B700">
        <v>26.695</v>
      </c>
      <c r="C700">
        <v>10.14</v>
      </c>
      <c r="D700" t="s">
        <v>2380</v>
      </c>
      <c r="E700" t="s">
        <v>2379</v>
      </c>
      <c r="F700" t="s">
        <v>2380</v>
      </c>
      <c r="G700" s="11">
        <v>1</v>
      </c>
      <c r="H700" t="s">
        <v>2379</v>
      </c>
      <c r="I700" t="str" cm="1">
        <f t="array" ref="I700">_xlfn.IFS(B700&lt;=18,"UNDERWEIGHT",B700&lt;=24.9,"NORMALWEIGHT",B700&lt;=29.9,"OVERWEIGHT",B700&gt;=30,"OBESITY")</f>
        <v>OVERWEIGHT</v>
      </c>
      <c r="J700" t="str" cm="1">
        <f t="array" ref="J700">_xlfn.IFS(C700&lt;=5.7,"NORMAL",C700&lt;=6.4,"PREDIABETES",C700&gt;=6.5,"DIABETES")</f>
        <v>DIABETES</v>
      </c>
    </row>
    <row r="701" spans="1:10" x14ac:dyDescent="0.25">
      <c r="A701" t="s">
        <v>1670</v>
      </c>
      <c r="B701">
        <v>32.799999999999997</v>
      </c>
      <c r="C701">
        <v>6.06</v>
      </c>
      <c r="D701" t="s">
        <v>2380</v>
      </c>
      <c r="E701" t="s">
        <v>2379</v>
      </c>
      <c r="F701" t="s">
        <v>2379</v>
      </c>
      <c r="G701" s="11">
        <v>1</v>
      </c>
      <c r="H701" t="s">
        <v>2379</v>
      </c>
      <c r="I701" t="str" cm="1">
        <f t="array" ref="I701">_xlfn.IFS(B701&lt;=18,"UNDERWEIGHT",B701&lt;=24.9,"NORMALWEIGHT",B701&lt;=29.9,"OVERWEIGHT",B701&gt;=30,"OBESITY")</f>
        <v>OBESITY</v>
      </c>
      <c r="J701" t="str" cm="1">
        <f t="array" ref="J701">_xlfn.IFS(C701&lt;=5.7,"NORMAL",C701&lt;=6.4,"PREDIABETES",C701&gt;=6.5,"DIABETES")</f>
        <v>PREDIABETES</v>
      </c>
    </row>
    <row r="702" spans="1:10" x14ac:dyDescent="0.25">
      <c r="A702" t="s">
        <v>1669</v>
      </c>
      <c r="B702">
        <v>35.869999999999997</v>
      </c>
      <c r="C702">
        <v>9.91</v>
      </c>
      <c r="D702" t="s">
        <v>2380</v>
      </c>
      <c r="E702" t="s">
        <v>2379</v>
      </c>
      <c r="F702" t="s">
        <v>2379</v>
      </c>
      <c r="G702" s="11">
        <v>0</v>
      </c>
      <c r="H702" t="s">
        <v>2379</v>
      </c>
      <c r="I702" t="str" cm="1">
        <f t="array" ref="I702">_xlfn.IFS(B702&lt;=18,"UNDERWEIGHT",B702&lt;=24.9,"NORMALWEIGHT",B702&lt;=29.9,"OVERWEIGHT",B702&gt;=30,"OBESITY")</f>
        <v>OBESITY</v>
      </c>
      <c r="J702" t="str" cm="1">
        <f t="array" ref="J702">_xlfn.IFS(C702&lt;=5.7,"NORMAL",C702&lt;=6.4,"PREDIABETES",C702&gt;=6.5,"DIABETES")</f>
        <v>DIABETES</v>
      </c>
    </row>
    <row r="703" spans="1:10" x14ac:dyDescent="0.25">
      <c r="A703" t="s">
        <v>1668</v>
      </c>
      <c r="B703">
        <v>21.66</v>
      </c>
      <c r="C703">
        <v>4.1399999999999997</v>
      </c>
      <c r="D703" t="s">
        <v>2380</v>
      </c>
      <c r="E703" t="s">
        <v>2379</v>
      </c>
      <c r="F703" t="s">
        <v>2379</v>
      </c>
      <c r="G703" s="11">
        <v>2</v>
      </c>
      <c r="H703" t="s">
        <v>2379</v>
      </c>
      <c r="I703" t="str" cm="1">
        <f t="array" ref="I703">_xlfn.IFS(B703&lt;=18,"UNDERWEIGHT",B703&lt;=24.9,"NORMALWEIGHT",B703&lt;=29.9,"OVERWEIGHT",B703&gt;=30,"OBESITY")</f>
        <v>NORMALWEIGHT</v>
      </c>
      <c r="J703" t="str" cm="1">
        <f t="array" ref="J703">_xlfn.IFS(C703&lt;=5.7,"NORMAL",C703&lt;=6.4,"PREDIABETES",C703&gt;=6.5,"DIABETES")</f>
        <v>NORMAL</v>
      </c>
    </row>
    <row r="704" spans="1:10" x14ac:dyDescent="0.25">
      <c r="A704" t="s">
        <v>1667</v>
      </c>
      <c r="B704">
        <v>37.72</v>
      </c>
      <c r="C704">
        <v>4.38</v>
      </c>
      <c r="D704" t="s">
        <v>2380</v>
      </c>
      <c r="E704" t="s">
        <v>2379</v>
      </c>
      <c r="F704" t="s">
        <v>2380</v>
      </c>
      <c r="G704" s="11">
        <v>1</v>
      </c>
      <c r="H704" t="s">
        <v>2379</v>
      </c>
      <c r="I704" t="str" cm="1">
        <f t="array" ref="I704">_xlfn.IFS(B704&lt;=18,"UNDERWEIGHT",B704&lt;=24.9,"NORMALWEIGHT",B704&lt;=29.9,"OVERWEIGHT",B704&gt;=30,"OBESITY")</f>
        <v>OBESITY</v>
      </c>
      <c r="J704" t="str" cm="1">
        <f t="array" ref="J704">_xlfn.IFS(C704&lt;=5.7,"NORMAL",C704&lt;=6.4,"PREDIABETES",C704&gt;=6.5,"DIABETES")</f>
        <v>NORMAL</v>
      </c>
    </row>
    <row r="705" spans="1:10" x14ac:dyDescent="0.25">
      <c r="A705" t="s">
        <v>1666</v>
      </c>
      <c r="B705">
        <v>39.700000000000003</v>
      </c>
      <c r="C705">
        <v>9.83</v>
      </c>
      <c r="D705" t="s">
        <v>2379</v>
      </c>
      <c r="E705" t="s">
        <v>2379</v>
      </c>
      <c r="F705" t="s">
        <v>2379</v>
      </c>
      <c r="G705" s="11">
        <v>3</v>
      </c>
      <c r="H705" t="s">
        <v>2379</v>
      </c>
      <c r="I705" t="str" cm="1">
        <f t="array" ref="I705">_xlfn.IFS(B705&lt;=18,"UNDERWEIGHT",B705&lt;=24.9,"NORMALWEIGHT",B705&lt;=29.9,"OVERWEIGHT",B705&gt;=30,"OBESITY")</f>
        <v>OBESITY</v>
      </c>
      <c r="J705" t="str" cm="1">
        <f t="array" ref="J705">_xlfn.IFS(C705&lt;=5.7,"NORMAL",C705&lt;=6.4,"PREDIABETES",C705&gt;=6.5,"DIABETES")</f>
        <v>DIABETES</v>
      </c>
    </row>
    <row r="706" spans="1:10" x14ac:dyDescent="0.25">
      <c r="A706" t="s">
        <v>1665</v>
      </c>
      <c r="B706">
        <v>35.97</v>
      </c>
      <c r="C706">
        <v>11.08</v>
      </c>
      <c r="D706" t="s">
        <v>2379</v>
      </c>
      <c r="E706" t="s">
        <v>2379</v>
      </c>
      <c r="F706" t="s">
        <v>2379</v>
      </c>
      <c r="G706" s="11">
        <v>3</v>
      </c>
      <c r="H706" t="s">
        <v>2379</v>
      </c>
      <c r="I706" t="str" cm="1">
        <f t="array" ref="I706">_xlfn.IFS(B706&lt;=18,"UNDERWEIGHT",B706&lt;=24.9,"NORMALWEIGHT",B706&lt;=29.9,"OVERWEIGHT",B706&gt;=30,"OBESITY")</f>
        <v>OBESITY</v>
      </c>
      <c r="J706" t="str" cm="1">
        <f t="array" ref="J706">_xlfn.IFS(C706&lt;=5.7,"NORMAL",C706&lt;=6.4,"PREDIABETES",C706&gt;=6.5,"DIABETES")</f>
        <v>DIABETES</v>
      </c>
    </row>
    <row r="707" spans="1:10" x14ac:dyDescent="0.25">
      <c r="A707" t="s">
        <v>1664</v>
      </c>
      <c r="B707">
        <v>37.85</v>
      </c>
      <c r="C707">
        <v>11.01</v>
      </c>
      <c r="D707" t="s">
        <v>2379</v>
      </c>
      <c r="E707" t="s">
        <v>2379</v>
      </c>
      <c r="F707" t="s">
        <v>2379</v>
      </c>
      <c r="G707" s="11">
        <v>0</v>
      </c>
      <c r="H707" t="s">
        <v>2379</v>
      </c>
      <c r="I707" t="str" cm="1">
        <f t="array" ref="I707">_xlfn.IFS(B707&lt;=18,"UNDERWEIGHT",B707&lt;=24.9,"NORMALWEIGHT",B707&lt;=29.9,"OVERWEIGHT",B707&gt;=30,"OBESITY")</f>
        <v>OBESITY</v>
      </c>
      <c r="J707" t="str" cm="1">
        <f t="array" ref="J707">_xlfn.IFS(C707&lt;=5.7,"NORMAL",C707&lt;=6.4,"PREDIABETES",C707&gt;=6.5,"DIABETES")</f>
        <v>DIABETES</v>
      </c>
    </row>
    <row r="708" spans="1:10" x14ac:dyDescent="0.25">
      <c r="A708" t="s">
        <v>1663</v>
      </c>
      <c r="B708">
        <v>21.66</v>
      </c>
      <c r="C708">
        <v>4.37</v>
      </c>
      <c r="D708" t="s">
        <v>2379</v>
      </c>
      <c r="E708" t="s">
        <v>2380</v>
      </c>
      <c r="F708" t="s">
        <v>2379</v>
      </c>
      <c r="G708" s="11">
        <v>1</v>
      </c>
      <c r="H708" t="s">
        <v>2380</v>
      </c>
      <c r="I708" t="str" cm="1">
        <f t="array" ref="I708">_xlfn.IFS(B708&lt;=18,"UNDERWEIGHT",B708&lt;=24.9,"NORMALWEIGHT",B708&lt;=29.9,"OVERWEIGHT",B708&gt;=30,"OBESITY")</f>
        <v>NORMALWEIGHT</v>
      </c>
      <c r="J708" t="str" cm="1">
        <f t="array" ref="J708">_xlfn.IFS(C708&lt;=5.7,"NORMAL",C708&lt;=6.4,"PREDIABETES",C708&gt;=6.5,"DIABETES")</f>
        <v>NORMAL</v>
      </c>
    </row>
    <row r="709" spans="1:10" x14ac:dyDescent="0.25">
      <c r="A709" t="s">
        <v>1662</v>
      </c>
      <c r="B709">
        <v>39.369999999999997</v>
      </c>
      <c r="C709">
        <v>5.91</v>
      </c>
      <c r="D709" t="s">
        <v>2379</v>
      </c>
      <c r="E709" t="s">
        <v>2379</v>
      </c>
      <c r="F709" t="s">
        <v>2379</v>
      </c>
      <c r="G709" s="11">
        <v>2</v>
      </c>
      <c r="H709" t="s">
        <v>2379</v>
      </c>
      <c r="I709" t="str" cm="1">
        <f t="array" ref="I709">_xlfn.IFS(B709&lt;=18,"UNDERWEIGHT",B709&lt;=24.9,"NORMALWEIGHT",B709&lt;=29.9,"OVERWEIGHT",B709&gt;=30,"OBESITY")</f>
        <v>OBESITY</v>
      </c>
      <c r="J709" t="str" cm="1">
        <f t="array" ref="J709">_xlfn.IFS(C709&lt;=5.7,"NORMAL",C709&lt;=6.4,"PREDIABETES",C709&gt;=6.5,"DIABETES")</f>
        <v>PREDIABETES</v>
      </c>
    </row>
    <row r="710" spans="1:10" x14ac:dyDescent="0.25">
      <c r="A710" t="s">
        <v>1661</v>
      </c>
      <c r="B710">
        <v>40.880000000000003</v>
      </c>
      <c r="C710">
        <v>7.65</v>
      </c>
      <c r="D710" t="s">
        <v>2379</v>
      </c>
      <c r="E710" t="s">
        <v>2379</v>
      </c>
      <c r="F710" t="s">
        <v>2379</v>
      </c>
      <c r="G710" s="11">
        <v>0</v>
      </c>
      <c r="H710" t="s">
        <v>2379</v>
      </c>
      <c r="I710" t="str" cm="1">
        <f t="array" ref="I710">_xlfn.IFS(B710&lt;=18,"UNDERWEIGHT",B710&lt;=24.9,"NORMALWEIGHT",B710&lt;=29.9,"OVERWEIGHT",B710&gt;=30,"OBESITY")</f>
        <v>OBESITY</v>
      </c>
      <c r="J710" t="str" cm="1">
        <f t="array" ref="J710">_xlfn.IFS(C710&lt;=5.7,"NORMAL",C710&lt;=6.4,"PREDIABETES",C710&gt;=6.5,"DIABETES")</f>
        <v>DIABETES</v>
      </c>
    </row>
    <row r="711" spans="1:10" x14ac:dyDescent="0.25">
      <c r="A711" t="s">
        <v>1660</v>
      </c>
      <c r="B711">
        <v>26.22</v>
      </c>
      <c r="C711">
        <v>5.37</v>
      </c>
      <c r="D711" t="s">
        <v>2380</v>
      </c>
      <c r="E711" t="s">
        <v>2379</v>
      </c>
      <c r="F711" t="s">
        <v>2379</v>
      </c>
      <c r="G711" s="11">
        <v>2</v>
      </c>
      <c r="H711" t="s">
        <v>2379</v>
      </c>
      <c r="I711" t="str" cm="1">
        <f t="array" ref="I711">_xlfn.IFS(B711&lt;=18,"UNDERWEIGHT",B711&lt;=24.9,"NORMALWEIGHT",B711&lt;=29.9,"OVERWEIGHT",B711&gt;=30,"OBESITY")</f>
        <v>OVERWEIGHT</v>
      </c>
      <c r="J711" t="str" cm="1">
        <f t="array" ref="J711">_xlfn.IFS(C711&lt;=5.7,"NORMAL",C711&lt;=6.4,"PREDIABETES",C711&gt;=6.5,"DIABETES")</f>
        <v>NORMAL</v>
      </c>
    </row>
    <row r="712" spans="1:10" x14ac:dyDescent="0.25">
      <c r="A712" t="s">
        <v>1659</v>
      </c>
      <c r="B712">
        <v>25.08</v>
      </c>
      <c r="C712">
        <v>5.75</v>
      </c>
      <c r="D712" t="s">
        <v>2380</v>
      </c>
      <c r="E712" t="s">
        <v>2379</v>
      </c>
      <c r="F712" t="s">
        <v>2379</v>
      </c>
      <c r="G712" s="11">
        <v>2</v>
      </c>
      <c r="H712" t="s">
        <v>2379</v>
      </c>
      <c r="I712" t="str" cm="1">
        <f t="array" ref="I712">_xlfn.IFS(B712&lt;=18,"UNDERWEIGHT",B712&lt;=24.9,"NORMALWEIGHT",B712&lt;=29.9,"OVERWEIGHT",B712&gt;=30,"OBESITY")</f>
        <v>OVERWEIGHT</v>
      </c>
      <c r="J712" t="str" cm="1">
        <f t="array" ref="J712">_xlfn.IFS(C712&lt;=5.7,"NORMAL",C712&lt;=6.4,"PREDIABETES",C712&gt;=6.5,"DIABETES")</f>
        <v>PREDIABETES</v>
      </c>
    </row>
    <row r="713" spans="1:10" x14ac:dyDescent="0.25">
      <c r="A713" t="s">
        <v>1658</v>
      </c>
      <c r="B713">
        <v>39.1</v>
      </c>
      <c r="C713">
        <v>6.79</v>
      </c>
      <c r="D713" t="s">
        <v>2380</v>
      </c>
      <c r="E713" t="s">
        <v>2379</v>
      </c>
      <c r="F713" t="s">
        <v>2379</v>
      </c>
      <c r="G713" s="11">
        <v>2</v>
      </c>
      <c r="H713" t="s">
        <v>2379</v>
      </c>
      <c r="I713" t="str" cm="1">
        <f t="array" ref="I713">_xlfn.IFS(B713&lt;=18,"UNDERWEIGHT",B713&lt;=24.9,"NORMALWEIGHT",B713&lt;=29.9,"OVERWEIGHT",B713&gt;=30,"OBESITY")</f>
        <v>OBESITY</v>
      </c>
      <c r="J713" t="str" cm="1">
        <f t="array" ref="J713">_xlfn.IFS(C713&lt;=5.7,"NORMAL",C713&lt;=6.4,"PREDIABETES",C713&gt;=6.5,"DIABETES")</f>
        <v>DIABETES</v>
      </c>
    </row>
    <row r="714" spans="1:10" x14ac:dyDescent="0.25">
      <c r="A714" t="s">
        <v>1657</v>
      </c>
      <c r="B714">
        <v>37.905000000000001</v>
      </c>
      <c r="C714">
        <v>7.03</v>
      </c>
      <c r="D714" t="s">
        <v>2379</v>
      </c>
      <c r="E714" t="s">
        <v>2379</v>
      </c>
      <c r="F714" t="s">
        <v>2379</v>
      </c>
      <c r="G714" s="11">
        <v>3</v>
      </c>
      <c r="H714" t="s">
        <v>2379</v>
      </c>
      <c r="I714" t="str" cm="1">
        <f t="array" ref="I714">_xlfn.IFS(B714&lt;=18,"UNDERWEIGHT",B714&lt;=24.9,"NORMALWEIGHT",B714&lt;=29.9,"OVERWEIGHT",B714&gt;=30,"OBESITY")</f>
        <v>OBESITY</v>
      </c>
      <c r="J714" t="str" cm="1">
        <f t="array" ref="J714">_xlfn.IFS(C714&lt;=5.7,"NORMAL",C714&lt;=6.4,"PREDIABETES",C714&gt;=6.5,"DIABETES")</f>
        <v>DIABETES</v>
      </c>
    </row>
    <row r="715" spans="1:10" x14ac:dyDescent="0.25">
      <c r="A715" t="s">
        <v>1656</v>
      </c>
      <c r="B715">
        <v>43.35</v>
      </c>
      <c r="C715">
        <v>5.41</v>
      </c>
      <c r="D715" t="s">
        <v>2380</v>
      </c>
      <c r="E715" t="s">
        <v>2379</v>
      </c>
      <c r="F715" t="s">
        <v>2380</v>
      </c>
      <c r="G715" s="11">
        <v>1</v>
      </c>
      <c r="H715" t="s">
        <v>2379</v>
      </c>
      <c r="I715" t="str" cm="1">
        <f t="array" ref="I715">_xlfn.IFS(B715&lt;=18,"UNDERWEIGHT",B715&lt;=24.9,"NORMALWEIGHT",B715&lt;=29.9,"OVERWEIGHT",B715&gt;=30,"OBESITY")</f>
        <v>OBESITY</v>
      </c>
      <c r="J715" t="str" cm="1">
        <f t="array" ref="J715">_xlfn.IFS(C715&lt;=5.7,"NORMAL",C715&lt;=6.4,"PREDIABETES",C715&gt;=6.5,"DIABETES")</f>
        <v>NORMAL</v>
      </c>
    </row>
    <row r="716" spans="1:10" x14ac:dyDescent="0.25">
      <c r="A716" t="s">
        <v>1655</v>
      </c>
      <c r="B716">
        <v>36.15</v>
      </c>
      <c r="C716">
        <v>8.0500000000000007</v>
      </c>
      <c r="D716" t="s">
        <v>2379</v>
      </c>
      <c r="E716" t="s">
        <v>2379</v>
      </c>
      <c r="F716" t="s">
        <v>2379</v>
      </c>
      <c r="G716" s="11">
        <v>0</v>
      </c>
      <c r="H716" t="s">
        <v>2379</v>
      </c>
      <c r="I716" t="str" cm="1">
        <f t="array" ref="I716">_xlfn.IFS(B716&lt;=18,"UNDERWEIGHT",B716&lt;=24.9,"NORMALWEIGHT",B716&lt;=29.9,"OVERWEIGHT",B716&gt;=30,"OBESITY")</f>
        <v>OBESITY</v>
      </c>
      <c r="J716" t="str" cm="1">
        <f t="array" ref="J716">_xlfn.IFS(C716&lt;=5.7,"NORMAL",C716&lt;=6.4,"PREDIABETES",C716&gt;=6.5,"DIABETES")</f>
        <v>DIABETES</v>
      </c>
    </row>
    <row r="717" spans="1:10" x14ac:dyDescent="0.25">
      <c r="A717" t="s">
        <v>1654</v>
      </c>
      <c r="B717">
        <v>44.98</v>
      </c>
      <c r="C717">
        <v>5.94</v>
      </c>
      <c r="D717" t="s">
        <v>2379</v>
      </c>
      <c r="E717" t="s">
        <v>2379</v>
      </c>
      <c r="F717" t="s">
        <v>2379</v>
      </c>
      <c r="G717" s="11">
        <v>1</v>
      </c>
      <c r="H717" t="s">
        <v>2379</v>
      </c>
      <c r="I717" t="str" cm="1">
        <f t="array" ref="I717">_xlfn.IFS(B717&lt;=18,"UNDERWEIGHT",B717&lt;=24.9,"NORMALWEIGHT",B717&lt;=29.9,"OVERWEIGHT",B717&gt;=30,"OBESITY")</f>
        <v>OBESITY</v>
      </c>
      <c r="J717" t="str" cm="1">
        <f t="array" ref="J717">_xlfn.IFS(C717&lt;=5.7,"NORMAL",C717&lt;=6.4,"PREDIABETES",C717&gt;=6.5,"DIABETES")</f>
        <v>PREDIABETES</v>
      </c>
    </row>
    <row r="718" spans="1:10" x14ac:dyDescent="0.25">
      <c r="A718" t="s">
        <v>1653</v>
      </c>
      <c r="B718">
        <v>38.28</v>
      </c>
      <c r="C718">
        <v>5.51</v>
      </c>
      <c r="D718" t="s">
        <v>2379</v>
      </c>
      <c r="E718" t="s">
        <v>2380</v>
      </c>
      <c r="F718" t="s">
        <v>2379</v>
      </c>
      <c r="G718" s="11">
        <v>1</v>
      </c>
      <c r="H718" t="s">
        <v>2379</v>
      </c>
      <c r="I718" t="str" cm="1">
        <f t="array" ref="I718">_xlfn.IFS(B718&lt;=18,"UNDERWEIGHT",B718&lt;=24.9,"NORMALWEIGHT",B718&lt;=29.9,"OVERWEIGHT",B718&gt;=30,"OBESITY")</f>
        <v>OBESITY</v>
      </c>
      <c r="J718" t="str" cm="1">
        <f t="array" ref="J718">_xlfn.IFS(C718&lt;=5.7,"NORMAL",C718&lt;=6.4,"PREDIABETES",C718&gt;=6.5,"DIABETES")</f>
        <v>NORMAL</v>
      </c>
    </row>
    <row r="719" spans="1:10" x14ac:dyDescent="0.25">
      <c r="A719" t="s">
        <v>1652</v>
      </c>
      <c r="B719">
        <v>32.299999999999997</v>
      </c>
      <c r="C719">
        <v>6.55</v>
      </c>
      <c r="D719" t="s">
        <v>2380</v>
      </c>
      <c r="E719" t="s">
        <v>2379</v>
      </c>
      <c r="F719" t="s">
        <v>2379</v>
      </c>
      <c r="G719" s="11">
        <v>2</v>
      </c>
      <c r="H719" t="s">
        <v>2379</v>
      </c>
      <c r="I719" t="str" cm="1">
        <f t="array" ref="I719">_xlfn.IFS(B719&lt;=18,"UNDERWEIGHT",B719&lt;=24.9,"NORMALWEIGHT",B719&lt;=29.9,"OVERWEIGHT",B719&gt;=30,"OBESITY")</f>
        <v>OBESITY</v>
      </c>
      <c r="J719" t="str" cm="1">
        <f t="array" ref="J719">_xlfn.IFS(C719&lt;=5.7,"NORMAL",C719&lt;=6.4,"PREDIABETES",C719&gt;=6.5,"DIABETES")</f>
        <v>DIABETES</v>
      </c>
    </row>
    <row r="720" spans="1:10" x14ac:dyDescent="0.25">
      <c r="A720" t="s">
        <v>1651</v>
      </c>
      <c r="B720">
        <v>39.51</v>
      </c>
      <c r="C720">
        <v>5.79</v>
      </c>
      <c r="D720" t="s">
        <v>2380</v>
      </c>
      <c r="E720" t="s">
        <v>2379</v>
      </c>
      <c r="F720" t="s">
        <v>2379</v>
      </c>
      <c r="G720" s="11">
        <v>0</v>
      </c>
      <c r="H720" t="s">
        <v>2379</v>
      </c>
      <c r="I720" t="str" cm="1">
        <f t="array" ref="I720">_xlfn.IFS(B720&lt;=18,"UNDERWEIGHT",B720&lt;=24.9,"NORMALWEIGHT",B720&lt;=29.9,"OVERWEIGHT",B720&gt;=30,"OBESITY")</f>
        <v>OBESITY</v>
      </c>
      <c r="J720" t="str" cm="1">
        <f t="array" ref="J720">_xlfn.IFS(C720&lt;=5.7,"NORMAL",C720&lt;=6.4,"PREDIABETES",C720&gt;=6.5,"DIABETES")</f>
        <v>PREDIABETES</v>
      </c>
    </row>
    <row r="721" spans="1:10" x14ac:dyDescent="0.25">
      <c r="A721" t="s">
        <v>1650</v>
      </c>
      <c r="B721">
        <v>50.46</v>
      </c>
      <c r="C721">
        <v>4.5599999999999996</v>
      </c>
      <c r="D721" t="s">
        <v>2379</v>
      </c>
      <c r="E721" t="s">
        <v>2379</v>
      </c>
      <c r="F721" t="s">
        <v>2379</v>
      </c>
      <c r="G721" s="11">
        <v>0</v>
      </c>
      <c r="H721" t="s">
        <v>2379</v>
      </c>
      <c r="I721" t="str" cm="1">
        <f t="array" ref="I721">_xlfn.IFS(B721&lt;=18,"UNDERWEIGHT",B721&lt;=24.9,"NORMALWEIGHT",B721&lt;=29.9,"OVERWEIGHT",B721&gt;=30,"OBESITY")</f>
        <v>OBESITY</v>
      </c>
      <c r="J721" t="str" cm="1">
        <f t="array" ref="J721">_xlfn.IFS(C721&lt;=5.7,"NORMAL",C721&lt;=6.4,"PREDIABETES",C721&gt;=6.5,"DIABETES")</f>
        <v>NORMAL</v>
      </c>
    </row>
    <row r="722" spans="1:10" x14ac:dyDescent="0.25">
      <c r="A722" t="s">
        <v>1649</v>
      </c>
      <c r="B722">
        <v>31.73</v>
      </c>
      <c r="C722">
        <v>7</v>
      </c>
      <c r="D722" t="s">
        <v>2379</v>
      </c>
      <c r="E722" t="s">
        <v>2379</v>
      </c>
      <c r="F722" t="s">
        <v>2379</v>
      </c>
      <c r="G722" s="11">
        <v>0</v>
      </c>
      <c r="H722" t="s">
        <v>2379</v>
      </c>
      <c r="I722" t="str" cm="1">
        <f t="array" ref="I722">_xlfn.IFS(B722&lt;=18,"UNDERWEIGHT",B722&lt;=24.9,"NORMALWEIGHT",B722&lt;=29.9,"OVERWEIGHT",B722&gt;=30,"OBESITY")</f>
        <v>OBESITY</v>
      </c>
      <c r="J722" t="str" cm="1">
        <f t="array" ref="J722">_xlfn.IFS(C722&lt;=5.7,"NORMAL",C722&lt;=6.4,"PREDIABETES",C722&gt;=6.5,"DIABETES")</f>
        <v>DIABETES</v>
      </c>
    </row>
    <row r="723" spans="1:10" x14ac:dyDescent="0.25">
      <c r="A723" t="s">
        <v>1648</v>
      </c>
      <c r="B723">
        <v>32.1</v>
      </c>
      <c r="C723">
        <v>6.57</v>
      </c>
      <c r="D723" t="s">
        <v>2380</v>
      </c>
      <c r="E723" t="s">
        <v>2379</v>
      </c>
      <c r="F723" t="s">
        <v>2380</v>
      </c>
      <c r="G723" s="11">
        <v>1</v>
      </c>
      <c r="H723" t="s">
        <v>2379</v>
      </c>
      <c r="I723" t="str" cm="1">
        <f t="array" ref="I723">_xlfn.IFS(B723&lt;=18,"UNDERWEIGHT",B723&lt;=24.9,"NORMALWEIGHT",B723&lt;=29.9,"OVERWEIGHT",B723&gt;=30,"OBESITY")</f>
        <v>OBESITY</v>
      </c>
      <c r="J723" t="str" cm="1">
        <f t="array" ref="J723">_xlfn.IFS(C723&lt;=5.7,"NORMAL",C723&lt;=6.4,"PREDIABETES",C723&gt;=6.5,"DIABETES")</f>
        <v>DIABETES</v>
      </c>
    </row>
    <row r="724" spans="1:10" x14ac:dyDescent="0.25">
      <c r="A724" t="s">
        <v>1647</v>
      </c>
      <c r="B724">
        <v>27.83</v>
      </c>
      <c r="C724">
        <v>11.61</v>
      </c>
      <c r="D724" t="s">
        <v>2380</v>
      </c>
      <c r="E724" t="s">
        <v>2379</v>
      </c>
      <c r="F724" t="s">
        <v>2380</v>
      </c>
      <c r="G724" s="11">
        <v>1</v>
      </c>
      <c r="H724" t="s">
        <v>2379</v>
      </c>
      <c r="I724" t="str" cm="1">
        <f t="array" ref="I724">_xlfn.IFS(B724&lt;=18,"UNDERWEIGHT",B724&lt;=24.9,"NORMALWEIGHT",B724&lt;=29.9,"OVERWEIGHT",B724&gt;=30,"OBESITY")</f>
        <v>OVERWEIGHT</v>
      </c>
      <c r="J724" t="str" cm="1">
        <f t="array" ref="J724">_xlfn.IFS(C724&lt;=5.7,"NORMAL",C724&lt;=6.4,"PREDIABETES",C724&gt;=6.5,"DIABETES")</f>
        <v>DIABETES</v>
      </c>
    </row>
    <row r="725" spans="1:10" x14ac:dyDescent="0.25">
      <c r="A725" t="s">
        <v>1646</v>
      </c>
      <c r="B725">
        <v>27.72</v>
      </c>
      <c r="C725">
        <v>8.16</v>
      </c>
      <c r="D725" t="s">
        <v>2380</v>
      </c>
      <c r="E725" t="s">
        <v>2379</v>
      </c>
      <c r="F725" t="s">
        <v>2380</v>
      </c>
      <c r="G725" s="11">
        <v>1</v>
      </c>
      <c r="H725" t="s">
        <v>2379</v>
      </c>
      <c r="I725" t="str" cm="1">
        <f t="array" ref="I725">_xlfn.IFS(B725&lt;=18,"UNDERWEIGHT",B725&lt;=24.9,"NORMALWEIGHT",B725&lt;=29.9,"OVERWEIGHT",B725&gt;=30,"OBESITY")</f>
        <v>OVERWEIGHT</v>
      </c>
      <c r="J725" t="str" cm="1">
        <f t="array" ref="J725">_xlfn.IFS(C725&lt;=5.7,"NORMAL",C725&lt;=6.4,"PREDIABETES",C725&gt;=6.5,"DIABETES")</f>
        <v>DIABETES</v>
      </c>
    </row>
    <row r="726" spans="1:10" x14ac:dyDescent="0.25">
      <c r="A726" t="s">
        <v>1645</v>
      </c>
      <c r="B726">
        <v>36.765000000000001</v>
      </c>
      <c r="C726">
        <v>4.4800000000000004</v>
      </c>
      <c r="D726" t="s">
        <v>2380</v>
      </c>
      <c r="E726" t="s">
        <v>2379</v>
      </c>
      <c r="F726" t="s">
        <v>2379</v>
      </c>
      <c r="G726" s="11">
        <v>2</v>
      </c>
      <c r="H726" t="s">
        <v>2379</v>
      </c>
      <c r="I726" t="str" cm="1">
        <f t="array" ref="I726">_xlfn.IFS(B726&lt;=18,"UNDERWEIGHT",B726&lt;=24.9,"NORMALWEIGHT",B726&lt;=29.9,"OVERWEIGHT",B726&gt;=30,"OBESITY")</f>
        <v>OBESITY</v>
      </c>
      <c r="J726" t="str" cm="1">
        <f t="array" ref="J726">_xlfn.IFS(C726&lt;=5.7,"NORMAL",C726&lt;=6.4,"PREDIABETES",C726&gt;=6.5,"DIABETES")</f>
        <v>NORMAL</v>
      </c>
    </row>
    <row r="727" spans="1:10" x14ac:dyDescent="0.25">
      <c r="A727" t="s">
        <v>1644</v>
      </c>
      <c r="B727">
        <v>48.36</v>
      </c>
      <c r="C727">
        <v>4.08</v>
      </c>
      <c r="D727" t="s">
        <v>2379</v>
      </c>
      <c r="E727" t="s">
        <v>2379</v>
      </c>
      <c r="F727" t="s">
        <v>2379</v>
      </c>
      <c r="G727" s="11">
        <v>0</v>
      </c>
      <c r="H727" t="s">
        <v>2379</v>
      </c>
      <c r="I727" t="str" cm="1">
        <f t="array" ref="I727">_xlfn.IFS(B727&lt;=18,"UNDERWEIGHT",B727&lt;=24.9,"NORMALWEIGHT",B727&lt;=29.9,"OVERWEIGHT",B727&gt;=30,"OBESITY")</f>
        <v>OBESITY</v>
      </c>
      <c r="J727" t="str" cm="1">
        <f t="array" ref="J727">_xlfn.IFS(C727&lt;=5.7,"NORMAL",C727&lt;=6.4,"PREDIABETES",C727&gt;=6.5,"DIABETES")</f>
        <v>NORMAL</v>
      </c>
    </row>
    <row r="728" spans="1:10" x14ac:dyDescent="0.25">
      <c r="A728" t="s">
        <v>1643</v>
      </c>
      <c r="B728">
        <v>31.445</v>
      </c>
      <c r="C728">
        <v>4.4000000000000004</v>
      </c>
      <c r="D728" t="s">
        <v>2380</v>
      </c>
      <c r="E728" t="s">
        <v>2379</v>
      </c>
      <c r="F728" t="s">
        <v>2379</v>
      </c>
      <c r="G728" s="11">
        <v>2</v>
      </c>
      <c r="H728" t="s">
        <v>2379</v>
      </c>
      <c r="I728" t="str" cm="1">
        <f t="array" ref="I728">_xlfn.IFS(B728&lt;=18,"UNDERWEIGHT",B728&lt;=24.9,"NORMALWEIGHT",B728&lt;=29.9,"OVERWEIGHT",B728&gt;=30,"OBESITY")</f>
        <v>OBESITY</v>
      </c>
      <c r="J728" t="str" cm="1">
        <f t="array" ref="J728">_xlfn.IFS(C728&lt;=5.7,"NORMAL",C728&lt;=6.4,"PREDIABETES",C728&gt;=6.5,"DIABETES")</f>
        <v>NORMAL</v>
      </c>
    </row>
    <row r="729" spans="1:10" x14ac:dyDescent="0.25">
      <c r="A729" t="s">
        <v>1642</v>
      </c>
      <c r="B729">
        <v>27.55</v>
      </c>
      <c r="C729">
        <v>9.02</v>
      </c>
      <c r="D729" t="s">
        <v>2379</v>
      </c>
      <c r="E729" t="s">
        <v>2379</v>
      </c>
      <c r="F729" t="s">
        <v>2379</v>
      </c>
      <c r="G729" s="11">
        <v>0</v>
      </c>
      <c r="H729" t="s">
        <v>2379</v>
      </c>
      <c r="I729" t="str" cm="1">
        <f t="array" ref="I729">_xlfn.IFS(B729&lt;=18,"UNDERWEIGHT",B729&lt;=24.9,"NORMALWEIGHT",B729&lt;=29.9,"OVERWEIGHT",B729&gt;=30,"OBESITY")</f>
        <v>OVERWEIGHT</v>
      </c>
      <c r="J729" t="str" cm="1">
        <f t="array" ref="J729">_xlfn.IFS(C729&lt;=5.7,"NORMAL",C729&lt;=6.4,"PREDIABETES",C729&gt;=6.5,"DIABETES")</f>
        <v>DIABETES</v>
      </c>
    </row>
    <row r="730" spans="1:10" x14ac:dyDescent="0.25">
      <c r="A730" t="s">
        <v>1641</v>
      </c>
      <c r="B730">
        <v>33.11</v>
      </c>
      <c r="C730">
        <v>8.06</v>
      </c>
      <c r="D730" t="s">
        <v>2379</v>
      </c>
      <c r="E730" t="s">
        <v>2379</v>
      </c>
      <c r="F730" t="s">
        <v>2379</v>
      </c>
      <c r="G730" s="11">
        <v>0</v>
      </c>
      <c r="H730" t="s">
        <v>2379</v>
      </c>
      <c r="I730" t="str" cm="1">
        <f t="array" ref="I730">_xlfn.IFS(B730&lt;=18,"UNDERWEIGHT",B730&lt;=24.9,"NORMALWEIGHT",B730&lt;=29.9,"OVERWEIGHT",B730&gt;=30,"OBESITY")</f>
        <v>OBESITY</v>
      </c>
      <c r="J730" t="str" cm="1">
        <f t="array" ref="J730">_xlfn.IFS(C730&lt;=5.7,"NORMAL",C730&lt;=6.4,"PREDIABETES",C730&gt;=6.5,"DIABETES")</f>
        <v>DIABETES</v>
      </c>
    </row>
    <row r="731" spans="1:10" x14ac:dyDescent="0.25">
      <c r="A731" t="s">
        <v>1640</v>
      </c>
      <c r="B731">
        <v>36.85</v>
      </c>
      <c r="C731">
        <v>6.21</v>
      </c>
      <c r="D731" t="s">
        <v>2380</v>
      </c>
      <c r="E731" t="s">
        <v>2379</v>
      </c>
      <c r="F731" t="s">
        <v>2379</v>
      </c>
      <c r="G731" s="11">
        <v>2</v>
      </c>
      <c r="H731" t="s">
        <v>2379</v>
      </c>
      <c r="I731" t="str" cm="1">
        <f t="array" ref="I731">_xlfn.IFS(B731&lt;=18,"UNDERWEIGHT",B731&lt;=24.9,"NORMALWEIGHT",B731&lt;=29.9,"OVERWEIGHT",B731&gt;=30,"OBESITY")</f>
        <v>OBESITY</v>
      </c>
      <c r="J731" t="str" cm="1">
        <f t="array" ref="J731">_xlfn.IFS(C731&lt;=5.7,"NORMAL",C731&lt;=6.4,"PREDIABETES",C731&gt;=6.5,"DIABETES")</f>
        <v>PREDIABETES</v>
      </c>
    </row>
    <row r="732" spans="1:10" x14ac:dyDescent="0.25">
      <c r="A732" t="s">
        <v>1639</v>
      </c>
      <c r="B732">
        <v>36.299999999999997</v>
      </c>
      <c r="C732">
        <v>5.79</v>
      </c>
      <c r="D732" t="s">
        <v>2380</v>
      </c>
      <c r="E732" t="s">
        <v>2379</v>
      </c>
      <c r="F732" t="s">
        <v>2379</v>
      </c>
      <c r="G732" s="11">
        <v>2</v>
      </c>
      <c r="H732" t="s">
        <v>2379</v>
      </c>
      <c r="I732" t="str" cm="1">
        <f t="array" ref="I732">_xlfn.IFS(B732&lt;=18,"UNDERWEIGHT",B732&lt;=24.9,"NORMALWEIGHT",B732&lt;=29.9,"OVERWEIGHT",B732&gt;=30,"OBESITY")</f>
        <v>OBESITY</v>
      </c>
      <c r="J732" t="str" cm="1">
        <f t="array" ref="J732">_xlfn.IFS(C732&lt;=5.7,"NORMAL",C732&lt;=6.4,"PREDIABETES",C732&gt;=6.5,"DIABETES")</f>
        <v>PREDIABETES</v>
      </c>
    </row>
    <row r="733" spans="1:10" x14ac:dyDescent="0.25">
      <c r="A733" t="s">
        <v>1638</v>
      </c>
      <c r="B733">
        <v>45.34</v>
      </c>
      <c r="C733">
        <v>5.69</v>
      </c>
      <c r="D733" t="s">
        <v>2380</v>
      </c>
      <c r="E733" t="s">
        <v>2379</v>
      </c>
      <c r="F733" t="s">
        <v>2379</v>
      </c>
      <c r="G733" s="11">
        <v>0</v>
      </c>
      <c r="H733" t="s">
        <v>2379</v>
      </c>
      <c r="I733" t="str" cm="1">
        <f t="array" ref="I733">_xlfn.IFS(B733&lt;=18,"UNDERWEIGHT",B733&lt;=24.9,"NORMALWEIGHT",B733&lt;=29.9,"OVERWEIGHT",B733&gt;=30,"OBESITY")</f>
        <v>OBESITY</v>
      </c>
      <c r="J733" t="str" cm="1">
        <f t="array" ref="J733">_xlfn.IFS(C733&lt;=5.7,"NORMAL",C733&lt;=6.4,"PREDIABETES",C733&gt;=6.5,"DIABETES")</f>
        <v>NORMAL</v>
      </c>
    </row>
    <row r="734" spans="1:10" x14ac:dyDescent="0.25">
      <c r="A734" t="s">
        <v>1637</v>
      </c>
      <c r="B734">
        <v>31.8</v>
      </c>
      <c r="C734">
        <v>5.36</v>
      </c>
      <c r="D734" t="s">
        <v>2380</v>
      </c>
      <c r="E734" t="s">
        <v>2379</v>
      </c>
      <c r="F734" t="s">
        <v>2379</v>
      </c>
      <c r="G734" s="11">
        <v>2</v>
      </c>
      <c r="H734" t="s">
        <v>2379</v>
      </c>
      <c r="I734" t="str" cm="1">
        <f t="array" ref="I734">_xlfn.IFS(B734&lt;=18,"UNDERWEIGHT",B734&lt;=24.9,"NORMALWEIGHT",B734&lt;=29.9,"OVERWEIGHT",B734&gt;=30,"OBESITY")</f>
        <v>OBESITY</v>
      </c>
      <c r="J734" t="str" cm="1">
        <f t="array" ref="J734">_xlfn.IFS(C734&lt;=5.7,"NORMAL",C734&lt;=6.4,"PREDIABETES",C734&gt;=6.5,"DIABETES")</f>
        <v>NORMAL</v>
      </c>
    </row>
    <row r="735" spans="1:10" x14ac:dyDescent="0.25">
      <c r="A735" t="s">
        <v>1636</v>
      </c>
      <c r="B735">
        <v>41.02</v>
      </c>
      <c r="C735">
        <v>11.37</v>
      </c>
      <c r="D735" t="s">
        <v>2379</v>
      </c>
      <c r="E735" t="s">
        <v>2379</v>
      </c>
      <c r="F735" t="s">
        <v>2379</v>
      </c>
      <c r="G735" s="11">
        <v>0</v>
      </c>
      <c r="H735" t="s">
        <v>2379</v>
      </c>
      <c r="I735" t="str" cm="1">
        <f t="array" ref="I735">_xlfn.IFS(B735&lt;=18,"UNDERWEIGHT",B735&lt;=24.9,"NORMALWEIGHT",B735&lt;=29.9,"OVERWEIGHT",B735&gt;=30,"OBESITY")</f>
        <v>OBESITY</v>
      </c>
      <c r="J735" t="str" cm="1">
        <f t="array" ref="J735">_xlfn.IFS(C735&lt;=5.7,"NORMAL",C735&lt;=6.4,"PREDIABETES",C735&gt;=6.5,"DIABETES")</f>
        <v>DIABETES</v>
      </c>
    </row>
    <row r="736" spans="1:10" x14ac:dyDescent="0.25">
      <c r="A736" t="s">
        <v>1635</v>
      </c>
      <c r="B736">
        <v>32.68</v>
      </c>
      <c r="C736">
        <v>11.87</v>
      </c>
      <c r="D736" t="s">
        <v>2379</v>
      </c>
      <c r="E736" t="s">
        <v>2379</v>
      </c>
      <c r="F736" t="s">
        <v>2379</v>
      </c>
      <c r="G736" s="11">
        <v>0</v>
      </c>
      <c r="H736" t="s">
        <v>2379</v>
      </c>
      <c r="I736" t="str" cm="1">
        <f t="array" ref="I736">_xlfn.IFS(B736&lt;=18,"UNDERWEIGHT",B736&lt;=24.9,"NORMALWEIGHT",B736&lt;=29.9,"OVERWEIGHT",B736&gt;=30,"OBESITY")</f>
        <v>OBESITY</v>
      </c>
      <c r="J736" t="str" cm="1">
        <f t="array" ref="J736">_xlfn.IFS(C736&lt;=5.7,"NORMAL",C736&lt;=6.4,"PREDIABETES",C736&gt;=6.5,"DIABETES")</f>
        <v>DIABETES</v>
      </c>
    </row>
    <row r="737" spans="1:10" x14ac:dyDescent="0.25">
      <c r="A737" t="s">
        <v>1634</v>
      </c>
      <c r="B737">
        <v>21.7</v>
      </c>
      <c r="C737">
        <v>4.9000000000000004</v>
      </c>
      <c r="D737" t="s">
        <v>2379</v>
      </c>
      <c r="E737" t="s">
        <v>2379</v>
      </c>
      <c r="F737" t="s">
        <v>2380</v>
      </c>
      <c r="G737" s="11">
        <v>1</v>
      </c>
      <c r="H737" t="s">
        <v>2380</v>
      </c>
      <c r="I737" t="str" cm="1">
        <f t="array" ref="I737">_xlfn.IFS(B737&lt;=18,"UNDERWEIGHT",B737&lt;=24.9,"NORMALWEIGHT",B737&lt;=29.9,"OVERWEIGHT",B737&gt;=30,"OBESITY")</f>
        <v>NORMALWEIGHT</v>
      </c>
      <c r="J737" t="str" cm="1">
        <f t="array" ref="J737">_xlfn.IFS(C737&lt;=5.7,"NORMAL",C737&lt;=6.4,"PREDIABETES",C737&gt;=6.5,"DIABETES")</f>
        <v>NORMAL</v>
      </c>
    </row>
    <row r="738" spans="1:10" x14ac:dyDescent="0.25">
      <c r="A738" t="s">
        <v>1633</v>
      </c>
      <c r="B738">
        <v>40.479999999999997</v>
      </c>
      <c r="C738">
        <v>6.7</v>
      </c>
      <c r="D738" t="s">
        <v>2379</v>
      </c>
      <c r="E738" t="s">
        <v>2379</v>
      </c>
      <c r="F738" t="s">
        <v>2379</v>
      </c>
      <c r="G738" s="11">
        <v>3</v>
      </c>
      <c r="H738" t="s">
        <v>2379</v>
      </c>
      <c r="I738" t="str" cm="1">
        <f t="array" ref="I738">_xlfn.IFS(B738&lt;=18,"UNDERWEIGHT",B738&lt;=24.9,"NORMALWEIGHT",B738&lt;=29.9,"OVERWEIGHT",B738&gt;=30,"OBESITY")</f>
        <v>OBESITY</v>
      </c>
      <c r="J738" t="str" cm="1">
        <f t="array" ref="J738">_xlfn.IFS(C738&lt;=5.7,"NORMAL",C738&lt;=6.4,"PREDIABETES",C738&gt;=6.5,"DIABETES")</f>
        <v>DIABETES</v>
      </c>
    </row>
    <row r="739" spans="1:10" x14ac:dyDescent="0.25">
      <c r="A739" t="s">
        <v>1632</v>
      </c>
      <c r="B739">
        <v>34.5</v>
      </c>
      <c r="C739">
        <v>10.3</v>
      </c>
      <c r="D739" t="s">
        <v>2379</v>
      </c>
      <c r="E739" t="s">
        <v>2379</v>
      </c>
      <c r="F739" t="s">
        <v>2379</v>
      </c>
      <c r="G739" s="11">
        <v>3</v>
      </c>
      <c r="H739" t="s">
        <v>2379</v>
      </c>
      <c r="I739" t="str" cm="1">
        <f t="array" ref="I739">_xlfn.IFS(B739&lt;=18,"UNDERWEIGHT",B739&lt;=24.9,"NORMALWEIGHT",B739&lt;=29.9,"OVERWEIGHT",B739&gt;=30,"OBESITY")</f>
        <v>OBESITY</v>
      </c>
      <c r="J739" t="str" cm="1">
        <f t="array" ref="J739">_xlfn.IFS(C739&lt;=5.7,"NORMAL",C739&lt;=6.4,"PREDIABETES",C739&gt;=6.5,"DIABETES")</f>
        <v>DIABETES</v>
      </c>
    </row>
    <row r="740" spans="1:10" x14ac:dyDescent="0.25">
      <c r="A740" t="s">
        <v>1631</v>
      </c>
      <c r="B740">
        <v>45.9</v>
      </c>
      <c r="C740">
        <v>11.14</v>
      </c>
      <c r="D740" t="s">
        <v>2380</v>
      </c>
      <c r="E740" t="s">
        <v>2379</v>
      </c>
      <c r="F740" t="s">
        <v>2379</v>
      </c>
      <c r="G740" s="11">
        <v>1</v>
      </c>
      <c r="H740" t="s">
        <v>2379</v>
      </c>
      <c r="I740" t="str" cm="1">
        <f t="array" ref="I740">_xlfn.IFS(B740&lt;=18,"UNDERWEIGHT",B740&lt;=24.9,"NORMALWEIGHT",B740&lt;=29.9,"OVERWEIGHT",B740&gt;=30,"OBESITY")</f>
        <v>OBESITY</v>
      </c>
      <c r="J740" t="str" cm="1">
        <f t="array" ref="J740">_xlfn.IFS(C740&lt;=5.7,"NORMAL",C740&lt;=6.4,"PREDIABETES",C740&gt;=6.5,"DIABETES")</f>
        <v>DIABETES</v>
      </c>
    </row>
    <row r="741" spans="1:10" x14ac:dyDescent="0.25">
      <c r="A741" t="s">
        <v>1630</v>
      </c>
      <c r="B741">
        <v>33.479999999999997</v>
      </c>
      <c r="C741">
        <v>4.74</v>
      </c>
      <c r="D741" t="s">
        <v>2380</v>
      </c>
      <c r="E741" t="s">
        <v>2379</v>
      </c>
      <c r="F741" t="s">
        <v>2379</v>
      </c>
      <c r="G741" s="11">
        <v>2</v>
      </c>
      <c r="H741" t="s">
        <v>2379</v>
      </c>
      <c r="I741" t="str" cm="1">
        <f t="array" ref="I741">_xlfn.IFS(B741&lt;=18,"UNDERWEIGHT",B741&lt;=24.9,"NORMALWEIGHT",B741&lt;=29.9,"OVERWEIGHT",B741&gt;=30,"OBESITY")</f>
        <v>OBESITY</v>
      </c>
      <c r="J741" t="str" cm="1">
        <f t="array" ref="J741">_xlfn.IFS(C741&lt;=5.7,"NORMAL",C741&lt;=6.4,"PREDIABETES",C741&gt;=6.5,"DIABETES")</f>
        <v>NORMAL</v>
      </c>
    </row>
    <row r="742" spans="1:10" x14ac:dyDescent="0.25">
      <c r="A742" t="s">
        <v>1629</v>
      </c>
      <c r="B742">
        <v>28.31</v>
      </c>
      <c r="C742">
        <v>5.96</v>
      </c>
      <c r="D742" t="s">
        <v>2380</v>
      </c>
      <c r="E742" t="s">
        <v>2379</v>
      </c>
      <c r="F742" t="s">
        <v>2379</v>
      </c>
      <c r="G742" s="11">
        <v>2</v>
      </c>
      <c r="H742" t="s">
        <v>2379</v>
      </c>
      <c r="I742" t="str" cm="1">
        <f t="array" ref="I742">_xlfn.IFS(B742&lt;=18,"UNDERWEIGHT",B742&lt;=24.9,"NORMALWEIGHT",B742&lt;=29.9,"OVERWEIGHT",B742&gt;=30,"OBESITY")</f>
        <v>OVERWEIGHT</v>
      </c>
      <c r="J742" t="str" cm="1">
        <f t="array" ref="J742">_xlfn.IFS(C742&lt;=5.7,"NORMAL",C742&lt;=6.4,"PREDIABETES",C742&gt;=6.5,"DIABETES")</f>
        <v>PREDIABETES</v>
      </c>
    </row>
    <row r="743" spans="1:10" x14ac:dyDescent="0.25">
      <c r="A743" t="s">
        <v>1628</v>
      </c>
      <c r="B743">
        <v>21.565000000000001</v>
      </c>
      <c r="C743">
        <v>4.95</v>
      </c>
      <c r="D743" t="s">
        <v>2379</v>
      </c>
      <c r="E743" t="s">
        <v>2380</v>
      </c>
      <c r="F743" t="s">
        <v>2379</v>
      </c>
      <c r="G743" s="11">
        <v>1</v>
      </c>
      <c r="H743" t="s">
        <v>2380</v>
      </c>
      <c r="I743" t="str" cm="1">
        <f t="array" ref="I743">_xlfn.IFS(B743&lt;=18,"UNDERWEIGHT",B743&lt;=24.9,"NORMALWEIGHT",B743&lt;=29.9,"OVERWEIGHT",B743&gt;=30,"OBESITY")</f>
        <v>NORMALWEIGHT</v>
      </c>
      <c r="J743" t="str" cm="1">
        <f t="array" ref="J743">_xlfn.IFS(C743&lt;=5.7,"NORMAL",C743&lt;=6.4,"PREDIABETES",C743&gt;=6.5,"DIABETES")</f>
        <v>NORMAL</v>
      </c>
    </row>
    <row r="744" spans="1:10" x14ac:dyDescent="0.25">
      <c r="A744" t="s">
        <v>1627</v>
      </c>
      <c r="B744">
        <v>35.590000000000003</v>
      </c>
      <c r="C744">
        <v>5.21</v>
      </c>
      <c r="D744" t="s">
        <v>2380</v>
      </c>
      <c r="E744" t="s">
        <v>2379</v>
      </c>
      <c r="F744" t="s">
        <v>2380</v>
      </c>
      <c r="G744" s="11">
        <v>1</v>
      </c>
      <c r="H744" t="s">
        <v>2379</v>
      </c>
      <c r="I744" t="str" cm="1">
        <f t="array" ref="I744">_xlfn.IFS(B744&lt;=18,"UNDERWEIGHT",B744&lt;=24.9,"NORMALWEIGHT",B744&lt;=29.9,"OVERWEIGHT",B744&gt;=30,"OBESITY")</f>
        <v>OBESITY</v>
      </c>
      <c r="J744" t="str" cm="1">
        <f t="array" ref="J744">_xlfn.IFS(C744&lt;=5.7,"NORMAL",C744&lt;=6.4,"PREDIABETES",C744&gt;=6.5,"DIABETES")</f>
        <v>NORMAL</v>
      </c>
    </row>
    <row r="745" spans="1:10" x14ac:dyDescent="0.25">
      <c r="A745" t="s">
        <v>1626</v>
      </c>
      <c r="B745">
        <v>43.44</v>
      </c>
      <c r="C745">
        <v>4.8600000000000003</v>
      </c>
      <c r="D745" t="s">
        <v>2380</v>
      </c>
      <c r="E745" t="s">
        <v>2379</v>
      </c>
      <c r="F745" t="s">
        <v>2379</v>
      </c>
      <c r="G745" s="11">
        <v>0</v>
      </c>
      <c r="H745" t="s">
        <v>2379</v>
      </c>
      <c r="I745" t="str" cm="1">
        <f t="array" ref="I745">_xlfn.IFS(B745&lt;=18,"UNDERWEIGHT",B745&lt;=24.9,"NORMALWEIGHT",B745&lt;=29.9,"OVERWEIGHT",B745&gt;=30,"OBESITY")</f>
        <v>OBESITY</v>
      </c>
      <c r="J745" t="str" cm="1">
        <f t="array" ref="J745">_xlfn.IFS(C745&lt;=5.7,"NORMAL",C745&lt;=6.4,"PREDIABETES",C745&gt;=6.5,"DIABETES")</f>
        <v>NORMAL</v>
      </c>
    </row>
    <row r="746" spans="1:10" x14ac:dyDescent="0.25">
      <c r="A746" t="s">
        <v>1625</v>
      </c>
      <c r="B746">
        <v>21.754999999999999</v>
      </c>
      <c r="C746">
        <v>7.79</v>
      </c>
      <c r="D746" t="s">
        <v>2380</v>
      </c>
      <c r="E746" t="s">
        <v>2379</v>
      </c>
      <c r="F746" t="s">
        <v>2379</v>
      </c>
      <c r="G746" s="11">
        <v>0</v>
      </c>
      <c r="H746" t="s">
        <v>2379</v>
      </c>
      <c r="I746" t="str" cm="1">
        <f t="array" ref="I746">_xlfn.IFS(B746&lt;=18,"UNDERWEIGHT",B746&lt;=24.9,"NORMALWEIGHT",B746&lt;=29.9,"OVERWEIGHT",B746&gt;=30,"OBESITY")</f>
        <v>NORMALWEIGHT</v>
      </c>
      <c r="J746" t="str" cm="1">
        <f t="array" ref="J746">_xlfn.IFS(C746&lt;=5.7,"NORMAL",C746&lt;=6.4,"PREDIABETES",C746&gt;=6.5,"DIABETES")</f>
        <v>DIABETES</v>
      </c>
    </row>
    <row r="747" spans="1:10" x14ac:dyDescent="0.25">
      <c r="A747" t="s">
        <v>1624</v>
      </c>
      <c r="B747">
        <v>44.55</v>
      </c>
      <c r="C747">
        <v>7.12</v>
      </c>
      <c r="D747" t="s">
        <v>2380</v>
      </c>
      <c r="E747" t="s">
        <v>2379</v>
      </c>
      <c r="F747" t="s">
        <v>2379</v>
      </c>
      <c r="G747" s="11">
        <v>1</v>
      </c>
      <c r="H747" t="s">
        <v>2379</v>
      </c>
      <c r="I747" t="str" cm="1">
        <f t="array" ref="I747">_xlfn.IFS(B747&lt;=18,"UNDERWEIGHT",B747&lt;=24.9,"NORMALWEIGHT",B747&lt;=29.9,"OVERWEIGHT",B747&gt;=30,"OBESITY")</f>
        <v>OBESITY</v>
      </c>
      <c r="J747" t="str" cm="1">
        <f t="array" ref="J747">_xlfn.IFS(C747&lt;=5.7,"NORMAL",C747&lt;=6.4,"PREDIABETES",C747&gt;=6.5,"DIABETES")</f>
        <v>DIABETES</v>
      </c>
    </row>
    <row r="748" spans="1:10" x14ac:dyDescent="0.25">
      <c r="A748" t="s">
        <v>1623</v>
      </c>
      <c r="B748">
        <v>43.32</v>
      </c>
      <c r="C748">
        <v>4.67</v>
      </c>
      <c r="D748" t="s">
        <v>2380</v>
      </c>
      <c r="E748" t="s">
        <v>2379</v>
      </c>
      <c r="F748" t="s">
        <v>2379</v>
      </c>
      <c r="G748" s="11">
        <v>0</v>
      </c>
      <c r="H748" t="s">
        <v>2379</v>
      </c>
      <c r="I748" t="str" cm="1">
        <f t="array" ref="I748">_xlfn.IFS(B748&lt;=18,"UNDERWEIGHT",B748&lt;=24.9,"NORMALWEIGHT",B748&lt;=29.9,"OVERWEIGHT",B748&gt;=30,"OBESITY")</f>
        <v>OBESITY</v>
      </c>
      <c r="J748" t="str" cm="1">
        <f t="array" ref="J748">_xlfn.IFS(C748&lt;=5.7,"NORMAL",C748&lt;=6.4,"PREDIABETES",C748&gt;=6.5,"DIABETES")</f>
        <v>NORMAL</v>
      </c>
    </row>
    <row r="749" spans="1:10" x14ac:dyDescent="0.25">
      <c r="A749" t="s">
        <v>1622</v>
      </c>
      <c r="B749">
        <v>31.23</v>
      </c>
      <c r="C749">
        <v>9.1199999999999992</v>
      </c>
      <c r="D749" t="s">
        <v>2380</v>
      </c>
      <c r="E749" t="s">
        <v>2379</v>
      </c>
      <c r="F749" t="s">
        <v>2380</v>
      </c>
      <c r="G749" s="11">
        <v>1</v>
      </c>
      <c r="H749" t="s">
        <v>2379</v>
      </c>
      <c r="I749" t="str" cm="1">
        <f t="array" ref="I749">_xlfn.IFS(B749&lt;=18,"UNDERWEIGHT",B749&lt;=24.9,"NORMALWEIGHT",B749&lt;=29.9,"OVERWEIGHT",B749&gt;=30,"OBESITY")</f>
        <v>OBESITY</v>
      </c>
      <c r="J749" t="str" cm="1">
        <f t="array" ref="J749">_xlfn.IFS(C749&lt;=5.7,"NORMAL",C749&lt;=6.4,"PREDIABETES",C749&gt;=6.5,"DIABETES")</f>
        <v>DIABETES</v>
      </c>
    </row>
    <row r="750" spans="1:10" x14ac:dyDescent="0.25">
      <c r="A750" t="s">
        <v>1621</v>
      </c>
      <c r="B750">
        <v>42.81</v>
      </c>
      <c r="C750">
        <v>4.1500000000000004</v>
      </c>
      <c r="D750" t="s">
        <v>2379</v>
      </c>
      <c r="E750" t="s">
        <v>2379</v>
      </c>
      <c r="F750" t="s">
        <v>2379</v>
      </c>
      <c r="G750" s="11">
        <v>1</v>
      </c>
      <c r="H750" t="s">
        <v>2379</v>
      </c>
      <c r="I750" t="str" cm="1">
        <f t="array" ref="I750">_xlfn.IFS(B750&lt;=18,"UNDERWEIGHT",B750&lt;=24.9,"NORMALWEIGHT",B750&lt;=29.9,"OVERWEIGHT",B750&gt;=30,"OBESITY")</f>
        <v>OBESITY</v>
      </c>
      <c r="J750" t="str" cm="1">
        <f t="array" ref="J750">_xlfn.IFS(C750&lt;=5.7,"NORMAL",C750&lt;=6.4,"PREDIABETES",C750&gt;=6.5,"DIABETES")</f>
        <v>NORMAL</v>
      </c>
    </row>
    <row r="751" spans="1:10" x14ac:dyDescent="0.25">
      <c r="A751" t="s">
        <v>1620</v>
      </c>
      <c r="B751">
        <v>35.909999999999997</v>
      </c>
      <c r="C751">
        <v>6.72</v>
      </c>
      <c r="D751" t="s">
        <v>2380</v>
      </c>
      <c r="E751" t="s">
        <v>2379</v>
      </c>
      <c r="F751" t="s">
        <v>2379</v>
      </c>
      <c r="G751" s="11">
        <v>2</v>
      </c>
      <c r="H751" t="s">
        <v>2379</v>
      </c>
      <c r="I751" t="str" cm="1">
        <f t="array" ref="I751">_xlfn.IFS(B751&lt;=18,"UNDERWEIGHT",B751&lt;=24.9,"NORMALWEIGHT",B751&lt;=29.9,"OVERWEIGHT",B751&gt;=30,"OBESITY")</f>
        <v>OBESITY</v>
      </c>
      <c r="J751" t="str" cm="1">
        <f t="array" ref="J751">_xlfn.IFS(C751&lt;=5.7,"NORMAL",C751&lt;=6.4,"PREDIABETES",C751&gt;=6.5,"DIABETES")</f>
        <v>DIABETES</v>
      </c>
    </row>
    <row r="752" spans="1:10" x14ac:dyDescent="0.25">
      <c r="A752" t="s">
        <v>1619</v>
      </c>
      <c r="B752">
        <v>36.65</v>
      </c>
      <c r="C752">
        <v>5.01</v>
      </c>
      <c r="D752" t="s">
        <v>2380</v>
      </c>
      <c r="E752" t="s">
        <v>2379</v>
      </c>
      <c r="F752" t="s">
        <v>2380</v>
      </c>
      <c r="G752" s="11">
        <v>1</v>
      </c>
      <c r="H752" t="s">
        <v>2379</v>
      </c>
      <c r="I752" t="str" cm="1">
        <f t="array" ref="I752">_xlfn.IFS(B752&lt;=18,"UNDERWEIGHT",B752&lt;=24.9,"NORMALWEIGHT",B752&lt;=29.9,"OVERWEIGHT",B752&gt;=30,"OBESITY")</f>
        <v>OBESITY</v>
      </c>
      <c r="J752" t="str" cm="1">
        <f t="array" ref="J752">_xlfn.IFS(C752&lt;=5.7,"NORMAL",C752&lt;=6.4,"PREDIABETES",C752&gt;=6.5,"DIABETES")</f>
        <v>NORMAL</v>
      </c>
    </row>
    <row r="753" spans="1:10" x14ac:dyDescent="0.25">
      <c r="A753" t="s">
        <v>1618</v>
      </c>
      <c r="B753">
        <v>22.04</v>
      </c>
      <c r="C753">
        <v>10.9</v>
      </c>
      <c r="D753" t="s">
        <v>2380</v>
      </c>
      <c r="E753" t="s">
        <v>2379</v>
      </c>
      <c r="F753" t="s">
        <v>2379</v>
      </c>
      <c r="G753" s="11">
        <v>2</v>
      </c>
      <c r="H753" t="s">
        <v>2379</v>
      </c>
      <c r="I753" t="str" cm="1">
        <f t="array" ref="I753">_xlfn.IFS(B753&lt;=18,"UNDERWEIGHT",B753&lt;=24.9,"NORMALWEIGHT",B753&lt;=29.9,"OVERWEIGHT",B753&gt;=30,"OBESITY")</f>
        <v>NORMALWEIGHT</v>
      </c>
      <c r="J753" t="str" cm="1">
        <f t="array" ref="J753">_xlfn.IFS(C753&lt;=5.7,"NORMAL",C753&lt;=6.4,"PREDIABETES",C753&gt;=6.5,"DIABETES")</f>
        <v>DIABETES</v>
      </c>
    </row>
    <row r="754" spans="1:10" x14ac:dyDescent="0.25">
      <c r="A754" t="s">
        <v>1617</v>
      </c>
      <c r="B754">
        <v>31.824999999999999</v>
      </c>
      <c r="C754">
        <v>5.52</v>
      </c>
      <c r="D754" t="s">
        <v>2380</v>
      </c>
      <c r="E754" t="s">
        <v>2379</v>
      </c>
      <c r="F754" t="s">
        <v>2379</v>
      </c>
      <c r="G754" s="11">
        <v>1</v>
      </c>
      <c r="H754" t="s">
        <v>2379</v>
      </c>
      <c r="I754" t="str" cm="1">
        <f t="array" ref="I754">_xlfn.IFS(B754&lt;=18,"UNDERWEIGHT",B754&lt;=24.9,"NORMALWEIGHT",B754&lt;=29.9,"OVERWEIGHT",B754&gt;=30,"OBESITY")</f>
        <v>OBESITY</v>
      </c>
      <c r="J754" t="str" cm="1">
        <f t="array" ref="J754">_xlfn.IFS(C754&lt;=5.7,"NORMAL",C754&lt;=6.4,"PREDIABETES",C754&gt;=6.5,"DIABETES")</f>
        <v>NORMAL</v>
      </c>
    </row>
    <row r="755" spans="1:10" x14ac:dyDescent="0.25">
      <c r="A755" t="s">
        <v>1616</v>
      </c>
      <c r="B755">
        <v>53.58</v>
      </c>
      <c r="C755">
        <v>4.55</v>
      </c>
      <c r="D755" t="s">
        <v>2379</v>
      </c>
      <c r="E755" t="s">
        <v>2379</v>
      </c>
      <c r="F755" t="s">
        <v>2379</v>
      </c>
      <c r="G755" s="11">
        <v>1</v>
      </c>
      <c r="H755" t="s">
        <v>2379</v>
      </c>
      <c r="I755" t="str" cm="1">
        <f t="array" ref="I755">_xlfn.IFS(B755&lt;=18,"UNDERWEIGHT",B755&lt;=24.9,"NORMALWEIGHT",B755&lt;=29.9,"OVERWEIGHT",B755&gt;=30,"OBESITY")</f>
        <v>OBESITY</v>
      </c>
      <c r="J755" t="str" cm="1">
        <f t="array" ref="J755">_xlfn.IFS(C755&lt;=5.7,"NORMAL",C755&lt;=6.4,"PREDIABETES",C755&gt;=6.5,"DIABETES")</f>
        <v>NORMAL</v>
      </c>
    </row>
    <row r="756" spans="1:10" x14ac:dyDescent="0.25">
      <c r="A756" t="s">
        <v>1615</v>
      </c>
      <c r="B756">
        <v>34.299999999999997</v>
      </c>
      <c r="C756">
        <v>11.76</v>
      </c>
      <c r="D756" t="s">
        <v>2379</v>
      </c>
      <c r="E756" t="s">
        <v>2379</v>
      </c>
      <c r="F756" t="s">
        <v>2379</v>
      </c>
      <c r="G756" s="11">
        <v>0</v>
      </c>
      <c r="H756" t="s">
        <v>2379</v>
      </c>
      <c r="I756" t="str" cm="1">
        <f t="array" ref="I756">_xlfn.IFS(B756&lt;=18,"UNDERWEIGHT",B756&lt;=24.9,"NORMALWEIGHT",B756&lt;=29.9,"OVERWEIGHT",B756&gt;=30,"OBESITY")</f>
        <v>OBESITY</v>
      </c>
      <c r="J756" t="str" cm="1">
        <f t="array" ref="J756">_xlfn.IFS(C756&lt;=5.7,"NORMAL",C756&lt;=6.4,"PREDIABETES",C756&gt;=6.5,"DIABETES")</f>
        <v>DIABETES</v>
      </c>
    </row>
    <row r="757" spans="1:10" x14ac:dyDescent="0.25">
      <c r="A757" t="s">
        <v>1614</v>
      </c>
      <c r="B757">
        <v>32.11</v>
      </c>
      <c r="C757">
        <v>7.06</v>
      </c>
      <c r="D757" t="s">
        <v>2379</v>
      </c>
      <c r="E757" t="s">
        <v>2379</v>
      </c>
      <c r="F757" t="s">
        <v>2379</v>
      </c>
      <c r="G757" s="11">
        <v>0</v>
      </c>
      <c r="H757" t="s">
        <v>2379</v>
      </c>
      <c r="I757" t="str" cm="1">
        <f t="array" ref="I757">_xlfn.IFS(B757&lt;=18,"UNDERWEIGHT",B757&lt;=24.9,"NORMALWEIGHT",B757&lt;=29.9,"OVERWEIGHT",B757&gt;=30,"OBESITY")</f>
        <v>OBESITY</v>
      </c>
      <c r="J757" t="str" cm="1">
        <f t="array" ref="J757">_xlfn.IFS(C757&lt;=5.7,"NORMAL",C757&lt;=6.4,"PREDIABETES",C757&gt;=6.5,"DIABETES")</f>
        <v>DIABETES</v>
      </c>
    </row>
    <row r="758" spans="1:10" x14ac:dyDescent="0.25">
      <c r="A758" t="s">
        <v>1613</v>
      </c>
      <c r="B758">
        <v>31.78</v>
      </c>
      <c r="C758">
        <v>11.35</v>
      </c>
      <c r="D758" t="s">
        <v>2380</v>
      </c>
      <c r="E758" t="s">
        <v>2379</v>
      </c>
      <c r="F758" t="s">
        <v>2380</v>
      </c>
      <c r="G758" s="11">
        <v>1</v>
      </c>
      <c r="H758" t="s">
        <v>2379</v>
      </c>
      <c r="I758" t="str" cm="1">
        <f t="array" ref="I758">_xlfn.IFS(B758&lt;=18,"UNDERWEIGHT",B758&lt;=24.9,"NORMALWEIGHT",B758&lt;=29.9,"OVERWEIGHT",B758&gt;=30,"OBESITY")</f>
        <v>OBESITY</v>
      </c>
      <c r="J758" t="str" cm="1">
        <f t="array" ref="J758">_xlfn.IFS(C758&lt;=5.7,"NORMAL",C758&lt;=6.4,"PREDIABETES",C758&gt;=6.5,"DIABETES")</f>
        <v>DIABETES</v>
      </c>
    </row>
    <row r="759" spans="1:10" x14ac:dyDescent="0.25">
      <c r="A759" t="s">
        <v>1612</v>
      </c>
      <c r="B759">
        <v>46.89</v>
      </c>
      <c r="C759">
        <v>5.52</v>
      </c>
      <c r="D759" t="s">
        <v>2379</v>
      </c>
      <c r="E759" t="s">
        <v>2379</v>
      </c>
      <c r="F759" t="s">
        <v>2379</v>
      </c>
      <c r="G759" s="11">
        <v>0</v>
      </c>
      <c r="H759" t="s">
        <v>2379</v>
      </c>
      <c r="I759" t="str" cm="1">
        <f t="array" ref="I759">_xlfn.IFS(B759&lt;=18,"UNDERWEIGHT",B759&lt;=24.9,"NORMALWEIGHT",B759&lt;=29.9,"OVERWEIGHT",B759&gt;=30,"OBESITY")</f>
        <v>OBESITY</v>
      </c>
      <c r="J759" t="str" cm="1">
        <f t="array" ref="J759">_xlfn.IFS(C759&lt;=5.7,"NORMAL",C759&lt;=6.4,"PREDIABETES",C759&gt;=6.5,"DIABETES")</f>
        <v>NORMAL</v>
      </c>
    </row>
    <row r="760" spans="1:10" x14ac:dyDescent="0.25">
      <c r="A760" t="s">
        <v>1611</v>
      </c>
      <c r="B760">
        <v>39.35</v>
      </c>
      <c r="C760">
        <v>7.86</v>
      </c>
      <c r="D760" t="s">
        <v>2380</v>
      </c>
      <c r="E760" t="s">
        <v>2379</v>
      </c>
      <c r="F760" t="s">
        <v>2379</v>
      </c>
      <c r="G760" s="11">
        <v>1</v>
      </c>
      <c r="H760" t="s">
        <v>2379</v>
      </c>
      <c r="I760" t="str" cm="1">
        <f t="array" ref="I760">_xlfn.IFS(B760&lt;=18,"UNDERWEIGHT",B760&lt;=24.9,"NORMALWEIGHT",B760&lt;=29.9,"OVERWEIGHT",B760&gt;=30,"OBESITY")</f>
        <v>OBESITY</v>
      </c>
      <c r="J760" t="str" cm="1">
        <f t="array" ref="J760">_xlfn.IFS(C760&lt;=5.7,"NORMAL",C760&lt;=6.4,"PREDIABETES",C760&gt;=6.5,"DIABETES")</f>
        <v>DIABETES</v>
      </c>
    </row>
    <row r="761" spans="1:10" x14ac:dyDescent="0.25">
      <c r="A761" t="s">
        <v>1610</v>
      </c>
      <c r="B761">
        <v>39.200000000000003</v>
      </c>
      <c r="C761">
        <v>11.38</v>
      </c>
      <c r="D761" t="s">
        <v>2379</v>
      </c>
      <c r="E761" t="s">
        <v>2379</v>
      </c>
      <c r="F761" t="s">
        <v>2379</v>
      </c>
      <c r="G761" s="11">
        <v>0</v>
      </c>
      <c r="H761" t="s">
        <v>2379</v>
      </c>
      <c r="I761" t="str" cm="1">
        <f t="array" ref="I761">_xlfn.IFS(B761&lt;=18,"UNDERWEIGHT",B761&lt;=24.9,"NORMALWEIGHT",B761&lt;=29.9,"OVERWEIGHT",B761&gt;=30,"OBESITY")</f>
        <v>OBESITY</v>
      </c>
      <c r="J761" t="str" cm="1">
        <f t="array" ref="J761">_xlfn.IFS(C761&lt;=5.7,"NORMAL",C761&lt;=6.4,"PREDIABETES",C761&gt;=6.5,"DIABETES")</f>
        <v>DIABETES</v>
      </c>
    </row>
    <row r="762" spans="1:10" x14ac:dyDescent="0.25">
      <c r="A762" t="s">
        <v>1609</v>
      </c>
      <c r="B762">
        <v>39.159999999999997</v>
      </c>
      <c r="C762">
        <v>10.48</v>
      </c>
      <c r="D762" t="s">
        <v>2379</v>
      </c>
      <c r="E762" t="s">
        <v>2379</v>
      </c>
      <c r="F762" t="s">
        <v>2379</v>
      </c>
      <c r="G762" s="11">
        <v>0</v>
      </c>
      <c r="H762" t="s">
        <v>2379</v>
      </c>
      <c r="I762" t="str" cm="1">
        <f t="array" ref="I762">_xlfn.IFS(B762&lt;=18,"UNDERWEIGHT",B762&lt;=24.9,"NORMALWEIGHT",B762&lt;=29.9,"OVERWEIGHT",B762&gt;=30,"OBESITY")</f>
        <v>OBESITY</v>
      </c>
      <c r="J762" t="str" cm="1">
        <f t="array" ref="J762">_xlfn.IFS(C762&lt;=5.7,"NORMAL",C762&lt;=6.4,"PREDIABETES",C762&gt;=6.5,"DIABETES")</f>
        <v>DIABETES</v>
      </c>
    </row>
    <row r="763" spans="1:10" x14ac:dyDescent="0.25">
      <c r="A763" t="s">
        <v>1608</v>
      </c>
      <c r="B763">
        <v>44.1</v>
      </c>
      <c r="C763">
        <v>5.04</v>
      </c>
      <c r="D763" t="s">
        <v>2380</v>
      </c>
      <c r="E763" t="s">
        <v>2379</v>
      </c>
      <c r="F763" t="s">
        <v>2379</v>
      </c>
      <c r="G763" s="11">
        <v>0</v>
      </c>
      <c r="H763" t="s">
        <v>2379</v>
      </c>
      <c r="I763" t="str" cm="1">
        <f t="array" ref="I763">_xlfn.IFS(B763&lt;=18,"UNDERWEIGHT",B763&lt;=24.9,"NORMALWEIGHT",B763&lt;=29.9,"OVERWEIGHT",B763&gt;=30,"OBESITY")</f>
        <v>OBESITY</v>
      </c>
      <c r="J763" t="str" cm="1">
        <f t="array" ref="J763">_xlfn.IFS(C763&lt;=5.7,"NORMAL",C763&lt;=6.4,"PREDIABETES",C763&gt;=6.5,"DIABETES")</f>
        <v>NORMAL</v>
      </c>
    </row>
    <row r="764" spans="1:10" x14ac:dyDescent="0.25">
      <c r="A764" t="s">
        <v>1607</v>
      </c>
      <c r="B764">
        <v>33.200000000000003</v>
      </c>
      <c r="C764">
        <v>9.06</v>
      </c>
      <c r="D764" t="s">
        <v>2379</v>
      </c>
      <c r="E764" t="s">
        <v>2379</v>
      </c>
      <c r="F764" t="s">
        <v>2379</v>
      </c>
      <c r="G764" s="11">
        <v>0</v>
      </c>
      <c r="H764" t="s">
        <v>2379</v>
      </c>
      <c r="I764" t="str" cm="1">
        <f t="array" ref="I764">_xlfn.IFS(B764&lt;=18,"UNDERWEIGHT",B764&lt;=24.9,"NORMALWEIGHT",B764&lt;=29.9,"OVERWEIGHT",B764&gt;=30,"OBESITY")</f>
        <v>OBESITY</v>
      </c>
      <c r="J764" t="str" cm="1">
        <f t="array" ref="J764">_xlfn.IFS(C764&lt;=5.7,"NORMAL",C764&lt;=6.4,"PREDIABETES",C764&gt;=6.5,"DIABETES")</f>
        <v>DIABETES</v>
      </c>
    </row>
    <row r="765" spans="1:10" x14ac:dyDescent="0.25">
      <c r="A765" t="s">
        <v>1606</v>
      </c>
      <c r="B765">
        <v>29.92</v>
      </c>
      <c r="C765">
        <v>11.07</v>
      </c>
      <c r="D765" t="s">
        <v>2379</v>
      </c>
      <c r="E765" t="s">
        <v>2379</v>
      </c>
      <c r="F765" t="s">
        <v>2379</v>
      </c>
      <c r="G765" s="11">
        <v>0</v>
      </c>
      <c r="H765" t="s">
        <v>2379</v>
      </c>
      <c r="I765" t="str" cm="1">
        <f t="array" ref="I765">_xlfn.IFS(B765&lt;=18,"UNDERWEIGHT",B765&lt;=24.9,"NORMALWEIGHT",B765&lt;=29.99,"OVERWEIGHT",B765&gt;=30,"OBESITY")</f>
        <v>OVERWEIGHT</v>
      </c>
      <c r="J765" t="str" cm="1">
        <f t="array" ref="J765">_xlfn.IFS(C765&lt;=5.7,"NORMAL",C765&lt;=6.4,"PREDIABETES",C765&gt;=6.5,"DIABETES")</f>
        <v>DIABETES</v>
      </c>
    </row>
    <row r="766" spans="1:10" x14ac:dyDescent="0.25">
      <c r="A766" t="s">
        <v>1605</v>
      </c>
      <c r="B766">
        <v>25</v>
      </c>
      <c r="C766">
        <v>10.45</v>
      </c>
      <c r="D766" t="s">
        <v>2379</v>
      </c>
      <c r="E766" t="s">
        <v>2379</v>
      </c>
      <c r="F766" t="s">
        <v>2379</v>
      </c>
      <c r="G766" s="11">
        <v>0</v>
      </c>
      <c r="H766" t="s">
        <v>2379</v>
      </c>
      <c r="I766" t="str" cm="1">
        <f t="array" ref="I766">_xlfn.IFS(B766&lt;=18,"UNDERWEIGHT",B766&lt;=24.9,"NORMALWEIGHT",B766&lt;=29.9,"OVERWEIGHT",B766&gt;=30,"OBESITY")</f>
        <v>OVERWEIGHT</v>
      </c>
      <c r="J766" t="str" cm="1">
        <f t="array" ref="J766">_xlfn.IFS(C766&lt;=5.7,"NORMAL",C766&lt;=6.4,"PREDIABETES",C766&gt;=6.5,"DIABETES")</f>
        <v>DIABETES</v>
      </c>
    </row>
    <row r="767" spans="1:10" x14ac:dyDescent="0.25">
      <c r="A767" t="s">
        <v>1604</v>
      </c>
      <c r="B767">
        <v>38.869999999999997</v>
      </c>
      <c r="C767">
        <v>8.6300000000000008</v>
      </c>
      <c r="D767" t="s">
        <v>2380</v>
      </c>
      <c r="E767" t="s">
        <v>2379</v>
      </c>
      <c r="F767" t="s">
        <v>2379</v>
      </c>
      <c r="G767" s="11">
        <v>1</v>
      </c>
      <c r="H767" t="s">
        <v>2379</v>
      </c>
      <c r="I767" t="str" cm="1">
        <f t="array" ref="I767">_xlfn.IFS(B767&lt;=18,"UNDERWEIGHT",B767&lt;=24.9,"NORMALWEIGHT",B767&lt;=29.9,"OVERWEIGHT",B767&gt;=30,"OBESITY")</f>
        <v>OBESITY</v>
      </c>
      <c r="J767" t="str" cm="1">
        <f t="array" ref="J767">_xlfn.IFS(C767&lt;=5.7,"NORMAL",C767&lt;=6.4,"PREDIABETES",C767&gt;=6.5,"DIABETES")</f>
        <v>DIABETES</v>
      </c>
    </row>
    <row r="768" spans="1:10" x14ac:dyDescent="0.25">
      <c r="A768" t="s">
        <v>1603</v>
      </c>
      <c r="B768">
        <v>32.299999999999997</v>
      </c>
      <c r="C768">
        <v>5.28</v>
      </c>
      <c r="D768" t="s">
        <v>2380</v>
      </c>
      <c r="E768" t="s">
        <v>2379</v>
      </c>
      <c r="F768" t="s">
        <v>2379</v>
      </c>
      <c r="G768" s="11">
        <v>2</v>
      </c>
      <c r="H768" t="s">
        <v>2379</v>
      </c>
      <c r="I768" t="str" cm="1">
        <f t="array" ref="I768">_xlfn.IFS(B768&lt;=18,"UNDERWEIGHT",B768&lt;=24.9,"NORMALWEIGHT",B768&lt;=29.9,"OVERWEIGHT",B768&gt;=30,"OBESITY")</f>
        <v>OBESITY</v>
      </c>
      <c r="J768" t="str" cm="1">
        <f t="array" ref="J768">_xlfn.IFS(C768&lt;=5.7,"NORMAL",C768&lt;=6.4,"PREDIABETES",C768&gt;=6.5,"DIABETES")</f>
        <v>NORMAL</v>
      </c>
    </row>
    <row r="769" spans="1:10" x14ac:dyDescent="0.25">
      <c r="A769" t="s">
        <v>1602</v>
      </c>
      <c r="B769">
        <v>31.16</v>
      </c>
      <c r="C769">
        <v>7.49</v>
      </c>
      <c r="D769" t="s">
        <v>2380</v>
      </c>
      <c r="E769" t="s">
        <v>2379</v>
      </c>
      <c r="F769" t="s">
        <v>2379</v>
      </c>
      <c r="G769" s="11">
        <v>2</v>
      </c>
      <c r="H769" t="s">
        <v>2379</v>
      </c>
      <c r="I769" t="str" cm="1">
        <f t="array" ref="I769">_xlfn.IFS(B769&lt;=18,"UNDERWEIGHT",B769&lt;=24.9,"NORMALWEIGHT",B769&lt;=29.9,"OVERWEIGHT",B769&gt;=30,"OBESITY")</f>
        <v>OBESITY</v>
      </c>
      <c r="J769" t="str" cm="1">
        <f t="array" ref="J769">_xlfn.IFS(C769&lt;=5.7,"NORMAL",C769&lt;=6.4,"PREDIABETES",C769&gt;=6.5,"DIABETES")</f>
        <v>DIABETES</v>
      </c>
    </row>
    <row r="770" spans="1:10" x14ac:dyDescent="0.25">
      <c r="A770" t="s">
        <v>1601</v>
      </c>
      <c r="B770">
        <v>54.59</v>
      </c>
      <c r="C770">
        <v>4.2699999999999996</v>
      </c>
      <c r="D770" t="s">
        <v>2379</v>
      </c>
      <c r="E770" t="s">
        <v>2379</v>
      </c>
      <c r="F770" t="s">
        <v>2379</v>
      </c>
      <c r="G770" s="11">
        <v>0</v>
      </c>
      <c r="H770" t="s">
        <v>2379</v>
      </c>
      <c r="I770" t="str" cm="1">
        <f t="array" ref="I770">_xlfn.IFS(B770&lt;=18,"UNDERWEIGHT",B770&lt;=24.9,"NORMALWEIGHT",B770&lt;=29.9,"OVERWEIGHT",B770&gt;=30,"OBESITY")</f>
        <v>OBESITY</v>
      </c>
      <c r="J770" t="str" cm="1">
        <f t="array" ref="J770">_xlfn.IFS(C770&lt;=5.7,"NORMAL",C770&lt;=6.4,"PREDIABETES",C770&gt;=6.5,"DIABETES")</f>
        <v>NORMAL</v>
      </c>
    </row>
    <row r="771" spans="1:10" x14ac:dyDescent="0.25">
      <c r="A771" t="s">
        <v>1600</v>
      </c>
      <c r="B771">
        <v>21.09</v>
      </c>
      <c r="C771">
        <v>9.2200000000000006</v>
      </c>
      <c r="D771" t="s">
        <v>2380</v>
      </c>
      <c r="E771" t="s">
        <v>2379</v>
      </c>
      <c r="F771" t="s">
        <v>2379</v>
      </c>
      <c r="G771" s="11">
        <v>2</v>
      </c>
      <c r="H771" t="s">
        <v>2379</v>
      </c>
      <c r="I771" t="str" cm="1">
        <f t="array" ref="I771">_xlfn.IFS(B771&lt;=18,"UNDERWEIGHT",B771&lt;=24.9,"NORMALWEIGHT",B771&lt;=29.9,"OVERWEIGHT",B771&gt;=30,"OBESITY")</f>
        <v>NORMALWEIGHT</v>
      </c>
      <c r="J771" t="str" cm="1">
        <f t="array" ref="J771">_xlfn.IFS(C771&lt;=5.7,"NORMAL",C771&lt;=6.4,"PREDIABETES",C771&gt;=6.5,"DIABETES")</f>
        <v>DIABETES</v>
      </c>
    </row>
    <row r="772" spans="1:10" x14ac:dyDescent="0.25">
      <c r="A772" t="s">
        <v>1599</v>
      </c>
      <c r="B772">
        <v>52.41</v>
      </c>
      <c r="C772">
        <v>5.99</v>
      </c>
      <c r="D772" t="s">
        <v>2379</v>
      </c>
      <c r="E772" t="s">
        <v>2379</v>
      </c>
      <c r="F772" t="s">
        <v>2379</v>
      </c>
      <c r="G772" s="11">
        <v>1</v>
      </c>
      <c r="H772" t="s">
        <v>2379</v>
      </c>
      <c r="I772" t="str" cm="1">
        <f t="array" ref="I772">_xlfn.IFS(B772&lt;=18,"UNDERWEIGHT",B772&lt;=24.9,"NORMALWEIGHT",B772&lt;=29.9,"OVERWEIGHT",B772&gt;=30,"OBESITY")</f>
        <v>OBESITY</v>
      </c>
      <c r="J772" t="str" cm="1">
        <f t="array" ref="J772">_xlfn.IFS(C772&lt;=5.7,"NORMAL",C772&lt;=6.4,"PREDIABETES",C772&gt;=6.5,"DIABETES")</f>
        <v>PREDIABETES</v>
      </c>
    </row>
    <row r="773" spans="1:10" x14ac:dyDescent="0.25">
      <c r="A773" t="s">
        <v>1598</v>
      </c>
      <c r="B773">
        <v>41.47</v>
      </c>
      <c r="C773">
        <v>5.86</v>
      </c>
      <c r="D773" t="s">
        <v>2380</v>
      </c>
      <c r="E773" t="s">
        <v>2379</v>
      </c>
      <c r="F773" t="s">
        <v>2379</v>
      </c>
      <c r="G773" s="11">
        <v>2</v>
      </c>
      <c r="H773" t="s">
        <v>2379</v>
      </c>
      <c r="I773" t="str" cm="1">
        <f t="array" ref="I773">_xlfn.IFS(B773&lt;=18,"UNDERWEIGHT",B773&lt;=24.9,"NORMALWEIGHT",B773&lt;=29.9,"OVERWEIGHT",B773&gt;=30,"OBESITY")</f>
        <v>OBESITY</v>
      </c>
      <c r="J773" t="str" cm="1">
        <f t="array" ref="J773">_xlfn.IFS(C773&lt;=5.7,"NORMAL",C773&lt;=6.4,"PREDIABETES",C773&gt;=6.5,"DIABETES")</f>
        <v>PREDIABETES</v>
      </c>
    </row>
    <row r="774" spans="1:10" x14ac:dyDescent="0.25">
      <c r="A774" t="s">
        <v>1597</v>
      </c>
      <c r="B774">
        <v>33.1</v>
      </c>
      <c r="C774">
        <v>5.19</v>
      </c>
      <c r="D774" t="s">
        <v>2380</v>
      </c>
      <c r="E774" t="s">
        <v>2379</v>
      </c>
      <c r="F774" t="s">
        <v>2379</v>
      </c>
      <c r="G774" s="11">
        <v>2</v>
      </c>
      <c r="H774" t="s">
        <v>2379</v>
      </c>
      <c r="I774" t="str" cm="1">
        <f t="array" ref="I774">_xlfn.IFS(B774&lt;=18,"UNDERWEIGHT",B774&lt;=24.9,"NORMALWEIGHT",B774&lt;=29.9,"OVERWEIGHT",B774&gt;=30,"OBESITY")</f>
        <v>OBESITY</v>
      </c>
      <c r="J774" t="str" cm="1">
        <f t="array" ref="J774">_xlfn.IFS(C774&lt;=5.7,"NORMAL",C774&lt;=6.4,"PREDIABETES",C774&gt;=6.5,"DIABETES")</f>
        <v>NORMAL</v>
      </c>
    </row>
    <row r="775" spans="1:10" x14ac:dyDescent="0.25">
      <c r="A775" t="s">
        <v>1596</v>
      </c>
      <c r="B775">
        <v>30.8</v>
      </c>
      <c r="C775">
        <v>4.37</v>
      </c>
      <c r="D775" t="s">
        <v>2380</v>
      </c>
      <c r="E775" t="s">
        <v>2379</v>
      </c>
      <c r="F775" t="s">
        <v>2379</v>
      </c>
      <c r="G775" s="11">
        <v>2</v>
      </c>
      <c r="H775" t="s">
        <v>2379</v>
      </c>
      <c r="I775" t="str" cm="1">
        <f t="array" ref="I775">_xlfn.IFS(B775&lt;=18,"UNDERWEIGHT",B775&lt;=24.9,"NORMALWEIGHT",B775&lt;=29.9,"OVERWEIGHT",B775&gt;=30,"OBESITY")</f>
        <v>OBESITY</v>
      </c>
      <c r="J775" t="str" cm="1">
        <f t="array" ref="J775">_xlfn.IFS(C775&lt;=5.7,"NORMAL",C775&lt;=6.4,"PREDIABETES",C775&gt;=6.5,"DIABETES")</f>
        <v>NORMAL</v>
      </c>
    </row>
    <row r="776" spans="1:10" x14ac:dyDescent="0.25">
      <c r="A776" t="s">
        <v>1595</v>
      </c>
      <c r="B776">
        <v>42.06</v>
      </c>
      <c r="C776">
        <v>5.32</v>
      </c>
      <c r="D776" t="s">
        <v>2379</v>
      </c>
      <c r="E776" t="s">
        <v>2379</v>
      </c>
      <c r="F776" t="s">
        <v>2379</v>
      </c>
      <c r="G776" s="11">
        <v>1</v>
      </c>
      <c r="H776" t="s">
        <v>2379</v>
      </c>
      <c r="I776" t="str" cm="1">
        <f t="array" ref="I776">_xlfn.IFS(B776&lt;=18,"UNDERWEIGHT",B776&lt;=24.9,"NORMALWEIGHT",B776&lt;=29.9,"OVERWEIGHT",B776&gt;=30,"OBESITY")</f>
        <v>OBESITY</v>
      </c>
      <c r="J776" t="str" cm="1">
        <f t="array" ref="J776">_xlfn.IFS(C776&lt;=5.7,"NORMAL",C776&lt;=6.4,"PREDIABETES",C776&gt;=6.5,"DIABETES")</f>
        <v>NORMAL</v>
      </c>
    </row>
    <row r="777" spans="1:10" x14ac:dyDescent="0.25">
      <c r="A777" t="s">
        <v>1594</v>
      </c>
      <c r="B777">
        <v>39.270000000000003</v>
      </c>
      <c r="C777">
        <v>5.64</v>
      </c>
      <c r="D777" t="s">
        <v>2379</v>
      </c>
      <c r="E777" t="s">
        <v>2379</v>
      </c>
      <c r="F777" t="s">
        <v>2380</v>
      </c>
      <c r="G777" s="11">
        <v>1</v>
      </c>
      <c r="H777" t="s">
        <v>2379</v>
      </c>
      <c r="I777" t="str" cm="1">
        <f t="array" ref="I777">_xlfn.IFS(B777&lt;=18,"UNDERWEIGHT",B777&lt;=24.9,"NORMALWEIGHT",B777&lt;=29.9,"OVERWEIGHT",B777&gt;=30,"OBESITY")</f>
        <v>OBESITY</v>
      </c>
      <c r="J777" t="str" cm="1">
        <f t="array" ref="J777">_xlfn.IFS(C777&lt;=5.7,"NORMAL",C777&lt;=6.4,"PREDIABETES",C777&gt;=6.5,"DIABETES")</f>
        <v>NORMAL</v>
      </c>
    </row>
    <row r="778" spans="1:10" x14ac:dyDescent="0.25">
      <c r="A778" t="s">
        <v>1593</v>
      </c>
      <c r="B778">
        <v>30.71</v>
      </c>
      <c r="C778">
        <v>5.59</v>
      </c>
      <c r="D778" t="s">
        <v>2380</v>
      </c>
      <c r="E778" t="s">
        <v>2379</v>
      </c>
      <c r="F778" t="s">
        <v>2379</v>
      </c>
      <c r="G778" s="11">
        <v>1</v>
      </c>
      <c r="H778" t="s">
        <v>2379</v>
      </c>
      <c r="I778" t="str" cm="1">
        <f t="array" ref="I778">_xlfn.IFS(B778&lt;=18,"UNDERWEIGHT",B778&lt;=24.9,"NORMALWEIGHT",B778&lt;=29.9,"OVERWEIGHT",B778&gt;=30,"OBESITY")</f>
        <v>OBESITY</v>
      </c>
      <c r="J778" t="str" cm="1">
        <f t="array" ref="J778">_xlfn.IFS(C778&lt;=5.7,"NORMAL",C778&lt;=6.4,"PREDIABETES",C778&gt;=6.5,"DIABETES")</f>
        <v>NORMAL</v>
      </c>
    </row>
    <row r="779" spans="1:10" x14ac:dyDescent="0.25">
      <c r="A779" t="s">
        <v>1592</v>
      </c>
      <c r="B779">
        <v>47.19</v>
      </c>
      <c r="C779">
        <v>5.29</v>
      </c>
      <c r="D779" t="s">
        <v>2379</v>
      </c>
      <c r="E779" t="s">
        <v>2379</v>
      </c>
      <c r="F779" t="s">
        <v>2379</v>
      </c>
      <c r="G779" s="11">
        <v>0</v>
      </c>
      <c r="H779" t="s">
        <v>2379</v>
      </c>
      <c r="I779" t="str" cm="1">
        <f t="array" ref="I779">_xlfn.IFS(B779&lt;=18,"UNDERWEIGHT",B779&lt;=24.9,"NORMALWEIGHT",B779&lt;=29.9,"OVERWEIGHT",B779&gt;=30,"OBESITY")</f>
        <v>OBESITY</v>
      </c>
      <c r="J779" t="str" cm="1">
        <f t="array" ref="J779">_xlfn.IFS(C779&lt;=5.7,"NORMAL",C779&lt;=6.4,"PREDIABETES",C779&gt;=6.5,"DIABETES")</f>
        <v>NORMAL</v>
      </c>
    </row>
    <row r="780" spans="1:10" x14ac:dyDescent="0.25">
      <c r="A780" t="s">
        <v>1591</v>
      </c>
      <c r="B780">
        <v>30.02</v>
      </c>
      <c r="C780">
        <v>6.65</v>
      </c>
      <c r="D780" t="s">
        <v>2379</v>
      </c>
      <c r="E780" t="s">
        <v>2379</v>
      </c>
      <c r="F780" t="s">
        <v>2379</v>
      </c>
      <c r="G780" s="11">
        <v>0</v>
      </c>
      <c r="H780" t="s">
        <v>2379</v>
      </c>
      <c r="I780" t="str" cm="1">
        <f t="array" ref="I780">_xlfn.IFS(B780&lt;=18,"UNDERWEIGHT",B780&lt;=24.9,"NORMALWEIGHT",B780&lt;=29.9,"OVERWEIGHT",B780&gt;=30,"OBESITY")</f>
        <v>OBESITY</v>
      </c>
      <c r="J780" t="str" cm="1">
        <f t="array" ref="J780">_xlfn.IFS(C780&lt;=5.7,"NORMAL",C780&lt;=6.4,"PREDIABETES",C780&gt;=6.5,"DIABETES")</f>
        <v>DIABETES</v>
      </c>
    </row>
    <row r="781" spans="1:10" x14ac:dyDescent="0.25">
      <c r="A781" t="s">
        <v>1590</v>
      </c>
      <c r="B781">
        <v>37.909999999999997</v>
      </c>
      <c r="C781">
        <v>5.68</v>
      </c>
      <c r="D781" t="s">
        <v>2380</v>
      </c>
      <c r="E781" t="s">
        <v>2379</v>
      </c>
      <c r="F781" t="s">
        <v>2379</v>
      </c>
      <c r="G781" s="11">
        <v>0</v>
      </c>
      <c r="H781" t="s">
        <v>2379</v>
      </c>
      <c r="I781" t="str" cm="1">
        <f t="array" ref="I781">_xlfn.IFS(B781&lt;=18,"UNDERWEIGHT",B781&lt;=24.9,"NORMALWEIGHT",B781&lt;=29.9,"OVERWEIGHT",B781&gt;=30,"OBESITY")</f>
        <v>OBESITY</v>
      </c>
      <c r="J781" t="str" cm="1">
        <f t="array" ref="J781">_xlfn.IFS(C781&lt;=5.7,"NORMAL",C781&lt;=6.4,"PREDIABETES",C781&gt;=6.5,"DIABETES")</f>
        <v>NORMAL</v>
      </c>
    </row>
    <row r="782" spans="1:10" x14ac:dyDescent="0.25">
      <c r="A782" t="s">
        <v>1589</v>
      </c>
      <c r="B782">
        <v>54.61</v>
      </c>
      <c r="C782">
        <v>4.49</v>
      </c>
      <c r="D782" t="s">
        <v>2379</v>
      </c>
      <c r="E782" t="s">
        <v>2379</v>
      </c>
      <c r="F782" t="s">
        <v>2379</v>
      </c>
      <c r="G782" s="11">
        <v>0</v>
      </c>
      <c r="H782" t="s">
        <v>2379</v>
      </c>
      <c r="I782" t="str" cm="1">
        <f t="array" ref="I782">_xlfn.IFS(B782&lt;=18,"UNDERWEIGHT",B782&lt;=24.9,"NORMALWEIGHT",B782&lt;=29.9,"OVERWEIGHT",B782&gt;=30,"OBESITY")</f>
        <v>OBESITY</v>
      </c>
      <c r="J782" t="str" cm="1">
        <f t="array" ref="J782">_xlfn.IFS(C782&lt;=5.7,"NORMAL",C782&lt;=6.4,"PREDIABETES",C782&gt;=6.5,"DIABETES")</f>
        <v>NORMAL</v>
      </c>
    </row>
    <row r="783" spans="1:10" x14ac:dyDescent="0.25">
      <c r="A783" t="s">
        <v>1588</v>
      </c>
      <c r="B783">
        <v>36.005000000000003</v>
      </c>
      <c r="C783">
        <v>6.9</v>
      </c>
      <c r="D783" t="s">
        <v>2379</v>
      </c>
      <c r="E783" t="s">
        <v>2379</v>
      </c>
      <c r="F783" t="s">
        <v>2379</v>
      </c>
      <c r="G783" s="11">
        <v>0</v>
      </c>
      <c r="H783" t="s">
        <v>2379</v>
      </c>
      <c r="I783" t="str" cm="1">
        <f t="array" ref="I783">_xlfn.IFS(B783&lt;=18,"UNDERWEIGHT",B783&lt;=24.9,"NORMALWEIGHT",B783&lt;=29.9,"OVERWEIGHT",B783&gt;=30,"OBESITY")</f>
        <v>OBESITY</v>
      </c>
      <c r="J783" t="str" cm="1">
        <f t="array" ref="J783">_xlfn.IFS(C783&lt;=5.7,"NORMAL",C783&lt;=6.4,"PREDIABETES",C783&gt;=6.5,"DIABETES")</f>
        <v>DIABETES</v>
      </c>
    </row>
    <row r="784" spans="1:10" x14ac:dyDescent="0.25">
      <c r="A784" t="s">
        <v>1587</v>
      </c>
      <c r="B784">
        <v>28.7</v>
      </c>
      <c r="C784">
        <v>11.52</v>
      </c>
      <c r="D784" t="s">
        <v>2379</v>
      </c>
      <c r="E784" t="s">
        <v>2379</v>
      </c>
      <c r="F784" t="s">
        <v>2379</v>
      </c>
      <c r="G784" s="11">
        <v>0</v>
      </c>
      <c r="H784" t="s">
        <v>2379</v>
      </c>
      <c r="I784" t="str" cm="1">
        <f t="array" ref="I784">_xlfn.IFS(B784&lt;=18,"UNDERWEIGHT",B784&lt;=24.9,"NORMALWEIGHT",B784&lt;=29.9,"OVERWEIGHT",B784&gt;=30,"OBESITY")</f>
        <v>OVERWEIGHT</v>
      </c>
      <c r="J784" t="str" cm="1">
        <f t="array" ref="J784">_xlfn.IFS(C784&lt;=5.7,"NORMAL",C784&lt;=6.4,"PREDIABETES",C784&gt;=6.5,"DIABETES")</f>
        <v>DIABETES</v>
      </c>
    </row>
    <row r="785" spans="1:10" x14ac:dyDescent="0.25">
      <c r="A785" t="s">
        <v>1586</v>
      </c>
      <c r="B785">
        <v>34.295000000000002</v>
      </c>
      <c r="C785">
        <v>11.24</v>
      </c>
      <c r="D785" t="s">
        <v>2379</v>
      </c>
      <c r="E785" t="s">
        <v>2379</v>
      </c>
      <c r="F785" t="s">
        <v>2379</v>
      </c>
      <c r="G785" s="11">
        <v>0</v>
      </c>
      <c r="H785" t="s">
        <v>2379</v>
      </c>
      <c r="I785" t="str" cm="1">
        <f t="array" ref="I785">_xlfn.IFS(B785&lt;=18,"UNDERWEIGHT",B785&lt;=24.9,"NORMALWEIGHT",B785&lt;=29.9,"OVERWEIGHT",B785&gt;=30,"OBESITY")</f>
        <v>OBESITY</v>
      </c>
      <c r="J785" t="str" cm="1">
        <f t="array" ref="J785">_xlfn.IFS(C785&lt;=5.7,"NORMAL",C785&lt;=6.4,"PREDIABETES",C785&gt;=6.5,"DIABETES")</f>
        <v>DIABETES</v>
      </c>
    </row>
    <row r="786" spans="1:10" x14ac:dyDescent="0.25">
      <c r="A786" t="s">
        <v>1585</v>
      </c>
      <c r="B786">
        <v>27.55</v>
      </c>
      <c r="C786">
        <v>10.98</v>
      </c>
      <c r="D786" t="s">
        <v>2379</v>
      </c>
      <c r="E786" t="s">
        <v>2379</v>
      </c>
      <c r="F786" t="s">
        <v>2379</v>
      </c>
      <c r="G786" s="11">
        <v>0</v>
      </c>
      <c r="H786" t="s">
        <v>2379</v>
      </c>
      <c r="I786" t="str" cm="1">
        <f t="array" ref="I786">_xlfn.IFS(B786&lt;=18,"UNDERWEIGHT",B786&lt;=24.9,"NORMALWEIGHT",B786&lt;=29.9,"OVERWEIGHT",B786&gt;=30,"OBESITY")</f>
        <v>OVERWEIGHT</v>
      </c>
      <c r="J786" t="str" cm="1">
        <f t="array" ref="J786">_xlfn.IFS(C786&lt;=5.7,"NORMAL",C786&lt;=6.4,"PREDIABETES",C786&gt;=6.5,"DIABETES")</f>
        <v>DIABETES</v>
      </c>
    </row>
    <row r="787" spans="1:10" x14ac:dyDescent="0.25">
      <c r="A787" t="s">
        <v>1584</v>
      </c>
      <c r="B787">
        <v>40.700000000000003</v>
      </c>
      <c r="C787">
        <v>5.42</v>
      </c>
      <c r="D787" t="s">
        <v>2379</v>
      </c>
      <c r="E787" t="s">
        <v>2379</v>
      </c>
      <c r="F787" t="s">
        <v>2379</v>
      </c>
      <c r="G787" s="11">
        <v>0</v>
      </c>
      <c r="H787" t="s">
        <v>2379</v>
      </c>
      <c r="I787" t="str" cm="1">
        <f t="array" ref="I787">_xlfn.IFS(B787&lt;=18,"UNDERWEIGHT",B787&lt;=24.9,"NORMALWEIGHT",B787&lt;=29.9,"OVERWEIGHT",B787&gt;=30,"OBESITY")</f>
        <v>OBESITY</v>
      </c>
      <c r="J787" t="str" cm="1">
        <f t="array" ref="J787">_xlfn.IFS(C787&lt;=5.7,"NORMAL",C787&lt;=6.4,"PREDIABETES",C787&gt;=6.5,"DIABETES")</f>
        <v>NORMAL</v>
      </c>
    </row>
    <row r="788" spans="1:10" x14ac:dyDescent="0.25">
      <c r="A788" t="s">
        <v>1583</v>
      </c>
      <c r="B788">
        <v>18.335000000000001</v>
      </c>
      <c r="C788">
        <v>10.97</v>
      </c>
      <c r="D788" t="s">
        <v>2379</v>
      </c>
      <c r="E788" t="s">
        <v>2379</v>
      </c>
      <c r="F788" t="s">
        <v>2379</v>
      </c>
      <c r="G788" s="11">
        <v>0</v>
      </c>
      <c r="H788" t="s">
        <v>2379</v>
      </c>
      <c r="I788" t="str" cm="1">
        <f t="array" ref="I788">_xlfn.IFS(B788&lt;=18,"UNDERWEIGHT",B788&lt;=24.9,"NORMALWEIGHT",B788&lt;=29.9,"OVERWEIGHT",B788&gt;=30,"OBESITY")</f>
        <v>NORMALWEIGHT</v>
      </c>
      <c r="J788" t="str" cm="1">
        <f t="array" ref="J788">_xlfn.IFS(C788&lt;=5.7,"NORMAL",C788&lt;=6.4,"PREDIABETES",C788&gt;=6.5,"DIABETES")</f>
        <v>DIABETES</v>
      </c>
    </row>
    <row r="789" spans="1:10" x14ac:dyDescent="0.25">
      <c r="A789" t="s">
        <v>1582</v>
      </c>
      <c r="B789">
        <v>33.914999999999999</v>
      </c>
      <c r="C789">
        <v>9.56</v>
      </c>
      <c r="D789" t="s">
        <v>2380</v>
      </c>
      <c r="E789" t="s">
        <v>2379</v>
      </c>
      <c r="F789" t="s">
        <v>2379</v>
      </c>
      <c r="G789" s="11">
        <v>2</v>
      </c>
      <c r="H789" t="s">
        <v>2379</v>
      </c>
      <c r="I789" t="str" cm="1">
        <f t="array" ref="I789">_xlfn.IFS(B789&lt;=18,"UNDERWEIGHT",B789&lt;=24.9,"NORMALWEIGHT",B789&lt;=29.9,"OVERWEIGHT",B789&gt;=30,"OBESITY")</f>
        <v>OBESITY</v>
      </c>
      <c r="J789" t="str" cm="1">
        <f t="array" ref="J789">_xlfn.IFS(C789&lt;=5.7,"NORMAL",C789&lt;=6.4,"PREDIABETES",C789&gt;=6.5,"DIABETES")</f>
        <v>DIABETES</v>
      </c>
    </row>
    <row r="790" spans="1:10" x14ac:dyDescent="0.25">
      <c r="A790" t="s">
        <v>1581</v>
      </c>
      <c r="B790">
        <v>33.534999999999997</v>
      </c>
      <c r="C790">
        <v>9.4</v>
      </c>
      <c r="D790" t="s">
        <v>2380</v>
      </c>
      <c r="E790" t="s">
        <v>2379</v>
      </c>
      <c r="F790" t="s">
        <v>2379</v>
      </c>
      <c r="G790" s="11">
        <v>2</v>
      </c>
      <c r="H790" t="s">
        <v>2379</v>
      </c>
      <c r="I790" t="str" cm="1">
        <f t="array" ref="I790">_xlfn.IFS(B790&lt;=18,"UNDERWEIGHT",B790&lt;=24.9,"NORMALWEIGHT",B790&lt;=29.9,"OVERWEIGHT",B790&gt;=30,"OBESITY")</f>
        <v>OBESITY</v>
      </c>
      <c r="J790" t="str" cm="1">
        <f t="array" ref="J790">_xlfn.IFS(C790&lt;=5.7,"NORMAL",C790&lt;=6.4,"PREDIABETES",C790&gt;=6.5,"DIABETES")</f>
        <v>DIABETES</v>
      </c>
    </row>
    <row r="791" spans="1:10" x14ac:dyDescent="0.25">
      <c r="A791" t="s">
        <v>1580</v>
      </c>
      <c r="B791">
        <v>23.655000000000001</v>
      </c>
      <c r="C791">
        <v>8.48</v>
      </c>
      <c r="D791" t="s">
        <v>2380</v>
      </c>
      <c r="E791" t="s">
        <v>2379</v>
      </c>
      <c r="F791" t="s">
        <v>2379</v>
      </c>
      <c r="G791" s="11">
        <v>2</v>
      </c>
      <c r="H791" t="s">
        <v>2379</v>
      </c>
      <c r="I791" t="str" cm="1">
        <f t="array" ref="I791">_xlfn.IFS(B791&lt;=18,"UNDERWEIGHT",B791&lt;=24.9,"NORMALWEIGHT",B791&lt;=29.9,"OVERWEIGHT",B791&gt;=30,"OBESITY")</f>
        <v>NORMALWEIGHT</v>
      </c>
      <c r="J791" t="str" cm="1">
        <f t="array" ref="J791">_xlfn.IFS(C791&lt;=5.7,"NORMAL",C791&lt;=6.4,"PREDIABETES",C791&gt;=6.5,"DIABETES")</f>
        <v>DIABETES</v>
      </c>
    </row>
    <row r="792" spans="1:10" x14ac:dyDescent="0.25">
      <c r="A792" t="s">
        <v>1579</v>
      </c>
      <c r="B792">
        <v>28</v>
      </c>
      <c r="C792">
        <v>5.57</v>
      </c>
      <c r="D792" t="s">
        <v>2379</v>
      </c>
      <c r="E792" t="s">
        <v>2379</v>
      </c>
      <c r="F792" t="s">
        <v>2379</v>
      </c>
      <c r="G792" s="11">
        <v>0</v>
      </c>
      <c r="H792" t="s">
        <v>2379</v>
      </c>
      <c r="I792" t="str" cm="1">
        <f t="array" ref="I792">_xlfn.IFS(B792&lt;=18,"UNDERWEIGHT",B792&lt;=24.9,"NORMALWEIGHT",B792&lt;=29.9,"OVERWEIGHT",B792&gt;=30,"OBESITY")</f>
        <v>OVERWEIGHT</v>
      </c>
      <c r="J792" t="str" cm="1">
        <f t="array" ref="J792">_xlfn.IFS(C792&lt;=5.7,"NORMAL",C792&lt;=6.4,"PREDIABETES",C792&gt;=6.5,"DIABETES")</f>
        <v>NORMAL</v>
      </c>
    </row>
    <row r="793" spans="1:10" x14ac:dyDescent="0.25">
      <c r="A793" t="s">
        <v>1578</v>
      </c>
      <c r="B793">
        <v>30.23</v>
      </c>
      <c r="C793">
        <v>6.94</v>
      </c>
      <c r="D793" t="s">
        <v>2380</v>
      </c>
      <c r="E793" t="s">
        <v>2379</v>
      </c>
      <c r="F793" t="s">
        <v>2380</v>
      </c>
      <c r="G793" s="11">
        <v>1</v>
      </c>
      <c r="H793" t="s">
        <v>2379</v>
      </c>
      <c r="I793" t="str" cm="1">
        <f t="array" ref="I793">_xlfn.IFS(B793&lt;=18,"UNDERWEIGHT",B793&lt;=24.9,"NORMALWEIGHT",B793&lt;=29.9,"OVERWEIGHT",B793&gt;=30,"OBESITY")</f>
        <v>OBESITY</v>
      </c>
      <c r="J793" t="str" cm="1">
        <f t="array" ref="J793">_xlfn.IFS(C793&lt;=5.7,"NORMAL",C793&lt;=6.4,"PREDIABETES",C793&gt;=6.5,"DIABETES")</f>
        <v>DIABETES</v>
      </c>
    </row>
    <row r="794" spans="1:10" x14ac:dyDescent="0.25">
      <c r="A794" t="s">
        <v>1577</v>
      </c>
      <c r="B794">
        <v>51.14</v>
      </c>
      <c r="C794">
        <v>4.05</v>
      </c>
      <c r="D794" t="s">
        <v>2379</v>
      </c>
      <c r="E794" t="s">
        <v>2379</v>
      </c>
      <c r="F794" t="s">
        <v>2379</v>
      </c>
      <c r="G794" s="11">
        <v>1</v>
      </c>
      <c r="H794" t="s">
        <v>2379</v>
      </c>
      <c r="I794" t="str" cm="1">
        <f t="array" ref="I794">_xlfn.IFS(B794&lt;=18,"UNDERWEIGHT",B794&lt;=24.9,"NORMALWEIGHT",B794&lt;=29.9,"OVERWEIGHT",B794&gt;=30,"OBESITY")</f>
        <v>OBESITY</v>
      </c>
      <c r="J794" t="str" cm="1">
        <f t="array" ref="J794">_xlfn.IFS(C794&lt;=5.7,"NORMAL",C794&lt;=6.4,"PREDIABETES",C794&gt;=6.5,"DIABETES")</f>
        <v>NORMAL</v>
      </c>
    </row>
    <row r="795" spans="1:10" x14ac:dyDescent="0.25">
      <c r="A795" t="s">
        <v>1576</v>
      </c>
      <c r="B795">
        <v>24.32</v>
      </c>
      <c r="C795">
        <v>10.220000000000001</v>
      </c>
      <c r="D795" t="s">
        <v>2379</v>
      </c>
      <c r="E795" t="s">
        <v>2379</v>
      </c>
      <c r="F795" t="s">
        <v>2379</v>
      </c>
      <c r="G795" s="11">
        <v>0</v>
      </c>
      <c r="H795" t="s">
        <v>2379</v>
      </c>
      <c r="I795" t="str" cm="1">
        <f t="array" ref="I795">_xlfn.IFS(B795&lt;=18,"UNDERWEIGHT",B795&lt;=24.9,"NORMALWEIGHT",B795&lt;=29.9,"OVERWEIGHT",B795&gt;=30,"OBESITY")</f>
        <v>NORMALWEIGHT</v>
      </c>
      <c r="J795" t="str" cm="1">
        <f t="array" ref="J795">_xlfn.IFS(C795&lt;=5.7,"NORMAL",C795&lt;=6.4,"PREDIABETES",C795&gt;=6.5,"DIABETES")</f>
        <v>DIABETES</v>
      </c>
    </row>
    <row r="796" spans="1:10" x14ac:dyDescent="0.25">
      <c r="A796" t="s">
        <v>1575</v>
      </c>
      <c r="B796">
        <v>38.06</v>
      </c>
      <c r="C796">
        <v>9.24</v>
      </c>
      <c r="D796" t="s">
        <v>2379</v>
      </c>
      <c r="E796" t="s">
        <v>2379</v>
      </c>
      <c r="F796" t="s">
        <v>2379</v>
      </c>
      <c r="G796" s="11">
        <v>0</v>
      </c>
      <c r="H796" t="s">
        <v>2379</v>
      </c>
      <c r="I796" t="str" cm="1">
        <f t="array" ref="I796">_xlfn.IFS(B796&lt;=18,"UNDERWEIGHT",B796&lt;=24.9,"NORMALWEIGHT",B796&lt;=29.9,"OVERWEIGHT",B796&gt;=30,"OBESITY")</f>
        <v>OBESITY</v>
      </c>
      <c r="J796" t="str" cm="1">
        <f t="array" ref="J796">_xlfn.IFS(C796&lt;=5.7,"NORMAL",C796&lt;=6.4,"PREDIABETES",C796&gt;=6.5,"DIABETES")</f>
        <v>DIABETES</v>
      </c>
    </row>
    <row r="797" spans="1:10" x14ac:dyDescent="0.25">
      <c r="A797" t="s">
        <v>1574</v>
      </c>
      <c r="B797">
        <v>37.700000000000003</v>
      </c>
      <c r="C797">
        <v>8.6</v>
      </c>
      <c r="D797" t="s">
        <v>2379</v>
      </c>
      <c r="E797" t="s">
        <v>2379</v>
      </c>
      <c r="F797" t="s">
        <v>2379</v>
      </c>
      <c r="G797" s="11">
        <v>0</v>
      </c>
      <c r="H797" t="s">
        <v>2379</v>
      </c>
      <c r="I797" t="str" cm="1">
        <f t="array" ref="I797">_xlfn.IFS(B797&lt;=18,"UNDERWEIGHT",B797&lt;=24.9,"NORMALWEIGHT",B797&lt;=29.9,"OVERWEIGHT",B797&gt;=30,"OBESITY")</f>
        <v>OBESITY</v>
      </c>
      <c r="J797" t="str" cm="1">
        <f t="array" ref="J797">_xlfn.IFS(C797&lt;=5.7,"NORMAL",C797&lt;=6.4,"PREDIABETES",C797&gt;=6.5,"DIABETES")</f>
        <v>DIABETES</v>
      </c>
    </row>
    <row r="798" spans="1:10" x14ac:dyDescent="0.25">
      <c r="A798" t="s">
        <v>1573</v>
      </c>
      <c r="B798">
        <v>44</v>
      </c>
      <c r="C798">
        <v>9.32</v>
      </c>
      <c r="D798" t="s">
        <v>2380</v>
      </c>
      <c r="E798" t="s">
        <v>2379</v>
      </c>
      <c r="F798" t="s">
        <v>2379</v>
      </c>
      <c r="G798" s="11">
        <v>2</v>
      </c>
      <c r="H798" t="s">
        <v>2379</v>
      </c>
      <c r="I798" t="str" cm="1">
        <f t="array" ref="I798">_xlfn.IFS(B798&lt;=18,"UNDERWEIGHT",B798&lt;=24.9,"NORMALWEIGHT",B798&lt;=29.9,"OVERWEIGHT",B798&gt;=30,"OBESITY")</f>
        <v>OBESITY</v>
      </c>
      <c r="J798" t="str" cm="1">
        <f t="array" ref="J798">_xlfn.IFS(C798&lt;=5.7,"NORMAL",C798&lt;=6.4,"PREDIABETES",C798&gt;=6.5,"DIABETES")</f>
        <v>DIABETES</v>
      </c>
    </row>
    <row r="799" spans="1:10" x14ac:dyDescent="0.25">
      <c r="A799" t="s">
        <v>1572</v>
      </c>
      <c r="B799">
        <v>41.45</v>
      </c>
      <c r="C799">
        <v>6.12</v>
      </c>
      <c r="D799" t="s">
        <v>2380</v>
      </c>
      <c r="E799" t="s">
        <v>2379</v>
      </c>
      <c r="F799" t="s">
        <v>2379</v>
      </c>
      <c r="G799" s="11">
        <v>0</v>
      </c>
      <c r="H799" t="s">
        <v>2379</v>
      </c>
      <c r="I799" t="str" cm="1">
        <f t="array" ref="I799">_xlfn.IFS(B799&lt;=18,"UNDERWEIGHT",B799&lt;=24.9,"NORMALWEIGHT",B799&lt;=29.9,"OVERWEIGHT",B799&gt;=30,"OBESITY")</f>
        <v>OBESITY</v>
      </c>
      <c r="J799" t="str" cm="1">
        <f t="array" ref="J799">_xlfn.IFS(C799&lt;=5.7,"NORMAL",C799&lt;=6.4,"PREDIABETES",C799&gt;=6.5,"DIABETES")</f>
        <v>PREDIABETES</v>
      </c>
    </row>
    <row r="800" spans="1:10" x14ac:dyDescent="0.25">
      <c r="A800" t="s">
        <v>1571</v>
      </c>
      <c r="B800">
        <v>25.364999999999998</v>
      </c>
      <c r="C800">
        <v>9.19</v>
      </c>
      <c r="D800" t="s">
        <v>2380</v>
      </c>
      <c r="E800" t="s">
        <v>2379</v>
      </c>
      <c r="F800" t="s">
        <v>2379</v>
      </c>
      <c r="G800" s="11">
        <v>0</v>
      </c>
      <c r="H800" t="s">
        <v>2379</v>
      </c>
      <c r="I800" t="str" cm="1">
        <f t="array" ref="I800">_xlfn.IFS(B800&lt;=18,"UNDERWEIGHT",B800&lt;=24.9,"NORMALWEIGHT",B800&lt;=29.9,"OVERWEIGHT",B800&gt;=30,"OBESITY")</f>
        <v>OVERWEIGHT</v>
      </c>
      <c r="J800" t="str" cm="1">
        <f t="array" ref="J800">_xlfn.IFS(C800&lt;=5.7,"NORMAL",C800&lt;=6.4,"PREDIABETES",C800&gt;=6.5,"DIABETES")</f>
        <v>DIABETES</v>
      </c>
    </row>
    <row r="801" spans="1:10" x14ac:dyDescent="0.25">
      <c r="A801" t="s">
        <v>1570</v>
      </c>
      <c r="B801">
        <v>34.56</v>
      </c>
      <c r="C801">
        <v>5.84</v>
      </c>
      <c r="D801" t="s">
        <v>2380</v>
      </c>
      <c r="E801" t="s">
        <v>2379</v>
      </c>
      <c r="F801" t="s">
        <v>2380</v>
      </c>
      <c r="G801" s="11">
        <v>1</v>
      </c>
      <c r="H801" t="s">
        <v>2379</v>
      </c>
      <c r="I801" t="str" cm="1">
        <f t="array" ref="I801">_xlfn.IFS(B801&lt;=18,"UNDERWEIGHT",B801&lt;=24.9,"NORMALWEIGHT",B801&lt;=29.9,"OVERWEIGHT",B801&gt;=30,"OBESITY")</f>
        <v>OBESITY</v>
      </c>
      <c r="J801" t="str" cm="1">
        <f t="array" ref="J801">_xlfn.IFS(C801&lt;=5.7,"NORMAL",C801&lt;=6.4,"PREDIABETES",C801&gt;=6.5,"DIABETES")</f>
        <v>PREDIABETES</v>
      </c>
    </row>
    <row r="802" spans="1:10" x14ac:dyDescent="0.25">
      <c r="A802" t="s">
        <v>1569</v>
      </c>
      <c r="B802">
        <v>28.2</v>
      </c>
      <c r="C802">
        <v>7.19</v>
      </c>
      <c r="D802" t="s">
        <v>2380</v>
      </c>
      <c r="E802" t="s">
        <v>2379</v>
      </c>
      <c r="F802" t="s">
        <v>2379</v>
      </c>
      <c r="G802" s="11">
        <v>2</v>
      </c>
      <c r="H802" t="s">
        <v>2379</v>
      </c>
      <c r="I802" t="str" cm="1">
        <f t="array" ref="I802">_xlfn.IFS(B802&lt;=18,"UNDERWEIGHT",B802&lt;=24.9,"NORMALWEIGHT",B802&lt;=29.9,"OVERWEIGHT",B802&gt;=30,"OBESITY")</f>
        <v>OVERWEIGHT</v>
      </c>
      <c r="J802" t="str" cm="1">
        <f t="array" ref="J802">_xlfn.IFS(C802&lt;=5.7,"NORMAL",C802&lt;=6.4,"PREDIABETES",C802&gt;=6.5,"DIABETES")</f>
        <v>DIABETES</v>
      </c>
    </row>
    <row r="803" spans="1:10" x14ac:dyDescent="0.25">
      <c r="A803" t="s">
        <v>1568</v>
      </c>
      <c r="B803">
        <v>30.43</v>
      </c>
      <c r="C803">
        <v>9.39</v>
      </c>
      <c r="D803" t="s">
        <v>2379</v>
      </c>
      <c r="E803" t="s">
        <v>2379</v>
      </c>
      <c r="F803" t="s">
        <v>2379</v>
      </c>
      <c r="G803" s="11">
        <v>0</v>
      </c>
      <c r="H803" t="s">
        <v>2379</v>
      </c>
      <c r="I803" t="str" cm="1">
        <f t="array" ref="I803">_xlfn.IFS(B803&lt;=18,"UNDERWEIGHT",B803&lt;=24.9,"NORMALWEIGHT",B803&lt;=29.9,"OVERWEIGHT",B803&gt;=30,"OBESITY")</f>
        <v>OBESITY</v>
      </c>
      <c r="J803" t="str" cm="1">
        <f t="array" ref="J803">_xlfn.IFS(C803&lt;=5.7,"NORMAL",C803&lt;=6.4,"PREDIABETES",C803&gt;=6.5,"DIABETES")</f>
        <v>DIABETES</v>
      </c>
    </row>
    <row r="804" spans="1:10" x14ac:dyDescent="0.25">
      <c r="A804" t="s">
        <v>1567</v>
      </c>
      <c r="B804">
        <v>32.395000000000003</v>
      </c>
      <c r="C804">
        <v>4.2699999999999996</v>
      </c>
      <c r="D804" t="s">
        <v>2380</v>
      </c>
      <c r="E804" t="s">
        <v>2379</v>
      </c>
      <c r="F804" t="s">
        <v>2379</v>
      </c>
      <c r="G804" s="11">
        <v>1</v>
      </c>
      <c r="H804" t="s">
        <v>2379</v>
      </c>
      <c r="I804" t="str" cm="1">
        <f t="array" ref="I804">_xlfn.IFS(B804&lt;=18,"UNDERWEIGHT",B804&lt;=24.9,"NORMALWEIGHT",B804&lt;=29.9,"OVERWEIGHT",B804&gt;=30,"OBESITY")</f>
        <v>OBESITY</v>
      </c>
      <c r="J804" t="str" cm="1">
        <f t="array" ref="J804">_xlfn.IFS(C804&lt;=5.7,"NORMAL",C804&lt;=6.4,"PREDIABETES",C804&gt;=6.5,"DIABETES")</f>
        <v>NORMAL</v>
      </c>
    </row>
    <row r="805" spans="1:10" x14ac:dyDescent="0.25">
      <c r="A805" t="s">
        <v>1566</v>
      </c>
      <c r="B805">
        <v>24.035</v>
      </c>
      <c r="C805">
        <v>11.71</v>
      </c>
      <c r="D805" t="s">
        <v>2379</v>
      </c>
      <c r="E805" t="s">
        <v>2379</v>
      </c>
      <c r="F805" t="s">
        <v>2379</v>
      </c>
      <c r="G805" s="11">
        <v>0</v>
      </c>
      <c r="H805" t="s">
        <v>2379</v>
      </c>
      <c r="I805" t="str" cm="1">
        <f t="array" ref="I805">_xlfn.IFS(B805&lt;=18,"UNDERWEIGHT",B805&lt;=24.9,"NORMALWEIGHT",B805&lt;=29.9,"OVERWEIGHT",B805&gt;=30,"OBESITY")</f>
        <v>NORMALWEIGHT</v>
      </c>
      <c r="J805" t="str" cm="1">
        <f t="array" ref="J805">_xlfn.IFS(C805&lt;=5.7,"NORMAL",C805&lt;=6.4,"PREDIABETES",C805&gt;=6.5,"DIABETES")</f>
        <v>DIABETES</v>
      </c>
    </row>
    <row r="806" spans="1:10" x14ac:dyDescent="0.25">
      <c r="A806" t="s">
        <v>1565</v>
      </c>
      <c r="B806">
        <v>37.119999999999997</v>
      </c>
      <c r="C806">
        <v>5.29</v>
      </c>
      <c r="D806" t="s">
        <v>2379</v>
      </c>
      <c r="E806" t="s">
        <v>2379</v>
      </c>
      <c r="F806" t="s">
        <v>2379</v>
      </c>
      <c r="G806" s="11">
        <v>2</v>
      </c>
      <c r="H806" t="s">
        <v>2379</v>
      </c>
      <c r="I806" t="str" cm="1">
        <f t="array" ref="I806">_xlfn.IFS(B806&lt;=18,"UNDERWEIGHT",B806&lt;=24.9,"NORMALWEIGHT",B806&lt;=29.9,"OVERWEIGHT",B806&gt;=30,"OBESITY")</f>
        <v>OBESITY</v>
      </c>
      <c r="J806" t="str" cm="1">
        <f t="array" ref="J806">_xlfn.IFS(C806&lt;=5.7,"NORMAL",C806&lt;=6.4,"PREDIABETES",C806&gt;=6.5,"DIABETES")</f>
        <v>NORMAL</v>
      </c>
    </row>
    <row r="807" spans="1:10" x14ac:dyDescent="0.25">
      <c r="A807" t="s">
        <v>1564</v>
      </c>
      <c r="B807">
        <v>34.840000000000003</v>
      </c>
      <c r="C807">
        <v>6</v>
      </c>
      <c r="D807" t="s">
        <v>2380</v>
      </c>
      <c r="E807" t="s">
        <v>2379</v>
      </c>
      <c r="F807" t="s">
        <v>2380</v>
      </c>
      <c r="G807" s="11">
        <v>1</v>
      </c>
      <c r="H807" t="s">
        <v>2379</v>
      </c>
      <c r="I807" t="str" cm="1">
        <f t="array" ref="I807">_xlfn.IFS(B807&lt;=18,"UNDERWEIGHT",B807&lt;=24.9,"NORMALWEIGHT",B807&lt;=29.9,"OVERWEIGHT",B807&gt;=30,"OBESITY")</f>
        <v>OBESITY</v>
      </c>
      <c r="J807" t="str" cm="1">
        <f t="array" ref="J807">_xlfn.IFS(C807&lt;=5.7,"NORMAL",C807&lt;=6.4,"PREDIABETES",C807&gt;=6.5,"DIABETES")</f>
        <v>PREDIABETES</v>
      </c>
    </row>
    <row r="808" spans="1:10" x14ac:dyDescent="0.25">
      <c r="A808" t="s">
        <v>1563</v>
      </c>
      <c r="B808">
        <v>29.53</v>
      </c>
      <c r="C808">
        <v>10.64</v>
      </c>
      <c r="D808" t="s">
        <v>2379</v>
      </c>
      <c r="E808" t="s">
        <v>2379</v>
      </c>
      <c r="F808" t="s">
        <v>2379</v>
      </c>
      <c r="G808" s="11">
        <v>0</v>
      </c>
      <c r="H808" t="s">
        <v>2379</v>
      </c>
      <c r="I808" t="str" cm="1">
        <f t="array" ref="I808">_xlfn.IFS(B808&lt;=18,"UNDERWEIGHT",B808&lt;=24.9,"NORMALWEIGHT",B808&lt;=29.9,"OVERWEIGHT",B808&gt;=30,"OBESITY")</f>
        <v>OVERWEIGHT</v>
      </c>
      <c r="J808" t="str" cm="1">
        <f t="array" ref="J808">_xlfn.IFS(C808&lt;=5.7,"NORMAL",C808&lt;=6.4,"PREDIABETES",C808&gt;=6.5,"DIABETES")</f>
        <v>DIABETES</v>
      </c>
    </row>
    <row r="809" spans="1:10" x14ac:dyDescent="0.25">
      <c r="A809" t="s">
        <v>1562</v>
      </c>
      <c r="B809">
        <v>42.51</v>
      </c>
      <c r="C809">
        <v>8.2100000000000009</v>
      </c>
      <c r="D809" t="s">
        <v>2380</v>
      </c>
      <c r="E809" t="s">
        <v>2379</v>
      </c>
      <c r="F809" t="s">
        <v>2379</v>
      </c>
      <c r="G809" s="11">
        <v>0</v>
      </c>
      <c r="H809" t="s">
        <v>2379</v>
      </c>
      <c r="I809" t="str" cm="1">
        <f t="array" ref="I809">_xlfn.IFS(B809&lt;=18,"UNDERWEIGHT",B809&lt;=24.9,"NORMALWEIGHT",B809&lt;=29.9,"OVERWEIGHT",B809&gt;=30,"OBESITY")</f>
        <v>OBESITY</v>
      </c>
      <c r="J809" t="str" cm="1">
        <f t="array" ref="J809">_xlfn.IFS(C809&lt;=5.7,"NORMAL",C809&lt;=6.4,"PREDIABETES",C809&gt;=6.5,"DIABETES")</f>
        <v>DIABETES</v>
      </c>
    </row>
    <row r="810" spans="1:10" x14ac:dyDescent="0.25">
      <c r="A810" t="s">
        <v>1561</v>
      </c>
      <c r="B810">
        <v>38.14</v>
      </c>
      <c r="C810">
        <v>5.58</v>
      </c>
      <c r="D810" t="s">
        <v>2379</v>
      </c>
      <c r="E810" t="s">
        <v>2379</v>
      </c>
      <c r="F810" t="s">
        <v>2380</v>
      </c>
      <c r="G810" s="11">
        <v>1</v>
      </c>
      <c r="H810" t="s">
        <v>2379</v>
      </c>
      <c r="I810" t="str" cm="1">
        <f t="array" ref="I810">_xlfn.IFS(B810&lt;=18,"UNDERWEIGHT",B810&lt;=24.9,"NORMALWEIGHT",B810&lt;=29.9,"OVERWEIGHT",B810&gt;=30,"OBESITY")</f>
        <v>OBESITY</v>
      </c>
      <c r="J810" t="str" cm="1">
        <f t="array" ref="J810">_xlfn.IFS(C810&lt;=5.7,"NORMAL",C810&lt;=6.4,"PREDIABETES",C810&gt;=6.5,"DIABETES")</f>
        <v>NORMAL</v>
      </c>
    </row>
    <row r="811" spans="1:10" x14ac:dyDescent="0.25">
      <c r="A811" t="s">
        <v>1560</v>
      </c>
      <c r="B811">
        <v>39.93</v>
      </c>
      <c r="C811">
        <v>8.75</v>
      </c>
      <c r="D811" t="s">
        <v>2379</v>
      </c>
      <c r="E811" t="s">
        <v>2379</v>
      </c>
      <c r="F811" t="s">
        <v>2379</v>
      </c>
      <c r="G811" s="11">
        <v>0</v>
      </c>
      <c r="H811" t="s">
        <v>2379</v>
      </c>
      <c r="I811" t="str" cm="1">
        <f t="array" ref="I811">_xlfn.IFS(B811&lt;=18,"UNDERWEIGHT",B811&lt;=24.9,"NORMALWEIGHT",B811&lt;=29.9,"OVERWEIGHT",B811&gt;=30,"OBESITY")</f>
        <v>OBESITY</v>
      </c>
      <c r="J811" t="str" cm="1">
        <f t="array" ref="J811">_xlfn.IFS(C811&lt;=5.7,"NORMAL",C811&lt;=6.4,"PREDIABETES",C811&gt;=6.5,"DIABETES")</f>
        <v>DIABETES</v>
      </c>
    </row>
    <row r="812" spans="1:10" x14ac:dyDescent="0.25">
      <c r="A812" t="s">
        <v>1559</v>
      </c>
      <c r="B812">
        <v>38.83</v>
      </c>
      <c r="C812">
        <v>11.86</v>
      </c>
      <c r="D812" t="s">
        <v>2379</v>
      </c>
      <c r="E812" t="s">
        <v>2379</v>
      </c>
      <c r="F812" t="s">
        <v>2379</v>
      </c>
      <c r="G812" s="11">
        <v>0</v>
      </c>
      <c r="H812" t="s">
        <v>2379</v>
      </c>
      <c r="I812" t="str" cm="1">
        <f t="array" ref="I812">_xlfn.IFS(B812&lt;=18,"UNDERWEIGHT",B812&lt;=24.9,"NORMALWEIGHT",B812&lt;=29.9,"OVERWEIGHT",B812&gt;=30,"OBESITY")</f>
        <v>OBESITY</v>
      </c>
      <c r="J812" t="str" cm="1">
        <f t="array" ref="J812">_xlfn.IFS(C812&lt;=5.7,"NORMAL",C812&lt;=6.4,"PREDIABETES",C812&gt;=6.5,"DIABETES")</f>
        <v>DIABETES</v>
      </c>
    </row>
    <row r="813" spans="1:10" x14ac:dyDescent="0.25">
      <c r="A813" t="s">
        <v>1558</v>
      </c>
      <c r="B813">
        <v>37.4</v>
      </c>
      <c r="C813">
        <v>11.46</v>
      </c>
      <c r="D813" t="s">
        <v>2379</v>
      </c>
      <c r="E813" t="s">
        <v>2379</v>
      </c>
      <c r="F813" t="s">
        <v>2379</v>
      </c>
      <c r="G813" s="11">
        <v>0</v>
      </c>
      <c r="H813" t="s">
        <v>2379</v>
      </c>
      <c r="I813" t="str" cm="1">
        <f t="array" ref="I813">_xlfn.IFS(B813&lt;=18,"UNDERWEIGHT",B813&lt;=24.9,"NORMALWEIGHT",B813&lt;=29.9,"OVERWEIGHT",B813&gt;=30,"OBESITY")</f>
        <v>OBESITY</v>
      </c>
      <c r="J813" t="str" cm="1">
        <f t="array" ref="J813">_xlfn.IFS(C813&lt;=5.7,"NORMAL",C813&lt;=6.4,"PREDIABETES",C813&gt;=6.5,"DIABETES")</f>
        <v>DIABETES</v>
      </c>
    </row>
    <row r="814" spans="1:10" x14ac:dyDescent="0.25">
      <c r="A814" t="s">
        <v>1557</v>
      </c>
      <c r="B814">
        <v>21.4</v>
      </c>
      <c r="C814">
        <v>9.0299999999999994</v>
      </c>
      <c r="D814" t="s">
        <v>2379</v>
      </c>
      <c r="E814" t="s">
        <v>2379</v>
      </c>
      <c r="F814" t="s">
        <v>2379</v>
      </c>
      <c r="G814" s="11">
        <v>0</v>
      </c>
      <c r="H814" t="s">
        <v>2379</v>
      </c>
      <c r="I814" t="str" cm="1">
        <f t="array" ref="I814">_xlfn.IFS(B814&lt;=18,"UNDERWEIGHT",B814&lt;=24.9,"NORMALWEIGHT",B814&lt;=29.9,"OVERWEIGHT",B814&gt;=30,"OBESITY")</f>
        <v>NORMALWEIGHT</v>
      </c>
      <c r="J814" t="str" cm="1">
        <f t="array" ref="J814">_xlfn.IFS(C814&lt;=5.7,"NORMAL",C814&lt;=6.4,"PREDIABETES",C814&gt;=6.5,"DIABETES")</f>
        <v>DIABETES</v>
      </c>
    </row>
    <row r="815" spans="1:10" x14ac:dyDescent="0.25">
      <c r="A815" t="s">
        <v>1556</v>
      </c>
      <c r="B815">
        <v>38.380000000000003</v>
      </c>
      <c r="C815">
        <v>8.26</v>
      </c>
      <c r="D815" t="s">
        <v>2380</v>
      </c>
      <c r="E815" t="s">
        <v>2379</v>
      </c>
      <c r="F815" t="s">
        <v>2379</v>
      </c>
      <c r="G815" s="11">
        <v>2</v>
      </c>
      <c r="H815" t="s">
        <v>2379</v>
      </c>
      <c r="I815" t="str" cm="1">
        <f t="array" ref="I815">_xlfn.IFS(B815&lt;=18,"UNDERWEIGHT",B815&lt;=24.9,"NORMALWEIGHT",B815&lt;=29.9,"OVERWEIGHT",B815&gt;=30,"OBESITY")</f>
        <v>OBESITY</v>
      </c>
      <c r="J815" t="str" cm="1">
        <f t="array" ref="J815">_xlfn.IFS(C815&lt;=5.7,"NORMAL",C815&lt;=6.4,"PREDIABETES",C815&gt;=6.5,"DIABETES")</f>
        <v>DIABETES</v>
      </c>
    </row>
    <row r="816" spans="1:10" x14ac:dyDescent="0.25">
      <c r="A816" t="s">
        <v>1555</v>
      </c>
      <c r="B816">
        <v>33.659999999999997</v>
      </c>
      <c r="C816">
        <v>5.42</v>
      </c>
      <c r="D816" t="s">
        <v>2380</v>
      </c>
      <c r="E816" t="s">
        <v>2379</v>
      </c>
      <c r="F816" t="s">
        <v>2379</v>
      </c>
      <c r="G816" s="11">
        <v>2</v>
      </c>
      <c r="H816" t="s">
        <v>2379</v>
      </c>
      <c r="I816" t="str" cm="1">
        <f t="array" ref="I816">_xlfn.IFS(B816&lt;=18,"UNDERWEIGHT",B816&lt;=24.9,"NORMALWEIGHT",B816&lt;=29.9,"OVERWEIGHT",B816&gt;=30,"OBESITY")</f>
        <v>OBESITY</v>
      </c>
      <c r="J816" t="str" cm="1">
        <f t="array" ref="J816">_xlfn.IFS(C816&lt;=5.7,"NORMAL",C816&lt;=6.4,"PREDIABETES",C816&gt;=6.5,"DIABETES")</f>
        <v>NORMAL</v>
      </c>
    </row>
    <row r="817" spans="1:10" x14ac:dyDescent="0.25">
      <c r="A817" t="s">
        <v>1554</v>
      </c>
      <c r="B817">
        <v>31.79</v>
      </c>
      <c r="C817">
        <v>11.33</v>
      </c>
      <c r="D817" t="s">
        <v>2380</v>
      </c>
      <c r="E817" t="s">
        <v>2379</v>
      </c>
      <c r="F817" t="s">
        <v>2380</v>
      </c>
      <c r="G817" s="11">
        <v>1</v>
      </c>
      <c r="H817" t="s">
        <v>2379</v>
      </c>
      <c r="I817" t="str" cm="1">
        <f t="array" ref="I817">_xlfn.IFS(B817&lt;=18,"UNDERWEIGHT",B817&lt;=24.9,"NORMALWEIGHT",B817&lt;=29.9,"OVERWEIGHT",B817&gt;=30,"OBESITY")</f>
        <v>OBESITY</v>
      </c>
      <c r="J817" t="str" cm="1">
        <f t="array" ref="J817">_xlfn.IFS(C817&lt;=5.7,"NORMAL",C817&lt;=6.4,"PREDIABETES",C817&gt;=6.5,"DIABETES")</f>
        <v>DIABETES</v>
      </c>
    </row>
    <row r="818" spans="1:10" x14ac:dyDescent="0.25">
      <c r="A818" t="s">
        <v>1553</v>
      </c>
      <c r="B818">
        <v>29.7</v>
      </c>
      <c r="C818">
        <v>7.69</v>
      </c>
      <c r="D818" t="s">
        <v>2380</v>
      </c>
      <c r="E818" t="s">
        <v>2379</v>
      </c>
      <c r="F818" t="s">
        <v>2380</v>
      </c>
      <c r="G818" s="11">
        <v>1</v>
      </c>
      <c r="H818" t="s">
        <v>2379</v>
      </c>
      <c r="I818" t="str" cm="1">
        <f t="array" ref="I818">_xlfn.IFS(B818&lt;=18,"UNDERWEIGHT",B818&lt;=24.9,"NORMALWEIGHT",B818&lt;=29.9,"OVERWEIGHT",B818&gt;=30,"OBESITY")</f>
        <v>OVERWEIGHT</v>
      </c>
      <c r="J818" t="str" cm="1">
        <f t="array" ref="J818">_xlfn.IFS(C818&lt;=5.7,"NORMAL",C818&lt;=6.4,"PREDIABETES",C818&gt;=6.5,"DIABETES")</f>
        <v>DIABETES</v>
      </c>
    </row>
    <row r="819" spans="1:10" x14ac:dyDescent="0.25">
      <c r="A819" t="s">
        <v>1552</v>
      </c>
      <c r="B819">
        <v>25.46</v>
      </c>
      <c r="C819">
        <v>8.77</v>
      </c>
      <c r="D819" t="s">
        <v>2380</v>
      </c>
      <c r="E819" t="s">
        <v>2379</v>
      </c>
      <c r="F819" t="s">
        <v>2380</v>
      </c>
      <c r="G819" s="11">
        <v>1</v>
      </c>
      <c r="H819" t="s">
        <v>2379</v>
      </c>
      <c r="I819" t="str" cm="1">
        <f t="array" ref="I819">_xlfn.IFS(B819&lt;=18,"UNDERWEIGHT",B819&lt;=24.9,"NORMALWEIGHT",B819&lt;=29.9,"OVERWEIGHT",B819&gt;=30,"OBESITY")</f>
        <v>OVERWEIGHT</v>
      </c>
      <c r="J819" t="str" cm="1">
        <f t="array" ref="J819">_xlfn.IFS(C819&lt;=5.7,"NORMAL",C819&lt;=6.4,"PREDIABETES",C819&gt;=6.5,"DIABETES")</f>
        <v>DIABETES</v>
      </c>
    </row>
    <row r="820" spans="1:10" x14ac:dyDescent="0.25">
      <c r="A820" t="s">
        <v>1551</v>
      </c>
      <c r="B820">
        <v>39.14</v>
      </c>
      <c r="C820">
        <v>4.91</v>
      </c>
      <c r="D820" t="s">
        <v>2379</v>
      </c>
      <c r="E820" t="s">
        <v>2380</v>
      </c>
      <c r="F820" t="s">
        <v>2379</v>
      </c>
      <c r="G820" s="11">
        <v>1</v>
      </c>
      <c r="H820" t="s">
        <v>2379</v>
      </c>
      <c r="I820" t="str" cm="1">
        <f t="array" ref="I820">_xlfn.IFS(B820&lt;=18,"UNDERWEIGHT",B820&lt;=24.9,"NORMALWEIGHT",B820&lt;=29.9,"OVERWEIGHT",B820&gt;=30,"OBESITY")</f>
        <v>OBESITY</v>
      </c>
      <c r="J820" t="str" cm="1">
        <f t="array" ref="J820">_xlfn.IFS(C820&lt;=5.7,"NORMAL",C820&lt;=6.4,"PREDIABETES",C820&gt;=6.5,"DIABETES")</f>
        <v>NORMAL</v>
      </c>
    </row>
    <row r="821" spans="1:10" x14ac:dyDescent="0.25">
      <c r="A821" t="s">
        <v>1550</v>
      </c>
      <c r="B821">
        <v>41.2</v>
      </c>
      <c r="C821">
        <v>4.95</v>
      </c>
      <c r="D821" t="s">
        <v>2379</v>
      </c>
      <c r="E821" t="s">
        <v>2379</v>
      </c>
      <c r="F821" t="s">
        <v>2379</v>
      </c>
      <c r="G821" s="11">
        <v>1</v>
      </c>
      <c r="H821" t="s">
        <v>2379</v>
      </c>
      <c r="I821" t="str" cm="1">
        <f t="array" ref="I821">_xlfn.IFS(B821&lt;=18,"UNDERWEIGHT",B821&lt;=24.9,"NORMALWEIGHT",B821&lt;=29.9,"OVERWEIGHT",B821&gt;=30,"OBESITY")</f>
        <v>OBESITY</v>
      </c>
      <c r="J821" t="str" cm="1">
        <f t="array" ref="J821">_xlfn.IFS(C821&lt;=5.7,"NORMAL",C821&lt;=6.4,"PREDIABETES",C821&gt;=6.5,"DIABETES")</f>
        <v>NORMAL</v>
      </c>
    </row>
    <row r="822" spans="1:10" x14ac:dyDescent="0.25">
      <c r="A822" t="s">
        <v>1549</v>
      </c>
      <c r="B822">
        <v>28.81</v>
      </c>
      <c r="C822">
        <v>10.8</v>
      </c>
      <c r="D822" t="s">
        <v>2380</v>
      </c>
      <c r="E822" t="s">
        <v>2379</v>
      </c>
      <c r="F822" t="s">
        <v>2380</v>
      </c>
      <c r="G822" s="11">
        <v>1</v>
      </c>
      <c r="H822" t="s">
        <v>2379</v>
      </c>
      <c r="I822" t="str" cm="1">
        <f t="array" ref="I822">_xlfn.IFS(B822&lt;=18,"UNDERWEIGHT",B822&lt;=24.9,"NORMALWEIGHT",B822&lt;=29.9,"OVERWEIGHT",B822&gt;=30,"OBESITY")</f>
        <v>OVERWEIGHT</v>
      </c>
      <c r="J822" t="str" cm="1">
        <f t="array" ref="J822">_xlfn.IFS(C822&lt;=5.7,"NORMAL",C822&lt;=6.4,"PREDIABETES",C822&gt;=6.5,"DIABETES")</f>
        <v>DIABETES</v>
      </c>
    </row>
    <row r="823" spans="1:10" x14ac:dyDescent="0.25">
      <c r="A823" t="s">
        <v>1548</v>
      </c>
      <c r="B823">
        <v>37.409999999999997</v>
      </c>
      <c r="C823">
        <v>7.21</v>
      </c>
      <c r="D823" t="s">
        <v>2379</v>
      </c>
      <c r="E823" t="s">
        <v>2379</v>
      </c>
      <c r="F823" t="s">
        <v>2379</v>
      </c>
      <c r="G823" s="11">
        <v>2</v>
      </c>
      <c r="H823" t="s">
        <v>2379</v>
      </c>
      <c r="I823" t="str" cm="1">
        <f t="array" ref="I823">_xlfn.IFS(B823&lt;=18,"UNDERWEIGHT",B823&lt;=24.9,"NORMALWEIGHT",B823&lt;=29.9,"OVERWEIGHT",B823&gt;=30,"OBESITY")</f>
        <v>OBESITY</v>
      </c>
      <c r="J823" t="str" cm="1">
        <f t="array" ref="J823">_xlfn.IFS(C823&lt;=5.7,"NORMAL",C823&lt;=6.4,"PREDIABETES",C823&gt;=6.5,"DIABETES")</f>
        <v>DIABETES</v>
      </c>
    </row>
    <row r="824" spans="1:10" x14ac:dyDescent="0.25">
      <c r="A824" t="s">
        <v>1547</v>
      </c>
      <c r="B824">
        <v>52.54</v>
      </c>
      <c r="C824">
        <v>5.12</v>
      </c>
      <c r="D824" t="s">
        <v>2379</v>
      </c>
      <c r="E824" t="s">
        <v>2379</v>
      </c>
      <c r="F824" t="s">
        <v>2380</v>
      </c>
      <c r="G824" s="11">
        <v>1</v>
      </c>
      <c r="H824" t="s">
        <v>2379</v>
      </c>
      <c r="I824" t="str" cm="1">
        <f t="array" ref="I824">_xlfn.IFS(B824&lt;=18,"UNDERWEIGHT",B824&lt;=24.9,"NORMALWEIGHT",B824&lt;=29.9,"OVERWEIGHT",B824&gt;=30,"OBESITY")</f>
        <v>OBESITY</v>
      </c>
      <c r="J824" t="str" cm="1">
        <f t="array" ref="J824">_xlfn.IFS(C824&lt;=5.7,"NORMAL",C824&lt;=6.4,"PREDIABETES",C824&gt;=6.5,"DIABETES")</f>
        <v>NORMAL</v>
      </c>
    </row>
    <row r="825" spans="1:10" x14ac:dyDescent="0.25">
      <c r="A825" t="s">
        <v>1546</v>
      </c>
      <c r="B825">
        <v>17.29</v>
      </c>
      <c r="C825">
        <v>4.62</v>
      </c>
      <c r="D825" t="s">
        <v>2379</v>
      </c>
      <c r="E825" t="s">
        <v>2380</v>
      </c>
      <c r="F825" t="s">
        <v>2379</v>
      </c>
      <c r="G825" s="11">
        <v>1</v>
      </c>
      <c r="H825" t="s">
        <v>2380</v>
      </c>
      <c r="I825" t="str" cm="1">
        <f t="array" ref="I825">_xlfn.IFS(B825&lt;=18,"UNDERWEIGHT",B825&lt;=24.9,"NORMALWEIGHT",B825&lt;=29.9,"OVERWEIGHT",B825&gt;=30,"OBESITY")</f>
        <v>UNDERWEIGHT</v>
      </c>
      <c r="J825" t="str" cm="1">
        <f t="array" ref="J825">_xlfn.IFS(C825&lt;=5.7,"NORMAL",C825&lt;=6.4,"PREDIABETES",C825&gt;=6.5,"DIABETES")</f>
        <v>NORMAL</v>
      </c>
    </row>
    <row r="826" spans="1:10" x14ac:dyDescent="0.25">
      <c r="A826" t="s">
        <v>1545</v>
      </c>
      <c r="B826">
        <v>31.74</v>
      </c>
      <c r="C826">
        <v>7.68</v>
      </c>
      <c r="D826" t="s">
        <v>2380</v>
      </c>
      <c r="E826" t="s">
        <v>2379</v>
      </c>
      <c r="F826" t="s">
        <v>2379</v>
      </c>
      <c r="G826" s="11">
        <v>0</v>
      </c>
      <c r="H826" t="s">
        <v>2379</v>
      </c>
      <c r="I826" t="str" cm="1">
        <f t="array" ref="I826">_xlfn.IFS(B826&lt;=18,"UNDERWEIGHT",B826&lt;=24.9,"NORMALWEIGHT",B826&lt;=29.9,"OVERWEIGHT",B826&gt;=30,"OBESITY")</f>
        <v>OBESITY</v>
      </c>
      <c r="J826" t="str" cm="1">
        <f t="array" ref="J826">_xlfn.IFS(C826&lt;=5.7,"NORMAL",C826&lt;=6.4,"PREDIABETES",C826&gt;=6.5,"DIABETES")</f>
        <v>DIABETES</v>
      </c>
    </row>
    <row r="827" spans="1:10" x14ac:dyDescent="0.25">
      <c r="A827" t="s">
        <v>1544</v>
      </c>
      <c r="B827">
        <v>26.504999999999999</v>
      </c>
      <c r="C827">
        <v>6.79</v>
      </c>
      <c r="D827" t="s">
        <v>2380</v>
      </c>
      <c r="E827" t="s">
        <v>2379</v>
      </c>
      <c r="F827" t="s">
        <v>2380</v>
      </c>
      <c r="G827" s="11">
        <v>1</v>
      </c>
      <c r="H827" t="s">
        <v>2379</v>
      </c>
      <c r="I827" t="str" cm="1">
        <f t="array" ref="I827">_xlfn.IFS(B827&lt;=18,"UNDERWEIGHT",B827&lt;=24.9,"NORMALWEIGHT",B827&lt;=29.9,"OVERWEIGHT",B827&gt;=30,"OBESITY")</f>
        <v>OVERWEIGHT</v>
      </c>
      <c r="J827" t="str" cm="1">
        <f t="array" ref="J827">_xlfn.IFS(C827&lt;=5.7,"NORMAL",C827&lt;=6.4,"PREDIABETES",C827&gt;=6.5,"DIABETES")</f>
        <v>DIABETES</v>
      </c>
    </row>
    <row r="828" spans="1:10" x14ac:dyDescent="0.25">
      <c r="A828" t="s">
        <v>1543</v>
      </c>
      <c r="B828">
        <v>36.479999999999997</v>
      </c>
      <c r="C828">
        <v>11.09</v>
      </c>
      <c r="D828" t="s">
        <v>2379</v>
      </c>
      <c r="E828" t="s">
        <v>2379</v>
      </c>
      <c r="F828" t="s">
        <v>2379</v>
      </c>
      <c r="G828" s="11">
        <v>0</v>
      </c>
      <c r="H828" t="s">
        <v>2379</v>
      </c>
      <c r="I828" t="str" cm="1">
        <f t="array" ref="I828">_xlfn.IFS(B828&lt;=18,"UNDERWEIGHT",B828&lt;=24.9,"NORMALWEIGHT",B828&lt;=29.9,"OVERWEIGHT",B828&gt;=30,"OBESITY")</f>
        <v>OBESITY</v>
      </c>
      <c r="J828" t="str" cm="1">
        <f t="array" ref="J828">_xlfn.IFS(C828&lt;=5.7,"NORMAL",C828&lt;=6.4,"PREDIABETES",C828&gt;=6.5,"DIABETES")</f>
        <v>DIABETES</v>
      </c>
    </row>
    <row r="829" spans="1:10" x14ac:dyDescent="0.25">
      <c r="A829" t="s">
        <v>1542</v>
      </c>
      <c r="B829">
        <v>39.159999999999997</v>
      </c>
      <c r="C829">
        <v>5.24</v>
      </c>
      <c r="D829" t="s">
        <v>2380</v>
      </c>
      <c r="E829" t="s">
        <v>2379</v>
      </c>
      <c r="F829" t="s">
        <v>2380</v>
      </c>
      <c r="G829" s="11">
        <v>1</v>
      </c>
      <c r="H829" t="s">
        <v>2379</v>
      </c>
      <c r="I829" t="str" cm="1">
        <f t="array" ref="I829">_xlfn.IFS(B829&lt;=18,"UNDERWEIGHT",B829&lt;=24.9,"NORMALWEIGHT",B829&lt;=29.9,"OVERWEIGHT",B829&gt;=30,"OBESITY")</f>
        <v>OBESITY</v>
      </c>
      <c r="J829" t="str" cm="1">
        <f t="array" ref="J829">_xlfn.IFS(C829&lt;=5.7,"NORMAL",C829&lt;=6.4,"PREDIABETES",C829&gt;=6.5,"DIABETES")</f>
        <v>NORMAL</v>
      </c>
    </row>
    <row r="830" spans="1:10" x14ac:dyDescent="0.25">
      <c r="A830" t="s">
        <v>1541</v>
      </c>
      <c r="B830">
        <v>28.22</v>
      </c>
      <c r="C830">
        <v>7.51</v>
      </c>
      <c r="D830" t="s">
        <v>2380</v>
      </c>
      <c r="E830" t="s">
        <v>2379</v>
      </c>
      <c r="F830" t="s">
        <v>2380</v>
      </c>
      <c r="G830" s="11">
        <v>1</v>
      </c>
      <c r="H830" t="s">
        <v>2379</v>
      </c>
      <c r="I830" t="str" cm="1">
        <f t="array" ref="I830">_xlfn.IFS(B830&lt;=18,"UNDERWEIGHT",B830&lt;=24.9,"NORMALWEIGHT",B830&lt;=29.9,"OVERWEIGHT",B830&gt;=30,"OBESITY")</f>
        <v>OVERWEIGHT</v>
      </c>
      <c r="J830" t="str" cm="1">
        <f t="array" ref="J830">_xlfn.IFS(C830&lt;=5.7,"NORMAL",C830&lt;=6.4,"PREDIABETES",C830&gt;=6.5,"DIABETES")</f>
        <v>DIABETES</v>
      </c>
    </row>
    <row r="831" spans="1:10" x14ac:dyDescent="0.25">
      <c r="A831" t="s">
        <v>1540</v>
      </c>
      <c r="B831">
        <v>35</v>
      </c>
      <c r="C831">
        <v>4.13</v>
      </c>
      <c r="D831" t="s">
        <v>2379</v>
      </c>
      <c r="E831" t="s">
        <v>2379</v>
      </c>
      <c r="F831" t="s">
        <v>2379</v>
      </c>
      <c r="G831" s="11">
        <v>2</v>
      </c>
      <c r="H831" t="s">
        <v>2379</v>
      </c>
      <c r="I831" t="str" cm="1">
        <f t="array" ref="I831">_xlfn.IFS(B831&lt;=18,"UNDERWEIGHT",B831&lt;=24.9,"NORMALWEIGHT",B831&lt;=29.9,"OVERWEIGHT",B831&gt;=30,"OBESITY")</f>
        <v>OBESITY</v>
      </c>
      <c r="J831" t="str" cm="1">
        <f t="array" ref="J831">_xlfn.IFS(C831&lt;=5.7,"NORMAL",C831&lt;=6.4,"PREDIABETES",C831&gt;=6.5,"DIABETES")</f>
        <v>NORMAL</v>
      </c>
    </row>
    <row r="832" spans="1:10" x14ac:dyDescent="0.25">
      <c r="A832" t="s">
        <v>1539</v>
      </c>
      <c r="B832">
        <v>36.24</v>
      </c>
      <c r="C832">
        <v>8.3800000000000008</v>
      </c>
      <c r="D832" t="s">
        <v>2380</v>
      </c>
      <c r="E832" t="s">
        <v>2379</v>
      </c>
      <c r="F832" t="s">
        <v>2379</v>
      </c>
      <c r="G832" s="11">
        <v>1</v>
      </c>
      <c r="H832" t="s">
        <v>2379</v>
      </c>
      <c r="I832" t="str" cm="1">
        <f t="array" ref="I832">_xlfn.IFS(B832&lt;=18,"UNDERWEIGHT",B832&lt;=24.9,"NORMALWEIGHT",B832&lt;=29.9,"OVERWEIGHT",B832&gt;=30,"OBESITY")</f>
        <v>OBESITY</v>
      </c>
      <c r="J832" t="str" cm="1">
        <f t="array" ref="J832">_xlfn.IFS(C832&lt;=5.7,"NORMAL",C832&lt;=6.4,"PREDIABETES",C832&gt;=6.5,"DIABETES")</f>
        <v>DIABETES</v>
      </c>
    </row>
    <row r="833" spans="1:10" x14ac:dyDescent="0.25">
      <c r="A833" t="s">
        <v>1538</v>
      </c>
      <c r="B833">
        <v>36.954999999999998</v>
      </c>
      <c r="C833">
        <v>8.07</v>
      </c>
      <c r="D833" t="s">
        <v>2379</v>
      </c>
      <c r="E833" t="s">
        <v>2379</v>
      </c>
      <c r="F833" t="s">
        <v>2379</v>
      </c>
      <c r="G833" s="11">
        <v>0</v>
      </c>
      <c r="H833" t="s">
        <v>2379</v>
      </c>
      <c r="I833" t="str" cm="1">
        <f t="array" ref="I833">_xlfn.IFS(B833&lt;=18,"UNDERWEIGHT",B833&lt;=24.9,"NORMALWEIGHT",B833&lt;=29.9,"OVERWEIGHT",B833&gt;=30,"OBESITY")</f>
        <v>OBESITY</v>
      </c>
      <c r="J833" t="str" cm="1">
        <f t="array" ref="J833">_xlfn.IFS(C833&lt;=5.7,"NORMAL",C833&lt;=6.4,"PREDIABETES",C833&gt;=6.5,"DIABETES")</f>
        <v>DIABETES</v>
      </c>
    </row>
    <row r="834" spans="1:10" x14ac:dyDescent="0.25">
      <c r="A834" t="s">
        <v>1537</v>
      </c>
      <c r="B834">
        <v>29.64</v>
      </c>
      <c r="C834">
        <v>8.9499999999999993</v>
      </c>
      <c r="D834" t="s">
        <v>2379</v>
      </c>
      <c r="E834" t="s">
        <v>2379</v>
      </c>
      <c r="F834" t="s">
        <v>2379</v>
      </c>
      <c r="G834" s="11">
        <v>0</v>
      </c>
      <c r="H834" t="s">
        <v>2379</v>
      </c>
      <c r="I834" t="str" cm="1">
        <f t="array" ref="I834">_xlfn.IFS(B834&lt;=18,"UNDERWEIGHT",B834&lt;=24.9,"NORMALWEIGHT",B834&lt;=29.9,"OVERWEIGHT",B834&gt;=30,"OBESITY")</f>
        <v>OVERWEIGHT</v>
      </c>
      <c r="J834" t="str" cm="1">
        <f t="array" ref="J834">_xlfn.IFS(C834&lt;=5.7,"NORMAL",C834&lt;=6.4,"PREDIABETES",C834&gt;=6.5,"DIABETES")</f>
        <v>DIABETES</v>
      </c>
    </row>
    <row r="835" spans="1:10" x14ac:dyDescent="0.25">
      <c r="A835" t="s">
        <v>1536</v>
      </c>
      <c r="B835">
        <v>42.74</v>
      </c>
      <c r="C835">
        <v>6.31</v>
      </c>
      <c r="D835" t="s">
        <v>2380</v>
      </c>
      <c r="E835" t="s">
        <v>2379</v>
      </c>
      <c r="F835" t="s">
        <v>2379</v>
      </c>
      <c r="G835" s="11">
        <v>1</v>
      </c>
      <c r="H835" t="s">
        <v>2379</v>
      </c>
      <c r="I835" t="str" cm="1">
        <f t="array" ref="I835">_xlfn.IFS(B835&lt;=18,"UNDERWEIGHT",B835&lt;=24.9,"NORMALWEIGHT",B835&lt;=29.9,"OVERWEIGHT",B835&gt;=30,"OBESITY")</f>
        <v>OBESITY</v>
      </c>
      <c r="J835" t="str" cm="1">
        <f t="array" ref="J835">_xlfn.IFS(C835&lt;=5.7,"NORMAL",C835&lt;=6.4,"PREDIABETES",C835&gt;=6.5,"DIABETES")</f>
        <v>PREDIABETES</v>
      </c>
    </row>
    <row r="836" spans="1:10" x14ac:dyDescent="0.25">
      <c r="A836" t="s">
        <v>1535</v>
      </c>
      <c r="B836">
        <v>36.130000000000003</v>
      </c>
      <c r="C836">
        <v>7.19</v>
      </c>
      <c r="D836" t="s">
        <v>2380</v>
      </c>
      <c r="E836" t="s">
        <v>2379</v>
      </c>
      <c r="F836" t="s">
        <v>2379</v>
      </c>
      <c r="G836" s="11">
        <v>2</v>
      </c>
      <c r="H836" t="s">
        <v>2379</v>
      </c>
      <c r="I836" t="str" cm="1">
        <f t="array" ref="I836">_xlfn.IFS(B836&lt;=18,"UNDERWEIGHT",B836&lt;=24.9,"NORMALWEIGHT",B836&lt;=29.9,"OVERWEIGHT",B836&gt;=30,"OBESITY")</f>
        <v>OBESITY</v>
      </c>
      <c r="J836" t="str" cm="1">
        <f t="array" ref="J836">_xlfn.IFS(C836&lt;=5.7,"NORMAL",C836&lt;=6.4,"PREDIABETES",C836&gt;=6.5,"DIABETES")</f>
        <v>DIABETES</v>
      </c>
    </row>
    <row r="837" spans="1:10" x14ac:dyDescent="0.25">
      <c r="A837" t="s">
        <v>1534</v>
      </c>
      <c r="B837">
        <v>31.55</v>
      </c>
      <c r="C837">
        <v>6.11</v>
      </c>
      <c r="D837" t="s">
        <v>2380</v>
      </c>
      <c r="E837" t="s">
        <v>2379</v>
      </c>
      <c r="F837" t="s">
        <v>2379</v>
      </c>
      <c r="G837" s="11">
        <v>1</v>
      </c>
      <c r="H837" t="s">
        <v>2379</v>
      </c>
      <c r="I837" t="str" cm="1">
        <f t="array" ref="I837">_xlfn.IFS(B837&lt;=18,"UNDERWEIGHT",B837&lt;=24.9,"NORMALWEIGHT",B837&lt;=29.9,"OVERWEIGHT",B837&gt;=30,"OBESITY")</f>
        <v>OBESITY</v>
      </c>
      <c r="J837" t="str" cm="1">
        <f t="array" ref="J837">_xlfn.IFS(C837&lt;=5.7,"NORMAL",C837&lt;=6.4,"PREDIABETES",C837&gt;=6.5,"DIABETES")</f>
        <v>PREDIABETES</v>
      </c>
    </row>
    <row r="838" spans="1:10" x14ac:dyDescent="0.25">
      <c r="A838" t="s">
        <v>1533</v>
      </c>
      <c r="B838">
        <v>52.75</v>
      </c>
      <c r="C838">
        <v>6.02</v>
      </c>
      <c r="D838" t="s">
        <v>2379</v>
      </c>
      <c r="E838" t="s">
        <v>2379</v>
      </c>
      <c r="F838" t="s">
        <v>2379</v>
      </c>
      <c r="G838" s="11">
        <v>1</v>
      </c>
      <c r="H838" t="s">
        <v>2379</v>
      </c>
      <c r="I838" t="str" cm="1">
        <f t="array" ref="I838">_xlfn.IFS(B838&lt;=18,"UNDERWEIGHT",B838&lt;=24.9,"NORMALWEIGHT",B838&lt;=29.9,"OVERWEIGHT",B838&gt;=30,"OBESITY")</f>
        <v>OBESITY</v>
      </c>
      <c r="J838" t="str" cm="1">
        <f t="array" ref="J838">_xlfn.IFS(C838&lt;=5.7,"NORMAL",C838&lt;=6.4,"PREDIABETES",C838&gt;=6.5,"DIABETES")</f>
        <v>PREDIABETES</v>
      </c>
    </row>
    <row r="839" spans="1:10" x14ac:dyDescent="0.25">
      <c r="A839" t="s">
        <v>1532</v>
      </c>
      <c r="B839">
        <v>36.67</v>
      </c>
      <c r="C839">
        <v>11.86</v>
      </c>
      <c r="D839" t="s">
        <v>2379</v>
      </c>
      <c r="E839" t="s">
        <v>2379</v>
      </c>
      <c r="F839" t="s">
        <v>2379</v>
      </c>
      <c r="G839" s="11">
        <v>0</v>
      </c>
      <c r="H839" t="s">
        <v>2379</v>
      </c>
      <c r="I839" t="str" cm="1">
        <f t="array" ref="I839">_xlfn.IFS(B839&lt;=18,"UNDERWEIGHT",B839&lt;=24.9,"NORMALWEIGHT",B839&lt;=29.9,"OVERWEIGHT",B839&gt;=30,"OBESITY")</f>
        <v>OBESITY</v>
      </c>
      <c r="J839" t="str" cm="1">
        <f t="array" ref="J839">_xlfn.IFS(C839&lt;=5.7,"NORMAL",C839&lt;=6.4,"PREDIABETES",C839&gt;=6.5,"DIABETES")</f>
        <v>DIABETES</v>
      </c>
    </row>
    <row r="840" spans="1:10" x14ac:dyDescent="0.25">
      <c r="A840" t="s">
        <v>1531</v>
      </c>
      <c r="B840">
        <v>38.06</v>
      </c>
      <c r="C840">
        <v>8.25</v>
      </c>
      <c r="D840" t="s">
        <v>2379</v>
      </c>
      <c r="E840" t="s">
        <v>2379</v>
      </c>
      <c r="F840" t="s">
        <v>2379</v>
      </c>
      <c r="G840" s="11">
        <v>0</v>
      </c>
      <c r="H840" t="s">
        <v>2379</v>
      </c>
      <c r="I840" t="str" cm="1">
        <f t="array" ref="I840">_xlfn.IFS(B840&lt;=18,"UNDERWEIGHT",B840&lt;=24.9,"NORMALWEIGHT",B840&lt;=29.9,"OVERWEIGHT",B840&gt;=30,"OBESITY")</f>
        <v>OBESITY</v>
      </c>
      <c r="J840" t="str" cm="1">
        <f t="array" ref="J840">_xlfn.IFS(C840&lt;=5.7,"NORMAL",C840&lt;=6.4,"PREDIABETES",C840&gt;=6.5,"DIABETES")</f>
        <v>DIABETES</v>
      </c>
    </row>
    <row r="841" spans="1:10" x14ac:dyDescent="0.25">
      <c r="A841" t="s">
        <v>1530</v>
      </c>
      <c r="B841">
        <v>38</v>
      </c>
      <c r="C841">
        <v>8.1300000000000008</v>
      </c>
      <c r="D841" t="s">
        <v>2379</v>
      </c>
      <c r="E841" t="s">
        <v>2379</v>
      </c>
      <c r="F841" t="s">
        <v>2379</v>
      </c>
      <c r="G841" s="11">
        <v>0</v>
      </c>
      <c r="H841" t="s">
        <v>2379</v>
      </c>
      <c r="I841" t="str" cm="1">
        <f t="array" ref="I841">_xlfn.IFS(B841&lt;=18,"UNDERWEIGHT",B841&lt;=24.9,"NORMALWEIGHT",B841&lt;=29.9,"OVERWEIGHT",B841&gt;=30,"OBESITY")</f>
        <v>OBESITY</v>
      </c>
      <c r="J841" t="str" cm="1">
        <f t="array" ref="J841">_xlfn.IFS(C841&lt;=5.7,"NORMAL",C841&lt;=6.4,"PREDIABETES",C841&gt;=6.5,"DIABETES")</f>
        <v>DIABETES</v>
      </c>
    </row>
    <row r="842" spans="1:10" x14ac:dyDescent="0.25">
      <c r="A842" t="s">
        <v>1529</v>
      </c>
      <c r="B842">
        <v>35.1</v>
      </c>
      <c r="C842">
        <v>10.1</v>
      </c>
      <c r="D842" t="s">
        <v>2379</v>
      </c>
      <c r="E842" t="s">
        <v>2379</v>
      </c>
      <c r="F842" t="s">
        <v>2379</v>
      </c>
      <c r="G842" s="11">
        <v>0</v>
      </c>
      <c r="H842" t="s">
        <v>2379</v>
      </c>
      <c r="I842" t="str" cm="1">
        <f t="array" ref="I842">_xlfn.IFS(B842&lt;=18,"UNDERWEIGHT",B842&lt;=24.9,"NORMALWEIGHT",B842&lt;=29.9,"OVERWEIGHT",B842&gt;=30,"OBESITY")</f>
        <v>OBESITY</v>
      </c>
      <c r="J842" t="str" cm="1">
        <f t="array" ref="J842">_xlfn.IFS(C842&lt;=5.7,"NORMAL",C842&lt;=6.4,"PREDIABETES",C842&gt;=6.5,"DIABETES")</f>
        <v>DIABETES</v>
      </c>
    </row>
    <row r="843" spans="1:10" x14ac:dyDescent="0.25">
      <c r="A843" t="s">
        <v>1528</v>
      </c>
      <c r="B843">
        <v>33.82</v>
      </c>
      <c r="C843">
        <v>5.89</v>
      </c>
      <c r="D843" t="s">
        <v>2380</v>
      </c>
      <c r="E843" t="s">
        <v>2379</v>
      </c>
      <c r="F843" t="s">
        <v>2379</v>
      </c>
      <c r="G843" s="11">
        <v>2</v>
      </c>
      <c r="H843" t="s">
        <v>2379</v>
      </c>
      <c r="I843" t="str" cm="1">
        <f t="array" ref="I843">_xlfn.IFS(B843&lt;=18,"UNDERWEIGHT",B843&lt;=24.9,"NORMALWEIGHT",B843&lt;=29.9,"OVERWEIGHT",B843&gt;=30,"OBESITY")</f>
        <v>OBESITY</v>
      </c>
      <c r="J843" t="str" cm="1">
        <f t="array" ref="J843">_xlfn.IFS(C843&lt;=5.7,"NORMAL",C843&lt;=6.4,"PREDIABETES",C843&gt;=6.5,"DIABETES")</f>
        <v>PREDIABETES</v>
      </c>
    </row>
    <row r="844" spans="1:10" x14ac:dyDescent="0.25">
      <c r="A844" t="s">
        <v>1527</v>
      </c>
      <c r="B844">
        <v>37.43</v>
      </c>
      <c r="C844">
        <v>4.97</v>
      </c>
      <c r="D844" t="s">
        <v>2379</v>
      </c>
      <c r="E844" t="s">
        <v>2379</v>
      </c>
      <c r="F844" t="s">
        <v>2379</v>
      </c>
      <c r="G844" s="11">
        <v>2</v>
      </c>
      <c r="H844" t="s">
        <v>2379</v>
      </c>
      <c r="I844" t="str" cm="1">
        <f t="array" ref="I844">_xlfn.IFS(B844&lt;=18,"UNDERWEIGHT",B844&lt;=24.9,"NORMALWEIGHT",B844&lt;=29.9,"OVERWEIGHT",B844&gt;=30,"OBESITY")</f>
        <v>OBESITY</v>
      </c>
      <c r="J844" t="str" cm="1">
        <f t="array" ref="J844">_xlfn.IFS(C844&lt;=5.7,"NORMAL",C844&lt;=6.4,"PREDIABETES",C844&gt;=6.5,"DIABETES")</f>
        <v>NORMAL</v>
      </c>
    </row>
    <row r="845" spans="1:10" x14ac:dyDescent="0.25">
      <c r="A845" t="s">
        <v>1526</v>
      </c>
      <c r="B845">
        <v>30.5</v>
      </c>
      <c r="C845">
        <v>9.9</v>
      </c>
      <c r="D845" t="s">
        <v>2379</v>
      </c>
      <c r="E845" t="s">
        <v>2379</v>
      </c>
      <c r="F845" t="s">
        <v>2379</v>
      </c>
      <c r="G845" s="11">
        <v>0</v>
      </c>
      <c r="H845" t="s">
        <v>2379</v>
      </c>
      <c r="I845" t="str" cm="1">
        <f t="array" ref="I845">_xlfn.IFS(B845&lt;=18,"UNDERWEIGHT",B845&lt;=24.9,"NORMALWEIGHT",B845&lt;=29.9,"OVERWEIGHT",B845&gt;=30,"OBESITY")</f>
        <v>OBESITY</v>
      </c>
      <c r="J845" t="str" cm="1">
        <f t="array" ref="J845">_xlfn.IFS(C845&lt;=5.7,"NORMAL",C845&lt;=6.4,"PREDIABETES",C845&gt;=6.5,"DIABETES")</f>
        <v>DIABETES</v>
      </c>
    </row>
    <row r="846" spans="1:10" x14ac:dyDescent="0.25">
      <c r="A846" t="s">
        <v>1525</v>
      </c>
      <c r="B846">
        <v>24.53</v>
      </c>
      <c r="C846">
        <v>9.0500000000000007</v>
      </c>
      <c r="D846" t="s">
        <v>2379</v>
      </c>
      <c r="E846" t="s">
        <v>2379</v>
      </c>
      <c r="F846" t="s">
        <v>2379</v>
      </c>
      <c r="G846" s="11">
        <v>0</v>
      </c>
      <c r="H846" t="s">
        <v>2379</v>
      </c>
      <c r="I846" t="str" cm="1">
        <f t="array" ref="I846">_xlfn.IFS(B846&lt;=18,"UNDERWEIGHT",B846&lt;=24.9,"NORMALWEIGHT",B846&lt;=29.9,"OVERWEIGHT",B846&gt;=30,"OBESITY")</f>
        <v>NORMALWEIGHT</v>
      </c>
      <c r="J846" t="str" cm="1">
        <f t="array" ref="J846">_xlfn.IFS(C846&lt;=5.7,"NORMAL",C846&lt;=6.4,"PREDIABETES",C846&gt;=6.5,"DIABETES")</f>
        <v>DIABETES</v>
      </c>
    </row>
    <row r="847" spans="1:10" x14ac:dyDescent="0.25">
      <c r="A847" t="s">
        <v>1524</v>
      </c>
      <c r="B847">
        <v>25.74</v>
      </c>
      <c r="C847">
        <v>10.93</v>
      </c>
      <c r="D847" t="s">
        <v>2379</v>
      </c>
      <c r="E847" t="s">
        <v>2379</v>
      </c>
      <c r="F847" t="s">
        <v>2379</v>
      </c>
      <c r="G847" s="11">
        <v>0</v>
      </c>
      <c r="H847" t="s">
        <v>2379</v>
      </c>
      <c r="I847" t="str" cm="1">
        <f t="array" ref="I847">_xlfn.IFS(B847&lt;=18,"UNDERWEIGHT",B847&lt;=24.9,"NORMALWEIGHT",B847&lt;=29.9,"OVERWEIGHT",B847&gt;=30,"OBESITY")</f>
        <v>OVERWEIGHT</v>
      </c>
      <c r="J847" t="str" cm="1">
        <f t="array" ref="J847">_xlfn.IFS(C847&lt;=5.7,"NORMAL",C847&lt;=6.4,"PREDIABETES",C847&gt;=6.5,"DIABETES")</f>
        <v>DIABETES</v>
      </c>
    </row>
    <row r="848" spans="1:10" x14ac:dyDescent="0.25">
      <c r="A848" t="s">
        <v>1523</v>
      </c>
      <c r="B848">
        <v>34.08</v>
      </c>
      <c r="C848">
        <v>7.58</v>
      </c>
      <c r="D848" t="s">
        <v>2380</v>
      </c>
      <c r="E848" t="s">
        <v>2379</v>
      </c>
      <c r="F848" t="s">
        <v>2379</v>
      </c>
      <c r="G848" s="11">
        <v>2</v>
      </c>
      <c r="H848" t="s">
        <v>2379</v>
      </c>
      <c r="I848" t="str" cm="1">
        <f t="array" ref="I848">_xlfn.IFS(B848&lt;=18,"UNDERWEIGHT",B848&lt;=24.9,"NORMALWEIGHT",B848&lt;=29.9,"OVERWEIGHT",B848&gt;=30,"OBESITY")</f>
        <v>OBESITY</v>
      </c>
      <c r="J848" t="str" cm="1">
        <f t="array" ref="J848">_xlfn.IFS(C848&lt;=5.7,"NORMAL",C848&lt;=6.4,"PREDIABETES",C848&gt;=6.5,"DIABETES")</f>
        <v>DIABETES</v>
      </c>
    </row>
    <row r="849" spans="1:10" x14ac:dyDescent="0.25">
      <c r="A849" t="s">
        <v>1522</v>
      </c>
      <c r="B849">
        <v>31.35</v>
      </c>
      <c r="C849">
        <v>11</v>
      </c>
      <c r="D849" t="s">
        <v>2380</v>
      </c>
      <c r="E849" t="s">
        <v>2379</v>
      </c>
      <c r="F849" t="s">
        <v>2380</v>
      </c>
      <c r="G849" s="11">
        <v>1</v>
      </c>
      <c r="H849" t="s">
        <v>2379</v>
      </c>
      <c r="I849" t="str" cm="1">
        <f t="array" ref="I849">_xlfn.IFS(B849&lt;=18,"UNDERWEIGHT",B849&lt;=24.9,"NORMALWEIGHT",B849&lt;=29.9,"OVERWEIGHT",B849&gt;=30,"OBESITY")</f>
        <v>OBESITY</v>
      </c>
      <c r="J849" t="str" cm="1">
        <f t="array" ref="J849">_xlfn.IFS(C849&lt;=5.7,"NORMAL",C849&lt;=6.4,"PREDIABETES",C849&gt;=6.5,"DIABETES")</f>
        <v>DIABETES</v>
      </c>
    </row>
    <row r="850" spans="1:10" x14ac:dyDescent="0.25">
      <c r="A850" t="s">
        <v>1521</v>
      </c>
      <c r="B850">
        <v>26.79</v>
      </c>
      <c r="C850">
        <v>5.0599999999999996</v>
      </c>
      <c r="D850" t="s">
        <v>2379</v>
      </c>
      <c r="E850" t="s">
        <v>2379</v>
      </c>
      <c r="F850" t="s">
        <v>2379</v>
      </c>
      <c r="G850" s="11">
        <v>1</v>
      </c>
      <c r="H850" t="s">
        <v>2379</v>
      </c>
      <c r="I850" t="str" cm="1">
        <f t="array" ref="I850">_xlfn.IFS(B850&lt;=18,"UNDERWEIGHT",B850&lt;=24.9,"NORMALWEIGHT",B850&lt;=29.9,"OVERWEIGHT",B850&gt;=30,"OBESITY")</f>
        <v>OVERWEIGHT</v>
      </c>
      <c r="J850" t="str" cm="1">
        <f t="array" ref="J850">_xlfn.IFS(C850&lt;=5.7,"NORMAL",C850&lt;=6.4,"PREDIABETES",C850&gt;=6.5,"DIABETES")</f>
        <v>NORMAL</v>
      </c>
    </row>
    <row r="851" spans="1:10" x14ac:dyDescent="0.25">
      <c r="A851" t="s">
        <v>1520</v>
      </c>
      <c r="B851">
        <v>42.78</v>
      </c>
      <c r="C851">
        <v>6.11</v>
      </c>
      <c r="D851" t="s">
        <v>2380</v>
      </c>
      <c r="E851" t="s">
        <v>2379</v>
      </c>
      <c r="F851" t="s">
        <v>2379</v>
      </c>
      <c r="G851" s="11">
        <v>1</v>
      </c>
      <c r="H851" t="s">
        <v>2379</v>
      </c>
      <c r="I851" t="str" cm="1">
        <f t="array" ref="I851">_xlfn.IFS(B851&lt;=18,"UNDERWEIGHT",B851&lt;=24.9,"NORMALWEIGHT",B851&lt;=29.9,"OVERWEIGHT",B851&gt;=30,"OBESITY")</f>
        <v>OBESITY</v>
      </c>
      <c r="J851" t="str" cm="1">
        <f t="array" ref="J851">_xlfn.IFS(C851&lt;=5.7,"NORMAL",C851&lt;=6.4,"PREDIABETES",C851&gt;=6.5,"DIABETES")</f>
        <v>PREDIABETES</v>
      </c>
    </row>
    <row r="852" spans="1:10" x14ac:dyDescent="0.25">
      <c r="A852" t="s">
        <v>1519</v>
      </c>
      <c r="B852">
        <v>46.75</v>
      </c>
      <c r="C852">
        <v>6.66</v>
      </c>
      <c r="D852" t="s">
        <v>2380</v>
      </c>
      <c r="E852" t="s">
        <v>2379</v>
      </c>
      <c r="F852" t="s">
        <v>2379</v>
      </c>
      <c r="G852" s="11">
        <v>2</v>
      </c>
      <c r="H852" t="s">
        <v>2379</v>
      </c>
      <c r="I852" t="str" cm="1">
        <f t="array" ref="I852">_xlfn.IFS(B852&lt;=18,"UNDERWEIGHT",B852&lt;=24.9,"NORMALWEIGHT",B852&lt;=29.9,"OVERWEIGHT",B852&gt;=30,"OBESITY")</f>
        <v>OBESITY</v>
      </c>
      <c r="J852" t="str" cm="1">
        <f t="array" ref="J852">_xlfn.IFS(C852&lt;=5.7,"NORMAL",C852&lt;=6.4,"PREDIABETES",C852&gt;=6.5,"DIABETES")</f>
        <v>DIABETES</v>
      </c>
    </row>
    <row r="853" spans="1:10" x14ac:dyDescent="0.25">
      <c r="A853" t="s">
        <v>1518</v>
      </c>
      <c r="B853">
        <v>32.15</v>
      </c>
      <c r="C853">
        <v>4.0199999999999996</v>
      </c>
      <c r="D853" t="s">
        <v>2380</v>
      </c>
      <c r="E853" t="s">
        <v>2379</v>
      </c>
      <c r="F853" t="s">
        <v>2380</v>
      </c>
      <c r="G853" s="11">
        <v>1</v>
      </c>
      <c r="H853" t="s">
        <v>2379</v>
      </c>
      <c r="I853" t="str" cm="1">
        <f t="array" ref="I853">_xlfn.IFS(B853&lt;=18,"UNDERWEIGHT",B853&lt;=24.9,"NORMALWEIGHT",B853&lt;=29.9,"OVERWEIGHT",B853&gt;=30,"OBESITY")</f>
        <v>OBESITY</v>
      </c>
      <c r="J853" t="str" cm="1">
        <f t="array" ref="J853">_xlfn.IFS(C853&lt;=5.7,"NORMAL",C853&lt;=6.4,"PREDIABETES",C853&gt;=6.5,"DIABETES")</f>
        <v>NORMAL</v>
      </c>
    </row>
    <row r="854" spans="1:10" x14ac:dyDescent="0.25">
      <c r="A854" t="s">
        <v>1517</v>
      </c>
      <c r="B854">
        <v>43.4</v>
      </c>
      <c r="C854">
        <v>8.81</v>
      </c>
      <c r="D854" t="s">
        <v>2380</v>
      </c>
      <c r="E854" t="s">
        <v>2379</v>
      </c>
      <c r="F854" t="s">
        <v>2379</v>
      </c>
      <c r="G854" s="11">
        <v>2</v>
      </c>
      <c r="H854" t="s">
        <v>2379</v>
      </c>
      <c r="I854" t="str" cm="1">
        <f t="array" ref="I854">_xlfn.IFS(B854&lt;=18,"UNDERWEIGHT",B854&lt;=24.9,"NORMALWEIGHT",B854&lt;=29.9,"OVERWEIGHT",B854&gt;=30,"OBESITY")</f>
        <v>OBESITY</v>
      </c>
      <c r="J854" t="str" cm="1">
        <f t="array" ref="J854">_xlfn.IFS(C854&lt;=5.7,"NORMAL",C854&lt;=6.4,"PREDIABETES",C854&gt;=6.5,"DIABETES")</f>
        <v>DIABETES</v>
      </c>
    </row>
    <row r="855" spans="1:10" x14ac:dyDescent="0.25">
      <c r="A855" t="s">
        <v>1516</v>
      </c>
      <c r="B855">
        <v>31.57</v>
      </c>
      <c r="C855">
        <v>7.92</v>
      </c>
      <c r="D855" t="s">
        <v>2380</v>
      </c>
      <c r="E855" t="s">
        <v>2379</v>
      </c>
      <c r="F855" t="s">
        <v>2379</v>
      </c>
      <c r="G855" s="11">
        <v>2</v>
      </c>
      <c r="H855" t="s">
        <v>2379</v>
      </c>
      <c r="I855" t="str" cm="1">
        <f t="array" ref="I855">_xlfn.IFS(B855&lt;=18,"UNDERWEIGHT",B855&lt;=24.9,"NORMALWEIGHT",B855&lt;=29.9,"OVERWEIGHT",B855&gt;=30,"OBESITY")</f>
        <v>OBESITY</v>
      </c>
      <c r="J855" t="str" cm="1">
        <f t="array" ref="J855">_xlfn.IFS(C855&lt;=5.7,"NORMAL",C855&lt;=6.4,"PREDIABETES",C855&gt;=6.5,"DIABETES")</f>
        <v>DIABETES</v>
      </c>
    </row>
    <row r="856" spans="1:10" x14ac:dyDescent="0.25">
      <c r="A856" t="s">
        <v>1515</v>
      </c>
      <c r="B856">
        <v>24.32</v>
      </c>
      <c r="C856">
        <v>7.48</v>
      </c>
      <c r="D856" t="s">
        <v>2379</v>
      </c>
      <c r="E856" t="s">
        <v>2379</v>
      </c>
      <c r="F856" t="s">
        <v>2379</v>
      </c>
      <c r="G856" s="11">
        <v>0</v>
      </c>
      <c r="H856" t="s">
        <v>2379</v>
      </c>
      <c r="I856" t="str" cm="1">
        <f t="array" ref="I856">_xlfn.IFS(B856&lt;=18,"UNDERWEIGHT",B856&lt;=24.9,"NORMALWEIGHT",B856&lt;=29.9,"OVERWEIGHT",B856&gt;=30,"OBESITY")</f>
        <v>NORMALWEIGHT</v>
      </c>
      <c r="J856" t="str" cm="1">
        <f t="array" ref="J856">_xlfn.IFS(C856&lt;=5.7,"NORMAL",C856&lt;=6.4,"PREDIABETES",C856&gt;=6.5,"DIABETES")</f>
        <v>DIABETES</v>
      </c>
    </row>
    <row r="857" spans="1:10" x14ac:dyDescent="0.25">
      <c r="A857" t="s">
        <v>1514</v>
      </c>
      <c r="B857">
        <v>31.07</v>
      </c>
      <c r="C857">
        <v>4.62</v>
      </c>
      <c r="D857" t="s">
        <v>2380</v>
      </c>
      <c r="E857" t="s">
        <v>2379</v>
      </c>
      <c r="F857" t="s">
        <v>2379</v>
      </c>
      <c r="G857" s="11">
        <v>2</v>
      </c>
      <c r="H857" t="s">
        <v>2379</v>
      </c>
      <c r="I857" t="str" cm="1">
        <f t="array" ref="I857">_xlfn.IFS(B857&lt;=18,"UNDERWEIGHT",B857&lt;=24.9,"NORMALWEIGHT",B857&lt;=29.9,"OVERWEIGHT",B857&gt;=30,"OBESITY")</f>
        <v>OBESITY</v>
      </c>
      <c r="J857" t="str" cm="1">
        <f t="array" ref="J857">_xlfn.IFS(C857&lt;=5.7,"NORMAL",C857&lt;=6.4,"PREDIABETES",C857&gt;=6.5,"DIABETES")</f>
        <v>NORMAL</v>
      </c>
    </row>
    <row r="858" spans="1:10" x14ac:dyDescent="0.25">
      <c r="A858" t="s">
        <v>1513</v>
      </c>
      <c r="B858">
        <v>35.814999999999998</v>
      </c>
      <c r="C858">
        <v>8.4700000000000006</v>
      </c>
      <c r="D858" t="s">
        <v>2379</v>
      </c>
      <c r="E858" t="s">
        <v>2379</v>
      </c>
      <c r="F858" t="s">
        <v>2379</v>
      </c>
      <c r="G858" s="11">
        <v>0</v>
      </c>
      <c r="H858" t="s">
        <v>2379</v>
      </c>
      <c r="I858" t="str" cm="1">
        <f t="array" ref="I858">_xlfn.IFS(B858&lt;=18,"UNDERWEIGHT",B858&lt;=24.9,"NORMALWEIGHT",B858&lt;=29.9,"OVERWEIGHT",B858&gt;=30,"OBESITY")</f>
        <v>OBESITY</v>
      </c>
      <c r="J858" t="str" cm="1">
        <f t="array" ref="J858">_xlfn.IFS(C858&lt;=5.7,"NORMAL",C858&lt;=6.4,"PREDIABETES",C858&gt;=6.5,"DIABETES")</f>
        <v>DIABETES</v>
      </c>
    </row>
    <row r="859" spans="1:10" x14ac:dyDescent="0.25">
      <c r="A859" t="s">
        <v>1512</v>
      </c>
      <c r="B859">
        <v>40.81</v>
      </c>
      <c r="C859">
        <v>10.58</v>
      </c>
      <c r="D859" t="s">
        <v>2380</v>
      </c>
      <c r="E859" t="s">
        <v>2379</v>
      </c>
      <c r="F859" t="s">
        <v>2379</v>
      </c>
      <c r="G859" s="11">
        <v>0</v>
      </c>
      <c r="H859" t="s">
        <v>2379</v>
      </c>
      <c r="I859" t="str" cm="1">
        <f t="array" ref="I859">_xlfn.IFS(B859&lt;=18,"UNDERWEIGHT",B859&lt;=24.9,"NORMALWEIGHT",B859&lt;=29.9,"OVERWEIGHT",B859&gt;=30,"OBESITY")</f>
        <v>OBESITY</v>
      </c>
      <c r="J859" t="str" cm="1">
        <f t="array" ref="J859">_xlfn.IFS(C859&lt;=5.7,"NORMAL",C859&lt;=6.4,"PREDIABETES",C859&gt;=6.5,"DIABETES")</f>
        <v>DIABETES</v>
      </c>
    </row>
    <row r="860" spans="1:10" x14ac:dyDescent="0.25">
      <c r="A860" t="s">
        <v>1511</v>
      </c>
      <c r="B860">
        <v>24.605</v>
      </c>
      <c r="C860">
        <v>7.48</v>
      </c>
      <c r="D860" t="s">
        <v>2379</v>
      </c>
      <c r="E860" t="s">
        <v>2379</v>
      </c>
      <c r="F860" t="s">
        <v>2379</v>
      </c>
      <c r="G860" s="11">
        <v>0</v>
      </c>
      <c r="H860" t="s">
        <v>2379</v>
      </c>
      <c r="I860" t="str" cm="1">
        <f t="array" ref="I860">_xlfn.IFS(B860&lt;=18,"UNDERWEIGHT",B860&lt;=24.9,"NORMALWEIGHT",B860&lt;=29.9,"OVERWEIGHT",B860&gt;=30,"OBESITY")</f>
        <v>NORMALWEIGHT</v>
      </c>
      <c r="J860" t="str" cm="1">
        <f t="array" ref="J860">_xlfn.IFS(C860&lt;=5.7,"NORMAL",C860&lt;=6.4,"PREDIABETES",C860&gt;=6.5,"DIABETES")</f>
        <v>DIABETES</v>
      </c>
    </row>
    <row r="861" spans="1:10" x14ac:dyDescent="0.25">
      <c r="A861" t="s">
        <v>1510</v>
      </c>
      <c r="B861">
        <v>21.47</v>
      </c>
      <c r="C861">
        <v>7.82</v>
      </c>
      <c r="D861" t="s">
        <v>2379</v>
      </c>
      <c r="E861" t="s">
        <v>2379</v>
      </c>
      <c r="F861" t="s">
        <v>2379</v>
      </c>
      <c r="G861" s="11">
        <v>0</v>
      </c>
      <c r="H861" t="s">
        <v>2379</v>
      </c>
      <c r="I861" t="str" cm="1">
        <f t="array" ref="I861">_xlfn.IFS(B861&lt;=18,"UNDERWEIGHT",B861&lt;=24.9,"NORMALWEIGHT",B861&lt;=29.9,"OVERWEIGHT",B861&gt;=30,"OBESITY")</f>
        <v>NORMALWEIGHT</v>
      </c>
      <c r="J861" t="str" cm="1">
        <f t="array" ref="J861">_xlfn.IFS(C861&lt;=5.7,"NORMAL",C861&lt;=6.4,"PREDIABETES",C861&gt;=6.5,"DIABETES")</f>
        <v>DIABETES</v>
      </c>
    </row>
    <row r="862" spans="1:10" x14ac:dyDescent="0.25">
      <c r="A862" t="s">
        <v>1509</v>
      </c>
      <c r="B862">
        <v>52.89</v>
      </c>
      <c r="C862">
        <v>4.96</v>
      </c>
      <c r="D862" t="s">
        <v>2380</v>
      </c>
      <c r="E862" t="s">
        <v>2379</v>
      </c>
      <c r="F862" t="s">
        <v>2379</v>
      </c>
      <c r="G862" s="11">
        <v>1</v>
      </c>
      <c r="H862" t="s">
        <v>2379</v>
      </c>
      <c r="I862" t="str" cm="1">
        <f t="array" ref="I862">_xlfn.IFS(B862&lt;=18,"UNDERWEIGHT",B862&lt;=24.9,"NORMALWEIGHT",B862&lt;=29.9,"OVERWEIGHT",B862&gt;=30,"OBESITY")</f>
        <v>OBESITY</v>
      </c>
      <c r="J862" t="str" cm="1">
        <f t="array" ref="J862">_xlfn.IFS(C862&lt;=5.7,"NORMAL",C862&lt;=6.4,"PREDIABETES",C862&gt;=6.5,"DIABETES")</f>
        <v>NORMAL</v>
      </c>
    </row>
    <row r="863" spans="1:10" x14ac:dyDescent="0.25">
      <c r="A863" t="s">
        <v>1508</v>
      </c>
      <c r="B863">
        <v>32.965000000000003</v>
      </c>
      <c r="C863">
        <v>6.15</v>
      </c>
      <c r="D863" t="s">
        <v>2380</v>
      </c>
      <c r="E863" t="s">
        <v>2379</v>
      </c>
      <c r="F863" t="s">
        <v>2379</v>
      </c>
      <c r="G863" s="11">
        <v>1</v>
      </c>
      <c r="H863" t="s">
        <v>2379</v>
      </c>
      <c r="I863" t="str" cm="1">
        <f t="array" ref="I863">_xlfn.IFS(B863&lt;=18,"UNDERWEIGHT",B863&lt;=24.9,"NORMALWEIGHT",B863&lt;=29.9,"OVERWEIGHT",B863&gt;=30,"OBESITY")</f>
        <v>OBESITY</v>
      </c>
      <c r="J863" t="str" cm="1">
        <f t="array" ref="J863">_xlfn.IFS(C863&lt;=5.7,"NORMAL",C863&lt;=6.4,"PREDIABETES",C863&gt;=6.5,"DIABETES")</f>
        <v>PREDIABETES</v>
      </c>
    </row>
    <row r="864" spans="1:10" x14ac:dyDescent="0.25">
      <c r="A864" t="s">
        <v>1507</v>
      </c>
      <c r="B864">
        <v>36.799999999999997</v>
      </c>
      <c r="C864">
        <v>4.62</v>
      </c>
      <c r="D864" t="s">
        <v>2379</v>
      </c>
      <c r="E864" t="s">
        <v>2379</v>
      </c>
      <c r="F864" t="s">
        <v>2380</v>
      </c>
      <c r="G864" s="11">
        <v>1</v>
      </c>
      <c r="H864" t="s">
        <v>2379</v>
      </c>
      <c r="I864" t="str" cm="1">
        <f t="array" ref="I864">_xlfn.IFS(B864&lt;=18,"UNDERWEIGHT",B864&lt;=24.9,"NORMALWEIGHT",B864&lt;=29.9,"OVERWEIGHT",B864&gt;=30,"OBESITY")</f>
        <v>OBESITY</v>
      </c>
      <c r="J864" t="str" cm="1">
        <f t="array" ref="J864">_xlfn.IFS(C864&lt;=5.7,"NORMAL",C864&lt;=6.4,"PREDIABETES",C864&gt;=6.5,"DIABETES")</f>
        <v>NORMAL</v>
      </c>
    </row>
    <row r="865" spans="1:10" x14ac:dyDescent="0.25">
      <c r="A865" t="s">
        <v>1506</v>
      </c>
      <c r="B865">
        <v>34.299999999999997</v>
      </c>
      <c r="C865">
        <v>4.87</v>
      </c>
      <c r="D865" t="s">
        <v>2379</v>
      </c>
      <c r="E865" t="s">
        <v>2379</v>
      </c>
      <c r="F865" t="s">
        <v>2379</v>
      </c>
      <c r="G865" s="11">
        <v>2</v>
      </c>
      <c r="H865" t="s">
        <v>2379</v>
      </c>
      <c r="I865" t="str" cm="1">
        <f t="array" ref="I865">_xlfn.IFS(B865&lt;=18,"UNDERWEIGHT",B865&lt;=24.9,"NORMALWEIGHT",B865&lt;=29.9,"OVERWEIGHT",B865&gt;=30,"OBESITY")</f>
        <v>OBESITY</v>
      </c>
      <c r="J865" t="str" cm="1">
        <f t="array" ref="J865">_xlfn.IFS(C865&lt;=5.7,"NORMAL",C865&lt;=6.4,"PREDIABETES",C865&gt;=6.5,"DIABETES")</f>
        <v>NORMAL</v>
      </c>
    </row>
    <row r="866" spans="1:10" x14ac:dyDescent="0.25">
      <c r="A866" t="s">
        <v>1505</v>
      </c>
      <c r="B866">
        <v>35.244999999999997</v>
      </c>
      <c r="C866">
        <v>4.63</v>
      </c>
      <c r="D866" t="s">
        <v>2379</v>
      </c>
      <c r="E866" t="s">
        <v>2379</v>
      </c>
      <c r="F866" t="s">
        <v>2379</v>
      </c>
      <c r="G866" s="11">
        <v>0</v>
      </c>
      <c r="H866" t="s">
        <v>2379</v>
      </c>
      <c r="I866" t="str" cm="1">
        <f t="array" ref="I866">_xlfn.IFS(B866&lt;=18,"UNDERWEIGHT",B866&lt;=24.9,"NORMALWEIGHT",B866&lt;=29.9,"OVERWEIGHT",B866&gt;=30,"OBESITY")</f>
        <v>OBESITY</v>
      </c>
      <c r="J866" t="str" cm="1">
        <f t="array" ref="J866">_xlfn.IFS(C866&lt;=5.7,"NORMAL",C866&lt;=6.4,"PREDIABETES",C866&gt;=6.5,"DIABETES")</f>
        <v>NORMAL</v>
      </c>
    </row>
    <row r="867" spans="1:10" x14ac:dyDescent="0.25">
      <c r="A867" t="s">
        <v>1504</v>
      </c>
      <c r="B867">
        <v>26.23</v>
      </c>
      <c r="C867">
        <v>11.93</v>
      </c>
      <c r="D867" t="s">
        <v>2379</v>
      </c>
      <c r="E867" t="s">
        <v>2379</v>
      </c>
      <c r="F867" t="s">
        <v>2379</v>
      </c>
      <c r="G867" s="11">
        <v>0</v>
      </c>
      <c r="H867" t="s">
        <v>2379</v>
      </c>
      <c r="I867" t="str" cm="1">
        <f t="array" ref="I867">_xlfn.IFS(B867&lt;=18,"UNDERWEIGHT",B867&lt;=24.9,"NORMALWEIGHT",B867&lt;=29.9,"OVERWEIGHT",B867&gt;=30,"OBESITY")</f>
        <v>OVERWEIGHT</v>
      </c>
      <c r="J867" t="str" cm="1">
        <f t="array" ref="J867">_xlfn.IFS(C867&lt;=5.7,"NORMAL",C867&lt;=6.4,"PREDIABETES",C867&gt;=6.5,"DIABETES")</f>
        <v>DIABETES</v>
      </c>
    </row>
    <row r="868" spans="1:10" x14ac:dyDescent="0.25">
      <c r="A868" t="s">
        <v>1503</v>
      </c>
      <c r="B868">
        <v>36.1</v>
      </c>
      <c r="C868">
        <v>5.65</v>
      </c>
      <c r="D868" t="s">
        <v>2380</v>
      </c>
      <c r="E868" t="s">
        <v>2379</v>
      </c>
      <c r="F868" t="s">
        <v>2379</v>
      </c>
      <c r="G868" s="11">
        <v>2</v>
      </c>
      <c r="H868" t="s">
        <v>2379</v>
      </c>
      <c r="I868" t="str" cm="1">
        <f t="array" ref="I868">_xlfn.IFS(B868&lt;=18,"UNDERWEIGHT",B868&lt;=24.9,"NORMALWEIGHT",B868&lt;=29.9,"OVERWEIGHT",B868&gt;=30,"OBESITY")</f>
        <v>OBESITY</v>
      </c>
      <c r="J868" t="str" cm="1">
        <f t="array" ref="J868">_xlfn.IFS(C868&lt;=5.7,"NORMAL",C868&lt;=6.4,"PREDIABETES",C868&gt;=6.5,"DIABETES")</f>
        <v>NORMAL</v>
      </c>
    </row>
    <row r="869" spans="1:10" x14ac:dyDescent="0.25">
      <c r="A869" t="s">
        <v>1502</v>
      </c>
      <c r="B869">
        <v>37.1</v>
      </c>
      <c r="C869">
        <v>11.21</v>
      </c>
      <c r="D869" t="s">
        <v>2380</v>
      </c>
      <c r="E869" t="s">
        <v>2379</v>
      </c>
      <c r="F869" t="s">
        <v>2380</v>
      </c>
      <c r="G869" s="11">
        <v>1</v>
      </c>
      <c r="H869" t="s">
        <v>2379</v>
      </c>
      <c r="I869" t="str" cm="1">
        <f t="array" ref="I869">_xlfn.IFS(B869&lt;=18,"UNDERWEIGHT",B869&lt;=24.9,"NORMALWEIGHT",B869&lt;=29.9,"OVERWEIGHT",B869&gt;=30,"OBESITY")</f>
        <v>OBESITY</v>
      </c>
      <c r="J869" t="str" cm="1">
        <f t="array" ref="J869">_xlfn.IFS(C869&lt;=5.7,"NORMAL",C869&lt;=6.4,"PREDIABETES",C869&gt;=6.5,"DIABETES")</f>
        <v>DIABETES</v>
      </c>
    </row>
    <row r="870" spans="1:10" x14ac:dyDescent="0.25">
      <c r="A870" t="s">
        <v>1501</v>
      </c>
      <c r="B870">
        <v>27.5</v>
      </c>
      <c r="C870">
        <v>10.62</v>
      </c>
      <c r="D870" t="s">
        <v>2380</v>
      </c>
      <c r="E870" t="s">
        <v>2379</v>
      </c>
      <c r="F870" t="s">
        <v>2380</v>
      </c>
      <c r="G870" s="11">
        <v>1</v>
      </c>
      <c r="H870" t="s">
        <v>2379</v>
      </c>
      <c r="I870" t="str" cm="1">
        <f t="array" ref="I870">_xlfn.IFS(B870&lt;=18,"UNDERWEIGHT",B870&lt;=24.9,"NORMALWEIGHT",B870&lt;=29.9,"OVERWEIGHT",B870&gt;=30,"OBESITY")</f>
        <v>OVERWEIGHT</v>
      </c>
      <c r="J870" t="str" cm="1">
        <f t="array" ref="J870">_xlfn.IFS(C870&lt;=5.7,"NORMAL",C870&lt;=6.4,"PREDIABETES",C870&gt;=6.5,"DIABETES")</f>
        <v>DIABETES</v>
      </c>
    </row>
    <row r="871" spans="1:10" x14ac:dyDescent="0.25">
      <c r="A871" t="s">
        <v>1500</v>
      </c>
      <c r="B871">
        <v>24.7</v>
      </c>
      <c r="C871">
        <v>10.7</v>
      </c>
      <c r="D871" t="s">
        <v>2380</v>
      </c>
      <c r="E871" t="s">
        <v>2379</v>
      </c>
      <c r="F871" t="s">
        <v>2380</v>
      </c>
      <c r="G871" s="11">
        <v>1</v>
      </c>
      <c r="H871" t="s">
        <v>2379</v>
      </c>
      <c r="I871" t="str" cm="1">
        <f t="array" ref="I871">_xlfn.IFS(B871&lt;=18,"UNDERWEIGHT",B871&lt;=24.9,"NORMALWEIGHT",B871&lt;=29.9,"OVERWEIGHT",B871&gt;=30,"OBESITY")</f>
        <v>NORMALWEIGHT</v>
      </c>
      <c r="J871" t="str" cm="1">
        <f t="array" ref="J871">_xlfn.IFS(C871&lt;=5.7,"NORMAL",C871&lt;=6.4,"PREDIABETES",C871&gt;=6.5,"DIABETES")</f>
        <v>DIABETES</v>
      </c>
    </row>
    <row r="872" spans="1:10" x14ac:dyDescent="0.25">
      <c r="A872" t="s">
        <v>1499</v>
      </c>
      <c r="B872">
        <v>26.78</v>
      </c>
      <c r="C872">
        <v>10.02</v>
      </c>
      <c r="D872" t="s">
        <v>2380</v>
      </c>
      <c r="E872" t="s">
        <v>2379</v>
      </c>
      <c r="F872" t="s">
        <v>2380</v>
      </c>
      <c r="G872" s="11">
        <v>1</v>
      </c>
      <c r="H872" t="s">
        <v>2379</v>
      </c>
      <c r="I872" t="str" cm="1">
        <f t="array" ref="I872">_xlfn.IFS(B872&lt;=18,"UNDERWEIGHT",B872&lt;=24.9,"NORMALWEIGHT",B872&lt;=29.9,"OVERWEIGHT",B872&gt;=30,"OBESITY")</f>
        <v>OVERWEIGHT</v>
      </c>
      <c r="J872" t="str" cm="1">
        <f t="array" ref="J872">_xlfn.IFS(C872&lt;=5.7,"NORMAL",C872&lt;=6.4,"PREDIABETES",C872&gt;=6.5,"DIABETES")</f>
        <v>DIABETES</v>
      </c>
    </row>
    <row r="873" spans="1:10" x14ac:dyDescent="0.25">
      <c r="A873" t="s">
        <v>1498</v>
      </c>
      <c r="B873">
        <v>45.8</v>
      </c>
      <c r="C873">
        <v>4.8499999999999996</v>
      </c>
      <c r="D873" t="s">
        <v>2379</v>
      </c>
      <c r="E873" t="s">
        <v>2379</v>
      </c>
      <c r="F873" t="s">
        <v>2379</v>
      </c>
      <c r="G873" s="11">
        <v>0</v>
      </c>
      <c r="H873" t="s">
        <v>2379</v>
      </c>
      <c r="I873" t="str" cm="1">
        <f t="array" ref="I873">_xlfn.IFS(B873&lt;=18,"UNDERWEIGHT",B873&lt;=24.9,"NORMALWEIGHT",B873&lt;=29.9,"OVERWEIGHT",B873&gt;=30,"OBESITY")</f>
        <v>OBESITY</v>
      </c>
      <c r="J873" t="str" cm="1">
        <f t="array" ref="J873">_xlfn.IFS(C873&lt;=5.7,"NORMAL",C873&lt;=6.4,"PREDIABETES",C873&gt;=6.5,"DIABETES")</f>
        <v>NORMAL</v>
      </c>
    </row>
    <row r="874" spans="1:10" x14ac:dyDescent="0.25">
      <c r="A874" t="s">
        <v>1497</v>
      </c>
      <c r="B874">
        <v>29</v>
      </c>
      <c r="C874">
        <v>4.3899999999999997</v>
      </c>
      <c r="D874" t="s">
        <v>2380</v>
      </c>
      <c r="E874" t="s">
        <v>2379</v>
      </c>
      <c r="F874" t="s">
        <v>2379</v>
      </c>
      <c r="G874" s="11">
        <v>2</v>
      </c>
      <c r="H874" t="s">
        <v>2379</v>
      </c>
      <c r="I874" t="str" cm="1">
        <f t="array" ref="I874">_xlfn.IFS(B874&lt;=18,"UNDERWEIGHT",B874&lt;=24.9,"NORMALWEIGHT",B874&lt;=29.9,"OVERWEIGHT",B874&gt;=30,"OBESITY")</f>
        <v>OVERWEIGHT</v>
      </c>
      <c r="J874" t="str" cm="1">
        <f t="array" ref="J874">_xlfn.IFS(C874&lt;=5.7,"NORMAL",C874&lt;=6.4,"PREDIABETES",C874&gt;=6.5,"DIABETES")</f>
        <v>NORMAL</v>
      </c>
    </row>
    <row r="875" spans="1:10" x14ac:dyDescent="0.25">
      <c r="A875" t="s">
        <v>1496</v>
      </c>
      <c r="B875">
        <v>33.534999999999997</v>
      </c>
      <c r="C875">
        <v>8.24</v>
      </c>
      <c r="D875" t="s">
        <v>2380</v>
      </c>
      <c r="E875" t="s">
        <v>2379</v>
      </c>
      <c r="F875" t="s">
        <v>2379</v>
      </c>
      <c r="G875" s="11">
        <v>0</v>
      </c>
      <c r="H875" t="s">
        <v>2379</v>
      </c>
      <c r="I875" t="str" cm="1">
        <f t="array" ref="I875">_xlfn.IFS(B875&lt;=18,"UNDERWEIGHT",B875&lt;=24.9,"NORMALWEIGHT",B875&lt;=29.9,"OVERWEIGHT",B875&gt;=30,"OBESITY")</f>
        <v>OBESITY</v>
      </c>
      <c r="J875" t="str" cm="1">
        <f t="array" ref="J875">_xlfn.IFS(C875&lt;=5.7,"NORMAL",C875&lt;=6.4,"PREDIABETES",C875&gt;=6.5,"DIABETES")</f>
        <v>DIABETES</v>
      </c>
    </row>
    <row r="876" spans="1:10" x14ac:dyDescent="0.25">
      <c r="A876" t="s">
        <v>1495</v>
      </c>
      <c r="B876">
        <v>32.774999999999999</v>
      </c>
      <c r="C876">
        <v>9.77</v>
      </c>
      <c r="D876" t="s">
        <v>2380</v>
      </c>
      <c r="E876" t="s">
        <v>2379</v>
      </c>
      <c r="F876" t="s">
        <v>2379</v>
      </c>
      <c r="G876" s="11">
        <v>0</v>
      </c>
      <c r="H876" t="s">
        <v>2379</v>
      </c>
      <c r="I876" t="str" cm="1">
        <f t="array" ref="I876">_xlfn.IFS(B876&lt;=18,"UNDERWEIGHT",B876&lt;=24.9,"NORMALWEIGHT",B876&lt;=29.9,"OVERWEIGHT",B876&gt;=30,"OBESITY")</f>
        <v>OBESITY</v>
      </c>
      <c r="J876" t="str" cm="1">
        <f t="array" ref="J876">_xlfn.IFS(C876&lt;=5.7,"NORMAL",C876&lt;=6.4,"PREDIABETES",C876&gt;=6.5,"DIABETES")</f>
        <v>DIABETES</v>
      </c>
    </row>
    <row r="877" spans="1:10" x14ac:dyDescent="0.25">
      <c r="A877" t="s">
        <v>1494</v>
      </c>
      <c r="B877">
        <v>37.51</v>
      </c>
      <c r="C877">
        <v>5.5</v>
      </c>
      <c r="D877" t="s">
        <v>2380</v>
      </c>
      <c r="E877" t="s">
        <v>2379</v>
      </c>
      <c r="F877" t="s">
        <v>2379</v>
      </c>
      <c r="G877" s="11">
        <v>2</v>
      </c>
      <c r="H877" t="s">
        <v>2379</v>
      </c>
      <c r="I877" t="str" cm="1">
        <f t="array" ref="I877">_xlfn.IFS(B877&lt;=18,"UNDERWEIGHT",B877&lt;=24.9,"NORMALWEIGHT",B877&lt;=29.9,"OVERWEIGHT",B877&gt;=30,"OBESITY")</f>
        <v>OBESITY</v>
      </c>
      <c r="J877" t="str" cm="1">
        <f t="array" ref="J877">_xlfn.IFS(C877&lt;=5.7,"NORMAL",C877&lt;=6.4,"PREDIABETES",C877&gt;=6.5,"DIABETES")</f>
        <v>NORMAL</v>
      </c>
    </row>
    <row r="878" spans="1:10" x14ac:dyDescent="0.25">
      <c r="A878" t="s">
        <v>1493</v>
      </c>
      <c r="B878">
        <v>39.86</v>
      </c>
      <c r="C878">
        <v>11.84</v>
      </c>
      <c r="D878" t="s">
        <v>2380</v>
      </c>
      <c r="E878" t="s">
        <v>2379</v>
      </c>
      <c r="F878" t="s">
        <v>2379</v>
      </c>
      <c r="G878" s="11">
        <v>1</v>
      </c>
      <c r="H878" t="s">
        <v>2379</v>
      </c>
      <c r="I878" t="str" cm="1">
        <f t="array" ref="I878">_xlfn.IFS(B878&lt;=18,"UNDERWEIGHT",B878&lt;=24.9,"NORMALWEIGHT",B878&lt;=29.9,"OVERWEIGHT",B878&gt;=30,"OBESITY")</f>
        <v>OBESITY</v>
      </c>
      <c r="J878" t="str" cm="1">
        <f t="array" ref="J878">_xlfn.IFS(C878&lt;=5.7,"NORMAL",C878&lt;=6.4,"PREDIABETES",C878&gt;=6.5,"DIABETES")</f>
        <v>DIABETES</v>
      </c>
    </row>
    <row r="879" spans="1:10" x14ac:dyDescent="0.25">
      <c r="A879" t="s">
        <v>1492</v>
      </c>
      <c r="B879">
        <v>42.13</v>
      </c>
      <c r="C879">
        <v>4.66</v>
      </c>
      <c r="D879" t="s">
        <v>2379</v>
      </c>
      <c r="E879" t="s">
        <v>2379</v>
      </c>
      <c r="F879" t="s">
        <v>2379</v>
      </c>
      <c r="G879" s="11">
        <v>0</v>
      </c>
      <c r="H879" t="s">
        <v>2379</v>
      </c>
      <c r="I879" t="str" cm="1">
        <f t="array" ref="I879">_xlfn.IFS(B879&lt;=18,"UNDERWEIGHT",B879&lt;=24.9,"NORMALWEIGHT",B879&lt;=29.9,"OVERWEIGHT",B879&gt;=30,"OBESITY")</f>
        <v>OBESITY</v>
      </c>
      <c r="J879" t="str" cm="1">
        <f t="array" ref="J879">_xlfn.IFS(C879&lt;=5.7,"NORMAL",C879&lt;=6.4,"PREDIABETES",C879&gt;=6.5,"DIABETES")</f>
        <v>NORMAL</v>
      </c>
    </row>
    <row r="880" spans="1:10" x14ac:dyDescent="0.25">
      <c r="A880" t="s">
        <v>1491</v>
      </c>
      <c r="B880">
        <v>35.99</v>
      </c>
      <c r="C880">
        <v>11.11</v>
      </c>
      <c r="D880" t="s">
        <v>2379</v>
      </c>
      <c r="E880" t="s">
        <v>2379</v>
      </c>
      <c r="F880" t="s">
        <v>2379</v>
      </c>
      <c r="G880" s="11">
        <v>0</v>
      </c>
      <c r="H880" t="s">
        <v>2379</v>
      </c>
      <c r="I880" t="str" cm="1">
        <f t="array" ref="I880">_xlfn.IFS(B880&lt;=18,"UNDERWEIGHT",B880&lt;=24.9,"NORMALWEIGHT",B880&lt;=29.9,"OVERWEIGHT",B880&gt;=30,"OBESITY")</f>
        <v>OBESITY</v>
      </c>
      <c r="J880" t="str" cm="1">
        <f t="array" ref="J880">_xlfn.IFS(C880&lt;=5.7,"NORMAL",C880&lt;=6.4,"PREDIABETES",C880&gt;=6.5,"DIABETES")</f>
        <v>DIABETES</v>
      </c>
    </row>
    <row r="881" spans="1:10" x14ac:dyDescent="0.25">
      <c r="A881" t="s">
        <v>1490</v>
      </c>
      <c r="B881">
        <v>35.200000000000003</v>
      </c>
      <c r="C881">
        <v>7.72</v>
      </c>
      <c r="D881" t="s">
        <v>2380</v>
      </c>
      <c r="E881" t="s">
        <v>2379</v>
      </c>
      <c r="F881" t="s">
        <v>2380</v>
      </c>
      <c r="G881" s="11">
        <v>1</v>
      </c>
      <c r="H881" t="s">
        <v>2379</v>
      </c>
      <c r="I881" t="str" cm="1">
        <f t="array" ref="I881">_xlfn.IFS(B881&lt;=18,"UNDERWEIGHT",B881&lt;=24.9,"NORMALWEIGHT",B881&lt;=29.9,"OVERWEIGHT",B881&gt;=30,"OBESITY")</f>
        <v>OBESITY</v>
      </c>
      <c r="J881" t="str" cm="1">
        <f t="array" ref="J881">_xlfn.IFS(C881&lt;=5.7,"NORMAL",C881&lt;=6.4,"PREDIABETES",C881&gt;=6.5,"DIABETES")</f>
        <v>DIABETES</v>
      </c>
    </row>
    <row r="882" spans="1:10" x14ac:dyDescent="0.25">
      <c r="A882" t="s">
        <v>1489</v>
      </c>
      <c r="B882">
        <v>29.91</v>
      </c>
      <c r="C882">
        <v>5.55</v>
      </c>
      <c r="D882" t="s">
        <v>2380</v>
      </c>
      <c r="E882" t="s">
        <v>2379</v>
      </c>
      <c r="F882" t="s">
        <v>2379</v>
      </c>
      <c r="G882" s="11">
        <v>2</v>
      </c>
      <c r="H882" t="s">
        <v>2379</v>
      </c>
      <c r="I882" t="str" cm="1">
        <f t="array" ref="I882">_xlfn.IFS(B882&lt;=18,"UNDERWEIGHT",B882&lt;=24.9,"NORMALWEIGHT",B882&lt;=29.99,"OVERWEIGHT",B882&gt;=30,"OBESITY")</f>
        <v>OVERWEIGHT</v>
      </c>
      <c r="J882" t="str" cm="1">
        <f t="array" ref="J882">_xlfn.IFS(C882&lt;=5.7,"NORMAL",C882&lt;=6.4,"PREDIABETES",C882&gt;=6.5,"DIABETES")</f>
        <v>NORMAL</v>
      </c>
    </row>
    <row r="883" spans="1:10" x14ac:dyDescent="0.25">
      <c r="A883" t="s">
        <v>1488</v>
      </c>
      <c r="B883">
        <v>36.479999999999997</v>
      </c>
      <c r="C883">
        <v>5.05</v>
      </c>
      <c r="D883" t="s">
        <v>2380</v>
      </c>
      <c r="E883" t="s">
        <v>2379</v>
      </c>
      <c r="F883" t="s">
        <v>2379</v>
      </c>
      <c r="G883" s="11">
        <v>1</v>
      </c>
      <c r="H883" t="s">
        <v>2379</v>
      </c>
      <c r="I883" t="str" cm="1">
        <f t="array" ref="I883">_xlfn.IFS(B883&lt;=18,"UNDERWEIGHT",B883&lt;=24.9,"NORMALWEIGHT",B883&lt;=29.9,"OVERWEIGHT",B883&gt;=30,"OBESITY")</f>
        <v>OBESITY</v>
      </c>
      <c r="J883" t="str" cm="1">
        <f t="array" ref="J883">_xlfn.IFS(C883&lt;=5.7,"NORMAL",C883&lt;=6.4,"PREDIABETES",C883&gt;=6.5,"DIABETES")</f>
        <v>NORMAL</v>
      </c>
    </row>
    <row r="884" spans="1:10" x14ac:dyDescent="0.25">
      <c r="A884" t="s">
        <v>1487</v>
      </c>
      <c r="B884">
        <v>27.5</v>
      </c>
      <c r="C884">
        <v>8.69</v>
      </c>
      <c r="D884" t="s">
        <v>2380</v>
      </c>
      <c r="E884" t="s">
        <v>2379</v>
      </c>
      <c r="F884" t="s">
        <v>2380</v>
      </c>
      <c r="G884" s="11">
        <v>1</v>
      </c>
      <c r="H884" t="s">
        <v>2379</v>
      </c>
      <c r="I884" t="str" cm="1">
        <f t="array" ref="I884">_xlfn.IFS(B884&lt;=18,"UNDERWEIGHT",B884&lt;=24.9,"NORMALWEIGHT",B884&lt;=29.9,"OVERWEIGHT",B884&gt;=30,"OBESITY")</f>
        <v>OVERWEIGHT</v>
      </c>
      <c r="J884" t="str" cm="1">
        <f t="array" ref="J884">_xlfn.IFS(C884&lt;=5.7,"NORMAL",C884&lt;=6.4,"PREDIABETES",C884&gt;=6.5,"DIABETES")</f>
        <v>DIABETES</v>
      </c>
    </row>
    <row r="885" spans="1:10" x14ac:dyDescent="0.25">
      <c r="A885" t="s">
        <v>1486</v>
      </c>
      <c r="B885">
        <v>33.44</v>
      </c>
      <c r="C885">
        <v>5.9</v>
      </c>
      <c r="D885" t="s">
        <v>2380</v>
      </c>
      <c r="E885" t="s">
        <v>2379</v>
      </c>
      <c r="F885" t="s">
        <v>2379</v>
      </c>
      <c r="G885" s="11">
        <v>1</v>
      </c>
      <c r="H885" t="s">
        <v>2379</v>
      </c>
      <c r="I885" t="str" cm="1">
        <f t="array" ref="I885">_xlfn.IFS(B885&lt;=18,"UNDERWEIGHT",B885&lt;=24.9,"NORMALWEIGHT",B885&lt;=29.9,"OVERWEIGHT",B885&gt;=30,"OBESITY")</f>
        <v>OBESITY</v>
      </c>
      <c r="J885" t="str" cm="1">
        <f t="array" ref="J885">_xlfn.IFS(C885&lt;=5.7,"NORMAL",C885&lt;=6.4,"PREDIABETES",C885&gt;=6.5,"DIABETES")</f>
        <v>PREDIABETES</v>
      </c>
    </row>
    <row r="886" spans="1:10" x14ac:dyDescent="0.25">
      <c r="A886" t="s">
        <v>1485</v>
      </c>
      <c r="B886">
        <v>28.215</v>
      </c>
      <c r="C886">
        <v>6.29</v>
      </c>
      <c r="D886" t="s">
        <v>2380</v>
      </c>
      <c r="E886" t="s">
        <v>2379</v>
      </c>
      <c r="F886" t="s">
        <v>2379</v>
      </c>
      <c r="G886" s="11">
        <v>1</v>
      </c>
      <c r="H886" t="s">
        <v>2379</v>
      </c>
      <c r="I886" t="str" cm="1">
        <f t="array" ref="I886">_xlfn.IFS(B886&lt;=18,"UNDERWEIGHT",B886&lt;=24.9,"NORMALWEIGHT",B886&lt;=29.9,"OVERWEIGHT",B886&gt;=30,"OBESITY")</f>
        <v>OVERWEIGHT</v>
      </c>
      <c r="J886" t="str" cm="1">
        <f t="array" ref="J886">_xlfn.IFS(C886&lt;=5.7,"NORMAL",C886&lt;=6.4,"PREDIABETES",C886&gt;=6.5,"DIABETES")</f>
        <v>PREDIABETES</v>
      </c>
    </row>
    <row r="887" spans="1:10" x14ac:dyDescent="0.25">
      <c r="A887" t="s">
        <v>1484</v>
      </c>
      <c r="B887">
        <v>27.17</v>
      </c>
      <c r="C887">
        <v>5.84</v>
      </c>
      <c r="D887" t="s">
        <v>2380</v>
      </c>
      <c r="E887" t="s">
        <v>2379</v>
      </c>
      <c r="F887" t="s">
        <v>2379</v>
      </c>
      <c r="G887" s="11">
        <v>1</v>
      </c>
      <c r="H887" t="s">
        <v>2379</v>
      </c>
      <c r="I887" t="str" cm="1">
        <f t="array" ref="I887">_xlfn.IFS(B887&lt;=18,"UNDERWEIGHT",B887&lt;=24.9,"NORMALWEIGHT",B887&lt;=29.9,"OVERWEIGHT",B887&gt;=30,"OBESITY")</f>
        <v>OVERWEIGHT</v>
      </c>
      <c r="J887" t="str" cm="1">
        <f t="array" ref="J887">_xlfn.IFS(C887&lt;=5.7,"NORMAL",C887&lt;=6.4,"PREDIABETES",C887&gt;=6.5,"DIABETES")</f>
        <v>PREDIABETES</v>
      </c>
    </row>
    <row r="888" spans="1:10" x14ac:dyDescent="0.25">
      <c r="A888" t="s">
        <v>1483</v>
      </c>
      <c r="B888">
        <v>35.380000000000003</v>
      </c>
      <c r="C888">
        <v>6.12</v>
      </c>
      <c r="D888" t="s">
        <v>2379</v>
      </c>
      <c r="E888" t="s">
        <v>2379</v>
      </c>
      <c r="F888" t="s">
        <v>2379</v>
      </c>
      <c r="G888" s="11">
        <v>0</v>
      </c>
      <c r="H888" t="s">
        <v>2379</v>
      </c>
      <c r="I888" t="str" cm="1">
        <f t="array" ref="I888">_xlfn.IFS(B888&lt;=18,"UNDERWEIGHT",B888&lt;=24.9,"NORMALWEIGHT",B888&lt;=29.9,"OVERWEIGHT",B888&gt;=30,"OBESITY")</f>
        <v>OBESITY</v>
      </c>
      <c r="J888" t="str" cm="1">
        <f t="array" ref="J888">_xlfn.IFS(C888&lt;=5.7,"NORMAL",C888&lt;=6.4,"PREDIABETES",C888&gt;=6.5,"DIABETES")</f>
        <v>PREDIABETES</v>
      </c>
    </row>
    <row r="889" spans="1:10" x14ac:dyDescent="0.25">
      <c r="A889" t="s">
        <v>1482</v>
      </c>
      <c r="B889">
        <v>43.48</v>
      </c>
      <c r="C889">
        <v>6.24</v>
      </c>
      <c r="D889" t="s">
        <v>2379</v>
      </c>
      <c r="E889" t="s">
        <v>2379</v>
      </c>
      <c r="F889" t="s">
        <v>2379</v>
      </c>
      <c r="G889" s="11">
        <v>0</v>
      </c>
      <c r="H889" t="s">
        <v>2379</v>
      </c>
      <c r="I889" t="str" cm="1">
        <f t="array" ref="I889">_xlfn.IFS(B889&lt;=18,"UNDERWEIGHT",B889&lt;=24.9,"NORMALWEIGHT",B889&lt;=29.9,"OVERWEIGHT",B889&gt;=30,"OBESITY")</f>
        <v>OBESITY</v>
      </c>
      <c r="J889" t="str" cm="1">
        <f t="array" ref="J889">_xlfn.IFS(C889&lt;=5.7,"NORMAL",C889&lt;=6.4,"PREDIABETES",C889&gt;=6.5,"DIABETES")</f>
        <v>PREDIABETES</v>
      </c>
    </row>
    <row r="890" spans="1:10" x14ac:dyDescent="0.25">
      <c r="A890" t="s">
        <v>1481</v>
      </c>
      <c r="B890">
        <v>41.73</v>
      </c>
      <c r="C890">
        <v>6.25</v>
      </c>
      <c r="D890" t="s">
        <v>2379</v>
      </c>
      <c r="E890" t="s">
        <v>2379</v>
      </c>
      <c r="F890" t="s">
        <v>2379</v>
      </c>
      <c r="G890" s="11">
        <v>1</v>
      </c>
      <c r="H890" t="s">
        <v>2379</v>
      </c>
      <c r="I890" t="str" cm="1">
        <f t="array" ref="I890">_xlfn.IFS(B890&lt;=18,"UNDERWEIGHT",B890&lt;=24.9,"NORMALWEIGHT",B890&lt;=29.9,"OVERWEIGHT",B890&gt;=30,"OBESITY")</f>
        <v>OBESITY</v>
      </c>
      <c r="J890" t="str" cm="1">
        <f t="array" ref="J890">_xlfn.IFS(C890&lt;=5.7,"NORMAL",C890&lt;=6.4,"PREDIABETES",C890&gt;=6.5,"DIABETES")</f>
        <v>PREDIABETES</v>
      </c>
    </row>
    <row r="891" spans="1:10" x14ac:dyDescent="0.25">
      <c r="A891" t="s">
        <v>1480</v>
      </c>
      <c r="B891">
        <v>28.9</v>
      </c>
      <c r="C891">
        <v>11.96</v>
      </c>
      <c r="D891" t="s">
        <v>2379</v>
      </c>
      <c r="E891" t="s">
        <v>2379</v>
      </c>
      <c r="F891" t="s">
        <v>2379</v>
      </c>
      <c r="G891" s="11">
        <v>0</v>
      </c>
      <c r="H891" t="s">
        <v>2379</v>
      </c>
      <c r="I891" t="str" cm="1">
        <f t="array" ref="I891">_xlfn.IFS(B891&lt;=18,"UNDERWEIGHT",B891&lt;=24.9,"NORMALWEIGHT",B891&lt;=29.9,"OVERWEIGHT",B891&gt;=30,"OBESITY")</f>
        <v>OVERWEIGHT</v>
      </c>
      <c r="J891" t="str" cm="1">
        <f t="array" ref="J891">_xlfn.IFS(C891&lt;=5.7,"NORMAL",C891&lt;=6.4,"PREDIABETES",C891&gt;=6.5,"DIABETES")</f>
        <v>DIABETES</v>
      </c>
    </row>
    <row r="892" spans="1:10" x14ac:dyDescent="0.25">
      <c r="A892" t="s">
        <v>1479</v>
      </c>
      <c r="B892">
        <v>25.74</v>
      </c>
      <c r="C892">
        <v>7.69</v>
      </c>
      <c r="D892" t="s">
        <v>2379</v>
      </c>
      <c r="E892" t="s">
        <v>2379</v>
      </c>
      <c r="F892" t="s">
        <v>2379</v>
      </c>
      <c r="G892" s="11">
        <v>0</v>
      </c>
      <c r="H892" t="s">
        <v>2379</v>
      </c>
      <c r="I892" t="str" cm="1">
        <f t="array" ref="I892">_xlfn.IFS(B892&lt;=18,"UNDERWEIGHT",B892&lt;=24.9,"NORMALWEIGHT",B892&lt;=29.9,"OVERWEIGHT",B892&gt;=30,"OBESITY")</f>
        <v>OVERWEIGHT</v>
      </c>
      <c r="J892" t="str" cm="1">
        <f t="array" ref="J892">_xlfn.IFS(C892&lt;=5.7,"NORMAL",C892&lt;=6.4,"PREDIABETES",C892&gt;=6.5,"DIABETES")</f>
        <v>DIABETES</v>
      </c>
    </row>
    <row r="893" spans="1:10" x14ac:dyDescent="0.25">
      <c r="A893" t="s">
        <v>1478</v>
      </c>
      <c r="B893">
        <v>36.06</v>
      </c>
      <c r="C893">
        <v>8.83</v>
      </c>
      <c r="D893" t="s">
        <v>2379</v>
      </c>
      <c r="E893" t="s">
        <v>2379</v>
      </c>
      <c r="F893" t="s">
        <v>2379</v>
      </c>
      <c r="G893" s="11">
        <v>0</v>
      </c>
      <c r="H893" t="s">
        <v>2379</v>
      </c>
      <c r="I893" t="str" cm="1">
        <f t="array" ref="I893">_xlfn.IFS(B893&lt;=18,"UNDERWEIGHT",B893&lt;=24.9,"NORMALWEIGHT",B893&lt;=29.9,"OVERWEIGHT",B893&gt;=30,"OBESITY")</f>
        <v>OBESITY</v>
      </c>
      <c r="J893" t="str" cm="1">
        <f t="array" ref="J893">_xlfn.IFS(C893&lt;=5.7,"NORMAL",C893&lt;=6.4,"PREDIABETES",C893&gt;=6.5,"DIABETES")</f>
        <v>DIABETES</v>
      </c>
    </row>
    <row r="894" spans="1:10" x14ac:dyDescent="0.25">
      <c r="A894" t="s">
        <v>1477</v>
      </c>
      <c r="B894">
        <v>43.28</v>
      </c>
      <c r="C894">
        <v>4.41</v>
      </c>
      <c r="D894" t="s">
        <v>2379</v>
      </c>
      <c r="E894" t="s">
        <v>2379</v>
      </c>
      <c r="F894" t="s">
        <v>2379</v>
      </c>
      <c r="G894" s="11">
        <v>0</v>
      </c>
      <c r="H894" t="s">
        <v>2379</v>
      </c>
      <c r="I894" t="str" cm="1">
        <f t="array" ref="I894">_xlfn.IFS(B894&lt;=18,"UNDERWEIGHT",B894&lt;=24.9,"NORMALWEIGHT",B894&lt;=29.9,"OVERWEIGHT",B894&gt;=30,"OBESITY")</f>
        <v>OBESITY</v>
      </c>
      <c r="J894" t="str" cm="1">
        <f t="array" ref="J894">_xlfn.IFS(C894&lt;=5.7,"NORMAL",C894&lt;=6.4,"PREDIABETES",C894&gt;=6.5,"DIABETES")</f>
        <v>NORMAL</v>
      </c>
    </row>
    <row r="895" spans="1:10" x14ac:dyDescent="0.25">
      <c r="A895" t="s">
        <v>1476</v>
      </c>
      <c r="B895">
        <v>28.785</v>
      </c>
      <c r="C895">
        <v>9.1</v>
      </c>
      <c r="D895" t="s">
        <v>2380</v>
      </c>
      <c r="E895" t="s">
        <v>2379</v>
      </c>
      <c r="F895" t="s">
        <v>2380</v>
      </c>
      <c r="G895" s="11">
        <v>1</v>
      </c>
      <c r="H895" t="s">
        <v>2379</v>
      </c>
      <c r="I895" t="str" cm="1">
        <f t="array" ref="I895">_xlfn.IFS(B895&lt;=18,"UNDERWEIGHT",B895&lt;=24.9,"NORMALWEIGHT",B895&lt;=29.9,"OVERWEIGHT",B895&gt;=30,"OBESITY")</f>
        <v>OVERWEIGHT</v>
      </c>
      <c r="J895" t="str" cm="1">
        <f t="array" ref="J895">_xlfn.IFS(C895&lt;=5.7,"NORMAL",C895&lt;=6.4,"PREDIABETES",C895&gt;=6.5,"DIABETES")</f>
        <v>DIABETES</v>
      </c>
    </row>
    <row r="896" spans="1:10" x14ac:dyDescent="0.25">
      <c r="A896" t="s">
        <v>1475</v>
      </c>
      <c r="B896">
        <v>25.46</v>
      </c>
      <c r="C896">
        <v>11.52</v>
      </c>
      <c r="D896" t="s">
        <v>2380</v>
      </c>
      <c r="E896" t="s">
        <v>2379</v>
      </c>
      <c r="F896" t="s">
        <v>2380</v>
      </c>
      <c r="G896" s="11">
        <v>1</v>
      </c>
      <c r="H896" t="s">
        <v>2379</v>
      </c>
      <c r="I896" t="str" cm="1">
        <f t="array" ref="I896">_xlfn.IFS(B896&lt;=18,"UNDERWEIGHT",B896&lt;=24.9,"NORMALWEIGHT",B896&lt;=29.9,"OVERWEIGHT",B896&gt;=30,"OBESITY")</f>
        <v>OVERWEIGHT</v>
      </c>
      <c r="J896" t="str" cm="1">
        <f t="array" ref="J896">_xlfn.IFS(C896&lt;=5.7,"NORMAL",C896&lt;=6.4,"PREDIABETES",C896&gt;=6.5,"DIABETES")</f>
        <v>DIABETES</v>
      </c>
    </row>
    <row r="897" spans="1:10" x14ac:dyDescent="0.25">
      <c r="A897" t="s">
        <v>1474</v>
      </c>
      <c r="B897">
        <v>30.8</v>
      </c>
      <c r="C897">
        <v>10.95</v>
      </c>
      <c r="D897" t="s">
        <v>2379</v>
      </c>
      <c r="E897" t="s">
        <v>2379</v>
      </c>
      <c r="F897" t="s">
        <v>2379</v>
      </c>
      <c r="G897" s="11">
        <v>0</v>
      </c>
      <c r="H897" t="s">
        <v>2379</v>
      </c>
      <c r="I897" t="str" cm="1">
        <f t="array" ref="I897">_xlfn.IFS(B897&lt;=18,"UNDERWEIGHT",B897&lt;=24.9,"NORMALWEIGHT",B897&lt;=29.9,"OVERWEIGHT",B897&gt;=30,"OBESITY")</f>
        <v>OBESITY</v>
      </c>
      <c r="J897" t="str" cm="1">
        <f t="array" ref="J897">_xlfn.IFS(C897&lt;=5.7,"NORMAL",C897&lt;=6.4,"PREDIABETES",C897&gt;=6.5,"DIABETES")</f>
        <v>DIABETES</v>
      </c>
    </row>
    <row r="898" spans="1:10" x14ac:dyDescent="0.25">
      <c r="A898" t="s">
        <v>1473</v>
      </c>
      <c r="B898">
        <v>28.88</v>
      </c>
      <c r="C898">
        <v>11.5</v>
      </c>
      <c r="D898" t="s">
        <v>2379</v>
      </c>
      <c r="E898" t="s">
        <v>2379</v>
      </c>
      <c r="F898" t="s">
        <v>2379</v>
      </c>
      <c r="G898" s="11">
        <v>0</v>
      </c>
      <c r="H898" t="s">
        <v>2379</v>
      </c>
      <c r="I898" t="str" cm="1">
        <f t="array" ref="I898">_xlfn.IFS(B898&lt;=18,"UNDERWEIGHT",B898&lt;=24.9,"NORMALWEIGHT",B898&lt;=29.9,"OVERWEIGHT",B898&gt;=30,"OBESITY")</f>
        <v>OVERWEIGHT</v>
      </c>
      <c r="J898" t="str" cm="1">
        <f t="array" ref="J898">_xlfn.IFS(C898&lt;=5.7,"NORMAL",C898&lt;=6.4,"PREDIABETES",C898&gt;=6.5,"DIABETES")</f>
        <v>DIABETES</v>
      </c>
    </row>
    <row r="899" spans="1:10" x14ac:dyDescent="0.25">
      <c r="A899" t="s">
        <v>1472</v>
      </c>
      <c r="B899">
        <v>23</v>
      </c>
      <c r="C899">
        <v>9.8800000000000008</v>
      </c>
      <c r="D899" t="s">
        <v>2379</v>
      </c>
      <c r="E899" t="s">
        <v>2379</v>
      </c>
      <c r="F899" t="s">
        <v>2379</v>
      </c>
      <c r="G899" s="11">
        <v>0</v>
      </c>
      <c r="H899" t="s">
        <v>2379</v>
      </c>
      <c r="I899" t="str" cm="1">
        <f t="array" ref="I899">_xlfn.IFS(B899&lt;=18,"UNDERWEIGHT",B899&lt;=24.9,"NORMALWEIGHT",B899&lt;=29.9,"OVERWEIGHT",B899&gt;=30,"OBESITY")</f>
        <v>NORMALWEIGHT</v>
      </c>
      <c r="J899" t="str" cm="1">
        <f t="array" ref="J899">_xlfn.IFS(C899&lt;=5.7,"NORMAL",C899&lt;=6.4,"PREDIABETES",C899&gt;=6.5,"DIABETES")</f>
        <v>DIABETES</v>
      </c>
    </row>
    <row r="900" spans="1:10" x14ac:dyDescent="0.25">
      <c r="A900" t="s">
        <v>1471</v>
      </c>
      <c r="B900">
        <v>38.25</v>
      </c>
      <c r="C900">
        <v>6.2</v>
      </c>
      <c r="D900" t="s">
        <v>2379</v>
      </c>
      <c r="E900" t="s">
        <v>2379</v>
      </c>
      <c r="F900" t="s">
        <v>2379</v>
      </c>
      <c r="G900" s="11">
        <v>1</v>
      </c>
      <c r="H900" t="s">
        <v>2379</v>
      </c>
      <c r="I900" t="str" cm="1">
        <f t="array" ref="I900">_xlfn.IFS(B900&lt;=18,"UNDERWEIGHT",B900&lt;=24.9,"NORMALWEIGHT",B900&lt;=29.9,"OVERWEIGHT",B900&gt;=30,"OBESITY")</f>
        <v>OBESITY</v>
      </c>
      <c r="J900" t="str" cm="1">
        <f t="array" ref="J900">_xlfn.IFS(C900&lt;=5.7,"NORMAL",C900&lt;=6.4,"PREDIABETES",C900&gt;=6.5,"DIABETES")</f>
        <v>PREDIABETES</v>
      </c>
    </row>
    <row r="901" spans="1:10" x14ac:dyDescent="0.25">
      <c r="A901" t="s">
        <v>1470</v>
      </c>
      <c r="B901">
        <v>39.25</v>
      </c>
      <c r="C901">
        <v>8.41</v>
      </c>
      <c r="D901" t="s">
        <v>2380</v>
      </c>
      <c r="E901" t="s">
        <v>2379</v>
      </c>
      <c r="F901" t="s">
        <v>2379</v>
      </c>
      <c r="G901" s="11">
        <v>1</v>
      </c>
      <c r="H901" t="s">
        <v>2379</v>
      </c>
      <c r="I901" t="str" cm="1">
        <f t="array" ref="I901">_xlfn.IFS(B901&lt;=18,"UNDERWEIGHT",B901&lt;=24.9,"NORMALWEIGHT",B901&lt;=29.9,"OVERWEIGHT",B901&gt;=30,"OBESITY")</f>
        <v>OBESITY</v>
      </c>
      <c r="J901" t="str" cm="1">
        <f t="array" ref="J901">_xlfn.IFS(C901&lt;=5.7,"NORMAL",C901&lt;=6.4,"PREDIABETES",C901&gt;=6.5,"DIABETES")</f>
        <v>DIABETES</v>
      </c>
    </row>
    <row r="902" spans="1:10" x14ac:dyDescent="0.25">
      <c r="A902" t="s">
        <v>1469</v>
      </c>
      <c r="B902">
        <v>26.6</v>
      </c>
      <c r="C902">
        <v>5.07</v>
      </c>
      <c r="D902" t="s">
        <v>2380</v>
      </c>
      <c r="E902" t="s">
        <v>2379</v>
      </c>
      <c r="F902" t="s">
        <v>2379</v>
      </c>
      <c r="G902" s="11">
        <v>2</v>
      </c>
      <c r="H902" t="s">
        <v>2379</v>
      </c>
      <c r="I902" t="str" cm="1">
        <f t="array" ref="I902">_xlfn.IFS(B902&lt;=18,"UNDERWEIGHT",B902&lt;=24.9,"NORMALWEIGHT",B902&lt;=29.9,"OVERWEIGHT",B902&gt;=30,"OBESITY")</f>
        <v>OVERWEIGHT</v>
      </c>
      <c r="J902" t="str" cm="1">
        <f t="array" ref="J902">_xlfn.IFS(C902&lt;=5.7,"NORMAL",C902&lt;=6.4,"PREDIABETES",C902&gt;=6.5,"DIABETES")</f>
        <v>NORMAL</v>
      </c>
    </row>
    <row r="903" spans="1:10" x14ac:dyDescent="0.25">
      <c r="A903" t="s">
        <v>1468</v>
      </c>
      <c r="B903">
        <v>35.700000000000003</v>
      </c>
      <c r="C903">
        <v>4.0599999999999996</v>
      </c>
      <c r="D903" t="s">
        <v>2379</v>
      </c>
      <c r="E903" t="s">
        <v>2379</v>
      </c>
      <c r="F903" t="s">
        <v>2380</v>
      </c>
      <c r="G903" s="11">
        <v>1</v>
      </c>
      <c r="H903" t="s">
        <v>2379</v>
      </c>
      <c r="I903" t="str" cm="1">
        <f t="array" ref="I903">_xlfn.IFS(B903&lt;=18,"UNDERWEIGHT",B903&lt;=24.9,"NORMALWEIGHT",B903&lt;=29.9,"OVERWEIGHT",B903&gt;=30,"OBESITY")</f>
        <v>OBESITY</v>
      </c>
      <c r="J903" t="str" cm="1">
        <f t="array" ref="J903">_xlfn.IFS(C903&lt;=5.7,"NORMAL",C903&lt;=6.4,"PREDIABETES",C903&gt;=6.5,"DIABETES")</f>
        <v>NORMAL</v>
      </c>
    </row>
    <row r="904" spans="1:10" x14ac:dyDescent="0.25">
      <c r="A904" t="s">
        <v>1467</v>
      </c>
      <c r="B904">
        <v>20.100000000000001</v>
      </c>
      <c r="C904">
        <v>10.52</v>
      </c>
      <c r="D904" t="s">
        <v>2379</v>
      </c>
      <c r="E904" t="s">
        <v>2379</v>
      </c>
      <c r="F904" t="s">
        <v>2379</v>
      </c>
      <c r="G904" s="11">
        <v>0</v>
      </c>
      <c r="H904" t="s">
        <v>2379</v>
      </c>
      <c r="I904" t="str" cm="1">
        <f t="array" ref="I904">_xlfn.IFS(B904&lt;=18,"UNDERWEIGHT",B904&lt;=24.9,"NORMALWEIGHT",B904&lt;=29.9,"OVERWEIGHT",B904&gt;=30,"OBESITY")</f>
        <v>NORMALWEIGHT</v>
      </c>
      <c r="J904" t="str" cm="1">
        <f t="array" ref="J904">_xlfn.IFS(C904&lt;=5.7,"NORMAL",C904&lt;=6.4,"PREDIABETES",C904&gt;=6.5,"DIABETES")</f>
        <v>DIABETES</v>
      </c>
    </row>
    <row r="905" spans="1:10" x14ac:dyDescent="0.25">
      <c r="A905" t="s">
        <v>1466</v>
      </c>
      <c r="B905">
        <v>22.23</v>
      </c>
      <c r="C905">
        <v>9.65</v>
      </c>
      <c r="D905" t="s">
        <v>2379</v>
      </c>
      <c r="E905" t="s">
        <v>2379</v>
      </c>
      <c r="F905" t="s">
        <v>2379</v>
      </c>
      <c r="G905" s="11">
        <v>0</v>
      </c>
      <c r="H905" t="s">
        <v>2379</v>
      </c>
      <c r="I905" t="str" cm="1">
        <f t="array" ref="I905">_xlfn.IFS(B905&lt;=18,"UNDERWEIGHT",B905&lt;=24.9,"NORMALWEIGHT",B905&lt;=29.9,"OVERWEIGHT",B905&gt;=30,"OBESITY")</f>
        <v>NORMALWEIGHT</v>
      </c>
      <c r="J905" t="str" cm="1">
        <f t="array" ref="J905">_xlfn.IFS(C905&lt;=5.7,"NORMAL",C905&lt;=6.4,"PREDIABETES",C905&gt;=6.5,"DIABETES")</f>
        <v>DIABETES</v>
      </c>
    </row>
    <row r="906" spans="1:10" x14ac:dyDescent="0.25">
      <c r="A906" t="s">
        <v>1465</v>
      </c>
      <c r="B906">
        <v>36.47</v>
      </c>
      <c r="C906">
        <v>6.21</v>
      </c>
      <c r="D906" t="s">
        <v>2379</v>
      </c>
      <c r="E906" t="s">
        <v>2379</v>
      </c>
      <c r="F906" t="s">
        <v>2379</v>
      </c>
      <c r="G906" s="11">
        <v>0</v>
      </c>
      <c r="H906" t="s">
        <v>2379</v>
      </c>
      <c r="I906" t="str" cm="1">
        <f t="array" ref="I906">_xlfn.IFS(B906&lt;=18,"UNDERWEIGHT",B906&lt;=24.9,"NORMALWEIGHT",B906&lt;=29.9,"OVERWEIGHT",B906&gt;=30,"OBESITY")</f>
        <v>OBESITY</v>
      </c>
      <c r="J906" t="str" cm="1">
        <f t="array" ref="J906">_xlfn.IFS(C906&lt;=5.7,"NORMAL",C906&lt;=6.4,"PREDIABETES",C906&gt;=6.5,"DIABETES")</f>
        <v>PREDIABETES</v>
      </c>
    </row>
    <row r="907" spans="1:10" x14ac:dyDescent="0.25">
      <c r="A907" t="s">
        <v>1464</v>
      </c>
      <c r="B907">
        <v>49.64</v>
      </c>
      <c r="C907">
        <v>4.76</v>
      </c>
      <c r="D907" t="s">
        <v>2379</v>
      </c>
      <c r="E907" t="s">
        <v>2379</v>
      </c>
      <c r="F907" t="s">
        <v>2380</v>
      </c>
      <c r="G907" s="11">
        <v>1</v>
      </c>
      <c r="H907" t="s">
        <v>2379</v>
      </c>
      <c r="I907" t="str" cm="1">
        <f t="array" ref="I907">_xlfn.IFS(B907&lt;=18,"UNDERWEIGHT",B907&lt;=24.9,"NORMALWEIGHT",B907&lt;=29.9,"OVERWEIGHT",B907&gt;=30,"OBESITY")</f>
        <v>OBESITY</v>
      </c>
      <c r="J907" t="str" cm="1">
        <f t="array" ref="J907">_xlfn.IFS(C907&lt;=5.7,"NORMAL",C907&lt;=6.4,"PREDIABETES",C907&gt;=6.5,"DIABETES")</f>
        <v>NORMAL</v>
      </c>
    </row>
    <row r="908" spans="1:10" x14ac:dyDescent="0.25">
      <c r="A908" t="s">
        <v>1463</v>
      </c>
      <c r="B908">
        <v>36.799999999999997</v>
      </c>
      <c r="C908">
        <v>5.73</v>
      </c>
      <c r="D908" t="s">
        <v>2380</v>
      </c>
      <c r="E908" t="s">
        <v>2379</v>
      </c>
      <c r="F908" t="s">
        <v>2380</v>
      </c>
      <c r="G908" s="11">
        <v>1</v>
      </c>
      <c r="H908" t="s">
        <v>2379</v>
      </c>
      <c r="I908" t="str" cm="1">
        <f t="array" ref="I908">_xlfn.IFS(B908&lt;=18,"UNDERWEIGHT",B908&lt;=24.9,"NORMALWEIGHT",B908&lt;=29.9,"OVERWEIGHT",B908&gt;=30,"OBESITY")</f>
        <v>OBESITY</v>
      </c>
      <c r="J908" t="str" cm="1">
        <f t="array" ref="J908">_xlfn.IFS(C908&lt;=5.7,"NORMAL",C908&lt;=6.4,"PREDIABETES",C908&gt;=6.5,"DIABETES")</f>
        <v>PREDIABETES</v>
      </c>
    </row>
    <row r="909" spans="1:10" x14ac:dyDescent="0.25">
      <c r="A909" t="s">
        <v>1462</v>
      </c>
      <c r="B909">
        <v>33.880000000000003</v>
      </c>
      <c r="C909">
        <v>10.78</v>
      </c>
      <c r="D909" t="s">
        <v>2380</v>
      </c>
      <c r="E909" t="s">
        <v>2379</v>
      </c>
      <c r="F909" t="s">
        <v>2379</v>
      </c>
      <c r="G909" s="11">
        <v>0</v>
      </c>
      <c r="H909" t="s">
        <v>2379</v>
      </c>
      <c r="I909" t="str" cm="1">
        <f t="array" ref="I909">_xlfn.IFS(B909&lt;=18,"UNDERWEIGHT",B909&lt;=24.9,"NORMALWEIGHT",B909&lt;=29.9,"OVERWEIGHT",B909&gt;=30,"OBESITY")</f>
        <v>OBESITY</v>
      </c>
      <c r="J909" t="str" cm="1">
        <f t="array" ref="J909">_xlfn.IFS(C909&lt;=5.7,"NORMAL",C909&lt;=6.4,"PREDIABETES",C909&gt;=6.5,"DIABETES")</f>
        <v>DIABETES</v>
      </c>
    </row>
    <row r="910" spans="1:10" x14ac:dyDescent="0.25">
      <c r="A910" t="s">
        <v>1461</v>
      </c>
      <c r="B910">
        <v>32.01</v>
      </c>
      <c r="C910">
        <v>5.08</v>
      </c>
      <c r="D910" t="s">
        <v>2380</v>
      </c>
      <c r="E910" t="s">
        <v>2379</v>
      </c>
      <c r="F910" t="s">
        <v>2379</v>
      </c>
      <c r="G910" s="11">
        <v>1</v>
      </c>
      <c r="H910" t="s">
        <v>2379</v>
      </c>
      <c r="I910" t="str" cm="1">
        <f t="array" ref="I910">_xlfn.IFS(B910&lt;=18,"UNDERWEIGHT",B910&lt;=24.9,"NORMALWEIGHT",B910&lt;=29.9,"OVERWEIGHT",B910&gt;=30,"OBESITY")</f>
        <v>OBESITY</v>
      </c>
      <c r="J910" t="str" cm="1">
        <f t="array" ref="J910">_xlfn.IFS(C910&lt;=5.7,"NORMAL",C910&lt;=6.4,"PREDIABETES",C910&gt;=6.5,"DIABETES")</f>
        <v>NORMAL</v>
      </c>
    </row>
    <row r="911" spans="1:10" x14ac:dyDescent="0.25">
      <c r="A911" t="s">
        <v>1460</v>
      </c>
      <c r="B911">
        <v>33.630000000000003</v>
      </c>
      <c r="C911">
        <v>11.39</v>
      </c>
      <c r="D911" t="s">
        <v>2379</v>
      </c>
      <c r="E911" t="s">
        <v>2379</v>
      </c>
      <c r="F911" t="s">
        <v>2379</v>
      </c>
      <c r="G911" s="11">
        <v>0</v>
      </c>
      <c r="H911" t="s">
        <v>2379</v>
      </c>
      <c r="I911" t="str" cm="1">
        <f t="array" ref="I911">_xlfn.IFS(B911&lt;=18,"UNDERWEIGHT",B911&lt;=24.9,"NORMALWEIGHT",B911&lt;=29.9,"OVERWEIGHT",B911&gt;=30,"OBESITY")</f>
        <v>OBESITY</v>
      </c>
      <c r="J911" t="str" cm="1">
        <f t="array" ref="J911">_xlfn.IFS(C911&lt;=5.7,"NORMAL",C911&lt;=6.4,"PREDIABETES",C911&gt;=6.5,"DIABETES")</f>
        <v>DIABETES</v>
      </c>
    </row>
    <row r="912" spans="1:10" x14ac:dyDescent="0.25">
      <c r="A912" t="s">
        <v>1459</v>
      </c>
      <c r="B912">
        <v>34.865000000000002</v>
      </c>
      <c r="C912">
        <v>5.35</v>
      </c>
      <c r="D912" t="s">
        <v>2380</v>
      </c>
      <c r="E912" t="s">
        <v>2379</v>
      </c>
      <c r="F912" t="s">
        <v>2379</v>
      </c>
      <c r="G912" s="11">
        <v>1</v>
      </c>
      <c r="H912" t="s">
        <v>2379</v>
      </c>
      <c r="I912" t="str" cm="1">
        <f t="array" ref="I912">_xlfn.IFS(B912&lt;=18,"UNDERWEIGHT",B912&lt;=24.9,"NORMALWEIGHT",B912&lt;=29.9,"OVERWEIGHT",B912&gt;=30,"OBESITY")</f>
        <v>OBESITY</v>
      </c>
      <c r="J912" t="str" cm="1">
        <f t="array" ref="J912">_xlfn.IFS(C912&lt;=5.7,"NORMAL",C912&lt;=6.4,"PREDIABETES",C912&gt;=6.5,"DIABETES")</f>
        <v>NORMAL</v>
      </c>
    </row>
    <row r="913" spans="1:10" x14ac:dyDescent="0.25">
      <c r="A913" t="s">
        <v>1458</v>
      </c>
      <c r="B913">
        <v>43.11</v>
      </c>
      <c r="C913">
        <v>5.6</v>
      </c>
      <c r="D913" t="s">
        <v>2379</v>
      </c>
      <c r="E913" t="s">
        <v>2379</v>
      </c>
      <c r="F913" t="s">
        <v>2379</v>
      </c>
      <c r="G913" s="11">
        <v>0</v>
      </c>
      <c r="H913" t="s">
        <v>2379</v>
      </c>
      <c r="I913" t="str" cm="1">
        <f t="array" ref="I913">_xlfn.IFS(B913&lt;=18,"UNDERWEIGHT",B913&lt;=24.9,"NORMALWEIGHT",B913&lt;=29.9,"OVERWEIGHT",B913&gt;=30,"OBESITY")</f>
        <v>OBESITY</v>
      </c>
      <c r="J913" t="str" cm="1">
        <f t="array" ref="J913">_xlfn.IFS(C913&lt;=5.7,"NORMAL",C913&lt;=6.4,"PREDIABETES",C913&gt;=6.5,"DIABETES")</f>
        <v>NORMAL</v>
      </c>
    </row>
    <row r="914" spans="1:10" x14ac:dyDescent="0.25">
      <c r="A914" t="s">
        <v>1457</v>
      </c>
      <c r="B914">
        <v>30.305</v>
      </c>
      <c r="C914">
        <v>4.2699999999999996</v>
      </c>
      <c r="D914" t="s">
        <v>2380</v>
      </c>
      <c r="E914" t="s">
        <v>2379</v>
      </c>
      <c r="F914" t="s">
        <v>2379</v>
      </c>
      <c r="G914" s="11">
        <v>1</v>
      </c>
      <c r="H914" t="s">
        <v>2379</v>
      </c>
      <c r="I914" t="str" cm="1">
        <f t="array" ref="I914">_xlfn.IFS(B914&lt;=18,"UNDERWEIGHT",B914&lt;=24.9,"NORMALWEIGHT",B914&lt;=29.9,"OVERWEIGHT",B914&gt;=30,"OBESITY")</f>
        <v>OBESITY</v>
      </c>
      <c r="J914" t="str" cm="1">
        <f t="array" ref="J914">_xlfn.IFS(C914&lt;=5.7,"NORMAL",C914&lt;=6.4,"PREDIABETES",C914&gt;=6.5,"DIABETES")</f>
        <v>NORMAL</v>
      </c>
    </row>
    <row r="915" spans="1:10" x14ac:dyDescent="0.25">
      <c r="A915" t="s">
        <v>1456</v>
      </c>
      <c r="B915">
        <v>25.175000000000001</v>
      </c>
      <c r="C915">
        <v>5.57</v>
      </c>
      <c r="D915" t="s">
        <v>2380</v>
      </c>
      <c r="E915" t="s">
        <v>2379</v>
      </c>
      <c r="F915" t="s">
        <v>2379</v>
      </c>
      <c r="G915" s="11">
        <v>1</v>
      </c>
      <c r="H915" t="s">
        <v>2379</v>
      </c>
      <c r="I915" t="str" cm="1">
        <f t="array" ref="I915">_xlfn.IFS(B915&lt;=18,"UNDERWEIGHT",B915&lt;=24.9,"NORMALWEIGHT",B915&lt;=29.9,"OVERWEIGHT",B915&gt;=30,"OBESITY")</f>
        <v>OVERWEIGHT</v>
      </c>
      <c r="J915" t="str" cm="1">
        <f t="array" ref="J915">_xlfn.IFS(C915&lt;=5.7,"NORMAL",C915&lt;=6.4,"PREDIABETES",C915&gt;=6.5,"DIABETES")</f>
        <v>NORMAL</v>
      </c>
    </row>
    <row r="916" spans="1:10" x14ac:dyDescent="0.25">
      <c r="A916" t="s">
        <v>1455</v>
      </c>
      <c r="B916">
        <v>26.8</v>
      </c>
      <c r="C916">
        <v>5.68</v>
      </c>
      <c r="D916" t="s">
        <v>2380</v>
      </c>
      <c r="E916" t="s">
        <v>2379</v>
      </c>
      <c r="F916" t="s">
        <v>2379</v>
      </c>
      <c r="G916" s="11">
        <v>1</v>
      </c>
      <c r="H916" t="s">
        <v>2379</v>
      </c>
      <c r="I916" t="str" cm="1">
        <f t="array" ref="I916">_xlfn.IFS(B916&lt;=18,"UNDERWEIGHT",B916&lt;=24.9,"NORMALWEIGHT",B916&lt;=29.9,"OVERWEIGHT",B916&gt;=30,"OBESITY")</f>
        <v>OVERWEIGHT</v>
      </c>
      <c r="J916" t="str" cm="1">
        <f t="array" ref="J916">_xlfn.IFS(C916&lt;=5.7,"NORMAL",C916&lt;=6.4,"PREDIABETES",C916&gt;=6.5,"DIABETES")</f>
        <v>NORMAL</v>
      </c>
    </row>
    <row r="917" spans="1:10" x14ac:dyDescent="0.25">
      <c r="A917" t="s">
        <v>1454</v>
      </c>
      <c r="B917">
        <v>21.78</v>
      </c>
      <c r="C917">
        <v>5.3</v>
      </c>
      <c r="D917" t="s">
        <v>2379</v>
      </c>
      <c r="E917" t="s">
        <v>2380</v>
      </c>
      <c r="F917" t="s">
        <v>2379</v>
      </c>
      <c r="G917" s="11">
        <v>1</v>
      </c>
      <c r="H917" t="s">
        <v>2379</v>
      </c>
      <c r="I917" t="str" cm="1">
        <f t="array" ref="I917">_xlfn.IFS(B917&lt;=18,"UNDERWEIGHT",B917&lt;=24.9,"NORMALWEIGHT",B917&lt;=29.9,"OVERWEIGHT",B917&gt;=30,"OBESITY")</f>
        <v>NORMALWEIGHT</v>
      </c>
      <c r="J917" t="str" cm="1">
        <f t="array" ref="J917">_xlfn.IFS(C917&lt;=5.7,"NORMAL",C917&lt;=6.4,"PREDIABETES",C917&gt;=6.5,"DIABETES")</f>
        <v>NORMAL</v>
      </c>
    </row>
    <row r="918" spans="1:10" x14ac:dyDescent="0.25">
      <c r="A918" t="s">
        <v>1453</v>
      </c>
      <c r="B918">
        <v>30.14</v>
      </c>
      <c r="C918">
        <v>9.4499999999999993</v>
      </c>
      <c r="D918" t="s">
        <v>2380</v>
      </c>
      <c r="E918" t="s">
        <v>2379</v>
      </c>
      <c r="F918" t="s">
        <v>2379</v>
      </c>
      <c r="G918" s="11">
        <v>0</v>
      </c>
      <c r="H918" t="s">
        <v>2379</v>
      </c>
      <c r="I918" t="str" cm="1">
        <f t="array" ref="I918">_xlfn.IFS(B918&lt;=18,"UNDERWEIGHT",B918&lt;=24.9,"NORMALWEIGHT",B918&lt;=29.9,"OVERWEIGHT",B918&gt;=30,"OBESITY")</f>
        <v>OBESITY</v>
      </c>
      <c r="J918" t="str" cm="1">
        <f t="array" ref="J918">_xlfn.IFS(C918&lt;=5.7,"NORMAL",C918&lt;=6.4,"PREDIABETES",C918&gt;=6.5,"DIABETES")</f>
        <v>DIABETES</v>
      </c>
    </row>
    <row r="919" spans="1:10" x14ac:dyDescent="0.25">
      <c r="A919" t="s">
        <v>1452</v>
      </c>
      <c r="B919">
        <v>29.7</v>
      </c>
      <c r="C919">
        <v>6.79</v>
      </c>
      <c r="D919" t="s">
        <v>2380</v>
      </c>
      <c r="E919" t="s">
        <v>2379</v>
      </c>
      <c r="F919" t="s">
        <v>2379</v>
      </c>
      <c r="G919" s="11">
        <v>0</v>
      </c>
      <c r="H919" t="s">
        <v>2379</v>
      </c>
      <c r="I919" t="str" cm="1">
        <f t="array" ref="I919">_xlfn.IFS(B919&lt;=18,"UNDERWEIGHT",B919&lt;=24.9,"NORMALWEIGHT",B919&lt;=29.9,"OVERWEIGHT",B919&gt;=30,"OBESITY")</f>
        <v>OVERWEIGHT</v>
      </c>
      <c r="J919" t="str" cm="1">
        <f t="array" ref="J919">_xlfn.IFS(C919&lt;=5.7,"NORMAL",C919&lt;=6.4,"PREDIABETES",C919&gt;=6.5,"DIABETES")</f>
        <v>DIABETES</v>
      </c>
    </row>
    <row r="920" spans="1:10" x14ac:dyDescent="0.25">
      <c r="A920" t="s">
        <v>1451</v>
      </c>
      <c r="B920">
        <v>32.395000000000003</v>
      </c>
      <c r="C920">
        <v>11.1</v>
      </c>
      <c r="D920" t="s">
        <v>2380</v>
      </c>
      <c r="E920" t="s">
        <v>2379</v>
      </c>
      <c r="F920" t="s">
        <v>2379</v>
      </c>
      <c r="G920" s="11">
        <v>0</v>
      </c>
      <c r="H920" t="s">
        <v>2379</v>
      </c>
      <c r="I920" t="str" cm="1">
        <f t="array" ref="I920">_xlfn.IFS(B920&lt;=18,"UNDERWEIGHT",B920&lt;=24.9,"NORMALWEIGHT",B920&lt;=29.9,"OVERWEIGHT",B920&gt;=30,"OBESITY")</f>
        <v>OBESITY</v>
      </c>
      <c r="J920" t="str" cm="1">
        <f t="array" ref="J920">_xlfn.IFS(C920&lt;=5.7,"NORMAL",C920&lt;=6.4,"PREDIABETES",C920&gt;=6.5,"DIABETES")</f>
        <v>DIABETES</v>
      </c>
    </row>
    <row r="921" spans="1:10" x14ac:dyDescent="0.25">
      <c r="A921" t="s">
        <v>1450</v>
      </c>
      <c r="B921">
        <v>36.64</v>
      </c>
      <c r="C921">
        <v>7.26</v>
      </c>
      <c r="D921" t="s">
        <v>2379</v>
      </c>
      <c r="E921" t="s">
        <v>2379</v>
      </c>
      <c r="F921" t="s">
        <v>2379</v>
      </c>
      <c r="G921" s="11">
        <v>0</v>
      </c>
      <c r="H921" t="s">
        <v>2379</v>
      </c>
      <c r="I921" t="str" cm="1">
        <f t="array" ref="I921">_xlfn.IFS(B921&lt;=18,"UNDERWEIGHT",B921&lt;=24.9,"NORMALWEIGHT",B921&lt;=29.9,"OVERWEIGHT",B921&gt;=30,"OBESITY")</f>
        <v>OBESITY</v>
      </c>
      <c r="J921" t="str" cm="1">
        <f t="array" ref="J921">_xlfn.IFS(C921&lt;=5.7,"NORMAL",C921&lt;=6.4,"PREDIABETES",C921&gt;=6.5,"DIABETES")</f>
        <v>DIABETES</v>
      </c>
    </row>
    <row r="922" spans="1:10" x14ac:dyDescent="0.25">
      <c r="A922" t="s">
        <v>1449</v>
      </c>
      <c r="B922">
        <v>39.049999999999997</v>
      </c>
      <c r="C922">
        <v>5.27</v>
      </c>
      <c r="D922" t="s">
        <v>2380</v>
      </c>
      <c r="E922" t="s">
        <v>2379</v>
      </c>
      <c r="F922" t="s">
        <v>2379</v>
      </c>
      <c r="G922" s="11">
        <v>1</v>
      </c>
      <c r="H922" t="s">
        <v>2379</v>
      </c>
      <c r="I922" t="str" cm="1">
        <f t="array" ref="I922">_xlfn.IFS(B922&lt;=18,"UNDERWEIGHT",B922&lt;=24.9,"NORMALWEIGHT",B922&lt;=29.9,"OVERWEIGHT",B922&gt;=30,"OBESITY")</f>
        <v>OBESITY</v>
      </c>
      <c r="J922" t="str" cm="1">
        <f t="array" ref="J922">_xlfn.IFS(C922&lt;=5.7,"NORMAL",C922&lt;=6.4,"PREDIABETES",C922&gt;=6.5,"DIABETES")</f>
        <v>NORMAL</v>
      </c>
    </row>
    <row r="923" spans="1:10" x14ac:dyDescent="0.25">
      <c r="A923" t="s">
        <v>1448</v>
      </c>
      <c r="B923">
        <v>33.1</v>
      </c>
      <c r="C923">
        <v>5.46</v>
      </c>
      <c r="D923" t="s">
        <v>2380</v>
      </c>
      <c r="E923" t="s">
        <v>2379</v>
      </c>
      <c r="F923" t="s">
        <v>2379</v>
      </c>
      <c r="G923" s="11">
        <v>1</v>
      </c>
      <c r="H923" t="s">
        <v>2379</v>
      </c>
      <c r="I923" t="str" cm="1">
        <f t="array" ref="I923">_xlfn.IFS(B923&lt;=18,"UNDERWEIGHT",B923&lt;=24.9,"NORMALWEIGHT",B923&lt;=29.9,"OVERWEIGHT",B923&gt;=30,"OBESITY")</f>
        <v>OBESITY</v>
      </c>
      <c r="J923" t="str" cm="1">
        <f t="array" ref="J923">_xlfn.IFS(C923&lt;=5.7,"NORMAL",C923&lt;=6.4,"PREDIABETES",C923&gt;=6.5,"DIABETES")</f>
        <v>NORMAL</v>
      </c>
    </row>
    <row r="924" spans="1:10" x14ac:dyDescent="0.25">
      <c r="A924" t="s">
        <v>1447</v>
      </c>
      <c r="B924">
        <v>31.824999999999999</v>
      </c>
      <c r="C924">
        <v>8.1300000000000008</v>
      </c>
      <c r="D924" t="s">
        <v>2379</v>
      </c>
      <c r="E924" t="s">
        <v>2379</v>
      </c>
      <c r="F924" t="s">
        <v>2379</v>
      </c>
      <c r="G924" s="11">
        <v>0</v>
      </c>
      <c r="H924" t="s">
        <v>2379</v>
      </c>
      <c r="I924" t="str" cm="1">
        <f t="array" ref="I924">_xlfn.IFS(B924&lt;=18,"UNDERWEIGHT",B924&lt;=24.9,"NORMALWEIGHT",B924&lt;=29.9,"OVERWEIGHT",B924&gt;=30,"OBESITY")</f>
        <v>OBESITY</v>
      </c>
      <c r="J924" t="str" cm="1">
        <f t="array" ref="J924">_xlfn.IFS(C924&lt;=5.7,"NORMAL",C924&lt;=6.4,"PREDIABETES",C924&gt;=6.5,"DIABETES")</f>
        <v>DIABETES</v>
      </c>
    </row>
    <row r="925" spans="1:10" x14ac:dyDescent="0.25">
      <c r="A925" t="s">
        <v>1446</v>
      </c>
      <c r="B925">
        <v>29</v>
      </c>
      <c r="C925">
        <v>4.25</v>
      </c>
      <c r="D925" t="s">
        <v>2380</v>
      </c>
      <c r="E925" t="s">
        <v>2379</v>
      </c>
      <c r="F925" t="s">
        <v>2379</v>
      </c>
      <c r="G925" s="11">
        <v>1</v>
      </c>
      <c r="H925" t="s">
        <v>2379</v>
      </c>
      <c r="I925" t="str" cm="1">
        <f t="array" ref="I925">_xlfn.IFS(B925&lt;=18,"UNDERWEIGHT",B925&lt;=24.9,"NORMALWEIGHT",B925&lt;=29.9,"OVERWEIGHT",B925&gt;=30,"OBESITY")</f>
        <v>OVERWEIGHT</v>
      </c>
      <c r="J925" t="str" cm="1">
        <f t="array" ref="J925">_xlfn.IFS(C925&lt;=5.7,"NORMAL",C925&lt;=6.4,"PREDIABETES",C925&gt;=6.5,"DIABETES")</f>
        <v>NORMAL</v>
      </c>
    </row>
    <row r="926" spans="1:10" x14ac:dyDescent="0.25">
      <c r="A926" t="s">
        <v>1445</v>
      </c>
      <c r="B926">
        <v>30.495000000000001</v>
      </c>
      <c r="C926">
        <v>8.68</v>
      </c>
      <c r="D926" t="s">
        <v>2379</v>
      </c>
      <c r="E926" t="s">
        <v>2379</v>
      </c>
      <c r="F926" t="s">
        <v>2379</v>
      </c>
      <c r="G926" s="11">
        <v>0</v>
      </c>
      <c r="H926" t="s">
        <v>2379</v>
      </c>
      <c r="I926" t="str" cm="1">
        <f t="array" ref="I926">_xlfn.IFS(B926&lt;=18,"UNDERWEIGHT",B926&lt;=24.9,"NORMALWEIGHT",B926&lt;=29.9,"OVERWEIGHT",B926&gt;=30,"OBESITY")</f>
        <v>OBESITY</v>
      </c>
      <c r="J926" t="str" cm="1">
        <f t="array" ref="J926">_xlfn.IFS(C926&lt;=5.7,"NORMAL",C926&lt;=6.4,"PREDIABETES",C926&gt;=6.5,"DIABETES")</f>
        <v>DIABETES</v>
      </c>
    </row>
    <row r="927" spans="1:10" x14ac:dyDescent="0.25">
      <c r="A927" t="s">
        <v>1444</v>
      </c>
      <c r="B927">
        <v>25.2</v>
      </c>
      <c r="C927">
        <v>6.25</v>
      </c>
      <c r="D927" t="s">
        <v>2380</v>
      </c>
      <c r="E927" t="s">
        <v>2379</v>
      </c>
      <c r="F927" t="s">
        <v>2379</v>
      </c>
      <c r="G927" s="11">
        <v>1</v>
      </c>
      <c r="H927" t="s">
        <v>2379</v>
      </c>
      <c r="I927" t="str" cm="1">
        <f t="array" ref="I927">_xlfn.IFS(B927&lt;=18,"UNDERWEIGHT",B927&lt;=24.9,"NORMALWEIGHT",B927&lt;=29.9,"OVERWEIGHT",B927&gt;=30,"OBESITY")</f>
        <v>OVERWEIGHT</v>
      </c>
      <c r="J927" t="str" cm="1">
        <f t="array" ref="J927">_xlfn.IFS(C927&lt;=5.7,"NORMAL",C927&lt;=6.4,"PREDIABETES",C927&gt;=6.5,"DIABETES")</f>
        <v>PREDIABETES</v>
      </c>
    </row>
    <row r="928" spans="1:10" x14ac:dyDescent="0.25">
      <c r="A928" t="s">
        <v>1443</v>
      </c>
      <c r="B928">
        <v>22.77</v>
      </c>
      <c r="C928">
        <v>4.47</v>
      </c>
      <c r="D928" t="s">
        <v>2380</v>
      </c>
      <c r="E928" t="s">
        <v>2379</v>
      </c>
      <c r="F928" t="s">
        <v>2379</v>
      </c>
      <c r="G928" s="11">
        <v>1</v>
      </c>
      <c r="H928" t="s">
        <v>2379</v>
      </c>
      <c r="I928" t="str" cm="1">
        <f t="array" ref="I928">_xlfn.IFS(B928&lt;=18,"UNDERWEIGHT",B928&lt;=24.9,"NORMALWEIGHT",B928&lt;=29.9,"OVERWEIGHT",B928&gt;=30,"OBESITY")</f>
        <v>NORMALWEIGHT</v>
      </c>
      <c r="J928" t="str" cm="1">
        <f t="array" ref="J928">_xlfn.IFS(C928&lt;=5.7,"NORMAL",C928&lt;=6.4,"PREDIABETES",C928&gt;=6.5,"DIABETES")</f>
        <v>NORMAL</v>
      </c>
    </row>
    <row r="929" spans="1:10" x14ac:dyDescent="0.25">
      <c r="A929" t="s">
        <v>1442</v>
      </c>
      <c r="B929">
        <v>23.18</v>
      </c>
      <c r="C929">
        <v>8.31</v>
      </c>
      <c r="D929" t="s">
        <v>2379</v>
      </c>
      <c r="E929" t="s">
        <v>2379</v>
      </c>
      <c r="F929" t="s">
        <v>2379</v>
      </c>
      <c r="G929" s="11">
        <v>0</v>
      </c>
      <c r="H929" t="s">
        <v>2379</v>
      </c>
      <c r="I929" t="str" cm="1">
        <f t="array" ref="I929">_xlfn.IFS(B929&lt;=18,"UNDERWEIGHT",B929&lt;=24.9,"NORMALWEIGHT",B929&lt;=29.9,"OVERWEIGHT",B929&gt;=30,"OBESITY")</f>
        <v>NORMALWEIGHT</v>
      </c>
      <c r="J929" t="str" cm="1">
        <f t="array" ref="J929">_xlfn.IFS(C929&lt;=5.7,"NORMAL",C929&lt;=6.4,"PREDIABETES",C929&gt;=6.5,"DIABETES")</f>
        <v>DIABETES</v>
      </c>
    </row>
    <row r="930" spans="1:10" x14ac:dyDescent="0.25">
      <c r="A930" t="s">
        <v>1441</v>
      </c>
      <c r="B930">
        <v>35.409999999999997</v>
      </c>
      <c r="C930">
        <v>5.68</v>
      </c>
      <c r="D930" t="s">
        <v>2379</v>
      </c>
      <c r="E930" t="s">
        <v>2379</v>
      </c>
      <c r="F930" t="s">
        <v>2379</v>
      </c>
      <c r="G930" s="11">
        <v>0</v>
      </c>
      <c r="H930" t="s">
        <v>2379</v>
      </c>
      <c r="I930" t="str" cm="1">
        <f t="array" ref="I930">_xlfn.IFS(B930&lt;=18,"UNDERWEIGHT",B930&lt;=24.9,"NORMALWEIGHT",B930&lt;=29.9,"OVERWEIGHT",B930&gt;=30,"OBESITY")</f>
        <v>OBESITY</v>
      </c>
      <c r="J930" t="str" cm="1">
        <f t="array" ref="J930">_xlfn.IFS(C930&lt;=5.7,"NORMAL",C930&lt;=6.4,"PREDIABETES",C930&gt;=6.5,"DIABETES")</f>
        <v>NORMAL</v>
      </c>
    </row>
    <row r="931" spans="1:10" x14ac:dyDescent="0.25">
      <c r="A931" t="s">
        <v>1440</v>
      </c>
      <c r="B931">
        <v>32.11</v>
      </c>
      <c r="C931">
        <v>4.75</v>
      </c>
      <c r="D931" t="s">
        <v>2380</v>
      </c>
      <c r="E931" t="s">
        <v>2379</v>
      </c>
      <c r="F931" t="s">
        <v>2379</v>
      </c>
      <c r="G931" s="11">
        <v>2</v>
      </c>
      <c r="H931" t="s">
        <v>2379</v>
      </c>
      <c r="I931" t="str" cm="1">
        <f t="array" ref="I931">_xlfn.IFS(B931&lt;=18,"UNDERWEIGHT",B931&lt;=24.9,"NORMALWEIGHT",B931&lt;=29.9,"OVERWEIGHT",B931&gt;=30,"OBESITY")</f>
        <v>OBESITY</v>
      </c>
      <c r="J931" t="str" cm="1">
        <f t="array" ref="J931">_xlfn.IFS(C931&lt;=5.7,"NORMAL",C931&lt;=6.4,"PREDIABETES",C931&gt;=6.5,"DIABETES")</f>
        <v>NORMAL</v>
      </c>
    </row>
    <row r="932" spans="1:10" x14ac:dyDescent="0.25">
      <c r="A932" t="s">
        <v>1439</v>
      </c>
      <c r="B932">
        <v>34.479999999999997</v>
      </c>
      <c r="C932">
        <v>6.31</v>
      </c>
      <c r="D932" t="s">
        <v>2379</v>
      </c>
      <c r="E932" t="s">
        <v>2379</v>
      </c>
      <c r="F932" t="s">
        <v>2380</v>
      </c>
      <c r="G932" s="11">
        <v>1</v>
      </c>
      <c r="H932" t="s">
        <v>2379</v>
      </c>
      <c r="I932" t="str" cm="1">
        <f t="array" ref="I932">_xlfn.IFS(B932&lt;=18,"UNDERWEIGHT",B932&lt;=24.9,"NORMALWEIGHT",B932&lt;=29.9,"OVERWEIGHT",B932&gt;=30,"OBESITY")</f>
        <v>OBESITY</v>
      </c>
      <c r="J932" t="str" cm="1">
        <f t="array" ref="J932">_xlfn.IFS(C932&lt;=5.7,"NORMAL",C932&lt;=6.4,"PREDIABETES",C932&gt;=6.5,"DIABETES")</f>
        <v>PREDIABETES</v>
      </c>
    </row>
    <row r="933" spans="1:10" x14ac:dyDescent="0.25">
      <c r="A933" t="s">
        <v>1438</v>
      </c>
      <c r="B933">
        <v>34.39</v>
      </c>
      <c r="C933">
        <v>6.28</v>
      </c>
      <c r="D933" t="s">
        <v>2380</v>
      </c>
      <c r="E933" t="s">
        <v>2379</v>
      </c>
      <c r="F933" t="s">
        <v>2379</v>
      </c>
      <c r="G933" s="11">
        <v>1</v>
      </c>
      <c r="H933" t="s">
        <v>2379</v>
      </c>
      <c r="I933" t="str" cm="1">
        <f t="array" ref="I933">_xlfn.IFS(B933&lt;=18,"UNDERWEIGHT",B933&lt;=24.9,"NORMALWEIGHT",B933&lt;=29.9,"OVERWEIGHT",B933&gt;=30,"OBESITY")</f>
        <v>OBESITY</v>
      </c>
      <c r="J933" t="str" cm="1">
        <f t="array" ref="J933">_xlfn.IFS(C933&lt;=5.7,"NORMAL",C933&lt;=6.4,"PREDIABETES",C933&gt;=6.5,"DIABETES")</f>
        <v>PREDIABETES</v>
      </c>
    </row>
    <row r="934" spans="1:10" x14ac:dyDescent="0.25">
      <c r="A934" t="s">
        <v>1437</v>
      </c>
      <c r="B934">
        <v>26.4</v>
      </c>
      <c r="C934">
        <v>9.2899999999999991</v>
      </c>
      <c r="D934" t="s">
        <v>2380</v>
      </c>
      <c r="E934" t="s">
        <v>2379</v>
      </c>
      <c r="F934" t="s">
        <v>2380</v>
      </c>
      <c r="G934" s="11">
        <v>1</v>
      </c>
      <c r="H934" t="s">
        <v>2379</v>
      </c>
      <c r="I934" t="str" cm="1">
        <f t="array" ref="I934">_xlfn.IFS(B934&lt;=18,"UNDERWEIGHT",B934&lt;=24.9,"NORMALWEIGHT",B934&lt;=29.9,"OVERWEIGHT",B934&gt;=30,"OBESITY")</f>
        <v>OVERWEIGHT</v>
      </c>
      <c r="J934" t="str" cm="1">
        <f t="array" ref="J934">_xlfn.IFS(C934&lt;=5.7,"NORMAL",C934&lt;=6.4,"PREDIABETES",C934&gt;=6.5,"DIABETES")</f>
        <v>DIABETES</v>
      </c>
    </row>
    <row r="935" spans="1:10" x14ac:dyDescent="0.25">
      <c r="A935" t="s">
        <v>1436</v>
      </c>
      <c r="B935">
        <v>28.1</v>
      </c>
      <c r="C935">
        <v>5.79</v>
      </c>
      <c r="D935" t="s">
        <v>2380</v>
      </c>
      <c r="E935" t="s">
        <v>2379</v>
      </c>
      <c r="F935" t="s">
        <v>2380</v>
      </c>
      <c r="G935" s="11">
        <v>1</v>
      </c>
      <c r="H935" t="s">
        <v>2379</v>
      </c>
      <c r="I935" t="str" cm="1">
        <f t="array" ref="I935">_xlfn.IFS(B935&lt;=18,"UNDERWEIGHT",B935&lt;=24.9,"NORMALWEIGHT",B935&lt;=29.9,"OVERWEIGHT",B935&gt;=30,"OBESITY")</f>
        <v>OVERWEIGHT</v>
      </c>
      <c r="J935" t="str" cm="1">
        <f t="array" ref="J935">_xlfn.IFS(C935&lt;=5.7,"NORMAL",C935&lt;=6.4,"PREDIABETES",C935&gt;=6.5,"DIABETES")</f>
        <v>PREDIABETES</v>
      </c>
    </row>
    <row r="936" spans="1:10" x14ac:dyDescent="0.25">
      <c r="A936" t="s">
        <v>1435</v>
      </c>
      <c r="B936">
        <v>27</v>
      </c>
      <c r="C936">
        <v>4.54</v>
      </c>
      <c r="D936" t="s">
        <v>2380</v>
      </c>
      <c r="E936" t="s">
        <v>2379</v>
      </c>
      <c r="F936" t="s">
        <v>2379</v>
      </c>
      <c r="G936" s="11">
        <v>1</v>
      </c>
      <c r="H936" t="s">
        <v>2379</v>
      </c>
      <c r="I936" t="str" cm="1">
        <f t="array" ref="I936">_xlfn.IFS(B936&lt;=18,"UNDERWEIGHT",B936&lt;=24.9,"NORMALWEIGHT",B936&lt;=29.9,"OVERWEIGHT",B936&gt;=30,"OBESITY")</f>
        <v>OVERWEIGHT</v>
      </c>
      <c r="J936" t="str" cm="1">
        <f t="array" ref="J936">_xlfn.IFS(C936&lt;=5.7,"NORMAL",C936&lt;=6.4,"PREDIABETES",C936&gt;=6.5,"DIABETES")</f>
        <v>NORMAL</v>
      </c>
    </row>
    <row r="937" spans="1:10" x14ac:dyDescent="0.25">
      <c r="A937" t="s">
        <v>1434</v>
      </c>
      <c r="B937">
        <v>28.594999999999999</v>
      </c>
      <c r="C937">
        <v>4.68</v>
      </c>
      <c r="D937" t="s">
        <v>2380</v>
      </c>
      <c r="E937" t="s">
        <v>2379</v>
      </c>
      <c r="F937" t="s">
        <v>2379</v>
      </c>
      <c r="G937" s="11">
        <v>1</v>
      </c>
      <c r="H937" t="s">
        <v>2379</v>
      </c>
      <c r="I937" t="str" cm="1">
        <f t="array" ref="I937">_xlfn.IFS(B937&lt;=18,"UNDERWEIGHT",B937&lt;=24.9,"NORMALWEIGHT",B937&lt;=29.9,"OVERWEIGHT",B937&gt;=30,"OBESITY")</f>
        <v>OVERWEIGHT</v>
      </c>
      <c r="J937" t="str" cm="1">
        <f t="array" ref="J937">_xlfn.IFS(C937&lt;=5.7,"NORMAL",C937&lt;=6.4,"PREDIABETES",C937&gt;=6.5,"DIABETES")</f>
        <v>NORMAL</v>
      </c>
    </row>
    <row r="938" spans="1:10" x14ac:dyDescent="0.25">
      <c r="A938" t="s">
        <v>1433</v>
      </c>
      <c r="B938">
        <v>36.799999999999997</v>
      </c>
      <c r="C938">
        <v>5.88</v>
      </c>
      <c r="D938" t="s">
        <v>2379</v>
      </c>
      <c r="E938" t="s">
        <v>2379</v>
      </c>
      <c r="F938" t="s">
        <v>2379</v>
      </c>
      <c r="G938" s="11">
        <v>1</v>
      </c>
      <c r="H938" t="s">
        <v>2379</v>
      </c>
      <c r="I938" t="str" cm="1">
        <f t="array" ref="I938">_xlfn.IFS(B938&lt;=18,"UNDERWEIGHT",B938&lt;=24.9,"NORMALWEIGHT",B938&lt;=29.9,"OVERWEIGHT",B938&gt;=30,"OBESITY")</f>
        <v>OBESITY</v>
      </c>
      <c r="J938" t="str" cm="1">
        <f t="array" ref="J938">_xlfn.IFS(C938&lt;=5.7,"NORMAL",C938&lt;=6.4,"PREDIABETES",C938&gt;=6.5,"DIABETES")</f>
        <v>PREDIABETES</v>
      </c>
    </row>
    <row r="939" spans="1:10" x14ac:dyDescent="0.25">
      <c r="A939" t="s">
        <v>1432</v>
      </c>
      <c r="B939">
        <v>23.75</v>
      </c>
      <c r="C939">
        <v>5.42</v>
      </c>
      <c r="D939" t="s">
        <v>2380</v>
      </c>
      <c r="E939" t="s">
        <v>2379</v>
      </c>
      <c r="F939" t="s">
        <v>2380</v>
      </c>
      <c r="G939" s="11">
        <v>1</v>
      </c>
      <c r="H939" t="s">
        <v>2379</v>
      </c>
      <c r="I939" t="str" cm="1">
        <f t="array" ref="I939">_xlfn.IFS(B939&lt;=18,"UNDERWEIGHT",B939&lt;=24.9,"NORMALWEIGHT",B939&lt;=29.9,"OVERWEIGHT",B939&gt;=30,"OBESITY")</f>
        <v>NORMALWEIGHT</v>
      </c>
      <c r="J939" t="str" cm="1">
        <f t="array" ref="J939">_xlfn.IFS(C939&lt;=5.7,"NORMAL",C939&lt;=6.4,"PREDIABETES",C939&gt;=6.5,"DIABETES")</f>
        <v>NORMAL</v>
      </c>
    </row>
    <row r="940" spans="1:10" x14ac:dyDescent="0.25">
      <c r="A940" t="s">
        <v>1431</v>
      </c>
      <c r="B940">
        <v>35.619999999999997</v>
      </c>
      <c r="C940">
        <v>4.16</v>
      </c>
      <c r="D940" t="s">
        <v>2379</v>
      </c>
      <c r="E940" t="s">
        <v>2379</v>
      </c>
      <c r="F940" t="s">
        <v>2379</v>
      </c>
      <c r="G940" s="11">
        <v>0</v>
      </c>
      <c r="H940" t="s">
        <v>2379</v>
      </c>
      <c r="I940" t="str" cm="1">
        <f t="array" ref="I940">_xlfn.IFS(B940&lt;=18,"UNDERWEIGHT",B940&lt;=24.9,"NORMALWEIGHT",B940&lt;=29.9,"OVERWEIGHT",B940&gt;=30,"OBESITY")</f>
        <v>OBESITY</v>
      </c>
      <c r="J940" t="str" cm="1">
        <f t="array" ref="J940">_xlfn.IFS(C940&lt;=5.7,"NORMAL",C940&lt;=6.4,"PREDIABETES",C940&gt;=6.5,"DIABETES")</f>
        <v>NORMAL</v>
      </c>
    </row>
    <row r="941" spans="1:10" x14ac:dyDescent="0.25">
      <c r="A941" t="s">
        <v>1430</v>
      </c>
      <c r="B941">
        <v>30.69</v>
      </c>
      <c r="C941">
        <v>7.05</v>
      </c>
      <c r="D941" t="s">
        <v>2380</v>
      </c>
      <c r="E941" t="s">
        <v>2379</v>
      </c>
      <c r="F941" t="s">
        <v>2379</v>
      </c>
      <c r="G941" s="11">
        <v>2</v>
      </c>
      <c r="H941" t="s">
        <v>2379</v>
      </c>
      <c r="I941" t="str" cm="1">
        <f t="array" ref="I941">_xlfn.IFS(B941&lt;=18,"UNDERWEIGHT",B941&lt;=24.9,"NORMALWEIGHT",B941&lt;=29.9,"OVERWEIGHT",B941&gt;=30,"OBESITY")</f>
        <v>OBESITY</v>
      </c>
      <c r="J941" t="str" cm="1">
        <f t="array" ref="J941">_xlfn.IFS(C941&lt;=5.7,"NORMAL",C941&lt;=6.4,"PREDIABETES",C941&gt;=6.5,"DIABETES")</f>
        <v>DIABETES</v>
      </c>
    </row>
    <row r="942" spans="1:10" x14ac:dyDescent="0.25">
      <c r="A942" t="s">
        <v>1429</v>
      </c>
      <c r="B942">
        <v>35.799999999999997</v>
      </c>
      <c r="C942">
        <v>5.63</v>
      </c>
      <c r="D942" t="s">
        <v>2380</v>
      </c>
      <c r="E942" t="s">
        <v>2379</v>
      </c>
      <c r="F942" t="s">
        <v>2379</v>
      </c>
      <c r="G942" s="11">
        <v>2</v>
      </c>
      <c r="H942" t="s">
        <v>2379</v>
      </c>
      <c r="I942" t="str" cm="1">
        <f t="array" ref="I942">_xlfn.IFS(B942&lt;=18,"UNDERWEIGHT",B942&lt;=24.9,"NORMALWEIGHT",B942&lt;=29.9,"OVERWEIGHT",B942&gt;=30,"OBESITY")</f>
        <v>OBESITY</v>
      </c>
      <c r="J942" t="str" cm="1">
        <f t="array" ref="J942">_xlfn.IFS(C942&lt;=5.7,"NORMAL",C942&lt;=6.4,"PREDIABETES",C942&gt;=6.5,"DIABETES")</f>
        <v>NORMAL</v>
      </c>
    </row>
    <row r="943" spans="1:10" x14ac:dyDescent="0.25">
      <c r="A943" t="s">
        <v>1428</v>
      </c>
      <c r="B943">
        <v>28.785</v>
      </c>
      <c r="C943">
        <v>4.24</v>
      </c>
      <c r="D943" t="s">
        <v>2380</v>
      </c>
      <c r="E943" t="s">
        <v>2379</v>
      </c>
      <c r="F943" t="s">
        <v>2379</v>
      </c>
      <c r="G943" s="11">
        <v>2</v>
      </c>
      <c r="H943" t="s">
        <v>2379</v>
      </c>
      <c r="I943" t="str" cm="1">
        <f t="array" ref="I943">_xlfn.IFS(B943&lt;=18,"UNDERWEIGHT",B943&lt;=24.9,"NORMALWEIGHT",B943&lt;=29.9,"OVERWEIGHT",B943&gt;=30,"OBESITY")</f>
        <v>OVERWEIGHT</v>
      </c>
      <c r="J943" t="str" cm="1">
        <f t="array" ref="J943">_xlfn.IFS(C943&lt;=5.7,"NORMAL",C943&lt;=6.4,"PREDIABETES",C943&gt;=6.5,"DIABETES")</f>
        <v>NORMAL</v>
      </c>
    </row>
    <row r="944" spans="1:10" x14ac:dyDescent="0.25">
      <c r="A944" t="s">
        <v>1427</v>
      </c>
      <c r="B944">
        <v>28.594999999999999</v>
      </c>
      <c r="C944">
        <v>4.96</v>
      </c>
      <c r="D944" t="s">
        <v>2380</v>
      </c>
      <c r="E944" t="s">
        <v>2379</v>
      </c>
      <c r="F944" t="s">
        <v>2379</v>
      </c>
      <c r="G944" s="11">
        <v>2</v>
      </c>
      <c r="H944" t="s">
        <v>2379</v>
      </c>
      <c r="I944" t="str" cm="1">
        <f t="array" ref="I944">_xlfn.IFS(B944&lt;=18,"UNDERWEIGHT",B944&lt;=24.9,"NORMALWEIGHT",B944&lt;=29.9,"OVERWEIGHT",B944&gt;=30,"OBESITY")</f>
        <v>OVERWEIGHT</v>
      </c>
      <c r="J944" t="str" cm="1">
        <f t="array" ref="J944">_xlfn.IFS(C944&lt;=5.7,"NORMAL",C944&lt;=6.4,"PREDIABETES",C944&gt;=6.5,"DIABETES")</f>
        <v>NORMAL</v>
      </c>
    </row>
    <row r="945" spans="1:10" x14ac:dyDescent="0.25">
      <c r="A945" t="s">
        <v>1426</v>
      </c>
      <c r="B945">
        <v>48.75</v>
      </c>
      <c r="C945">
        <v>4.34</v>
      </c>
      <c r="D945" t="s">
        <v>2379</v>
      </c>
      <c r="E945" t="s">
        <v>2379</v>
      </c>
      <c r="F945" t="s">
        <v>2379</v>
      </c>
      <c r="G945" s="11">
        <v>0</v>
      </c>
      <c r="H945" t="s">
        <v>2379</v>
      </c>
      <c r="I945" t="str" cm="1">
        <f t="array" ref="I945">_xlfn.IFS(B945&lt;=18,"UNDERWEIGHT",B945&lt;=24.9,"NORMALWEIGHT",B945&lt;=29.9,"OVERWEIGHT",B945&gt;=30,"OBESITY")</f>
        <v>OBESITY</v>
      </c>
      <c r="J945" t="str" cm="1">
        <f t="array" ref="J945">_xlfn.IFS(C945&lt;=5.7,"NORMAL",C945&lt;=6.4,"PREDIABETES",C945&gt;=6.5,"DIABETES")</f>
        <v>NORMAL</v>
      </c>
    </row>
    <row r="946" spans="1:10" x14ac:dyDescent="0.25">
      <c r="A946" t="s">
        <v>1425</v>
      </c>
      <c r="B946">
        <v>28.31</v>
      </c>
      <c r="C946">
        <v>5.43</v>
      </c>
      <c r="D946" t="s">
        <v>2380</v>
      </c>
      <c r="E946" t="s">
        <v>2379</v>
      </c>
      <c r="F946" t="s">
        <v>2379</v>
      </c>
      <c r="G946" s="11">
        <v>2</v>
      </c>
      <c r="H946" t="s">
        <v>2379</v>
      </c>
      <c r="I946" t="str" cm="1">
        <f t="array" ref="I946">_xlfn.IFS(B946&lt;=18,"UNDERWEIGHT",B946&lt;=24.9,"NORMALWEIGHT",B946&lt;=29.9,"OVERWEIGHT",B946&gt;=30,"OBESITY")</f>
        <v>OVERWEIGHT</v>
      </c>
      <c r="J946" t="str" cm="1">
        <f t="array" ref="J946">_xlfn.IFS(C946&lt;=5.7,"NORMAL",C946&lt;=6.4,"PREDIABETES",C946&gt;=6.5,"DIABETES")</f>
        <v>NORMAL</v>
      </c>
    </row>
    <row r="947" spans="1:10" x14ac:dyDescent="0.25">
      <c r="A947" t="s">
        <v>1424</v>
      </c>
      <c r="B947">
        <v>38.39</v>
      </c>
      <c r="C947">
        <v>8.33</v>
      </c>
      <c r="D947" t="s">
        <v>2380</v>
      </c>
      <c r="E947" t="s">
        <v>2379</v>
      </c>
      <c r="F947" t="s">
        <v>2379</v>
      </c>
      <c r="G947" s="11">
        <v>1</v>
      </c>
      <c r="H947" t="s">
        <v>2379</v>
      </c>
      <c r="I947" t="str" cm="1">
        <f t="array" ref="I947">_xlfn.IFS(B947&lt;=18,"UNDERWEIGHT",B947&lt;=24.9,"NORMALWEIGHT",B947&lt;=29.9,"OVERWEIGHT",B947&gt;=30,"OBESITY")</f>
        <v>OBESITY</v>
      </c>
      <c r="J947" t="str" cm="1">
        <f t="array" ref="J947">_xlfn.IFS(C947&lt;=5.7,"NORMAL",C947&lt;=6.4,"PREDIABETES",C947&gt;=6.5,"DIABETES")</f>
        <v>DIABETES</v>
      </c>
    </row>
    <row r="948" spans="1:10" x14ac:dyDescent="0.25">
      <c r="A948" t="s">
        <v>1423</v>
      </c>
      <c r="B948">
        <v>25.87</v>
      </c>
      <c r="C948">
        <v>5.63</v>
      </c>
      <c r="D948" t="s">
        <v>2380</v>
      </c>
      <c r="E948" t="s">
        <v>2379</v>
      </c>
      <c r="F948" t="s">
        <v>2379</v>
      </c>
      <c r="G948" s="11">
        <v>1</v>
      </c>
      <c r="H948" t="s">
        <v>2379</v>
      </c>
      <c r="I948" t="str" cm="1">
        <f t="array" ref="I948">_xlfn.IFS(B948&lt;=18,"UNDERWEIGHT",B948&lt;=24.9,"NORMALWEIGHT",B948&lt;=29.9,"OVERWEIGHT",B948&gt;=30,"OBESITY")</f>
        <v>OVERWEIGHT</v>
      </c>
      <c r="J948" t="str" cm="1">
        <f t="array" ref="J948">_xlfn.IFS(C948&lt;=5.7,"NORMAL",C948&lt;=6.4,"PREDIABETES",C948&gt;=6.5,"DIABETES")</f>
        <v>NORMAL</v>
      </c>
    </row>
    <row r="949" spans="1:10" x14ac:dyDescent="0.25">
      <c r="A949" t="s">
        <v>1422</v>
      </c>
      <c r="B949">
        <v>43.7</v>
      </c>
      <c r="C949">
        <v>7.23</v>
      </c>
      <c r="D949" t="s">
        <v>2379</v>
      </c>
      <c r="E949" t="s">
        <v>2379</v>
      </c>
      <c r="F949" t="s">
        <v>2379</v>
      </c>
      <c r="G949" s="11">
        <v>0</v>
      </c>
      <c r="H949" t="s">
        <v>2379</v>
      </c>
      <c r="I949" t="str" cm="1">
        <f t="array" ref="I949">_xlfn.IFS(B949&lt;=18,"UNDERWEIGHT",B949&lt;=24.9,"NORMALWEIGHT",B949&lt;=29.9,"OVERWEIGHT",B949&gt;=30,"OBESITY")</f>
        <v>OBESITY</v>
      </c>
      <c r="J949" t="str" cm="1">
        <f t="array" ref="J949">_xlfn.IFS(C949&lt;=5.7,"NORMAL",C949&lt;=6.4,"PREDIABETES",C949&gt;=6.5,"DIABETES")</f>
        <v>DIABETES</v>
      </c>
    </row>
    <row r="950" spans="1:10" x14ac:dyDescent="0.25">
      <c r="A950" t="s">
        <v>1421</v>
      </c>
      <c r="B950">
        <v>40.945</v>
      </c>
      <c r="C950">
        <v>10.57</v>
      </c>
      <c r="D950" t="s">
        <v>2379</v>
      </c>
      <c r="E950" t="s">
        <v>2379</v>
      </c>
      <c r="F950" t="s">
        <v>2379</v>
      </c>
      <c r="G950" s="11">
        <v>0</v>
      </c>
      <c r="H950" t="s">
        <v>2379</v>
      </c>
      <c r="I950" t="str" cm="1">
        <f t="array" ref="I950">_xlfn.IFS(B950&lt;=18,"UNDERWEIGHT",B950&lt;=24.9,"NORMALWEIGHT",B950&lt;=29.9,"OVERWEIGHT",B950&gt;=30,"OBESITY")</f>
        <v>OBESITY</v>
      </c>
      <c r="J950" t="str" cm="1">
        <f t="array" ref="J950">_xlfn.IFS(C950&lt;=5.7,"NORMAL",C950&lt;=6.4,"PREDIABETES",C950&gt;=6.5,"DIABETES")</f>
        <v>DIABETES</v>
      </c>
    </row>
    <row r="951" spans="1:10" x14ac:dyDescent="0.25">
      <c r="A951" t="s">
        <v>1420</v>
      </c>
      <c r="B951">
        <v>27.94</v>
      </c>
      <c r="C951">
        <v>7.92</v>
      </c>
      <c r="D951" t="s">
        <v>2379</v>
      </c>
      <c r="E951" t="s">
        <v>2379</v>
      </c>
      <c r="F951" t="s">
        <v>2379</v>
      </c>
      <c r="G951" s="11">
        <v>0</v>
      </c>
      <c r="H951" t="s">
        <v>2379</v>
      </c>
      <c r="I951" t="str" cm="1">
        <f t="array" ref="I951">_xlfn.IFS(B951&lt;=18,"UNDERWEIGHT",B951&lt;=24.9,"NORMALWEIGHT",B951&lt;=29.9,"OVERWEIGHT",B951&gt;=30,"OBESITY")</f>
        <v>OVERWEIGHT</v>
      </c>
      <c r="J951" t="str" cm="1">
        <f t="array" ref="J951">_xlfn.IFS(C951&lt;=5.7,"NORMAL",C951&lt;=6.4,"PREDIABETES",C951&gt;=6.5,"DIABETES")</f>
        <v>DIABETES</v>
      </c>
    </row>
    <row r="952" spans="1:10" x14ac:dyDescent="0.25">
      <c r="A952" t="s">
        <v>1419</v>
      </c>
      <c r="B952">
        <v>31.9</v>
      </c>
      <c r="C952">
        <v>10.119999999999999</v>
      </c>
      <c r="D952" t="s">
        <v>2379</v>
      </c>
      <c r="E952" t="s">
        <v>2379</v>
      </c>
      <c r="F952" t="s">
        <v>2379</v>
      </c>
      <c r="G952" s="11">
        <v>2</v>
      </c>
      <c r="H952" t="s">
        <v>2379</v>
      </c>
      <c r="I952" t="str" cm="1">
        <f t="array" ref="I952">_xlfn.IFS(B952&lt;=18,"UNDERWEIGHT",B952&lt;=24.9,"NORMALWEIGHT",B952&lt;=29.9,"OVERWEIGHT",B952&gt;=30,"OBESITY")</f>
        <v>OBESITY</v>
      </c>
      <c r="J952" t="str" cm="1">
        <f t="array" ref="J952">_xlfn.IFS(C952&lt;=5.7,"NORMAL",C952&lt;=6.4,"PREDIABETES",C952&gt;=6.5,"DIABETES")</f>
        <v>DIABETES</v>
      </c>
    </row>
    <row r="953" spans="1:10" x14ac:dyDescent="0.25">
      <c r="A953" t="s">
        <v>1418</v>
      </c>
      <c r="B953">
        <v>31.64</v>
      </c>
      <c r="C953">
        <v>7.91</v>
      </c>
      <c r="D953" t="s">
        <v>2379</v>
      </c>
      <c r="E953" t="s">
        <v>2379</v>
      </c>
      <c r="F953" t="s">
        <v>2379</v>
      </c>
      <c r="G953" s="11">
        <v>0</v>
      </c>
      <c r="H953" t="s">
        <v>2379</v>
      </c>
      <c r="I953" t="str" cm="1">
        <f t="array" ref="I953">_xlfn.IFS(B953&lt;=18,"UNDERWEIGHT",B953&lt;=24.9,"NORMALWEIGHT",B953&lt;=29.9,"OVERWEIGHT",B953&gt;=30,"OBESITY")</f>
        <v>OBESITY</v>
      </c>
      <c r="J953" t="str" cm="1">
        <f t="array" ref="J953">_xlfn.IFS(C953&lt;=5.7,"NORMAL",C953&lt;=6.4,"PREDIABETES",C953&gt;=6.5,"DIABETES")</f>
        <v>DIABETES</v>
      </c>
    </row>
    <row r="954" spans="1:10" x14ac:dyDescent="0.25">
      <c r="A954" t="s">
        <v>1417</v>
      </c>
      <c r="B954">
        <v>46.7</v>
      </c>
      <c r="C954">
        <v>10.9</v>
      </c>
      <c r="D954" t="s">
        <v>2379</v>
      </c>
      <c r="E954" t="s">
        <v>2379</v>
      </c>
      <c r="F954" t="s">
        <v>2379</v>
      </c>
      <c r="G954" s="11">
        <v>0</v>
      </c>
      <c r="H954" t="s">
        <v>2379</v>
      </c>
      <c r="I954" t="str" cm="1">
        <f t="array" ref="I954">_xlfn.IFS(B954&lt;=18,"UNDERWEIGHT",B954&lt;=24.9,"NORMALWEIGHT",B954&lt;=29.9,"OVERWEIGHT",B954&gt;=30,"OBESITY")</f>
        <v>OBESITY</v>
      </c>
      <c r="J954" t="str" cm="1">
        <f t="array" ref="J954">_xlfn.IFS(C954&lt;=5.7,"NORMAL",C954&lt;=6.4,"PREDIABETES",C954&gt;=6.5,"DIABETES")</f>
        <v>DIABETES</v>
      </c>
    </row>
    <row r="955" spans="1:10" x14ac:dyDescent="0.25">
      <c r="A955" t="s">
        <v>1416</v>
      </c>
      <c r="B955">
        <v>18.335000000000001</v>
      </c>
      <c r="C955">
        <v>11.83</v>
      </c>
      <c r="D955" t="s">
        <v>2379</v>
      </c>
      <c r="E955" t="s">
        <v>2379</v>
      </c>
      <c r="F955" t="s">
        <v>2379</v>
      </c>
      <c r="G955" s="11">
        <v>0</v>
      </c>
      <c r="H955" t="s">
        <v>2379</v>
      </c>
      <c r="I955" t="str" cm="1">
        <f t="array" ref="I955">_xlfn.IFS(B955&lt;=18,"UNDERWEIGHT",B955&lt;=24.9,"NORMALWEIGHT",B955&lt;=29.9,"OVERWEIGHT",B955&gt;=30,"OBESITY")</f>
        <v>NORMALWEIGHT</v>
      </c>
      <c r="J955" t="str" cm="1">
        <f t="array" ref="J955">_xlfn.IFS(C955&lt;=5.7,"NORMAL",C955&lt;=6.4,"PREDIABETES",C955&gt;=6.5,"DIABETES")</f>
        <v>DIABETES</v>
      </c>
    </row>
    <row r="956" spans="1:10" x14ac:dyDescent="0.25">
      <c r="A956" t="s">
        <v>1415</v>
      </c>
      <c r="B956">
        <v>31.24</v>
      </c>
      <c r="C956">
        <v>7.42</v>
      </c>
      <c r="D956" t="s">
        <v>2380</v>
      </c>
      <c r="E956" t="s">
        <v>2379</v>
      </c>
      <c r="F956" t="s">
        <v>2379</v>
      </c>
      <c r="G956" s="11">
        <v>2</v>
      </c>
      <c r="H956" t="s">
        <v>2379</v>
      </c>
      <c r="I956" t="str" cm="1">
        <f t="array" ref="I956">_xlfn.IFS(B956&lt;=18,"UNDERWEIGHT",B956&lt;=24.9,"NORMALWEIGHT",B956&lt;=29.9,"OVERWEIGHT",B956&gt;=30,"OBESITY")</f>
        <v>OBESITY</v>
      </c>
      <c r="J956" t="str" cm="1">
        <f t="array" ref="J956">_xlfn.IFS(C956&lt;=5.7,"NORMAL",C956&lt;=6.4,"PREDIABETES",C956&gt;=6.5,"DIABETES")</f>
        <v>DIABETES</v>
      </c>
    </row>
    <row r="957" spans="1:10" x14ac:dyDescent="0.25">
      <c r="A957" t="s">
        <v>1414</v>
      </c>
      <c r="B957">
        <v>39.22</v>
      </c>
      <c r="C957">
        <v>5.62</v>
      </c>
      <c r="D957" t="s">
        <v>2380</v>
      </c>
      <c r="E957" t="s">
        <v>2379</v>
      </c>
      <c r="F957" t="s">
        <v>2379</v>
      </c>
      <c r="G957" s="11">
        <v>1</v>
      </c>
      <c r="H957" t="s">
        <v>2379</v>
      </c>
      <c r="I957" t="str" cm="1">
        <f t="array" ref="I957">_xlfn.IFS(B957&lt;=18,"UNDERWEIGHT",B957&lt;=24.9,"NORMALWEIGHT",B957&lt;=29.9,"OVERWEIGHT",B957&gt;=30,"OBESITY")</f>
        <v>OBESITY</v>
      </c>
      <c r="J957" t="str" cm="1">
        <f t="array" ref="J957">_xlfn.IFS(C957&lt;=5.7,"NORMAL",C957&lt;=6.4,"PREDIABETES",C957&gt;=6.5,"DIABETES")</f>
        <v>NORMAL</v>
      </c>
    </row>
    <row r="958" spans="1:10" x14ac:dyDescent="0.25">
      <c r="A958" t="s">
        <v>1413</v>
      </c>
      <c r="B958">
        <v>24.414999999999999</v>
      </c>
      <c r="C958">
        <v>7.16</v>
      </c>
      <c r="D958" t="s">
        <v>2379</v>
      </c>
      <c r="E958" t="s">
        <v>2379</v>
      </c>
      <c r="F958" t="s">
        <v>2379</v>
      </c>
      <c r="G958" s="11">
        <v>0</v>
      </c>
      <c r="H958" t="s">
        <v>2379</v>
      </c>
      <c r="I958" t="str" cm="1">
        <f t="array" ref="I958">_xlfn.IFS(B958&lt;=18,"UNDERWEIGHT",B958&lt;=24.9,"NORMALWEIGHT",B958&lt;=29.9,"OVERWEIGHT",B958&gt;=30,"OBESITY")</f>
        <v>NORMALWEIGHT</v>
      </c>
      <c r="J958" t="str" cm="1">
        <f t="array" ref="J958">_xlfn.IFS(C958&lt;=5.7,"NORMAL",C958&lt;=6.4,"PREDIABETES",C958&gt;=6.5,"DIABETES")</f>
        <v>DIABETES</v>
      </c>
    </row>
    <row r="959" spans="1:10" x14ac:dyDescent="0.25">
      <c r="A959" t="s">
        <v>1412</v>
      </c>
      <c r="B959">
        <v>32.299999999999997</v>
      </c>
      <c r="C959">
        <v>9.89</v>
      </c>
      <c r="D959" t="s">
        <v>2379</v>
      </c>
      <c r="E959" t="s">
        <v>2379</v>
      </c>
      <c r="F959" t="s">
        <v>2379</v>
      </c>
      <c r="G959" s="11">
        <v>0</v>
      </c>
      <c r="H959" t="s">
        <v>2379</v>
      </c>
      <c r="I959" t="str" cm="1">
        <f t="array" ref="I959">_xlfn.IFS(B959&lt;=18,"UNDERWEIGHT",B959&lt;=24.9,"NORMALWEIGHT",B959&lt;=29.9,"OVERWEIGHT",B959&gt;=30,"OBESITY")</f>
        <v>OBESITY</v>
      </c>
      <c r="J959" t="str" cm="1">
        <f t="array" ref="J959">_xlfn.IFS(C959&lt;=5.7,"NORMAL",C959&lt;=6.4,"PREDIABETES",C959&gt;=6.5,"DIABETES")</f>
        <v>DIABETES</v>
      </c>
    </row>
    <row r="960" spans="1:10" x14ac:dyDescent="0.25">
      <c r="A960" t="s">
        <v>1411</v>
      </c>
      <c r="B960">
        <v>39.94</v>
      </c>
      <c r="C960">
        <v>5.14</v>
      </c>
      <c r="D960" t="s">
        <v>2379</v>
      </c>
      <c r="E960" t="s">
        <v>2379</v>
      </c>
      <c r="F960" t="s">
        <v>2379</v>
      </c>
      <c r="G960" s="11">
        <v>0</v>
      </c>
      <c r="H960" t="s">
        <v>2379</v>
      </c>
      <c r="I960" t="str" cm="1">
        <f t="array" ref="I960">_xlfn.IFS(B960&lt;=18,"UNDERWEIGHT",B960&lt;=24.9,"NORMALWEIGHT",B960&lt;=29.9,"OVERWEIGHT",B960&gt;=30,"OBESITY")</f>
        <v>OBESITY</v>
      </c>
      <c r="J960" t="str" cm="1">
        <f t="array" ref="J960">_xlfn.IFS(C960&lt;=5.7,"NORMAL",C960&lt;=6.4,"PREDIABETES",C960&gt;=6.5,"DIABETES")</f>
        <v>NORMAL</v>
      </c>
    </row>
    <row r="961" spans="1:10" x14ac:dyDescent="0.25">
      <c r="A961" t="s">
        <v>1410</v>
      </c>
      <c r="B961">
        <v>30</v>
      </c>
      <c r="C961">
        <v>5.61</v>
      </c>
      <c r="D961" t="s">
        <v>2380</v>
      </c>
      <c r="E961" t="s">
        <v>2379</v>
      </c>
      <c r="F961" t="s">
        <v>2380</v>
      </c>
      <c r="G961" s="11">
        <v>1</v>
      </c>
      <c r="H961" t="s">
        <v>2379</v>
      </c>
      <c r="I961" t="str" cm="1">
        <f t="array" ref="I961">_xlfn.IFS(B961&lt;=18,"UNDERWEIGHT",B961&lt;=24.9,"NORMALWEIGHT",B961&lt;=29.9,"OVERWEIGHT",B961&gt;=30,"OBESITY")</f>
        <v>OBESITY</v>
      </c>
      <c r="J961" t="str" cm="1">
        <f t="array" ref="J961">_xlfn.IFS(C961&lt;=5.7,"NORMAL",C961&lt;=6.4,"PREDIABETES",C961&gt;=6.5,"DIABETES")</f>
        <v>NORMAL</v>
      </c>
    </row>
    <row r="962" spans="1:10" x14ac:dyDescent="0.25">
      <c r="A962" t="s">
        <v>1409</v>
      </c>
      <c r="B962">
        <v>35.340000000000003</v>
      </c>
      <c r="C962">
        <v>5.51</v>
      </c>
      <c r="D962" t="s">
        <v>2380</v>
      </c>
      <c r="E962" t="s">
        <v>2379</v>
      </c>
      <c r="F962" t="s">
        <v>2380</v>
      </c>
      <c r="G962" s="11">
        <v>1</v>
      </c>
      <c r="H962" t="s">
        <v>2379</v>
      </c>
      <c r="I962" t="str" cm="1">
        <f t="array" ref="I962">_xlfn.IFS(B962&lt;=18,"UNDERWEIGHT",B962&lt;=24.9,"NORMALWEIGHT",B962&lt;=29.9,"OVERWEIGHT",B962&gt;=30,"OBESITY")</f>
        <v>OBESITY</v>
      </c>
      <c r="J962" t="str" cm="1">
        <f t="array" ref="J962">_xlfn.IFS(C962&lt;=5.7,"NORMAL",C962&lt;=6.4,"PREDIABETES",C962&gt;=6.5,"DIABETES")</f>
        <v>NORMAL</v>
      </c>
    </row>
    <row r="963" spans="1:10" x14ac:dyDescent="0.25">
      <c r="A963" t="s">
        <v>1408</v>
      </c>
      <c r="B963">
        <v>32.204999999999998</v>
      </c>
      <c r="C963">
        <v>8.3800000000000008</v>
      </c>
      <c r="D963" t="s">
        <v>2380</v>
      </c>
      <c r="E963" t="s">
        <v>2379</v>
      </c>
      <c r="F963" t="s">
        <v>2379</v>
      </c>
      <c r="G963" s="11">
        <v>2</v>
      </c>
      <c r="H963" t="s">
        <v>2379</v>
      </c>
      <c r="I963" t="str" cm="1">
        <f t="array" ref="I963">_xlfn.IFS(B963&lt;=18,"UNDERWEIGHT",B963&lt;=24.9,"NORMALWEIGHT",B963&lt;=29.9,"OVERWEIGHT",B963&gt;=30,"OBESITY")</f>
        <v>OBESITY</v>
      </c>
      <c r="J963" t="str" cm="1">
        <f t="array" ref="J963">_xlfn.IFS(C963&lt;=5.7,"NORMAL",C963&lt;=6.4,"PREDIABETES",C963&gt;=6.5,"DIABETES")</f>
        <v>DIABETES</v>
      </c>
    </row>
    <row r="964" spans="1:10" x14ac:dyDescent="0.25">
      <c r="A964" t="s">
        <v>1407</v>
      </c>
      <c r="B964">
        <v>33.880000000000003</v>
      </c>
      <c r="C964">
        <v>4.68</v>
      </c>
      <c r="D964" t="s">
        <v>2379</v>
      </c>
      <c r="E964" t="s">
        <v>2380</v>
      </c>
      <c r="F964" t="s">
        <v>2379</v>
      </c>
      <c r="G964" s="11">
        <v>1</v>
      </c>
      <c r="H964" t="s">
        <v>2379</v>
      </c>
      <c r="I964" t="str" cm="1">
        <f t="array" ref="I964">_xlfn.IFS(B964&lt;=18,"UNDERWEIGHT",B964&lt;=24.9,"NORMALWEIGHT",B964&lt;=29.9,"OVERWEIGHT",B964&gt;=30,"OBESITY")</f>
        <v>OBESITY</v>
      </c>
      <c r="J964" t="str" cm="1">
        <f t="array" ref="J964">_xlfn.IFS(C964&lt;=5.7,"NORMAL",C964&lt;=6.4,"PREDIABETES",C964&gt;=6.5,"DIABETES")</f>
        <v>NORMAL</v>
      </c>
    </row>
    <row r="965" spans="1:10" x14ac:dyDescent="0.25">
      <c r="A965" t="s">
        <v>1406</v>
      </c>
      <c r="B965">
        <v>26.63</v>
      </c>
      <c r="C965">
        <v>4.3600000000000003</v>
      </c>
      <c r="D965" t="s">
        <v>2380</v>
      </c>
      <c r="E965" t="s">
        <v>2379</v>
      </c>
      <c r="F965" t="s">
        <v>2379</v>
      </c>
      <c r="G965" s="11">
        <v>2</v>
      </c>
      <c r="H965" t="s">
        <v>2379</v>
      </c>
      <c r="I965" t="str" cm="1">
        <f t="array" ref="I965">_xlfn.IFS(B965&lt;=18,"UNDERWEIGHT",B965&lt;=24.9,"NORMALWEIGHT",B965&lt;=29.9,"OVERWEIGHT",B965&gt;=30,"OBESITY")</f>
        <v>OVERWEIGHT</v>
      </c>
      <c r="J965" t="str" cm="1">
        <f t="array" ref="J965">_xlfn.IFS(C965&lt;=5.7,"NORMAL",C965&lt;=6.4,"PREDIABETES",C965&gt;=6.5,"DIABETES")</f>
        <v>NORMAL</v>
      </c>
    </row>
    <row r="966" spans="1:10" x14ac:dyDescent="0.25">
      <c r="A966" t="s">
        <v>1405</v>
      </c>
      <c r="B966">
        <v>28.7</v>
      </c>
      <c r="C966">
        <v>7.74</v>
      </c>
      <c r="D966" t="s">
        <v>2379</v>
      </c>
      <c r="E966" t="s">
        <v>2379</v>
      </c>
      <c r="F966" t="s">
        <v>2379</v>
      </c>
      <c r="G966" s="11">
        <v>0</v>
      </c>
      <c r="H966" t="s">
        <v>2379</v>
      </c>
      <c r="I966" t="str" cm="1">
        <f t="array" ref="I966">_xlfn.IFS(B966&lt;=18,"UNDERWEIGHT",B966&lt;=24.9,"NORMALWEIGHT",B966&lt;=29.9,"OVERWEIGHT",B966&gt;=30,"OBESITY")</f>
        <v>OVERWEIGHT</v>
      </c>
      <c r="J966" t="str" cm="1">
        <f t="array" ref="J966">_xlfn.IFS(C966&lt;=5.7,"NORMAL",C966&lt;=6.4,"PREDIABETES",C966&gt;=6.5,"DIABETES")</f>
        <v>DIABETES</v>
      </c>
    </row>
    <row r="967" spans="1:10" x14ac:dyDescent="0.25">
      <c r="A967" t="s">
        <v>1404</v>
      </c>
      <c r="B967">
        <v>25.65</v>
      </c>
      <c r="C967">
        <v>4.05</v>
      </c>
      <c r="D967" t="s">
        <v>2380</v>
      </c>
      <c r="E967" t="s">
        <v>2379</v>
      </c>
      <c r="F967" t="s">
        <v>2379</v>
      </c>
      <c r="G967" s="11">
        <v>2</v>
      </c>
      <c r="H967" t="s">
        <v>2379</v>
      </c>
      <c r="I967" t="str" cm="1">
        <f t="array" ref="I967">_xlfn.IFS(B967&lt;=18,"UNDERWEIGHT",B967&lt;=24.9,"NORMALWEIGHT",B967&lt;=29.9,"OVERWEIGHT",B967&gt;=30,"OBESITY")</f>
        <v>OVERWEIGHT</v>
      </c>
      <c r="J967" t="str" cm="1">
        <f t="array" ref="J967">_xlfn.IFS(C967&lt;=5.7,"NORMAL",C967&lt;=6.4,"PREDIABETES",C967&gt;=6.5,"DIABETES")</f>
        <v>NORMAL</v>
      </c>
    </row>
    <row r="968" spans="1:10" x14ac:dyDescent="0.25">
      <c r="A968" t="s">
        <v>1403</v>
      </c>
      <c r="B968">
        <v>36.384999999999998</v>
      </c>
      <c r="C968">
        <v>11.49</v>
      </c>
      <c r="D968" t="s">
        <v>2379</v>
      </c>
      <c r="E968" t="s">
        <v>2379</v>
      </c>
      <c r="F968" t="s">
        <v>2379</v>
      </c>
      <c r="G968" s="11">
        <v>0</v>
      </c>
      <c r="H968" t="s">
        <v>2379</v>
      </c>
      <c r="I968" t="str" cm="1">
        <f t="array" ref="I968">_xlfn.IFS(B968&lt;=18,"UNDERWEIGHT",B968&lt;=24.9,"NORMALWEIGHT",B968&lt;=29.9,"OVERWEIGHT",B968&gt;=30,"OBESITY")</f>
        <v>OBESITY</v>
      </c>
      <c r="J968" t="str" cm="1">
        <f t="array" ref="J968">_xlfn.IFS(C968&lt;=5.7,"NORMAL",C968&lt;=6.4,"PREDIABETES",C968&gt;=6.5,"DIABETES")</f>
        <v>DIABETES</v>
      </c>
    </row>
    <row r="969" spans="1:10" x14ac:dyDescent="0.25">
      <c r="A969" t="s">
        <v>1402</v>
      </c>
      <c r="B969">
        <v>34.69</v>
      </c>
      <c r="C969">
        <v>5.65</v>
      </c>
      <c r="D969" t="s">
        <v>2379</v>
      </c>
      <c r="E969" t="s">
        <v>2379</v>
      </c>
      <c r="F969" t="s">
        <v>2379</v>
      </c>
      <c r="G969" s="11">
        <v>0</v>
      </c>
      <c r="H969" t="s">
        <v>2379</v>
      </c>
      <c r="I969" t="str" cm="1">
        <f t="array" ref="I969">_xlfn.IFS(B969&lt;=18,"UNDERWEIGHT",B969&lt;=24.9,"NORMALWEIGHT",B969&lt;=29.9,"OVERWEIGHT",B969&gt;=30,"OBESITY")</f>
        <v>OBESITY</v>
      </c>
      <c r="J969" t="str" cm="1">
        <f t="array" ref="J969">_xlfn.IFS(C969&lt;=5.7,"NORMAL",C969&lt;=6.4,"PREDIABETES",C969&gt;=6.5,"DIABETES")</f>
        <v>NORMAL</v>
      </c>
    </row>
    <row r="970" spans="1:10" x14ac:dyDescent="0.25">
      <c r="A970" t="s">
        <v>1401</v>
      </c>
      <c r="B970">
        <v>37.68</v>
      </c>
      <c r="C970">
        <v>4.29</v>
      </c>
      <c r="D970" t="s">
        <v>2380</v>
      </c>
      <c r="E970" t="s">
        <v>2379</v>
      </c>
      <c r="F970" t="s">
        <v>2379</v>
      </c>
      <c r="G970" s="11">
        <v>0</v>
      </c>
      <c r="H970" t="s">
        <v>2379</v>
      </c>
      <c r="I970" t="str" cm="1">
        <f t="array" ref="I970">_xlfn.IFS(B970&lt;=18,"UNDERWEIGHT",B970&lt;=24.9,"NORMALWEIGHT",B970&lt;=29.9,"OVERWEIGHT",B970&gt;=30,"OBESITY")</f>
        <v>OBESITY</v>
      </c>
      <c r="J970" t="str" cm="1">
        <f t="array" ref="J970">_xlfn.IFS(C970&lt;=5.7,"NORMAL",C970&lt;=6.4,"PREDIABETES",C970&gt;=6.5,"DIABETES")</f>
        <v>NORMAL</v>
      </c>
    </row>
    <row r="971" spans="1:10" x14ac:dyDescent="0.25">
      <c r="A971" t="s">
        <v>1400</v>
      </c>
      <c r="B971">
        <v>35.49</v>
      </c>
      <c r="C971">
        <v>4.74</v>
      </c>
      <c r="D971" t="s">
        <v>2380</v>
      </c>
      <c r="E971" t="s">
        <v>2379</v>
      </c>
      <c r="F971" t="s">
        <v>2380</v>
      </c>
      <c r="G971" s="11">
        <v>1</v>
      </c>
      <c r="H971" t="s">
        <v>2379</v>
      </c>
      <c r="I971" t="str" cm="1">
        <f t="array" ref="I971">_xlfn.IFS(B971&lt;=18,"UNDERWEIGHT",B971&lt;=24.9,"NORMALWEIGHT",B971&lt;=29.9,"OVERWEIGHT",B971&gt;=30,"OBESITY")</f>
        <v>OBESITY</v>
      </c>
      <c r="J971" t="str" cm="1">
        <f t="array" ref="J971">_xlfn.IFS(C971&lt;=5.7,"NORMAL",C971&lt;=6.4,"PREDIABETES",C971&gt;=6.5,"DIABETES")</f>
        <v>NORMAL</v>
      </c>
    </row>
    <row r="972" spans="1:10" x14ac:dyDescent="0.25">
      <c r="A972" t="s">
        <v>1399</v>
      </c>
      <c r="B972">
        <v>44.7</v>
      </c>
      <c r="C972">
        <v>7.6</v>
      </c>
      <c r="D972" t="s">
        <v>2380</v>
      </c>
      <c r="E972" t="s">
        <v>2379</v>
      </c>
      <c r="F972" t="s">
        <v>2379</v>
      </c>
      <c r="G972" s="11">
        <v>2</v>
      </c>
      <c r="H972" t="s">
        <v>2379</v>
      </c>
      <c r="I972" t="str" cm="1">
        <f t="array" ref="I972">_xlfn.IFS(B972&lt;=18,"UNDERWEIGHT",B972&lt;=24.9,"NORMALWEIGHT",B972&lt;=29.9,"OVERWEIGHT",B972&gt;=30,"OBESITY")</f>
        <v>OBESITY</v>
      </c>
      <c r="J972" t="str" cm="1">
        <f t="array" ref="J972">_xlfn.IFS(C972&lt;=5.7,"NORMAL",C972&lt;=6.4,"PREDIABETES",C972&gt;=6.5,"DIABETES")</f>
        <v>DIABETES</v>
      </c>
    </row>
    <row r="973" spans="1:10" x14ac:dyDescent="0.25">
      <c r="A973" t="s">
        <v>1398</v>
      </c>
      <c r="B973">
        <v>38.380000000000003</v>
      </c>
      <c r="C973">
        <v>8.5</v>
      </c>
      <c r="D973" t="s">
        <v>2380</v>
      </c>
      <c r="E973" t="s">
        <v>2379</v>
      </c>
      <c r="F973" t="s">
        <v>2379</v>
      </c>
      <c r="G973" s="11">
        <v>2</v>
      </c>
      <c r="H973" t="s">
        <v>2379</v>
      </c>
      <c r="I973" t="str" cm="1">
        <f t="array" ref="I973">_xlfn.IFS(B973&lt;=18,"UNDERWEIGHT",B973&lt;=24.9,"NORMALWEIGHT",B973&lt;=29.9,"OVERWEIGHT",B973&gt;=30,"OBESITY")</f>
        <v>OBESITY</v>
      </c>
      <c r="J973" t="str" cm="1">
        <f t="array" ref="J973">_xlfn.IFS(C973&lt;=5.7,"NORMAL",C973&lt;=6.4,"PREDIABETES",C973&gt;=6.5,"DIABETES")</f>
        <v>DIABETES</v>
      </c>
    </row>
    <row r="974" spans="1:10" x14ac:dyDescent="0.25">
      <c r="A974" t="s">
        <v>1397</v>
      </c>
      <c r="B974">
        <v>35.244999999999997</v>
      </c>
      <c r="C974">
        <v>11.22</v>
      </c>
      <c r="D974" t="s">
        <v>2380</v>
      </c>
      <c r="E974" t="s">
        <v>2379</v>
      </c>
      <c r="F974" t="s">
        <v>2379</v>
      </c>
      <c r="G974" s="11">
        <v>0</v>
      </c>
      <c r="H974" t="s">
        <v>2379</v>
      </c>
      <c r="I974" t="str" cm="1">
        <f t="array" ref="I974">_xlfn.IFS(B974&lt;=18,"UNDERWEIGHT",B974&lt;=24.9,"NORMALWEIGHT",B974&lt;=29.9,"OVERWEIGHT",B974&gt;=30,"OBESITY")</f>
        <v>OBESITY</v>
      </c>
      <c r="J974" t="str" cm="1">
        <f t="array" ref="J974">_xlfn.IFS(C974&lt;=5.7,"NORMAL",C974&lt;=6.4,"PREDIABETES",C974&gt;=6.5,"DIABETES")</f>
        <v>DIABETES</v>
      </c>
    </row>
    <row r="975" spans="1:10" x14ac:dyDescent="0.25">
      <c r="A975" t="s">
        <v>1396</v>
      </c>
      <c r="B975">
        <v>49.84</v>
      </c>
      <c r="C975">
        <v>5.0999999999999996</v>
      </c>
      <c r="D975" t="s">
        <v>2380</v>
      </c>
      <c r="E975" t="s">
        <v>2379</v>
      </c>
      <c r="F975" t="s">
        <v>2380</v>
      </c>
      <c r="G975" s="11">
        <v>1</v>
      </c>
      <c r="H975" t="s">
        <v>2379</v>
      </c>
      <c r="I975" t="str" cm="1">
        <f t="array" ref="I975">_xlfn.IFS(B975&lt;=18,"UNDERWEIGHT",B975&lt;=24.9,"NORMALWEIGHT",B975&lt;=29.9,"OVERWEIGHT",B975&gt;=30,"OBESITY")</f>
        <v>OBESITY</v>
      </c>
      <c r="J975" t="str" cm="1">
        <f t="array" ref="J975">_xlfn.IFS(C975&lt;=5.7,"NORMAL",C975&lt;=6.4,"PREDIABETES",C975&gt;=6.5,"DIABETES")</f>
        <v>NORMAL</v>
      </c>
    </row>
    <row r="976" spans="1:10" x14ac:dyDescent="0.25">
      <c r="A976" t="s">
        <v>1395</v>
      </c>
      <c r="B976">
        <v>49.06</v>
      </c>
      <c r="C976">
        <v>5.43</v>
      </c>
      <c r="D976" t="s">
        <v>2380</v>
      </c>
      <c r="E976" t="s">
        <v>2379</v>
      </c>
      <c r="F976" t="s">
        <v>2379</v>
      </c>
      <c r="G976" s="11">
        <v>1</v>
      </c>
      <c r="H976" t="s">
        <v>2379</v>
      </c>
      <c r="I976" t="str" cm="1">
        <f t="array" ref="I976">_xlfn.IFS(B976&lt;=18,"UNDERWEIGHT",B976&lt;=24.9,"NORMALWEIGHT",B976&lt;=29.9,"OVERWEIGHT",B976&gt;=30,"OBESITY")</f>
        <v>OBESITY</v>
      </c>
      <c r="J976" t="str" cm="1">
        <f t="array" ref="J976">_xlfn.IFS(C976&lt;=5.7,"NORMAL",C976&lt;=6.4,"PREDIABETES",C976&gt;=6.5,"DIABETES")</f>
        <v>NORMAL</v>
      </c>
    </row>
    <row r="977" spans="1:10" x14ac:dyDescent="0.25">
      <c r="A977" t="s">
        <v>1394</v>
      </c>
      <c r="B977">
        <v>30.88</v>
      </c>
      <c r="C977">
        <v>5.82</v>
      </c>
      <c r="D977" t="s">
        <v>2379</v>
      </c>
      <c r="E977" t="s">
        <v>2379</v>
      </c>
      <c r="F977" t="s">
        <v>2379</v>
      </c>
      <c r="G977" s="11">
        <v>2</v>
      </c>
      <c r="H977" t="s">
        <v>2379</v>
      </c>
      <c r="I977" t="str" cm="1">
        <f t="array" ref="I977">_xlfn.IFS(B977&lt;=18,"UNDERWEIGHT",B977&lt;=24.9,"NORMALWEIGHT",B977&lt;=29.9,"OVERWEIGHT",B977&gt;=30,"OBESITY")</f>
        <v>OBESITY</v>
      </c>
      <c r="J977" t="str" cm="1">
        <f t="array" ref="J977">_xlfn.IFS(C977&lt;=5.7,"NORMAL",C977&lt;=6.4,"PREDIABETES",C977&gt;=6.5,"DIABETES")</f>
        <v>PREDIABETES</v>
      </c>
    </row>
    <row r="978" spans="1:10" x14ac:dyDescent="0.25">
      <c r="A978" t="s">
        <v>1393</v>
      </c>
      <c r="B978">
        <v>33.35</v>
      </c>
      <c r="C978">
        <v>6.05</v>
      </c>
      <c r="D978" t="s">
        <v>2379</v>
      </c>
      <c r="E978" t="s">
        <v>2379</v>
      </c>
      <c r="F978" t="s">
        <v>2380</v>
      </c>
      <c r="G978" s="11">
        <v>1</v>
      </c>
      <c r="H978" t="s">
        <v>2379</v>
      </c>
      <c r="I978" t="str" cm="1">
        <f t="array" ref="I978">_xlfn.IFS(B978&lt;=18,"UNDERWEIGHT",B978&lt;=24.9,"NORMALWEIGHT",B978&lt;=29.9,"OVERWEIGHT",B978&gt;=30,"OBESITY")</f>
        <v>OBESITY</v>
      </c>
      <c r="J978" t="str" cm="1">
        <f t="array" ref="J978">_xlfn.IFS(C978&lt;=5.7,"NORMAL",C978&lt;=6.4,"PREDIABETES",C978&gt;=6.5,"DIABETES")</f>
        <v>PREDIABETES</v>
      </c>
    </row>
    <row r="979" spans="1:10" x14ac:dyDescent="0.25">
      <c r="A979" t="s">
        <v>1392</v>
      </c>
      <c r="B979">
        <v>38</v>
      </c>
      <c r="C979">
        <v>6.38</v>
      </c>
      <c r="D979" t="s">
        <v>2380</v>
      </c>
      <c r="E979" t="s">
        <v>2379</v>
      </c>
      <c r="F979" t="s">
        <v>2379</v>
      </c>
      <c r="G979" s="11">
        <v>1</v>
      </c>
      <c r="H979" t="s">
        <v>2379</v>
      </c>
      <c r="I979" t="str" cm="1">
        <f t="array" ref="I979">_xlfn.IFS(B979&lt;=18,"UNDERWEIGHT",B979&lt;=24.9,"NORMALWEIGHT",B979&lt;=29.9,"OVERWEIGHT",B979&gt;=30,"OBESITY")</f>
        <v>OBESITY</v>
      </c>
      <c r="J979" t="str" cm="1">
        <f t="array" ref="J979">_xlfn.IFS(C979&lt;=5.7,"NORMAL",C979&lt;=6.4,"PREDIABETES",C979&gt;=6.5,"DIABETES")</f>
        <v>PREDIABETES</v>
      </c>
    </row>
    <row r="980" spans="1:10" x14ac:dyDescent="0.25">
      <c r="A980" t="s">
        <v>1391</v>
      </c>
      <c r="B980">
        <v>36.08</v>
      </c>
      <c r="C980">
        <v>5.73</v>
      </c>
      <c r="D980" t="s">
        <v>2380</v>
      </c>
      <c r="E980" t="s">
        <v>2379</v>
      </c>
      <c r="F980" t="s">
        <v>2379</v>
      </c>
      <c r="G980" s="11">
        <v>1</v>
      </c>
      <c r="H980" t="s">
        <v>2379</v>
      </c>
      <c r="I980" t="str" cm="1">
        <f t="array" ref="I980">_xlfn.IFS(B980&lt;=18,"UNDERWEIGHT",B980&lt;=24.9,"NORMALWEIGHT",B980&lt;=29.9,"OVERWEIGHT",B980&gt;=30,"OBESITY")</f>
        <v>OBESITY</v>
      </c>
      <c r="J980" t="str" cm="1">
        <f t="array" ref="J980">_xlfn.IFS(C980&lt;=5.7,"NORMAL",C980&lt;=6.4,"PREDIABETES",C980&gt;=6.5,"DIABETES")</f>
        <v>PREDIABETES</v>
      </c>
    </row>
    <row r="981" spans="1:10" x14ac:dyDescent="0.25">
      <c r="A981" t="s">
        <v>1390</v>
      </c>
      <c r="B981">
        <v>35.700000000000003</v>
      </c>
      <c r="C981">
        <v>5.47</v>
      </c>
      <c r="D981" t="s">
        <v>2380</v>
      </c>
      <c r="E981" t="s">
        <v>2379</v>
      </c>
      <c r="F981" t="s">
        <v>2379</v>
      </c>
      <c r="G981" s="11">
        <v>1</v>
      </c>
      <c r="H981" t="s">
        <v>2379</v>
      </c>
      <c r="I981" t="str" cm="1">
        <f t="array" ref="I981">_xlfn.IFS(B981&lt;=18,"UNDERWEIGHT",B981&lt;=24.9,"NORMALWEIGHT",B981&lt;=29.9,"OVERWEIGHT",B981&gt;=30,"OBESITY")</f>
        <v>OBESITY</v>
      </c>
      <c r="J981" t="str" cm="1">
        <f t="array" ref="J981">_xlfn.IFS(C981&lt;=5.7,"NORMAL",C981&lt;=6.4,"PREDIABETES",C981&gt;=6.5,"DIABETES")</f>
        <v>NORMAL</v>
      </c>
    </row>
    <row r="982" spans="1:10" x14ac:dyDescent="0.25">
      <c r="A982" t="s">
        <v>1389</v>
      </c>
      <c r="B982">
        <v>34.01</v>
      </c>
      <c r="C982">
        <v>11.3</v>
      </c>
      <c r="D982" t="s">
        <v>2379</v>
      </c>
      <c r="E982" t="s">
        <v>2379</v>
      </c>
      <c r="F982" t="s">
        <v>2379</v>
      </c>
      <c r="G982" s="11">
        <v>0</v>
      </c>
      <c r="H982" t="s">
        <v>2379</v>
      </c>
      <c r="I982" t="str" cm="1">
        <f t="array" ref="I982">_xlfn.IFS(B982&lt;=18,"UNDERWEIGHT",B982&lt;=24.9,"NORMALWEIGHT",B982&lt;=29.9,"OVERWEIGHT",B982&gt;=30,"OBESITY")</f>
        <v>OBESITY</v>
      </c>
      <c r="J982" t="str" cm="1">
        <f t="array" ref="J982">_xlfn.IFS(C982&lt;=5.7,"NORMAL",C982&lt;=6.4,"PREDIABETES",C982&gt;=6.5,"DIABETES")</f>
        <v>DIABETES</v>
      </c>
    </row>
    <row r="983" spans="1:10" x14ac:dyDescent="0.25">
      <c r="A983" t="s">
        <v>1388</v>
      </c>
      <c r="B983">
        <v>31.54</v>
      </c>
      <c r="C983">
        <v>6.72</v>
      </c>
      <c r="D983" t="s">
        <v>2379</v>
      </c>
      <c r="E983" t="s">
        <v>2379</v>
      </c>
      <c r="F983" t="s">
        <v>2379</v>
      </c>
      <c r="G983" s="11">
        <v>0</v>
      </c>
      <c r="H983" t="s">
        <v>2379</v>
      </c>
      <c r="I983" t="str" cm="1">
        <f t="array" ref="I983">_xlfn.IFS(B983&lt;=18,"UNDERWEIGHT",B983&lt;=24.9,"NORMALWEIGHT",B983&lt;=29.9,"OVERWEIGHT",B983&gt;=30,"OBESITY")</f>
        <v>OBESITY</v>
      </c>
      <c r="J983" t="str" cm="1">
        <f t="array" ref="J983">_xlfn.IFS(C983&lt;=5.7,"NORMAL",C983&lt;=6.4,"PREDIABETES",C983&gt;=6.5,"DIABETES")</f>
        <v>DIABETES</v>
      </c>
    </row>
    <row r="984" spans="1:10" x14ac:dyDescent="0.25">
      <c r="A984" t="s">
        <v>1387</v>
      </c>
      <c r="B984">
        <v>23.3</v>
      </c>
      <c r="C984">
        <v>5.36</v>
      </c>
      <c r="D984" t="s">
        <v>2380</v>
      </c>
      <c r="E984" t="s">
        <v>2379</v>
      </c>
      <c r="F984" t="s">
        <v>2379</v>
      </c>
      <c r="G984" s="11">
        <v>1</v>
      </c>
      <c r="H984" t="s">
        <v>2379</v>
      </c>
      <c r="I984" t="str" cm="1">
        <f t="array" ref="I984">_xlfn.IFS(B984&lt;=18,"UNDERWEIGHT",B984&lt;=24.9,"NORMALWEIGHT",B984&lt;=29.9,"OVERWEIGHT",B984&gt;=30,"OBESITY")</f>
        <v>NORMALWEIGHT</v>
      </c>
      <c r="J984" t="str" cm="1">
        <f t="array" ref="J984">_xlfn.IFS(C984&lt;=5.7,"NORMAL",C984&lt;=6.4,"PREDIABETES",C984&gt;=6.5,"DIABETES")</f>
        <v>NORMAL</v>
      </c>
    </row>
    <row r="985" spans="1:10" x14ac:dyDescent="0.25">
      <c r="A985" t="s">
        <v>1386</v>
      </c>
      <c r="B985">
        <v>27.75</v>
      </c>
      <c r="C985">
        <v>9.8800000000000008</v>
      </c>
      <c r="D985" t="s">
        <v>2379</v>
      </c>
      <c r="E985" t="s">
        <v>2379</v>
      </c>
      <c r="F985" t="s">
        <v>2379</v>
      </c>
      <c r="G985" s="11">
        <v>0</v>
      </c>
      <c r="H985" t="s">
        <v>2379</v>
      </c>
      <c r="I985" t="str" cm="1">
        <f t="array" ref="I985">_xlfn.IFS(B985&lt;=18,"UNDERWEIGHT",B985&lt;=24.9,"NORMALWEIGHT",B985&lt;=29.9,"OVERWEIGHT",B985&gt;=30,"OBESITY")</f>
        <v>OVERWEIGHT</v>
      </c>
      <c r="J985" t="str" cm="1">
        <f t="array" ref="J985">_xlfn.IFS(C985&lt;=5.7,"NORMAL",C985&lt;=6.4,"PREDIABETES",C985&gt;=6.5,"DIABETES")</f>
        <v>DIABETES</v>
      </c>
    </row>
    <row r="986" spans="1:10" x14ac:dyDescent="0.25">
      <c r="A986" t="s">
        <v>1385</v>
      </c>
      <c r="B986">
        <v>42.46</v>
      </c>
      <c r="C986">
        <v>4.1100000000000003</v>
      </c>
      <c r="D986" t="s">
        <v>2379</v>
      </c>
      <c r="E986" t="s">
        <v>2379</v>
      </c>
      <c r="F986" t="s">
        <v>2379</v>
      </c>
      <c r="G986" s="11">
        <v>0</v>
      </c>
      <c r="H986" t="s">
        <v>2379</v>
      </c>
      <c r="I986" t="str" cm="1">
        <f t="array" ref="I986">_xlfn.IFS(B986&lt;=18,"UNDERWEIGHT",B986&lt;=24.9,"NORMALWEIGHT",B986&lt;=29.9,"OVERWEIGHT",B986&gt;=30,"OBESITY")</f>
        <v>OBESITY</v>
      </c>
      <c r="J986" t="str" cm="1">
        <f t="array" ref="J986">_xlfn.IFS(C986&lt;=5.7,"NORMAL",C986&lt;=6.4,"PREDIABETES",C986&gt;=6.5,"DIABETES")</f>
        <v>NORMAL</v>
      </c>
    </row>
    <row r="987" spans="1:10" x14ac:dyDescent="0.25">
      <c r="A987" t="s">
        <v>1384</v>
      </c>
      <c r="B987">
        <v>54.47</v>
      </c>
      <c r="C987">
        <v>7.48</v>
      </c>
      <c r="D987" t="s">
        <v>2379</v>
      </c>
      <c r="E987" t="s">
        <v>2379</v>
      </c>
      <c r="F987" t="s">
        <v>2379</v>
      </c>
      <c r="G987" s="11">
        <v>0</v>
      </c>
      <c r="H987" t="s">
        <v>2379</v>
      </c>
      <c r="I987" t="str" cm="1">
        <f t="array" ref="I987">_xlfn.IFS(B987&lt;=18,"UNDERWEIGHT",B987&lt;=24.9,"NORMALWEIGHT",B987&lt;=29.9,"OVERWEIGHT",B987&gt;=30,"OBESITY")</f>
        <v>OBESITY</v>
      </c>
      <c r="J987" t="str" cm="1">
        <f t="array" ref="J987">_xlfn.IFS(C987&lt;=5.7,"NORMAL",C987&lt;=6.4,"PREDIABETES",C987&gt;=6.5,"DIABETES")</f>
        <v>DIABETES</v>
      </c>
    </row>
    <row r="988" spans="1:10" x14ac:dyDescent="0.25">
      <c r="A988" t="s">
        <v>1383</v>
      </c>
      <c r="B988">
        <v>24.93</v>
      </c>
      <c r="C988">
        <v>9.18</v>
      </c>
      <c r="D988" t="s">
        <v>2380</v>
      </c>
      <c r="E988" t="s">
        <v>2379</v>
      </c>
      <c r="F988" t="s">
        <v>2380</v>
      </c>
      <c r="G988" s="11">
        <v>1</v>
      </c>
      <c r="H988" t="s">
        <v>2379</v>
      </c>
      <c r="I988" t="str" cm="1">
        <f t="array" ref="I988">_xlfn.IFS(B988&lt;=18,"UNDERWEIGHT",B988&lt;=24.9,"NORMALWEIGHT",B988&lt;=29.9,"OVERWEIGHT",B988&gt;=30,"OBESITY")</f>
        <v>OVERWEIGHT</v>
      </c>
      <c r="J988" t="str" cm="1">
        <f t="array" ref="J988">_xlfn.IFS(C988&lt;=5.7,"NORMAL",C988&lt;=6.4,"PREDIABETES",C988&gt;=6.5,"DIABETES")</f>
        <v>DIABETES</v>
      </c>
    </row>
    <row r="989" spans="1:10" x14ac:dyDescent="0.25">
      <c r="A989" t="s">
        <v>1382</v>
      </c>
      <c r="B989">
        <v>48.12</v>
      </c>
      <c r="C989">
        <v>4.51</v>
      </c>
      <c r="D989" t="s">
        <v>2380</v>
      </c>
      <c r="E989" t="s">
        <v>2379</v>
      </c>
      <c r="F989" t="s">
        <v>2379</v>
      </c>
      <c r="G989" s="11">
        <v>1</v>
      </c>
      <c r="H989" t="s">
        <v>2379</v>
      </c>
      <c r="I989" t="str" cm="1">
        <f t="array" ref="I989">_xlfn.IFS(B989&lt;=18,"UNDERWEIGHT",B989&lt;=24.9,"NORMALWEIGHT",B989&lt;=29.9,"OVERWEIGHT",B989&gt;=30,"OBESITY")</f>
        <v>OBESITY</v>
      </c>
      <c r="J989" t="str" cm="1">
        <f t="array" ref="J989">_xlfn.IFS(C989&lt;=5.7,"NORMAL",C989&lt;=6.4,"PREDIABETES",C989&gt;=6.5,"DIABETES")</f>
        <v>NORMAL</v>
      </c>
    </row>
    <row r="990" spans="1:10" x14ac:dyDescent="0.25">
      <c r="A990" t="s">
        <v>1381</v>
      </c>
      <c r="B990">
        <v>24.91</v>
      </c>
      <c r="C990">
        <v>7.33</v>
      </c>
      <c r="D990" t="s">
        <v>2380</v>
      </c>
      <c r="E990" t="s">
        <v>2379</v>
      </c>
      <c r="F990" t="s">
        <v>2380</v>
      </c>
      <c r="G990" s="11">
        <v>1</v>
      </c>
      <c r="H990" t="s">
        <v>2379</v>
      </c>
      <c r="I990" t="str" cm="1">
        <f t="array" ref="I990">_xlfn.IFS(B990&lt;=18,"UNDERWEIGHT",B990&lt;=24.9,"NORMALWEIGHT",B990&lt;=29.9,"OVERWEIGHT",B990&gt;=30,"OBESITY")</f>
        <v>OVERWEIGHT</v>
      </c>
      <c r="J990" t="str" cm="1">
        <f t="array" ref="J990">_xlfn.IFS(C990&lt;=5.7,"NORMAL",C990&lt;=6.4,"PREDIABETES",C990&gt;=6.5,"DIABETES")</f>
        <v>DIABETES</v>
      </c>
    </row>
    <row r="991" spans="1:10" x14ac:dyDescent="0.25">
      <c r="A991" t="s">
        <v>1380</v>
      </c>
      <c r="B991">
        <v>27.645</v>
      </c>
      <c r="C991">
        <v>10.56</v>
      </c>
      <c r="D991" t="s">
        <v>2379</v>
      </c>
      <c r="E991" t="s">
        <v>2379</v>
      </c>
      <c r="F991" t="s">
        <v>2379</v>
      </c>
      <c r="G991" s="11">
        <v>0</v>
      </c>
      <c r="H991" t="s">
        <v>2379</v>
      </c>
      <c r="I991" t="str" cm="1">
        <f t="array" ref="I991">_xlfn.IFS(B991&lt;=18,"UNDERWEIGHT",B991&lt;=24.9,"NORMALWEIGHT",B991&lt;=29.9,"OVERWEIGHT",B991&gt;=30,"OBESITY")</f>
        <v>OVERWEIGHT</v>
      </c>
      <c r="J991" t="str" cm="1">
        <f t="array" ref="J991">_xlfn.IFS(C991&lt;=5.7,"NORMAL",C991&lt;=6.4,"PREDIABETES",C991&gt;=6.5,"DIABETES")</f>
        <v>DIABETES</v>
      </c>
    </row>
    <row r="992" spans="1:10" x14ac:dyDescent="0.25">
      <c r="A992" t="s">
        <v>1379</v>
      </c>
      <c r="B992">
        <v>33.700000000000003</v>
      </c>
      <c r="C992">
        <v>4.01</v>
      </c>
      <c r="D992" t="s">
        <v>2379</v>
      </c>
      <c r="E992" t="s">
        <v>2379</v>
      </c>
      <c r="F992" t="s">
        <v>2379</v>
      </c>
      <c r="G992" s="11">
        <v>2</v>
      </c>
      <c r="H992" t="s">
        <v>2379</v>
      </c>
      <c r="I992" t="str" cm="1">
        <f t="array" ref="I992">_xlfn.IFS(B992&lt;=18,"UNDERWEIGHT",B992&lt;=24.9,"NORMALWEIGHT",B992&lt;=29.9,"OVERWEIGHT",B992&gt;=30,"OBESITY")</f>
        <v>OBESITY</v>
      </c>
      <c r="J992" t="str" cm="1">
        <f t="array" ref="J992">_xlfn.IFS(C992&lt;=5.7,"NORMAL",C992&lt;=6.4,"PREDIABETES",C992&gt;=6.5,"DIABETES")</f>
        <v>NORMAL</v>
      </c>
    </row>
    <row r="993" spans="1:10" x14ac:dyDescent="0.25">
      <c r="A993" t="s">
        <v>1378</v>
      </c>
      <c r="B993">
        <v>38.93</v>
      </c>
      <c r="C993">
        <v>5.64</v>
      </c>
      <c r="D993" t="s">
        <v>2380</v>
      </c>
      <c r="E993" t="s">
        <v>2379</v>
      </c>
      <c r="F993" t="s">
        <v>2379</v>
      </c>
      <c r="G993" s="11">
        <v>1</v>
      </c>
      <c r="H993" t="s">
        <v>2379</v>
      </c>
      <c r="I993" t="str" cm="1">
        <f t="array" ref="I993">_xlfn.IFS(B993&lt;=18,"UNDERWEIGHT",B993&lt;=24.9,"NORMALWEIGHT",B993&lt;=29.9,"OVERWEIGHT",B993&gt;=30,"OBESITY")</f>
        <v>OBESITY</v>
      </c>
      <c r="J993" t="str" cm="1">
        <f t="array" ref="J993">_xlfn.IFS(C993&lt;=5.7,"NORMAL",C993&lt;=6.4,"PREDIABETES",C993&gt;=6.5,"DIABETES")</f>
        <v>NORMAL</v>
      </c>
    </row>
    <row r="994" spans="1:10" x14ac:dyDescent="0.25">
      <c r="A994" t="s">
        <v>1377</v>
      </c>
      <c r="B994">
        <v>32.774999999999999</v>
      </c>
      <c r="C994">
        <v>8.02</v>
      </c>
      <c r="D994" t="s">
        <v>2380</v>
      </c>
      <c r="E994" t="s">
        <v>2379</v>
      </c>
      <c r="F994" t="s">
        <v>2379</v>
      </c>
      <c r="G994" s="11">
        <v>2</v>
      </c>
      <c r="H994" t="s">
        <v>2379</v>
      </c>
      <c r="I994" t="str" cm="1">
        <f t="array" ref="I994">_xlfn.IFS(B994&lt;=18,"UNDERWEIGHT",B994&lt;=24.9,"NORMALWEIGHT",B994&lt;=29.9,"OVERWEIGHT",B994&gt;=30,"OBESITY")</f>
        <v>OBESITY</v>
      </c>
      <c r="J994" t="str" cm="1">
        <f t="array" ref="J994">_xlfn.IFS(C994&lt;=5.7,"NORMAL",C994&lt;=6.4,"PREDIABETES",C994&gt;=6.5,"DIABETES")</f>
        <v>DIABETES</v>
      </c>
    </row>
    <row r="995" spans="1:10" x14ac:dyDescent="0.25">
      <c r="A995" t="s">
        <v>1376</v>
      </c>
      <c r="B995">
        <v>29.83</v>
      </c>
      <c r="C995">
        <v>7.2</v>
      </c>
      <c r="D995" t="s">
        <v>2380</v>
      </c>
      <c r="E995" t="s">
        <v>2379</v>
      </c>
      <c r="F995" t="s">
        <v>2379</v>
      </c>
      <c r="G995" s="11">
        <v>0</v>
      </c>
      <c r="H995" t="s">
        <v>2379</v>
      </c>
      <c r="I995" t="str" cm="1">
        <f t="array" ref="I995">_xlfn.IFS(B995&lt;=18,"UNDERWEIGHT",B995&lt;=24.9,"NORMALWEIGHT",B995&lt;=29.9,"OVERWEIGHT",B995&gt;=30,"OBESITY")</f>
        <v>OVERWEIGHT</v>
      </c>
      <c r="J995" t="str" cm="1">
        <f t="array" ref="J995">_xlfn.IFS(C995&lt;=5.7,"NORMAL",C995&lt;=6.4,"PREDIABETES",C995&gt;=6.5,"DIABETES")</f>
        <v>DIABETES</v>
      </c>
    </row>
    <row r="996" spans="1:10" x14ac:dyDescent="0.25">
      <c r="A996" t="s">
        <v>1375</v>
      </c>
      <c r="B996">
        <v>28.31</v>
      </c>
      <c r="C996">
        <v>4.55</v>
      </c>
      <c r="D996" t="s">
        <v>2379</v>
      </c>
      <c r="E996" t="s">
        <v>2380</v>
      </c>
      <c r="F996" t="s">
        <v>2379</v>
      </c>
      <c r="G996" s="11">
        <v>1</v>
      </c>
      <c r="H996" t="s">
        <v>2379</v>
      </c>
      <c r="I996" t="str" cm="1">
        <f t="array" ref="I996">_xlfn.IFS(B996&lt;=18,"UNDERWEIGHT",B996&lt;=24.9,"NORMALWEIGHT",B996&lt;=29.9,"OVERWEIGHT",B996&gt;=30,"OBESITY")</f>
        <v>OVERWEIGHT</v>
      </c>
      <c r="J996" t="str" cm="1">
        <f t="array" ref="J996">_xlfn.IFS(C996&lt;=5.7,"NORMAL",C996&lt;=6.4,"PREDIABETES",C996&gt;=6.5,"DIABETES")</f>
        <v>NORMAL</v>
      </c>
    </row>
    <row r="997" spans="1:10" x14ac:dyDescent="0.25">
      <c r="A997" t="s">
        <v>1374</v>
      </c>
      <c r="B997">
        <v>29.79</v>
      </c>
      <c r="C997">
        <v>9.0299999999999994</v>
      </c>
      <c r="D997" t="s">
        <v>2379</v>
      </c>
      <c r="E997" t="s">
        <v>2379</v>
      </c>
      <c r="F997" t="s">
        <v>2379</v>
      </c>
      <c r="G997" s="11">
        <v>0</v>
      </c>
      <c r="H997" t="s">
        <v>2379</v>
      </c>
      <c r="I997" t="str" cm="1">
        <f t="array" ref="I997">_xlfn.IFS(B997&lt;=18,"UNDERWEIGHT",B997&lt;=24.9,"NORMALWEIGHT",B997&lt;=29.9,"OVERWEIGHT",B997&gt;=30,"OBESITY")</f>
        <v>OVERWEIGHT</v>
      </c>
      <c r="J997" t="str" cm="1">
        <f t="array" ref="J997">_xlfn.IFS(C997&lt;=5.7,"NORMAL",C997&lt;=6.4,"PREDIABETES",C997&gt;=6.5,"DIABETES")</f>
        <v>DIABETES</v>
      </c>
    </row>
    <row r="998" spans="1:10" x14ac:dyDescent="0.25">
      <c r="A998" t="s">
        <v>1373</v>
      </c>
      <c r="B998">
        <v>36.6</v>
      </c>
      <c r="C998">
        <v>5.2</v>
      </c>
      <c r="D998" t="s">
        <v>2380</v>
      </c>
      <c r="E998" t="s">
        <v>2379</v>
      </c>
      <c r="F998" t="s">
        <v>2380</v>
      </c>
      <c r="G998" s="11">
        <v>1</v>
      </c>
      <c r="H998" t="s">
        <v>2379</v>
      </c>
      <c r="I998" t="str" cm="1">
        <f t="array" ref="I998">_xlfn.IFS(B998&lt;=18,"UNDERWEIGHT",B998&lt;=24.9,"NORMALWEIGHT",B998&lt;=29.9,"OVERWEIGHT",B998&gt;=30,"OBESITY")</f>
        <v>OBESITY</v>
      </c>
      <c r="J998" t="str" cm="1">
        <f t="array" ref="J998">_xlfn.IFS(C998&lt;=5.7,"NORMAL",C998&lt;=6.4,"PREDIABETES",C998&gt;=6.5,"DIABETES")</f>
        <v>NORMAL</v>
      </c>
    </row>
    <row r="999" spans="1:10" x14ac:dyDescent="0.25">
      <c r="A999" t="s">
        <v>1372</v>
      </c>
      <c r="B999">
        <v>35.93</v>
      </c>
      <c r="C999">
        <v>8.3000000000000007</v>
      </c>
      <c r="D999" t="s">
        <v>2380</v>
      </c>
      <c r="E999" t="s">
        <v>2379</v>
      </c>
      <c r="F999" t="s">
        <v>2379</v>
      </c>
      <c r="G999" s="11">
        <v>0</v>
      </c>
      <c r="H999" t="s">
        <v>2379</v>
      </c>
      <c r="I999" t="str" cm="1">
        <f t="array" ref="I999">_xlfn.IFS(B999&lt;=18,"UNDERWEIGHT",B999&lt;=24.9,"NORMALWEIGHT",B999&lt;=29.9,"OVERWEIGHT",B999&gt;=30,"OBESITY")</f>
        <v>OBESITY</v>
      </c>
      <c r="J999" t="str" cm="1">
        <f t="array" ref="J999">_xlfn.IFS(C999&lt;=5.7,"NORMAL",C999&lt;=6.4,"PREDIABETES",C999&gt;=6.5,"DIABETES")</f>
        <v>DIABETES</v>
      </c>
    </row>
    <row r="1000" spans="1:10" x14ac:dyDescent="0.25">
      <c r="A1000" t="s">
        <v>1371</v>
      </c>
      <c r="B1000">
        <v>28.6</v>
      </c>
      <c r="C1000">
        <v>5.56</v>
      </c>
      <c r="D1000" t="s">
        <v>2380</v>
      </c>
      <c r="E1000" t="s">
        <v>2379</v>
      </c>
      <c r="F1000" t="s">
        <v>2380</v>
      </c>
      <c r="G1000" s="11">
        <v>1</v>
      </c>
      <c r="H1000" t="s">
        <v>2379</v>
      </c>
      <c r="I1000" t="str" cm="1">
        <f t="array" ref="I1000">_xlfn.IFS(B1000&lt;=18,"UNDERWEIGHT",B1000&lt;=24.9,"NORMALWEIGHT",B1000&lt;=29.9,"OVERWEIGHT",B1000&gt;=30,"OBESITY")</f>
        <v>OVERWEIGHT</v>
      </c>
      <c r="J1000" t="str" cm="1">
        <f t="array" ref="J1000">_xlfn.IFS(C1000&lt;=5.7,"NORMAL",C1000&lt;=6.4,"PREDIABETES",C1000&gt;=6.5,"DIABETES")</f>
        <v>NORMAL</v>
      </c>
    </row>
    <row r="1001" spans="1:10" x14ac:dyDescent="0.25">
      <c r="A1001" t="s">
        <v>1370</v>
      </c>
      <c r="B1001">
        <v>39.17</v>
      </c>
      <c r="C1001">
        <v>4.1500000000000004</v>
      </c>
      <c r="D1001" t="s">
        <v>2379</v>
      </c>
      <c r="E1001" t="s">
        <v>2379</v>
      </c>
      <c r="F1001" t="s">
        <v>2379</v>
      </c>
      <c r="G1001" s="11">
        <v>0</v>
      </c>
      <c r="H1001" t="s">
        <v>2379</v>
      </c>
      <c r="I1001" t="str" cm="1">
        <f t="array" ref="I1001">_xlfn.IFS(B1001&lt;=18,"UNDERWEIGHT",B1001&lt;=24.9,"NORMALWEIGHT",B1001&lt;=29.9,"OVERWEIGHT",B1001&gt;=30,"OBESITY")</f>
        <v>OBESITY</v>
      </c>
      <c r="J1001" t="str" cm="1">
        <f t="array" ref="J1001">_xlfn.IFS(C1001&lt;=5.7,"NORMAL",C1001&lt;=6.4,"PREDIABETES",C1001&gt;=6.5,"DIABETES")</f>
        <v>NORMAL</v>
      </c>
    </row>
    <row r="1002" spans="1:10" x14ac:dyDescent="0.25">
      <c r="A1002" t="s">
        <v>1369</v>
      </c>
      <c r="B1002">
        <v>26.41</v>
      </c>
      <c r="C1002">
        <v>5.99</v>
      </c>
      <c r="D1002" t="s">
        <v>2380</v>
      </c>
      <c r="E1002" t="s">
        <v>2379</v>
      </c>
      <c r="F1002" t="s">
        <v>2380</v>
      </c>
      <c r="G1002" s="11">
        <v>1</v>
      </c>
      <c r="H1002" t="s">
        <v>2379</v>
      </c>
      <c r="I1002" t="str" cm="1">
        <f t="array" ref="I1002">_xlfn.IFS(B1002&lt;=18,"UNDERWEIGHT",B1002&lt;=24.9,"NORMALWEIGHT",B1002&lt;=29.9,"OVERWEIGHT",B1002&gt;=30,"OBESITY")</f>
        <v>OVERWEIGHT</v>
      </c>
      <c r="J1002" t="str" cm="1">
        <f t="array" ref="J1002">_xlfn.IFS(C1002&lt;=5.7,"NORMAL",C1002&lt;=6.4,"PREDIABETES",C1002&gt;=6.5,"DIABETES")</f>
        <v>PREDIABETES</v>
      </c>
    </row>
    <row r="1003" spans="1:10" x14ac:dyDescent="0.25">
      <c r="A1003" t="s">
        <v>1368</v>
      </c>
      <c r="B1003">
        <v>30.63</v>
      </c>
      <c r="C1003">
        <v>5.8</v>
      </c>
      <c r="D1003" t="s">
        <v>2380</v>
      </c>
      <c r="E1003" t="s">
        <v>2379</v>
      </c>
      <c r="F1003" t="s">
        <v>2379</v>
      </c>
      <c r="G1003" s="11">
        <v>0</v>
      </c>
      <c r="H1003" t="s">
        <v>2379</v>
      </c>
      <c r="I1003" t="str" cm="1">
        <f t="array" ref="I1003">_xlfn.IFS(B1003&lt;=18,"UNDERWEIGHT",B1003&lt;=24.9,"NORMALWEIGHT",B1003&lt;=29.9,"OVERWEIGHT",B1003&gt;=30,"OBESITY")</f>
        <v>OBESITY</v>
      </c>
      <c r="J1003" t="str" cm="1">
        <f t="array" ref="J1003">_xlfn.IFS(C1003&lt;=5.7,"NORMAL",C1003&lt;=6.4,"PREDIABETES",C1003&gt;=6.5,"DIABETES")</f>
        <v>PREDIABETES</v>
      </c>
    </row>
    <row r="1004" spans="1:10" x14ac:dyDescent="0.25">
      <c r="A1004" t="s">
        <v>1367</v>
      </c>
      <c r="B1004">
        <v>31.73</v>
      </c>
      <c r="C1004">
        <v>7.32</v>
      </c>
      <c r="D1004" t="s">
        <v>2380</v>
      </c>
      <c r="E1004" t="s">
        <v>2379</v>
      </c>
      <c r="F1004" t="s">
        <v>2379</v>
      </c>
      <c r="G1004" s="11">
        <v>2</v>
      </c>
      <c r="H1004" t="s">
        <v>2379</v>
      </c>
      <c r="I1004" t="str" cm="1">
        <f t="array" ref="I1004">_xlfn.IFS(B1004&lt;=18,"UNDERWEIGHT",B1004&lt;=24.9,"NORMALWEIGHT",B1004&lt;=29.9,"OVERWEIGHT",B1004&gt;=30,"OBESITY")</f>
        <v>OBESITY</v>
      </c>
      <c r="J1004" t="str" cm="1">
        <f t="array" ref="J1004">_xlfn.IFS(C1004&lt;=5.7,"NORMAL",C1004&lt;=6.4,"PREDIABETES",C1004&gt;=6.5,"DIABETES")</f>
        <v>DIABETES</v>
      </c>
    </row>
    <row r="1005" spans="1:10" x14ac:dyDescent="0.25">
      <c r="A1005" t="s">
        <v>1366</v>
      </c>
      <c r="B1005">
        <v>30.7</v>
      </c>
      <c r="C1005">
        <v>5.16</v>
      </c>
      <c r="D1005" t="s">
        <v>2379</v>
      </c>
      <c r="E1005" t="s">
        <v>2379</v>
      </c>
      <c r="F1005" t="s">
        <v>2379</v>
      </c>
      <c r="G1005" s="11">
        <v>2</v>
      </c>
      <c r="H1005" t="s">
        <v>2379</v>
      </c>
      <c r="I1005" t="str" cm="1">
        <f t="array" ref="I1005">_xlfn.IFS(B1005&lt;=18,"UNDERWEIGHT",B1005&lt;=24.9,"NORMALWEIGHT",B1005&lt;=29.9,"OVERWEIGHT",B1005&gt;=30,"OBESITY")</f>
        <v>OBESITY</v>
      </c>
      <c r="J1005" t="str" cm="1">
        <f t="array" ref="J1005">_xlfn.IFS(C1005&lt;=5.7,"NORMAL",C1005&lt;=6.4,"PREDIABETES",C1005&gt;=6.5,"DIABETES")</f>
        <v>NORMAL</v>
      </c>
    </row>
    <row r="1006" spans="1:10" x14ac:dyDescent="0.25">
      <c r="A1006" t="s">
        <v>1365</v>
      </c>
      <c r="B1006">
        <v>25.934999999999999</v>
      </c>
      <c r="C1006">
        <v>5.96</v>
      </c>
      <c r="D1006" t="s">
        <v>2380</v>
      </c>
      <c r="E1006" t="s">
        <v>2379</v>
      </c>
      <c r="F1006" t="s">
        <v>2379</v>
      </c>
      <c r="G1006" s="11">
        <v>2</v>
      </c>
      <c r="H1006" t="s">
        <v>2379</v>
      </c>
      <c r="I1006" t="str" cm="1">
        <f t="array" ref="I1006">_xlfn.IFS(B1006&lt;=18,"UNDERWEIGHT",B1006&lt;=24.9,"NORMALWEIGHT",B1006&lt;=29.9,"OVERWEIGHT",B1006&gt;=30,"OBESITY")</f>
        <v>OVERWEIGHT</v>
      </c>
      <c r="J1006" t="str" cm="1">
        <f t="array" ref="J1006">_xlfn.IFS(C1006&lt;=5.7,"NORMAL",C1006&lt;=6.4,"PREDIABETES",C1006&gt;=6.5,"DIABETES")</f>
        <v>PREDIABETES</v>
      </c>
    </row>
    <row r="1007" spans="1:10" x14ac:dyDescent="0.25">
      <c r="A1007" t="s">
        <v>1364</v>
      </c>
      <c r="B1007">
        <v>35.9</v>
      </c>
      <c r="C1007">
        <v>4.8499999999999996</v>
      </c>
      <c r="D1007" t="s">
        <v>2380</v>
      </c>
      <c r="E1007" t="s">
        <v>2379</v>
      </c>
      <c r="F1007" t="s">
        <v>2380</v>
      </c>
      <c r="G1007" s="11">
        <v>1</v>
      </c>
      <c r="H1007" t="s">
        <v>2379</v>
      </c>
      <c r="I1007" t="str" cm="1">
        <f t="array" ref="I1007">_xlfn.IFS(B1007&lt;=18,"UNDERWEIGHT",B1007&lt;=24.9,"NORMALWEIGHT",B1007&lt;=29.9,"OVERWEIGHT",B1007&gt;=30,"OBESITY")</f>
        <v>OBESITY</v>
      </c>
      <c r="J1007" t="str" cm="1">
        <f t="array" ref="J1007">_xlfn.IFS(C1007&lt;=5.7,"NORMAL",C1007&lt;=6.4,"PREDIABETES",C1007&gt;=6.5,"DIABETES")</f>
        <v>NORMAL</v>
      </c>
    </row>
    <row r="1008" spans="1:10" x14ac:dyDescent="0.25">
      <c r="A1008" t="s">
        <v>1363</v>
      </c>
      <c r="B1008">
        <v>26.7</v>
      </c>
      <c r="C1008">
        <v>5.09</v>
      </c>
      <c r="D1008" t="s">
        <v>2380</v>
      </c>
      <c r="E1008" t="s">
        <v>2379</v>
      </c>
      <c r="F1008" t="s">
        <v>2380</v>
      </c>
      <c r="G1008" s="11">
        <v>1</v>
      </c>
      <c r="H1008" t="s">
        <v>2379</v>
      </c>
      <c r="I1008" t="str" cm="1">
        <f t="array" ref="I1008">_xlfn.IFS(B1008&lt;=18,"UNDERWEIGHT",B1008&lt;=24.9,"NORMALWEIGHT",B1008&lt;=29.9,"OVERWEIGHT",B1008&gt;=30,"OBESITY")</f>
        <v>OVERWEIGHT</v>
      </c>
      <c r="J1008" t="str" cm="1">
        <f t="array" ref="J1008">_xlfn.IFS(C1008&lt;=5.7,"NORMAL",C1008&lt;=6.4,"PREDIABETES",C1008&gt;=6.5,"DIABETES")</f>
        <v>NORMAL</v>
      </c>
    </row>
    <row r="1009" spans="1:10" x14ac:dyDescent="0.25">
      <c r="A1009" t="s">
        <v>1362</v>
      </c>
      <c r="B1009">
        <v>33.71</v>
      </c>
      <c r="C1009">
        <v>4.9400000000000004</v>
      </c>
      <c r="D1009" t="s">
        <v>2379</v>
      </c>
      <c r="E1009" t="s">
        <v>2379</v>
      </c>
      <c r="F1009" t="s">
        <v>2379</v>
      </c>
      <c r="G1009" s="11">
        <v>0</v>
      </c>
      <c r="H1009" t="s">
        <v>2379</v>
      </c>
      <c r="I1009" t="str" cm="1">
        <f t="array" ref="I1009">_xlfn.IFS(B1009&lt;=18,"UNDERWEIGHT",B1009&lt;=24.9,"NORMALWEIGHT",B1009&lt;=29.9,"OVERWEIGHT",B1009&gt;=30,"OBESITY")</f>
        <v>OBESITY</v>
      </c>
      <c r="J1009" t="str" cm="1">
        <f t="array" ref="J1009">_xlfn.IFS(C1009&lt;=5.7,"NORMAL",C1009&lt;=6.4,"PREDIABETES",C1009&gt;=6.5,"DIABETES")</f>
        <v>NORMAL</v>
      </c>
    </row>
    <row r="1010" spans="1:10" x14ac:dyDescent="0.25">
      <c r="A1010" t="s">
        <v>1361</v>
      </c>
      <c r="B1010">
        <v>41.91</v>
      </c>
      <c r="C1010">
        <v>4.92</v>
      </c>
      <c r="D1010" t="s">
        <v>2380</v>
      </c>
      <c r="E1010" t="s">
        <v>2379</v>
      </c>
      <c r="F1010" t="s">
        <v>2379</v>
      </c>
      <c r="G1010" s="11">
        <v>2</v>
      </c>
      <c r="H1010" t="s">
        <v>2379</v>
      </c>
      <c r="I1010" t="str" cm="1">
        <f t="array" ref="I1010">_xlfn.IFS(B1010&lt;=18,"UNDERWEIGHT",B1010&lt;=24.9,"NORMALWEIGHT",B1010&lt;=29.9,"OVERWEIGHT",B1010&gt;=30,"OBESITY")</f>
        <v>OBESITY</v>
      </c>
      <c r="J1010" t="str" cm="1">
        <f t="array" ref="J1010">_xlfn.IFS(C1010&lt;=5.7,"NORMAL",C1010&lt;=6.4,"PREDIABETES",C1010&gt;=6.5,"DIABETES")</f>
        <v>NORMAL</v>
      </c>
    </row>
    <row r="1011" spans="1:10" x14ac:dyDescent="0.25">
      <c r="A1011" t="s">
        <v>1360</v>
      </c>
      <c r="B1011">
        <v>39.82</v>
      </c>
      <c r="C1011">
        <v>6.05</v>
      </c>
      <c r="D1011" t="s">
        <v>2380</v>
      </c>
      <c r="E1011" t="s">
        <v>2379</v>
      </c>
      <c r="F1011" t="s">
        <v>2379</v>
      </c>
      <c r="G1011" s="11">
        <v>2</v>
      </c>
      <c r="H1011" t="s">
        <v>2379</v>
      </c>
      <c r="I1011" t="str" cm="1">
        <f t="array" ref="I1011">_xlfn.IFS(B1011&lt;=18,"UNDERWEIGHT",B1011&lt;=24.9,"NORMALWEIGHT",B1011&lt;=29.9,"OVERWEIGHT",B1011&gt;=30,"OBESITY")</f>
        <v>OBESITY</v>
      </c>
      <c r="J1011" t="str" cm="1">
        <f t="array" ref="J1011">_xlfn.IFS(C1011&lt;=5.7,"NORMAL",C1011&lt;=6.4,"PREDIABETES",C1011&gt;=6.5,"DIABETES")</f>
        <v>PREDIABETES</v>
      </c>
    </row>
    <row r="1012" spans="1:10" x14ac:dyDescent="0.25">
      <c r="A1012" t="s">
        <v>1359</v>
      </c>
      <c r="B1012">
        <v>28.12</v>
      </c>
      <c r="C1012">
        <v>4.67</v>
      </c>
      <c r="D1012" t="s">
        <v>2379</v>
      </c>
      <c r="E1012" t="s">
        <v>2379</v>
      </c>
      <c r="F1012" t="s">
        <v>2379</v>
      </c>
      <c r="G1012" s="11">
        <v>2</v>
      </c>
      <c r="H1012" t="s">
        <v>2379</v>
      </c>
      <c r="I1012" t="str" cm="1">
        <f t="array" ref="I1012">_xlfn.IFS(B1012&lt;=18,"UNDERWEIGHT",B1012&lt;=24.9,"NORMALWEIGHT",B1012&lt;=29.9,"OVERWEIGHT",B1012&gt;=30,"OBESITY")</f>
        <v>OVERWEIGHT</v>
      </c>
      <c r="J1012" t="str" cm="1">
        <f t="array" ref="J1012">_xlfn.IFS(C1012&lt;=5.7,"NORMAL",C1012&lt;=6.4,"PREDIABETES",C1012&gt;=6.5,"DIABETES")</f>
        <v>NORMAL</v>
      </c>
    </row>
    <row r="1013" spans="1:10" x14ac:dyDescent="0.25">
      <c r="A1013" t="s">
        <v>1358</v>
      </c>
      <c r="B1013">
        <v>26.98</v>
      </c>
      <c r="C1013">
        <v>9.81</v>
      </c>
      <c r="D1013" t="s">
        <v>2380</v>
      </c>
      <c r="E1013" t="s">
        <v>2379</v>
      </c>
      <c r="F1013" t="s">
        <v>2379</v>
      </c>
      <c r="G1013" s="11">
        <v>0</v>
      </c>
      <c r="H1013" t="s">
        <v>2379</v>
      </c>
      <c r="I1013" t="str" cm="1">
        <f t="array" ref="I1013">_xlfn.IFS(B1013&lt;=18,"UNDERWEIGHT",B1013&lt;=24.9,"NORMALWEIGHT",B1013&lt;=29.9,"OVERWEIGHT",B1013&gt;=30,"OBESITY")</f>
        <v>OVERWEIGHT</v>
      </c>
      <c r="J1013" t="str" cm="1">
        <f t="array" ref="J1013">_xlfn.IFS(C1013&lt;=5.7,"NORMAL",C1013&lt;=6.4,"PREDIABETES",C1013&gt;=6.5,"DIABETES")</f>
        <v>DIABETES</v>
      </c>
    </row>
    <row r="1014" spans="1:10" x14ac:dyDescent="0.25">
      <c r="A1014" t="s">
        <v>1357</v>
      </c>
      <c r="B1014">
        <v>27.2</v>
      </c>
      <c r="C1014">
        <v>6.06</v>
      </c>
      <c r="D1014" t="s">
        <v>2380</v>
      </c>
      <c r="E1014" t="s">
        <v>2379</v>
      </c>
      <c r="F1014" t="s">
        <v>2379</v>
      </c>
      <c r="G1014" s="11">
        <v>2</v>
      </c>
      <c r="H1014" t="s">
        <v>2379</v>
      </c>
      <c r="I1014" t="str" cm="1">
        <f t="array" ref="I1014">_xlfn.IFS(B1014&lt;=18,"UNDERWEIGHT",B1014&lt;=24.9,"NORMALWEIGHT",B1014&lt;=29.9,"OVERWEIGHT",B1014&gt;=30,"OBESITY")</f>
        <v>OVERWEIGHT</v>
      </c>
      <c r="J1014" t="str" cm="1">
        <f t="array" ref="J1014">_xlfn.IFS(C1014&lt;=5.7,"NORMAL",C1014&lt;=6.4,"PREDIABETES",C1014&gt;=6.5,"DIABETES")</f>
        <v>PREDIABETES</v>
      </c>
    </row>
    <row r="1015" spans="1:10" x14ac:dyDescent="0.25">
      <c r="A1015" t="s">
        <v>1356</v>
      </c>
      <c r="B1015">
        <v>25.3</v>
      </c>
      <c r="C1015">
        <v>5.19</v>
      </c>
      <c r="D1015" t="s">
        <v>2380</v>
      </c>
      <c r="E1015" t="s">
        <v>2379</v>
      </c>
      <c r="F1015" t="s">
        <v>2379</v>
      </c>
      <c r="G1015" s="11">
        <v>2</v>
      </c>
      <c r="H1015" t="s">
        <v>2379</v>
      </c>
      <c r="I1015" t="str" cm="1">
        <f t="array" ref="I1015">_xlfn.IFS(B1015&lt;=18,"UNDERWEIGHT",B1015&lt;=24.9,"NORMALWEIGHT",B1015&lt;=29.9,"OVERWEIGHT",B1015&gt;=30,"OBESITY")</f>
        <v>OVERWEIGHT</v>
      </c>
      <c r="J1015" t="str" cm="1">
        <f t="array" ref="J1015">_xlfn.IFS(C1015&lt;=5.7,"NORMAL",C1015&lt;=6.4,"PREDIABETES",C1015&gt;=6.5,"DIABETES")</f>
        <v>NORMAL</v>
      </c>
    </row>
    <row r="1016" spans="1:10" x14ac:dyDescent="0.25">
      <c r="A1016" t="s">
        <v>1355</v>
      </c>
      <c r="B1016">
        <v>30.25</v>
      </c>
      <c r="C1016">
        <v>10.16</v>
      </c>
      <c r="D1016" t="s">
        <v>2379</v>
      </c>
      <c r="E1016" t="s">
        <v>2379</v>
      </c>
      <c r="F1016" t="s">
        <v>2379</v>
      </c>
      <c r="G1016" s="11">
        <v>0</v>
      </c>
      <c r="H1016" t="s">
        <v>2379</v>
      </c>
      <c r="I1016" t="str" cm="1">
        <f t="array" ref="I1016">_xlfn.IFS(B1016&lt;=18,"UNDERWEIGHT",B1016&lt;=24.9,"NORMALWEIGHT",B1016&lt;=29.9,"OVERWEIGHT",B1016&gt;=30,"OBESITY")</f>
        <v>OBESITY</v>
      </c>
      <c r="J1016" t="str" cm="1">
        <f t="array" ref="J1016">_xlfn.IFS(C1016&lt;=5.7,"NORMAL",C1016&lt;=6.4,"PREDIABETES",C1016&gt;=6.5,"DIABETES")</f>
        <v>DIABETES</v>
      </c>
    </row>
    <row r="1017" spans="1:10" x14ac:dyDescent="0.25">
      <c r="A1017" t="s">
        <v>1354</v>
      </c>
      <c r="B1017">
        <v>54</v>
      </c>
      <c r="C1017">
        <v>4.68</v>
      </c>
      <c r="D1017" t="s">
        <v>2380</v>
      </c>
      <c r="E1017" t="s">
        <v>2380</v>
      </c>
      <c r="F1017" t="s">
        <v>2379</v>
      </c>
      <c r="G1017" s="11">
        <v>2</v>
      </c>
      <c r="H1017" t="s">
        <v>2379</v>
      </c>
      <c r="I1017" t="str" cm="1">
        <f t="array" ref="I1017">_xlfn.IFS(B1017&lt;=18,"UNDERWEIGHT",B1017&lt;=24.9,"NORMALWEIGHT",B1017&lt;=29.9,"OVERWEIGHT",B1017&gt;=30,"OBESITY")</f>
        <v>OBESITY</v>
      </c>
      <c r="J1017" t="str" cm="1">
        <f t="array" ref="J1017">_xlfn.IFS(C1017&lt;=5.7,"NORMAL",C1017&lt;=6.4,"PREDIABETES",C1017&gt;=6.5,"DIABETES")</f>
        <v>NORMAL</v>
      </c>
    </row>
    <row r="1018" spans="1:10" x14ac:dyDescent="0.25">
      <c r="A1018" t="s">
        <v>1353</v>
      </c>
      <c r="B1018">
        <v>51.86</v>
      </c>
      <c r="C1018">
        <v>5.32</v>
      </c>
      <c r="D1018" t="s">
        <v>2380</v>
      </c>
      <c r="E1018" t="s">
        <v>2379</v>
      </c>
      <c r="F1018" t="s">
        <v>2379</v>
      </c>
      <c r="G1018" s="11">
        <v>0</v>
      </c>
      <c r="H1018" t="s">
        <v>2379</v>
      </c>
      <c r="I1018" t="str" cm="1">
        <f t="array" ref="I1018">_xlfn.IFS(B1018&lt;=18,"UNDERWEIGHT",B1018&lt;=24.9,"NORMALWEIGHT",B1018&lt;=29.9,"OVERWEIGHT",B1018&gt;=30,"OBESITY")</f>
        <v>OBESITY</v>
      </c>
      <c r="J1018" t="str" cm="1">
        <f t="array" ref="J1018">_xlfn.IFS(C1018&lt;=5.7,"NORMAL",C1018&lt;=6.4,"PREDIABETES",C1018&gt;=6.5,"DIABETES")</f>
        <v>NORMAL</v>
      </c>
    </row>
    <row r="1019" spans="1:10" x14ac:dyDescent="0.25">
      <c r="A1019" t="s">
        <v>1352</v>
      </c>
      <c r="B1019">
        <v>31.39</v>
      </c>
      <c r="C1019">
        <v>6.99</v>
      </c>
      <c r="D1019" t="s">
        <v>2379</v>
      </c>
      <c r="E1019" t="s">
        <v>2379</v>
      </c>
      <c r="F1019" t="s">
        <v>2379</v>
      </c>
      <c r="G1019" s="11">
        <v>0</v>
      </c>
      <c r="H1019" t="s">
        <v>2379</v>
      </c>
      <c r="I1019" t="str" cm="1">
        <f t="array" ref="I1019">_xlfn.IFS(B1019&lt;=18,"UNDERWEIGHT",B1019&lt;=24.9,"NORMALWEIGHT",B1019&lt;=29.9,"OVERWEIGHT",B1019&gt;=30,"OBESITY")</f>
        <v>OBESITY</v>
      </c>
      <c r="J1019" t="str" cm="1">
        <f t="array" ref="J1019">_xlfn.IFS(C1019&lt;=5.7,"NORMAL",C1019&lt;=6.4,"PREDIABETES",C1019&gt;=6.5,"DIABETES")</f>
        <v>DIABETES</v>
      </c>
    </row>
    <row r="1020" spans="1:10" x14ac:dyDescent="0.25">
      <c r="A1020" t="s">
        <v>1351</v>
      </c>
      <c r="B1020">
        <v>39.97</v>
      </c>
      <c r="C1020">
        <v>5.55</v>
      </c>
      <c r="D1020" t="s">
        <v>2379</v>
      </c>
      <c r="E1020" t="s">
        <v>2379</v>
      </c>
      <c r="F1020" t="s">
        <v>2379</v>
      </c>
      <c r="G1020" s="11">
        <v>0</v>
      </c>
      <c r="H1020" t="s">
        <v>2379</v>
      </c>
      <c r="I1020" t="str" cm="1">
        <f t="array" ref="I1020">_xlfn.IFS(B1020&lt;=18,"UNDERWEIGHT",B1020&lt;=24.9,"NORMALWEIGHT",B1020&lt;=29.9,"OVERWEIGHT",B1020&gt;=30,"OBESITY")</f>
        <v>OBESITY</v>
      </c>
      <c r="J1020" t="str" cm="1">
        <f t="array" ref="J1020">_xlfn.IFS(C1020&lt;=5.7,"NORMAL",C1020&lt;=6.4,"PREDIABETES",C1020&gt;=6.5,"DIABETES")</f>
        <v>NORMAL</v>
      </c>
    </row>
    <row r="1021" spans="1:10" x14ac:dyDescent="0.25">
      <c r="A1021" t="s">
        <v>1350</v>
      </c>
      <c r="B1021">
        <v>41.23</v>
      </c>
      <c r="C1021">
        <v>6.94</v>
      </c>
      <c r="D1021" t="s">
        <v>2379</v>
      </c>
      <c r="E1021" t="s">
        <v>2379</v>
      </c>
      <c r="F1021" t="s">
        <v>2379</v>
      </c>
      <c r="G1021" s="11">
        <v>0</v>
      </c>
      <c r="H1021" t="s">
        <v>2379</v>
      </c>
      <c r="I1021" t="str" cm="1">
        <f t="array" ref="I1021">_xlfn.IFS(B1021&lt;=18,"UNDERWEIGHT",B1021&lt;=24.9,"NORMALWEIGHT",B1021&lt;=29.9,"OVERWEIGHT",B1021&gt;=30,"OBESITY")</f>
        <v>OBESITY</v>
      </c>
      <c r="J1021" t="str" cm="1">
        <f t="array" ref="J1021">_xlfn.IFS(C1021&lt;=5.7,"NORMAL",C1021&lt;=6.4,"PREDIABETES",C1021&gt;=6.5,"DIABETES")</f>
        <v>DIABETES</v>
      </c>
    </row>
    <row r="1022" spans="1:10" x14ac:dyDescent="0.25">
      <c r="A1022" t="s">
        <v>1349</v>
      </c>
      <c r="B1022">
        <v>49.45</v>
      </c>
      <c r="C1022">
        <v>4.2</v>
      </c>
      <c r="D1022" t="s">
        <v>2380</v>
      </c>
      <c r="E1022" t="s">
        <v>2379</v>
      </c>
      <c r="F1022" t="s">
        <v>2379</v>
      </c>
      <c r="G1022" s="11">
        <v>0</v>
      </c>
      <c r="H1022" t="s">
        <v>2379</v>
      </c>
      <c r="I1022" t="str" cm="1">
        <f t="array" ref="I1022">_xlfn.IFS(B1022&lt;=18,"UNDERWEIGHT",B1022&lt;=24.9,"NORMALWEIGHT",B1022&lt;=29.9,"OVERWEIGHT",B1022&gt;=30,"OBESITY")</f>
        <v>OBESITY</v>
      </c>
      <c r="J1022" t="str" cm="1">
        <f t="array" ref="J1022">_xlfn.IFS(C1022&lt;=5.7,"NORMAL",C1022&lt;=6.4,"PREDIABETES",C1022&gt;=6.5,"DIABETES")</f>
        <v>NORMAL</v>
      </c>
    </row>
    <row r="1023" spans="1:10" x14ac:dyDescent="0.25">
      <c r="A1023" t="s">
        <v>1348</v>
      </c>
      <c r="B1023">
        <v>41.04</v>
      </c>
      <c r="C1023">
        <v>5.59</v>
      </c>
      <c r="D1023" t="s">
        <v>2379</v>
      </c>
      <c r="E1023" t="s">
        <v>2379</v>
      </c>
      <c r="F1023" t="s">
        <v>2379</v>
      </c>
      <c r="G1023" s="11">
        <v>0</v>
      </c>
      <c r="H1023" t="s">
        <v>2379</v>
      </c>
      <c r="I1023" t="str" cm="1">
        <f t="array" ref="I1023">_xlfn.IFS(B1023&lt;=18,"UNDERWEIGHT",B1023&lt;=24.9,"NORMALWEIGHT",B1023&lt;=29.9,"OVERWEIGHT",B1023&gt;=30,"OBESITY")</f>
        <v>OBESITY</v>
      </c>
      <c r="J1023" t="str" cm="1">
        <f t="array" ref="J1023">_xlfn.IFS(C1023&lt;=5.7,"NORMAL",C1023&lt;=6.4,"PREDIABETES",C1023&gt;=6.5,"DIABETES")</f>
        <v>NORMAL</v>
      </c>
    </row>
    <row r="1024" spans="1:10" x14ac:dyDescent="0.25">
      <c r="A1024" t="s">
        <v>1347</v>
      </c>
      <c r="B1024">
        <v>27.93</v>
      </c>
      <c r="C1024">
        <v>9.9600000000000009</v>
      </c>
      <c r="D1024" t="s">
        <v>2379</v>
      </c>
      <c r="E1024" t="s">
        <v>2379</v>
      </c>
      <c r="F1024" t="s">
        <v>2379</v>
      </c>
      <c r="G1024" s="11">
        <v>0</v>
      </c>
      <c r="H1024" t="s">
        <v>2379</v>
      </c>
      <c r="I1024" t="str" cm="1">
        <f t="array" ref="I1024">_xlfn.IFS(B1024&lt;=18,"UNDERWEIGHT",B1024&lt;=24.9,"NORMALWEIGHT",B1024&lt;=29.9,"OVERWEIGHT",B1024&gt;=30,"OBESITY")</f>
        <v>OVERWEIGHT</v>
      </c>
      <c r="J1024" t="str" cm="1">
        <f t="array" ref="J1024">_xlfn.IFS(C1024&lt;=5.7,"NORMAL",C1024&lt;=6.4,"PREDIABETES",C1024&gt;=6.5,"DIABETES")</f>
        <v>DIABETES</v>
      </c>
    </row>
    <row r="1025" spans="1:10" x14ac:dyDescent="0.25">
      <c r="A1025" t="s">
        <v>1346</v>
      </c>
      <c r="B1025">
        <v>21.01</v>
      </c>
      <c r="C1025">
        <v>7.37</v>
      </c>
      <c r="D1025" t="s">
        <v>2379</v>
      </c>
      <c r="E1025" t="s">
        <v>2379</v>
      </c>
      <c r="F1025" t="s">
        <v>2379</v>
      </c>
      <c r="G1025" s="11">
        <v>0</v>
      </c>
      <c r="H1025" t="s">
        <v>2379</v>
      </c>
      <c r="I1025" t="str" cm="1">
        <f t="array" ref="I1025">_xlfn.IFS(B1025&lt;=18,"UNDERWEIGHT",B1025&lt;=24.9,"NORMALWEIGHT",B1025&lt;=29.9,"OVERWEIGHT",B1025&gt;=30,"OBESITY")</f>
        <v>NORMALWEIGHT</v>
      </c>
      <c r="J1025" t="str" cm="1">
        <f t="array" ref="J1025">_xlfn.IFS(C1025&lt;=5.7,"NORMAL",C1025&lt;=6.4,"PREDIABETES",C1025&gt;=6.5,"DIABETES")</f>
        <v>DIABETES</v>
      </c>
    </row>
    <row r="1026" spans="1:10" x14ac:dyDescent="0.25">
      <c r="A1026" t="s">
        <v>1345</v>
      </c>
      <c r="B1026">
        <v>52.37</v>
      </c>
      <c r="C1026">
        <v>5.0599999999999996</v>
      </c>
      <c r="D1026" t="s">
        <v>2380</v>
      </c>
      <c r="E1026" t="s">
        <v>2380</v>
      </c>
      <c r="F1026" t="s">
        <v>2379</v>
      </c>
      <c r="G1026" s="11">
        <v>2</v>
      </c>
      <c r="H1026" t="s">
        <v>2379</v>
      </c>
      <c r="I1026" t="str" cm="1">
        <f t="array" ref="I1026">_xlfn.IFS(B1026&lt;=18,"UNDERWEIGHT",B1026&lt;=24.9,"NORMALWEIGHT",B1026&lt;=29.9,"OVERWEIGHT",B1026&gt;=30,"OBESITY")</f>
        <v>OBESITY</v>
      </c>
      <c r="J1026" t="str" cm="1">
        <f t="array" ref="J1026">_xlfn.IFS(C1026&lt;=5.7,"NORMAL",C1026&lt;=6.4,"PREDIABETES",C1026&gt;=6.5,"DIABETES")</f>
        <v>NORMAL</v>
      </c>
    </row>
    <row r="1027" spans="1:10" x14ac:dyDescent="0.25">
      <c r="A1027" t="s">
        <v>1344</v>
      </c>
      <c r="B1027">
        <v>40.369999999999997</v>
      </c>
      <c r="C1027">
        <v>8.2100000000000009</v>
      </c>
      <c r="D1027" t="s">
        <v>2379</v>
      </c>
      <c r="E1027" t="s">
        <v>2379</v>
      </c>
      <c r="F1027" t="s">
        <v>2379</v>
      </c>
      <c r="G1027" s="11">
        <v>0</v>
      </c>
      <c r="H1027" t="s">
        <v>2379</v>
      </c>
      <c r="I1027" t="str" cm="1">
        <f t="array" ref="I1027">_xlfn.IFS(B1027&lt;=18,"UNDERWEIGHT",B1027&lt;=24.9,"NORMALWEIGHT",B1027&lt;=29.9,"OVERWEIGHT",B1027&gt;=30,"OBESITY")</f>
        <v>OBESITY</v>
      </c>
      <c r="J1027" t="str" cm="1">
        <f t="array" ref="J1027">_xlfn.IFS(C1027&lt;=5.7,"NORMAL",C1027&lt;=6.4,"PREDIABETES",C1027&gt;=6.5,"DIABETES")</f>
        <v>DIABETES</v>
      </c>
    </row>
    <row r="1028" spans="1:10" x14ac:dyDescent="0.25">
      <c r="A1028" t="s">
        <v>1343</v>
      </c>
      <c r="B1028">
        <v>41.47</v>
      </c>
      <c r="C1028">
        <v>10.34</v>
      </c>
      <c r="D1028" t="s">
        <v>2379</v>
      </c>
      <c r="E1028" t="s">
        <v>2379</v>
      </c>
      <c r="F1028" t="s">
        <v>2379</v>
      </c>
      <c r="G1028" s="11">
        <v>2</v>
      </c>
      <c r="H1028" t="s">
        <v>2379</v>
      </c>
      <c r="I1028" t="str" cm="1">
        <f t="array" ref="I1028">_xlfn.IFS(B1028&lt;=18,"UNDERWEIGHT",B1028&lt;=24.9,"NORMALWEIGHT",B1028&lt;=29.9,"OVERWEIGHT",B1028&gt;=30,"OBESITY")</f>
        <v>OBESITY</v>
      </c>
      <c r="J1028" t="str" cm="1">
        <f t="array" ref="J1028">_xlfn.IFS(C1028&lt;=5.7,"NORMAL",C1028&lt;=6.4,"PREDIABETES",C1028&gt;=6.5,"DIABETES")</f>
        <v>DIABETES</v>
      </c>
    </row>
    <row r="1029" spans="1:10" x14ac:dyDescent="0.25">
      <c r="A1029" t="s">
        <v>1342</v>
      </c>
      <c r="B1029">
        <v>33.725000000000001</v>
      </c>
      <c r="C1029">
        <v>5.51</v>
      </c>
      <c r="D1029" t="s">
        <v>2380</v>
      </c>
      <c r="E1029" t="s">
        <v>2379</v>
      </c>
      <c r="F1029" t="s">
        <v>2379</v>
      </c>
      <c r="G1029" s="11">
        <v>2</v>
      </c>
      <c r="H1029" t="s">
        <v>2379</v>
      </c>
      <c r="I1029" t="str" cm="1">
        <f t="array" ref="I1029">_xlfn.IFS(B1029&lt;=18,"UNDERWEIGHT",B1029&lt;=24.9,"NORMALWEIGHT",B1029&lt;=29.9,"OVERWEIGHT",B1029&gt;=30,"OBESITY")</f>
        <v>OBESITY</v>
      </c>
      <c r="J1029" t="str" cm="1">
        <f t="array" ref="J1029">_xlfn.IFS(C1029&lt;=5.7,"NORMAL",C1029&lt;=6.4,"PREDIABETES",C1029&gt;=6.5,"DIABETES")</f>
        <v>NORMAL</v>
      </c>
    </row>
    <row r="1030" spans="1:10" x14ac:dyDescent="0.25">
      <c r="A1030" t="s">
        <v>1341</v>
      </c>
      <c r="B1030">
        <v>28.1</v>
      </c>
      <c r="C1030">
        <v>11.2</v>
      </c>
      <c r="D1030" t="s">
        <v>2379</v>
      </c>
      <c r="E1030" t="s">
        <v>2379</v>
      </c>
      <c r="F1030" t="s">
        <v>2379</v>
      </c>
      <c r="G1030" s="11">
        <v>0</v>
      </c>
      <c r="H1030" t="s">
        <v>2379</v>
      </c>
      <c r="I1030" t="str" cm="1">
        <f t="array" ref="I1030">_xlfn.IFS(B1030&lt;=18,"UNDERWEIGHT",B1030&lt;=24.9,"NORMALWEIGHT",B1030&lt;=29.9,"OVERWEIGHT",B1030&gt;=30,"OBESITY")</f>
        <v>OVERWEIGHT</v>
      </c>
      <c r="J1030" t="str" cm="1">
        <f t="array" ref="J1030">_xlfn.IFS(C1030&lt;=5.7,"NORMAL",C1030&lt;=6.4,"PREDIABETES",C1030&gt;=6.5,"DIABETES")</f>
        <v>DIABETES</v>
      </c>
    </row>
    <row r="1031" spans="1:10" x14ac:dyDescent="0.25">
      <c r="A1031" t="s">
        <v>1340</v>
      </c>
      <c r="B1031">
        <v>37.43</v>
      </c>
      <c r="C1031">
        <v>4.3499999999999996</v>
      </c>
      <c r="D1031" t="s">
        <v>2380</v>
      </c>
      <c r="E1031" t="s">
        <v>2379</v>
      </c>
      <c r="F1031" t="s">
        <v>2380</v>
      </c>
      <c r="G1031" s="11">
        <v>1</v>
      </c>
      <c r="H1031" t="s">
        <v>2379</v>
      </c>
      <c r="I1031" t="str" cm="1">
        <f t="array" ref="I1031">_xlfn.IFS(B1031&lt;=18,"UNDERWEIGHT",B1031&lt;=24.9,"NORMALWEIGHT",B1031&lt;=29.9,"OVERWEIGHT",B1031&gt;=30,"OBESITY")</f>
        <v>OBESITY</v>
      </c>
      <c r="J1031" t="str" cm="1">
        <f t="array" ref="J1031">_xlfn.IFS(C1031&lt;=5.7,"NORMAL",C1031&lt;=6.4,"PREDIABETES",C1031&gt;=6.5,"DIABETES")</f>
        <v>NORMAL</v>
      </c>
    </row>
    <row r="1032" spans="1:10" x14ac:dyDescent="0.25">
      <c r="A1032" t="s">
        <v>1339</v>
      </c>
      <c r="B1032">
        <v>23.7</v>
      </c>
      <c r="C1032">
        <v>10.45</v>
      </c>
      <c r="D1032" t="s">
        <v>2379</v>
      </c>
      <c r="E1032" t="s">
        <v>2379</v>
      </c>
      <c r="F1032" t="s">
        <v>2379</v>
      </c>
      <c r="G1032" s="11">
        <v>0</v>
      </c>
      <c r="H1032" t="s">
        <v>2379</v>
      </c>
      <c r="I1032" t="str" cm="1">
        <f t="array" ref="I1032">_xlfn.IFS(B1032&lt;=18,"UNDERWEIGHT",B1032&lt;=24.9,"NORMALWEIGHT",B1032&lt;=29.9,"OVERWEIGHT",B1032&gt;=30,"OBESITY")</f>
        <v>NORMALWEIGHT</v>
      </c>
      <c r="J1032" t="str" cm="1">
        <f t="array" ref="J1032">_xlfn.IFS(C1032&lt;=5.7,"NORMAL",C1032&lt;=6.4,"PREDIABETES",C1032&gt;=6.5,"DIABETES")</f>
        <v>DIABETES</v>
      </c>
    </row>
    <row r="1033" spans="1:10" x14ac:dyDescent="0.25">
      <c r="A1033" t="s">
        <v>1338</v>
      </c>
      <c r="B1033">
        <v>24.795000000000002</v>
      </c>
      <c r="C1033">
        <v>4.07</v>
      </c>
      <c r="D1033" t="s">
        <v>2380</v>
      </c>
      <c r="E1033" t="s">
        <v>2379</v>
      </c>
      <c r="F1033" t="s">
        <v>2380</v>
      </c>
      <c r="G1033" s="11">
        <v>1</v>
      </c>
      <c r="H1033" t="s">
        <v>2379</v>
      </c>
      <c r="I1033" t="str" cm="1">
        <f t="array" ref="I1033">_xlfn.IFS(B1033&lt;=18,"UNDERWEIGHT",B1033&lt;=24.9,"NORMALWEIGHT",B1033&lt;=29.9,"OVERWEIGHT",B1033&gt;=30,"OBESITY")</f>
        <v>NORMALWEIGHT</v>
      </c>
      <c r="J1033" t="str" cm="1">
        <f t="array" ref="J1033">_xlfn.IFS(C1033&lt;=5.7,"NORMAL",C1033&lt;=6.4,"PREDIABETES",C1033&gt;=6.5,"DIABETES")</f>
        <v>NORMAL</v>
      </c>
    </row>
    <row r="1034" spans="1:10" x14ac:dyDescent="0.25">
      <c r="A1034" t="s">
        <v>1337</v>
      </c>
      <c r="B1034">
        <v>31.9</v>
      </c>
      <c r="C1034">
        <v>8.34</v>
      </c>
      <c r="D1034" t="s">
        <v>2379</v>
      </c>
      <c r="E1034" t="s">
        <v>2379</v>
      </c>
      <c r="F1034" t="s">
        <v>2379</v>
      </c>
      <c r="G1034" s="11">
        <v>0</v>
      </c>
      <c r="H1034" t="s">
        <v>2379</v>
      </c>
      <c r="I1034" t="str" cm="1">
        <f t="array" ref="I1034">_xlfn.IFS(B1034&lt;=18,"UNDERWEIGHT",B1034&lt;=24.9,"NORMALWEIGHT",B1034&lt;=29.9,"OVERWEIGHT",B1034&gt;=30,"OBESITY")</f>
        <v>OBESITY</v>
      </c>
      <c r="J1034" t="str" cm="1">
        <f t="array" ref="J1034">_xlfn.IFS(C1034&lt;=5.7,"NORMAL",C1034&lt;=6.4,"PREDIABETES",C1034&gt;=6.5,"DIABETES")</f>
        <v>DIABETES</v>
      </c>
    </row>
    <row r="1035" spans="1:10" x14ac:dyDescent="0.25">
      <c r="A1035" t="s">
        <v>1336</v>
      </c>
      <c r="B1035">
        <v>32.68</v>
      </c>
      <c r="C1035">
        <v>7.41</v>
      </c>
      <c r="D1035" t="s">
        <v>2379</v>
      </c>
      <c r="E1035" t="s">
        <v>2379</v>
      </c>
      <c r="F1035" t="s">
        <v>2379</v>
      </c>
      <c r="G1035" s="11">
        <v>0</v>
      </c>
      <c r="H1035" t="s">
        <v>2379</v>
      </c>
      <c r="I1035" t="str" cm="1">
        <f t="array" ref="I1035">_xlfn.IFS(B1035&lt;=18,"UNDERWEIGHT",B1035&lt;=24.9,"NORMALWEIGHT",B1035&lt;=29.9,"OVERWEIGHT",B1035&gt;=30,"OBESITY")</f>
        <v>OBESITY</v>
      </c>
      <c r="J1035" t="str" cm="1">
        <f t="array" ref="J1035">_xlfn.IFS(C1035&lt;=5.7,"NORMAL",C1035&lt;=6.4,"PREDIABETES",C1035&gt;=6.5,"DIABETES")</f>
        <v>DIABETES</v>
      </c>
    </row>
    <row r="1036" spans="1:10" x14ac:dyDescent="0.25">
      <c r="A1036" t="s">
        <v>1335</v>
      </c>
      <c r="B1036">
        <v>47.13</v>
      </c>
      <c r="C1036">
        <v>4.3099999999999996</v>
      </c>
      <c r="D1036" t="s">
        <v>2379</v>
      </c>
      <c r="E1036" t="s">
        <v>2379</v>
      </c>
      <c r="F1036" t="s">
        <v>2379</v>
      </c>
      <c r="G1036" s="11">
        <v>0</v>
      </c>
      <c r="H1036" t="s">
        <v>2379</v>
      </c>
      <c r="I1036" t="str" cm="1">
        <f t="array" ref="I1036">_xlfn.IFS(B1036&lt;=18,"UNDERWEIGHT",B1036&lt;=24.9,"NORMALWEIGHT",B1036&lt;=29.9,"OVERWEIGHT",B1036&gt;=30,"OBESITY")</f>
        <v>OBESITY</v>
      </c>
      <c r="J1036" t="str" cm="1">
        <f t="array" ref="J1036">_xlfn.IFS(C1036&lt;=5.7,"NORMAL",C1036&lt;=6.4,"PREDIABETES",C1036&gt;=6.5,"DIABETES")</f>
        <v>NORMAL</v>
      </c>
    </row>
    <row r="1037" spans="1:10" x14ac:dyDescent="0.25">
      <c r="A1037" t="s">
        <v>1334</v>
      </c>
      <c r="B1037">
        <v>36.67</v>
      </c>
      <c r="C1037">
        <v>10.83</v>
      </c>
      <c r="D1037" t="s">
        <v>2379</v>
      </c>
      <c r="E1037" t="s">
        <v>2379</v>
      </c>
      <c r="F1037" t="s">
        <v>2379</v>
      </c>
      <c r="G1037" s="11">
        <v>0</v>
      </c>
      <c r="H1037" t="s">
        <v>2379</v>
      </c>
      <c r="I1037" t="str" cm="1">
        <f t="array" ref="I1037">_xlfn.IFS(B1037&lt;=18,"UNDERWEIGHT",B1037&lt;=24.9,"NORMALWEIGHT",B1037&lt;=29.9,"OVERWEIGHT",B1037&gt;=30,"OBESITY")</f>
        <v>OBESITY</v>
      </c>
      <c r="J1037" t="str" cm="1">
        <f t="array" ref="J1037">_xlfn.IFS(C1037&lt;=5.7,"NORMAL",C1037&lt;=6.4,"PREDIABETES",C1037&gt;=6.5,"DIABETES")</f>
        <v>DIABETES</v>
      </c>
    </row>
    <row r="1038" spans="1:10" x14ac:dyDescent="0.25">
      <c r="A1038" t="s">
        <v>1333</v>
      </c>
      <c r="B1038">
        <v>33.630000000000003</v>
      </c>
      <c r="C1038">
        <v>11.31</v>
      </c>
      <c r="D1038" t="s">
        <v>2379</v>
      </c>
      <c r="E1038" t="s">
        <v>2379</v>
      </c>
      <c r="F1038" t="s">
        <v>2379</v>
      </c>
      <c r="G1038" s="11">
        <v>0</v>
      </c>
      <c r="H1038" t="s">
        <v>2379</v>
      </c>
      <c r="I1038" t="str" cm="1">
        <f t="array" ref="I1038">_xlfn.IFS(B1038&lt;=18,"UNDERWEIGHT",B1038&lt;=24.9,"NORMALWEIGHT",B1038&lt;=29.9,"OVERWEIGHT",B1038&gt;=30,"OBESITY")</f>
        <v>OBESITY</v>
      </c>
      <c r="J1038" t="str" cm="1">
        <f t="array" ref="J1038">_xlfn.IFS(C1038&lt;=5.7,"NORMAL",C1038&lt;=6.4,"PREDIABETES",C1038&gt;=6.5,"DIABETES")</f>
        <v>DIABETES</v>
      </c>
    </row>
    <row r="1039" spans="1:10" x14ac:dyDescent="0.25">
      <c r="A1039" t="s">
        <v>1332</v>
      </c>
      <c r="B1039">
        <v>32.67</v>
      </c>
      <c r="C1039">
        <v>11.81</v>
      </c>
      <c r="D1039" t="s">
        <v>2380</v>
      </c>
      <c r="E1039" t="s">
        <v>2379</v>
      </c>
      <c r="F1039" t="s">
        <v>2379</v>
      </c>
      <c r="G1039" s="11">
        <v>0</v>
      </c>
      <c r="H1039" t="s">
        <v>2379</v>
      </c>
      <c r="I1039" t="str" cm="1">
        <f t="array" ref="I1039">_xlfn.IFS(B1039&lt;=18,"UNDERWEIGHT",B1039&lt;=24.9,"NORMALWEIGHT",B1039&lt;=29.9,"OVERWEIGHT",B1039&gt;=30,"OBESITY")</f>
        <v>OBESITY</v>
      </c>
      <c r="J1039" t="str" cm="1">
        <f t="array" ref="J1039">_xlfn.IFS(C1039&lt;=5.7,"NORMAL",C1039&lt;=6.4,"PREDIABETES",C1039&gt;=6.5,"DIABETES")</f>
        <v>DIABETES</v>
      </c>
    </row>
    <row r="1040" spans="1:10" x14ac:dyDescent="0.25">
      <c r="A1040" t="s">
        <v>1331</v>
      </c>
      <c r="B1040">
        <v>33.299999999999997</v>
      </c>
      <c r="C1040">
        <v>8.26</v>
      </c>
      <c r="D1040" t="s">
        <v>2380</v>
      </c>
      <c r="E1040" t="s">
        <v>2379</v>
      </c>
      <c r="F1040" t="s">
        <v>2379</v>
      </c>
      <c r="G1040" s="11">
        <v>2</v>
      </c>
      <c r="H1040" t="s">
        <v>2379</v>
      </c>
      <c r="I1040" t="str" cm="1">
        <f t="array" ref="I1040">_xlfn.IFS(B1040&lt;=18,"UNDERWEIGHT",B1040&lt;=24.9,"NORMALWEIGHT",B1040&lt;=29.9,"OVERWEIGHT",B1040&gt;=30,"OBESITY")</f>
        <v>OBESITY</v>
      </c>
      <c r="J1040" t="str" cm="1">
        <f t="array" ref="J1040">_xlfn.IFS(C1040&lt;=5.7,"NORMAL",C1040&lt;=6.4,"PREDIABETES",C1040&gt;=6.5,"DIABETES")</f>
        <v>DIABETES</v>
      </c>
    </row>
    <row r="1041" spans="1:10" x14ac:dyDescent="0.25">
      <c r="A1041" t="s">
        <v>1330</v>
      </c>
      <c r="B1041">
        <v>30.78</v>
      </c>
      <c r="C1041">
        <v>10.74</v>
      </c>
      <c r="D1041" t="s">
        <v>2380</v>
      </c>
      <c r="E1041" t="s">
        <v>2379</v>
      </c>
      <c r="F1041" t="s">
        <v>2379</v>
      </c>
      <c r="G1041" s="11">
        <v>2</v>
      </c>
      <c r="H1041" t="s">
        <v>2379</v>
      </c>
      <c r="I1041" t="str" cm="1">
        <f t="array" ref="I1041">_xlfn.IFS(B1041&lt;=18,"UNDERWEIGHT",B1041&lt;=24.9,"NORMALWEIGHT",B1041&lt;=29.9,"OVERWEIGHT",B1041&gt;=30,"OBESITY")</f>
        <v>OBESITY</v>
      </c>
      <c r="J1041" t="str" cm="1">
        <f t="array" ref="J1041">_xlfn.IFS(C1041&lt;=5.7,"NORMAL",C1041&lt;=6.4,"PREDIABETES",C1041&gt;=6.5,"DIABETES")</f>
        <v>DIABETES</v>
      </c>
    </row>
    <row r="1042" spans="1:10" x14ac:dyDescent="0.25">
      <c r="A1042" t="s">
        <v>1329</v>
      </c>
      <c r="B1042">
        <v>28.975000000000001</v>
      </c>
      <c r="C1042">
        <v>7.69</v>
      </c>
      <c r="D1042" t="s">
        <v>2380</v>
      </c>
      <c r="E1042" t="s">
        <v>2379</v>
      </c>
      <c r="F1042" t="s">
        <v>2379</v>
      </c>
      <c r="G1042" s="11">
        <v>0</v>
      </c>
      <c r="H1042" t="s">
        <v>2379</v>
      </c>
      <c r="I1042" t="str" cm="1">
        <f t="array" ref="I1042">_xlfn.IFS(B1042&lt;=18,"UNDERWEIGHT",B1042&lt;=24.9,"NORMALWEIGHT",B1042&lt;=29.9,"OVERWEIGHT",B1042&gt;=30,"OBESITY")</f>
        <v>OVERWEIGHT</v>
      </c>
      <c r="J1042" t="str" cm="1">
        <f t="array" ref="J1042">_xlfn.IFS(C1042&lt;=5.7,"NORMAL",C1042&lt;=6.4,"PREDIABETES",C1042&gt;=6.5,"DIABETES")</f>
        <v>DIABETES</v>
      </c>
    </row>
    <row r="1043" spans="1:10" x14ac:dyDescent="0.25">
      <c r="A1043" t="s">
        <v>1328</v>
      </c>
      <c r="B1043">
        <v>33.4</v>
      </c>
      <c r="C1043">
        <v>4.84</v>
      </c>
      <c r="D1043" t="s">
        <v>2379</v>
      </c>
      <c r="E1043" t="s">
        <v>2379</v>
      </c>
      <c r="F1043" t="s">
        <v>2379</v>
      </c>
      <c r="G1043" s="11">
        <v>0</v>
      </c>
      <c r="H1043" t="s">
        <v>2379</v>
      </c>
      <c r="I1043" t="str" cm="1">
        <f t="array" ref="I1043">_xlfn.IFS(B1043&lt;=18,"UNDERWEIGHT",B1043&lt;=24.9,"NORMALWEIGHT",B1043&lt;=29.9,"OVERWEIGHT",B1043&gt;=30,"OBESITY")</f>
        <v>OBESITY</v>
      </c>
      <c r="J1043" t="str" cm="1">
        <f t="array" ref="J1043">_xlfn.IFS(C1043&lt;=5.7,"NORMAL",C1043&lt;=6.4,"PREDIABETES",C1043&gt;=6.5,"DIABETES")</f>
        <v>NORMAL</v>
      </c>
    </row>
    <row r="1044" spans="1:10" x14ac:dyDescent="0.25">
      <c r="A1044" t="s">
        <v>1327</v>
      </c>
      <c r="B1044">
        <v>21.5</v>
      </c>
      <c r="C1044">
        <v>9.77</v>
      </c>
      <c r="D1044" t="s">
        <v>2380</v>
      </c>
      <c r="E1044" t="s">
        <v>2379</v>
      </c>
      <c r="F1044" t="s">
        <v>2379</v>
      </c>
      <c r="G1044" s="11">
        <v>0</v>
      </c>
      <c r="H1044" t="s">
        <v>2379</v>
      </c>
      <c r="I1044" t="str" cm="1">
        <f t="array" ref="I1044">_xlfn.IFS(B1044&lt;=18,"UNDERWEIGHT",B1044&lt;=24.9,"NORMALWEIGHT",B1044&lt;=29.9,"OVERWEIGHT",B1044&gt;=30,"OBESITY")</f>
        <v>NORMALWEIGHT</v>
      </c>
      <c r="J1044" t="str" cm="1">
        <f t="array" ref="J1044">_xlfn.IFS(C1044&lt;=5.7,"NORMAL",C1044&lt;=6.4,"PREDIABETES",C1044&gt;=6.5,"DIABETES")</f>
        <v>DIABETES</v>
      </c>
    </row>
    <row r="1045" spans="1:10" x14ac:dyDescent="0.25">
      <c r="A1045" t="s">
        <v>1326</v>
      </c>
      <c r="B1045">
        <v>38.14</v>
      </c>
      <c r="C1045">
        <v>5.84</v>
      </c>
      <c r="D1045" t="s">
        <v>2379</v>
      </c>
      <c r="E1045" t="s">
        <v>2379</v>
      </c>
      <c r="F1045" t="s">
        <v>2379</v>
      </c>
      <c r="G1045" s="11">
        <v>0</v>
      </c>
      <c r="H1045" t="s">
        <v>2379</v>
      </c>
      <c r="I1045" t="str" cm="1">
        <f t="array" ref="I1045">_xlfn.IFS(B1045&lt;=18,"UNDERWEIGHT",B1045&lt;=24.9,"NORMALWEIGHT",B1045&lt;=29.9,"OVERWEIGHT",B1045&gt;=30,"OBESITY")</f>
        <v>OBESITY</v>
      </c>
      <c r="J1045" t="str" cm="1">
        <f t="array" ref="J1045">_xlfn.IFS(C1045&lt;=5.7,"NORMAL",C1045&lt;=6.4,"PREDIABETES",C1045&gt;=6.5,"DIABETES")</f>
        <v>PREDIABETES</v>
      </c>
    </row>
    <row r="1046" spans="1:10" x14ac:dyDescent="0.25">
      <c r="A1046" t="s">
        <v>1325</v>
      </c>
      <c r="B1046">
        <v>35.42</v>
      </c>
      <c r="C1046">
        <v>8.6999999999999993</v>
      </c>
      <c r="D1046" t="s">
        <v>2380</v>
      </c>
      <c r="E1046" t="s">
        <v>2379</v>
      </c>
      <c r="F1046" t="s">
        <v>2379</v>
      </c>
      <c r="G1046" s="11">
        <v>1</v>
      </c>
      <c r="H1046" t="s">
        <v>2379</v>
      </c>
      <c r="I1046" t="str" cm="1">
        <f t="array" ref="I1046">_xlfn.IFS(B1046&lt;=18,"UNDERWEIGHT",B1046&lt;=24.9,"NORMALWEIGHT",B1046&lt;=29.9,"OVERWEIGHT",B1046&gt;=30,"OBESITY")</f>
        <v>OBESITY</v>
      </c>
      <c r="J1046" t="str" cm="1">
        <f t="array" ref="J1046">_xlfn.IFS(C1046&lt;=5.7,"NORMAL",C1046&lt;=6.4,"PREDIABETES",C1046&gt;=6.5,"DIABETES")</f>
        <v>DIABETES</v>
      </c>
    </row>
    <row r="1047" spans="1:10" x14ac:dyDescent="0.25">
      <c r="A1047" t="s">
        <v>1324</v>
      </c>
      <c r="B1047">
        <v>35.625</v>
      </c>
      <c r="C1047">
        <v>10.79</v>
      </c>
      <c r="D1047" t="s">
        <v>2379</v>
      </c>
      <c r="E1047" t="s">
        <v>2379</v>
      </c>
      <c r="F1047" t="s">
        <v>2379</v>
      </c>
      <c r="G1047" s="11">
        <v>0</v>
      </c>
      <c r="H1047" t="s">
        <v>2379</v>
      </c>
      <c r="I1047" t="str" cm="1">
        <f t="array" ref="I1047">_xlfn.IFS(B1047&lt;=18,"UNDERWEIGHT",B1047&lt;=24.9,"NORMALWEIGHT",B1047&lt;=29.9,"OVERWEIGHT",B1047&gt;=30,"OBESITY")</f>
        <v>OBESITY</v>
      </c>
      <c r="J1047" t="str" cm="1">
        <f t="array" ref="J1047">_xlfn.IFS(C1047&lt;=5.7,"NORMAL",C1047&lt;=6.4,"PREDIABETES",C1047&gt;=6.5,"DIABETES")</f>
        <v>DIABETES</v>
      </c>
    </row>
    <row r="1048" spans="1:10" x14ac:dyDescent="0.25">
      <c r="A1048" t="s">
        <v>1323</v>
      </c>
      <c r="B1048">
        <v>45.51</v>
      </c>
      <c r="C1048">
        <v>4.32</v>
      </c>
      <c r="D1048" t="s">
        <v>2379</v>
      </c>
      <c r="E1048" t="s">
        <v>2379</v>
      </c>
      <c r="F1048" t="s">
        <v>2379</v>
      </c>
      <c r="G1048" s="11">
        <v>1</v>
      </c>
      <c r="H1048" t="s">
        <v>2379</v>
      </c>
      <c r="I1048" t="str" cm="1">
        <f t="array" ref="I1048">_xlfn.IFS(B1048&lt;=18,"UNDERWEIGHT",B1048&lt;=24.9,"NORMALWEIGHT",B1048&lt;=29.9,"OVERWEIGHT",B1048&gt;=30,"OBESITY")</f>
        <v>OBESITY</v>
      </c>
      <c r="J1048" t="str" cm="1">
        <f t="array" ref="J1048">_xlfn.IFS(C1048&lt;=5.7,"NORMAL",C1048&lt;=6.4,"PREDIABETES",C1048&gt;=6.5,"DIABETES")</f>
        <v>NORMAL</v>
      </c>
    </row>
    <row r="1049" spans="1:10" x14ac:dyDescent="0.25">
      <c r="A1049" t="s">
        <v>1322</v>
      </c>
      <c r="B1049">
        <v>37.1</v>
      </c>
      <c r="C1049">
        <v>7.19</v>
      </c>
      <c r="D1049" t="s">
        <v>2380</v>
      </c>
      <c r="E1049" t="s">
        <v>2379</v>
      </c>
      <c r="F1049" t="s">
        <v>2379</v>
      </c>
      <c r="G1049" s="11">
        <v>0</v>
      </c>
      <c r="H1049" t="s">
        <v>2379</v>
      </c>
      <c r="I1049" t="str" cm="1">
        <f t="array" ref="I1049">_xlfn.IFS(B1049&lt;=18,"UNDERWEIGHT",B1049&lt;=24.9,"NORMALWEIGHT",B1049&lt;=29.9,"OVERWEIGHT",B1049&gt;=30,"OBESITY")</f>
        <v>OBESITY</v>
      </c>
      <c r="J1049" t="str" cm="1">
        <f t="array" ref="J1049">_xlfn.IFS(C1049&lt;=5.7,"NORMAL",C1049&lt;=6.4,"PREDIABETES",C1049&gt;=6.5,"DIABETES")</f>
        <v>DIABETES</v>
      </c>
    </row>
    <row r="1050" spans="1:10" x14ac:dyDescent="0.25">
      <c r="A1050" t="s">
        <v>1321</v>
      </c>
      <c r="B1050">
        <v>30.5</v>
      </c>
      <c r="C1050">
        <v>11.94</v>
      </c>
      <c r="D1050" t="s">
        <v>2380</v>
      </c>
      <c r="E1050" t="s">
        <v>2379</v>
      </c>
      <c r="F1050" t="s">
        <v>2379</v>
      </c>
      <c r="G1050" s="11">
        <v>0</v>
      </c>
      <c r="H1050" t="s">
        <v>2379</v>
      </c>
      <c r="I1050" t="str" cm="1">
        <f t="array" ref="I1050">_xlfn.IFS(B1050&lt;=18,"UNDERWEIGHT",B1050&lt;=24.9,"NORMALWEIGHT",B1050&lt;=29.9,"OVERWEIGHT",B1050&gt;=30,"OBESITY")</f>
        <v>OBESITY</v>
      </c>
      <c r="J1050" t="str" cm="1">
        <f t="array" ref="J1050">_xlfn.IFS(C1050&lt;=5.7,"NORMAL",C1050&lt;=6.4,"PREDIABETES",C1050&gt;=6.5,"DIABETES")</f>
        <v>DIABETES</v>
      </c>
    </row>
    <row r="1051" spans="1:10" x14ac:dyDescent="0.25">
      <c r="A1051" t="s">
        <v>1320</v>
      </c>
      <c r="B1051">
        <v>28.16</v>
      </c>
      <c r="C1051">
        <v>5.56</v>
      </c>
      <c r="D1051" t="s">
        <v>2379</v>
      </c>
      <c r="E1051" t="s">
        <v>2379</v>
      </c>
      <c r="F1051" t="s">
        <v>2379</v>
      </c>
      <c r="G1051" s="11">
        <v>2</v>
      </c>
      <c r="H1051" t="s">
        <v>2379</v>
      </c>
      <c r="I1051" t="str" cm="1">
        <f t="array" ref="I1051">_xlfn.IFS(B1051&lt;=18,"UNDERWEIGHT",B1051&lt;=24.9,"NORMALWEIGHT",B1051&lt;=29.9,"OVERWEIGHT",B1051&gt;=30,"OBESITY")</f>
        <v>OVERWEIGHT</v>
      </c>
      <c r="J1051" t="str" cm="1">
        <f t="array" ref="J1051">_xlfn.IFS(C1051&lt;=5.7,"NORMAL",C1051&lt;=6.4,"PREDIABETES",C1051&gt;=6.5,"DIABETES")</f>
        <v>NORMAL</v>
      </c>
    </row>
    <row r="1052" spans="1:10" x14ac:dyDescent="0.25">
      <c r="A1052" t="s">
        <v>1319</v>
      </c>
      <c r="B1052">
        <v>29.1</v>
      </c>
      <c r="C1052">
        <v>5.64</v>
      </c>
      <c r="D1052" t="s">
        <v>2380</v>
      </c>
      <c r="E1052" t="s">
        <v>2379</v>
      </c>
      <c r="F1052" t="s">
        <v>2379</v>
      </c>
      <c r="G1052" s="11">
        <v>0</v>
      </c>
      <c r="H1052" t="s">
        <v>2379</v>
      </c>
      <c r="I1052" t="str" cm="1">
        <f t="array" ref="I1052">_xlfn.IFS(B1052&lt;=18,"UNDERWEIGHT",B1052&lt;=24.9,"NORMALWEIGHT",B1052&lt;=29.9,"OVERWEIGHT",B1052&gt;=30,"OBESITY")</f>
        <v>OVERWEIGHT</v>
      </c>
      <c r="J1052" t="str" cm="1">
        <f t="array" ref="J1052">_xlfn.IFS(C1052&lt;=5.7,"NORMAL",C1052&lt;=6.4,"PREDIABETES",C1052&gt;=6.5,"DIABETES")</f>
        <v>NORMAL</v>
      </c>
    </row>
    <row r="1053" spans="1:10" x14ac:dyDescent="0.25">
      <c r="A1053" t="s">
        <v>1318</v>
      </c>
      <c r="B1053">
        <v>30.22</v>
      </c>
      <c r="C1053">
        <v>4.6500000000000004</v>
      </c>
      <c r="D1053" t="s">
        <v>2379</v>
      </c>
      <c r="E1053" t="s">
        <v>2379</v>
      </c>
      <c r="F1053" t="s">
        <v>2379</v>
      </c>
      <c r="G1053" s="11">
        <v>0</v>
      </c>
      <c r="H1053" t="s">
        <v>2379</v>
      </c>
      <c r="I1053" t="str" cm="1">
        <f t="array" ref="I1053">_xlfn.IFS(B1053&lt;=18,"UNDERWEIGHT",B1053&lt;=24.9,"NORMALWEIGHT",B1053&lt;=29.9,"OVERWEIGHT",B1053&gt;=30,"OBESITY")</f>
        <v>OBESITY</v>
      </c>
      <c r="J1053" t="str" cm="1">
        <f t="array" ref="J1053">_xlfn.IFS(C1053&lt;=5.7,"NORMAL",C1053&lt;=6.4,"PREDIABETES",C1053&gt;=6.5,"DIABETES")</f>
        <v>NORMAL</v>
      </c>
    </row>
    <row r="1054" spans="1:10" x14ac:dyDescent="0.25">
      <c r="A1054" t="s">
        <v>1317</v>
      </c>
      <c r="B1054">
        <v>24.29</v>
      </c>
      <c r="C1054">
        <v>9.0500000000000007</v>
      </c>
      <c r="D1054" t="s">
        <v>2379</v>
      </c>
      <c r="E1054" t="s">
        <v>2379</v>
      </c>
      <c r="F1054" t="s">
        <v>2379</v>
      </c>
      <c r="G1054" s="11">
        <v>0</v>
      </c>
      <c r="H1054" t="s">
        <v>2379</v>
      </c>
      <c r="I1054" t="str" cm="1">
        <f t="array" ref="I1054">_xlfn.IFS(B1054&lt;=18,"UNDERWEIGHT",B1054&lt;=24.9,"NORMALWEIGHT",B1054&lt;=29.9,"OVERWEIGHT",B1054&gt;=30,"OBESITY")</f>
        <v>NORMALWEIGHT</v>
      </c>
      <c r="J1054" t="str" cm="1">
        <f t="array" ref="J1054">_xlfn.IFS(C1054&lt;=5.7,"NORMAL",C1054&lt;=6.4,"PREDIABETES",C1054&gt;=6.5,"DIABETES")</f>
        <v>DIABETES</v>
      </c>
    </row>
    <row r="1055" spans="1:10" x14ac:dyDescent="0.25">
      <c r="A1055" t="s">
        <v>1316</v>
      </c>
      <c r="B1055">
        <v>29.39</v>
      </c>
      <c r="C1055">
        <v>4.5199999999999996</v>
      </c>
      <c r="D1055" t="s">
        <v>2380</v>
      </c>
      <c r="E1055" t="s">
        <v>2379</v>
      </c>
      <c r="F1055" t="s">
        <v>2379</v>
      </c>
      <c r="G1055" s="11">
        <v>0</v>
      </c>
      <c r="H1055" t="s">
        <v>2379</v>
      </c>
      <c r="I1055" t="str" cm="1">
        <f t="array" ref="I1055">_xlfn.IFS(B1055&lt;=18,"UNDERWEIGHT",B1055&lt;=24.9,"NORMALWEIGHT",B1055&lt;=29.9,"OVERWEIGHT",B1055&gt;=30,"OBESITY")</f>
        <v>OVERWEIGHT</v>
      </c>
      <c r="J1055" t="str" cm="1">
        <f t="array" ref="J1055">_xlfn.IFS(C1055&lt;=5.7,"NORMAL",C1055&lt;=6.4,"PREDIABETES",C1055&gt;=6.5,"DIABETES")</f>
        <v>NORMAL</v>
      </c>
    </row>
    <row r="1056" spans="1:10" x14ac:dyDescent="0.25">
      <c r="A1056" t="s">
        <v>1315</v>
      </c>
      <c r="B1056">
        <v>25.66</v>
      </c>
      <c r="C1056">
        <v>4.62</v>
      </c>
      <c r="D1056" t="s">
        <v>2380</v>
      </c>
      <c r="E1056" t="s">
        <v>2379</v>
      </c>
      <c r="F1056" t="s">
        <v>2379</v>
      </c>
      <c r="G1056" s="11">
        <v>1</v>
      </c>
      <c r="H1056" t="s">
        <v>2379</v>
      </c>
      <c r="I1056" t="str" cm="1">
        <f t="array" ref="I1056">_xlfn.IFS(B1056&lt;=18,"UNDERWEIGHT",B1056&lt;=24.9,"NORMALWEIGHT",B1056&lt;=29.9,"OVERWEIGHT",B1056&gt;=30,"OBESITY")</f>
        <v>OVERWEIGHT</v>
      </c>
      <c r="J1056" t="str" cm="1">
        <f t="array" ref="J1056">_xlfn.IFS(C1056&lt;=5.7,"NORMAL",C1056&lt;=6.4,"PREDIABETES",C1056&gt;=6.5,"DIABETES")</f>
        <v>NORMAL</v>
      </c>
    </row>
    <row r="1057" spans="1:10" x14ac:dyDescent="0.25">
      <c r="A1057" t="s">
        <v>1314</v>
      </c>
      <c r="B1057">
        <v>39.11</v>
      </c>
      <c r="C1057">
        <v>5.87</v>
      </c>
      <c r="D1057" t="s">
        <v>2379</v>
      </c>
      <c r="E1057" t="s">
        <v>2379</v>
      </c>
      <c r="F1057" t="s">
        <v>2379</v>
      </c>
      <c r="G1057" s="11">
        <v>0</v>
      </c>
      <c r="H1057" t="s">
        <v>2379</v>
      </c>
      <c r="I1057" t="str" cm="1">
        <f t="array" ref="I1057">_xlfn.IFS(B1057&lt;=18,"UNDERWEIGHT",B1057&lt;=24.9,"NORMALWEIGHT",B1057&lt;=29.9,"OVERWEIGHT",B1057&gt;=30,"OBESITY")</f>
        <v>OBESITY</v>
      </c>
      <c r="J1057" t="str" cm="1">
        <f t="array" ref="J1057">_xlfn.IFS(C1057&lt;=5.7,"NORMAL",C1057&lt;=6.4,"PREDIABETES",C1057&gt;=6.5,"DIABETES")</f>
        <v>PREDIABETES</v>
      </c>
    </row>
    <row r="1058" spans="1:10" x14ac:dyDescent="0.25">
      <c r="A1058" t="s">
        <v>1313</v>
      </c>
      <c r="B1058">
        <v>43.78</v>
      </c>
      <c r="C1058">
        <v>5.71</v>
      </c>
      <c r="D1058" t="s">
        <v>2379</v>
      </c>
      <c r="E1058" t="s">
        <v>2379</v>
      </c>
      <c r="F1058" t="s">
        <v>2379</v>
      </c>
      <c r="G1058" s="11">
        <v>1</v>
      </c>
      <c r="H1058" t="s">
        <v>2379</v>
      </c>
      <c r="I1058" t="str" cm="1">
        <f t="array" ref="I1058">_xlfn.IFS(B1058&lt;=18,"UNDERWEIGHT",B1058&lt;=24.9,"NORMALWEIGHT",B1058&lt;=29.9,"OVERWEIGHT",B1058&gt;=30,"OBESITY")</f>
        <v>OBESITY</v>
      </c>
      <c r="J1058" t="str" cm="1">
        <f t="array" ref="J1058">_xlfn.IFS(C1058&lt;=5.7,"NORMAL",C1058&lt;=6.4,"PREDIABETES",C1058&gt;=6.5,"DIABETES")</f>
        <v>PREDIABETES</v>
      </c>
    </row>
    <row r="1059" spans="1:10" x14ac:dyDescent="0.25">
      <c r="A1059" t="s">
        <v>1312</v>
      </c>
      <c r="B1059">
        <v>24.35</v>
      </c>
      <c r="C1059">
        <v>9.08</v>
      </c>
      <c r="D1059" t="s">
        <v>2379</v>
      </c>
      <c r="E1059" t="s">
        <v>2379</v>
      </c>
      <c r="F1059" t="s">
        <v>2379</v>
      </c>
      <c r="G1059" s="11">
        <v>0</v>
      </c>
      <c r="H1059" t="s">
        <v>2379</v>
      </c>
      <c r="I1059" t="str" cm="1">
        <f t="array" ref="I1059">_xlfn.IFS(B1059&lt;=18,"UNDERWEIGHT",B1059&lt;=24.9,"NORMALWEIGHT",B1059&lt;=29.9,"OVERWEIGHT",B1059&gt;=30,"OBESITY")</f>
        <v>NORMALWEIGHT</v>
      </c>
      <c r="J1059" t="str" cm="1">
        <f t="array" ref="J1059">_xlfn.IFS(C1059&lt;=5.7,"NORMAL",C1059&lt;=6.4,"PREDIABETES",C1059&gt;=6.5,"DIABETES")</f>
        <v>DIABETES</v>
      </c>
    </row>
    <row r="1060" spans="1:10" x14ac:dyDescent="0.25">
      <c r="A1060" t="s">
        <v>1311</v>
      </c>
      <c r="B1060">
        <v>40.299999999999997</v>
      </c>
      <c r="C1060">
        <v>5.3</v>
      </c>
      <c r="D1060" t="s">
        <v>2380</v>
      </c>
      <c r="E1060" t="s">
        <v>2379</v>
      </c>
      <c r="F1060" t="s">
        <v>2379</v>
      </c>
      <c r="G1060" s="11">
        <v>2</v>
      </c>
      <c r="H1060" t="s">
        <v>2379</v>
      </c>
      <c r="I1060" t="str" cm="1">
        <f t="array" ref="I1060">_xlfn.IFS(B1060&lt;=18,"UNDERWEIGHT",B1060&lt;=24.9,"NORMALWEIGHT",B1060&lt;=29.9,"OVERWEIGHT",B1060&gt;=30,"OBESITY")</f>
        <v>OBESITY</v>
      </c>
      <c r="J1060" t="str" cm="1">
        <f t="array" ref="J1060">_xlfn.IFS(C1060&lt;=5.7,"NORMAL",C1060&lt;=6.4,"PREDIABETES",C1060&gt;=6.5,"DIABETES")</f>
        <v>NORMAL</v>
      </c>
    </row>
    <row r="1061" spans="1:10" x14ac:dyDescent="0.25">
      <c r="A1061" t="s">
        <v>1310</v>
      </c>
      <c r="B1061">
        <v>32.774999999999999</v>
      </c>
      <c r="C1061">
        <v>11.76</v>
      </c>
      <c r="D1061" t="s">
        <v>2380</v>
      </c>
      <c r="E1061" t="s">
        <v>2379</v>
      </c>
      <c r="F1061" t="s">
        <v>2379</v>
      </c>
      <c r="G1061" s="11">
        <v>0</v>
      </c>
      <c r="H1061" t="s">
        <v>2379</v>
      </c>
      <c r="I1061" t="str" cm="1">
        <f t="array" ref="I1061">_xlfn.IFS(B1061&lt;=18,"UNDERWEIGHT",B1061&lt;=24.9,"NORMALWEIGHT",B1061&lt;=29.9,"OVERWEIGHT",B1061&gt;=30,"OBESITY")</f>
        <v>OBESITY</v>
      </c>
      <c r="J1061" t="str" cm="1">
        <f t="array" ref="J1061">_xlfn.IFS(C1061&lt;=5.7,"NORMAL",C1061&lt;=6.4,"PREDIABETES",C1061&gt;=6.5,"DIABETES")</f>
        <v>DIABETES</v>
      </c>
    </row>
    <row r="1062" spans="1:10" x14ac:dyDescent="0.25">
      <c r="A1062" t="s">
        <v>1309</v>
      </c>
      <c r="B1062">
        <v>39.6</v>
      </c>
      <c r="C1062">
        <v>5.1100000000000003</v>
      </c>
      <c r="D1062" t="s">
        <v>2380</v>
      </c>
      <c r="E1062" t="s">
        <v>2379</v>
      </c>
      <c r="F1062" t="s">
        <v>2379</v>
      </c>
      <c r="G1062" s="11">
        <v>2</v>
      </c>
      <c r="H1062" t="s">
        <v>2379</v>
      </c>
      <c r="I1062" t="str" cm="1">
        <f t="array" ref="I1062">_xlfn.IFS(B1062&lt;=18,"UNDERWEIGHT",B1062&lt;=24.9,"NORMALWEIGHT",B1062&lt;=29.9,"OVERWEIGHT",B1062&gt;=30,"OBESITY")</f>
        <v>OBESITY</v>
      </c>
      <c r="J1062" t="str" cm="1">
        <f t="array" ref="J1062">_xlfn.IFS(C1062&lt;=5.7,"NORMAL",C1062&lt;=6.4,"PREDIABETES",C1062&gt;=6.5,"DIABETES")</f>
        <v>NORMAL</v>
      </c>
    </row>
    <row r="1063" spans="1:10" x14ac:dyDescent="0.25">
      <c r="A1063" t="s">
        <v>1308</v>
      </c>
      <c r="B1063">
        <v>30.97</v>
      </c>
      <c r="C1063">
        <v>5.54</v>
      </c>
      <c r="D1063" t="s">
        <v>2379</v>
      </c>
      <c r="E1063" t="s">
        <v>2379</v>
      </c>
      <c r="F1063" t="s">
        <v>2379</v>
      </c>
      <c r="G1063" s="11">
        <v>2</v>
      </c>
      <c r="H1063" t="s">
        <v>2379</v>
      </c>
      <c r="I1063" t="str" cm="1">
        <f t="array" ref="I1063">_xlfn.IFS(B1063&lt;=18,"UNDERWEIGHT",B1063&lt;=24.9,"NORMALWEIGHT",B1063&lt;=29.9,"OVERWEIGHT",B1063&gt;=30,"OBESITY")</f>
        <v>OBESITY</v>
      </c>
      <c r="J1063" t="str" cm="1">
        <f t="array" ref="J1063">_xlfn.IFS(C1063&lt;=5.7,"NORMAL",C1063&lt;=6.4,"PREDIABETES",C1063&gt;=6.5,"DIABETES")</f>
        <v>NORMAL</v>
      </c>
    </row>
    <row r="1064" spans="1:10" x14ac:dyDescent="0.25">
      <c r="A1064" t="s">
        <v>1307</v>
      </c>
      <c r="B1064">
        <v>27.645</v>
      </c>
      <c r="C1064">
        <v>8.8699999999999992</v>
      </c>
      <c r="D1064" t="s">
        <v>2380</v>
      </c>
      <c r="E1064" t="s">
        <v>2379</v>
      </c>
      <c r="F1064" t="s">
        <v>2379</v>
      </c>
      <c r="G1064" s="11">
        <v>0</v>
      </c>
      <c r="H1064" t="s">
        <v>2379</v>
      </c>
      <c r="I1064" t="str" cm="1">
        <f t="array" ref="I1064">_xlfn.IFS(B1064&lt;=18,"UNDERWEIGHT",B1064&lt;=24.9,"NORMALWEIGHT",B1064&lt;=29.9,"OVERWEIGHT",B1064&gt;=30,"OBESITY")</f>
        <v>OVERWEIGHT</v>
      </c>
      <c r="J1064" t="str" cm="1">
        <f t="array" ref="J1064">_xlfn.IFS(C1064&lt;=5.7,"NORMAL",C1064&lt;=6.4,"PREDIABETES",C1064&gt;=6.5,"DIABETES")</f>
        <v>DIABETES</v>
      </c>
    </row>
    <row r="1065" spans="1:10" x14ac:dyDescent="0.25">
      <c r="A1065" t="s">
        <v>1306</v>
      </c>
      <c r="B1065">
        <v>34.43</v>
      </c>
      <c r="C1065">
        <v>5.96</v>
      </c>
      <c r="D1065" t="s">
        <v>2380</v>
      </c>
      <c r="E1065" t="s">
        <v>2379</v>
      </c>
      <c r="F1065" t="s">
        <v>2379</v>
      </c>
      <c r="G1065" s="11">
        <v>2</v>
      </c>
      <c r="H1065" t="s">
        <v>2379</v>
      </c>
      <c r="I1065" t="str" cm="1">
        <f t="array" ref="I1065">_xlfn.IFS(B1065&lt;=18,"UNDERWEIGHT",B1065&lt;=24.9,"NORMALWEIGHT",B1065&lt;=29.9,"OVERWEIGHT",B1065&gt;=30,"OBESITY")</f>
        <v>OBESITY</v>
      </c>
      <c r="J1065" t="str" cm="1">
        <f t="array" ref="J1065">_xlfn.IFS(C1065&lt;=5.7,"NORMAL",C1065&lt;=6.4,"PREDIABETES",C1065&gt;=6.5,"DIABETES")</f>
        <v>PREDIABETES</v>
      </c>
    </row>
    <row r="1066" spans="1:10" x14ac:dyDescent="0.25">
      <c r="A1066" t="s">
        <v>1305</v>
      </c>
      <c r="B1066">
        <v>39.6</v>
      </c>
      <c r="C1066">
        <v>4.4400000000000004</v>
      </c>
      <c r="D1066" t="s">
        <v>2380</v>
      </c>
      <c r="E1066" t="s">
        <v>2379</v>
      </c>
      <c r="F1066" t="s">
        <v>2380</v>
      </c>
      <c r="G1066" s="11">
        <v>1</v>
      </c>
      <c r="H1066" t="s">
        <v>2379</v>
      </c>
      <c r="I1066" t="str" cm="1">
        <f t="array" ref="I1066">_xlfn.IFS(B1066&lt;=18,"UNDERWEIGHT",B1066&lt;=24.9,"NORMALWEIGHT",B1066&lt;=29.9,"OVERWEIGHT",B1066&gt;=30,"OBESITY")</f>
        <v>OBESITY</v>
      </c>
      <c r="J1066" t="str" cm="1">
        <f t="array" ref="J1066">_xlfn.IFS(C1066&lt;=5.7,"NORMAL",C1066&lt;=6.4,"PREDIABETES",C1066&gt;=6.5,"DIABETES")</f>
        <v>NORMAL</v>
      </c>
    </row>
    <row r="1067" spans="1:10" x14ac:dyDescent="0.25">
      <c r="A1067" t="s">
        <v>1304</v>
      </c>
      <c r="B1067">
        <v>22.1</v>
      </c>
      <c r="C1067">
        <v>4.6500000000000004</v>
      </c>
      <c r="D1067" t="s">
        <v>2380</v>
      </c>
      <c r="E1067" t="s">
        <v>2379</v>
      </c>
      <c r="F1067" t="s">
        <v>2379</v>
      </c>
      <c r="G1067" s="11">
        <v>2</v>
      </c>
      <c r="H1067" t="s">
        <v>2379</v>
      </c>
      <c r="I1067" t="str" cm="1">
        <f t="array" ref="I1067">_xlfn.IFS(B1067&lt;=18,"UNDERWEIGHT",B1067&lt;=24.9,"NORMALWEIGHT",B1067&lt;=29.9,"OVERWEIGHT",B1067&gt;=30,"OBESITY")</f>
        <v>NORMALWEIGHT</v>
      </c>
      <c r="J1067" t="str" cm="1">
        <f t="array" ref="J1067">_xlfn.IFS(C1067&lt;=5.7,"NORMAL",C1067&lt;=6.4,"PREDIABETES",C1067&gt;=6.5,"DIABETES")</f>
        <v>NORMAL</v>
      </c>
    </row>
    <row r="1068" spans="1:10" x14ac:dyDescent="0.25">
      <c r="A1068" t="s">
        <v>1303</v>
      </c>
      <c r="B1068">
        <v>33.25</v>
      </c>
      <c r="C1068">
        <v>5.64</v>
      </c>
      <c r="D1068" t="s">
        <v>2380</v>
      </c>
      <c r="E1068" t="s">
        <v>2379</v>
      </c>
      <c r="F1068" t="s">
        <v>2380</v>
      </c>
      <c r="G1068" s="11">
        <v>1</v>
      </c>
      <c r="H1068" t="s">
        <v>2379</v>
      </c>
      <c r="I1068" t="str" cm="1">
        <f t="array" ref="I1068">_xlfn.IFS(B1068&lt;=18,"UNDERWEIGHT",B1068&lt;=24.9,"NORMALWEIGHT",B1068&lt;=29.9,"OVERWEIGHT",B1068&gt;=30,"OBESITY")</f>
        <v>OBESITY</v>
      </c>
      <c r="J1068" t="str" cm="1">
        <f t="array" ref="J1068">_xlfn.IFS(C1068&lt;=5.7,"NORMAL",C1068&lt;=6.4,"PREDIABETES",C1068&gt;=6.5,"DIABETES")</f>
        <v>NORMAL</v>
      </c>
    </row>
    <row r="1069" spans="1:10" x14ac:dyDescent="0.25">
      <c r="A1069" t="s">
        <v>1302</v>
      </c>
      <c r="B1069">
        <v>33.33</v>
      </c>
      <c r="C1069">
        <v>10.19</v>
      </c>
      <c r="D1069" t="s">
        <v>2379</v>
      </c>
      <c r="E1069" t="s">
        <v>2379</v>
      </c>
      <c r="F1069" t="s">
        <v>2379</v>
      </c>
      <c r="G1069" s="11">
        <v>0</v>
      </c>
      <c r="H1069" t="s">
        <v>2379</v>
      </c>
      <c r="I1069" t="str" cm="1">
        <f t="array" ref="I1069">_xlfn.IFS(B1069&lt;=18,"UNDERWEIGHT",B1069&lt;=24.9,"NORMALWEIGHT",B1069&lt;=29.9,"OVERWEIGHT",B1069&gt;=30,"OBESITY")</f>
        <v>OBESITY</v>
      </c>
      <c r="J1069" t="str" cm="1">
        <f t="array" ref="J1069">_xlfn.IFS(C1069&lt;=5.7,"NORMAL",C1069&lt;=6.4,"PREDIABETES",C1069&gt;=6.5,"DIABETES")</f>
        <v>DIABETES</v>
      </c>
    </row>
    <row r="1070" spans="1:10" x14ac:dyDescent="0.25">
      <c r="A1070" t="s">
        <v>1301</v>
      </c>
      <c r="B1070">
        <v>30.5</v>
      </c>
      <c r="C1070">
        <v>10.79</v>
      </c>
      <c r="D1070" t="s">
        <v>2379</v>
      </c>
      <c r="E1070" t="s">
        <v>2379</v>
      </c>
      <c r="F1070" t="s">
        <v>2379</v>
      </c>
      <c r="G1070" s="11">
        <v>0</v>
      </c>
      <c r="H1070" t="s">
        <v>2379</v>
      </c>
      <c r="I1070" t="str" cm="1">
        <f t="array" ref="I1070">_xlfn.IFS(B1070&lt;=18,"UNDERWEIGHT",B1070&lt;=24.9,"NORMALWEIGHT",B1070&lt;=29.9,"OVERWEIGHT",B1070&gt;=30,"OBESITY")</f>
        <v>OBESITY</v>
      </c>
      <c r="J1070" t="str" cm="1">
        <f t="array" ref="J1070">_xlfn.IFS(C1070&lt;=5.7,"NORMAL",C1070&lt;=6.4,"PREDIABETES",C1070&gt;=6.5,"DIABETES")</f>
        <v>DIABETES</v>
      </c>
    </row>
    <row r="1071" spans="1:10" x14ac:dyDescent="0.25">
      <c r="A1071" t="s">
        <v>1300</v>
      </c>
      <c r="B1071">
        <v>30.3</v>
      </c>
      <c r="C1071">
        <v>4.24</v>
      </c>
      <c r="D1071" t="s">
        <v>2379</v>
      </c>
      <c r="E1071" t="s">
        <v>2379</v>
      </c>
      <c r="F1071" t="s">
        <v>2379</v>
      </c>
      <c r="G1071" s="11">
        <v>0</v>
      </c>
      <c r="H1071" t="s">
        <v>2379</v>
      </c>
      <c r="I1071" t="str" cm="1">
        <f t="array" ref="I1071">_xlfn.IFS(B1071&lt;=18,"UNDERWEIGHT",B1071&lt;=24.9,"NORMALWEIGHT",B1071&lt;=29.9,"OVERWEIGHT",B1071&gt;=30,"OBESITY")</f>
        <v>OBESITY</v>
      </c>
      <c r="J1071" t="str" cm="1">
        <f t="array" ref="J1071">_xlfn.IFS(C1071&lt;=5.7,"NORMAL",C1071&lt;=6.4,"PREDIABETES",C1071&gt;=6.5,"DIABETES")</f>
        <v>NORMAL</v>
      </c>
    </row>
    <row r="1072" spans="1:10" x14ac:dyDescent="0.25">
      <c r="A1072" t="s">
        <v>1299</v>
      </c>
      <c r="B1072">
        <v>26.22</v>
      </c>
      <c r="C1072">
        <v>5.83</v>
      </c>
      <c r="D1072" t="s">
        <v>2379</v>
      </c>
      <c r="E1072" t="s">
        <v>2379</v>
      </c>
      <c r="F1072" t="s">
        <v>2379</v>
      </c>
      <c r="G1072" s="11">
        <v>2</v>
      </c>
      <c r="H1072" t="s">
        <v>2379</v>
      </c>
      <c r="I1072" t="str" cm="1">
        <f t="array" ref="I1072">_xlfn.IFS(B1072&lt;=18,"UNDERWEIGHT",B1072&lt;=24.9,"NORMALWEIGHT",B1072&lt;=29.9,"OVERWEIGHT",B1072&gt;=30,"OBESITY")</f>
        <v>OVERWEIGHT</v>
      </c>
      <c r="J1072" t="str" cm="1">
        <f t="array" ref="J1072">_xlfn.IFS(C1072&lt;=5.7,"NORMAL",C1072&lt;=6.4,"PREDIABETES",C1072&gt;=6.5,"DIABETES")</f>
        <v>PREDIABETES</v>
      </c>
    </row>
    <row r="1073" spans="1:10" x14ac:dyDescent="0.25">
      <c r="A1073" t="s">
        <v>1298</v>
      </c>
      <c r="B1073">
        <v>29.99</v>
      </c>
      <c r="C1073">
        <v>11.85</v>
      </c>
      <c r="D1073" t="s">
        <v>2379</v>
      </c>
      <c r="E1073" t="s">
        <v>2379</v>
      </c>
      <c r="F1073" t="s">
        <v>2379</v>
      </c>
      <c r="G1073" s="11">
        <v>0</v>
      </c>
      <c r="H1073" t="s">
        <v>2379</v>
      </c>
      <c r="I1073" t="str" cm="1">
        <f t="array" ref="I1073">_xlfn.IFS(B1073&lt;=18,"UNDERWEIGHT",B1073&lt;=24.9,"NORMALWEIGHT",B1073&lt;=29.99,"OVERWEIGHT",B1073&gt;=30,"OBESITY")</f>
        <v>OVERWEIGHT</v>
      </c>
      <c r="J1073" t="str" cm="1">
        <f t="array" ref="J1073">_xlfn.IFS(C1073&lt;=5.7,"NORMAL",C1073&lt;=6.4,"PREDIABETES",C1073&gt;=6.5,"DIABETES")</f>
        <v>DIABETES</v>
      </c>
    </row>
    <row r="1074" spans="1:10" x14ac:dyDescent="0.25">
      <c r="A1074" t="s">
        <v>1297</v>
      </c>
      <c r="B1074">
        <v>36.380000000000003</v>
      </c>
      <c r="C1074">
        <v>5.98</v>
      </c>
      <c r="D1074" t="s">
        <v>2379</v>
      </c>
      <c r="E1074" t="s">
        <v>2379</v>
      </c>
      <c r="F1074" t="s">
        <v>2379</v>
      </c>
      <c r="G1074" s="11">
        <v>1</v>
      </c>
      <c r="H1074" t="s">
        <v>2379</v>
      </c>
      <c r="I1074" t="str" cm="1">
        <f t="array" ref="I1074">_xlfn.IFS(B1074&lt;=18,"UNDERWEIGHT",B1074&lt;=24.9,"NORMALWEIGHT",B1074&lt;=29.9,"OVERWEIGHT",B1074&gt;=30,"OBESITY")</f>
        <v>OBESITY</v>
      </c>
      <c r="J1074" t="str" cm="1">
        <f t="array" ref="J1074">_xlfn.IFS(C1074&lt;=5.7,"NORMAL",C1074&lt;=6.4,"PREDIABETES",C1074&gt;=6.5,"DIABETES")</f>
        <v>PREDIABETES</v>
      </c>
    </row>
    <row r="1075" spans="1:10" x14ac:dyDescent="0.25">
      <c r="A1075" t="s">
        <v>1296</v>
      </c>
      <c r="B1075">
        <v>31.16</v>
      </c>
      <c r="C1075">
        <v>4.26</v>
      </c>
      <c r="D1075" t="s">
        <v>2380</v>
      </c>
      <c r="E1075" t="s">
        <v>2379</v>
      </c>
      <c r="F1075" t="s">
        <v>2380</v>
      </c>
      <c r="G1075" s="11">
        <v>1</v>
      </c>
      <c r="H1075" t="s">
        <v>2379</v>
      </c>
      <c r="I1075" t="str" cm="1">
        <f t="array" ref="I1075">_xlfn.IFS(B1075&lt;=18,"UNDERWEIGHT",B1075&lt;=24.9,"NORMALWEIGHT",B1075&lt;=29.9,"OVERWEIGHT",B1075&gt;=30,"OBESITY")</f>
        <v>OBESITY</v>
      </c>
      <c r="J1075" t="str" cm="1">
        <f t="array" ref="J1075">_xlfn.IFS(C1075&lt;=5.7,"NORMAL",C1075&lt;=6.4,"PREDIABETES",C1075&gt;=6.5,"DIABETES")</f>
        <v>NORMAL</v>
      </c>
    </row>
    <row r="1076" spans="1:10" x14ac:dyDescent="0.25">
      <c r="A1076" t="s">
        <v>1295</v>
      </c>
      <c r="B1076">
        <v>25.55</v>
      </c>
      <c r="C1076">
        <v>4.96</v>
      </c>
      <c r="D1076" t="s">
        <v>2380</v>
      </c>
      <c r="E1076" t="s">
        <v>2379</v>
      </c>
      <c r="F1076" t="s">
        <v>2379</v>
      </c>
      <c r="G1076" s="11">
        <v>1</v>
      </c>
      <c r="H1076" t="s">
        <v>2379</v>
      </c>
      <c r="I1076" t="str" cm="1">
        <f t="array" ref="I1076">_xlfn.IFS(B1076&lt;=18,"UNDERWEIGHT",B1076&lt;=24.9,"NORMALWEIGHT",B1076&lt;=29.9,"OVERWEIGHT",B1076&gt;=30,"OBESITY")</f>
        <v>OVERWEIGHT</v>
      </c>
      <c r="J1076" t="str" cm="1">
        <f t="array" ref="J1076">_xlfn.IFS(C1076&lt;=5.7,"NORMAL",C1076&lt;=6.4,"PREDIABETES",C1076&gt;=6.5,"DIABETES")</f>
        <v>NORMAL</v>
      </c>
    </row>
    <row r="1077" spans="1:10" x14ac:dyDescent="0.25">
      <c r="A1077" t="s">
        <v>1294</v>
      </c>
      <c r="B1077">
        <v>28.77</v>
      </c>
      <c r="C1077">
        <v>4</v>
      </c>
      <c r="D1077" t="s">
        <v>2380</v>
      </c>
      <c r="E1077" t="s">
        <v>2379</v>
      </c>
      <c r="F1077" t="s">
        <v>2379</v>
      </c>
      <c r="G1077" s="11">
        <v>0</v>
      </c>
      <c r="H1077" t="s">
        <v>2379</v>
      </c>
      <c r="I1077" t="str" cm="1">
        <f t="array" ref="I1077">_xlfn.IFS(B1077&lt;=18,"UNDERWEIGHT",B1077&lt;=24.9,"NORMALWEIGHT",B1077&lt;=29.9,"OVERWEIGHT",B1077&gt;=30,"OBESITY")</f>
        <v>OVERWEIGHT</v>
      </c>
      <c r="J1077" t="str" cm="1">
        <f t="array" ref="J1077">_xlfn.IFS(C1077&lt;=5.7,"NORMAL",C1077&lt;=6.4,"PREDIABETES",C1077&gt;=6.5,"DIABETES")</f>
        <v>NORMAL</v>
      </c>
    </row>
    <row r="1078" spans="1:10" x14ac:dyDescent="0.25">
      <c r="A1078" t="s">
        <v>1293</v>
      </c>
      <c r="B1078">
        <v>23.14</v>
      </c>
      <c r="C1078">
        <v>4.1500000000000004</v>
      </c>
      <c r="D1078" t="s">
        <v>2380</v>
      </c>
      <c r="E1078" t="s">
        <v>2379</v>
      </c>
      <c r="F1078" t="s">
        <v>2379</v>
      </c>
      <c r="G1078" s="11">
        <v>1</v>
      </c>
      <c r="H1078" t="s">
        <v>2379</v>
      </c>
      <c r="I1078" t="str" cm="1">
        <f t="array" ref="I1078">_xlfn.IFS(B1078&lt;=18,"UNDERWEIGHT",B1078&lt;=24.9,"NORMALWEIGHT",B1078&lt;=29.9,"OVERWEIGHT",B1078&gt;=30,"OBESITY")</f>
        <v>NORMALWEIGHT</v>
      </c>
      <c r="J1078" t="str" cm="1">
        <f t="array" ref="J1078">_xlfn.IFS(C1078&lt;=5.7,"NORMAL",C1078&lt;=6.4,"PREDIABETES",C1078&gt;=6.5,"DIABETES")</f>
        <v>NORMAL</v>
      </c>
    </row>
    <row r="1079" spans="1:10" x14ac:dyDescent="0.25">
      <c r="A1079" t="s">
        <v>1292</v>
      </c>
      <c r="B1079">
        <v>39.6</v>
      </c>
      <c r="C1079">
        <v>11.36</v>
      </c>
      <c r="D1079" t="s">
        <v>2379</v>
      </c>
      <c r="E1079" t="s">
        <v>2379</v>
      </c>
      <c r="F1079" t="s">
        <v>2379</v>
      </c>
      <c r="G1079" s="11">
        <v>0</v>
      </c>
      <c r="H1079" t="s">
        <v>2379</v>
      </c>
      <c r="I1079" t="str" cm="1">
        <f t="array" ref="I1079">_xlfn.IFS(B1079&lt;=18,"UNDERWEIGHT",B1079&lt;=24.9,"NORMALWEIGHT",B1079&lt;=29.9,"OVERWEIGHT",B1079&gt;=30,"OBESITY")</f>
        <v>OBESITY</v>
      </c>
      <c r="J1079" t="str" cm="1">
        <f t="array" ref="J1079">_xlfn.IFS(C1079&lt;=5.7,"NORMAL",C1079&lt;=6.4,"PREDIABETES",C1079&gt;=6.5,"DIABETES")</f>
        <v>DIABETES</v>
      </c>
    </row>
    <row r="1080" spans="1:10" x14ac:dyDescent="0.25">
      <c r="A1080" t="s">
        <v>1291</v>
      </c>
      <c r="B1080">
        <v>29.2</v>
      </c>
      <c r="C1080">
        <v>7.53</v>
      </c>
      <c r="D1080" t="s">
        <v>2379</v>
      </c>
      <c r="E1080" t="s">
        <v>2379</v>
      </c>
      <c r="F1080" t="s">
        <v>2379</v>
      </c>
      <c r="G1080" s="11">
        <v>0</v>
      </c>
      <c r="H1080" t="s">
        <v>2379</v>
      </c>
      <c r="I1080" t="str" cm="1">
        <f t="array" ref="I1080">_xlfn.IFS(B1080&lt;=18,"UNDERWEIGHT",B1080&lt;=24.9,"NORMALWEIGHT",B1080&lt;=29.9,"OVERWEIGHT",B1080&gt;=30,"OBESITY")</f>
        <v>OVERWEIGHT</v>
      </c>
      <c r="J1080" t="str" cm="1">
        <f t="array" ref="J1080">_xlfn.IFS(C1080&lt;=5.7,"NORMAL",C1080&lt;=6.4,"PREDIABETES",C1080&gt;=6.5,"DIABETES")</f>
        <v>DIABETES</v>
      </c>
    </row>
    <row r="1081" spans="1:10" x14ac:dyDescent="0.25">
      <c r="A1081" t="s">
        <v>1290</v>
      </c>
      <c r="B1081">
        <v>32.774999999999999</v>
      </c>
      <c r="C1081">
        <v>7.95</v>
      </c>
      <c r="D1081" t="s">
        <v>2379</v>
      </c>
      <c r="E1081" t="s">
        <v>2379</v>
      </c>
      <c r="F1081" t="s">
        <v>2379</v>
      </c>
      <c r="G1081" s="11">
        <v>0</v>
      </c>
      <c r="H1081" t="s">
        <v>2379</v>
      </c>
      <c r="I1081" t="str" cm="1">
        <f t="array" ref="I1081">_xlfn.IFS(B1081&lt;=18,"UNDERWEIGHT",B1081&lt;=24.9,"NORMALWEIGHT",B1081&lt;=29.9,"OVERWEIGHT",B1081&gt;=30,"OBESITY")</f>
        <v>OBESITY</v>
      </c>
      <c r="J1081" t="str" cm="1">
        <f t="array" ref="J1081">_xlfn.IFS(C1081&lt;=5.7,"NORMAL",C1081&lt;=6.4,"PREDIABETES",C1081&gt;=6.5,"DIABETES")</f>
        <v>DIABETES</v>
      </c>
    </row>
    <row r="1082" spans="1:10" x14ac:dyDescent="0.25">
      <c r="A1082" t="s">
        <v>1289</v>
      </c>
      <c r="B1082">
        <v>24.035</v>
      </c>
      <c r="C1082">
        <v>8.5</v>
      </c>
      <c r="D1082" t="s">
        <v>2379</v>
      </c>
      <c r="E1082" t="s">
        <v>2379</v>
      </c>
      <c r="F1082" t="s">
        <v>2379</v>
      </c>
      <c r="G1082" s="11">
        <v>0</v>
      </c>
      <c r="H1082" t="s">
        <v>2379</v>
      </c>
      <c r="I1082" t="str" cm="1">
        <f t="array" ref="I1082">_xlfn.IFS(B1082&lt;=18,"UNDERWEIGHT",B1082&lt;=24.9,"NORMALWEIGHT",B1082&lt;=29.9,"OVERWEIGHT",B1082&gt;=30,"OBESITY")</f>
        <v>NORMALWEIGHT</v>
      </c>
      <c r="J1082" t="str" cm="1">
        <f t="array" ref="J1082">_xlfn.IFS(C1082&lt;=5.7,"NORMAL",C1082&lt;=6.4,"PREDIABETES",C1082&gt;=6.5,"DIABETES")</f>
        <v>DIABETES</v>
      </c>
    </row>
    <row r="1083" spans="1:10" x14ac:dyDescent="0.25">
      <c r="A1083" t="s">
        <v>1288</v>
      </c>
      <c r="B1083">
        <v>30.55</v>
      </c>
      <c r="C1083">
        <v>5.89</v>
      </c>
      <c r="D1083" t="s">
        <v>2379</v>
      </c>
      <c r="E1083" t="s">
        <v>2379</v>
      </c>
      <c r="F1083" t="s">
        <v>2380</v>
      </c>
      <c r="G1083" s="11">
        <v>1</v>
      </c>
      <c r="H1083" t="s">
        <v>2379</v>
      </c>
      <c r="I1083" t="str" cm="1">
        <f t="array" ref="I1083">_xlfn.IFS(B1083&lt;=18,"UNDERWEIGHT",B1083&lt;=24.9,"NORMALWEIGHT",B1083&lt;=29.9,"OVERWEIGHT",B1083&gt;=30,"OBESITY")</f>
        <v>OBESITY</v>
      </c>
      <c r="J1083" t="str" cm="1">
        <f t="array" ref="J1083">_xlfn.IFS(C1083&lt;=5.7,"NORMAL",C1083&lt;=6.4,"PREDIABETES",C1083&gt;=6.5,"DIABETES")</f>
        <v>PREDIABETES</v>
      </c>
    </row>
    <row r="1084" spans="1:10" x14ac:dyDescent="0.25">
      <c r="A1084" t="s">
        <v>1287</v>
      </c>
      <c r="B1084">
        <v>28.81</v>
      </c>
      <c r="C1084">
        <v>8.76</v>
      </c>
      <c r="D1084" t="s">
        <v>2379</v>
      </c>
      <c r="E1084" t="s">
        <v>2379</v>
      </c>
      <c r="F1084" t="s">
        <v>2379</v>
      </c>
      <c r="G1084" s="11">
        <v>2</v>
      </c>
      <c r="H1084" t="s">
        <v>2379</v>
      </c>
      <c r="I1084" t="str" cm="1">
        <f t="array" ref="I1084">_xlfn.IFS(B1084&lt;=18,"UNDERWEIGHT",B1084&lt;=24.9,"NORMALWEIGHT",B1084&lt;=29.9,"OVERWEIGHT",B1084&gt;=30,"OBESITY")</f>
        <v>OVERWEIGHT</v>
      </c>
      <c r="J1084" t="str" cm="1">
        <f t="array" ref="J1084">_xlfn.IFS(C1084&lt;=5.7,"NORMAL",C1084&lt;=6.4,"PREDIABETES",C1084&gt;=6.5,"DIABETES")</f>
        <v>DIABETES</v>
      </c>
    </row>
    <row r="1085" spans="1:10" x14ac:dyDescent="0.25">
      <c r="A1085" t="s">
        <v>1286</v>
      </c>
      <c r="B1085">
        <v>31.66</v>
      </c>
      <c r="C1085">
        <v>4.1100000000000003</v>
      </c>
      <c r="D1085" t="s">
        <v>2379</v>
      </c>
      <c r="E1085" t="s">
        <v>2379</v>
      </c>
      <c r="F1085" t="s">
        <v>2379</v>
      </c>
      <c r="G1085" s="11">
        <v>0</v>
      </c>
      <c r="H1085" t="s">
        <v>2379</v>
      </c>
      <c r="I1085" t="str" cm="1">
        <f t="array" ref="I1085">_xlfn.IFS(B1085&lt;=18,"UNDERWEIGHT",B1085&lt;=24.9,"NORMALWEIGHT",B1085&lt;=29.9,"OVERWEIGHT",B1085&gt;=30,"OBESITY")</f>
        <v>OBESITY</v>
      </c>
      <c r="J1085" t="str" cm="1">
        <f t="array" ref="J1085">_xlfn.IFS(C1085&lt;=5.7,"NORMAL",C1085&lt;=6.4,"PREDIABETES",C1085&gt;=6.5,"DIABETES")</f>
        <v>NORMAL</v>
      </c>
    </row>
    <row r="1086" spans="1:10" x14ac:dyDescent="0.25">
      <c r="A1086" t="s">
        <v>1285</v>
      </c>
      <c r="B1086">
        <v>28.215</v>
      </c>
      <c r="C1086">
        <v>7.56</v>
      </c>
      <c r="D1086" t="s">
        <v>2380</v>
      </c>
      <c r="E1086" t="s">
        <v>2379</v>
      </c>
      <c r="F1086" t="s">
        <v>2379</v>
      </c>
      <c r="G1086" s="11">
        <v>1</v>
      </c>
      <c r="H1086" t="s">
        <v>2379</v>
      </c>
      <c r="I1086" t="str" cm="1">
        <f t="array" ref="I1086">_xlfn.IFS(B1086&lt;=18,"UNDERWEIGHT",B1086&lt;=24.9,"NORMALWEIGHT",B1086&lt;=29.9,"OVERWEIGHT",B1086&gt;=30,"OBESITY")</f>
        <v>OVERWEIGHT</v>
      </c>
      <c r="J1086" t="str" cm="1">
        <f t="array" ref="J1086">_xlfn.IFS(C1086&lt;=5.7,"NORMAL",C1086&lt;=6.4,"PREDIABETES",C1086&gt;=6.5,"DIABETES")</f>
        <v>DIABETES</v>
      </c>
    </row>
    <row r="1087" spans="1:10" x14ac:dyDescent="0.25">
      <c r="A1087" t="s">
        <v>1284</v>
      </c>
      <c r="B1087">
        <v>26.12</v>
      </c>
      <c r="C1087">
        <v>4.17</v>
      </c>
      <c r="D1087" t="s">
        <v>2380</v>
      </c>
      <c r="E1087" t="s">
        <v>2379</v>
      </c>
      <c r="F1087" t="s">
        <v>2380</v>
      </c>
      <c r="G1087" s="11">
        <v>1</v>
      </c>
      <c r="H1087" t="s">
        <v>2379</v>
      </c>
      <c r="I1087" t="str" cm="1">
        <f t="array" ref="I1087">_xlfn.IFS(B1087&lt;=18,"UNDERWEIGHT",B1087&lt;=24.9,"NORMALWEIGHT",B1087&lt;=29.9,"OVERWEIGHT",B1087&gt;=30,"OBESITY")</f>
        <v>OVERWEIGHT</v>
      </c>
      <c r="J1087" t="str" cm="1">
        <f t="array" ref="J1087">_xlfn.IFS(C1087&lt;=5.7,"NORMAL",C1087&lt;=6.4,"PREDIABETES",C1087&gt;=6.5,"DIABETES")</f>
        <v>NORMAL</v>
      </c>
    </row>
    <row r="1088" spans="1:10" x14ac:dyDescent="0.25">
      <c r="A1088" t="s">
        <v>1283</v>
      </c>
      <c r="B1088">
        <v>36.630000000000003</v>
      </c>
      <c r="C1088">
        <v>11.42</v>
      </c>
      <c r="D1088" t="s">
        <v>2379</v>
      </c>
      <c r="E1088" t="s">
        <v>2379</v>
      </c>
      <c r="F1088" t="s">
        <v>2379</v>
      </c>
      <c r="G1088" s="11">
        <v>2</v>
      </c>
      <c r="H1088" t="s">
        <v>2379</v>
      </c>
      <c r="I1088" t="str" cm="1">
        <f t="array" ref="I1088">_xlfn.IFS(B1088&lt;=18,"UNDERWEIGHT",B1088&lt;=24.9,"NORMALWEIGHT",B1088&lt;=29.9,"OVERWEIGHT",B1088&gt;=30,"OBESITY")</f>
        <v>OBESITY</v>
      </c>
      <c r="J1088" t="str" cm="1">
        <f t="array" ref="J1088">_xlfn.IFS(C1088&lt;=5.7,"NORMAL",C1088&lt;=6.4,"PREDIABETES",C1088&gt;=6.5,"DIABETES")</f>
        <v>DIABETES</v>
      </c>
    </row>
    <row r="1089" spans="1:10" x14ac:dyDescent="0.25">
      <c r="A1089" t="s">
        <v>1282</v>
      </c>
      <c r="B1089">
        <v>33.344999999999999</v>
      </c>
      <c r="C1089">
        <v>7.33</v>
      </c>
      <c r="D1089" t="s">
        <v>2379</v>
      </c>
      <c r="E1089" t="s">
        <v>2379</v>
      </c>
      <c r="F1089" t="s">
        <v>2379</v>
      </c>
      <c r="G1089" s="11">
        <v>2</v>
      </c>
      <c r="H1089" t="s">
        <v>2379</v>
      </c>
      <c r="I1089" t="str" cm="1">
        <f t="array" ref="I1089">_xlfn.IFS(B1089&lt;=18,"UNDERWEIGHT",B1089&lt;=24.9,"NORMALWEIGHT",B1089&lt;=29.9,"OVERWEIGHT",B1089&gt;=30,"OBESITY")</f>
        <v>OBESITY</v>
      </c>
      <c r="J1089" t="str" cm="1">
        <f t="array" ref="J1089">_xlfn.IFS(C1089&lt;=5.7,"NORMAL",C1089&lt;=6.4,"PREDIABETES",C1089&gt;=6.5,"DIABETES")</f>
        <v>DIABETES</v>
      </c>
    </row>
    <row r="1090" spans="1:10" x14ac:dyDescent="0.25">
      <c r="A1090" t="s">
        <v>1281</v>
      </c>
      <c r="B1090">
        <v>27.11</v>
      </c>
      <c r="C1090">
        <v>6.7</v>
      </c>
      <c r="D1090" t="s">
        <v>2379</v>
      </c>
      <c r="E1090" t="s">
        <v>2379</v>
      </c>
      <c r="F1090" t="s">
        <v>2379</v>
      </c>
      <c r="G1090" s="11">
        <v>0</v>
      </c>
      <c r="H1090" t="s">
        <v>2379</v>
      </c>
      <c r="I1090" t="str" cm="1">
        <f t="array" ref="I1090">_xlfn.IFS(B1090&lt;=18,"UNDERWEIGHT",B1090&lt;=24.9,"NORMALWEIGHT",B1090&lt;=29.9,"OVERWEIGHT",B1090&gt;=30,"OBESITY")</f>
        <v>OVERWEIGHT</v>
      </c>
      <c r="J1090" t="str" cm="1">
        <f t="array" ref="J1090">_xlfn.IFS(C1090&lt;=5.7,"NORMAL",C1090&lt;=6.4,"PREDIABETES",C1090&gt;=6.5,"DIABETES")</f>
        <v>DIABETES</v>
      </c>
    </row>
    <row r="1091" spans="1:10" x14ac:dyDescent="0.25">
      <c r="A1091" t="s">
        <v>1280</v>
      </c>
      <c r="B1091">
        <v>26.6</v>
      </c>
      <c r="C1091">
        <v>5.27</v>
      </c>
      <c r="D1091" t="s">
        <v>2380</v>
      </c>
      <c r="E1091" t="s">
        <v>2379</v>
      </c>
      <c r="F1091" t="s">
        <v>2380</v>
      </c>
      <c r="G1091" s="11">
        <v>1</v>
      </c>
      <c r="H1091" t="s">
        <v>2379</v>
      </c>
      <c r="I1091" t="str" cm="1">
        <f t="array" ref="I1091">_xlfn.IFS(B1091&lt;=18,"UNDERWEIGHT",B1091&lt;=24.9,"NORMALWEIGHT",B1091&lt;=29.9,"OVERWEIGHT",B1091&gt;=30,"OBESITY")</f>
        <v>OVERWEIGHT</v>
      </c>
      <c r="J1091" t="str" cm="1">
        <f t="array" ref="J1091">_xlfn.IFS(C1091&lt;=5.7,"NORMAL",C1091&lt;=6.4,"PREDIABETES",C1091&gt;=6.5,"DIABETES")</f>
        <v>NORMAL</v>
      </c>
    </row>
    <row r="1092" spans="1:10" x14ac:dyDescent="0.25">
      <c r="A1092" t="s">
        <v>1279</v>
      </c>
      <c r="B1092">
        <v>30.41</v>
      </c>
      <c r="C1092">
        <v>7.72</v>
      </c>
      <c r="D1092" t="s">
        <v>2379</v>
      </c>
      <c r="E1092" t="s">
        <v>2379</v>
      </c>
      <c r="F1092" t="s">
        <v>2379</v>
      </c>
      <c r="G1092" s="11">
        <v>0</v>
      </c>
      <c r="H1092" t="s">
        <v>2379</v>
      </c>
      <c r="I1092" t="str" cm="1">
        <f t="array" ref="I1092">_xlfn.IFS(B1092&lt;=18,"UNDERWEIGHT",B1092&lt;=24.9,"NORMALWEIGHT",B1092&lt;=29.9,"OVERWEIGHT",B1092&gt;=30,"OBESITY")</f>
        <v>OBESITY</v>
      </c>
      <c r="J1092" t="str" cm="1">
        <f t="array" ref="J1092">_xlfn.IFS(C1092&lt;=5.7,"NORMAL",C1092&lt;=6.4,"PREDIABETES",C1092&gt;=6.5,"DIABETES")</f>
        <v>DIABETES</v>
      </c>
    </row>
    <row r="1093" spans="1:10" x14ac:dyDescent="0.25">
      <c r="A1093" t="s">
        <v>1278</v>
      </c>
      <c r="B1093">
        <v>28.98</v>
      </c>
      <c r="C1093">
        <v>8.68</v>
      </c>
      <c r="D1093" t="s">
        <v>2379</v>
      </c>
      <c r="E1093" t="s">
        <v>2379</v>
      </c>
      <c r="F1093" t="s">
        <v>2379</v>
      </c>
      <c r="G1093" s="11">
        <v>2</v>
      </c>
      <c r="H1093" t="s">
        <v>2379</v>
      </c>
      <c r="I1093" t="str" cm="1">
        <f t="array" ref="I1093">_xlfn.IFS(B1093&lt;=18,"UNDERWEIGHT",B1093&lt;=24.9,"NORMALWEIGHT",B1093&lt;=29.9,"OVERWEIGHT",B1093&gt;=30,"OBESITY")</f>
        <v>OVERWEIGHT</v>
      </c>
      <c r="J1093" t="str" cm="1">
        <f t="array" ref="J1093">_xlfn.IFS(C1093&lt;=5.7,"NORMAL",C1093&lt;=6.4,"PREDIABETES",C1093&gt;=6.5,"DIABETES")</f>
        <v>DIABETES</v>
      </c>
    </row>
    <row r="1094" spans="1:10" x14ac:dyDescent="0.25">
      <c r="A1094" t="s">
        <v>1277</v>
      </c>
      <c r="B1094">
        <v>31.24</v>
      </c>
      <c r="C1094">
        <v>9.8000000000000007</v>
      </c>
      <c r="D1094" t="s">
        <v>2379</v>
      </c>
      <c r="E1094" t="s">
        <v>2379</v>
      </c>
      <c r="F1094" t="s">
        <v>2379</v>
      </c>
      <c r="G1094" s="11">
        <v>0</v>
      </c>
      <c r="H1094" t="s">
        <v>2379</v>
      </c>
      <c r="I1094" t="str" cm="1">
        <f t="array" ref="I1094">_xlfn.IFS(B1094&lt;=18,"UNDERWEIGHT",B1094&lt;=24.9,"NORMALWEIGHT",B1094&lt;=29.9,"OVERWEIGHT",B1094&gt;=30,"OBESITY")</f>
        <v>OBESITY</v>
      </c>
      <c r="J1094" t="str" cm="1">
        <f t="array" ref="J1094">_xlfn.IFS(C1094&lt;=5.7,"NORMAL",C1094&lt;=6.4,"PREDIABETES",C1094&gt;=6.5,"DIABETES")</f>
        <v>DIABETES</v>
      </c>
    </row>
    <row r="1095" spans="1:10" x14ac:dyDescent="0.25">
      <c r="A1095" t="s">
        <v>1276</v>
      </c>
      <c r="B1095">
        <v>31.54</v>
      </c>
      <c r="C1095">
        <v>4.4400000000000004</v>
      </c>
      <c r="D1095" t="s">
        <v>2379</v>
      </c>
      <c r="E1095" t="s">
        <v>2379</v>
      </c>
      <c r="F1095" t="s">
        <v>2379</v>
      </c>
      <c r="G1095" s="11">
        <v>0</v>
      </c>
      <c r="H1095" t="s">
        <v>2379</v>
      </c>
      <c r="I1095" t="str" cm="1">
        <f t="array" ref="I1095">_xlfn.IFS(B1095&lt;=18,"UNDERWEIGHT",B1095&lt;=24.9,"NORMALWEIGHT",B1095&lt;=29.9,"OVERWEIGHT",B1095&gt;=30,"OBESITY")</f>
        <v>OBESITY</v>
      </c>
      <c r="J1095" t="str" cm="1">
        <f t="array" ref="J1095">_xlfn.IFS(C1095&lt;=5.7,"NORMAL",C1095&lt;=6.4,"PREDIABETES",C1095&gt;=6.5,"DIABETES")</f>
        <v>NORMAL</v>
      </c>
    </row>
    <row r="1096" spans="1:10" x14ac:dyDescent="0.25">
      <c r="A1096" t="s">
        <v>1275</v>
      </c>
      <c r="B1096">
        <v>38.6</v>
      </c>
      <c r="C1096">
        <v>7.19</v>
      </c>
      <c r="D1096" t="s">
        <v>2380</v>
      </c>
      <c r="E1096" t="s">
        <v>2379</v>
      </c>
      <c r="F1096" t="s">
        <v>2379</v>
      </c>
      <c r="G1096" s="11">
        <v>2</v>
      </c>
      <c r="H1096" t="s">
        <v>2379</v>
      </c>
      <c r="I1096" t="str" cm="1">
        <f t="array" ref="I1096">_xlfn.IFS(B1096&lt;=18,"UNDERWEIGHT",B1096&lt;=24.9,"NORMALWEIGHT",B1096&lt;=29.9,"OVERWEIGHT",B1096&gt;=30,"OBESITY")</f>
        <v>OBESITY</v>
      </c>
      <c r="J1096" t="str" cm="1">
        <f t="array" ref="J1096">_xlfn.IFS(C1096&lt;=5.7,"NORMAL",C1096&lt;=6.4,"PREDIABETES",C1096&gt;=6.5,"DIABETES")</f>
        <v>DIABETES</v>
      </c>
    </row>
    <row r="1097" spans="1:10" x14ac:dyDescent="0.25">
      <c r="A1097" t="s">
        <v>1274</v>
      </c>
      <c r="B1097">
        <v>37.950000000000003</v>
      </c>
      <c r="C1097">
        <v>6.06</v>
      </c>
      <c r="D1097" t="s">
        <v>2379</v>
      </c>
      <c r="E1097" t="s">
        <v>2379</v>
      </c>
      <c r="F1097" t="s">
        <v>2379</v>
      </c>
      <c r="G1097" s="11">
        <v>0</v>
      </c>
      <c r="H1097" t="s">
        <v>2379</v>
      </c>
      <c r="I1097" t="str" cm="1">
        <f t="array" ref="I1097">_xlfn.IFS(B1097&lt;=18,"UNDERWEIGHT",B1097&lt;=24.9,"NORMALWEIGHT",B1097&lt;=29.9,"OVERWEIGHT",B1097&gt;=30,"OBESITY")</f>
        <v>OBESITY</v>
      </c>
      <c r="J1097" t="str" cm="1">
        <f t="array" ref="J1097">_xlfn.IFS(C1097&lt;=5.7,"NORMAL",C1097&lt;=6.4,"PREDIABETES",C1097&gt;=6.5,"DIABETES")</f>
        <v>PREDIABETES</v>
      </c>
    </row>
    <row r="1098" spans="1:10" x14ac:dyDescent="0.25">
      <c r="A1098" t="s">
        <v>1273</v>
      </c>
      <c r="B1098">
        <v>38.97</v>
      </c>
      <c r="C1098">
        <v>5.12</v>
      </c>
      <c r="D1098" t="s">
        <v>2379</v>
      </c>
      <c r="E1098" t="s">
        <v>2379</v>
      </c>
      <c r="F1098" t="s">
        <v>2379</v>
      </c>
      <c r="G1098" s="11">
        <v>0</v>
      </c>
      <c r="H1098" t="s">
        <v>2379</v>
      </c>
      <c r="I1098" t="str" cm="1">
        <f t="array" ref="I1098">_xlfn.IFS(B1098&lt;=18,"UNDERWEIGHT",B1098&lt;=24.9,"NORMALWEIGHT",B1098&lt;=29.9,"OVERWEIGHT",B1098&gt;=30,"OBESITY")</f>
        <v>OBESITY</v>
      </c>
      <c r="J1098" t="str" cm="1">
        <f t="array" ref="J1098">_xlfn.IFS(C1098&lt;=5.7,"NORMAL",C1098&lt;=6.4,"PREDIABETES",C1098&gt;=6.5,"DIABETES")</f>
        <v>NORMAL</v>
      </c>
    </row>
    <row r="1099" spans="1:10" x14ac:dyDescent="0.25">
      <c r="A1099" t="s">
        <v>1272</v>
      </c>
      <c r="B1099">
        <v>21.2</v>
      </c>
      <c r="C1099">
        <v>10.72</v>
      </c>
      <c r="D1099" t="s">
        <v>2379</v>
      </c>
      <c r="E1099" t="s">
        <v>2379</v>
      </c>
      <c r="F1099" t="s">
        <v>2379</v>
      </c>
      <c r="G1099" s="11">
        <v>0</v>
      </c>
      <c r="H1099" t="s">
        <v>2379</v>
      </c>
      <c r="I1099" t="str" cm="1">
        <f t="array" ref="I1099">_xlfn.IFS(B1099&lt;=18,"UNDERWEIGHT",B1099&lt;=24.9,"NORMALWEIGHT",B1099&lt;=29.9,"OVERWEIGHT",B1099&gt;=30,"OBESITY")</f>
        <v>NORMALWEIGHT</v>
      </c>
      <c r="J1099" t="str" cm="1">
        <f t="array" ref="J1099">_xlfn.IFS(C1099&lt;=5.7,"NORMAL",C1099&lt;=6.4,"PREDIABETES",C1099&gt;=6.5,"DIABETES")</f>
        <v>DIABETES</v>
      </c>
    </row>
    <row r="1100" spans="1:10" x14ac:dyDescent="0.25">
      <c r="A1100" t="s">
        <v>1271</v>
      </c>
      <c r="B1100">
        <v>23.96</v>
      </c>
      <c r="C1100">
        <v>9.58</v>
      </c>
      <c r="D1100" t="s">
        <v>2380</v>
      </c>
      <c r="E1100" t="s">
        <v>2379</v>
      </c>
      <c r="F1100" t="s">
        <v>2380</v>
      </c>
      <c r="G1100" s="11">
        <v>1</v>
      </c>
      <c r="H1100" t="s">
        <v>2379</v>
      </c>
      <c r="I1100" t="str" cm="1">
        <f t="array" ref="I1100">_xlfn.IFS(B1100&lt;=18,"UNDERWEIGHT",B1100&lt;=24.9,"NORMALWEIGHT",B1100&lt;=29.9,"OVERWEIGHT",B1100&gt;=30,"OBESITY")</f>
        <v>NORMALWEIGHT</v>
      </c>
      <c r="J1100" t="str" cm="1">
        <f t="array" ref="J1100">_xlfn.IFS(C1100&lt;=5.7,"NORMAL",C1100&lt;=6.4,"PREDIABETES",C1100&gt;=6.5,"DIABETES")</f>
        <v>DIABETES</v>
      </c>
    </row>
    <row r="1101" spans="1:10" x14ac:dyDescent="0.25">
      <c r="A1101" t="s">
        <v>1270</v>
      </c>
      <c r="B1101">
        <v>35.93</v>
      </c>
      <c r="C1101">
        <v>6.4</v>
      </c>
      <c r="D1101" t="s">
        <v>2380</v>
      </c>
      <c r="E1101" t="s">
        <v>2379</v>
      </c>
      <c r="F1101" t="s">
        <v>2379</v>
      </c>
      <c r="G1101" s="11">
        <v>1</v>
      </c>
      <c r="H1101" t="s">
        <v>2379</v>
      </c>
      <c r="I1101" t="str" cm="1">
        <f t="array" ref="I1101">_xlfn.IFS(B1101&lt;=18,"UNDERWEIGHT",B1101&lt;=24.9,"NORMALWEIGHT",B1101&lt;=29.9,"OVERWEIGHT",B1101&gt;=30,"OBESITY")</f>
        <v>OBESITY</v>
      </c>
      <c r="J1101" t="str" cm="1">
        <f t="array" ref="J1101">_xlfn.IFS(C1101&lt;=5.7,"NORMAL",C1101&lt;=6.4,"PREDIABETES",C1101&gt;=6.5,"DIABETES")</f>
        <v>PREDIABETES</v>
      </c>
    </row>
    <row r="1102" spans="1:10" x14ac:dyDescent="0.25">
      <c r="A1102" t="s">
        <v>1269</v>
      </c>
      <c r="B1102">
        <v>26.11</v>
      </c>
      <c r="C1102">
        <v>6.8</v>
      </c>
      <c r="D1102" t="s">
        <v>2380</v>
      </c>
      <c r="E1102" t="s">
        <v>2379</v>
      </c>
      <c r="F1102" t="s">
        <v>2379</v>
      </c>
      <c r="G1102" s="11">
        <v>2</v>
      </c>
      <c r="H1102" t="s">
        <v>2379</v>
      </c>
      <c r="I1102" t="str" cm="1">
        <f t="array" ref="I1102">_xlfn.IFS(B1102&lt;=18,"UNDERWEIGHT",B1102&lt;=24.9,"NORMALWEIGHT",B1102&lt;=29.9,"OVERWEIGHT",B1102&gt;=30,"OBESITY")</f>
        <v>OVERWEIGHT</v>
      </c>
      <c r="J1102" t="str" cm="1">
        <f t="array" ref="J1102">_xlfn.IFS(C1102&lt;=5.7,"NORMAL",C1102&lt;=6.4,"PREDIABETES",C1102&gt;=6.5,"DIABETES")</f>
        <v>DIABETES</v>
      </c>
    </row>
    <row r="1103" spans="1:10" x14ac:dyDescent="0.25">
      <c r="A1103" t="s">
        <v>1268</v>
      </c>
      <c r="B1103">
        <v>32.299999999999997</v>
      </c>
      <c r="C1103">
        <v>9.48</v>
      </c>
      <c r="D1103" t="s">
        <v>2379</v>
      </c>
      <c r="E1103" t="s">
        <v>2379</v>
      </c>
      <c r="F1103" t="s">
        <v>2379</v>
      </c>
      <c r="G1103" s="11">
        <v>2</v>
      </c>
      <c r="H1103" t="s">
        <v>2379</v>
      </c>
      <c r="I1103" t="str" cm="1">
        <f t="array" ref="I1103">_xlfn.IFS(B1103&lt;=18,"UNDERWEIGHT",B1103&lt;=24.9,"NORMALWEIGHT",B1103&lt;=29.9,"OVERWEIGHT",B1103&gt;=30,"OBESITY")</f>
        <v>OBESITY</v>
      </c>
      <c r="J1103" t="str" cm="1">
        <f t="array" ref="J1103">_xlfn.IFS(C1103&lt;=5.7,"NORMAL",C1103&lt;=6.4,"PREDIABETES",C1103&gt;=6.5,"DIABETES")</f>
        <v>DIABETES</v>
      </c>
    </row>
    <row r="1104" spans="1:10" x14ac:dyDescent="0.25">
      <c r="A1104" t="s">
        <v>1267</v>
      </c>
      <c r="B1104">
        <v>28.69</v>
      </c>
      <c r="C1104">
        <v>7.45</v>
      </c>
      <c r="D1104" t="s">
        <v>2379</v>
      </c>
      <c r="E1104" t="s">
        <v>2379</v>
      </c>
      <c r="F1104" t="s">
        <v>2379</v>
      </c>
      <c r="G1104" s="11">
        <v>2</v>
      </c>
      <c r="H1104" t="s">
        <v>2379</v>
      </c>
      <c r="I1104" t="str" cm="1">
        <f t="array" ref="I1104">_xlfn.IFS(B1104&lt;=18,"UNDERWEIGHT",B1104&lt;=24.9,"NORMALWEIGHT",B1104&lt;=29.9,"OVERWEIGHT",B1104&gt;=30,"OBESITY")</f>
        <v>OVERWEIGHT</v>
      </c>
      <c r="J1104" t="str" cm="1">
        <f t="array" ref="J1104">_xlfn.IFS(C1104&lt;=5.7,"NORMAL",C1104&lt;=6.4,"PREDIABETES",C1104&gt;=6.5,"DIABETES")</f>
        <v>DIABETES</v>
      </c>
    </row>
    <row r="1105" spans="1:10" x14ac:dyDescent="0.25">
      <c r="A1105" t="s">
        <v>1266</v>
      </c>
      <c r="B1105">
        <v>31.28</v>
      </c>
      <c r="C1105">
        <v>6.94</v>
      </c>
      <c r="D1105" t="s">
        <v>2380</v>
      </c>
      <c r="E1105" t="s">
        <v>2379</v>
      </c>
      <c r="F1105" t="s">
        <v>2379</v>
      </c>
      <c r="G1105" s="11">
        <v>1</v>
      </c>
      <c r="H1105" t="s">
        <v>2379</v>
      </c>
      <c r="I1105" t="str" cm="1">
        <f t="array" ref="I1105">_xlfn.IFS(B1105&lt;=18,"UNDERWEIGHT",B1105&lt;=24.9,"NORMALWEIGHT",B1105&lt;=29.9,"OVERWEIGHT",B1105&gt;=30,"OBESITY")</f>
        <v>OBESITY</v>
      </c>
      <c r="J1105" t="str" cm="1">
        <f t="array" ref="J1105">_xlfn.IFS(C1105&lt;=5.7,"NORMAL",C1105&lt;=6.4,"PREDIABETES",C1105&gt;=6.5,"DIABETES")</f>
        <v>DIABETES</v>
      </c>
    </row>
    <row r="1106" spans="1:10" x14ac:dyDescent="0.25">
      <c r="A1106" t="s">
        <v>1265</v>
      </c>
      <c r="B1106">
        <v>30.21</v>
      </c>
      <c r="C1106">
        <v>7.83</v>
      </c>
      <c r="D1106" t="s">
        <v>2379</v>
      </c>
      <c r="E1106" t="s">
        <v>2379</v>
      </c>
      <c r="F1106" t="s">
        <v>2379</v>
      </c>
      <c r="G1106" s="11">
        <v>0</v>
      </c>
      <c r="H1106" t="s">
        <v>2379</v>
      </c>
      <c r="I1106" t="str" cm="1">
        <f t="array" ref="I1106">_xlfn.IFS(B1106&lt;=18,"UNDERWEIGHT",B1106&lt;=24.9,"NORMALWEIGHT",B1106&lt;=29.9,"OVERWEIGHT",B1106&gt;=30,"OBESITY")</f>
        <v>OBESITY</v>
      </c>
      <c r="J1106" t="str" cm="1">
        <f t="array" ref="J1106">_xlfn.IFS(C1106&lt;=5.7,"NORMAL",C1106&lt;=6.4,"PREDIABETES",C1106&gt;=6.5,"DIABETES")</f>
        <v>DIABETES</v>
      </c>
    </row>
    <row r="1107" spans="1:10" x14ac:dyDescent="0.25">
      <c r="A1107" t="s">
        <v>1264</v>
      </c>
      <c r="B1107">
        <v>38.28</v>
      </c>
      <c r="C1107">
        <v>10.17</v>
      </c>
      <c r="D1107" t="s">
        <v>2380</v>
      </c>
      <c r="E1107" t="s">
        <v>2379</v>
      </c>
      <c r="F1107" t="s">
        <v>2379</v>
      </c>
      <c r="G1107" s="11">
        <v>0</v>
      </c>
      <c r="H1107" t="s">
        <v>2379</v>
      </c>
      <c r="I1107" t="str" cm="1">
        <f t="array" ref="I1107">_xlfn.IFS(B1107&lt;=18,"UNDERWEIGHT",B1107&lt;=24.9,"NORMALWEIGHT",B1107&lt;=29.9,"OVERWEIGHT",B1107&gt;=30,"OBESITY")</f>
        <v>OBESITY</v>
      </c>
      <c r="J1107" t="str" cm="1">
        <f t="array" ref="J1107">_xlfn.IFS(C1107&lt;=5.7,"NORMAL",C1107&lt;=6.4,"PREDIABETES",C1107&gt;=6.5,"DIABETES")</f>
        <v>DIABETES</v>
      </c>
    </row>
    <row r="1108" spans="1:10" x14ac:dyDescent="0.25">
      <c r="A1108" t="s">
        <v>1263</v>
      </c>
      <c r="B1108">
        <v>29.9</v>
      </c>
      <c r="C1108">
        <v>8.9600000000000009</v>
      </c>
      <c r="D1108" t="s">
        <v>2380</v>
      </c>
      <c r="E1108" t="s">
        <v>2379</v>
      </c>
      <c r="F1108" t="s">
        <v>2379</v>
      </c>
      <c r="G1108" s="11">
        <v>0</v>
      </c>
      <c r="H1108" t="s">
        <v>2379</v>
      </c>
      <c r="I1108" t="str" cm="1">
        <f t="array" ref="I1108">_xlfn.IFS(B1108&lt;=18,"UNDERWEIGHT",B1108&lt;=24.9,"NORMALWEIGHT",B1108&lt;=29.9,"OVERWEIGHT",B1108&gt;=30,"OBESITY")</f>
        <v>OVERWEIGHT</v>
      </c>
      <c r="J1108" t="str" cm="1">
        <f t="array" ref="J1108">_xlfn.IFS(C1108&lt;=5.7,"NORMAL",C1108&lt;=6.4,"PREDIABETES",C1108&gt;=6.5,"DIABETES")</f>
        <v>DIABETES</v>
      </c>
    </row>
    <row r="1109" spans="1:10" x14ac:dyDescent="0.25">
      <c r="A1109" t="s">
        <v>1262</v>
      </c>
      <c r="B1109">
        <v>23.18</v>
      </c>
      <c r="C1109">
        <v>6.96</v>
      </c>
      <c r="D1109" t="s">
        <v>2380</v>
      </c>
      <c r="E1109" t="s">
        <v>2379</v>
      </c>
      <c r="F1109" t="s">
        <v>2379</v>
      </c>
      <c r="G1109" s="11">
        <v>2</v>
      </c>
      <c r="H1109" t="s">
        <v>2379</v>
      </c>
      <c r="I1109" t="str" cm="1">
        <f t="array" ref="I1109">_xlfn.IFS(B1109&lt;=18,"UNDERWEIGHT",B1109&lt;=24.9,"NORMALWEIGHT",B1109&lt;=29.9,"OVERWEIGHT",B1109&gt;=30,"OBESITY")</f>
        <v>NORMALWEIGHT</v>
      </c>
      <c r="J1109" t="str" cm="1">
        <f t="array" ref="J1109">_xlfn.IFS(C1109&lt;=5.7,"NORMAL",C1109&lt;=6.4,"PREDIABETES",C1109&gt;=6.5,"DIABETES")</f>
        <v>DIABETES</v>
      </c>
    </row>
    <row r="1110" spans="1:10" x14ac:dyDescent="0.25">
      <c r="A1110" t="s">
        <v>1261</v>
      </c>
      <c r="B1110">
        <v>33.020000000000003</v>
      </c>
      <c r="C1110">
        <v>5.07</v>
      </c>
      <c r="D1110" t="s">
        <v>2380</v>
      </c>
      <c r="E1110" t="s">
        <v>2379</v>
      </c>
      <c r="F1110" t="s">
        <v>2379</v>
      </c>
      <c r="G1110" s="11">
        <v>0</v>
      </c>
      <c r="H1110" t="s">
        <v>2379</v>
      </c>
      <c r="I1110" t="str" cm="1">
        <f t="array" ref="I1110">_xlfn.IFS(B1110&lt;=18,"UNDERWEIGHT",B1110&lt;=24.9,"NORMALWEIGHT",B1110&lt;=29.9,"OVERWEIGHT",B1110&gt;=30,"OBESITY")</f>
        <v>OBESITY</v>
      </c>
      <c r="J1110" t="str" cm="1">
        <f t="array" ref="J1110">_xlfn.IFS(C1110&lt;=5.7,"NORMAL",C1110&lt;=6.4,"PREDIABETES",C1110&gt;=6.5,"DIABETES")</f>
        <v>NORMAL</v>
      </c>
    </row>
    <row r="1111" spans="1:10" x14ac:dyDescent="0.25">
      <c r="A1111" t="s">
        <v>1260</v>
      </c>
      <c r="B1111">
        <v>27.29</v>
      </c>
      <c r="C1111">
        <v>5.85</v>
      </c>
      <c r="D1111" t="s">
        <v>2379</v>
      </c>
      <c r="E1111" t="s">
        <v>2379</v>
      </c>
      <c r="F1111" t="s">
        <v>2379</v>
      </c>
      <c r="G1111" s="11">
        <v>2</v>
      </c>
      <c r="H1111" t="s">
        <v>2379</v>
      </c>
      <c r="I1111" t="str" cm="1">
        <f t="array" ref="I1111">_xlfn.IFS(B1111&lt;=18,"UNDERWEIGHT",B1111&lt;=24.9,"NORMALWEIGHT",B1111&lt;=29.9,"OVERWEIGHT",B1111&gt;=30,"OBESITY")</f>
        <v>OVERWEIGHT</v>
      </c>
      <c r="J1111" t="str" cm="1">
        <f t="array" ref="J1111">_xlfn.IFS(C1111&lt;=5.7,"NORMAL",C1111&lt;=6.4,"PREDIABETES",C1111&gt;=6.5,"DIABETES")</f>
        <v>PREDIABETES</v>
      </c>
    </row>
    <row r="1112" spans="1:10" x14ac:dyDescent="0.25">
      <c r="A1112" t="s">
        <v>1259</v>
      </c>
      <c r="B1112">
        <v>23.18</v>
      </c>
      <c r="C1112">
        <v>10.56</v>
      </c>
      <c r="D1112" t="s">
        <v>2379</v>
      </c>
      <c r="E1112" t="s">
        <v>2379</v>
      </c>
      <c r="F1112" t="s">
        <v>2379</v>
      </c>
      <c r="G1112" s="11">
        <v>2</v>
      </c>
      <c r="H1112" t="s">
        <v>2379</v>
      </c>
      <c r="I1112" t="str" cm="1">
        <f t="array" ref="I1112">_xlfn.IFS(B1112&lt;=18,"UNDERWEIGHT",B1112&lt;=24.9,"NORMALWEIGHT",B1112&lt;=29.9,"OVERWEIGHT",B1112&gt;=30,"OBESITY")</f>
        <v>NORMALWEIGHT</v>
      </c>
      <c r="J1112" t="str" cm="1">
        <f t="array" ref="J1112">_xlfn.IFS(C1112&lt;=5.7,"NORMAL",C1112&lt;=6.4,"PREDIABETES",C1112&gt;=6.5,"DIABETES")</f>
        <v>DIABETES</v>
      </c>
    </row>
    <row r="1113" spans="1:10" x14ac:dyDescent="0.25">
      <c r="A1113" t="s">
        <v>1258</v>
      </c>
      <c r="B1113">
        <v>32.659999999999997</v>
      </c>
      <c r="C1113">
        <v>8.92</v>
      </c>
      <c r="D1113" t="s">
        <v>2380</v>
      </c>
      <c r="E1113" t="s">
        <v>2379</v>
      </c>
      <c r="F1113" t="s">
        <v>2379</v>
      </c>
      <c r="G1113" s="11">
        <v>0</v>
      </c>
      <c r="H1113" t="s">
        <v>2379</v>
      </c>
      <c r="I1113" t="str" cm="1">
        <f t="array" ref="I1113">_xlfn.IFS(B1113&lt;=18,"UNDERWEIGHT",B1113&lt;=24.9,"NORMALWEIGHT",B1113&lt;=29.9,"OVERWEIGHT",B1113&gt;=30,"OBESITY")</f>
        <v>OBESITY</v>
      </c>
      <c r="J1113" t="str" cm="1">
        <f t="array" ref="J1113">_xlfn.IFS(C1113&lt;=5.7,"NORMAL",C1113&lt;=6.4,"PREDIABETES",C1113&gt;=6.5,"DIABETES")</f>
        <v>DIABETES</v>
      </c>
    </row>
    <row r="1114" spans="1:10" x14ac:dyDescent="0.25">
      <c r="A1114" t="s">
        <v>1257</v>
      </c>
      <c r="B1114">
        <v>30.78</v>
      </c>
      <c r="C1114">
        <v>8.6300000000000008</v>
      </c>
      <c r="D1114" t="s">
        <v>2379</v>
      </c>
      <c r="E1114" t="s">
        <v>2379</v>
      </c>
      <c r="F1114" t="s">
        <v>2379</v>
      </c>
      <c r="G1114" s="11">
        <v>0</v>
      </c>
      <c r="H1114" t="s">
        <v>2379</v>
      </c>
      <c r="I1114" t="str" cm="1">
        <f t="array" ref="I1114">_xlfn.IFS(B1114&lt;=18,"UNDERWEIGHT",B1114&lt;=24.9,"NORMALWEIGHT",B1114&lt;=29.9,"OVERWEIGHT",B1114&gt;=30,"OBESITY")</f>
        <v>OBESITY</v>
      </c>
      <c r="J1114" t="str" cm="1">
        <f t="array" ref="J1114">_xlfn.IFS(C1114&lt;=5.7,"NORMAL",C1114&lt;=6.4,"PREDIABETES",C1114&gt;=6.5,"DIABETES")</f>
        <v>DIABETES</v>
      </c>
    </row>
    <row r="1115" spans="1:10" x14ac:dyDescent="0.25">
      <c r="A1115" t="s">
        <v>1256</v>
      </c>
      <c r="B1115">
        <v>47.2</v>
      </c>
      <c r="C1115">
        <v>6.29</v>
      </c>
      <c r="D1115" t="s">
        <v>2380</v>
      </c>
      <c r="E1115" t="s">
        <v>2379</v>
      </c>
      <c r="F1115" t="s">
        <v>2380</v>
      </c>
      <c r="G1115" s="11">
        <v>1</v>
      </c>
      <c r="H1115" t="s">
        <v>2379</v>
      </c>
      <c r="I1115" t="str" cm="1">
        <f t="array" ref="I1115">_xlfn.IFS(B1115&lt;=18,"UNDERWEIGHT",B1115&lt;=24.9,"NORMALWEIGHT",B1115&lt;=29.9,"OVERWEIGHT",B1115&gt;=30,"OBESITY")</f>
        <v>OBESITY</v>
      </c>
      <c r="J1115" t="str" cm="1">
        <f t="array" ref="J1115">_xlfn.IFS(C1115&lt;=5.7,"NORMAL",C1115&lt;=6.4,"PREDIABETES",C1115&gt;=6.5,"DIABETES")</f>
        <v>PREDIABETES</v>
      </c>
    </row>
    <row r="1116" spans="1:10" x14ac:dyDescent="0.25">
      <c r="A1116" t="s">
        <v>1255</v>
      </c>
      <c r="B1116">
        <v>31.6</v>
      </c>
      <c r="C1116">
        <v>5.75</v>
      </c>
      <c r="D1116" t="s">
        <v>2379</v>
      </c>
      <c r="E1116" t="s">
        <v>2379</v>
      </c>
      <c r="F1116" t="s">
        <v>2379</v>
      </c>
      <c r="G1116" s="11">
        <v>2</v>
      </c>
      <c r="H1116" t="s">
        <v>2379</v>
      </c>
      <c r="I1116" t="str" cm="1">
        <f t="array" ref="I1116">_xlfn.IFS(B1116&lt;=18,"UNDERWEIGHT",B1116&lt;=24.9,"NORMALWEIGHT",B1116&lt;=29.9,"OVERWEIGHT",B1116&gt;=30,"OBESITY")</f>
        <v>OBESITY</v>
      </c>
      <c r="J1116" t="str" cm="1">
        <f t="array" ref="J1116">_xlfn.IFS(C1116&lt;=5.7,"NORMAL",C1116&lt;=6.4,"PREDIABETES",C1116&gt;=6.5,"DIABETES")</f>
        <v>PREDIABETES</v>
      </c>
    </row>
    <row r="1117" spans="1:10" x14ac:dyDescent="0.25">
      <c r="A1117" t="s">
        <v>1254</v>
      </c>
      <c r="B1117">
        <v>33.914999999999999</v>
      </c>
      <c r="C1117">
        <v>6.66</v>
      </c>
      <c r="D1117" t="s">
        <v>2380</v>
      </c>
      <c r="E1117" t="s">
        <v>2379</v>
      </c>
      <c r="F1117" t="s">
        <v>2379</v>
      </c>
      <c r="G1117" s="11">
        <v>1</v>
      </c>
      <c r="H1117" t="s">
        <v>2379</v>
      </c>
      <c r="I1117" t="str" cm="1">
        <f t="array" ref="I1117">_xlfn.IFS(B1117&lt;=18,"UNDERWEIGHT",B1117&lt;=24.9,"NORMALWEIGHT",B1117&lt;=29.9,"OVERWEIGHT",B1117&gt;=30,"OBESITY")</f>
        <v>OBESITY</v>
      </c>
      <c r="J1117" t="str" cm="1">
        <f t="array" ref="J1117">_xlfn.IFS(C1117&lt;=5.7,"NORMAL",C1117&lt;=6.4,"PREDIABETES",C1117&gt;=6.5,"DIABETES")</f>
        <v>DIABETES</v>
      </c>
    </row>
    <row r="1118" spans="1:10" x14ac:dyDescent="0.25">
      <c r="A1118" t="s">
        <v>1253</v>
      </c>
      <c r="B1118">
        <v>23.54</v>
      </c>
      <c r="C1118">
        <v>5.0999999999999996</v>
      </c>
      <c r="D1118" t="s">
        <v>2379</v>
      </c>
      <c r="E1118" t="s">
        <v>2379</v>
      </c>
      <c r="F1118" t="s">
        <v>2379</v>
      </c>
      <c r="G1118" s="11">
        <v>2</v>
      </c>
      <c r="H1118" t="s">
        <v>2379</v>
      </c>
      <c r="I1118" t="str" cm="1">
        <f t="array" ref="I1118">_xlfn.IFS(B1118&lt;=18,"UNDERWEIGHT",B1118&lt;=24.9,"NORMALWEIGHT",B1118&lt;=29.9,"OVERWEIGHT",B1118&gt;=30,"OBESITY")</f>
        <v>NORMALWEIGHT</v>
      </c>
      <c r="J1118" t="str" cm="1">
        <f t="array" ref="J1118">_xlfn.IFS(C1118&lt;=5.7,"NORMAL",C1118&lt;=6.4,"PREDIABETES",C1118&gt;=6.5,"DIABETES")</f>
        <v>NORMAL</v>
      </c>
    </row>
    <row r="1119" spans="1:10" x14ac:dyDescent="0.25">
      <c r="A1119" t="s">
        <v>1252</v>
      </c>
      <c r="B1119">
        <v>27.074999999999999</v>
      </c>
      <c r="C1119">
        <v>4.41</v>
      </c>
      <c r="D1119" t="s">
        <v>2379</v>
      </c>
      <c r="E1119" t="s">
        <v>2379</v>
      </c>
      <c r="F1119" t="s">
        <v>2379</v>
      </c>
      <c r="G1119" s="11">
        <v>2</v>
      </c>
      <c r="H1119" t="s">
        <v>2379</v>
      </c>
      <c r="I1119" t="str" cm="1">
        <f t="array" ref="I1119">_xlfn.IFS(B1119&lt;=18,"UNDERWEIGHT",B1119&lt;=24.9,"NORMALWEIGHT",B1119&lt;=29.9,"OVERWEIGHT",B1119&gt;=30,"OBESITY")</f>
        <v>OVERWEIGHT</v>
      </c>
      <c r="J1119" t="str" cm="1">
        <f t="array" ref="J1119">_xlfn.IFS(C1119&lt;=5.7,"NORMAL",C1119&lt;=6.4,"PREDIABETES",C1119&gt;=6.5,"DIABETES")</f>
        <v>NORMAL</v>
      </c>
    </row>
    <row r="1120" spans="1:10" x14ac:dyDescent="0.25">
      <c r="A1120" t="s">
        <v>1251</v>
      </c>
      <c r="B1120">
        <v>25.8</v>
      </c>
      <c r="C1120">
        <v>5.52</v>
      </c>
      <c r="D1120" t="s">
        <v>2380</v>
      </c>
      <c r="E1120" t="s">
        <v>2379</v>
      </c>
      <c r="F1120" t="s">
        <v>2379</v>
      </c>
      <c r="G1120" s="11">
        <v>0</v>
      </c>
      <c r="H1120" t="s">
        <v>2379</v>
      </c>
      <c r="I1120" t="str" cm="1">
        <f t="array" ref="I1120">_xlfn.IFS(B1120&lt;=18,"UNDERWEIGHT",B1120&lt;=24.9,"NORMALWEIGHT",B1120&lt;=29.9,"OVERWEIGHT",B1120&gt;=30,"OBESITY")</f>
        <v>OVERWEIGHT</v>
      </c>
      <c r="J1120" t="str" cm="1">
        <f t="array" ref="J1120">_xlfn.IFS(C1120&lt;=5.7,"NORMAL",C1120&lt;=6.4,"PREDIABETES",C1120&gt;=6.5,"DIABETES")</f>
        <v>NORMAL</v>
      </c>
    </row>
    <row r="1121" spans="1:10" x14ac:dyDescent="0.25">
      <c r="A1121" t="s">
        <v>1250</v>
      </c>
      <c r="B1121">
        <v>36.1</v>
      </c>
      <c r="C1121">
        <v>4.62</v>
      </c>
      <c r="D1121" t="s">
        <v>2380</v>
      </c>
      <c r="E1121" t="s">
        <v>2379</v>
      </c>
      <c r="F1121" t="s">
        <v>2380</v>
      </c>
      <c r="G1121" s="11">
        <v>1</v>
      </c>
      <c r="H1121" t="s">
        <v>2379</v>
      </c>
      <c r="I1121" t="str" cm="1">
        <f t="array" ref="I1121">_xlfn.IFS(B1121&lt;=18,"UNDERWEIGHT",B1121&lt;=24.9,"NORMALWEIGHT",B1121&lt;=29.9,"OVERWEIGHT",B1121&gt;=30,"OBESITY")</f>
        <v>OBESITY</v>
      </c>
      <c r="J1121" t="str" cm="1">
        <f t="array" ref="J1121">_xlfn.IFS(C1121&lt;=5.7,"NORMAL",C1121&lt;=6.4,"PREDIABETES",C1121&gt;=6.5,"DIABETES")</f>
        <v>NORMAL</v>
      </c>
    </row>
    <row r="1122" spans="1:10" x14ac:dyDescent="0.25">
      <c r="A1122" t="s">
        <v>1249</v>
      </c>
      <c r="B1122">
        <v>30.495000000000001</v>
      </c>
      <c r="C1122">
        <v>5.74</v>
      </c>
      <c r="D1122" t="s">
        <v>2380</v>
      </c>
      <c r="E1122" t="s">
        <v>2379</v>
      </c>
      <c r="F1122" t="s">
        <v>2380</v>
      </c>
      <c r="G1122" s="11">
        <v>1</v>
      </c>
      <c r="H1122" t="s">
        <v>2379</v>
      </c>
      <c r="I1122" t="str" cm="1">
        <f t="array" ref="I1122">_xlfn.IFS(B1122&lt;=18,"UNDERWEIGHT",B1122&lt;=24.9,"NORMALWEIGHT",B1122&lt;=29.9,"OVERWEIGHT",B1122&gt;=30,"OBESITY")</f>
        <v>OBESITY</v>
      </c>
      <c r="J1122" t="str" cm="1">
        <f t="array" ref="J1122">_xlfn.IFS(C1122&lt;=5.7,"NORMAL",C1122&lt;=6.4,"PREDIABETES",C1122&gt;=6.5,"DIABETES")</f>
        <v>PREDIABETES</v>
      </c>
    </row>
    <row r="1123" spans="1:10" x14ac:dyDescent="0.25">
      <c r="A1123" t="s">
        <v>1248</v>
      </c>
      <c r="B1123">
        <v>21.4</v>
      </c>
      <c r="C1123">
        <v>6.3</v>
      </c>
      <c r="D1123" t="s">
        <v>2380</v>
      </c>
      <c r="E1123" t="s">
        <v>2379</v>
      </c>
      <c r="F1123" t="s">
        <v>2380</v>
      </c>
      <c r="G1123" s="11">
        <v>1</v>
      </c>
      <c r="H1123" t="s">
        <v>2379</v>
      </c>
      <c r="I1123" t="str" cm="1">
        <f t="array" ref="I1123">_xlfn.IFS(B1123&lt;=18,"UNDERWEIGHT",B1123&lt;=24.9,"NORMALWEIGHT",B1123&lt;=29.9,"OVERWEIGHT",B1123&gt;=30,"OBESITY")</f>
        <v>NORMALWEIGHT</v>
      </c>
      <c r="J1123" t="str" cm="1">
        <f t="array" ref="J1123">_xlfn.IFS(C1123&lt;=5.7,"NORMAL",C1123&lt;=6.4,"PREDIABETES",C1123&gt;=6.5,"DIABETES")</f>
        <v>PREDIABETES</v>
      </c>
    </row>
    <row r="1124" spans="1:10" x14ac:dyDescent="0.25">
      <c r="A1124" t="s">
        <v>1247</v>
      </c>
      <c r="B1124">
        <v>32.299999999999997</v>
      </c>
      <c r="C1124">
        <v>10.27</v>
      </c>
      <c r="D1124" t="s">
        <v>2379</v>
      </c>
      <c r="E1124" t="s">
        <v>2379</v>
      </c>
      <c r="F1124" t="s">
        <v>2379</v>
      </c>
      <c r="G1124" s="11">
        <v>0</v>
      </c>
      <c r="H1124" t="s">
        <v>2379</v>
      </c>
      <c r="I1124" t="str" cm="1">
        <f t="array" ref="I1124">_xlfn.IFS(B1124&lt;=18,"UNDERWEIGHT",B1124&lt;=24.9,"NORMALWEIGHT",B1124&lt;=29.9,"OVERWEIGHT",B1124&gt;=30,"OBESITY")</f>
        <v>OBESITY</v>
      </c>
      <c r="J1124" t="str" cm="1">
        <f t="array" ref="J1124">_xlfn.IFS(C1124&lt;=5.7,"NORMAL",C1124&lt;=6.4,"PREDIABETES",C1124&gt;=6.5,"DIABETES")</f>
        <v>DIABETES</v>
      </c>
    </row>
    <row r="1125" spans="1:10" x14ac:dyDescent="0.25">
      <c r="A1125" t="s">
        <v>1246</v>
      </c>
      <c r="B1125">
        <v>29.78</v>
      </c>
      <c r="C1125">
        <v>5.85</v>
      </c>
      <c r="D1125" t="s">
        <v>2379</v>
      </c>
      <c r="E1125" t="s">
        <v>2379</v>
      </c>
      <c r="F1125" t="s">
        <v>2380</v>
      </c>
      <c r="G1125" s="11">
        <v>1</v>
      </c>
      <c r="H1125" t="s">
        <v>2379</v>
      </c>
      <c r="I1125" t="str" cm="1">
        <f t="array" ref="I1125">_xlfn.IFS(B1125&lt;=18,"UNDERWEIGHT",B1125&lt;=24.9,"NORMALWEIGHT",B1125&lt;=29.9,"OVERWEIGHT",B1125&gt;=30,"OBESITY")</f>
        <v>OVERWEIGHT</v>
      </c>
      <c r="J1125" t="str" cm="1">
        <f t="array" ref="J1125">_xlfn.IFS(C1125&lt;=5.7,"NORMAL",C1125&lt;=6.4,"PREDIABETES",C1125&gt;=6.5,"DIABETES")</f>
        <v>PREDIABETES</v>
      </c>
    </row>
    <row r="1126" spans="1:10" x14ac:dyDescent="0.25">
      <c r="A1126" t="s">
        <v>1245</v>
      </c>
      <c r="B1126">
        <v>34.76</v>
      </c>
      <c r="C1126">
        <v>5.92</v>
      </c>
      <c r="D1126" t="s">
        <v>2380</v>
      </c>
      <c r="E1126" t="s">
        <v>2379</v>
      </c>
      <c r="F1126" t="s">
        <v>2379</v>
      </c>
      <c r="G1126" s="11">
        <v>1</v>
      </c>
      <c r="H1126" t="s">
        <v>2379</v>
      </c>
      <c r="I1126" t="str" cm="1">
        <f t="array" ref="I1126">_xlfn.IFS(B1126&lt;=18,"UNDERWEIGHT",B1126&lt;=24.9,"NORMALWEIGHT",B1126&lt;=29.9,"OVERWEIGHT",B1126&gt;=30,"OBESITY")</f>
        <v>OBESITY</v>
      </c>
      <c r="J1126" t="str" cm="1">
        <f t="array" ref="J1126">_xlfn.IFS(C1126&lt;=5.7,"NORMAL",C1126&lt;=6.4,"PREDIABETES",C1126&gt;=6.5,"DIABETES")</f>
        <v>PREDIABETES</v>
      </c>
    </row>
    <row r="1127" spans="1:10" x14ac:dyDescent="0.25">
      <c r="A1127" t="s">
        <v>1244</v>
      </c>
      <c r="B1127">
        <v>18.335000000000001</v>
      </c>
      <c r="C1127">
        <v>10.01</v>
      </c>
      <c r="D1127" t="s">
        <v>2380</v>
      </c>
      <c r="E1127" t="s">
        <v>2379</v>
      </c>
      <c r="F1127" t="s">
        <v>2379</v>
      </c>
      <c r="G1127" s="11">
        <v>2</v>
      </c>
      <c r="H1127" t="s">
        <v>2379</v>
      </c>
      <c r="I1127" t="str" cm="1">
        <f t="array" ref="I1127">_xlfn.IFS(B1127&lt;=18,"UNDERWEIGHT",B1127&lt;=24.9,"NORMALWEIGHT",B1127&lt;=29.9,"OVERWEIGHT",B1127&gt;=30,"OBESITY")</f>
        <v>NORMALWEIGHT</v>
      </c>
      <c r="J1127" t="str" cm="1">
        <f t="array" ref="J1127">_xlfn.IFS(C1127&lt;=5.7,"NORMAL",C1127&lt;=6.4,"PREDIABETES",C1127&gt;=6.5,"DIABETES")</f>
        <v>DIABETES</v>
      </c>
    </row>
    <row r="1128" spans="1:10" x14ac:dyDescent="0.25">
      <c r="A1128" t="s">
        <v>1243</v>
      </c>
      <c r="B1128">
        <v>32.299999999999997</v>
      </c>
      <c r="C1128">
        <v>9.59</v>
      </c>
      <c r="D1128" t="s">
        <v>2379</v>
      </c>
      <c r="E1128" t="s">
        <v>2379</v>
      </c>
      <c r="F1128" t="s">
        <v>2379</v>
      </c>
      <c r="G1128" s="11">
        <v>0</v>
      </c>
      <c r="H1128" t="s">
        <v>2379</v>
      </c>
      <c r="I1128" t="str" cm="1">
        <f t="array" ref="I1128">_xlfn.IFS(B1128&lt;=18,"UNDERWEIGHT",B1128&lt;=24.9,"NORMALWEIGHT",B1128&lt;=29.9,"OVERWEIGHT",B1128&gt;=30,"OBESITY")</f>
        <v>OBESITY</v>
      </c>
      <c r="J1128" t="str" cm="1">
        <f t="array" ref="J1128">_xlfn.IFS(C1128&lt;=5.7,"NORMAL",C1128&lt;=6.4,"PREDIABETES",C1128&gt;=6.5,"DIABETES")</f>
        <v>DIABETES</v>
      </c>
    </row>
    <row r="1129" spans="1:10" x14ac:dyDescent="0.25">
      <c r="A1129" t="s">
        <v>1242</v>
      </c>
      <c r="B1129">
        <v>27.74</v>
      </c>
      <c r="C1129">
        <v>10.37</v>
      </c>
      <c r="D1129" t="s">
        <v>2379</v>
      </c>
      <c r="E1129" t="s">
        <v>2379</v>
      </c>
      <c r="F1129" t="s">
        <v>2379</v>
      </c>
      <c r="G1129" s="11">
        <v>0</v>
      </c>
      <c r="H1129" t="s">
        <v>2379</v>
      </c>
      <c r="I1129" t="str" cm="1">
        <f t="array" ref="I1129">_xlfn.IFS(B1129&lt;=18,"UNDERWEIGHT",B1129&lt;=24.9,"NORMALWEIGHT",B1129&lt;=29.9,"OVERWEIGHT",B1129&gt;=30,"OBESITY")</f>
        <v>OVERWEIGHT</v>
      </c>
      <c r="J1129" t="str" cm="1">
        <f t="array" ref="J1129">_xlfn.IFS(C1129&lt;=5.7,"NORMAL",C1129&lt;=6.4,"PREDIABETES",C1129&gt;=6.5,"DIABETES")</f>
        <v>DIABETES</v>
      </c>
    </row>
    <row r="1130" spans="1:10" x14ac:dyDescent="0.25">
      <c r="A1130" t="s">
        <v>1241</v>
      </c>
      <c r="B1130">
        <v>24</v>
      </c>
      <c r="C1130">
        <v>4.01</v>
      </c>
      <c r="D1130" t="s">
        <v>2380</v>
      </c>
      <c r="E1130" t="s">
        <v>2379</v>
      </c>
      <c r="F1130" t="s">
        <v>2379</v>
      </c>
      <c r="G1130" s="11">
        <v>1</v>
      </c>
      <c r="H1130" t="s">
        <v>2379</v>
      </c>
      <c r="I1130" t="str" cm="1">
        <f t="array" ref="I1130">_xlfn.IFS(B1130&lt;=18,"UNDERWEIGHT",B1130&lt;=24.9,"NORMALWEIGHT",B1130&lt;=29.9,"OVERWEIGHT",B1130&gt;=30,"OBESITY")</f>
        <v>NORMALWEIGHT</v>
      </c>
      <c r="J1130" t="str" cm="1">
        <f t="array" ref="J1130">_xlfn.IFS(C1130&lt;=5.7,"NORMAL",C1130&lt;=6.4,"PREDIABETES",C1130&gt;=6.5,"DIABETES")</f>
        <v>NORMAL</v>
      </c>
    </row>
    <row r="1131" spans="1:10" x14ac:dyDescent="0.25">
      <c r="A1131" t="s">
        <v>1240</v>
      </c>
      <c r="B1131">
        <v>31.78</v>
      </c>
      <c r="C1131">
        <v>4.24</v>
      </c>
      <c r="D1131" t="s">
        <v>2380</v>
      </c>
      <c r="E1131" t="s">
        <v>2379</v>
      </c>
      <c r="F1131" t="s">
        <v>2380</v>
      </c>
      <c r="G1131" s="11">
        <v>1</v>
      </c>
      <c r="H1131" t="s">
        <v>2379</v>
      </c>
      <c r="I1131" t="str" cm="1">
        <f t="array" ref="I1131">_xlfn.IFS(B1131&lt;=18,"UNDERWEIGHT",B1131&lt;=24.9,"NORMALWEIGHT",B1131&lt;=29.9,"OVERWEIGHT",B1131&gt;=30,"OBESITY")</f>
        <v>OBESITY</v>
      </c>
      <c r="J1131" t="str" cm="1">
        <f t="array" ref="J1131">_xlfn.IFS(C1131&lt;=5.7,"NORMAL",C1131&lt;=6.4,"PREDIABETES",C1131&gt;=6.5,"DIABETES")</f>
        <v>NORMAL</v>
      </c>
    </row>
    <row r="1132" spans="1:10" x14ac:dyDescent="0.25">
      <c r="A1132" t="s">
        <v>1239</v>
      </c>
      <c r="B1132">
        <v>32.25</v>
      </c>
      <c r="C1132">
        <v>5.36</v>
      </c>
      <c r="D1132" t="s">
        <v>2380</v>
      </c>
      <c r="E1132" t="s">
        <v>2379</v>
      </c>
      <c r="F1132" t="s">
        <v>2379</v>
      </c>
      <c r="G1132" s="11">
        <v>0</v>
      </c>
      <c r="H1132" t="s">
        <v>2379</v>
      </c>
      <c r="I1132" t="str" cm="1">
        <f t="array" ref="I1132">_xlfn.IFS(B1132&lt;=18,"UNDERWEIGHT",B1132&lt;=24.9,"NORMALWEIGHT",B1132&lt;=29.9,"OVERWEIGHT",B1132&gt;=30,"OBESITY")</f>
        <v>OBESITY</v>
      </c>
      <c r="J1132" t="str" cm="1">
        <f t="array" ref="J1132">_xlfn.IFS(C1132&lt;=5.7,"NORMAL",C1132&lt;=6.4,"PREDIABETES",C1132&gt;=6.5,"DIABETES")</f>
        <v>NORMAL</v>
      </c>
    </row>
    <row r="1133" spans="1:10" x14ac:dyDescent="0.25">
      <c r="A1133" t="s">
        <v>1238</v>
      </c>
      <c r="B1133">
        <v>30.114999999999998</v>
      </c>
      <c r="C1133">
        <v>4.99</v>
      </c>
      <c r="D1133" t="s">
        <v>2379</v>
      </c>
      <c r="E1133" t="s">
        <v>2379</v>
      </c>
      <c r="F1133" t="s">
        <v>2379</v>
      </c>
      <c r="G1133" s="11">
        <v>2</v>
      </c>
      <c r="H1133" t="s">
        <v>2379</v>
      </c>
      <c r="I1133" t="str" cm="1">
        <f t="array" ref="I1133">_xlfn.IFS(B1133&lt;=18,"UNDERWEIGHT",B1133&lt;=24.9,"NORMALWEIGHT",B1133&lt;=29.9,"OVERWEIGHT",B1133&gt;=30,"OBESITY")</f>
        <v>OBESITY</v>
      </c>
      <c r="J1133" t="str" cm="1">
        <f t="array" ref="J1133">_xlfn.IFS(C1133&lt;=5.7,"NORMAL",C1133&lt;=6.4,"PREDIABETES",C1133&gt;=6.5,"DIABETES")</f>
        <v>NORMAL</v>
      </c>
    </row>
    <row r="1134" spans="1:10" x14ac:dyDescent="0.25">
      <c r="A1134" t="s">
        <v>1237</v>
      </c>
      <c r="B1134">
        <v>22.41</v>
      </c>
      <c r="C1134">
        <v>8.68</v>
      </c>
      <c r="D1134" t="s">
        <v>2379</v>
      </c>
      <c r="E1134" t="s">
        <v>2379</v>
      </c>
      <c r="F1134" t="s">
        <v>2379</v>
      </c>
      <c r="G1134" s="11">
        <v>0</v>
      </c>
      <c r="H1134" t="s">
        <v>2379</v>
      </c>
      <c r="I1134" t="str" cm="1">
        <f t="array" ref="I1134">_xlfn.IFS(B1134&lt;=18,"UNDERWEIGHT",B1134&lt;=24.9,"NORMALWEIGHT",B1134&lt;=29.9,"OVERWEIGHT",B1134&gt;=30,"OBESITY")</f>
        <v>NORMALWEIGHT</v>
      </c>
      <c r="J1134" t="str" cm="1">
        <f t="array" ref="J1134">_xlfn.IFS(C1134&lt;=5.7,"NORMAL",C1134&lt;=6.4,"PREDIABETES",C1134&gt;=6.5,"DIABETES")</f>
        <v>DIABETES</v>
      </c>
    </row>
    <row r="1135" spans="1:10" x14ac:dyDescent="0.25">
      <c r="A1135" t="s">
        <v>1236</v>
      </c>
      <c r="B1135">
        <v>45.72</v>
      </c>
      <c r="C1135">
        <v>4.2300000000000004</v>
      </c>
      <c r="D1135" t="s">
        <v>2380</v>
      </c>
      <c r="E1135" t="s">
        <v>2379</v>
      </c>
      <c r="F1135" t="s">
        <v>2379</v>
      </c>
      <c r="G1135" s="11">
        <v>0</v>
      </c>
      <c r="H1135" t="s">
        <v>2379</v>
      </c>
      <c r="I1135" t="str" cm="1">
        <f t="array" ref="I1135">_xlfn.IFS(B1135&lt;=18,"UNDERWEIGHT",B1135&lt;=24.9,"NORMALWEIGHT",B1135&lt;=29.9,"OVERWEIGHT",B1135&gt;=30,"OBESITY")</f>
        <v>OBESITY</v>
      </c>
      <c r="J1135" t="str" cm="1">
        <f t="array" ref="J1135">_xlfn.IFS(C1135&lt;=5.7,"NORMAL",C1135&lt;=6.4,"PREDIABETES",C1135&gt;=6.5,"DIABETES")</f>
        <v>NORMAL</v>
      </c>
    </row>
    <row r="1136" spans="1:10" x14ac:dyDescent="0.25">
      <c r="A1136" t="s">
        <v>1235</v>
      </c>
      <c r="B1136">
        <v>25</v>
      </c>
      <c r="C1136">
        <v>5.32</v>
      </c>
      <c r="D1136" t="s">
        <v>2380</v>
      </c>
      <c r="E1136" t="s">
        <v>2379</v>
      </c>
      <c r="F1136" t="s">
        <v>2379</v>
      </c>
      <c r="G1136" s="11">
        <v>2</v>
      </c>
      <c r="H1136" t="s">
        <v>2379</v>
      </c>
      <c r="I1136" t="str" cm="1">
        <f t="array" ref="I1136">_xlfn.IFS(B1136&lt;=18,"UNDERWEIGHT",B1136&lt;=24.9,"NORMALWEIGHT",B1136&lt;=29.9,"OVERWEIGHT",B1136&gt;=30,"OBESITY")</f>
        <v>OVERWEIGHT</v>
      </c>
      <c r="J1136" t="str" cm="1">
        <f t="array" ref="J1136">_xlfn.IFS(C1136&lt;=5.7,"NORMAL",C1136&lt;=6.4,"PREDIABETES",C1136&gt;=6.5,"DIABETES")</f>
        <v>NORMAL</v>
      </c>
    </row>
    <row r="1137" spans="1:10" x14ac:dyDescent="0.25">
      <c r="A1137" t="s">
        <v>1234</v>
      </c>
      <c r="B1137">
        <v>39.5</v>
      </c>
      <c r="C1137">
        <v>6.66</v>
      </c>
      <c r="D1137" t="s">
        <v>2379</v>
      </c>
      <c r="E1137" t="s">
        <v>2379</v>
      </c>
      <c r="F1137" t="s">
        <v>2379</v>
      </c>
      <c r="G1137" s="11">
        <v>0</v>
      </c>
      <c r="H1137" t="s">
        <v>2379</v>
      </c>
      <c r="I1137" t="str" cm="1">
        <f t="array" ref="I1137">_xlfn.IFS(B1137&lt;=18,"UNDERWEIGHT",B1137&lt;=24.9,"NORMALWEIGHT",B1137&lt;=29.9,"OVERWEIGHT",B1137&gt;=30,"OBESITY")</f>
        <v>OBESITY</v>
      </c>
      <c r="J1137" t="str" cm="1">
        <f t="array" ref="J1137">_xlfn.IFS(C1137&lt;=5.7,"NORMAL",C1137&lt;=6.4,"PREDIABETES",C1137&gt;=6.5,"DIABETES")</f>
        <v>DIABETES</v>
      </c>
    </row>
    <row r="1138" spans="1:10" x14ac:dyDescent="0.25">
      <c r="A1138" t="s">
        <v>1233</v>
      </c>
      <c r="B1138">
        <v>37.729999999999997</v>
      </c>
      <c r="C1138">
        <v>7.4</v>
      </c>
      <c r="D1138" t="s">
        <v>2379</v>
      </c>
      <c r="E1138" t="s">
        <v>2379</v>
      </c>
      <c r="F1138" t="s">
        <v>2379</v>
      </c>
      <c r="G1138" s="11">
        <v>0</v>
      </c>
      <c r="H1138" t="s">
        <v>2379</v>
      </c>
      <c r="I1138" t="str" cm="1">
        <f t="array" ref="I1138">_xlfn.IFS(B1138&lt;=18,"UNDERWEIGHT",B1138&lt;=24.9,"NORMALWEIGHT",B1138&lt;=29.9,"OVERWEIGHT",B1138&gt;=30,"OBESITY")</f>
        <v>OBESITY</v>
      </c>
      <c r="J1138" t="str" cm="1">
        <f t="array" ref="J1138">_xlfn.IFS(C1138&lt;=5.7,"NORMAL",C1138&lt;=6.4,"PREDIABETES",C1138&gt;=6.5,"DIABETES")</f>
        <v>DIABETES</v>
      </c>
    </row>
    <row r="1139" spans="1:10" x14ac:dyDescent="0.25">
      <c r="A1139" t="s">
        <v>1232</v>
      </c>
      <c r="B1139">
        <v>40.659999999999997</v>
      </c>
      <c r="C1139">
        <v>10.08</v>
      </c>
      <c r="D1139" t="s">
        <v>2379</v>
      </c>
      <c r="E1139" t="s">
        <v>2379</v>
      </c>
      <c r="F1139" t="s">
        <v>2379</v>
      </c>
      <c r="G1139" s="11">
        <v>0</v>
      </c>
      <c r="H1139" t="s">
        <v>2379</v>
      </c>
      <c r="I1139" t="str" cm="1">
        <f t="array" ref="I1139">_xlfn.IFS(B1139&lt;=18,"UNDERWEIGHT",B1139&lt;=24.9,"NORMALWEIGHT",B1139&lt;=29.9,"OVERWEIGHT",B1139&gt;=30,"OBESITY")</f>
        <v>OBESITY</v>
      </c>
      <c r="J1139" t="str" cm="1">
        <f t="array" ref="J1139">_xlfn.IFS(C1139&lt;=5.7,"NORMAL",C1139&lt;=6.4,"PREDIABETES",C1139&gt;=6.5,"DIABETES")</f>
        <v>DIABETES</v>
      </c>
    </row>
    <row r="1140" spans="1:10" x14ac:dyDescent="0.25">
      <c r="A1140" t="s">
        <v>1231</v>
      </c>
      <c r="B1140">
        <v>34.200000000000003</v>
      </c>
      <c r="C1140">
        <v>8.58</v>
      </c>
      <c r="D1140" t="s">
        <v>2379</v>
      </c>
      <c r="E1140" t="s">
        <v>2379</v>
      </c>
      <c r="F1140" t="s">
        <v>2379</v>
      </c>
      <c r="G1140" s="11">
        <v>0</v>
      </c>
      <c r="H1140" t="s">
        <v>2379</v>
      </c>
      <c r="I1140" t="str" cm="1">
        <f t="array" ref="I1140">_xlfn.IFS(B1140&lt;=18,"UNDERWEIGHT",B1140&lt;=24.9,"NORMALWEIGHT",B1140&lt;=29.9,"OVERWEIGHT",B1140&gt;=30,"OBESITY")</f>
        <v>OBESITY</v>
      </c>
      <c r="J1140" t="str" cm="1">
        <f t="array" ref="J1140">_xlfn.IFS(C1140&lt;=5.7,"NORMAL",C1140&lt;=6.4,"PREDIABETES",C1140&gt;=6.5,"DIABETES")</f>
        <v>DIABETES</v>
      </c>
    </row>
    <row r="1141" spans="1:10" x14ac:dyDescent="0.25">
      <c r="A1141" t="s">
        <v>1230</v>
      </c>
      <c r="B1141">
        <v>46.51</v>
      </c>
      <c r="C1141">
        <v>5.84</v>
      </c>
      <c r="D1141" t="s">
        <v>2379</v>
      </c>
      <c r="E1141" t="s">
        <v>2379</v>
      </c>
      <c r="F1141" t="s">
        <v>2379</v>
      </c>
      <c r="G1141" s="11">
        <v>1</v>
      </c>
      <c r="H1141" t="s">
        <v>2379</v>
      </c>
      <c r="I1141" t="str" cm="1">
        <f t="array" ref="I1141">_xlfn.IFS(B1141&lt;=18,"UNDERWEIGHT",B1141&lt;=24.9,"NORMALWEIGHT",B1141&lt;=29.9,"OVERWEIGHT",B1141&gt;=30,"OBESITY")</f>
        <v>OBESITY</v>
      </c>
      <c r="J1141" t="str" cm="1">
        <f t="array" ref="J1141">_xlfn.IFS(C1141&lt;=5.7,"NORMAL",C1141&lt;=6.4,"PREDIABETES",C1141&gt;=6.5,"DIABETES")</f>
        <v>PREDIABETES</v>
      </c>
    </row>
    <row r="1142" spans="1:10" x14ac:dyDescent="0.25">
      <c r="A1142" t="s">
        <v>1229</v>
      </c>
      <c r="B1142">
        <v>28.88</v>
      </c>
      <c r="C1142">
        <v>4.8600000000000003</v>
      </c>
      <c r="D1142" t="s">
        <v>2380</v>
      </c>
      <c r="E1142" t="s">
        <v>2379</v>
      </c>
      <c r="F1142" t="s">
        <v>2380</v>
      </c>
      <c r="G1142" s="11">
        <v>1</v>
      </c>
      <c r="H1142" t="s">
        <v>2379</v>
      </c>
      <c r="I1142" t="str" cm="1">
        <f t="array" ref="I1142">_xlfn.IFS(B1142&lt;=18,"UNDERWEIGHT",B1142&lt;=24.9,"NORMALWEIGHT",B1142&lt;=29.9,"OVERWEIGHT",B1142&gt;=30,"OBESITY")</f>
        <v>OVERWEIGHT</v>
      </c>
      <c r="J1142" t="str" cm="1">
        <f t="array" ref="J1142">_xlfn.IFS(C1142&lt;=5.7,"NORMAL",C1142&lt;=6.4,"PREDIABETES",C1142&gt;=6.5,"DIABETES")</f>
        <v>NORMAL</v>
      </c>
    </row>
    <row r="1143" spans="1:10" x14ac:dyDescent="0.25">
      <c r="A1143" t="s">
        <v>1228</v>
      </c>
      <c r="B1143">
        <v>33.914999999999999</v>
      </c>
      <c r="C1143">
        <v>11.52</v>
      </c>
      <c r="D1143" t="s">
        <v>2379</v>
      </c>
      <c r="E1143" t="s">
        <v>2379</v>
      </c>
      <c r="F1143" t="s">
        <v>2379</v>
      </c>
      <c r="G1143" s="11">
        <v>0</v>
      </c>
      <c r="H1143" t="s">
        <v>2379</v>
      </c>
      <c r="I1143" t="str" cm="1">
        <f t="array" ref="I1143">_xlfn.IFS(B1143&lt;=18,"UNDERWEIGHT",B1143&lt;=24.9,"NORMALWEIGHT",B1143&lt;=29.9,"OVERWEIGHT",B1143&gt;=30,"OBESITY")</f>
        <v>OBESITY</v>
      </c>
      <c r="J1143" t="str" cm="1">
        <f t="array" ref="J1143">_xlfn.IFS(C1143&lt;=5.7,"NORMAL",C1143&lt;=6.4,"PREDIABETES",C1143&gt;=6.5,"DIABETES")</f>
        <v>DIABETES</v>
      </c>
    </row>
    <row r="1144" spans="1:10" x14ac:dyDescent="0.25">
      <c r="A1144" t="s">
        <v>1227</v>
      </c>
      <c r="B1144">
        <v>24.32</v>
      </c>
      <c r="C1144">
        <v>6.15</v>
      </c>
      <c r="D1144" t="s">
        <v>2380</v>
      </c>
      <c r="E1144" t="s">
        <v>2379</v>
      </c>
      <c r="F1144" t="s">
        <v>2380</v>
      </c>
      <c r="G1144" s="11">
        <v>1</v>
      </c>
      <c r="H1144" t="s">
        <v>2379</v>
      </c>
      <c r="I1144" t="str" cm="1">
        <f t="array" ref="I1144">_xlfn.IFS(B1144&lt;=18,"UNDERWEIGHT",B1144&lt;=24.9,"NORMALWEIGHT",B1144&lt;=29.9,"OVERWEIGHT",B1144&gt;=30,"OBESITY")</f>
        <v>NORMALWEIGHT</v>
      </c>
      <c r="J1144" t="str" cm="1">
        <f t="array" ref="J1144">_xlfn.IFS(C1144&lt;=5.7,"NORMAL",C1144&lt;=6.4,"PREDIABETES",C1144&gt;=6.5,"DIABETES")</f>
        <v>PREDIABETES</v>
      </c>
    </row>
    <row r="1145" spans="1:10" x14ac:dyDescent="0.25">
      <c r="A1145" t="s">
        <v>1226</v>
      </c>
      <c r="B1145">
        <v>25.8</v>
      </c>
      <c r="C1145">
        <v>9.94</v>
      </c>
      <c r="D1145" t="s">
        <v>2379</v>
      </c>
      <c r="E1145" t="s">
        <v>2379</v>
      </c>
      <c r="F1145" t="s">
        <v>2379</v>
      </c>
      <c r="G1145" s="11">
        <v>0</v>
      </c>
      <c r="H1145" t="s">
        <v>2379</v>
      </c>
      <c r="I1145" t="str" cm="1">
        <f t="array" ref="I1145">_xlfn.IFS(B1145&lt;=18,"UNDERWEIGHT",B1145&lt;=24.9,"NORMALWEIGHT",B1145&lt;=29.9,"OVERWEIGHT",B1145&gt;=30,"OBESITY")</f>
        <v>OVERWEIGHT</v>
      </c>
      <c r="J1145" t="str" cm="1">
        <f t="array" ref="J1145">_xlfn.IFS(C1145&lt;=5.7,"NORMAL",C1145&lt;=6.4,"PREDIABETES",C1145&gt;=6.5,"DIABETES")</f>
        <v>DIABETES</v>
      </c>
    </row>
    <row r="1146" spans="1:10" x14ac:dyDescent="0.25">
      <c r="A1146" t="s">
        <v>1225</v>
      </c>
      <c r="B1146">
        <v>21.56</v>
      </c>
      <c r="C1146">
        <v>10.56</v>
      </c>
      <c r="D1146" t="s">
        <v>2379</v>
      </c>
      <c r="E1146" t="s">
        <v>2379</v>
      </c>
      <c r="F1146" t="s">
        <v>2379</v>
      </c>
      <c r="G1146" s="11">
        <v>0</v>
      </c>
      <c r="H1146" t="s">
        <v>2379</v>
      </c>
      <c r="I1146" t="str" cm="1">
        <f t="array" ref="I1146">_xlfn.IFS(B1146&lt;=18,"UNDERWEIGHT",B1146&lt;=24.9,"NORMALWEIGHT",B1146&lt;=29.9,"OVERWEIGHT",B1146&gt;=30,"OBESITY")</f>
        <v>NORMALWEIGHT</v>
      </c>
      <c r="J1146" t="str" cm="1">
        <f t="array" ref="J1146">_xlfn.IFS(C1146&lt;=5.7,"NORMAL",C1146&lt;=6.4,"PREDIABETES",C1146&gt;=6.5,"DIABETES")</f>
        <v>DIABETES</v>
      </c>
    </row>
    <row r="1147" spans="1:10" x14ac:dyDescent="0.25">
      <c r="A1147" t="s">
        <v>1224</v>
      </c>
      <c r="B1147">
        <v>31.6</v>
      </c>
      <c r="C1147">
        <v>6.79</v>
      </c>
      <c r="D1147" t="s">
        <v>2379</v>
      </c>
      <c r="E1147" t="s">
        <v>2379</v>
      </c>
      <c r="F1147" t="s">
        <v>2379</v>
      </c>
      <c r="G1147" s="11">
        <v>0</v>
      </c>
      <c r="H1147" t="s">
        <v>2379</v>
      </c>
      <c r="I1147" t="str" cm="1">
        <f t="array" ref="I1147">_xlfn.IFS(B1147&lt;=18,"UNDERWEIGHT",B1147&lt;=24.9,"NORMALWEIGHT",B1147&lt;=29.9,"OVERWEIGHT",B1147&gt;=30,"OBESITY")</f>
        <v>OBESITY</v>
      </c>
      <c r="J1147" t="str" cm="1">
        <f t="array" ref="J1147">_xlfn.IFS(C1147&lt;=5.7,"NORMAL",C1147&lt;=6.4,"PREDIABETES",C1147&gt;=6.5,"DIABETES")</f>
        <v>DIABETES</v>
      </c>
    </row>
    <row r="1148" spans="1:10" x14ac:dyDescent="0.25">
      <c r="A1148" t="s">
        <v>1223</v>
      </c>
      <c r="B1148">
        <v>42.93</v>
      </c>
      <c r="C1148">
        <v>4.8</v>
      </c>
      <c r="D1148" t="s">
        <v>2379</v>
      </c>
      <c r="E1148" t="s">
        <v>2379</v>
      </c>
      <c r="F1148" t="s">
        <v>2379</v>
      </c>
      <c r="G1148" s="11">
        <v>1</v>
      </c>
      <c r="H1148" t="s">
        <v>2379</v>
      </c>
      <c r="I1148" t="str" cm="1">
        <f t="array" ref="I1148">_xlfn.IFS(B1148&lt;=18,"UNDERWEIGHT",B1148&lt;=24.9,"NORMALWEIGHT",B1148&lt;=29.9,"OVERWEIGHT",B1148&gt;=30,"OBESITY")</f>
        <v>OBESITY</v>
      </c>
      <c r="J1148" t="str" cm="1">
        <f t="array" ref="J1148">_xlfn.IFS(C1148&lt;=5.7,"NORMAL",C1148&lt;=6.4,"PREDIABETES",C1148&gt;=6.5,"DIABETES")</f>
        <v>NORMAL</v>
      </c>
    </row>
    <row r="1149" spans="1:10" x14ac:dyDescent="0.25">
      <c r="A1149" t="s">
        <v>1222</v>
      </c>
      <c r="B1149">
        <v>26.72</v>
      </c>
      <c r="C1149">
        <v>5.75</v>
      </c>
      <c r="D1149" t="s">
        <v>2379</v>
      </c>
      <c r="E1149" t="s">
        <v>2379</v>
      </c>
      <c r="F1149" t="s">
        <v>2379</v>
      </c>
      <c r="G1149" s="11">
        <v>2</v>
      </c>
      <c r="H1149" t="s">
        <v>2379</v>
      </c>
      <c r="I1149" t="str" cm="1">
        <f t="array" ref="I1149">_xlfn.IFS(B1149&lt;=18,"UNDERWEIGHT",B1149&lt;=24.9,"NORMALWEIGHT",B1149&lt;=29.9,"OVERWEIGHT",B1149&gt;=30,"OBESITY")</f>
        <v>OVERWEIGHT</v>
      </c>
      <c r="J1149" t="str" cm="1">
        <f t="array" ref="J1149">_xlfn.IFS(C1149&lt;=5.7,"NORMAL",C1149&lt;=6.4,"PREDIABETES",C1149&gt;=6.5,"DIABETES")</f>
        <v>PREDIABETES</v>
      </c>
    </row>
    <row r="1150" spans="1:10" x14ac:dyDescent="0.25">
      <c r="A1150" t="s">
        <v>1221</v>
      </c>
      <c r="B1150">
        <v>26.67</v>
      </c>
      <c r="C1150">
        <v>5.81</v>
      </c>
      <c r="D1150" t="s">
        <v>2379</v>
      </c>
      <c r="E1150" t="s">
        <v>2379</v>
      </c>
      <c r="F1150" t="s">
        <v>2379</v>
      </c>
      <c r="G1150" s="11">
        <v>2</v>
      </c>
      <c r="H1150" t="s">
        <v>2379</v>
      </c>
      <c r="I1150" t="str" cm="1">
        <f t="array" ref="I1150">_xlfn.IFS(B1150&lt;=18,"UNDERWEIGHT",B1150&lt;=24.9,"NORMALWEIGHT",B1150&lt;=29.9,"OVERWEIGHT",B1150&gt;=30,"OBESITY")</f>
        <v>OVERWEIGHT</v>
      </c>
      <c r="J1150" t="str" cm="1">
        <f t="array" ref="J1150">_xlfn.IFS(C1150&lt;=5.7,"NORMAL",C1150&lt;=6.4,"PREDIABETES",C1150&gt;=6.5,"DIABETES")</f>
        <v>PREDIABETES</v>
      </c>
    </row>
    <row r="1151" spans="1:10" x14ac:dyDescent="0.25">
      <c r="A1151" t="s">
        <v>1220</v>
      </c>
      <c r="B1151">
        <v>42.68</v>
      </c>
      <c r="C1151">
        <v>9.2799999999999994</v>
      </c>
      <c r="D1151" t="s">
        <v>2379</v>
      </c>
      <c r="E1151" t="s">
        <v>2379</v>
      </c>
      <c r="F1151" t="s">
        <v>2379</v>
      </c>
      <c r="G1151" s="11">
        <v>2</v>
      </c>
      <c r="H1151" t="s">
        <v>2379</v>
      </c>
      <c r="I1151" t="str" cm="1">
        <f t="array" ref="I1151">_xlfn.IFS(B1151&lt;=18,"UNDERWEIGHT",B1151&lt;=24.9,"NORMALWEIGHT",B1151&lt;=29.9,"OVERWEIGHT",B1151&gt;=30,"OBESITY")</f>
        <v>OBESITY</v>
      </c>
      <c r="J1151" t="str" cm="1">
        <f t="array" ref="J1151">_xlfn.IFS(C1151&lt;=5.7,"NORMAL",C1151&lt;=6.4,"PREDIABETES",C1151&gt;=6.5,"DIABETES")</f>
        <v>DIABETES</v>
      </c>
    </row>
    <row r="1152" spans="1:10" x14ac:dyDescent="0.25">
      <c r="A1152" t="s">
        <v>1219</v>
      </c>
      <c r="B1152">
        <v>24.31</v>
      </c>
      <c r="C1152">
        <v>6.37</v>
      </c>
      <c r="D1152" t="s">
        <v>2379</v>
      </c>
      <c r="E1152" t="s">
        <v>2379</v>
      </c>
      <c r="F1152" t="s">
        <v>2379</v>
      </c>
      <c r="G1152" s="11">
        <v>0</v>
      </c>
      <c r="H1152" t="s">
        <v>2379</v>
      </c>
      <c r="I1152" t="str" cm="1">
        <f t="array" ref="I1152">_xlfn.IFS(B1152&lt;=18,"UNDERWEIGHT",B1152&lt;=24.9,"NORMALWEIGHT",B1152&lt;=29.9,"OVERWEIGHT",B1152&gt;=30,"OBESITY")</f>
        <v>NORMALWEIGHT</v>
      </c>
      <c r="J1152" t="str" cm="1">
        <f t="array" ref="J1152">_xlfn.IFS(C1152&lt;=5.7,"NORMAL",C1152&lt;=6.4,"PREDIABETES",C1152&gt;=6.5,"DIABETES")</f>
        <v>PREDIABETES</v>
      </c>
    </row>
    <row r="1153" spans="1:10" x14ac:dyDescent="0.25">
      <c r="A1153" t="s">
        <v>1218</v>
      </c>
      <c r="B1153">
        <v>44.75</v>
      </c>
      <c r="C1153">
        <v>5.09</v>
      </c>
      <c r="D1153" t="s">
        <v>2380</v>
      </c>
      <c r="E1153" t="s">
        <v>2379</v>
      </c>
      <c r="F1153" t="s">
        <v>2379</v>
      </c>
      <c r="G1153" s="11">
        <v>0</v>
      </c>
      <c r="H1153" t="s">
        <v>2379</v>
      </c>
      <c r="I1153" t="str" cm="1">
        <f t="array" ref="I1153">_xlfn.IFS(B1153&lt;=18,"UNDERWEIGHT",B1153&lt;=24.9,"NORMALWEIGHT",B1153&lt;=29.9,"OVERWEIGHT",B1153&gt;=30,"OBESITY")</f>
        <v>OBESITY</v>
      </c>
      <c r="J1153" t="str" cm="1">
        <f t="array" ref="J1153">_xlfn.IFS(C1153&lt;=5.7,"NORMAL",C1153&lt;=6.4,"PREDIABETES",C1153&gt;=6.5,"DIABETES")</f>
        <v>NORMAL</v>
      </c>
    </row>
    <row r="1154" spans="1:10" x14ac:dyDescent="0.25">
      <c r="A1154" t="s">
        <v>1217</v>
      </c>
      <c r="B1154">
        <v>30.78</v>
      </c>
      <c r="C1154">
        <v>7.94</v>
      </c>
      <c r="D1154" t="s">
        <v>2379</v>
      </c>
      <c r="E1154" t="s">
        <v>2379</v>
      </c>
      <c r="F1154" t="s">
        <v>2379</v>
      </c>
      <c r="G1154" s="11">
        <v>2</v>
      </c>
      <c r="H1154" t="s">
        <v>2379</v>
      </c>
      <c r="I1154" t="str" cm="1">
        <f t="array" ref="I1154">_xlfn.IFS(B1154&lt;=18,"UNDERWEIGHT",B1154&lt;=24.9,"NORMALWEIGHT",B1154&lt;=29.9,"OVERWEIGHT",B1154&gt;=30,"OBESITY")</f>
        <v>OBESITY</v>
      </c>
      <c r="J1154" t="str" cm="1">
        <f t="array" ref="J1154">_xlfn.IFS(C1154&lt;=5.7,"NORMAL",C1154&lt;=6.4,"PREDIABETES",C1154&gt;=6.5,"DIABETES")</f>
        <v>DIABETES</v>
      </c>
    </row>
    <row r="1155" spans="1:10" x14ac:dyDescent="0.25">
      <c r="A1155" t="s">
        <v>1216</v>
      </c>
      <c r="B1155">
        <v>21.86</v>
      </c>
      <c r="C1155">
        <v>10.95</v>
      </c>
      <c r="D1155" t="s">
        <v>2379</v>
      </c>
      <c r="E1155" t="s">
        <v>2379</v>
      </c>
      <c r="F1155" t="s">
        <v>2379</v>
      </c>
      <c r="G1155" s="11">
        <v>0</v>
      </c>
      <c r="H1155" t="s">
        <v>2379</v>
      </c>
      <c r="I1155" t="str" cm="1">
        <f t="array" ref="I1155">_xlfn.IFS(B1155&lt;=18,"UNDERWEIGHT",B1155&lt;=24.9,"NORMALWEIGHT",B1155&lt;=29.9,"OVERWEIGHT",B1155&gt;=30,"OBESITY")</f>
        <v>NORMALWEIGHT</v>
      </c>
      <c r="J1155" t="str" cm="1">
        <f t="array" ref="J1155">_xlfn.IFS(C1155&lt;=5.7,"NORMAL",C1155&lt;=6.4,"PREDIABETES",C1155&gt;=6.5,"DIABETES")</f>
        <v>DIABETES</v>
      </c>
    </row>
    <row r="1156" spans="1:10" x14ac:dyDescent="0.25">
      <c r="A1156" t="s">
        <v>1215</v>
      </c>
      <c r="B1156">
        <v>49.09</v>
      </c>
      <c r="C1156">
        <v>6.3</v>
      </c>
      <c r="D1156" t="s">
        <v>2380</v>
      </c>
      <c r="E1156" t="s">
        <v>2379</v>
      </c>
      <c r="F1156" t="s">
        <v>2379</v>
      </c>
      <c r="G1156" s="11">
        <v>0</v>
      </c>
      <c r="H1156" t="s">
        <v>2379</v>
      </c>
      <c r="I1156" t="str" cm="1">
        <f t="array" ref="I1156">_xlfn.IFS(B1156&lt;=18,"UNDERWEIGHT",B1156&lt;=24.9,"NORMALWEIGHT",B1156&lt;=29.9,"OVERWEIGHT",B1156&gt;=30,"OBESITY")</f>
        <v>OBESITY</v>
      </c>
      <c r="J1156" t="str" cm="1">
        <f t="array" ref="J1156">_xlfn.IFS(C1156&lt;=5.7,"NORMAL",C1156&lt;=6.4,"PREDIABETES",C1156&gt;=6.5,"DIABETES")</f>
        <v>PREDIABETES</v>
      </c>
    </row>
    <row r="1157" spans="1:10" x14ac:dyDescent="0.25">
      <c r="A1157" t="s">
        <v>1214</v>
      </c>
      <c r="B1157">
        <v>47.74</v>
      </c>
      <c r="C1157">
        <v>8.0500000000000007</v>
      </c>
      <c r="D1157" t="s">
        <v>2380</v>
      </c>
      <c r="E1157" t="s">
        <v>2379</v>
      </c>
      <c r="F1157" t="s">
        <v>2379</v>
      </c>
      <c r="G1157" s="11">
        <v>2</v>
      </c>
      <c r="H1157" t="s">
        <v>2379</v>
      </c>
      <c r="I1157" t="str" cm="1">
        <f t="array" ref="I1157">_xlfn.IFS(B1157&lt;=18,"UNDERWEIGHT",B1157&lt;=24.9,"NORMALWEIGHT",B1157&lt;=29.9,"OVERWEIGHT",B1157&gt;=30,"OBESITY")</f>
        <v>OBESITY</v>
      </c>
      <c r="J1157" t="str" cm="1">
        <f t="array" ref="J1157">_xlfn.IFS(C1157&lt;=5.7,"NORMAL",C1157&lt;=6.4,"PREDIABETES",C1157&gt;=6.5,"DIABETES")</f>
        <v>DIABETES</v>
      </c>
    </row>
    <row r="1158" spans="1:10" x14ac:dyDescent="0.25">
      <c r="A1158" t="s">
        <v>1213</v>
      </c>
      <c r="B1158">
        <v>30.2</v>
      </c>
      <c r="C1158">
        <v>9.8800000000000008</v>
      </c>
      <c r="D1158" t="s">
        <v>2380</v>
      </c>
      <c r="E1158" t="s">
        <v>2379</v>
      </c>
      <c r="F1158" t="s">
        <v>2379</v>
      </c>
      <c r="G1158" s="11">
        <v>2</v>
      </c>
      <c r="H1158" t="s">
        <v>2379</v>
      </c>
      <c r="I1158" t="str" cm="1">
        <f t="array" ref="I1158">_xlfn.IFS(B1158&lt;=18,"UNDERWEIGHT",B1158&lt;=24.9,"NORMALWEIGHT",B1158&lt;=29.9,"OVERWEIGHT",B1158&gt;=30,"OBESITY")</f>
        <v>OBESITY</v>
      </c>
      <c r="J1158" t="str" cm="1">
        <f t="array" ref="J1158">_xlfn.IFS(C1158&lt;=5.7,"NORMAL",C1158&lt;=6.4,"PREDIABETES",C1158&gt;=6.5,"DIABETES")</f>
        <v>DIABETES</v>
      </c>
    </row>
    <row r="1159" spans="1:10" x14ac:dyDescent="0.25">
      <c r="A1159" t="s">
        <v>1212</v>
      </c>
      <c r="B1159">
        <v>33.25</v>
      </c>
      <c r="C1159">
        <v>7.42</v>
      </c>
      <c r="D1159" t="s">
        <v>2380</v>
      </c>
      <c r="E1159" t="s">
        <v>2379</v>
      </c>
      <c r="F1159" t="s">
        <v>2379</v>
      </c>
      <c r="G1159" s="11">
        <v>2</v>
      </c>
      <c r="H1159" t="s">
        <v>2379</v>
      </c>
      <c r="I1159" t="str" cm="1">
        <f t="array" ref="I1159">_xlfn.IFS(B1159&lt;=18,"UNDERWEIGHT",B1159&lt;=24.9,"NORMALWEIGHT",B1159&lt;=29.9,"OVERWEIGHT",B1159&gt;=30,"OBESITY")</f>
        <v>OBESITY</v>
      </c>
      <c r="J1159" t="str" cm="1">
        <f t="array" ref="J1159">_xlfn.IFS(C1159&lt;=5.7,"NORMAL",C1159&lt;=6.4,"PREDIABETES",C1159&gt;=6.5,"DIABETES")</f>
        <v>DIABETES</v>
      </c>
    </row>
    <row r="1160" spans="1:10" x14ac:dyDescent="0.25">
      <c r="A1160" t="s">
        <v>1211</v>
      </c>
      <c r="B1160">
        <v>26.6</v>
      </c>
      <c r="C1160">
        <v>8.4499999999999993</v>
      </c>
      <c r="D1160" t="s">
        <v>2380</v>
      </c>
      <c r="E1160" t="s">
        <v>2379</v>
      </c>
      <c r="F1160" t="s">
        <v>2379</v>
      </c>
      <c r="G1160" s="11">
        <v>1</v>
      </c>
      <c r="H1160" t="s">
        <v>2379</v>
      </c>
      <c r="I1160" t="str" cm="1">
        <f t="array" ref="I1160">_xlfn.IFS(B1160&lt;=18,"UNDERWEIGHT",B1160&lt;=24.9,"NORMALWEIGHT",B1160&lt;=29.9,"OVERWEIGHT",B1160&gt;=30,"OBESITY")</f>
        <v>OVERWEIGHT</v>
      </c>
      <c r="J1160" t="str" cm="1">
        <f t="array" ref="J1160">_xlfn.IFS(C1160&lt;=5.7,"NORMAL",C1160&lt;=6.4,"PREDIABETES",C1160&gt;=6.5,"DIABETES")</f>
        <v>DIABETES</v>
      </c>
    </row>
    <row r="1161" spans="1:10" x14ac:dyDescent="0.25">
      <c r="A1161" t="s">
        <v>1210</v>
      </c>
      <c r="B1161">
        <v>26.35</v>
      </c>
      <c r="C1161">
        <v>6.21</v>
      </c>
      <c r="D1161" t="s">
        <v>2379</v>
      </c>
      <c r="E1161" t="s">
        <v>2379</v>
      </c>
      <c r="F1161" t="s">
        <v>2379</v>
      </c>
      <c r="G1161" s="11">
        <v>2</v>
      </c>
      <c r="H1161" t="s">
        <v>2379</v>
      </c>
      <c r="I1161" t="str" cm="1">
        <f t="array" ref="I1161">_xlfn.IFS(B1161&lt;=18,"UNDERWEIGHT",B1161&lt;=24.9,"NORMALWEIGHT",B1161&lt;=29.9,"OVERWEIGHT",B1161&gt;=30,"OBESITY")</f>
        <v>OVERWEIGHT</v>
      </c>
      <c r="J1161" t="str" cm="1">
        <f t="array" ref="J1161">_xlfn.IFS(C1161&lt;=5.7,"NORMAL",C1161&lt;=6.4,"PREDIABETES",C1161&gt;=6.5,"DIABETES")</f>
        <v>PREDIABETES</v>
      </c>
    </row>
    <row r="1162" spans="1:10" x14ac:dyDescent="0.25">
      <c r="A1162" t="s">
        <v>1209</v>
      </c>
      <c r="B1162">
        <v>39.994999999999997</v>
      </c>
      <c r="C1162">
        <v>4.6500000000000004</v>
      </c>
      <c r="D1162" t="s">
        <v>2379</v>
      </c>
      <c r="E1162" t="s">
        <v>2379</v>
      </c>
      <c r="F1162" t="s">
        <v>2379</v>
      </c>
      <c r="G1162" s="11">
        <v>0</v>
      </c>
      <c r="H1162" t="s">
        <v>2379</v>
      </c>
      <c r="I1162" t="str" cm="1">
        <f t="array" ref="I1162">_xlfn.IFS(B1162&lt;=18,"UNDERWEIGHT",B1162&lt;=24.9,"NORMALWEIGHT",B1162&lt;=29.9,"OVERWEIGHT",B1162&gt;=30,"OBESITY")</f>
        <v>OBESITY</v>
      </c>
      <c r="J1162" t="str" cm="1">
        <f t="array" ref="J1162">_xlfn.IFS(C1162&lt;=5.7,"NORMAL",C1162&lt;=6.4,"PREDIABETES",C1162&gt;=6.5,"DIABETES")</f>
        <v>NORMAL</v>
      </c>
    </row>
    <row r="1163" spans="1:10" x14ac:dyDescent="0.25">
      <c r="A1163" t="s">
        <v>1208</v>
      </c>
      <c r="B1163">
        <v>22.92</v>
      </c>
      <c r="C1163">
        <v>5.87</v>
      </c>
      <c r="D1163" t="s">
        <v>2380</v>
      </c>
      <c r="E1163" t="s">
        <v>2379</v>
      </c>
      <c r="F1163" t="s">
        <v>2379</v>
      </c>
      <c r="G1163" s="11">
        <v>1</v>
      </c>
      <c r="H1163" t="s">
        <v>2379</v>
      </c>
      <c r="I1163" t="str" cm="1">
        <f t="array" ref="I1163">_xlfn.IFS(B1163&lt;=18,"UNDERWEIGHT",B1163&lt;=24.9,"NORMALWEIGHT",B1163&lt;=29.9,"OVERWEIGHT",B1163&gt;=30,"OBESITY")</f>
        <v>NORMALWEIGHT</v>
      </c>
      <c r="J1163" t="str" cm="1">
        <f t="array" ref="J1163">_xlfn.IFS(C1163&lt;=5.7,"NORMAL",C1163&lt;=6.4,"PREDIABETES",C1163&gt;=6.5,"DIABETES")</f>
        <v>PREDIABETES</v>
      </c>
    </row>
    <row r="1164" spans="1:10" x14ac:dyDescent="0.25">
      <c r="A1164" t="s">
        <v>1207</v>
      </c>
      <c r="B1164">
        <v>24.78</v>
      </c>
      <c r="C1164">
        <v>4.24</v>
      </c>
      <c r="D1164" t="s">
        <v>2380</v>
      </c>
      <c r="E1164" t="s">
        <v>2379</v>
      </c>
      <c r="F1164" t="s">
        <v>2379</v>
      </c>
      <c r="G1164" s="11">
        <v>2</v>
      </c>
      <c r="H1164" t="s">
        <v>2379</v>
      </c>
      <c r="I1164" t="str" cm="1">
        <f t="array" ref="I1164">_xlfn.IFS(B1164&lt;=18,"UNDERWEIGHT",B1164&lt;=24.9,"NORMALWEIGHT",B1164&lt;=29.9,"OVERWEIGHT",B1164&gt;=30,"OBESITY")</f>
        <v>NORMALWEIGHT</v>
      </c>
      <c r="J1164" t="str" cm="1">
        <f t="array" ref="J1164">_xlfn.IFS(C1164&lt;=5.7,"NORMAL",C1164&lt;=6.4,"PREDIABETES",C1164&gt;=6.5,"DIABETES")</f>
        <v>NORMAL</v>
      </c>
    </row>
    <row r="1165" spans="1:10" x14ac:dyDescent="0.25">
      <c r="A1165" t="s">
        <v>1206</v>
      </c>
      <c r="B1165">
        <v>34.07</v>
      </c>
      <c r="C1165">
        <v>7.81</v>
      </c>
      <c r="D1165" t="s">
        <v>2380</v>
      </c>
      <c r="E1165" t="s">
        <v>2379</v>
      </c>
      <c r="F1165" t="s">
        <v>2379</v>
      </c>
      <c r="G1165" s="11">
        <v>0</v>
      </c>
      <c r="H1165" t="s">
        <v>2379</v>
      </c>
      <c r="I1165" t="str" cm="1">
        <f t="array" ref="I1165">_xlfn.IFS(B1165&lt;=18,"UNDERWEIGHT",B1165&lt;=24.9,"NORMALWEIGHT",B1165&lt;=29.9,"OVERWEIGHT",B1165&gt;=30,"OBESITY")</f>
        <v>OBESITY</v>
      </c>
      <c r="J1165" t="str" cm="1">
        <f t="array" ref="J1165">_xlfn.IFS(C1165&lt;=5.7,"NORMAL",C1165&lt;=6.4,"PREDIABETES",C1165&gt;=6.5,"DIABETES")</f>
        <v>DIABETES</v>
      </c>
    </row>
    <row r="1166" spans="1:10" x14ac:dyDescent="0.25">
      <c r="A1166" t="s">
        <v>1205</v>
      </c>
      <c r="B1166">
        <v>30.14</v>
      </c>
      <c r="C1166">
        <v>9.85</v>
      </c>
      <c r="D1166" t="s">
        <v>2379</v>
      </c>
      <c r="E1166" t="s">
        <v>2379</v>
      </c>
      <c r="F1166" t="s">
        <v>2379</v>
      </c>
      <c r="G1166" s="11">
        <v>0</v>
      </c>
      <c r="H1166" t="s">
        <v>2379</v>
      </c>
      <c r="I1166" t="str" cm="1">
        <f t="array" ref="I1166">_xlfn.IFS(B1166&lt;=18,"UNDERWEIGHT",B1166&lt;=24.9,"NORMALWEIGHT",B1166&lt;=29.9,"OVERWEIGHT",B1166&gt;=30,"OBESITY")</f>
        <v>OBESITY</v>
      </c>
      <c r="J1166" t="str" cm="1">
        <f t="array" ref="J1166">_xlfn.IFS(C1166&lt;=5.7,"NORMAL",C1166&lt;=6.4,"PREDIABETES",C1166&gt;=6.5,"DIABETES")</f>
        <v>DIABETES</v>
      </c>
    </row>
    <row r="1167" spans="1:10" x14ac:dyDescent="0.25">
      <c r="A1167" t="s">
        <v>1204</v>
      </c>
      <c r="B1167">
        <v>18.05</v>
      </c>
      <c r="C1167">
        <v>6.94</v>
      </c>
      <c r="D1167" t="s">
        <v>2379</v>
      </c>
      <c r="E1167" t="s">
        <v>2379</v>
      </c>
      <c r="F1167" t="s">
        <v>2379</v>
      </c>
      <c r="G1167" s="11">
        <v>0</v>
      </c>
      <c r="H1167" t="s">
        <v>2379</v>
      </c>
      <c r="I1167" t="str" cm="1">
        <f t="array" ref="I1167">_xlfn.IFS(B1167&lt;=18,"UNDERWEIGHT",B1167&lt;=24.9,"NORMALWEIGHT",B1167&lt;=29.9,"OVERWEIGHT",B1167&gt;=30,"OBESITY")</f>
        <v>NORMALWEIGHT</v>
      </c>
      <c r="J1167" t="str" cm="1">
        <f t="array" ref="J1167">_xlfn.IFS(C1167&lt;=5.7,"NORMAL",C1167&lt;=6.4,"PREDIABETES",C1167&gt;=6.5,"DIABETES")</f>
        <v>DIABETES</v>
      </c>
    </row>
    <row r="1168" spans="1:10" x14ac:dyDescent="0.25">
      <c r="A1168" t="s">
        <v>1203</v>
      </c>
      <c r="B1168">
        <v>37.4</v>
      </c>
      <c r="C1168">
        <v>11.3</v>
      </c>
      <c r="D1168" t="s">
        <v>2380</v>
      </c>
      <c r="E1168" t="s">
        <v>2379</v>
      </c>
      <c r="F1168" t="s">
        <v>2379</v>
      </c>
      <c r="G1168" s="11">
        <v>2</v>
      </c>
      <c r="H1168" t="s">
        <v>2379</v>
      </c>
      <c r="I1168" t="str" cm="1">
        <f t="array" ref="I1168">_xlfn.IFS(B1168&lt;=18,"UNDERWEIGHT",B1168&lt;=24.9,"NORMALWEIGHT",B1168&lt;=29.9,"OVERWEIGHT",B1168&gt;=30,"OBESITY")</f>
        <v>OBESITY</v>
      </c>
      <c r="J1168" t="str" cm="1">
        <f t="array" ref="J1168">_xlfn.IFS(C1168&lt;=5.7,"NORMAL",C1168&lt;=6.4,"PREDIABETES",C1168&gt;=6.5,"DIABETES")</f>
        <v>DIABETES</v>
      </c>
    </row>
    <row r="1169" spans="1:10" x14ac:dyDescent="0.25">
      <c r="A1169" t="s">
        <v>1202</v>
      </c>
      <c r="B1169">
        <v>25.75</v>
      </c>
      <c r="C1169">
        <v>9.23</v>
      </c>
      <c r="D1169" t="s">
        <v>2379</v>
      </c>
      <c r="E1169" t="s">
        <v>2379</v>
      </c>
      <c r="F1169" t="s">
        <v>2379</v>
      </c>
      <c r="G1169" s="11">
        <v>0</v>
      </c>
      <c r="H1169" t="s">
        <v>2379</v>
      </c>
      <c r="I1169" t="str" cm="1">
        <f t="array" ref="I1169">_xlfn.IFS(B1169&lt;=18,"UNDERWEIGHT",B1169&lt;=24.9,"NORMALWEIGHT",B1169&lt;=29.9,"OVERWEIGHT",B1169&gt;=30,"OBESITY")</f>
        <v>OVERWEIGHT</v>
      </c>
      <c r="J1169" t="str" cm="1">
        <f t="array" ref="J1169">_xlfn.IFS(C1169&lt;=5.7,"NORMAL",C1169&lt;=6.4,"PREDIABETES",C1169&gt;=6.5,"DIABETES")</f>
        <v>DIABETES</v>
      </c>
    </row>
    <row r="1170" spans="1:10" x14ac:dyDescent="0.25">
      <c r="A1170" t="s">
        <v>1201</v>
      </c>
      <c r="B1170">
        <v>32.299999999999997</v>
      </c>
      <c r="C1170">
        <v>4.37</v>
      </c>
      <c r="D1170" t="s">
        <v>2379</v>
      </c>
      <c r="E1170" t="s">
        <v>2379</v>
      </c>
      <c r="F1170" t="s">
        <v>2379</v>
      </c>
      <c r="G1170" s="11">
        <v>2</v>
      </c>
      <c r="H1170" t="s">
        <v>2379</v>
      </c>
      <c r="I1170" t="str" cm="1">
        <f t="array" ref="I1170">_xlfn.IFS(B1170&lt;=18,"UNDERWEIGHT",B1170&lt;=24.9,"NORMALWEIGHT",B1170&lt;=29.9,"OVERWEIGHT",B1170&gt;=30,"OBESITY")</f>
        <v>OBESITY</v>
      </c>
      <c r="J1170" t="str" cm="1">
        <f t="array" ref="J1170">_xlfn.IFS(C1170&lt;=5.7,"NORMAL",C1170&lt;=6.4,"PREDIABETES",C1170&gt;=6.5,"DIABETES")</f>
        <v>NORMAL</v>
      </c>
    </row>
    <row r="1171" spans="1:10" x14ac:dyDescent="0.25">
      <c r="A1171" t="s">
        <v>1200</v>
      </c>
      <c r="B1171">
        <v>28.61</v>
      </c>
      <c r="C1171">
        <v>5.76</v>
      </c>
      <c r="D1171" t="s">
        <v>2379</v>
      </c>
      <c r="E1171" t="s">
        <v>2379</v>
      </c>
      <c r="F1171" t="s">
        <v>2380</v>
      </c>
      <c r="G1171" s="11">
        <v>1</v>
      </c>
      <c r="H1171" t="s">
        <v>2379</v>
      </c>
      <c r="I1171" t="str" cm="1">
        <f t="array" ref="I1171">_xlfn.IFS(B1171&lt;=18,"UNDERWEIGHT",B1171&lt;=24.9,"NORMALWEIGHT",B1171&lt;=29.9,"OVERWEIGHT",B1171&gt;=30,"OBESITY")</f>
        <v>OVERWEIGHT</v>
      </c>
      <c r="J1171" t="str" cm="1">
        <f t="array" ref="J1171">_xlfn.IFS(C1171&lt;=5.7,"NORMAL",C1171&lt;=6.4,"PREDIABETES",C1171&gt;=6.5,"DIABETES")</f>
        <v>PREDIABETES</v>
      </c>
    </row>
    <row r="1172" spans="1:10" x14ac:dyDescent="0.25">
      <c r="A1172" t="s">
        <v>1199</v>
      </c>
      <c r="B1172">
        <v>45.41</v>
      </c>
      <c r="C1172">
        <v>4.96</v>
      </c>
      <c r="D1172" t="s">
        <v>2379</v>
      </c>
      <c r="E1172" t="s">
        <v>2379</v>
      </c>
      <c r="F1172" t="s">
        <v>2379</v>
      </c>
      <c r="G1172" s="11">
        <v>1</v>
      </c>
      <c r="H1172" t="s">
        <v>2379</v>
      </c>
      <c r="I1172" t="str" cm="1">
        <f t="array" ref="I1172">_xlfn.IFS(B1172&lt;=18,"UNDERWEIGHT",B1172&lt;=24.9,"NORMALWEIGHT",B1172&lt;=29.9,"OVERWEIGHT",B1172&gt;=30,"OBESITY")</f>
        <v>OBESITY</v>
      </c>
      <c r="J1172" t="str" cm="1">
        <f t="array" ref="J1172">_xlfn.IFS(C1172&lt;=5.7,"NORMAL",C1172&lt;=6.4,"PREDIABETES",C1172&gt;=6.5,"DIABETES")</f>
        <v>NORMAL</v>
      </c>
    </row>
    <row r="1173" spans="1:10" x14ac:dyDescent="0.25">
      <c r="A1173" t="s">
        <v>1198</v>
      </c>
      <c r="B1173">
        <v>31.2</v>
      </c>
      <c r="C1173">
        <v>11.04</v>
      </c>
      <c r="D1173" t="s">
        <v>2380</v>
      </c>
      <c r="E1173" t="s">
        <v>2379</v>
      </c>
      <c r="F1173" t="s">
        <v>2379</v>
      </c>
      <c r="G1173" s="11">
        <v>2</v>
      </c>
      <c r="H1173" t="s">
        <v>2379</v>
      </c>
      <c r="I1173" t="str" cm="1">
        <f t="array" ref="I1173">_xlfn.IFS(B1173&lt;=18,"UNDERWEIGHT",B1173&lt;=24.9,"NORMALWEIGHT",B1173&lt;=29.9,"OVERWEIGHT",B1173&gt;=30,"OBESITY")</f>
        <v>OBESITY</v>
      </c>
      <c r="J1173" t="str" cm="1">
        <f t="array" ref="J1173">_xlfn.IFS(C1173&lt;=5.7,"NORMAL",C1173&lt;=6.4,"PREDIABETES",C1173&gt;=6.5,"DIABETES")</f>
        <v>DIABETES</v>
      </c>
    </row>
    <row r="1174" spans="1:10" x14ac:dyDescent="0.25">
      <c r="A1174" t="s">
        <v>1197</v>
      </c>
      <c r="B1174">
        <v>29.83</v>
      </c>
      <c r="C1174">
        <v>7.81</v>
      </c>
      <c r="D1174" t="s">
        <v>2380</v>
      </c>
      <c r="E1174" t="s">
        <v>2379</v>
      </c>
      <c r="F1174" t="s">
        <v>2379</v>
      </c>
      <c r="G1174" s="11">
        <v>1</v>
      </c>
      <c r="H1174" t="s">
        <v>2379</v>
      </c>
      <c r="I1174" t="str" cm="1">
        <f t="array" ref="I1174">_xlfn.IFS(B1174&lt;=18,"UNDERWEIGHT",B1174&lt;=24.9,"NORMALWEIGHT",B1174&lt;=29.9,"OVERWEIGHT",B1174&gt;=30,"OBESITY")</f>
        <v>OVERWEIGHT</v>
      </c>
      <c r="J1174" t="str" cm="1">
        <f t="array" ref="J1174">_xlfn.IFS(C1174&lt;=5.7,"NORMAL",C1174&lt;=6.4,"PREDIABETES",C1174&gt;=6.5,"DIABETES")</f>
        <v>DIABETES</v>
      </c>
    </row>
    <row r="1175" spans="1:10" x14ac:dyDescent="0.25">
      <c r="A1175" t="s">
        <v>1196</v>
      </c>
      <c r="B1175">
        <v>29.06</v>
      </c>
      <c r="C1175">
        <v>4.55</v>
      </c>
      <c r="D1175" t="s">
        <v>2379</v>
      </c>
      <c r="E1175" t="s">
        <v>2379</v>
      </c>
      <c r="F1175" t="s">
        <v>2379</v>
      </c>
      <c r="G1175" s="11">
        <v>0</v>
      </c>
      <c r="H1175" t="s">
        <v>2379</v>
      </c>
      <c r="I1175" t="str" cm="1">
        <f t="array" ref="I1175">_xlfn.IFS(B1175&lt;=18,"UNDERWEIGHT",B1175&lt;=24.9,"NORMALWEIGHT",B1175&lt;=29.9,"OVERWEIGHT",B1175&gt;=30,"OBESITY")</f>
        <v>OVERWEIGHT</v>
      </c>
      <c r="J1175" t="str" cm="1">
        <f t="array" ref="J1175">_xlfn.IFS(C1175&lt;=5.7,"NORMAL",C1175&lt;=6.4,"PREDIABETES",C1175&gt;=6.5,"DIABETES")</f>
        <v>NORMAL</v>
      </c>
    </row>
    <row r="1176" spans="1:10" x14ac:dyDescent="0.25">
      <c r="A1176" t="s">
        <v>1195</v>
      </c>
      <c r="B1176">
        <v>27.454999999999998</v>
      </c>
      <c r="C1176">
        <v>6.13</v>
      </c>
      <c r="D1176" t="s">
        <v>2379</v>
      </c>
      <c r="E1176" t="s">
        <v>2379</v>
      </c>
      <c r="F1176" t="s">
        <v>2379</v>
      </c>
      <c r="G1176" s="11">
        <v>2</v>
      </c>
      <c r="H1176" t="s">
        <v>2379</v>
      </c>
      <c r="I1176" t="str" cm="1">
        <f t="array" ref="I1176">_xlfn.IFS(B1176&lt;=18,"UNDERWEIGHT",B1176&lt;=24.9,"NORMALWEIGHT",B1176&lt;=29.9,"OVERWEIGHT",B1176&gt;=30,"OBESITY")</f>
        <v>OVERWEIGHT</v>
      </c>
      <c r="J1176" t="str" cm="1">
        <f t="array" ref="J1176">_xlfn.IFS(C1176&lt;=5.7,"NORMAL",C1176&lt;=6.4,"PREDIABETES",C1176&gt;=6.5,"DIABETES")</f>
        <v>PREDIABETES</v>
      </c>
    </row>
    <row r="1177" spans="1:10" x14ac:dyDescent="0.25">
      <c r="A1177" t="s">
        <v>1194</v>
      </c>
      <c r="B1177">
        <v>23.01</v>
      </c>
      <c r="C1177">
        <v>6.04</v>
      </c>
      <c r="D1177" t="s">
        <v>2380</v>
      </c>
      <c r="E1177" t="s">
        <v>2379</v>
      </c>
      <c r="F1177" t="s">
        <v>2379</v>
      </c>
      <c r="G1177" s="11">
        <v>1</v>
      </c>
      <c r="H1177" t="s">
        <v>2379</v>
      </c>
      <c r="I1177" t="str" cm="1">
        <f t="array" ref="I1177">_xlfn.IFS(B1177&lt;=18,"UNDERWEIGHT",B1177&lt;=24.9,"NORMALWEIGHT",B1177&lt;=29.9,"OVERWEIGHT",B1177&gt;=30,"OBESITY")</f>
        <v>NORMALWEIGHT</v>
      </c>
      <c r="J1177" t="str" cm="1">
        <f t="array" ref="J1177">_xlfn.IFS(C1177&lt;=5.7,"NORMAL",C1177&lt;=6.4,"PREDIABETES",C1177&gt;=6.5,"DIABETES")</f>
        <v>PREDIABETES</v>
      </c>
    </row>
    <row r="1178" spans="1:10" x14ac:dyDescent="0.25">
      <c r="A1178" t="s">
        <v>1193</v>
      </c>
      <c r="B1178">
        <v>31.39</v>
      </c>
      <c r="C1178">
        <v>8.85</v>
      </c>
      <c r="D1178" t="s">
        <v>2380</v>
      </c>
      <c r="E1178" t="s">
        <v>2379</v>
      </c>
      <c r="F1178" t="s">
        <v>2379</v>
      </c>
      <c r="G1178" s="11">
        <v>0</v>
      </c>
      <c r="H1178" t="s">
        <v>2379</v>
      </c>
      <c r="I1178" t="str" cm="1">
        <f t="array" ref="I1178">_xlfn.IFS(B1178&lt;=18,"UNDERWEIGHT",B1178&lt;=24.9,"NORMALWEIGHT",B1178&lt;=29.9,"OVERWEIGHT",B1178&gt;=30,"OBESITY")</f>
        <v>OBESITY</v>
      </c>
      <c r="J1178" t="str" cm="1">
        <f t="array" ref="J1178">_xlfn.IFS(C1178&lt;=5.7,"NORMAL",C1178&lt;=6.4,"PREDIABETES",C1178&gt;=6.5,"DIABETES")</f>
        <v>DIABETES</v>
      </c>
    </row>
    <row r="1179" spans="1:10" x14ac:dyDescent="0.25">
      <c r="A1179" t="s">
        <v>1192</v>
      </c>
      <c r="B1179">
        <v>34.770000000000003</v>
      </c>
      <c r="C1179">
        <v>10.54</v>
      </c>
      <c r="D1179" t="s">
        <v>2379</v>
      </c>
      <c r="E1179" t="s">
        <v>2379</v>
      </c>
      <c r="F1179" t="s">
        <v>2379</v>
      </c>
      <c r="G1179" s="11">
        <v>2</v>
      </c>
      <c r="H1179" t="s">
        <v>2379</v>
      </c>
      <c r="I1179" t="str" cm="1">
        <f t="array" ref="I1179">_xlfn.IFS(B1179&lt;=18,"UNDERWEIGHT",B1179&lt;=24.9,"NORMALWEIGHT",B1179&lt;=29.9,"OVERWEIGHT",B1179&gt;=30,"OBESITY")</f>
        <v>OBESITY</v>
      </c>
      <c r="J1179" t="str" cm="1">
        <f t="array" ref="J1179">_xlfn.IFS(C1179&lt;=5.7,"NORMAL",C1179&lt;=6.4,"PREDIABETES",C1179&gt;=6.5,"DIABETES")</f>
        <v>DIABETES</v>
      </c>
    </row>
    <row r="1180" spans="1:10" x14ac:dyDescent="0.25">
      <c r="A1180" t="s">
        <v>1191</v>
      </c>
      <c r="B1180">
        <v>24.48</v>
      </c>
      <c r="C1180">
        <v>4.37</v>
      </c>
      <c r="D1180" t="s">
        <v>2380</v>
      </c>
      <c r="E1180" t="s">
        <v>2379</v>
      </c>
      <c r="F1180" t="s">
        <v>2379</v>
      </c>
      <c r="G1180" s="11">
        <v>2</v>
      </c>
      <c r="H1180" t="s">
        <v>2379</v>
      </c>
      <c r="I1180" t="str" cm="1">
        <f t="array" ref="I1180">_xlfn.IFS(B1180&lt;=18,"UNDERWEIGHT",B1180&lt;=24.9,"NORMALWEIGHT",B1180&lt;=29.9,"OVERWEIGHT",B1180&gt;=30,"OBESITY")</f>
        <v>NORMALWEIGHT</v>
      </c>
      <c r="J1180" t="str" cm="1">
        <f t="array" ref="J1180">_xlfn.IFS(C1180&lt;=5.7,"NORMAL",C1180&lt;=6.4,"PREDIABETES",C1180&gt;=6.5,"DIABETES")</f>
        <v>NORMAL</v>
      </c>
    </row>
    <row r="1181" spans="1:10" x14ac:dyDescent="0.25">
      <c r="A1181" t="s">
        <v>1190</v>
      </c>
      <c r="B1181">
        <v>22.61</v>
      </c>
      <c r="C1181">
        <v>9.6300000000000008</v>
      </c>
      <c r="D1181" t="s">
        <v>2379</v>
      </c>
      <c r="E1181" t="s">
        <v>2379</v>
      </c>
      <c r="F1181" t="s">
        <v>2379</v>
      </c>
      <c r="G1181" s="11">
        <v>2</v>
      </c>
      <c r="H1181" t="s">
        <v>2379</v>
      </c>
      <c r="I1181" t="str" cm="1">
        <f t="array" ref="I1181">_xlfn.IFS(B1181&lt;=18,"UNDERWEIGHT",B1181&lt;=24.9,"NORMALWEIGHT",B1181&lt;=29.9,"OVERWEIGHT",B1181&gt;=30,"OBESITY")</f>
        <v>NORMALWEIGHT</v>
      </c>
      <c r="J1181" t="str" cm="1">
        <f t="array" ref="J1181">_xlfn.IFS(C1181&lt;=5.7,"NORMAL",C1181&lt;=6.4,"PREDIABETES",C1181&gt;=6.5,"DIABETES")</f>
        <v>DIABETES</v>
      </c>
    </row>
    <row r="1182" spans="1:10" x14ac:dyDescent="0.25">
      <c r="A1182" t="s">
        <v>1189</v>
      </c>
      <c r="B1182">
        <v>34.299999999999997</v>
      </c>
      <c r="C1182">
        <v>10.37</v>
      </c>
      <c r="D1182" t="s">
        <v>2379</v>
      </c>
      <c r="E1182" t="s">
        <v>2379</v>
      </c>
      <c r="F1182" t="s">
        <v>2379</v>
      </c>
      <c r="G1182" s="11">
        <v>0</v>
      </c>
      <c r="H1182" t="s">
        <v>2379</v>
      </c>
      <c r="I1182" t="str" cm="1">
        <f t="array" ref="I1182">_xlfn.IFS(B1182&lt;=18,"UNDERWEIGHT",B1182&lt;=24.9,"NORMALWEIGHT",B1182&lt;=29.9,"OVERWEIGHT",B1182&gt;=30,"OBESITY")</f>
        <v>OBESITY</v>
      </c>
      <c r="J1182" t="str" cm="1">
        <f t="array" ref="J1182">_xlfn.IFS(C1182&lt;=5.7,"NORMAL",C1182&lt;=6.4,"PREDIABETES",C1182&gt;=6.5,"DIABETES")</f>
        <v>DIABETES</v>
      </c>
    </row>
    <row r="1183" spans="1:10" x14ac:dyDescent="0.25">
      <c r="A1183" t="s">
        <v>1188</v>
      </c>
      <c r="B1183">
        <v>46.09</v>
      </c>
      <c r="C1183">
        <v>5.44</v>
      </c>
      <c r="D1183" t="s">
        <v>2379</v>
      </c>
      <c r="E1183" t="s">
        <v>2379</v>
      </c>
      <c r="F1183" t="s">
        <v>2379</v>
      </c>
      <c r="G1183" s="11">
        <v>2</v>
      </c>
      <c r="H1183" t="s">
        <v>2379</v>
      </c>
      <c r="I1183" t="str" cm="1">
        <f t="array" ref="I1183">_xlfn.IFS(B1183&lt;=18,"UNDERWEIGHT",B1183&lt;=24.9,"NORMALWEIGHT",B1183&lt;=29.9,"OVERWEIGHT",B1183&gt;=30,"OBESITY")</f>
        <v>OBESITY</v>
      </c>
      <c r="J1183" t="str" cm="1">
        <f t="array" ref="J1183">_xlfn.IFS(C1183&lt;=5.7,"NORMAL",C1183&lt;=6.4,"PREDIABETES",C1183&gt;=6.5,"DIABETES")</f>
        <v>NORMAL</v>
      </c>
    </row>
    <row r="1184" spans="1:10" x14ac:dyDescent="0.25">
      <c r="A1184" t="s">
        <v>1187</v>
      </c>
      <c r="B1184">
        <v>44.744999999999997</v>
      </c>
      <c r="C1184">
        <v>5.19</v>
      </c>
      <c r="D1184" t="s">
        <v>2379</v>
      </c>
      <c r="E1184" t="s">
        <v>2379</v>
      </c>
      <c r="F1184" t="s">
        <v>2379</v>
      </c>
      <c r="G1184" s="11">
        <v>2</v>
      </c>
      <c r="H1184" t="s">
        <v>2379</v>
      </c>
      <c r="I1184" t="str" cm="1">
        <f t="array" ref="I1184">_xlfn.IFS(B1184&lt;=18,"UNDERWEIGHT",B1184&lt;=24.9,"NORMALWEIGHT",B1184&lt;=29.9,"OVERWEIGHT",B1184&gt;=30,"OBESITY")</f>
        <v>OBESITY</v>
      </c>
      <c r="J1184" t="str" cm="1">
        <f t="array" ref="J1184">_xlfn.IFS(C1184&lt;=5.7,"NORMAL",C1184&lt;=6.4,"PREDIABETES",C1184&gt;=6.5,"DIABETES")</f>
        <v>NORMAL</v>
      </c>
    </row>
    <row r="1185" spans="1:10" x14ac:dyDescent="0.25">
      <c r="A1185" t="s">
        <v>1186</v>
      </c>
      <c r="B1185">
        <v>26.33</v>
      </c>
      <c r="C1185">
        <v>11.8</v>
      </c>
      <c r="D1185" t="s">
        <v>2380</v>
      </c>
      <c r="E1185" t="s">
        <v>2379</v>
      </c>
      <c r="F1185" t="s">
        <v>2379</v>
      </c>
      <c r="G1185" s="11">
        <v>1</v>
      </c>
      <c r="H1185" t="s">
        <v>2379</v>
      </c>
      <c r="I1185" t="str" cm="1">
        <f t="array" ref="I1185">_xlfn.IFS(B1185&lt;=18,"UNDERWEIGHT",B1185&lt;=24.9,"NORMALWEIGHT",B1185&lt;=29.9,"OVERWEIGHT",B1185&gt;=30,"OBESITY")</f>
        <v>OVERWEIGHT</v>
      </c>
      <c r="J1185" t="str" cm="1">
        <f t="array" ref="J1185">_xlfn.IFS(C1185&lt;=5.7,"NORMAL",C1185&lt;=6.4,"PREDIABETES",C1185&gt;=6.5,"DIABETES")</f>
        <v>DIABETES</v>
      </c>
    </row>
    <row r="1186" spans="1:10" x14ac:dyDescent="0.25">
      <c r="A1186" t="s">
        <v>1185</v>
      </c>
      <c r="B1186">
        <v>26.6</v>
      </c>
      <c r="C1186">
        <v>8.3800000000000008</v>
      </c>
      <c r="D1186" t="s">
        <v>2379</v>
      </c>
      <c r="E1186" t="s">
        <v>2379</v>
      </c>
      <c r="F1186" t="s">
        <v>2379</v>
      </c>
      <c r="G1186" s="11">
        <v>2</v>
      </c>
      <c r="H1186" t="s">
        <v>2379</v>
      </c>
      <c r="I1186" t="str" cm="1">
        <f t="array" ref="I1186">_xlfn.IFS(B1186&lt;=18,"UNDERWEIGHT",B1186&lt;=24.9,"NORMALWEIGHT",B1186&lt;=29.9,"OVERWEIGHT",B1186&gt;=30,"OBESITY")</f>
        <v>OVERWEIGHT</v>
      </c>
      <c r="J1186" t="str" cm="1">
        <f t="array" ref="J1186">_xlfn.IFS(C1186&lt;=5.7,"NORMAL",C1186&lt;=6.4,"PREDIABETES",C1186&gt;=6.5,"DIABETES")</f>
        <v>DIABETES</v>
      </c>
    </row>
    <row r="1187" spans="1:10" x14ac:dyDescent="0.25">
      <c r="A1187" t="s">
        <v>1184</v>
      </c>
      <c r="B1187">
        <v>27.5</v>
      </c>
      <c r="C1187">
        <v>7.58</v>
      </c>
      <c r="D1187" t="s">
        <v>2379</v>
      </c>
      <c r="E1187" t="s">
        <v>2379</v>
      </c>
      <c r="F1187" t="s">
        <v>2379</v>
      </c>
      <c r="G1187" s="11">
        <v>0</v>
      </c>
      <c r="H1187" t="s">
        <v>2379</v>
      </c>
      <c r="I1187" t="str" cm="1">
        <f t="array" ref="I1187">_xlfn.IFS(B1187&lt;=18,"UNDERWEIGHT",B1187&lt;=24.9,"NORMALWEIGHT",B1187&lt;=29.9,"OVERWEIGHT",B1187&gt;=30,"OBESITY")</f>
        <v>OVERWEIGHT</v>
      </c>
      <c r="J1187" t="str" cm="1">
        <f t="array" ref="J1187">_xlfn.IFS(C1187&lt;=5.7,"NORMAL",C1187&lt;=6.4,"PREDIABETES",C1187&gt;=6.5,"DIABETES")</f>
        <v>DIABETES</v>
      </c>
    </row>
    <row r="1188" spans="1:10" x14ac:dyDescent="0.25">
      <c r="A1188" t="s">
        <v>1183</v>
      </c>
      <c r="B1188">
        <v>41.55</v>
      </c>
      <c r="C1188">
        <v>4.6100000000000003</v>
      </c>
      <c r="D1188" t="s">
        <v>2379</v>
      </c>
      <c r="E1188" t="s">
        <v>2379</v>
      </c>
      <c r="F1188" t="s">
        <v>2379</v>
      </c>
      <c r="G1188" s="11">
        <v>1</v>
      </c>
      <c r="H1188" t="s">
        <v>2379</v>
      </c>
      <c r="I1188" t="str" cm="1">
        <f t="array" ref="I1188">_xlfn.IFS(B1188&lt;=18,"UNDERWEIGHT",B1188&lt;=24.9,"NORMALWEIGHT",B1188&lt;=29.9,"OVERWEIGHT",B1188&gt;=30,"OBESITY")</f>
        <v>OBESITY</v>
      </c>
      <c r="J1188" t="str" cm="1">
        <f t="array" ref="J1188">_xlfn.IFS(C1188&lt;=5.7,"NORMAL",C1188&lt;=6.4,"PREDIABETES",C1188&gt;=6.5,"DIABETES")</f>
        <v>NORMAL</v>
      </c>
    </row>
    <row r="1189" spans="1:10" x14ac:dyDescent="0.25">
      <c r="A1189" t="s">
        <v>1182</v>
      </c>
      <c r="B1189">
        <v>41.47</v>
      </c>
      <c r="C1189">
        <v>4.7</v>
      </c>
      <c r="D1189" t="s">
        <v>2380</v>
      </c>
      <c r="E1189" t="s">
        <v>2379</v>
      </c>
      <c r="F1189" t="s">
        <v>2380</v>
      </c>
      <c r="G1189" s="11">
        <v>1</v>
      </c>
      <c r="H1189" t="s">
        <v>2379</v>
      </c>
      <c r="I1189" t="str" cm="1">
        <f t="array" ref="I1189">_xlfn.IFS(B1189&lt;=18,"UNDERWEIGHT",B1189&lt;=24.9,"NORMALWEIGHT",B1189&lt;=29.9,"OVERWEIGHT",B1189&gt;=30,"OBESITY")</f>
        <v>OBESITY</v>
      </c>
      <c r="J1189" t="str" cm="1">
        <f t="array" ref="J1189">_xlfn.IFS(C1189&lt;=5.7,"NORMAL",C1189&lt;=6.4,"PREDIABETES",C1189&gt;=6.5,"DIABETES")</f>
        <v>NORMAL</v>
      </c>
    </row>
    <row r="1190" spans="1:10" x14ac:dyDescent="0.25">
      <c r="A1190" t="s">
        <v>1181</v>
      </c>
      <c r="B1190">
        <v>24.795000000000002</v>
      </c>
      <c r="C1190">
        <v>6.05</v>
      </c>
      <c r="D1190" t="s">
        <v>2380</v>
      </c>
      <c r="E1190" t="s">
        <v>2379</v>
      </c>
      <c r="F1190" t="s">
        <v>2379</v>
      </c>
      <c r="G1190" s="11">
        <v>0</v>
      </c>
      <c r="H1190" t="s">
        <v>2379</v>
      </c>
      <c r="I1190" t="str" cm="1">
        <f t="array" ref="I1190">_xlfn.IFS(B1190&lt;=18,"UNDERWEIGHT",B1190&lt;=24.9,"NORMALWEIGHT",B1190&lt;=29.9,"OVERWEIGHT",B1190&gt;=30,"OBESITY")</f>
        <v>NORMALWEIGHT</v>
      </c>
      <c r="J1190" t="str" cm="1">
        <f t="array" ref="J1190">_xlfn.IFS(C1190&lt;=5.7,"NORMAL",C1190&lt;=6.4,"PREDIABETES",C1190&gt;=6.5,"DIABETES")</f>
        <v>PREDIABETES</v>
      </c>
    </row>
    <row r="1191" spans="1:10" x14ac:dyDescent="0.25">
      <c r="A1191" t="s">
        <v>1180</v>
      </c>
      <c r="B1191">
        <v>29.48</v>
      </c>
      <c r="C1191">
        <v>5.63</v>
      </c>
      <c r="D1191" t="s">
        <v>2380</v>
      </c>
      <c r="E1191" t="s">
        <v>2379</v>
      </c>
      <c r="F1191" t="s">
        <v>2380</v>
      </c>
      <c r="G1191" s="11">
        <v>1</v>
      </c>
      <c r="H1191" t="s">
        <v>2379</v>
      </c>
      <c r="I1191" t="str" cm="1">
        <f t="array" ref="I1191">_xlfn.IFS(B1191&lt;=18,"UNDERWEIGHT",B1191&lt;=24.9,"NORMALWEIGHT",B1191&lt;=29.9,"OVERWEIGHT",B1191&gt;=30,"OBESITY")</f>
        <v>OVERWEIGHT</v>
      </c>
      <c r="J1191" t="str" cm="1">
        <f t="array" ref="J1191">_xlfn.IFS(C1191&lt;=5.7,"NORMAL",C1191&lt;=6.4,"PREDIABETES",C1191&gt;=6.5,"DIABETES")</f>
        <v>NORMAL</v>
      </c>
    </row>
    <row r="1192" spans="1:10" x14ac:dyDescent="0.25">
      <c r="A1192" t="s">
        <v>1179</v>
      </c>
      <c r="B1192">
        <v>28.09</v>
      </c>
      <c r="C1192">
        <v>6.06</v>
      </c>
      <c r="D1192" t="s">
        <v>2379</v>
      </c>
      <c r="E1192" t="s">
        <v>2379</v>
      </c>
      <c r="F1192" t="s">
        <v>2380</v>
      </c>
      <c r="G1192" s="11">
        <v>1</v>
      </c>
      <c r="H1192" t="s">
        <v>2379</v>
      </c>
      <c r="I1192" t="str" cm="1">
        <f t="array" ref="I1192">_xlfn.IFS(B1192&lt;=18,"UNDERWEIGHT",B1192&lt;=24.9,"NORMALWEIGHT",B1192&lt;=29.9,"OVERWEIGHT",B1192&gt;=30,"OBESITY")</f>
        <v>OVERWEIGHT</v>
      </c>
      <c r="J1192" t="str" cm="1">
        <f t="array" ref="J1192">_xlfn.IFS(C1192&lt;=5.7,"NORMAL",C1192&lt;=6.4,"PREDIABETES",C1192&gt;=6.5,"DIABETES")</f>
        <v>PREDIABETES</v>
      </c>
    </row>
    <row r="1193" spans="1:10" x14ac:dyDescent="0.25">
      <c r="A1193" t="s">
        <v>1178</v>
      </c>
      <c r="B1193">
        <v>32.729999999999997</v>
      </c>
      <c r="C1193">
        <v>5.19</v>
      </c>
      <c r="D1193" t="s">
        <v>2379</v>
      </c>
      <c r="E1193" t="s">
        <v>2379</v>
      </c>
      <c r="F1193" t="s">
        <v>2379</v>
      </c>
      <c r="G1193" s="11">
        <v>1</v>
      </c>
      <c r="H1193" t="s">
        <v>2379</v>
      </c>
      <c r="I1193" t="str" cm="1">
        <f t="array" ref="I1193">_xlfn.IFS(B1193&lt;=18,"UNDERWEIGHT",B1193&lt;=24.9,"NORMALWEIGHT",B1193&lt;=29.9,"OVERWEIGHT",B1193&gt;=30,"OBESITY")</f>
        <v>OBESITY</v>
      </c>
      <c r="J1193" t="str" cm="1">
        <f t="array" ref="J1193">_xlfn.IFS(C1193&lt;=5.7,"NORMAL",C1193&lt;=6.4,"PREDIABETES",C1193&gt;=6.5,"DIABETES")</f>
        <v>NORMAL</v>
      </c>
    </row>
    <row r="1194" spans="1:10" x14ac:dyDescent="0.25">
      <c r="A1194" t="s">
        <v>1177</v>
      </c>
      <c r="B1194">
        <v>27.36</v>
      </c>
      <c r="C1194">
        <v>8.9600000000000009</v>
      </c>
      <c r="D1194" t="s">
        <v>2379</v>
      </c>
      <c r="E1194" t="s">
        <v>2379</v>
      </c>
      <c r="F1194" t="s">
        <v>2379</v>
      </c>
      <c r="G1194" s="11">
        <v>0</v>
      </c>
      <c r="H1194" t="s">
        <v>2379</v>
      </c>
      <c r="I1194" t="str" cm="1">
        <f t="array" ref="I1194">_xlfn.IFS(B1194&lt;=18,"UNDERWEIGHT",B1194&lt;=24.9,"NORMALWEIGHT",B1194&lt;=29.9,"OVERWEIGHT",B1194&gt;=30,"OBESITY")</f>
        <v>OVERWEIGHT</v>
      </c>
      <c r="J1194" t="str" cm="1">
        <f t="array" ref="J1194">_xlfn.IFS(C1194&lt;=5.7,"NORMAL",C1194&lt;=6.4,"PREDIABETES",C1194&gt;=6.5,"DIABETES")</f>
        <v>DIABETES</v>
      </c>
    </row>
    <row r="1195" spans="1:10" x14ac:dyDescent="0.25">
      <c r="A1195" t="s">
        <v>1176</v>
      </c>
      <c r="B1195">
        <v>27.265000000000001</v>
      </c>
      <c r="C1195">
        <v>11.39</v>
      </c>
      <c r="D1195" t="s">
        <v>2379</v>
      </c>
      <c r="E1195" t="s">
        <v>2379</v>
      </c>
      <c r="F1195" t="s">
        <v>2379</v>
      </c>
      <c r="G1195" s="11">
        <v>0</v>
      </c>
      <c r="H1195" t="s">
        <v>2379</v>
      </c>
      <c r="I1195" t="str" cm="1">
        <f t="array" ref="I1195">_xlfn.IFS(B1195&lt;=18,"UNDERWEIGHT",B1195&lt;=24.9,"NORMALWEIGHT",B1195&lt;=29.9,"OVERWEIGHT",B1195&gt;=30,"OBESITY")</f>
        <v>OVERWEIGHT</v>
      </c>
      <c r="J1195" t="str" cm="1">
        <f t="array" ref="J1195">_xlfn.IFS(C1195&lt;=5.7,"NORMAL",C1195&lt;=6.4,"PREDIABETES",C1195&gt;=6.5,"DIABETES")</f>
        <v>DIABETES</v>
      </c>
    </row>
    <row r="1196" spans="1:10" x14ac:dyDescent="0.25">
      <c r="A1196" t="s">
        <v>1175</v>
      </c>
      <c r="B1196">
        <v>48.07</v>
      </c>
      <c r="C1196">
        <v>4.0599999999999996</v>
      </c>
      <c r="D1196" t="s">
        <v>2380</v>
      </c>
      <c r="E1196" t="s">
        <v>2379</v>
      </c>
      <c r="F1196" t="s">
        <v>2379</v>
      </c>
      <c r="G1196" s="11">
        <v>0</v>
      </c>
      <c r="H1196" t="s">
        <v>2379</v>
      </c>
      <c r="I1196" t="str" cm="1">
        <f t="array" ref="I1196">_xlfn.IFS(B1196&lt;=18,"UNDERWEIGHT",B1196&lt;=24.9,"NORMALWEIGHT",B1196&lt;=29.9,"OVERWEIGHT",B1196&gt;=30,"OBESITY")</f>
        <v>OBESITY</v>
      </c>
      <c r="J1196" t="str" cm="1">
        <f t="array" ref="J1196">_xlfn.IFS(C1196&lt;=5.7,"NORMAL",C1196&lt;=6.4,"PREDIABETES",C1196&gt;=6.5,"DIABETES")</f>
        <v>NORMAL</v>
      </c>
    </row>
    <row r="1197" spans="1:10" x14ac:dyDescent="0.25">
      <c r="A1197" t="s">
        <v>1174</v>
      </c>
      <c r="B1197">
        <v>30.8</v>
      </c>
      <c r="C1197">
        <v>5.23</v>
      </c>
      <c r="D1197" t="s">
        <v>2380</v>
      </c>
      <c r="E1197" t="s">
        <v>2379</v>
      </c>
      <c r="F1197" t="s">
        <v>2379</v>
      </c>
      <c r="G1197" s="11">
        <v>0</v>
      </c>
      <c r="H1197" t="s">
        <v>2379</v>
      </c>
      <c r="I1197" t="str" cm="1">
        <f t="array" ref="I1197">_xlfn.IFS(B1197&lt;=18,"UNDERWEIGHT",B1197&lt;=24.9,"NORMALWEIGHT",B1197&lt;=29.9,"OVERWEIGHT",B1197&gt;=30,"OBESITY")</f>
        <v>OBESITY</v>
      </c>
      <c r="J1197" t="str" cm="1">
        <f t="array" ref="J1197">_xlfn.IFS(C1197&lt;=5.7,"NORMAL",C1197&lt;=6.4,"PREDIABETES",C1197&gt;=6.5,"DIABETES")</f>
        <v>NORMAL</v>
      </c>
    </row>
    <row r="1198" spans="1:10" x14ac:dyDescent="0.25">
      <c r="A1198" t="s">
        <v>1173</v>
      </c>
      <c r="B1198">
        <v>32.299999999999997</v>
      </c>
      <c r="C1198">
        <v>5.05</v>
      </c>
      <c r="D1198" t="s">
        <v>2380</v>
      </c>
      <c r="E1198" t="s">
        <v>2379</v>
      </c>
      <c r="F1198" t="s">
        <v>2379</v>
      </c>
      <c r="G1198" s="11">
        <v>0</v>
      </c>
      <c r="H1198" t="s">
        <v>2379</v>
      </c>
      <c r="I1198" t="str" cm="1">
        <f t="array" ref="I1198">_xlfn.IFS(B1198&lt;=18,"UNDERWEIGHT",B1198&lt;=24.9,"NORMALWEIGHT",B1198&lt;=29.9,"OVERWEIGHT",B1198&gt;=30,"OBESITY")</f>
        <v>OBESITY</v>
      </c>
      <c r="J1198" t="str" cm="1">
        <f t="array" ref="J1198">_xlfn.IFS(C1198&lt;=5.7,"NORMAL",C1198&lt;=6.4,"PREDIABETES",C1198&gt;=6.5,"DIABETES")</f>
        <v>NORMAL</v>
      </c>
    </row>
    <row r="1199" spans="1:10" x14ac:dyDescent="0.25">
      <c r="A1199" t="s">
        <v>1172</v>
      </c>
      <c r="B1199">
        <v>39.700000000000003</v>
      </c>
      <c r="C1199">
        <v>7.34</v>
      </c>
      <c r="D1199" t="s">
        <v>2379</v>
      </c>
      <c r="E1199" t="s">
        <v>2379</v>
      </c>
      <c r="F1199" t="s">
        <v>2379</v>
      </c>
      <c r="G1199" s="11">
        <v>0</v>
      </c>
      <c r="H1199" t="s">
        <v>2379</v>
      </c>
      <c r="I1199" t="str" cm="1">
        <f t="array" ref="I1199">_xlfn.IFS(B1199&lt;=18,"UNDERWEIGHT",B1199&lt;=24.9,"NORMALWEIGHT",B1199&lt;=29.9,"OVERWEIGHT",B1199&gt;=30,"OBESITY")</f>
        <v>OBESITY</v>
      </c>
      <c r="J1199" t="str" cm="1">
        <f t="array" ref="J1199">_xlfn.IFS(C1199&lt;=5.7,"NORMAL",C1199&lt;=6.4,"PREDIABETES",C1199&gt;=6.5,"DIABETES")</f>
        <v>DIABETES</v>
      </c>
    </row>
    <row r="1200" spans="1:10" x14ac:dyDescent="0.25">
      <c r="A1200" t="s">
        <v>1171</v>
      </c>
      <c r="B1200">
        <v>35.97</v>
      </c>
      <c r="C1200">
        <v>8.1300000000000008</v>
      </c>
      <c r="D1200" t="s">
        <v>2379</v>
      </c>
      <c r="E1200" t="s">
        <v>2379</v>
      </c>
      <c r="F1200" t="s">
        <v>2379</v>
      </c>
      <c r="G1200" s="11">
        <v>0</v>
      </c>
      <c r="H1200" t="s">
        <v>2379</v>
      </c>
      <c r="I1200" t="str" cm="1">
        <f t="array" ref="I1200">_xlfn.IFS(B1200&lt;=18,"UNDERWEIGHT",B1200&lt;=24.9,"NORMALWEIGHT",B1200&lt;=29.9,"OVERWEIGHT",B1200&gt;=30,"OBESITY")</f>
        <v>OBESITY</v>
      </c>
      <c r="J1200" t="str" cm="1">
        <f t="array" ref="J1200">_xlfn.IFS(C1200&lt;=5.7,"NORMAL",C1200&lt;=6.4,"PREDIABETES",C1200&gt;=6.5,"DIABETES")</f>
        <v>DIABETES</v>
      </c>
    </row>
    <row r="1201" spans="1:10" x14ac:dyDescent="0.25">
      <c r="A1201" t="s">
        <v>1170</v>
      </c>
      <c r="B1201">
        <v>25.86</v>
      </c>
      <c r="C1201">
        <v>6.68</v>
      </c>
      <c r="D1201" t="s">
        <v>2380</v>
      </c>
      <c r="E1201" t="s">
        <v>2379</v>
      </c>
      <c r="F1201" t="s">
        <v>2379</v>
      </c>
      <c r="G1201" s="11">
        <v>1</v>
      </c>
      <c r="H1201" t="s">
        <v>2379</v>
      </c>
      <c r="I1201" t="str" cm="1">
        <f t="array" ref="I1201">_xlfn.IFS(B1201&lt;=18,"UNDERWEIGHT",B1201&lt;=24.9,"NORMALWEIGHT",B1201&lt;=29.9,"OVERWEIGHT",B1201&gt;=30,"OBESITY")</f>
        <v>OVERWEIGHT</v>
      </c>
      <c r="J1201" t="str" cm="1">
        <f t="array" ref="J1201">_xlfn.IFS(C1201&lt;=5.7,"NORMAL",C1201&lt;=6.4,"PREDIABETES",C1201&gt;=6.5,"DIABETES")</f>
        <v>DIABETES</v>
      </c>
    </row>
    <row r="1202" spans="1:10" x14ac:dyDescent="0.25">
      <c r="A1202" t="s">
        <v>1169</v>
      </c>
      <c r="B1202">
        <v>30.03</v>
      </c>
      <c r="C1202">
        <v>11.51</v>
      </c>
      <c r="D1202" t="s">
        <v>2379</v>
      </c>
      <c r="E1202" t="s">
        <v>2379</v>
      </c>
      <c r="F1202" t="s">
        <v>2379</v>
      </c>
      <c r="G1202" s="11">
        <v>0</v>
      </c>
      <c r="H1202" t="s">
        <v>2379</v>
      </c>
      <c r="I1202" t="str" cm="1">
        <f t="array" ref="I1202">_xlfn.IFS(B1202&lt;=18,"UNDERWEIGHT",B1202&lt;=24.9,"NORMALWEIGHT",B1202&lt;=29.9,"OVERWEIGHT",B1202&gt;=30,"OBESITY")</f>
        <v>OBESITY</v>
      </c>
      <c r="J1202" t="str" cm="1">
        <f t="array" ref="J1202">_xlfn.IFS(C1202&lt;=5.7,"NORMAL",C1202&lt;=6.4,"PREDIABETES",C1202&gt;=6.5,"DIABETES")</f>
        <v>DIABETES</v>
      </c>
    </row>
    <row r="1203" spans="1:10" x14ac:dyDescent="0.25">
      <c r="A1203" t="s">
        <v>1168</v>
      </c>
      <c r="B1203">
        <v>25.76</v>
      </c>
      <c r="C1203">
        <v>6.02</v>
      </c>
      <c r="D1203" t="s">
        <v>2380</v>
      </c>
      <c r="E1203" t="s">
        <v>2379</v>
      </c>
      <c r="F1203" t="s">
        <v>2380</v>
      </c>
      <c r="G1203" s="11">
        <v>1</v>
      </c>
      <c r="H1203" t="s">
        <v>2379</v>
      </c>
      <c r="I1203" t="str" cm="1">
        <f t="array" ref="I1203">_xlfn.IFS(B1203&lt;=18,"UNDERWEIGHT",B1203&lt;=24.9,"NORMALWEIGHT",B1203&lt;=29.9,"OVERWEIGHT",B1203&gt;=30,"OBESITY")</f>
        <v>OVERWEIGHT</v>
      </c>
      <c r="J1203" t="str" cm="1">
        <f t="array" ref="J1203">_xlfn.IFS(C1203&lt;=5.7,"NORMAL",C1203&lt;=6.4,"PREDIABETES",C1203&gt;=6.5,"DIABETES")</f>
        <v>PREDIABETES</v>
      </c>
    </row>
    <row r="1204" spans="1:10" x14ac:dyDescent="0.25">
      <c r="A1204" t="s">
        <v>1167</v>
      </c>
      <c r="B1204">
        <v>22.42</v>
      </c>
      <c r="C1204">
        <v>7.96</v>
      </c>
      <c r="D1204" t="s">
        <v>2379</v>
      </c>
      <c r="E1204" t="s">
        <v>2379</v>
      </c>
      <c r="F1204" t="s">
        <v>2379</v>
      </c>
      <c r="G1204" s="11">
        <v>0</v>
      </c>
      <c r="H1204" t="s">
        <v>2379</v>
      </c>
      <c r="I1204" t="str" cm="1">
        <f t="array" ref="I1204">_xlfn.IFS(B1204&lt;=18,"UNDERWEIGHT",B1204&lt;=24.9,"NORMALWEIGHT",B1204&lt;=29.9,"OVERWEIGHT",B1204&gt;=30,"OBESITY")</f>
        <v>NORMALWEIGHT</v>
      </c>
      <c r="J1204" t="str" cm="1">
        <f t="array" ref="J1204">_xlfn.IFS(C1204&lt;=5.7,"NORMAL",C1204&lt;=6.4,"PREDIABETES",C1204&gt;=6.5,"DIABETES")</f>
        <v>DIABETES</v>
      </c>
    </row>
    <row r="1205" spans="1:10" x14ac:dyDescent="0.25">
      <c r="A1205" t="s">
        <v>1166</v>
      </c>
      <c r="B1205">
        <v>33.18</v>
      </c>
      <c r="C1205">
        <v>6.01</v>
      </c>
      <c r="D1205" t="s">
        <v>2380</v>
      </c>
      <c r="E1205" t="s">
        <v>2379</v>
      </c>
      <c r="F1205" t="s">
        <v>2379</v>
      </c>
      <c r="G1205" s="11">
        <v>1</v>
      </c>
      <c r="H1205" t="s">
        <v>2379</v>
      </c>
      <c r="I1205" t="str" cm="1">
        <f t="array" ref="I1205">_xlfn.IFS(B1205&lt;=18,"UNDERWEIGHT",B1205&lt;=24.9,"NORMALWEIGHT",B1205&lt;=29.9,"OVERWEIGHT",B1205&gt;=30,"OBESITY")</f>
        <v>OBESITY</v>
      </c>
      <c r="J1205" t="str" cm="1">
        <f t="array" ref="J1205">_xlfn.IFS(C1205&lt;=5.7,"NORMAL",C1205&lt;=6.4,"PREDIABETES",C1205&gt;=6.5,"DIABETES")</f>
        <v>PREDIABETES</v>
      </c>
    </row>
    <row r="1206" spans="1:10" x14ac:dyDescent="0.25">
      <c r="A1206" t="s">
        <v>1165</v>
      </c>
      <c r="B1206">
        <v>43.04</v>
      </c>
      <c r="C1206">
        <v>5.9</v>
      </c>
      <c r="D1206" t="s">
        <v>2380</v>
      </c>
      <c r="E1206" t="s">
        <v>2379</v>
      </c>
      <c r="F1206" t="s">
        <v>2379</v>
      </c>
      <c r="G1206" s="11">
        <v>0</v>
      </c>
      <c r="H1206" t="s">
        <v>2379</v>
      </c>
      <c r="I1206" t="str" cm="1">
        <f t="array" ref="I1206">_xlfn.IFS(B1206&lt;=18,"UNDERWEIGHT",B1206&lt;=24.9,"NORMALWEIGHT",B1206&lt;=29.9,"OVERWEIGHT",B1206&gt;=30,"OBESITY")</f>
        <v>OBESITY</v>
      </c>
      <c r="J1206" t="str" cm="1">
        <f t="array" ref="J1206">_xlfn.IFS(C1206&lt;=5.7,"NORMAL",C1206&lt;=6.4,"PREDIABETES",C1206&gt;=6.5,"DIABETES")</f>
        <v>PREDIABETES</v>
      </c>
    </row>
    <row r="1207" spans="1:10" x14ac:dyDescent="0.25">
      <c r="A1207" t="s">
        <v>1164</v>
      </c>
      <c r="B1207">
        <v>34.15</v>
      </c>
      <c r="C1207">
        <v>4.49</v>
      </c>
      <c r="D1207" t="s">
        <v>2380</v>
      </c>
      <c r="E1207" t="s">
        <v>2379</v>
      </c>
      <c r="F1207" t="s">
        <v>2379</v>
      </c>
      <c r="G1207" s="11">
        <v>1</v>
      </c>
      <c r="H1207" t="s">
        <v>2379</v>
      </c>
      <c r="I1207" t="str" cm="1">
        <f t="array" ref="I1207">_xlfn.IFS(B1207&lt;=18,"UNDERWEIGHT",B1207&lt;=24.9,"NORMALWEIGHT",B1207&lt;=29.9,"OVERWEIGHT",B1207&gt;=30,"OBESITY")</f>
        <v>OBESITY</v>
      </c>
      <c r="J1207" t="str" cm="1">
        <f t="array" ref="J1207">_xlfn.IFS(C1207&lt;=5.7,"NORMAL",C1207&lt;=6.4,"PREDIABETES",C1207&gt;=6.5,"DIABETES")</f>
        <v>NORMAL</v>
      </c>
    </row>
    <row r="1208" spans="1:10" x14ac:dyDescent="0.25">
      <c r="A1208" t="s">
        <v>1163</v>
      </c>
      <c r="B1208">
        <v>25.78</v>
      </c>
      <c r="C1208">
        <v>6.25</v>
      </c>
      <c r="D1208" t="s">
        <v>2379</v>
      </c>
      <c r="E1208" t="s">
        <v>2379</v>
      </c>
      <c r="F1208" t="s">
        <v>2379</v>
      </c>
      <c r="G1208" s="11">
        <v>0</v>
      </c>
      <c r="H1208" t="s">
        <v>2379</v>
      </c>
      <c r="I1208" t="str" cm="1">
        <f t="array" ref="I1208">_xlfn.IFS(B1208&lt;=18,"UNDERWEIGHT",B1208&lt;=24.9,"NORMALWEIGHT",B1208&lt;=29.9,"OVERWEIGHT",B1208&gt;=30,"OBESITY")</f>
        <v>OVERWEIGHT</v>
      </c>
      <c r="J1208" t="str" cm="1">
        <f t="array" ref="J1208">_xlfn.IFS(C1208&lt;=5.7,"NORMAL",C1208&lt;=6.4,"PREDIABETES",C1208&gt;=6.5,"DIABETES")</f>
        <v>PREDIABETES</v>
      </c>
    </row>
    <row r="1209" spans="1:10" x14ac:dyDescent="0.25">
      <c r="A1209" t="s">
        <v>1162</v>
      </c>
      <c r="B1209">
        <v>21.02</v>
      </c>
      <c r="C1209">
        <v>9.6199999999999992</v>
      </c>
      <c r="D1209" t="s">
        <v>2380</v>
      </c>
      <c r="E1209" t="s">
        <v>2379</v>
      </c>
      <c r="F1209" t="s">
        <v>2380</v>
      </c>
      <c r="G1209" s="11">
        <v>1</v>
      </c>
      <c r="H1209" t="s">
        <v>2379</v>
      </c>
      <c r="I1209" t="str" cm="1">
        <f t="array" ref="I1209">_xlfn.IFS(B1209&lt;=18,"UNDERWEIGHT",B1209&lt;=24.9,"NORMALWEIGHT",B1209&lt;=29.9,"OVERWEIGHT",B1209&gt;=30,"OBESITY")</f>
        <v>NORMALWEIGHT</v>
      </c>
      <c r="J1209" t="str" cm="1">
        <f t="array" ref="J1209">_xlfn.IFS(C1209&lt;=5.7,"NORMAL",C1209&lt;=6.4,"PREDIABETES",C1209&gt;=6.5,"DIABETES")</f>
        <v>DIABETES</v>
      </c>
    </row>
    <row r="1210" spans="1:10" x14ac:dyDescent="0.25">
      <c r="A1210" t="s">
        <v>1161</v>
      </c>
      <c r="B1210">
        <v>37.51</v>
      </c>
      <c r="C1210">
        <v>11.06</v>
      </c>
      <c r="D1210" t="s">
        <v>2379</v>
      </c>
      <c r="E1210" t="s">
        <v>2379</v>
      </c>
      <c r="F1210" t="s">
        <v>2379</v>
      </c>
      <c r="G1210" s="11">
        <v>2</v>
      </c>
      <c r="H1210" t="s">
        <v>2379</v>
      </c>
      <c r="I1210" t="str" cm="1">
        <f t="array" ref="I1210">_xlfn.IFS(B1210&lt;=18,"UNDERWEIGHT",B1210&lt;=24.9,"NORMALWEIGHT",B1210&lt;=29.9,"OVERWEIGHT",B1210&gt;=30,"OBESITY")</f>
        <v>OBESITY</v>
      </c>
      <c r="J1210" t="str" cm="1">
        <f t="array" ref="J1210">_xlfn.IFS(C1210&lt;=5.7,"NORMAL",C1210&lt;=6.4,"PREDIABETES",C1210&gt;=6.5,"DIABETES")</f>
        <v>DIABETES</v>
      </c>
    </row>
    <row r="1211" spans="1:10" x14ac:dyDescent="0.25">
      <c r="A1211" t="s">
        <v>1160</v>
      </c>
      <c r="B1211">
        <v>25.745000000000001</v>
      </c>
      <c r="C1211">
        <v>6.11</v>
      </c>
      <c r="D1211" t="s">
        <v>2380</v>
      </c>
      <c r="E1211" t="s">
        <v>2379</v>
      </c>
      <c r="F1211" t="s">
        <v>2379</v>
      </c>
      <c r="G1211" s="11">
        <v>0</v>
      </c>
      <c r="H1211" t="s">
        <v>2379</v>
      </c>
      <c r="I1211" t="str" cm="1">
        <f t="array" ref="I1211">_xlfn.IFS(B1211&lt;=18,"UNDERWEIGHT",B1211&lt;=24.9,"NORMALWEIGHT",B1211&lt;=29.9,"OVERWEIGHT",B1211&gt;=30,"OBESITY")</f>
        <v>OVERWEIGHT</v>
      </c>
      <c r="J1211" t="str" cm="1">
        <f t="array" ref="J1211">_xlfn.IFS(C1211&lt;=5.7,"NORMAL",C1211&lt;=6.4,"PREDIABETES",C1211&gt;=6.5,"DIABETES")</f>
        <v>PREDIABETES</v>
      </c>
    </row>
    <row r="1212" spans="1:10" x14ac:dyDescent="0.25">
      <c r="A1212" t="s">
        <v>1159</v>
      </c>
      <c r="B1212">
        <v>31.35</v>
      </c>
      <c r="C1212">
        <v>11.49</v>
      </c>
      <c r="D1212" t="s">
        <v>2379</v>
      </c>
      <c r="E1212" t="s">
        <v>2379</v>
      </c>
      <c r="F1212" t="s">
        <v>2379</v>
      </c>
      <c r="G1212" s="11">
        <v>2</v>
      </c>
      <c r="H1212" t="s">
        <v>2379</v>
      </c>
      <c r="I1212" t="str" cm="1">
        <f t="array" ref="I1212">_xlfn.IFS(B1212&lt;=18,"UNDERWEIGHT",B1212&lt;=24.9,"NORMALWEIGHT",B1212&lt;=29.9,"OVERWEIGHT",B1212&gt;=30,"OBESITY")</f>
        <v>OBESITY</v>
      </c>
      <c r="J1212" t="str" cm="1">
        <f t="array" ref="J1212">_xlfn.IFS(C1212&lt;=5.7,"NORMAL",C1212&lt;=6.4,"PREDIABETES",C1212&gt;=6.5,"DIABETES")</f>
        <v>DIABETES</v>
      </c>
    </row>
    <row r="1213" spans="1:10" x14ac:dyDescent="0.25">
      <c r="A1213" t="s">
        <v>1158</v>
      </c>
      <c r="B1213">
        <v>29.83</v>
      </c>
      <c r="C1213">
        <v>8.68</v>
      </c>
      <c r="D1213" t="s">
        <v>2379</v>
      </c>
      <c r="E1213" t="s">
        <v>2379</v>
      </c>
      <c r="F1213" t="s">
        <v>2379</v>
      </c>
      <c r="G1213" s="11">
        <v>2</v>
      </c>
      <c r="H1213" t="s">
        <v>2379</v>
      </c>
      <c r="I1213" t="str" cm="1">
        <f t="array" ref="I1213">_xlfn.IFS(B1213&lt;=18,"UNDERWEIGHT",B1213&lt;=24.9,"NORMALWEIGHT",B1213&lt;=29.9,"OVERWEIGHT",B1213&gt;=30,"OBESITY")</f>
        <v>OVERWEIGHT</v>
      </c>
      <c r="J1213" t="str" cm="1">
        <f t="array" ref="J1213">_xlfn.IFS(C1213&lt;=5.7,"NORMAL",C1213&lt;=6.4,"PREDIABETES",C1213&gt;=6.5,"DIABETES")</f>
        <v>DIABETES</v>
      </c>
    </row>
    <row r="1214" spans="1:10" x14ac:dyDescent="0.25">
      <c r="A1214" t="s">
        <v>1157</v>
      </c>
      <c r="B1214">
        <v>25.49</v>
      </c>
      <c r="C1214">
        <v>5.68</v>
      </c>
      <c r="D1214" t="s">
        <v>2380</v>
      </c>
      <c r="E1214" t="s">
        <v>2379</v>
      </c>
      <c r="F1214" t="s">
        <v>2380</v>
      </c>
      <c r="G1214" s="11">
        <v>1</v>
      </c>
      <c r="H1214" t="s">
        <v>2379</v>
      </c>
      <c r="I1214" t="str" cm="1">
        <f t="array" ref="I1214">_xlfn.IFS(B1214&lt;=18,"UNDERWEIGHT",B1214&lt;=24.9,"NORMALWEIGHT",B1214&lt;=29.9,"OVERWEIGHT",B1214&gt;=30,"OBESITY")</f>
        <v>OVERWEIGHT</v>
      </c>
      <c r="J1214" t="str" cm="1">
        <f t="array" ref="J1214">_xlfn.IFS(C1214&lt;=5.7,"NORMAL",C1214&lt;=6.4,"PREDIABETES",C1214&gt;=6.5,"DIABETES")</f>
        <v>NORMAL</v>
      </c>
    </row>
    <row r="1215" spans="1:10" x14ac:dyDescent="0.25">
      <c r="A1215" t="s">
        <v>1156</v>
      </c>
      <c r="B1215">
        <v>34.1</v>
      </c>
      <c r="C1215">
        <v>8.4499999999999993</v>
      </c>
      <c r="D1215" t="s">
        <v>2379</v>
      </c>
      <c r="E1215" t="s">
        <v>2379</v>
      </c>
      <c r="F1215" t="s">
        <v>2379</v>
      </c>
      <c r="G1215" s="11">
        <v>0</v>
      </c>
      <c r="H1215" t="s">
        <v>2379</v>
      </c>
      <c r="I1215" t="str" cm="1">
        <f t="array" ref="I1215">_xlfn.IFS(B1215&lt;=18,"UNDERWEIGHT",B1215&lt;=24.9,"NORMALWEIGHT",B1215&lt;=29.9,"OVERWEIGHT",B1215&gt;=30,"OBESITY")</f>
        <v>OBESITY</v>
      </c>
      <c r="J1215" t="str" cm="1">
        <f t="array" ref="J1215">_xlfn.IFS(C1215&lt;=5.7,"NORMAL",C1215&lt;=6.4,"PREDIABETES",C1215&gt;=6.5,"DIABETES")</f>
        <v>DIABETES</v>
      </c>
    </row>
    <row r="1216" spans="1:10" x14ac:dyDescent="0.25">
      <c r="A1216" t="s">
        <v>1155</v>
      </c>
      <c r="B1216">
        <v>25.84</v>
      </c>
      <c r="C1216">
        <v>8.51</v>
      </c>
      <c r="D1216" t="s">
        <v>2379</v>
      </c>
      <c r="E1216" t="s">
        <v>2379</v>
      </c>
      <c r="F1216" t="s">
        <v>2379</v>
      </c>
      <c r="G1216" s="11">
        <v>2</v>
      </c>
      <c r="H1216" t="s">
        <v>2379</v>
      </c>
      <c r="I1216" t="str" cm="1">
        <f t="array" ref="I1216">_xlfn.IFS(B1216&lt;=18,"UNDERWEIGHT",B1216&lt;=24.9,"NORMALWEIGHT",B1216&lt;=29.9,"OVERWEIGHT",B1216&gt;=30,"OBESITY")</f>
        <v>OVERWEIGHT</v>
      </c>
      <c r="J1216" t="str" cm="1">
        <f t="array" ref="J1216">_xlfn.IFS(C1216&lt;=5.7,"NORMAL",C1216&lt;=6.4,"PREDIABETES",C1216&gt;=6.5,"DIABETES")</f>
        <v>DIABETES</v>
      </c>
    </row>
    <row r="1217" spans="1:10" x14ac:dyDescent="0.25">
      <c r="A1217" t="s">
        <v>1154</v>
      </c>
      <c r="B1217">
        <v>20.6</v>
      </c>
      <c r="C1217">
        <v>7.62</v>
      </c>
      <c r="D1217" t="s">
        <v>2379</v>
      </c>
      <c r="E1217" t="s">
        <v>2379</v>
      </c>
      <c r="F1217" t="s">
        <v>2379</v>
      </c>
      <c r="G1217" s="11">
        <v>0</v>
      </c>
      <c r="H1217" t="s">
        <v>2379</v>
      </c>
      <c r="I1217" t="str" cm="1">
        <f t="array" ref="I1217">_xlfn.IFS(B1217&lt;=18,"UNDERWEIGHT",B1217&lt;=24.9,"NORMALWEIGHT",B1217&lt;=29.9,"OVERWEIGHT",B1217&gt;=30,"OBESITY")</f>
        <v>NORMALWEIGHT</v>
      </c>
      <c r="J1217" t="str" cm="1">
        <f t="array" ref="J1217">_xlfn.IFS(C1217&lt;=5.7,"NORMAL",C1217&lt;=6.4,"PREDIABETES",C1217&gt;=6.5,"DIABETES")</f>
        <v>DIABETES</v>
      </c>
    </row>
    <row r="1218" spans="1:10" x14ac:dyDescent="0.25">
      <c r="A1218" t="s">
        <v>1153</v>
      </c>
      <c r="B1218">
        <v>28.88</v>
      </c>
      <c r="C1218">
        <v>10.18</v>
      </c>
      <c r="D1218" t="s">
        <v>2379</v>
      </c>
      <c r="E1218" t="s">
        <v>2379</v>
      </c>
      <c r="F1218" t="s">
        <v>2379</v>
      </c>
      <c r="G1218" s="11">
        <v>0</v>
      </c>
      <c r="H1218" t="s">
        <v>2379</v>
      </c>
      <c r="I1218" t="str" cm="1">
        <f t="array" ref="I1218">_xlfn.IFS(B1218&lt;=18,"UNDERWEIGHT",B1218&lt;=24.9,"NORMALWEIGHT",B1218&lt;=29.9,"OVERWEIGHT",B1218&gt;=30,"OBESITY")</f>
        <v>OVERWEIGHT</v>
      </c>
      <c r="J1218" t="str" cm="1">
        <f t="array" ref="J1218">_xlfn.IFS(C1218&lt;=5.7,"NORMAL",C1218&lt;=6.4,"PREDIABETES",C1218&gt;=6.5,"DIABETES")</f>
        <v>DIABETES</v>
      </c>
    </row>
    <row r="1219" spans="1:10" x14ac:dyDescent="0.25">
      <c r="A1219" t="s">
        <v>1152</v>
      </c>
      <c r="B1219">
        <v>28.24</v>
      </c>
      <c r="C1219">
        <v>5.36</v>
      </c>
      <c r="D1219" t="s">
        <v>2379</v>
      </c>
      <c r="E1219" t="s">
        <v>2379</v>
      </c>
      <c r="F1219" t="s">
        <v>2379</v>
      </c>
      <c r="G1219" s="11">
        <v>0</v>
      </c>
      <c r="H1219" t="s">
        <v>2379</v>
      </c>
      <c r="I1219" t="str" cm="1">
        <f t="array" ref="I1219">_xlfn.IFS(B1219&lt;=18,"UNDERWEIGHT",B1219&lt;=24.9,"NORMALWEIGHT",B1219&lt;=29.9,"OVERWEIGHT",B1219&gt;=30,"OBESITY")</f>
        <v>OVERWEIGHT</v>
      </c>
      <c r="J1219" t="str" cm="1">
        <f t="array" ref="J1219">_xlfn.IFS(C1219&lt;=5.7,"NORMAL",C1219&lt;=6.4,"PREDIABETES",C1219&gt;=6.5,"DIABETES")</f>
        <v>NORMAL</v>
      </c>
    </row>
    <row r="1220" spans="1:10" x14ac:dyDescent="0.25">
      <c r="A1220" t="s">
        <v>1151</v>
      </c>
      <c r="B1220">
        <v>25.46</v>
      </c>
      <c r="C1220">
        <v>11.78</v>
      </c>
      <c r="D1220" t="s">
        <v>2380</v>
      </c>
      <c r="E1220" t="s">
        <v>2379</v>
      </c>
      <c r="F1220" t="s">
        <v>2379</v>
      </c>
      <c r="G1220" s="11">
        <v>1</v>
      </c>
      <c r="H1220" t="s">
        <v>2379</v>
      </c>
      <c r="I1220" t="str" cm="1">
        <f t="array" ref="I1220">_xlfn.IFS(B1220&lt;=18,"UNDERWEIGHT",B1220&lt;=24.9,"NORMALWEIGHT",B1220&lt;=29.9,"OVERWEIGHT",B1220&gt;=30,"OBESITY")</f>
        <v>OVERWEIGHT</v>
      </c>
      <c r="J1220" t="str" cm="1">
        <f t="array" ref="J1220">_xlfn.IFS(C1220&lt;=5.7,"NORMAL",C1220&lt;=6.4,"PREDIABETES",C1220&gt;=6.5,"DIABETES")</f>
        <v>DIABETES</v>
      </c>
    </row>
    <row r="1221" spans="1:10" x14ac:dyDescent="0.25">
      <c r="A1221" t="s">
        <v>1150</v>
      </c>
      <c r="B1221">
        <v>29.64</v>
      </c>
      <c r="C1221">
        <v>10.82</v>
      </c>
      <c r="D1221" t="s">
        <v>2380</v>
      </c>
      <c r="E1221" t="s">
        <v>2379</v>
      </c>
      <c r="F1221" t="s">
        <v>2379</v>
      </c>
      <c r="G1221" s="11">
        <v>0</v>
      </c>
      <c r="H1221" t="s">
        <v>2379</v>
      </c>
      <c r="I1221" t="str" cm="1">
        <f t="array" ref="I1221">_xlfn.IFS(B1221&lt;=18,"UNDERWEIGHT",B1221&lt;=24.9,"NORMALWEIGHT",B1221&lt;=29.9,"OVERWEIGHT",B1221&gt;=30,"OBESITY")</f>
        <v>OVERWEIGHT</v>
      </c>
      <c r="J1221" t="str" cm="1">
        <f t="array" ref="J1221">_xlfn.IFS(C1221&lt;=5.7,"NORMAL",C1221&lt;=6.4,"PREDIABETES",C1221&gt;=6.5,"DIABETES")</f>
        <v>DIABETES</v>
      </c>
    </row>
    <row r="1222" spans="1:10" x14ac:dyDescent="0.25">
      <c r="A1222" t="s">
        <v>1149</v>
      </c>
      <c r="B1222">
        <v>31.27</v>
      </c>
      <c r="C1222">
        <v>7.73</v>
      </c>
      <c r="D1222" t="s">
        <v>2380</v>
      </c>
      <c r="E1222" t="s">
        <v>2379</v>
      </c>
      <c r="F1222" t="s">
        <v>2379</v>
      </c>
      <c r="G1222" s="11">
        <v>1</v>
      </c>
      <c r="H1222" t="s">
        <v>2379</v>
      </c>
      <c r="I1222" t="str" cm="1">
        <f t="array" ref="I1222">_xlfn.IFS(B1222&lt;=18,"UNDERWEIGHT",B1222&lt;=24.9,"NORMALWEIGHT",B1222&lt;=29.9,"OVERWEIGHT",B1222&gt;=30,"OBESITY")</f>
        <v>OBESITY</v>
      </c>
      <c r="J1222" t="str" cm="1">
        <f t="array" ref="J1222">_xlfn.IFS(C1222&lt;=5.7,"NORMAL",C1222&lt;=6.4,"PREDIABETES",C1222&gt;=6.5,"DIABETES")</f>
        <v>DIABETES</v>
      </c>
    </row>
    <row r="1223" spans="1:10" x14ac:dyDescent="0.25">
      <c r="A1223" t="s">
        <v>1148</v>
      </c>
      <c r="B1223">
        <v>19.95</v>
      </c>
      <c r="C1223">
        <v>6.24</v>
      </c>
      <c r="D1223" t="s">
        <v>2380</v>
      </c>
      <c r="E1223" t="s">
        <v>2379</v>
      </c>
      <c r="F1223" t="s">
        <v>2379</v>
      </c>
      <c r="G1223" s="11">
        <v>0</v>
      </c>
      <c r="H1223" t="s">
        <v>2379</v>
      </c>
      <c r="I1223" t="str" cm="1">
        <f t="array" ref="I1223">_xlfn.IFS(B1223&lt;=18,"UNDERWEIGHT",B1223&lt;=24.9,"NORMALWEIGHT",B1223&lt;=29.9,"OVERWEIGHT",B1223&gt;=30,"OBESITY")</f>
        <v>NORMALWEIGHT</v>
      </c>
      <c r="J1223" t="str" cm="1">
        <f t="array" ref="J1223">_xlfn.IFS(C1223&lt;=5.7,"NORMAL",C1223&lt;=6.4,"PREDIABETES",C1223&gt;=6.5,"DIABETES")</f>
        <v>PREDIABETES</v>
      </c>
    </row>
    <row r="1224" spans="1:10" x14ac:dyDescent="0.25">
      <c r="A1224" t="s">
        <v>1147</v>
      </c>
      <c r="B1224">
        <v>21.3</v>
      </c>
      <c r="C1224">
        <v>10.42</v>
      </c>
      <c r="D1224" t="s">
        <v>2379</v>
      </c>
      <c r="E1224" t="s">
        <v>2379</v>
      </c>
      <c r="F1224" t="s">
        <v>2379</v>
      </c>
      <c r="G1224" s="11">
        <v>2</v>
      </c>
      <c r="H1224" t="s">
        <v>2379</v>
      </c>
      <c r="I1224" t="str" cm="1">
        <f t="array" ref="I1224">_xlfn.IFS(B1224&lt;=18,"UNDERWEIGHT",B1224&lt;=24.9,"NORMALWEIGHT",B1224&lt;=29.9,"OVERWEIGHT",B1224&gt;=30,"OBESITY")</f>
        <v>NORMALWEIGHT</v>
      </c>
      <c r="J1224" t="str" cm="1">
        <f t="array" ref="J1224">_xlfn.IFS(C1224&lt;=5.7,"NORMAL",C1224&lt;=6.4,"PREDIABETES",C1224&gt;=6.5,"DIABETES")</f>
        <v>DIABETES</v>
      </c>
    </row>
    <row r="1225" spans="1:10" x14ac:dyDescent="0.25">
      <c r="A1225" t="s">
        <v>1146</v>
      </c>
      <c r="B1225">
        <v>31.635000000000002</v>
      </c>
      <c r="C1225">
        <v>11.11</v>
      </c>
      <c r="D1225" t="s">
        <v>2379</v>
      </c>
      <c r="E1225" t="s">
        <v>2379</v>
      </c>
      <c r="F1225" t="s">
        <v>2379</v>
      </c>
      <c r="G1225" s="11">
        <v>0</v>
      </c>
      <c r="H1225" t="s">
        <v>2379</v>
      </c>
      <c r="I1225" t="str" cm="1">
        <f t="array" ref="I1225">_xlfn.IFS(B1225&lt;=18,"UNDERWEIGHT",B1225&lt;=24.9,"NORMALWEIGHT",B1225&lt;=29.9,"OVERWEIGHT",B1225&gt;=30,"OBESITY")</f>
        <v>OBESITY</v>
      </c>
      <c r="J1225" t="str" cm="1">
        <f t="array" ref="J1225">_xlfn.IFS(C1225&lt;=5.7,"NORMAL",C1225&lt;=6.4,"PREDIABETES",C1225&gt;=6.5,"DIABETES")</f>
        <v>DIABETES</v>
      </c>
    </row>
    <row r="1226" spans="1:10" x14ac:dyDescent="0.25">
      <c r="A1226" t="s">
        <v>1145</v>
      </c>
      <c r="B1226">
        <v>23.9</v>
      </c>
      <c r="C1226">
        <v>7.67</v>
      </c>
      <c r="D1226" t="s">
        <v>2380</v>
      </c>
      <c r="E1226" t="s">
        <v>2379</v>
      </c>
      <c r="F1226" t="s">
        <v>2379</v>
      </c>
      <c r="G1226" s="11">
        <v>2</v>
      </c>
      <c r="H1226" t="s">
        <v>2379</v>
      </c>
      <c r="I1226" t="str" cm="1">
        <f t="array" ref="I1226">_xlfn.IFS(B1226&lt;=18,"UNDERWEIGHT",B1226&lt;=24.9,"NORMALWEIGHT",B1226&lt;=29.9,"OVERWEIGHT",B1226&gt;=30,"OBESITY")</f>
        <v>NORMALWEIGHT</v>
      </c>
      <c r="J1226" t="str" cm="1">
        <f t="array" ref="J1226">_xlfn.IFS(C1226&lt;=5.7,"NORMAL",C1226&lt;=6.4,"PREDIABETES",C1226&gt;=6.5,"DIABETES")</f>
        <v>DIABETES</v>
      </c>
    </row>
    <row r="1227" spans="1:10" x14ac:dyDescent="0.25">
      <c r="A1227" t="s">
        <v>1144</v>
      </c>
      <c r="B1227">
        <v>34.15</v>
      </c>
      <c r="C1227">
        <v>6.15</v>
      </c>
      <c r="D1227" t="s">
        <v>2379</v>
      </c>
      <c r="E1227" t="s">
        <v>2379</v>
      </c>
      <c r="F1227" t="s">
        <v>2379</v>
      </c>
      <c r="G1227" s="11">
        <v>0</v>
      </c>
      <c r="H1227" t="s">
        <v>2379</v>
      </c>
      <c r="I1227" t="str" cm="1">
        <f t="array" ref="I1227">_xlfn.IFS(B1227&lt;=18,"UNDERWEIGHT",B1227&lt;=24.9,"NORMALWEIGHT",B1227&lt;=29.9,"OVERWEIGHT",B1227&gt;=30,"OBESITY")</f>
        <v>OBESITY</v>
      </c>
      <c r="J1227" t="str" cm="1">
        <f t="array" ref="J1227">_xlfn.IFS(C1227&lt;=5.7,"NORMAL",C1227&lt;=6.4,"PREDIABETES",C1227&gt;=6.5,"DIABETES")</f>
        <v>PREDIABETES</v>
      </c>
    </row>
    <row r="1228" spans="1:10" x14ac:dyDescent="0.25">
      <c r="A1228" t="s">
        <v>1143</v>
      </c>
      <c r="B1228">
        <v>28.71</v>
      </c>
      <c r="C1228">
        <v>5.71</v>
      </c>
      <c r="D1228" t="s">
        <v>2379</v>
      </c>
      <c r="E1228" t="s">
        <v>2379</v>
      </c>
      <c r="F1228" t="s">
        <v>2379</v>
      </c>
      <c r="G1228" s="11">
        <v>0</v>
      </c>
      <c r="H1228" t="s">
        <v>2379</v>
      </c>
      <c r="I1228" t="str" cm="1">
        <f t="array" ref="I1228">_xlfn.IFS(B1228&lt;=18,"UNDERWEIGHT",B1228&lt;=24.9,"NORMALWEIGHT",B1228&lt;=29.9,"OVERWEIGHT",B1228&gt;=30,"OBESITY")</f>
        <v>OVERWEIGHT</v>
      </c>
      <c r="J1228" t="str" cm="1">
        <f t="array" ref="J1228">_xlfn.IFS(C1228&lt;=5.7,"NORMAL",C1228&lt;=6.4,"PREDIABETES",C1228&gt;=6.5,"DIABETES")</f>
        <v>PREDIABETES</v>
      </c>
    </row>
    <row r="1229" spans="1:10" x14ac:dyDescent="0.25">
      <c r="A1229" t="s">
        <v>1142</v>
      </c>
      <c r="B1229">
        <v>36.700000000000003</v>
      </c>
      <c r="C1229">
        <v>8.6999999999999993</v>
      </c>
      <c r="D1229" t="s">
        <v>2380</v>
      </c>
      <c r="E1229" t="s">
        <v>2379</v>
      </c>
      <c r="F1229" t="s">
        <v>2379</v>
      </c>
      <c r="G1229" s="11">
        <v>2</v>
      </c>
      <c r="H1229" t="s">
        <v>2379</v>
      </c>
      <c r="I1229" t="str" cm="1">
        <f t="array" ref="I1229">_xlfn.IFS(B1229&lt;=18,"UNDERWEIGHT",B1229&lt;=24.9,"NORMALWEIGHT",B1229&lt;=29.9,"OVERWEIGHT",B1229&gt;=30,"OBESITY")</f>
        <v>OBESITY</v>
      </c>
      <c r="J1229" t="str" cm="1">
        <f t="array" ref="J1229">_xlfn.IFS(C1229&lt;=5.7,"NORMAL",C1229&lt;=6.4,"PREDIABETES",C1229&gt;=6.5,"DIABETES")</f>
        <v>DIABETES</v>
      </c>
    </row>
    <row r="1230" spans="1:10" x14ac:dyDescent="0.25">
      <c r="A1230" t="s">
        <v>1141</v>
      </c>
      <c r="B1230">
        <v>34.1</v>
      </c>
      <c r="C1230">
        <v>9.0399999999999991</v>
      </c>
      <c r="D1230" t="s">
        <v>2380</v>
      </c>
      <c r="E1230" t="s">
        <v>2379</v>
      </c>
      <c r="F1230" t="s">
        <v>2379</v>
      </c>
      <c r="G1230" s="11">
        <v>2</v>
      </c>
      <c r="H1230" t="s">
        <v>2379</v>
      </c>
      <c r="I1230" t="str" cm="1">
        <f t="array" ref="I1230">_xlfn.IFS(B1230&lt;=18,"UNDERWEIGHT",B1230&lt;=24.9,"NORMALWEIGHT",B1230&lt;=29.9,"OVERWEIGHT",B1230&gt;=30,"OBESITY")</f>
        <v>OBESITY</v>
      </c>
      <c r="J1230" t="str" cm="1">
        <f t="array" ref="J1230">_xlfn.IFS(C1230&lt;=5.7,"NORMAL",C1230&lt;=6.4,"PREDIABETES",C1230&gt;=6.5,"DIABETES")</f>
        <v>DIABETES</v>
      </c>
    </row>
    <row r="1231" spans="1:10" x14ac:dyDescent="0.25">
      <c r="A1231" t="s">
        <v>1140</v>
      </c>
      <c r="B1231">
        <v>25.7</v>
      </c>
      <c r="C1231">
        <v>5.61</v>
      </c>
      <c r="D1231" t="s">
        <v>2379</v>
      </c>
      <c r="E1231" t="s">
        <v>2379</v>
      </c>
      <c r="F1231" t="s">
        <v>2379</v>
      </c>
      <c r="G1231" s="11">
        <v>0</v>
      </c>
      <c r="H1231" t="s">
        <v>2379</v>
      </c>
      <c r="I1231" t="str" cm="1">
        <f t="array" ref="I1231">_xlfn.IFS(B1231&lt;=18,"UNDERWEIGHT",B1231&lt;=24.9,"NORMALWEIGHT",B1231&lt;=29.9,"OVERWEIGHT",B1231&gt;=30,"OBESITY")</f>
        <v>OVERWEIGHT</v>
      </c>
      <c r="J1231" t="str" cm="1">
        <f t="array" ref="J1231">_xlfn.IFS(C1231&lt;=5.7,"NORMAL",C1231&lt;=6.4,"PREDIABETES",C1231&gt;=6.5,"DIABETES")</f>
        <v>NORMAL</v>
      </c>
    </row>
    <row r="1232" spans="1:10" x14ac:dyDescent="0.25">
      <c r="A1232" t="s">
        <v>1139</v>
      </c>
      <c r="B1232">
        <v>21.68</v>
      </c>
      <c r="C1232">
        <v>8.1199999999999992</v>
      </c>
      <c r="D1232" t="s">
        <v>2379</v>
      </c>
      <c r="E1232" t="s">
        <v>2379</v>
      </c>
      <c r="F1232" t="s">
        <v>2379</v>
      </c>
      <c r="G1232" s="11">
        <v>0</v>
      </c>
      <c r="H1232" t="s">
        <v>2379</v>
      </c>
      <c r="I1232" t="str" cm="1">
        <f t="array" ref="I1232">_xlfn.IFS(B1232&lt;=18,"UNDERWEIGHT",B1232&lt;=24.9,"NORMALWEIGHT",B1232&lt;=29.9,"OVERWEIGHT",B1232&gt;=30,"OBESITY")</f>
        <v>NORMALWEIGHT</v>
      </c>
      <c r="J1232" t="str" cm="1">
        <f t="array" ref="J1232">_xlfn.IFS(C1232&lt;=5.7,"NORMAL",C1232&lt;=6.4,"PREDIABETES",C1232&gt;=6.5,"DIABETES")</f>
        <v>DIABETES</v>
      </c>
    </row>
    <row r="1233" spans="1:10" x14ac:dyDescent="0.25">
      <c r="A1233" t="s">
        <v>1138</v>
      </c>
      <c r="B1233">
        <v>25.175000000000001</v>
      </c>
      <c r="C1233">
        <v>4.74</v>
      </c>
      <c r="D1233" t="s">
        <v>2379</v>
      </c>
      <c r="E1233" t="s">
        <v>2379</v>
      </c>
      <c r="F1233" t="s">
        <v>2379</v>
      </c>
      <c r="G1233" s="11">
        <v>0</v>
      </c>
      <c r="H1233" t="s">
        <v>2379</v>
      </c>
      <c r="I1233" t="str" cm="1">
        <f t="array" ref="I1233">_xlfn.IFS(B1233&lt;=18,"UNDERWEIGHT",B1233&lt;=24.9,"NORMALWEIGHT",B1233&lt;=29.9,"OVERWEIGHT",B1233&gt;=30,"OBESITY")</f>
        <v>OVERWEIGHT</v>
      </c>
      <c r="J1233" t="str" cm="1">
        <f t="array" ref="J1233">_xlfn.IFS(C1233&lt;=5.7,"NORMAL",C1233&lt;=6.4,"PREDIABETES",C1233&gt;=6.5,"DIABETES")</f>
        <v>NORMAL</v>
      </c>
    </row>
    <row r="1234" spans="1:10" x14ac:dyDescent="0.25">
      <c r="A1234" t="s">
        <v>1137</v>
      </c>
      <c r="B1234">
        <v>44.77</v>
      </c>
      <c r="C1234">
        <v>4.0599999999999996</v>
      </c>
      <c r="D1234" t="s">
        <v>2379</v>
      </c>
      <c r="E1234" t="s">
        <v>2379</v>
      </c>
      <c r="F1234" t="s">
        <v>2379</v>
      </c>
      <c r="G1234" s="11">
        <v>2</v>
      </c>
      <c r="H1234" t="s">
        <v>2379</v>
      </c>
      <c r="I1234" t="str" cm="1">
        <f t="array" ref="I1234">_xlfn.IFS(B1234&lt;=18,"UNDERWEIGHT",B1234&lt;=24.9,"NORMALWEIGHT",B1234&lt;=29.9,"OVERWEIGHT",B1234&gt;=30,"OBESITY")</f>
        <v>OBESITY</v>
      </c>
      <c r="J1234" t="str" cm="1">
        <f t="array" ref="J1234">_xlfn.IFS(C1234&lt;=5.7,"NORMAL",C1234&lt;=6.4,"PREDIABETES",C1234&gt;=6.5,"DIABETES")</f>
        <v>NORMAL</v>
      </c>
    </row>
    <row r="1235" spans="1:10" x14ac:dyDescent="0.25">
      <c r="A1235" t="s">
        <v>1136</v>
      </c>
      <c r="B1235">
        <v>37.07</v>
      </c>
      <c r="C1235">
        <v>5.69</v>
      </c>
      <c r="D1235" t="s">
        <v>2379</v>
      </c>
      <c r="E1235" t="s">
        <v>2379</v>
      </c>
      <c r="F1235" t="s">
        <v>2379</v>
      </c>
      <c r="G1235" s="11">
        <v>2</v>
      </c>
      <c r="H1235" t="s">
        <v>2379</v>
      </c>
      <c r="I1235" t="str" cm="1">
        <f t="array" ref="I1235">_xlfn.IFS(B1235&lt;=18,"UNDERWEIGHT",B1235&lt;=24.9,"NORMALWEIGHT",B1235&lt;=29.9,"OVERWEIGHT",B1235&gt;=30,"OBESITY")</f>
        <v>OBESITY</v>
      </c>
      <c r="J1235" t="str" cm="1">
        <f t="array" ref="J1235">_xlfn.IFS(C1235&lt;=5.7,"NORMAL",C1235&lt;=6.4,"PREDIABETES",C1235&gt;=6.5,"DIABETES")</f>
        <v>NORMAL</v>
      </c>
    </row>
    <row r="1236" spans="1:10" x14ac:dyDescent="0.25">
      <c r="A1236" t="s">
        <v>1135</v>
      </c>
      <c r="B1236">
        <v>39.799999999999997</v>
      </c>
      <c r="C1236">
        <v>5.66</v>
      </c>
      <c r="D1236" t="s">
        <v>2379</v>
      </c>
      <c r="E1236" t="s">
        <v>2379</v>
      </c>
      <c r="F1236" t="s">
        <v>2380</v>
      </c>
      <c r="G1236" s="11">
        <v>1</v>
      </c>
      <c r="H1236" t="s">
        <v>2379</v>
      </c>
      <c r="I1236" t="str" cm="1">
        <f t="array" ref="I1236">_xlfn.IFS(B1236&lt;=18,"UNDERWEIGHT",B1236&lt;=24.9,"NORMALWEIGHT",B1236&lt;=29.9,"OVERWEIGHT",B1236&gt;=30,"OBESITY")</f>
        <v>OBESITY</v>
      </c>
      <c r="J1236" t="str" cm="1">
        <f t="array" ref="J1236">_xlfn.IFS(C1236&lt;=5.7,"NORMAL",C1236&lt;=6.4,"PREDIABETES",C1236&gt;=6.5,"DIABETES")</f>
        <v>NORMAL</v>
      </c>
    </row>
    <row r="1237" spans="1:10" x14ac:dyDescent="0.25">
      <c r="A1237" t="s">
        <v>1134</v>
      </c>
      <c r="B1237">
        <v>26.36</v>
      </c>
      <c r="C1237">
        <v>4.32</v>
      </c>
      <c r="D1237" t="s">
        <v>2379</v>
      </c>
      <c r="E1237" t="s">
        <v>2379</v>
      </c>
      <c r="F1237" t="s">
        <v>2380</v>
      </c>
      <c r="G1237" s="11">
        <v>1</v>
      </c>
      <c r="H1237" t="s">
        <v>2379</v>
      </c>
      <c r="I1237" t="str" cm="1">
        <f t="array" ref="I1237">_xlfn.IFS(B1237&lt;=18,"UNDERWEIGHT",B1237&lt;=24.9,"NORMALWEIGHT",B1237&lt;=29.9,"OVERWEIGHT",B1237&gt;=30,"OBESITY")</f>
        <v>OVERWEIGHT</v>
      </c>
      <c r="J1237" t="str" cm="1">
        <f t="array" ref="J1237">_xlfn.IFS(C1237&lt;=5.7,"NORMAL",C1237&lt;=6.4,"PREDIABETES",C1237&gt;=6.5,"DIABETES")</f>
        <v>NORMAL</v>
      </c>
    </row>
    <row r="1238" spans="1:10" x14ac:dyDescent="0.25">
      <c r="A1238" t="s">
        <v>1133</v>
      </c>
      <c r="B1238">
        <v>29.925000000000001</v>
      </c>
      <c r="C1238">
        <v>8.2899999999999991</v>
      </c>
      <c r="D1238" t="s">
        <v>2379</v>
      </c>
      <c r="E1238" t="s">
        <v>2379</v>
      </c>
      <c r="F1238" t="s">
        <v>2379</v>
      </c>
      <c r="G1238" s="11">
        <v>2</v>
      </c>
      <c r="H1238" t="s">
        <v>2379</v>
      </c>
      <c r="I1238" t="str" cm="1">
        <f t="array" ref="I1238">_xlfn.IFS(B1238&lt;=18,"UNDERWEIGHT",B1238&lt;=24.9,"NORMALWEIGHT",B1238&lt;=29.99,"OVERWEIGHT",B1238&gt;=30,"OBESITY")</f>
        <v>OVERWEIGHT</v>
      </c>
      <c r="J1238" t="str" cm="1">
        <f t="array" ref="J1238">_xlfn.IFS(C1238&lt;=5.7,"NORMAL",C1238&lt;=6.4,"PREDIABETES",C1238&gt;=6.5,"DIABETES")</f>
        <v>DIABETES</v>
      </c>
    </row>
    <row r="1239" spans="1:10" x14ac:dyDescent="0.25">
      <c r="A1239" t="s">
        <v>1132</v>
      </c>
      <c r="B1239">
        <v>37.29</v>
      </c>
      <c r="C1239">
        <v>10.46</v>
      </c>
      <c r="D1239" t="s">
        <v>2379</v>
      </c>
      <c r="E1239" t="s">
        <v>2379</v>
      </c>
      <c r="F1239" t="s">
        <v>2379</v>
      </c>
      <c r="G1239" s="11">
        <v>0</v>
      </c>
      <c r="H1239" t="s">
        <v>2379</v>
      </c>
      <c r="I1239" t="str" cm="1">
        <f t="array" ref="I1239">_xlfn.IFS(B1239&lt;=18,"UNDERWEIGHT",B1239&lt;=24.9,"NORMALWEIGHT",B1239&lt;=29.9,"OVERWEIGHT",B1239&gt;=30,"OBESITY")</f>
        <v>OBESITY</v>
      </c>
      <c r="J1239" t="str" cm="1">
        <f t="array" ref="J1239">_xlfn.IFS(C1239&lt;=5.7,"NORMAL",C1239&lt;=6.4,"PREDIABETES",C1239&gt;=6.5,"DIABETES")</f>
        <v>DIABETES</v>
      </c>
    </row>
    <row r="1240" spans="1:10" x14ac:dyDescent="0.25">
      <c r="A1240" t="s">
        <v>1131</v>
      </c>
      <c r="B1240">
        <v>30.2</v>
      </c>
      <c r="C1240">
        <v>11.96</v>
      </c>
      <c r="D1240" t="s">
        <v>2379</v>
      </c>
      <c r="E1240" t="s">
        <v>2379</v>
      </c>
      <c r="F1240" t="s">
        <v>2379</v>
      </c>
      <c r="G1240" s="11">
        <v>0</v>
      </c>
      <c r="H1240" t="s">
        <v>2379</v>
      </c>
      <c r="I1240" t="str" cm="1">
        <f t="array" ref="I1240">_xlfn.IFS(B1240&lt;=18,"UNDERWEIGHT",B1240&lt;=24.9,"NORMALWEIGHT",B1240&lt;=29.9,"OVERWEIGHT",B1240&gt;=30,"OBESITY")</f>
        <v>OBESITY</v>
      </c>
      <c r="J1240" t="str" cm="1">
        <f t="array" ref="J1240">_xlfn.IFS(C1240&lt;=5.7,"NORMAL",C1240&lt;=6.4,"PREDIABETES",C1240&gt;=6.5,"DIABETES")</f>
        <v>DIABETES</v>
      </c>
    </row>
    <row r="1241" spans="1:10" x14ac:dyDescent="0.25">
      <c r="A1241" t="s">
        <v>1130</v>
      </c>
      <c r="B1241">
        <v>24.225000000000001</v>
      </c>
      <c r="C1241">
        <v>4.25</v>
      </c>
      <c r="D1241" t="s">
        <v>2380</v>
      </c>
      <c r="E1241" t="s">
        <v>2379</v>
      </c>
      <c r="F1241" t="s">
        <v>2380</v>
      </c>
      <c r="G1241" s="11">
        <v>1</v>
      </c>
      <c r="H1241" t="s">
        <v>2379</v>
      </c>
      <c r="I1241" t="str" cm="1">
        <f t="array" ref="I1241">_xlfn.IFS(B1241&lt;=18,"UNDERWEIGHT",B1241&lt;=24.9,"NORMALWEIGHT",B1241&lt;=29.9,"OVERWEIGHT",B1241&gt;=30,"OBESITY")</f>
        <v>NORMALWEIGHT</v>
      </c>
      <c r="J1241" t="str" cm="1">
        <f t="array" ref="J1241">_xlfn.IFS(C1241&lt;=5.7,"NORMAL",C1241&lt;=6.4,"PREDIABETES",C1241&gt;=6.5,"DIABETES")</f>
        <v>NORMAL</v>
      </c>
    </row>
    <row r="1242" spans="1:10" x14ac:dyDescent="0.25">
      <c r="A1242" t="s">
        <v>1129</v>
      </c>
      <c r="B1242">
        <v>31.445</v>
      </c>
      <c r="C1242">
        <v>8.33</v>
      </c>
      <c r="D1242" t="s">
        <v>2379</v>
      </c>
      <c r="E1242" t="s">
        <v>2379</v>
      </c>
      <c r="F1242" t="s">
        <v>2379</v>
      </c>
      <c r="G1242" s="11">
        <v>0</v>
      </c>
      <c r="H1242" t="s">
        <v>2379</v>
      </c>
      <c r="I1242" t="str" cm="1">
        <f t="array" ref="I1242">_xlfn.IFS(B1242&lt;=18,"UNDERWEIGHT",B1242&lt;=24.9,"NORMALWEIGHT",B1242&lt;=29.9,"OVERWEIGHT",B1242&gt;=30,"OBESITY")</f>
        <v>OBESITY</v>
      </c>
      <c r="J1242" t="str" cm="1">
        <f t="array" ref="J1242">_xlfn.IFS(C1242&lt;=5.7,"NORMAL",C1242&lt;=6.4,"PREDIABETES",C1242&gt;=6.5,"DIABETES")</f>
        <v>DIABETES</v>
      </c>
    </row>
    <row r="1243" spans="1:10" x14ac:dyDescent="0.25">
      <c r="A1243" t="s">
        <v>1128</v>
      </c>
      <c r="B1243">
        <v>38.880000000000003</v>
      </c>
      <c r="C1243">
        <v>4.29</v>
      </c>
      <c r="D1243" t="s">
        <v>2379</v>
      </c>
      <c r="E1243" t="s">
        <v>2379</v>
      </c>
      <c r="F1243" t="s">
        <v>2379</v>
      </c>
      <c r="G1243" s="11">
        <v>1</v>
      </c>
      <c r="H1243" t="s">
        <v>2379</v>
      </c>
      <c r="I1243" t="str" cm="1">
        <f t="array" ref="I1243">_xlfn.IFS(B1243&lt;=18,"UNDERWEIGHT",B1243&lt;=24.9,"NORMALWEIGHT",B1243&lt;=29.9,"OVERWEIGHT",B1243&gt;=30,"OBESITY")</f>
        <v>OBESITY</v>
      </c>
      <c r="J1243" t="str" cm="1">
        <f t="array" ref="J1243">_xlfn.IFS(C1243&lt;=5.7,"NORMAL",C1243&lt;=6.4,"PREDIABETES",C1243&gt;=6.5,"DIABETES")</f>
        <v>NORMAL</v>
      </c>
    </row>
    <row r="1244" spans="1:10" x14ac:dyDescent="0.25">
      <c r="A1244" t="s">
        <v>1127</v>
      </c>
      <c r="B1244">
        <v>43.89</v>
      </c>
      <c r="C1244">
        <v>6.32</v>
      </c>
      <c r="D1244" t="s">
        <v>2380</v>
      </c>
      <c r="E1244" t="s">
        <v>2379</v>
      </c>
      <c r="F1244" t="s">
        <v>2379</v>
      </c>
      <c r="G1244" s="11">
        <v>0</v>
      </c>
      <c r="H1244" t="s">
        <v>2379</v>
      </c>
      <c r="I1244" t="str" cm="1">
        <f t="array" ref="I1244">_xlfn.IFS(B1244&lt;=18,"UNDERWEIGHT",B1244&lt;=24.9,"NORMALWEIGHT",B1244&lt;=29.9,"OVERWEIGHT",B1244&gt;=30,"OBESITY")</f>
        <v>OBESITY</v>
      </c>
      <c r="J1244" t="str" cm="1">
        <f t="array" ref="J1244">_xlfn.IFS(C1244&lt;=5.7,"NORMAL",C1244&lt;=6.4,"PREDIABETES",C1244&gt;=6.5,"DIABETES")</f>
        <v>PREDIABETES</v>
      </c>
    </row>
    <row r="1245" spans="1:10" x14ac:dyDescent="0.25">
      <c r="A1245" t="s">
        <v>1126</v>
      </c>
      <c r="B1245">
        <v>25.6</v>
      </c>
      <c r="C1245">
        <v>5.65</v>
      </c>
      <c r="D1245" t="s">
        <v>2379</v>
      </c>
      <c r="E1245" t="s">
        <v>2379</v>
      </c>
      <c r="F1245" t="s">
        <v>2379</v>
      </c>
      <c r="G1245" s="11">
        <v>2</v>
      </c>
      <c r="H1245" t="s">
        <v>2379</v>
      </c>
      <c r="I1245" t="str" cm="1">
        <f t="array" ref="I1245">_xlfn.IFS(B1245&lt;=18,"UNDERWEIGHT",B1245&lt;=24.9,"NORMALWEIGHT",B1245&lt;=29.9,"OVERWEIGHT",B1245&gt;=30,"OBESITY")</f>
        <v>OVERWEIGHT</v>
      </c>
      <c r="J1245" t="str" cm="1">
        <f t="array" ref="J1245">_xlfn.IFS(C1245&lt;=5.7,"NORMAL",C1245&lt;=6.4,"PREDIABETES",C1245&gt;=6.5,"DIABETES")</f>
        <v>NORMAL</v>
      </c>
    </row>
    <row r="1246" spans="1:10" x14ac:dyDescent="0.25">
      <c r="A1246" t="s">
        <v>1125</v>
      </c>
      <c r="B1246">
        <v>29.545000000000002</v>
      </c>
      <c r="C1246">
        <v>8.41</v>
      </c>
      <c r="D1246" t="s">
        <v>2380</v>
      </c>
      <c r="E1246" t="s">
        <v>2379</v>
      </c>
      <c r="F1246" t="s">
        <v>2379</v>
      </c>
      <c r="G1246" s="11">
        <v>1</v>
      </c>
      <c r="H1246" t="s">
        <v>2379</v>
      </c>
      <c r="I1246" t="str" cm="1">
        <f t="array" ref="I1246">_xlfn.IFS(B1246&lt;=18,"UNDERWEIGHT",B1246&lt;=24.9,"NORMALWEIGHT",B1246&lt;=29.9,"OVERWEIGHT",B1246&gt;=30,"OBESITY")</f>
        <v>OVERWEIGHT</v>
      </c>
      <c r="J1246" t="str" cm="1">
        <f t="array" ref="J1246">_xlfn.IFS(C1246&lt;=5.7,"NORMAL",C1246&lt;=6.4,"PREDIABETES",C1246&gt;=6.5,"DIABETES")</f>
        <v>DIABETES</v>
      </c>
    </row>
    <row r="1247" spans="1:10" x14ac:dyDescent="0.25">
      <c r="A1247" t="s">
        <v>1124</v>
      </c>
      <c r="B1247">
        <v>23.25</v>
      </c>
      <c r="C1247">
        <v>11.96</v>
      </c>
      <c r="D1247" t="s">
        <v>2380</v>
      </c>
      <c r="E1247" t="s">
        <v>2379</v>
      </c>
      <c r="F1247" t="s">
        <v>2379</v>
      </c>
      <c r="G1247" s="11">
        <v>0</v>
      </c>
      <c r="H1247" t="s">
        <v>2379</v>
      </c>
      <c r="I1247" t="str" cm="1">
        <f t="array" ref="I1247">_xlfn.IFS(B1247&lt;=18,"UNDERWEIGHT",B1247&lt;=24.9,"NORMALWEIGHT",B1247&lt;=29.9,"OVERWEIGHT",B1247&gt;=30,"OBESITY")</f>
        <v>NORMALWEIGHT</v>
      </c>
      <c r="J1247" t="str" cm="1">
        <f t="array" ref="J1247">_xlfn.IFS(C1247&lt;=5.7,"NORMAL",C1247&lt;=6.4,"PREDIABETES",C1247&gt;=6.5,"DIABETES")</f>
        <v>DIABETES</v>
      </c>
    </row>
    <row r="1248" spans="1:10" x14ac:dyDescent="0.25">
      <c r="A1248" t="s">
        <v>1123</v>
      </c>
      <c r="B1248">
        <v>43.95</v>
      </c>
      <c r="C1248">
        <v>5.17</v>
      </c>
      <c r="D1248" t="s">
        <v>2380</v>
      </c>
      <c r="E1248" t="s">
        <v>2379</v>
      </c>
      <c r="F1248" t="s">
        <v>2380</v>
      </c>
      <c r="G1248" s="11">
        <v>1</v>
      </c>
      <c r="H1248" t="s">
        <v>2379</v>
      </c>
      <c r="I1248" t="str" cm="1">
        <f t="array" ref="I1248">_xlfn.IFS(B1248&lt;=18,"UNDERWEIGHT",B1248&lt;=24.9,"NORMALWEIGHT",B1248&lt;=29.9,"OVERWEIGHT",B1248&gt;=30,"OBESITY")</f>
        <v>OBESITY</v>
      </c>
      <c r="J1248" t="str" cm="1">
        <f t="array" ref="J1248">_xlfn.IFS(C1248&lt;=5.7,"NORMAL",C1248&lt;=6.4,"PREDIABETES",C1248&gt;=6.5,"DIABETES")</f>
        <v>NORMAL</v>
      </c>
    </row>
    <row r="1249" spans="1:10" x14ac:dyDescent="0.25">
      <c r="A1249" t="s">
        <v>1122</v>
      </c>
      <c r="B1249">
        <v>21.85</v>
      </c>
      <c r="C1249">
        <v>8.76</v>
      </c>
      <c r="D1249" t="s">
        <v>2379</v>
      </c>
      <c r="E1249" t="s">
        <v>2379</v>
      </c>
      <c r="F1249" t="s">
        <v>2379</v>
      </c>
      <c r="G1249" s="11">
        <v>0</v>
      </c>
      <c r="H1249" t="s">
        <v>2379</v>
      </c>
      <c r="I1249" t="str" cm="1">
        <f t="array" ref="I1249">_xlfn.IFS(B1249&lt;=18,"UNDERWEIGHT",B1249&lt;=24.9,"NORMALWEIGHT",B1249&lt;=29.9,"OVERWEIGHT",B1249&gt;=30,"OBESITY")</f>
        <v>NORMALWEIGHT</v>
      </c>
      <c r="J1249" t="str" cm="1">
        <f t="array" ref="J1249">_xlfn.IFS(C1249&lt;=5.7,"NORMAL",C1249&lt;=6.4,"PREDIABETES",C1249&gt;=6.5,"DIABETES")</f>
        <v>DIABETES</v>
      </c>
    </row>
    <row r="1250" spans="1:10" x14ac:dyDescent="0.25">
      <c r="A1250" t="s">
        <v>1121</v>
      </c>
      <c r="B1250">
        <v>25.73</v>
      </c>
      <c r="C1250">
        <v>7.99</v>
      </c>
      <c r="D1250" t="s">
        <v>2379</v>
      </c>
      <c r="E1250" t="s">
        <v>2379</v>
      </c>
      <c r="F1250" t="s">
        <v>2379</v>
      </c>
      <c r="G1250" s="11">
        <v>2</v>
      </c>
      <c r="H1250" t="s">
        <v>2379</v>
      </c>
      <c r="I1250" t="str" cm="1">
        <f t="array" ref="I1250">_xlfn.IFS(B1250&lt;=18,"UNDERWEIGHT",B1250&lt;=24.9,"NORMALWEIGHT",B1250&lt;=29.9,"OVERWEIGHT",B1250&gt;=30,"OBESITY")</f>
        <v>OVERWEIGHT</v>
      </c>
      <c r="J1250" t="str" cm="1">
        <f t="array" ref="J1250">_xlfn.IFS(C1250&lt;=5.7,"NORMAL",C1250&lt;=6.4,"PREDIABETES",C1250&gt;=6.5,"DIABETES")</f>
        <v>DIABETES</v>
      </c>
    </row>
    <row r="1251" spans="1:10" x14ac:dyDescent="0.25">
      <c r="A1251" t="s">
        <v>1120</v>
      </c>
      <c r="B1251">
        <v>32.229999999999997</v>
      </c>
      <c r="C1251">
        <v>8.59</v>
      </c>
      <c r="D1251" t="s">
        <v>2379</v>
      </c>
      <c r="E1251" t="s">
        <v>2379</v>
      </c>
      <c r="F1251" t="s">
        <v>2379</v>
      </c>
      <c r="G1251" s="11">
        <v>0</v>
      </c>
      <c r="H1251" t="s">
        <v>2379</v>
      </c>
      <c r="I1251" t="str" cm="1">
        <f t="array" ref="I1251">_xlfn.IFS(B1251&lt;=18,"UNDERWEIGHT",B1251&lt;=24.9,"NORMALWEIGHT",B1251&lt;=29.9,"OVERWEIGHT",B1251&gt;=30,"OBESITY")</f>
        <v>OBESITY</v>
      </c>
      <c r="J1251" t="str" cm="1">
        <f t="array" ref="J1251">_xlfn.IFS(C1251&lt;=5.7,"NORMAL",C1251&lt;=6.4,"PREDIABETES",C1251&gt;=6.5,"DIABETES")</f>
        <v>DIABETES</v>
      </c>
    </row>
    <row r="1252" spans="1:10" x14ac:dyDescent="0.25">
      <c r="A1252" t="s">
        <v>1119</v>
      </c>
      <c r="B1252">
        <v>32.204999999999998</v>
      </c>
      <c r="C1252">
        <v>6.14</v>
      </c>
      <c r="D1252" t="s">
        <v>2379</v>
      </c>
      <c r="E1252" t="s">
        <v>2379</v>
      </c>
      <c r="F1252" t="s">
        <v>2379</v>
      </c>
      <c r="G1252" s="11">
        <v>2</v>
      </c>
      <c r="H1252" t="s">
        <v>2379</v>
      </c>
      <c r="I1252" t="str" cm="1">
        <f t="array" ref="I1252">_xlfn.IFS(B1252&lt;=18,"UNDERWEIGHT",B1252&lt;=24.9,"NORMALWEIGHT",B1252&lt;=29.9,"OVERWEIGHT",B1252&gt;=30,"OBESITY")</f>
        <v>OBESITY</v>
      </c>
      <c r="J1252" t="str" cm="1">
        <f t="array" ref="J1252">_xlfn.IFS(C1252&lt;=5.7,"NORMAL",C1252&lt;=6.4,"PREDIABETES",C1252&gt;=6.5,"DIABETES")</f>
        <v>PREDIABETES</v>
      </c>
    </row>
    <row r="1253" spans="1:10" x14ac:dyDescent="0.25">
      <c r="A1253" t="s">
        <v>1118</v>
      </c>
      <c r="B1253">
        <v>26.41</v>
      </c>
      <c r="C1253">
        <v>4.08</v>
      </c>
      <c r="D1253" t="s">
        <v>2379</v>
      </c>
      <c r="E1253" t="s">
        <v>2379</v>
      </c>
      <c r="F1253" t="s">
        <v>2379</v>
      </c>
      <c r="G1253" s="11">
        <v>2</v>
      </c>
      <c r="H1253" t="s">
        <v>2379</v>
      </c>
      <c r="I1253" t="str" cm="1">
        <f t="array" ref="I1253">_xlfn.IFS(B1253&lt;=18,"UNDERWEIGHT",B1253&lt;=24.9,"NORMALWEIGHT",B1253&lt;=29.9,"OVERWEIGHT",B1253&gt;=30,"OBESITY")</f>
        <v>OVERWEIGHT</v>
      </c>
      <c r="J1253" t="str" cm="1">
        <f t="array" ref="J1253">_xlfn.IFS(C1253&lt;=5.7,"NORMAL",C1253&lt;=6.4,"PREDIABETES",C1253&gt;=6.5,"DIABETES")</f>
        <v>NORMAL</v>
      </c>
    </row>
    <row r="1254" spans="1:10" x14ac:dyDescent="0.25">
      <c r="A1254" t="s">
        <v>1117</v>
      </c>
      <c r="B1254">
        <v>30.2</v>
      </c>
      <c r="C1254">
        <v>6.25</v>
      </c>
      <c r="D1254" t="s">
        <v>2380</v>
      </c>
      <c r="E1254" t="s">
        <v>2379</v>
      </c>
      <c r="F1254" t="s">
        <v>2379</v>
      </c>
      <c r="G1254" s="11">
        <v>0</v>
      </c>
      <c r="H1254" t="s">
        <v>2379</v>
      </c>
      <c r="I1254" t="str" cm="1">
        <f t="array" ref="I1254">_xlfn.IFS(B1254&lt;=18,"UNDERWEIGHT",B1254&lt;=24.9,"NORMALWEIGHT",B1254&lt;=29.9,"OVERWEIGHT",B1254&gt;=30,"OBESITY")</f>
        <v>OBESITY</v>
      </c>
      <c r="J1254" t="str" cm="1">
        <f t="array" ref="J1254">_xlfn.IFS(C1254&lt;=5.7,"NORMAL",C1254&lt;=6.4,"PREDIABETES",C1254&gt;=6.5,"DIABETES")</f>
        <v>PREDIABETES</v>
      </c>
    </row>
    <row r="1255" spans="1:10" x14ac:dyDescent="0.25">
      <c r="A1255" t="s">
        <v>1116</v>
      </c>
      <c r="B1255">
        <v>31.26</v>
      </c>
      <c r="C1255">
        <v>5.94</v>
      </c>
      <c r="D1255" t="s">
        <v>2380</v>
      </c>
      <c r="E1255" t="s">
        <v>2379</v>
      </c>
      <c r="F1255" t="s">
        <v>2379</v>
      </c>
      <c r="G1255" s="11">
        <v>1</v>
      </c>
      <c r="H1255" t="s">
        <v>2379</v>
      </c>
      <c r="I1255" t="str" cm="1">
        <f t="array" ref="I1255">_xlfn.IFS(B1255&lt;=18,"UNDERWEIGHT",B1255&lt;=24.9,"NORMALWEIGHT",B1255&lt;=29.9,"OVERWEIGHT",B1255&gt;=30,"OBESITY")</f>
        <v>OBESITY</v>
      </c>
      <c r="J1255" t="str" cm="1">
        <f t="array" ref="J1255">_xlfn.IFS(C1255&lt;=5.7,"NORMAL",C1255&lt;=6.4,"PREDIABETES",C1255&gt;=6.5,"DIABETES")</f>
        <v>PREDIABETES</v>
      </c>
    </row>
    <row r="1256" spans="1:10" x14ac:dyDescent="0.25">
      <c r="A1256" t="s">
        <v>1115</v>
      </c>
      <c r="B1256">
        <v>33.725000000000001</v>
      </c>
      <c r="C1256">
        <v>6.45</v>
      </c>
      <c r="D1256" t="s">
        <v>2380</v>
      </c>
      <c r="E1256" t="s">
        <v>2379</v>
      </c>
      <c r="F1256" t="s">
        <v>2379</v>
      </c>
      <c r="G1256" s="11">
        <v>0</v>
      </c>
      <c r="H1256" t="s">
        <v>2379</v>
      </c>
      <c r="I1256" t="str" cm="1">
        <f t="array" ref="I1256">_xlfn.IFS(B1256&lt;=18,"UNDERWEIGHT",B1256&lt;=24.9,"NORMALWEIGHT",B1256&lt;=29.9,"OVERWEIGHT",B1256&gt;=30,"OBESITY")</f>
        <v>OBESITY</v>
      </c>
      <c r="J1256" t="str" cm="1">
        <f t="array" ref="J1256">_xlfn.IFS(C1256&lt;=5.7,"NORMAL",C1256&lt;=6.49,"PREDIABETES",C1256&gt;=6.5,"DIABETES")</f>
        <v>PREDIABETES</v>
      </c>
    </row>
    <row r="1257" spans="1:10" x14ac:dyDescent="0.25">
      <c r="A1257" t="s">
        <v>1114</v>
      </c>
      <c r="B1257">
        <v>28.9</v>
      </c>
      <c r="C1257">
        <v>5.74</v>
      </c>
      <c r="D1257" t="s">
        <v>2380</v>
      </c>
      <c r="E1257" t="s">
        <v>2379</v>
      </c>
      <c r="F1257" t="s">
        <v>2379</v>
      </c>
      <c r="G1257" s="11">
        <v>0</v>
      </c>
      <c r="H1257" t="s">
        <v>2379</v>
      </c>
      <c r="I1257" t="str" cm="1">
        <f t="array" ref="I1257">_xlfn.IFS(B1257&lt;=18,"UNDERWEIGHT",B1257&lt;=24.9,"NORMALWEIGHT",B1257&lt;=29.9,"OVERWEIGHT",B1257&gt;=30,"OBESITY")</f>
        <v>OVERWEIGHT</v>
      </c>
      <c r="J1257" t="str" cm="1">
        <f t="array" ref="J1257">_xlfn.IFS(C1257&lt;=5.7,"NORMAL",C1257&lt;=6.4,"PREDIABETES",C1257&gt;=6.5,"DIABETES")</f>
        <v>PREDIABETES</v>
      </c>
    </row>
    <row r="1258" spans="1:10" x14ac:dyDescent="0.25">
      <c r="A1258" t="s">
        <v>1113</v>
      </c>
      <c r="B1258">
        <v>45.69</v>
      </c>
      <c r="C1258">
        <v>4.43</v>
      </c>
      <c r="D1258" t="s">
        <v>2380</v>
      </c>
      <c r="E1258" t="s">
        <v>2379</v>
      </c>
      <c r="F1258" t="s">
        <v>2379</v>
      </c>
      <c r="G1258" s="11">
        <v>0</v>
      </c>
      <c r="H1258" t="s">
        <v>2379</v>
      </c>
      <c r="I1258" t="str" cm="1">
        <f t="array" ref="I1258">_xlfn.IFS(B1258&lt;=18,"UNDERWEIGHT",B1258&lt;=24.9,"NORMALWEIGHT",B1258&lt;=29.9,"OVERWEIGHT",B1258&gt;=30,"OBESITY")</f>
        <v>OBESITY</v>
      </c>
      <c r="J1258" t="str" cm="1">
        <f t="array" ref="J1258">_xlfn.IFS(C1258&lt;=5.7,"NORMAL",C1258&lt;=6.4,"PREDIABETES",C1258&gt;=6.5,"DIABETES")</f>
        <v>NORMAL</v>
      </c>
    </row>
    <row r="1259" spans="1:10" x14ac:dyDescent="0.25">
      <c r="A1259" t="s">
        <v>1112</v>
      </c>
      <c r="B1259">
        <v>21.03</v>
      </c>
      <c r="C1259">
        <v>6.5</v>
      </c>
      <c r="D1259" t="s">
        <v>2379</v>
      </c>
      <c r="E1259" t="s">
        <v>2379</v>
      </c>
      <c r="F1259" t="s">
        <v>2379</v>
      </c>
      <c r="G1259" s="11">
        <v>0</v>
      </c>
      <c r="H1259" t="s">
        <v>2379</v>
      </c>
      <c r="I1259" t="str" cm="1">
        <f t="array" ref="I1259">_xlfn.IFS(B1259&lt;=18,"UNDERWEIGHT",B1259&lt;=24.9,"NORMALWEIGHT",B1259&lt;=29.9,"OVERWEIGHT",B1259&gt;=30,"OBESITY")</f>
        <v>NORMALWEIGHT</v>
      </c>
      <c r="J1259" t="str" cm="1">
        <f t="array" ref="J1259">_xlfn.IFS(C1259&lt;=5.7,"NORMAL",C1259&lt;=6.4,"PREDIABETES",C1259&gt;=6.5,"DIABETES")</f>
        <v>DIABETES</v>
      </c>
    </row>
    <row r="1260" spans="1:10" x14ac:dyDescent="0.25">
      <c r="A1260" t="s">
        <v>1111</v>
      </c>
      <c r="B1260">
        <v>37</v>
      </c>
      <c r="C1260">
        <v>8.75</v>
      </c>
      <c r="D1260" t="s">
        <v>2379</v>
      </c>
      <c r="E1260" t="s">
        <v>2379</v>
      </c>
      <c r="F1260" t="s">
        <v>2379</v>
      </c>
      <c r="G1260" s="11">
        <v>0</v>
      </c>
      <c r="H1260" t="s">
        <v>2379</v>
      </c>
      <c r="I1260" t="str" cm="1">
        <f t="array" ref="I1260">_xlfn.IFS(B1260&lt;=18,"UNDERWEIGHT",B1260&lt;=24.9,"NORMALWEIGHT",B1260&lt;=29.9,"OVERWEIGHT",B1260&gt;=30,"OBESITY")</f>
        <v>OBESITY</v>
      </c>
      <c r="J1260" t="str" cm="1">
        <f t="array" ref="J1260">_xlfn.IFS(C1260&lt;=5.7,"NORMAL",C1260&lt;=6.4,"PREDIABETES",C1260&gt;=6.5,"DIABETES")</f>
        <v>DIABETES</v>
      </c>
    </row>
    <row r="1261" spans="1:10" x14ac:dyDescent="0.25">
      <c r="A1261" t="s">
        <v>1110</v>
      </c>
      <c r="B1261">
        <v>25.4</v>
      </c>
      <c r="C1261">
        <v>11.96</v>
      </c>
      <c r="D1261" t="s">
        <v>2379</v>
      </c>
      <c r="E1261" t="s">
        <v>2379</v>
      </c>
      <c r="F1261" t="s">
        <v>2379</v>
      </c>
      <c r="G1261" s="11">
        <v>0</v>
      </c>
      <c r="H1261" t="s">
        <v>2379</v>
      </c>
      <c r="I1261" t="str" cm="1">
        <f t="array" ref="I1261">_xlfn.IFS(B1261&lt;=18,"UNDERWEIGHT",B1261&lt;=24.9,"NORMALWEIGHT",B1261&lt;=29.9,"OVERWEIGHT",B1261&gt;=30,"OBESITY")</f>
        <v>OVERWEIGHT</v>
      </c>
      <c r="J1261" t="str" cm="1">
        <f t="array" ref="J1261">_xlfn.IFS(C1261&lt;=5.7,"NORMAL",C1261&lt;=6.4,"PREDIABETES",C1261&gt;=6.5,"DIABETES")</f>
        <v>DIABETES</v>
      </c>
    </row>
    <row r="1262" spans="1:10" x14ac:dyDescent="0.25">
      <c r="A1262" t="s">
        <v>1109</v>
      </c>
      <c r="B1262">
        <v>32.299999999999997</v>
      </c>
      <c r="C1262">
        <v>10.54</v>
      </c>
      <c r="D1262" t="s">
        <v>2379</v>
      </c>
      <c r="E1262" t="s">
        <v>2379</v>
      </c>
      <c r="F1262" t="s">
        <v>2379</v>
      </c>
      <c r="G1262" s="11">
        <v>0</v>
      </c>
      <c r="H1262" t="s">
        <v>2379</v>
      </c>
      <c r="I1262" t="str" cm="1">
        <f t="array" ref="I1262">_xlfn.IFS(B1262&lt;=18,"UNDERWEIGHT",B1262&lt;=24.9,"NORMALWEIGHT",B1262&lt;=29.9,"OVERWEIGHT",B1262&gt;=30,"OBESITY")</f>
        <v>OBESITY</v>
      </c>
      <c r="J1262" t="str" cm="1">
        <f t="array" ref="J1262">_xlfn.IFS(C1262&lt;=5.7,"NORMAL",C1262&lt;=6.4,"PREDIABETES",C1262&gt;=6.5,"DIABETES")</f>
        <v>DIABETES</v>
      </c>
    </row>
    <row r="1263" spans="1:10" x14ac:dyDescent="0.25">
      <c r="A1263" t="s">
        <v>1108</v>
      </c>
      <c r="B1263">
        <v>23.94</v>
      </c>
      <c r="C1263">
        <v>4.54</v>
      </c>
      <c r="D1263" t="s">
        <v>2380</v>
      </c>
      <c r="E1263" t="s">
        <v>2379</v>
      </c>
      <c r="F1263" t="s">
        <v>2380</v>
      </c>
      <c r="G1263" s="11">
        <v>1</v>
      </c>
      <c r="H1263" t="s">
        <v>2379</v>
      </c>
      <c r="I1263" t="str" cm="1">
        <f t="array" ref="I1263">_xlfn.IFS(B1263&lt;=18,"UNDERWEIGHT",B1263&lt;=24.9,"NORMALWEIGHT",B1263&lt;=29.9,"OVERWEIGHT",B1263&gt;=30,"OBESITY")</f>
        <v>NORMALWEIGHT</v>
      </c>
      <c r="J1263" t="str" cm="1">
        <f t="array" ref="J1263">_xlfn.IFS(C1263&lt;=5.7,"NORMAL",C1263&lt;=6.4,"PREDIABETES",C1263&gt;=6.5,"DIABETES")</f>
        <v>NORMAL</v>
      </c>
    </row>
    <row r="1264" spans="1:10" x14ac:dyDescent="0.25">
      <c r="A1264" t="s">
        <v>1107</v>
      </c>
      <c r="B1264">
        <v>46.4</v>
      </c>
      <c r="C1264">
        <v>5.71</v>
      </c>
      <c r="D1264" t="s">
        <v>2379</v>
      </c>
      <c r="E1264" t="s">
        <v>2379</v>
      </c>
      <c r="F1264" t="s">
        <v>2379</v>
      </c>
      <c r="G1264" s="11">
        <v>0</v>
      </c>
      <c r="H1264" t="s">
        <v>2379</v>
      </c>
      <c r="I1264" t="str" cm="1">
        <f t="array" ref="I1264">_xlfn.IFS(B1264&lt;=18,"UNDERWEIGHT",B1264&lt;=24.9,"NORMALWEIGHT",B1264&lt;=29.9,"OVERWEIGHT",B1264&gt;=30,"OBESITY")</f>
        <v>OBESITY</v>
      </c>
      <c r="J1264" t="str" cm="1">
        <f t="array" ref="J1264">_xlfn.IFS(C1264&lt;=5.7,"NORMAL",C1264&lt;=6.4,"PREDIABETES",C1264&gt;=6.5,"DIABETES")</f>
        <v>PREDIABETES</v>
      </c>
    </row>
    <row r="1265" spans="1:10" x14ac:dyDescent="0.25">
      <c r="A1265" t="s">
        <v>1106</v>
      </c>
      <c r="B1265">
        <v>40.375</v>
      </c>
      <c r="C1265">
        <v>6.25</v>
      </c>
      <c r="D1265" t="s">
        <v>2380</v>
      </c>
      <c r="E1265" t="s">
        <v>2379</v>
      </c>
      <c r="F1265" t="s">
        <v>2379</v>
      </c>
      <c r="G1265" s="11">
        <v>0</v>
      </c>
      <c r="H1265" t="s">
        <v>2379</v>
      </c>
      <c r="I1265" t="str" cm="1">
        <f t="array" ref="I1265">_xlfn.IFS(B1265&lt;=18,"UNDERWEIGHT",B1265&lt;=24.9,"NORMALWEIGHT",B1265&lt;=29.9,"OVERWEIGHT",B1265&gt;=30,"OBESITY")</f>
        <v>OBESITY</v>
      </c>
      <c r="J1265" t="str" cm="1">
        <f t="array" ref="J1265">_xlfn.IFS(C1265&lt;=5.7,"NORMAL",C1265&lt;=6.4,"PREDIABETES",C1265&gt;=6.5,"DIABETES")</f>
        <v>PREDIABETES</v>
      </c>
    </row>
    <row r="1266" spans="1:10" x14ac:dyDescent="0.25">
      <c r="A1266" t="s">
        <v>1105</v>
      </c>
      <c r="B1266">
        <v>28.7</v>
      </c>
      <c r="C1266">
        <v>9.4700000000000006</v>
      </c>
      <c r="D1266" t="s">
        <v>2379</v>
      </c>
      <c r="E1266" t="s">
        <v>2379</v>
      </c>
      <c r="F1266" t="s">
        <v>2379</v>
      </c>
      <c r="G1266" s="11">
        <v>2</v>
      </c>
      <c r="H1266" t="s">
        <v>2379</v>
      </c>
      <c r="I1266" t="str" cm="1">
        <f t="array" ref="I1266">_xlfn.IFS(B1266&lt;=18,"UNDERWEIGHT",B1266&lt;=24.9,"NORMALWEIGHT",B1266&lt;=29.9,"OVERWEIGHT",B1266&gt;=30,"OBESITY")</f>
        <v>OVERWEIGHT</v>
      </c>
      <c r="J1266" t="str" cm="1">
        <f t="array" ref="J1266">_xlfn.IFS(C1266&lt;=5.7,"NORMAL",C1266&lt;=6.4,"PREDIABETES",C1266&gt;=6.5,"DIABETES")</f>
        <v>DIABETES</v>
      </c>
    </row>
    <row r="1267" spans="1:10" x14ac:dyDescent="0.25">
      <c r="A1267" t="s">
        <v>1104</v>
      </c>
      <c r="B1267">
        <v>26.63</v>
      </c>
      <c r="C1267">
        <v>5.7</v>
      </c>
      <c r="D1267" t="s">
        <v>2379</v>
      </c>
      <c r="E1267" t="s">
        <v>2379</v>
      </c>
      <c r="F1267" t="s">
        <v>2379</v>
      </c>
      <c r="G1267" s="11">
        <v>0</v>
      </c>
      <c r="H1267" t="s">
        <v>2379</v>
      </c>
      <c r="I1267" t="str" cm="1">
        <f t="array" ref="I1267">_xlfn.IFS(B1267&lt;=18,"UNDERWEIGHT",B1267&lt;=24.9,"NORMALWEIGHT",B1267&lt;=29.9,"OVERWEIGHT",B1267&gt;=30,"OBESITY")</f>
        <v>OVERWEIGHT</v>
      </c>
      <c r="J1267" t="str" cm="1">
        <f t="array" ref="J1267">_xlfn.IFS(C1267&lt;=5.7,"NORMAL",C1267&lt;=6.4,"PREDIABETES",C1267&gt;=6.5,"DIABETES")</f>
        <v>NORMAL</v>
      </c>
    </row>
    <row r="1268" spans="1:10" x14ac:dyDescent="0.25">
      <c r="A1268" t="s">
        <v>1103</v>
      </c>
      <c r="B1268">
        <v>22.515000000000001</v>
      </c>
      <c r="C1268">
        <v>11.18</v>
      </c>
      <c r="D1268" t="s">
        <v>2379</v>
      </c>
      <c r="E1268" t="s">
        <v>2379</v>
      </c>
      <c r="F1268" t="s">
        <v>2379</v>
      </c>
      <c r="G1268" s="11">
        <v>2</v>
      </c>
      <c r="H1268" t="s">
        <v>2379</v>
      </c>
      <c r="I1268" t="str" cm="1">
        <f t="array" ref="I1268">_xlfn.IFS(B1268&lt;=18,"UNDERWEIGHT",B1268&lt;=24.9,"NORMALWEIGHT",B1268&lt;=29.9,"OVERWEIGHT",B1268&gt;=30,"OBESITY")</f>
        <v>NORMALWEIGHT</v>
      </c>
      <c r="J1268" t="str" cm="1">
        <f t="array" ref="J1268">_xlfn.IFS(C1268&lt;=5.7,"NORMAL",C1268&lt;=6.4,"PREDIABETES",C1268&gt;=6.5,"DIABETES")</f>
        <v>DIABETES</v>
      </c>
    </row>
    <row r="1269" spans="1:10" x14ac:dyDescent="0.25">
      <c r="A1269" t="s">
        <v>1102</v>
      </c>
      <c r="B1269">
        <v>36.575000000000003</v>
      </c>
      <c r="C1269">
        <v>10.98</v>
      </c>
      <c r="D1269" t="s">
        <v>2379</v>
      </c>
      <c r="E1269" t="s">
        <v>2379</v>
      </c>
      <c r="F1269" t="s">
        <v>2379</v>
      </c>
      <c r="G1269" s="11">
        <v>0</v>
      </c>
      <c r="H1269" t="s">
        <v>2379</v>
      </c>
      <c r="I1269" t="str" cm="1">
        <f t="array" ref="I1269">_xlfn.IFS(B1269&lt;=18,"UNDERWEIGHT",B1269&lt;=24.9,"NORMALWEIGHT",B1269&lt;=29.9,"OVERWEIGHT",B1269&gt;=30,"OBESITY")</f>
        <v>OBESITY</v>
      </c>
      <c r="J1269" t="str" cm="1">
        <f t="array" ref="J1269">_xlfn.IFS(C1269&lt;=5.7,"NORMAL",C1269&lt;=6.4,"PREDIABETES",C1269&gt;=6.5,"DIABETES")</f>
        <v>DIABETES</v>
      </c>
    </row>
    <row r="1270" spans="1:10" x14ac:dyDescent="0.25">
      <c r="A1270" t="s">
        <v>1101</v>
      </c>
      <c r="B1270">
        <v>23.66</v>
      </c>
      <c r="C1270">
        <v>5.1100000000000003</v>
      </c>
      <c r="D1270" t="s">
        <v>2380</v>
      </c>
      <c r="E1270" t="s">
        <v>2379</v>
      </c>
      <c r="F1270" t="s">
        <v>2380</v>
      </c>
      <c r="G1270" s="11">
        <v>1</v>
      </c>
      <c r="H1270" t="s">
        <v>2379</v>
      </c>
      <c r="I1270" t="str" cm="1">
        <f t="array" ref="I1270">_xlfn.IFS(B1270&lt;=18,"UNDERWEIGHT",B1270&lt;=24.9,"NORMALWEIGHT",B1270&lt;=29.9,"OVERWEIGHT",B1270&gt;=30,"OBESITY")</f>
        <v>NORMALWEIGHT</v>
      </c>
      <c r="J1270" t="str" cm="1">
        <f t="array" ref="J1270">_xlfn.IFS(C1270&lt;=5.7,"NORMAL",C1270&lt;=6.4,"PREDIABETES",C1270&gt;=6.5,"DIABETES")</f>
        <v>NORMAL</v>
      </c>
    </row>
    <row r="1271" spans="1:10" x14ac:dyDescent="0.25">
      <c r="A1271" t="s">
        <v>1100</v>
      </c>
      <c r="B1271">
        <v>18.62</v>
      </c>
      <c r="C1271">
        <v>10.24</v>
      </c>
      <c r="D1271" t="s">
        <v>2379</v>
      </c>
      <c r="E1271" t="s">
        <v>2379</v>
      </c>
      <c r="F1271" t="s">
        <v>2379</v>
      </c>
      <c r="G1271" s="11">
        <v>0</v>
      </c>
      <c r="H1271" t="s">
        <v>2379</v>
      </c>
      <c r="I1271" t="str" cm="1">
        <f t="array" ref="I1271">_xlfn.IFS(B1271&lt;=18,"UNDERWEIGHT",B1271&lt;=24.9,"NORMALWEIGHT",B1271&lt;=29.9,"OVERWEIGHT",B1271&gt;=30,"OBESITY")</f>
        <v>NORMALWEIGHT</v>
      </c>
      <c r="J1271" t="str" cm="1">
        <f t="array" ref="J1271">_xlfn.IFS(C1271&lt;=5.7,"NORMAL",C1271&lt;=6.4,"PREDIABETES",C1271&gt;=6.5,"DIABETES")</f>
        <v>DIABETES</v>
      </c>
    </row>
    <row r="1272" spans="1:10" x14ac:dyDescent="0.25">
      <c r="A1272" t="s">
        <v>1099</v>
      </c>
      <c r="B1272">
        <v>19.190000000000001</v>
      </c>
      <c r="C1272">
        <v>7.71</v>
      </c>
      <c r="D1272" t="s">
        <v>2380</v>
      </c>
      <c r="E1272" t="s">
        <v>2379</v>
      </c>
      <c r="F1272" t="s">
        <v>2379</v>
      </c>
      <c r="G1272" s="11">
        <v>1</v>
      </c>
      <c r="H1272" t="s">
        <v>2379</v>
      </c>
      <c r="I1272" t="str" cm="1">
        <f t="array" ref="I1272">_xlfn.IFS(B1272&lt;=18,"UNDERWEIGHT",B1272&lt;=24.9,"NORMALWEIGHT",B1272&lt;=29.9,"OVERWEIGHT",B1272&gt;=30,"OBESITY")</f>
        <v>NORMALWEIGHT</v>
      </c>
      <c r="J1272" t="str" cm="1">
        <f t="array" ref="J1272">_xlfn.IFS(C1272&lt;=5.7,"NORMAL",C1272&lt;=6.4,"PREDIABETES",C1272&gt;=6.5,"DIABETES")</f>
        <v>DIABETES</v>
      </c>
    </row>
    <row r="1273" spans="1:10" x14ac:dyDescent="0.25">
      <c r="A1273" t="s">
        <v>1098</v>
      </c>
      <c r="B1273">
        <v>27.5</v>
      </c>
      <c r="C1273">
        <v>6.03</v>
      </c>
      <c r="D1273" t="s">
        <v>2379</v>
      </c>
      <c r="E1273" t="s">
        <v>2379</v>
      </c>
      <c r="F1273" t="s">
        <v>2379</v>
      </c>
      <c r="G1273" s="11">
        <v>0</v>
      </c>
      <c r="H1273" t="s">
        <v>2379</v>
      </c>
      <c r="I1273" t="str" cm="1">
        <f t="array" ref="I1273">_xlfn.IFS(B1273&lt;=18,"UNDERWEIGHT",B1273&lt;=24.9,"NORMALWEIGHT",B1273&lt;=29.9,"OVERWEIGHT",B1273&gt;=30,"OBESITY")</f>
        <v>OVERWEIGHT</v>
      </c>
      <c r="J1273" t="str" cm="1">
        <f t="array" ref="J1273">_xlfn.IFS(C1273&lt;=5.7,"NORMAL",C1273&lt;=6.4,"PREDIABETES",C1273&gt;=6.5,"DIABETES")</f>
        <v>PREDIABETES</v>
      </c>
    </row>
    <row r="1274" spans="1:10" x14ac:dyDescent="0.25">
      <c r="A1274" t="s">
        <v>1097</v>
      </c>
      <c r="B1274">
        <v>27.36</v>
      </c>
      <c r="C1274">
        <v>5.96</v>
      </c>
      <c r="D1274" t="s">
        <v>2379</v>
      </c>
      <c r="E1274" t="s">
        <v>2379</v>
      </c>
      <c r="F1274" t="s">
        <v>2380</v>
      </c>
      <c r="G1274" s="11">
        <v>1</v>
      </c>
      <c r="H1274" t="s">
        <v>2379</v>
      </c>
      <c r="I1274" t="str" cm="1">
        <f t="array" ref="I1274">_xlfn.IFS(B1274&lt;=18,"UNDERWEIGHT",B1274&lt;=24.9,"NORMALWEIGHT",B1274&lt;=29.9,"OVERWEIGHT",B1274&gt;=30,"OBESITY")</f>
        <v>OVERWEIGHT</v>
      </c>
      <c r="J1274" t="str" cm="1">
        <f t="array" ref="J1274">_xlfn.IFS(C1274&lt;=5.7,"NORMAL",C1274&lt;=6.4,"PREDIABETES",C1274&gt;=6.5,"DIABETES")</f>
        <v>PREDIABETES</v>
      </c>
    </row>
    <row r="1275" spans="1:10" x14ac:dyDescent="0.25">
      <c r="A1275" t="s">
        <v>1096</v>
      </c>
      <c r="B1275">
        <v>20.350000000000001</v>
      </c>
      <c r="C1275">
        <v>4.16</v>
      </c>
      <c r="D1275" t="s">
        <v>2379</v>
      </c>
      <c r="E1275" t="s">
        <v>2379</v>
      </c>
      <c r="F1275" t="s">
        <v>2379</v>
      </c>
      <c r="G1275" s="11">
        <v>0</v>
      </c>
      <c r="H1275" t="s">
        <v>2379</v>
      </c>
      <c r="I1275" t="str" cm="1">
        <f t="array" ref="I1275">_xlfn.IFS(B1275&lt;=18,"UNDERWEIGHT",B1275&lt;=24.9,"NORMALWEIGHT",B1275&lt;=29.9,"OVERWEIGHT",B1275&gt;=30,"OBESITY")</f>
        <v>NORMALWEIGHT</v>
      </c>
      <c r="J1275" t="str" cm="1">
        <f t="array" ref="J1275">_xlfn.IFS(C1275&lt;=5.7,"NORMAL",C1275&lt;=6.4,"PREDIABETES",C1275&gt;=6.5,"DIABETES")</f>
        <v>NORMAL</v>
      </c>
    </row>
    <row r="1276" spans="1:10" x14ac:dyDescent="0.25">
      <c r="A1276" t="s">
        <v>1095</v>
      </c>
      <c r="B1276">
        <v>24.035</v>
      </c>
      <c r="C1276">
        <v>6.11</v>
      </c>
      <c r="D1276" t="s">
        <v>2379</v>
      </c>
      <c r="E1276" t="s">
        <v>2379</v>
      </c>
      <c r="F1276" t="s">
        <v>2379</v>
      </c>
      <c r="G1276" s="11">
        <v>0</v>
      </c>
      <c r="H1276" t="s">
        <v>2379</v>
      </c>
      <c r="I1276" t="str" cm="1">
        <f t="array" ref="I1276">_xlfn.IFS(B1276&lt;=18,"UNDERWEIGHT",B1276&lt;=24.9,"NORMALWEIGHT",B1276&lt;=29.9,"OVERWEIGHT",B1276&gt;=30,"OBESITY")</f>
        <v>NORMALWEIGHT</v>
      </c>
      <c r="J1276" t="str" cm="1">
        <f t="array" ref="J1276">_xlfn.IFS(C1276&lt;=5.7,"NORMAL",C1276&lt;=6.4,"PREDIABETES",C1276&gt;=6.5,"DIABETES")</f>
        <v>PREDIABETES</v>
      </c>
    </row>
    <row r="1277" spans="1:10" x14ac:dyDescent="0.25">
      <c r="A1277" t="s">
        <v>1094</v>
      </c>
      <c r="B1277">
        <v>23.56</v>
      </c>
      <c r="C1277">
        <v>5.97</v>
      </c>
      <c r="D1277" t="s">
        <v>2379</v>
      </c>
      <c r="E1277" t="s">
        <v>2379</v>
      </c>
      <c r="F1277" t="s">
        <v>2379</v>
      </c>
      <c r="G1277" s="11">
        <v>0</v>
      </c>
      <c r="H1277" t="s">
        <v>2379</v>
      </c>
      <c r="I1277" t="str" cm="1">
        <f t="array" ref="I1277">_xlfn.IFS(B1277&lt;=18,"UNDERWEIGHT",B1277&lt;=24.9,"NORMALWEIGHT",B1277&lt;=29.9,"OVERWEIGHT",B1277&gt;=30,"OBESITY")</f>
        <v>NORMALWEIGHT</v>
      </c>
      <c r="J1277" t="str" cm="1">
        <f t="array" ref="J1277">_xlfn.IFS(C1277&lt;=5.7,"NORMAL",C1277&lt;=6.4,"PREDIABETES",C1277&gt;=6.5,"DIABETES")</f>
        <v>PREDIABETES</v>
      </c>
    </row>
    <row r="1278" spans="1:10" x14ac:dyDescent="0.25">
      <c r="A1278" t="s">
        <v>1093</v>
      </c>
      <c r="B1278">
        <v>27.17</v>
      </c>
      <c r="C1278">
        <v>10.81</v>
      </c>
      <c r="D1278" t="s">
        <v>2379</v>
      </c>
      <c r="E1278" t="s">
        <v>2379</v>
      </c>
      <c r="F1278" t="s">
        <v>2379</v>
      </c>
      <c r="G1278" s="11">
        <v>2</v>
      </c>
      <c r="H1278" t="s">
        <v>2379</v>
      </c>
      <c r="I1278" t="str" cm="1">
        <f t="array" ref="I1278">_xlfn.IFS(B1278&lt;=18,"UNDERWEIGHT",B1278&lt;=24.9,"NORMALWEIGHT",B1278&lt;=29.9,"OVERWEIGHT",B1278&gt;=30,"OBESITY")</f>
        <v>OVERWEIGHT</v>
      </c>
      <c r="J1278" t="str" cm="1">
        <f t="array" ref="J1278">_xlfn.IFS(C1278&lt;=5.7,"NORMAL",C1278&lt;=6.4,"PREDIABETES",C1278&gt;=6.5,"DIABETES")</f>
        <v>DIABETES</v>
      </c>
    </row>
    <row r="1279" spans="1:10" x14ac:dyDescent="0.25">
      <c r="A1279" t="s">
        <v>1092</v>
      </c>
      <c r="B1279">
        <v>34.32</v>
      </c>
      <c r="C1279">
        <v>5.7</v>
      </c>
      <c r="D1279" t="s">
        <v>2380</v>
      </c>
      <c r="E1279" t="s">
        <v>2379</v>
      </c>
      <c r="F1279" t="s">
        <v>2380</v>
      </c>
      <c r="G1279" s="11">
        <v>1</v>
      </c>
      <c r="H1279" t="s">
        <v>2379</v>
      </c>
      <c r="I1279" t="str" cm="1">
        <f t="array" ref="I1279">_xlfn.IFS(B1279&lt;=18,"UNDERWEIGHT",B1279&lt;=24.9,"NORMALWEIGHT",B1279&lt;=29.9,"OVERWEIGHT",B1279&gt;=30,"OBESITY")</f>
        <v>OBESITY</v>
      </c>
      <c r="J1279" t="str" cm="1">
        <f t="array" ref="J1279">_xlfn.IFS(C1279&lt;=5.7,"NORMAL",C1279&lt;=6.4,"PREDIABETES",C1279&gt;=6.5,"DIABETES")</f>
        <v>NORMAL</v>
      </c>
    </row>
    <row r="1280" spans="1:10" x14ac:dyDescent="0.25">
      <c r="A1280" t="s">
        <v>1091</v>
      </c>
      <c r="B1280">
        <v>23.87</v>
      </c>
      <c r="C1280">
        <v>4.7699999999999996</v>
      </c>
      <c r="D1280" t="s">
        <v>2380</v>
      </c>
      <c r="E1280" t="s">
        <v>2379</v>
      </c>
      <c r="F1280" t="s">
        <v>2380</v>
      </c>
      <c r="G1280" s="11">
        <v>1</v>
      </c>
      <c r="H1280" t="s">
        <v>2379</v>
      </c>
      <c r="I1280" t="str" cm="1">
        <f t="array" ref="I1280">_xlfn.IFS(B1280&lt;=18,"UNDERWEIGHT",B1280&lt;=24.9,"NORMALWEIGHT",B1280&lt;=29.9,"OVERWEIGHT",B1280&gt;=30,"OBESITY")</f>
        <v>NORMALWEIGHT</v>
      </c>
      <c r="J1280" t="str" cm="1">
        <f t="array" ref="J1280">_xlfn.IFS(C1280&lt;=5.7,"NORMAL",C1280&lt;=6.4,"PREDIABETES",C1280&gt;=6.5,"DIABETES")</f>
        <v>NORMAL</v>
      </c>
    </row>
    <row r="1281" spans="1:10" x14ac:dyDescent="0.25">
      <c r="A1281" t="s">
        <v>1090</v>
      </c>
      <c r="B1281">
        <v>30.15</v>
      </c>
      <c r="C1281">
        <v>4.25</v>
      </c>
      <c r="D1281" t="s">
        <v>2379</v>
      </c>
      <c r="E1281" t="s">
        <v>2379</v>
      </c>
      <c r="F1281" t="s">
        <v>2379</v>
      </c>
      <c r="G1281" s="11">
        <v>1</v>
      </c>
      <c r="H1281" t="s">
        <v>2379</v>
      </c>
      <c r="I1281" t="str" cm="1">
        <f t="array" ref="I1281">_xlfn.IFS(B1281&lt;=18,"UNDERWEIGHT",B1281&lt;=24.9,"NORMALWEIGHT",B1281&lt;=29.9,"OVERWEIGHT",B1281&gt;=30,"OBESITY")</f>
        <v>OBESITY</v>
      </c>
      <c r="J1281" t="str" cm="1">
        <f t="array" ref="J1281">_xlfn.IFS(C1281&lt;=5.7,"NORMAL",C1281&lt;=6.4,"PREDIABETES",C1281&gt;=6.5,"DIABETES")</f>
        <v>NORMAL</v>
      </c>
    </row>
    <row r="1282" spans="1:10" x14ac:dyDescent="0.25">
      <c r="A1282" t="s">
        <v>1089</v>
      </c>
      <c r="B1282">
        <v>26.36</v>
      </c>
      <c r="C1282">
        <v>5.52</v>
      </c>
      <c r="D1282" t="s">
        <v>2379</v>
      </c>
      <c r="E1282" t="s">
        <v>2379</v>
      </c>
      <c r="F1282" t="s">
        <v>2379</v>
      </c>
      <c r="G1282" s="11">
        <v>0</v>
      </c>
      <c r="H1282" t="s">
        <v>2379</v>
      </c>
      <c r="I1282" t="str" cm="1">
        <f t="array" ref="I1282">_xlfn.IFS(B1282&lt;=18,"UNDERWEIGHT",B1282&lt;=24.9,"NORMALWEIGHT",B1282&lt;=29.9,"OVERWEIGHT",B1282&gt;=30,"OBESITY")</f>
        <v>OVERWEIGHT</v>
      </c>
      <c r="J1282" t="str" cm="1">
        <f t="array" ref="J1282">_xlfn.IFS(C1282&lt;=5.7,"NORMAL",C1282&lt;=6.4,"PREDIABETES",C1282&gt;=6.5,"DIABETES")</f>
        <v>NORMAL</v>
      </c>
    </row>
    <row r="1283" spans="1:10" x14ac:dyDescent="0.25">
      <c r="A1283" t="s">
        <v>1088</v>
      </c>
      <c r="B1283">
        <v>45.32</v>
      </c>
      <c r="C1283">
        <v>6.53</v>
      </c>
      <c r="D1283" t="s">
        <v>2380</v>
      </c>
      <c r="E1283" t="s">
        <v>2379</v>
      </c>
      <c r="F1283" t="s">
        <v>2379</v>
      </c>
      <c r="G1283" s="11">
        <v>1</v>
      </c>
      <c r="H1283" t="s">
        <v>2379</v>
      </c>
      <c r="I1283" t="str" cm="1">
        <f t="array" ref="I1283">_xlfn.IFS(B1283&lt;=18,"UNDERWEIGHT",B1283&lt;=24.9,"NORMALWEIGHT",B1283&lt;=29.9,"OVERWEIGHT",B1283&gt;=30,"OBESITY")</f>
        <v>OBESITY</v>
      </c>
      <c r="J1283" t="str" cm="1">
        <f t="array" ref="J1283">_xlfn.IFS(C1283&lt;=5.7,"NORMAL",C1283&lt;=6.4,"PREDIABETES",C1283&gt;=6.5,"DIABETES")</f>
        <v>DIABETES</v>
      </c>
    </row>
    <row r="1284" spans="1:10" x14ac:dyDescent="0.25">
      <c r="A1284" t="s">
        <v>1087</v>
      </c>
      <c r="B1284">
        <v>31.93</v>
      </c>
      <c r="C1284">
        <v>4.82</v>
      </c>
      <c r="D1284" t="s">
        <v>2380</v>
      </c>
      <c r="E1284" t="s">
        <v>2379</v>
      </c>
      <c r="F1284" t="s">
        <v>2379</v>
      </c>
      <c r="G1284" s="11">
        <v>1</v>
      </c>
      <c r="H1284" t="s">
        <v>2379</v>
      </c>
      <c r="I1284" t="str" cm="1">
        <f t="array" ref="I1284">_xlfn.IFS(B1284&lt;=18,"UNDERWEIGHT",B1284&lt;=24.9,"NORMALWEIGHT",B1284&lt;=29.9,"OVERWEIGHT",B1284&gt;=30,"OBESITY")</f>
        <v>OBESITY</v>
      </c>
      <c r="J1284" t="str" cm="1">
        <f t="array" ref="J1284">_xlfn.IFS(C1284&lt;=5.7,"NORMAL",C1284&lt;=6.4,"PREDIABETES",C1284&gt;=6.5,"DIABETES")</f>
        <v>NORMAL</v>
      </c>
    </row>
    <row r="1285" spans="1:10" x14ac:dyDescent="0.25">
      <c r="A1285" t="s">
        <v>1086</v>
      </c>
      <c r="B1285">
        <v>36</v>
      </c>
      <c r="C1285">
        <v>11.94</v>
      </c>
      <c r="D1285" t="s">
        <v>2380</v>
      </c>
      <c r="E1285" t="s">
        <v>2379</v>
      </c>
      <c r="F1285" t="s">
        <v>2379</v>
      </c>
      <c r="G1285" s="11">
        <v>1</v>
      </c>
      <c r="H1285" t="s">
        <v>2379</v>
      </c>
      <c r="I1285" t="str" cm="1">
        <f t="array" ref="I1285">_xlfn.IFS(B1285&lt;=18,"UNDERWEIGHT",B1285&lt;=24.9,"NORMALWEIGHT",B1285&lt;=29.9,"OVERWEIGHT",B1285&gt;=30,"OBESITY")</f>
        <v>OBESITY</v>
      </c>
      <c r="J1285" t="str" cm="1">
        <f t="array" ref="J1285">_xlfn.IFS(C1285&lt;=5.7,"NORMAL",C1285&lt;=6.4,"PREDIABETES",C1285&gt;=6.5,"DIABETES")</f>
        <v>DIABETES</v>
      </c>
    </row>
    <row r="1286" spans="1:10" x14ac:dyDescent="0.25">
      <c r="A1286" t="s">
        <v>1085</v>
      </c>
      <c r="B1286">
        <v>32</v>
      </c>
      <c r="C1286">
        <v>7.85</v>
      </c>
      <c r="D1286" t="s">
        <v>2380</v>
      </c>
      <c r="E1286" t="s">
        <v>2379</v>
      </c>
      <c r="F1286" t="s">
        <v>2379</v>
      </c>
      <c r="G1286" s="11">
        <v>1</v>
      </c>
      <c r="H1286" t="s">
        <v>2379</v>
      </c>
      <c r="I1286" t="str" cm="1">
        <f t="array" ref="I1286">_xlfn.IFS(B1286&lt;=18,"UNDERWEIGHT",B1286&lt;=24.9,"NORMALWEIGHT",B1286&lt;=29.9,"OVERWEIGHT",B1286&gt;=30,"OBESITY")</f>
        <v>OBESITY</v>
      </c>
      <c r="J1286" t="str" cm="1">
        <f t="array" ref="J1286">_xlfn.IFS(C1286&lt;=5.7,"NORMAL",C1286&lt;=6.4,"PREDIABETES",C1286&gt;=6.5,"DIABETES")</f>
        <v>DIABETES</v>
      </c>
    </row>
    <row r="1287" spans="1:10" x14ac:dyDescent="0.25">
      <c r="A1287" t="s">
        <v>1084</v>
      </c>
      <c r="B1287">
        <v>29.37</v>
      </c>
      <c r="C1287">
        <v>8.01</v>
      </c>
      <c r="D1287" t="s">
        <v>2380</v>
      </c>
      <c r="E1287" t="s">
        <v>2379</v>
      </c>
      <c r="F1287" t="s">
        <v>2379</v>
      </c>
      <c r="G1287" s="11">
        <v>1</v>
      </c>
      <c r="H1287" t="s">
        <v>2379</v>
      </c>
      <c r="I1287" t="str" cm="1">
        <f t="array" ref="I1287">_xlfn.IFS(B1287&lt;=18,"UNDERWEIGHT",B1287&lt;=24.9,"NORMALWEIGHT",B1287&lt;=29.9,"OVERWEIGHT",B1287&gt;=30,"OBESITY")</f>
        <v>OVERWEIGHT</v>
      </c>
      <c r="J1287" t="str" cm="1">
        <f t="array" ref="J1287">_xlfn.IFS(C1287&lt;=5.7,"NORMAL",C1287&lt;=6.4,"PREDIABETES",C1287&gt;=6.5,"DIABETES")</f>
        <v>DIABETES</v>
      </c>
    </row>
    <row r="1288" spans="1:10" x14ac:dyDescent="0.25">
      <c r="A1288" t="s">
        <v>1083</v>
      </c>
      <c r="B1288">
        <v>23.6</v>
      </c>
      <c r="C1288">
        <v>7.4</v>
      </c>
      <c r="D1288" t="s">
        <v>2380</v>
      </c>
      <c r="E1288" t="s">
        <v>2379</v>
      </c>
      <c r="F1288" t="s">
        <v>2379</v>
      </c>
      <c r="G1288" s="11">
        <v>1</v>
      </c>
      <c r="H1288" t="s">
        <v>2379</v>
      </c>
      <c r="I1288" t="str" cm="1">
        <f t="array" ref="I1288">_xlfn.IFS(B1288&lt;=18,"UNDERWEIGHT",B1288&lt;=24.9,"NORMALWEIGHT",B1288&lt;=29.9,"OVERWEIGHT",B1288&gt;=30,"OBESITY")</f>
        <v>NORMALWEIGHT</v>
      </c>
      <c r="J1288" t="str" cm="1">
        <f t="array" ref="J1288">_xlfn.IFS(C1288&lt;=5.7,"NORMAL",C1288&lt;=6.4,"PREDIABETES",C1288&gt;=6.5,"DIABETES")</f>
        <v>DIABETES</v>
      </c>
    </row>
    <row r="1289" spans="1:10" x14ac:dyDescent="0.25">
      <c r="A1289" t="s">
        <v>1082</v>
      </c>
      <c r="B1289">
        <v>33.155000000000001</v>
      </c>
      <c r="C1289">
        <v>8.3800000000000008</v>
      </c>
      <c r="D1289" t="s">
        <v>2380</v>
      </c>
      <c r="E1289" t="s">
        <v>2379</v>
      </c>
      <c r="F1289" t="s">
        <v>2379</v>
      </c>
      <c r="G1289" s="11">
        <v>0</v>
      </c>
      <c r="H1289" t="s">
        <v>2379</v>
      </c>
      <c r="I1289" t="str" cm="1">
        <f t="array" ref="I1289">_xlfn.IFS(B1289&lt;=18,"UNDERWEIGHT",B1289&lt;=24.9,"NORMALWEIGHT",B1289&lt;=29.9,"OVERWEIGHT",B1289&gt;=30,"OBESITY")</f>
        <v>OBESITY</v>
      </c>
      <c r="J1289" t="str" cm="1">
        <f t="array" ref="J1289">_xlfn.IFS(C1289&lt;=5.7,"NORMAL",C1289&lt;=6.4,"PREDIABETES",C1289&gt;=6.5,"DIABETES")</f>
        <v>DIABETES</v>
      </c>
    </row>
    <row r="1290" spans="1:10" x14ac:dyDescent="0.25">
      <c r="A1290" t="s">
        <v>1081</v>
      </c>
      <c r="B1290">
        <v>24.32</v>
      </c>
      <c r="C1290">
        <v>11.56</v>
      </c>
      <c r="D1290" t="s">
        <v>2380</v>
      </c>
      <c r="E1290" t="s">
        <v>2379</v>
      </c>
      <c r="F1290" t="s">
        <v>2379</v>
      </c>
      <c r="G1290" s="11">
        <v>1</v>
      </c>
      <c r="H1290" t="s">
        <v>2379</v>
      </c>
      <c r="I1290" t="str" cm="1">
        <f t="array" ref="I1290">_xlfn.IFS(B1290&lt;=18,"UNDERWEIGHT",B1290&lt;=24.9,"NORMALWEIGHT",B1290&lt;=29.9,"OVERWEIGHT",B1290&gt;=30,"OBESITY")</f>
        <v>NORMALWEIGHT</v>
      </c>
      <c r="J1290" t="str" cm="1">
        <f t="array" ref="J1290">_xlfn.IFS(C1290&lt;=5.7,"NORMAL",C1290&lt;=6.4,"PREDIABETES",C1290&gt;=6.5,"DIABETES")</f>
        <v>DIABETES</v>
      </c>
    </row>
    <row r="1291" spans="1:10" x14ac:dyDescent="0.25">
      <c r="A1291" t="s">
        <v>1080</v>
      </c>
      <c r="B1291">
        <v>36.299999999999997</v>
      </c>
      <c r="C1291">
        <v>4.6100000000000003</v>
      </c>
      <c r="D1291" t="s">
        <v>2379</v>
      </c>
      <c r="E1291" t="s">
        <v>2379</v>
      </c>
      <c r="F1291" t="s">
        <v>2379</v>
      </c>
      <c r="G1291" s="11">
        <v>0</v>
      </c>
      <c r="H1291" t="s">
        <v>2379</v>
      </c>
      <c r="I1291" t="str" cm="1">
        <f t="array" ref="I1291">_xlfn.IFS(B1291&lt;=18,"UNDERWEIGHT",B1291&lt;=24.9,"NORMALWEIGHT",B1291&lt;=29.9,"OVERWEIGHT",B1291&gt;=30,"OBESITY")</f>
        <v>OBESITY</v>
      </c>
      <c r="J1291" t="str" cm="1">
        <f t="array" ref="J1291">_xlfn.IFS(C1291&lt;=5.7,"NORMAL",C1291&lt;=6.4,"PREDIABETES",C1291&gt;=6.5,"DIABETES")</f>
        <v>NORMAL</v>
      </c>
    </row>
    <row r="1292" spans="1:10" x14ac:dyDescent="0.25">
      <c r="A1292" t="s">
        <v>1079</v>
      </c>
      <c r="B1292">
        <v>34.4</v>
      </c>
      <c r="C1292">
        <v>4.95</v>
      </c>
      <c r="D1292" t="s">
        <v>2379</v>
      </c>
      <c r="E1292" t="s">
        <v>2379</v>
      </c>
      <c r="F1292" t="s">
        <v>2380</v>
      </c>
      <c r="G1292" s="11">
        <v>1</v>
      </c>
      <c r="H1292" t="s">
        <v>2379</v>
      </c>
      <c r="I1292" t="str" cm="1">
        <f t="array" ref="I1292">_xlfn.IFS(B1292&lt;=18,"UNDERWEIGHT",B1292&lt;=24.9,"NORMALWEIGHT",B1292&lt;=29.9,"OVERWEIGHT",B1292&gt;=30,"OBESITY")</f>
        <v>OBESITY</v>
      </c>
      <c r="J1292" t="str" cm="1">
        <f t="array" ref="J1292">_xlfn.IFS(C1292&lt;=5.7,"NORMAL",C1292&lt;=6.4,"PREDIABETES",C1292&gt;=6.5,"DIABETES")</f>
        <v>NORMAL</v>
      </c>
    </row>
    <row r="1293" spans="1:10" x14ac:dyDescent="0.25">
      <c r="A1293" t="s">
        <v>1078</v>
      </c>
      <c r="B1293">
        <v>30.9</v>
      </c>
      <c r="C1293">
        <v>5.04</v>
      </c>
      <c r="D1293" t="s">
        <v>2379</v>
      </c>
      <c r="E1293" t="s">
        <v>2379</v>
      </c>
      <c r="F1293" t="s">
        <v>2379</v>
      </c>
      <c r="G1293" s="11">
        <v>0</v>
      </c>
      <c r="H1293" t="s">
        <v>2379</v>
      </c>
      <c r="I1293" t="str" cm="1">
        <f t="array" ref="I1293">_xlfn.IFS(B1293&lt;=18,"UNDERWEIGHT",B1293&lt;=24.9,"NORMALWEIGHT",B1293&lt;=29.9,"OVERWEIGHT",B1293&gt;=30,"OBESITY")</f>
        <v>OBESITY</v>
      </c>
      <c r="J1293" t="str" cm="1">
        <f t="array" ref="J1293">_xlfn.IFS(C1293&lt;=5.7,"NORMAL",C1293&lt;=6.4,"PREDIABETES",C1293&gt;=6.5,"DIABETES")</f>
        <v>NORMAL</v>
      </c>
    </row>
    <row r="1294" spans="1:10" x14ac:dyDescent="0.25">
      <c r="A1294" t="s">
        <v>1077</v>
      </c>
      <c r="B1294">
        <v>28.6</v>
      </c>
      <c r="C1294">
        <v>5.42</v>
      </c>
      <c r="D1294" t="s">
        <v>2379</v>
      </c>
      <c r="E1294" t="s">
        <v>2379</v>
      </c>
      <c r="F1294" t="s">
        <v>2379</v>
      </c>
      <c r="G1294" s="11">
        <v>0</v>
      </c>
      <c r="H1294" t="s">
        <v>2379</v>
      </c>
      <c r="I1294" t="str" cm="1">
        <f t="array" ref="I1294">_xlfn.IFS(B1294&lt;=18,"UNDERWEIGHT",B1294&lt;=24.9,"NORMALWEIGHT",B1294&lt;=29.9,"OVERWEIGHT",B1294&gt;=30,"OBESITY")</f>
        <v>OVERWEIGHT</v>
      </c>
      <c r="J1294" t="str" cm="1">
        <f t="array" ref="J1294">_xlfn.IFS(C1294&lt;=5.7,"NORMAL",C1294&lt;=6.4,"PREDIABETES",C1294&gt;=6.5,"DIABETES")</f>
        <v>NORMAL</v>
      </c>
    </row>
    <row r="1295" spans="1:10" x14ac:dyDescent="0.25">
      <c r="A1295" t="s">
        <v>1076</v>
      </c>
      <c r="B1295">
        <v>27.83</v>
      </c>
      <c r="C1295">
        <v>5.39</v>
      </c>
      <c r="D1295" t="s">
        <v>2379</v>
      </c>
      <c r="E1295" t="s">
        <v>2379</v>
      </c>
      <c r="F1295" t="s">
        <v>2379</v>
      </c>
      <c r="G1295" s="11">
        <v>0</v>
      </c>
      <c r="H1295" t="s">
        <v>2379</v>
      </c>
      <c r="I1295" t="str" cm="1">
        <f t="array" ref="I1295">_xlfn.IFS(B1295&lt;=18,"UNDERWEIGHT",B1295&lt;=24.9,"NORMALWEIGHT",B1295&lt;=29.9,"OVERWEIGHT",B1295&gt;=30,"OBESITY")</f>
        <v>OVERWEIGHT</v>
      </c>
      <c r="J1295" t="str" cm="1">
        <f t="array" ref="J1295">_xlfn.IFS(C1295&lt;=5.7,"NORMAL",C1295&lt;=6.4,"PREDIABETES",C1295&gt;=6.5,"DIABETES")</f>
        <v>NORMAL</v>
      </c>
    </row>
    <row r="1296" spans="1:10" x14ac:dyDescent="0.25">
      <c r="A1296" t="s">
        <v>1075</v>
      </c>
      <c r="B1296">
        <v>39.64</v>
      </c>
      <c r="C1296">
        <v>6</v>
      </c>
      <c r="D1296" t="s">
        <v>2379</v>
      </c>
      <c r="E1296" t="s">
        <v>2379</v>
      </c>
      <c r="F1296" t="s">
        <v>2380</v>
      </c>
      <c r="G1296" s="11">
        <v>1</v>
      </c>
      <c r="H1296" t="s">
        <v>2379</v>
      </c>
      <c r="I1296" t="str" cm="1">
        <f t="array" ref="I1296">_xlfn.IFS(B1296&lt;=18,"UNDERWEIGHT",B1296&lt;=24.9,"NORMALWEIGHT",B1296&lt;=29.9,"OVERWEIGHT",B1296&gt;=30,"OBESITY")</f>
        <v>OBESITY</v>
      </c>
      <c r="J1296" t="str" cm="1">
        <f t="array" ref="J1296">_xlfn.IFS(C1296&lt;=5.7,"NORMAL",C1296&lt;=6.4,"PREDIABETES",C1296&gt;=6.5,"DIABETES")</f>
        <v>PREDIABETES</v>
      </c>
    </row>
    <row r="1297" spans="1:10" x14ac:dyDescent="0.25">
      <c r="A1297" t="s">
        <v>1074</v>
      </c>
      <c r="B1297">
        <v>38.479999999999997</v>
      </c>
      <c r="C1297">
        <v>6.02</v>
      </c>
      <c r="D1297" t="s">
        <v>2379</v>
      </c>
      <c r="E1297" t="s">
        <v>2379</v>
      </c>
      <c r="F1297" t="s">
        <v>2379</v>
      </c>
      <c r="G1297" s="11">
        <v>1</v>
      </c>
      <c r="H1297" t="s">
        <v>2379</v>
      </c>
      <c r="I1297" t="str" cm="1">
        <f t="array" ref="I1297">_xlfn.IFS(B1297&lt;=18,"UNDERWEIGHT",B1297&lt;=24.9,"NORMALWEIGHT",B1297&lt;=29.9,"OVERWEIGHT",B1297&gt;=30,"OBESITY")</f>
        <v>OBESITY</v>
      </c>
      <c r="J1297" t="str" cm="1">
        <f t="array" ref="J1297">_xlfn.IFS(C1297&lt;=5.7,"NORMAL",C1297&lt;=6.4,"PREDIABETES",C1297&gt;=6.5,"DIABETES")</f>
        <v>PREDIABETES</v>
      </c>
    </row>
    <row r="1298" spans="1:10" x14ac:dyDescent="0.25">
      <c r="A1298" t="s">
        <v>1073</v>
      </c>
      <c r="B1298">
        <v>36.200000000000003</v>
      </c>
      <c r="C1298">
        <v>4.62</v>
      </c>
      <c r="D1298" t="s">
        <v>2379</v>
      </c>
      <c r="E1298" t="s">
        <v>2379</v>
      </c>
      <c r="F1298" t="s">
        <v>2379</v>
      </c>
      <c r="G1298" s="11">
        <v>2</v>
      </c>
      <c r="H1298" t="s">
        <v>2379</v>
      </c>
      <c r="I1298" t="str" cm="1">
        <f t="array" ref="I1298">_xlfn.IFS(B1298&lt;=18,"UNDERWEIGHT",B1298&lt;=24.9,"NORMALWEIGHT",B1298&lt;=29.9,"OVERWEIGHT",B1298&gt;=30,"OBESITY")</f>
        <v>OBESITY</v>
      </c>
      <c r="J1298" t="str" cm="1">
        <f t="array" ref="J1298">_xlfn.IFS(C1298&lt;=5.7,"NORMAL",C1298&lt;=6.4,"PREDIABETES",C1298&gt;=6.5,"DIABETES")</f>
        <v>NORMAL</v>
      </c>
    </row>
    <row r="1299" spans="1:10" x14ac:dyDescent="0.25">
      <c r="A1299" t="s">
        <v>1072</v>
      </c>
      <c r="B1299">
        <v>27.13</v>
      </c>
      <c r="C1299">
        <v>5.59</v>
      </c>
      <c r="D1299" t="s">
        <v>2379</v>
      </c>
      <c r="E1299" t="s">
        <v>2379</v>
      </c>
      <c r="F1299" t="s">
        <v>2379</v>
      </c>
      <c r="G1299" s="11">
        <v>1</v>
      </c>
      <c r="H1299" t="s">
        <v>2379</v>
      </c>
      <c r="I1299" t="str" cm="1">
        <f t="array" ref="I1299">_xlfn.IFS(B1299&lt;=18,"UNDERWEIGHT",B1299&lt;=24.9,"NORMALWEIGHT",B1299&lt;=29.9,"OVERWEIGHT",B1299&gt;=30,"OBESITY")</f>
        <v>OVERWEIGHT</v>
      </c>
      <c r="J1299" t="str" cm="1">
        <f t="array" ref="J1299">_xlfn.IFS(C1299&lt;=5.7,"NORMAL",C1299&lt;=6.4,"PREDIABETES",C1299&gt;=6.5,"DIABETES")</f>
        <v>NORMAL</v>
      </c>
    </row>
    <row r="1300" spans="1:10" x14ac:dyDescent="0.25">
      <c r="A1300" t="s">
        <v>1071</v>
      </c>
      <c r="B1300">
        <v>20.75</v>
      </c>
      <c r="C1300">
        <v>5.18</v>
      </c>
      <c r="D1300" t="s">
        <v>2380</v>
      </c>
      <c r="E1300" t="s">
        <v>2379</v>
      </c>
      <c r="F1300" t="s">
        <v>2379</v>
      </c>
      <c r="G1300" s="11">
        <v>2</v>
      </c>
      <c r="H1300" t="s">
        <v>2379</v>
      </c>
      <c r="I1300" t="str" cm="1">
        <f t="array" ref="I1300">_xlfn.IFS(B1300&lt;=18,"UNDERWEIGHT",B1300&lt;=24.9,"NORMALWEIGHT",B1300&lt;=29.9,"OVERWEIGHT",B1300&gt;=30,"OBESITY")</f>
        <v>NORMALWEIGHT</v>
      </c>
      <c r="J1300" t="str" cm="1">
        <f t="array" ref="J1300">_xlfn.IFS(C1300&lt;=5.7,"NORMAL",C1300&lt;=6.4,"PREDIABETES",C1300&gt;=6.5,"DIABETES")</f>
        <v>NORMAL</v>
      </c>
    </row>
    <row r="1301" spans="1:10" x14ac:dyDescent="0.25">
      <c r="A1301" t="s">
        <v>1070</v>
      </c>
      <c r="B1301">
        <v>26.6</v>
      </c>
      <c r="C1301">
        <v>6.29</v>
      </c>
      <c r="D1301" t="s">
        <v>2379</v>
      </c>
      <c r="E1301" t="s">
        <v>2379</v>
      </c>
      <c r="F1301" t="s">
        <v>2379</v>
      </c>
      <c r="G1301" s="11">
        <v>2</v>
      </c>
      <c r="H1301" t="s">
        <v>2379</v>
      </c>
      <c r="I1301" t="str" cm="1">
        <f t="array" ref="I1301">_xlfn.IFS(B1301&lt;=18,"UNDERWEIGHT",B1301&lt;=24.9,"NORMALWEIGHT",B1301&lt;=29.9,"OVERWEIGHT",B1301&gt;=30,"OBESITY")</f>
        <v>OVERWEIGHT</v>
      </c>
      <c r="J1301" t="str" cm="1">
        <f t="array" ref="J1301">_xlfn.IFS(C1301&lt;=5.7,"NORMAL",C1301&lt;=6.4,"PREDIABETES",C1301&gt;=6.5,"DIABETES")</f>
        <v>PREDIABETES</v>
      </c>
    </row>
    <row r="1302" spans="1:10" x14ac:dyDescent="0.25">
      <c r="A1302" t="s">
        <v>1069</v>
      </c>
      <c r="B1302">
        <v>25.3</v>
      </c>
      <c r="C1302">
        <v>4.49</v>
      </c>
      <c r="D1302" t="s">
        <v>2379</v>
      </c>
      <c r="E1302" t="s">
        <v>2379</v>
      </c>
      <c r="F1302" t="s">
        <v>2379</v>
      </c>
      <c r="G1302" s="11">
        <v>2</v>
      </c>
      <c r="H1302" t="s">
        <v>2379</v>
      </c>
      <c r="I1302" t="str" cm="1">
        <f t="array" ref="I1302">_xlfn.IFS(B1302&lt;=18,"UNDERWEIGHT",B1302&lt;=24.9,"NORMALWEIGHT",B1302&lt;=29.9,"OVERWEIGHT",B1302&gt;=30,"OBESITY")</f>
        <v>OVERWEIGHT</v>
      </c>
      <c r="J1302" t="str" cm="1">
        <f t="array" ref="J1302">_xlfn.IFS(C1302&lt;=5.7,"NORMAL",C1302&lt;=6.4,"PREDIABETES",C1302&gt;=6.5,"DIABETES")</f>
        <v>NORMAL</v>
      </c>
    </row>
    <row r="1303" spans="1:10" x14ac:dyDescent="0.25">
      <c r="A1303" t="s">
        <v>1068</v>
      </c>
      <c r="B1303">
        <v>18.84</v>
      </c>
      <c r="C1303">
        <v>11.82</v>
      </c>
      <c r="D1303" t="s">
        <v>2380</v>
      </c>
      <c r="E1303" t="s">
        <v>2379</v>
      </c>
      <c r="F1303" t="s">
        <v>2380</v>
      </c>
      <c r="G1303" s="11">
        <v>1</v>
      </c>
      <c r="H1303" t="s">
        <v>2379</v>
      </c>
      <c r="I1303" t="str" cm="1">
        <f t="array" ref="I1303">_xlfn.IFS(B1303&lt;=18,"UNDERWEIGHT",B1303&lt;=24.9,"NORMALWEIGHT",B1303&lt;=29.9,"OVERWEIGHT",B1303&gt;=30,"OBESITY")</f>
        <v>NORMALWEIGHT</v>
      </c>
      <c r="J1303" t="str" cm="1">
        <f t="array" ref="J1303">_xlfn.IFS(C1303&lt;=5.7,"NORMAL",C1303&lt;=6.4,"PREDIABETES",C1303&gt;=6.5,"DIABETES")</f>
        <v>DIABETES</v>
      </c>
    </row>
    <row r="1304" spans="1:10" x14ac:dyDescent="0.25">
      <c r="A1304" t="s">
        <v>1067</v>
      </c>
      <c r="B1304">
        <v>19.57</v>
      </c>
      <c r="C1304">
        <v>7.41</v>
      </c>
      <c r="D1304" t="s">
        <v>2380</v>
      </c>
      <c r="E1304" t="s">
        <v>2379</v>
      </c>
      <c r="F1304" t="s">
        <v>2379</v>
      </c>
      <c r="G1304" s="11">
        <v>1</v>
      </c>
      <c r="H1304" t="s">
        <v>2379</v>
      </c>
      <c r="I1304" t="str" cm="1">
        <f t="array" ref="I1304">_xlfn.IFS(B1304&lt;=18,"UNDERWEIGHT",B1304&lt;=24.9,"NORMALWEIGHT",B1304&lt;=29.9,"OVERWEIGHT",B1304&gt;=30,"OBESITY")</f>
        <v>NORMALWEIGHT</v>
      </c>
      <c r="J1304" t="str" cm="1">
        <f t="array" ref="J1304">_xlfn.IFS(C1304&lt;=5.7,"NORMAL",C1304&lt;=6.4,"PREDIABETES",C1304&gt;=6.5,"DIABETES")</f>
        <v>DIABETES</v>
      </c>
    </row>
    <row r="1305" spans="1:10" x14ac:dyDescent="0.25">
      <c r="A1305" t="s">
        <v>1066</v>
      </c>
      <c r="B1305">
        <v>30.495000000000001</v>
      </c>
      <c r="C1305">
        <v>5.97</v>
      </c>
      <c r="D1305" t="s">
        <v>2379</v>
      </c>
      <c r="E1305" t="s">
        <v>2379</v>
      </c>
      <c r="F1305" t="s">
        <v>2379</v>
      </c>
      <c r="G1305" s="11">
        <v>0</v>
      </c>
      <c r="H1305" t="s">
        <v>2379</v>
      </c>
      <c r="I1305" t="str" cm="1">
        <f t="array" ref="I1305">_xlfn.IFS(B1305&lt;=18,"UNDERWEIGHT",B1305&lt;=24.9,"NORMALWEIGHT",B1305&lt;=29.9,"OVERWEIGHT",B1305&gt;=30,"OBESITY")</f>
        <v>OBESITY</v>
      </c>
      <c r="J1305" t="str" cm="1">
        <f t="array" ref="J1305">_xlfn.IFS(C1305&lt;=5.7,"NORMAL",C1305&lt;=6.4,"PREDIABETES",C1305&gt;=6.5,"DIABETES")</f>
        <v>PREDIABETES</v>
      </c>
    </row>
    <row r="1306" spans="1:10" x14ac:dyDescent="0.25">
      <c r="A1306" t="s">
        <v>1065</v>
      </c>
      <c r="B1306">
        <v>30.114999999999998</v>
      </c>
      <c r="C1306">
        <v>5.74</v>
      </c>
      <c r="D1306" t="s">
        <v>2379</v>
      </c>
      <c r="E1306" t="s">
        <v>2379</v>
      </c>
      <c r="F1306" t="s">
        <v>2380</v>
      </c>
      <c r="G1306" s="11">
        <v>1</v>
      </c>
      <c r="H1306" t="s">
        <v>2379</v>
      </c>
      <c r="I1306" t="str" cm="1">
        <f t="array" ref="I1306">_xlfn.IFS(B1306&lt;=18,"UNDERWEIGHT",B1306&lt;=24.9,"NORMALWEIGHT",B1306&lt;=29.9,"OVERWEIGHT",B1306&gt;=30,"OBESITY")</f>
        <v>OBESITY</v>
      </c>
      <c r="J1306" t="str" cm="1">
        <f t="array" ref="J1306">_xlfn.IFS(C1306&lt;=5.7,"NORMAL",C1306&lt;=6.4,"PREDIABETES",C1306&gt;=6.5,"DIABETES")</f>
        <v>PREDIABETES</v>
      </c>
    </row>
    <row r="1307" spans="1:10" x14ac:dyDescent="0.25">
      <c r="A1307" t="s">
        <v>1064</v>
      </c>
      <c r="B1307">
        <v>24.78</v>
      </c>
      <c r="C1307">
        <v>9.85</v>
      </c>
      <c r="D1307" t="s">
        <v>2379</v>
      </c>
      <c r="E1307" t="s">
        <v>2379</v>
      </c>
      <c r="F1307" t="s">
        <v>2379</v>
      </c>
      <c r="G1307" s="11">
        <v>0</v>
      </c>
      <c r="H1307" t="s">
        <v>2379</v>
      </c>
      <c r="I1307" t="str" cm="1">
        <f t="array" ref="I1307">_xlfn.IFS(B1307&lt;=18,"UNDERWEIGHT",B1307&lt;=24.9,"NORMALWEIGHT",B1307&lt;=29.9,"OVERWEIGHT",B1307&gt;=30,"OBESITY")</f>
        <v>NORMALWEIGHT</v>
      </c>
      <c r="J1307" t="str" cm="1">
        <f t="array" ref="J1307">_xlfn.IFS(C1307&lt;=5.7,"NORMAL",C1307&lt;=6.4,"PREDIABETES",C1307&gt;=6.5,"DIABETES")</f>
        <v>DIABETES</v>
      </c>
    </row>
    <row r="1308" spans="1:10" x14ac:dyDescent="0.25">
      <c r="A1308" t="s">
        <v>1063</v>
      </c>
      <c r="B1308">
        <v>24.77</v>
      </c>
      <c r="C1308">
        <v>7.59</v>
      </c>
      <c r="D1308" t="s">
        <v>2379</v>
      </c>
      <c r="E1308" t="s">
        <v>2379</v>
      </c>
      <c r="F1308" t="s">
        <v>2379</v>
      </c>
      <c r="G1308" s="11">
        <v>0</v>
      </c>
      <c r="H1308" t="s">
        <v>2379</v>
      </c>
      <c r="I1308" t="str" cm="1">
        <f t="array" ref="I1308">_xlfn.IFS(B1308&lt;=18,"UNDERWEIGHT",B1308&lt;=24.9,"NORMALWEIGHT",B1308&lt;=29.9,"OVERWEIGHT",B1308&gt;=30,"OBESITY")</f>
        <v>NORMALWEIGHT</v>
      </c>
      <c r="J1308" t="str" cm="1">
        <f t="array" ref="J1308">_xlfn.IFS(C1308&lt;=5.7,"NORMAL",C1308&lt;=6.4,"PREDIABETES",C1308&gt;=6.5,"DIABETES")</f>
        <v>DIABETES</v>
      </c>
    </row>
    <row r="1309" spans="1:10" x14ac:dyDescent="0.25">
      <c r="A1309" t="s">
        <v>1062</v>
      </c>
      <c r="B1309">
        <v>16.579999999999998</v>
      </c>
      <c r="C1309">
        <v>6.98</v>
      </c>
      <c r="D1309" t="s">
        <v>2380</v>
      </c>
      <c r="E1309" t="s">
        <v>2379</v>
      </c>
      <c r="F1309" t="s">
        <v>2380</v>
      </c>
      <c r="G1309" s="11">
        <v>1</v>
      </c>
      <c r="H1309" t="s">
        <v>2379</v>
      </c>
      <c r="I1309" t="str" cm="1">
        <f t="array" ref="I1309">_xlfn.IFS(B1309&lt;=18,"UNDERWEIGHT",B1309&lt;=24.9,"NORMALWEIGHT",B1309&lt;=29.9,"OVERWEIGHT",B1309&gt;=30,"OBESITY")</f>
        <v>UNDERWEIGHT</v>
      </c>
      <c r="J1309" t="str" cm="1">
        <f t="array" ref="J1309">_xlfn.IFS(C1309&lt;=5.7,"NORMAL",C1309&lt;=6.4,"PREDIABETES",C1309&gt;=6.5,"DIABETES")</f>
        <v>DIABETES</v>
      </c>
    </row>
    <row r="1310" spans="1:10" x14ac:dyDescent="0.25">
      <c r="A1310" t="s">
        <v>1061</v>
      </c>
      <c r="B1310">
        <v>38.17</v>
      </c>
      <c r="C1310">
        <v>4.7300000000000004</v>
      </c>
      <c r="D1310" t="s">
        <v>2380</v>
      </c>
      <c r="E1310" t="s">
        <v>2379</v>
      </c>
      <c r="F1310" t="s">
        <v>2379</v>
      </c>
      <c r="G1310" s="11">
        <v>0</v>
      </c>
      <c r="H1310" t="s">
        <v>2379</v>
      </c>
      <c r="I1310" t="str" cm="1">
        <f t="array" ref="I1310">_xlfn.IFS(B1310&lt;=18,"UNDERWEIGHT",B1310&lt;=24.9,"NORMALWEIGHT",B1310&lt;=29.9,"OVERWEIGHT",B1310&gt;=30,"OBESITY")</f>
        <v>OBESITY</v>
      </c>
      <c r="J1310" t="str" cm="1">
        <f t="array" ref="J1310">_xlfn.IFS(C1310&lt;=5.7,"NORMAL",C1310&lt;=6.4,"PREDIABETES",C1310&gt;=6.5,"DIABETES")</f>
        <v>NORMAL</v>
      </c>
    </row>
    <row r="1311" spans="1:10" x14ac:dyDescent="0.25">
      <c r="A1311" t="s">
        <v>1060</v>
      </c>
      <c r="B1311">
        <v>39.424999999999997</v>
      </c>
      <c r="C1311">
        <v>4.76</v>
      </c>
      <c r="D1311" t="s">
        <v>2380</v>
      </c>
      <c r="E1311" t="s">
        <v>2379</v>
      </c>
      <c r="F1311" t="s">
        <v>2379</v>
      </c>
      <c r="G1311" s="11">
        <v>0</v>
      </c>
      <c r="H1311" t="s">
        <v>2379</v>
      </c>
      <c r="I1311" t="str" cm="1">
        <f t="array" ref="I1311">_xlfn.IFS(B1311&lt;=18,"UNDERWEIGHT",B1311&lt;=24.9,"NORMALWEIGHT",B1311&lt;=29.9,"OVERWEIGHT",B1311&gt;=30,"OBESITY")</f>
        <v>OBESITY</v>
      </c>
      <c r="J1311" t="str" cm="1">
        <f t="array" ref="J1311">_xlfn.IFS(C1311&lt;=5.7,"NORMAL",C1311&lt;=6.4,"PREDIABETES",C1311&gt;=6.5,"DIABETES")</f>
        <v>NORMAL</v>
      </c>
    </row>
    <row r="1312" spans="1:10" x14ac:dyDescent="0.25">
      <c r="A1312" t="s">
        <v>1059</v>
      </c>
      <c r="B1312">
        <v>33.44</v>
      </c>
      <c r="C1312">
        <v>6.24</v>
      </c>
      <c r="D1312" t="s">
        <v>2380</v>
      </c>
      <c r="E1312" t="s">
        <v>2379</v>
      </c>
      <c r="F1312" t="s">
        <v>2379</v>
      </c>
      <c r="G1312" s="11">
        <v>0</v>
      </c>
      <c r="H1312" t="s">
        <v>2379</v>
      </c>
      <c r="I1312" t="str" cm="1">
        <f t="array" ref="I1312">_xlfn.IFS(B1312&lt;=18,"UNDERWEIGHT",B1312&lt;=24.9,"NORMALWEIGHT",B1312&lt;=29.9,"OVERWEIGHT",B1312&gt;=30,"OBESITY")</f>
        <v>OBESITY</v>
      </c>
      <c r="J1312" t="str" cm="1">
        <f t="array" ref="J1312">_xlfn.IFS(C1312&lt;=5.7,"NORMAL",C1312&lt;=6.4,"PREDIABETES",C1312&gt;=6.5,"DIABETES")</f>
        <v>PREDIABETES</v>
      </c>
    </row>
    <row r="1313" spans="1:10" x14ac:dyDescent="0.25">
      <c r="A1313" t="s">
        <v>1058</v>
      </c>
      <c r="B1313">
        <v>33.344999999999999</v>
      </c>
      <c r="C1313">
        <v>5.44</v>
      </c>
      <c r="D1313" t="s">
        <v>2380</v>
      </c>
      <c r="E1313" t="s">
        <v>2379</v>
      </c>
      <c r="F1313" t="s">
        <v>2379</v>
      </c>
      <c r="G1313" s="11">
        <v>0</v>
      </c>
      <c r="H1313" t="s">
        <v>2379</v>
      </c>
      <c r="I1313" t="str" cm="1">
        <f t="array" ref="I1313">_xlfn.IFS(B1313&lt;=18,"UNDERWEIGHT",B1313&lt;=24.9,"NORMALWEIGHT",B1313&lt;=29.9,"OVERWEIGHT",B1313&gt;=30,"OBESITY")</f>
        <v>OBESITY</v>
      </c>
      <c r="J1313" t="str" cm="1">
        <f t="array" ref="J1313">_xlfn.IFS(C1313&lt;=5.7,"NORMAL",C1313&lt;=6.4,"PREDIABETES",C1313&gt;=6.5,"DIABETES")</f>
        <v>NORMAL</v>
      </c>
    </row>
    <row r="1314" spans="1:10" x14ac:dyDescent="0.25">
      <c r="A1314" t="s">
        <v>1057</v>
      </c>
      <c r="B1314">
        <v>38.79</v>
      </c>
      <c r="C1314">
        <v>5.08</v>
      </c>
      <c r="D1314" t="s">
        <v>2379</v>
      </c>
      <c r="E1314" t="s">
        <v>2379</v>
      </c>
      <c r="F1314" t="s">
        <v>2380</v>
      </c>
      <c r="G1314" s="11">
        <v>1</v>
      </c>
      <c r="H1314" t="s">
        <v>2379</v>
      </c>
      <c r="I1314" t="str" cm="1">
        <f t="array" ref="I1314">_xlfn.IFS(B1314&lt;=18,"UNDERWEIGHT",B1314&lt;=24.9,"NORMALWEIGHT",B1314&lt;=29.9,"OVERWEIGHT",B1314&gt;=30,"OBESITY")</f>
        <v>OBESITY</v>
      </c>
      <c r="J1314" t="str" cm="1">
        <f t="array" ref="J1314">_xlfn.IFS(C1314&lt;=5.7,"NORMAL",C1314&lt;=6.4,"PREDIABETES",C1314&gt;=6.5,"DIABETES")</f>
        <v>NORMAL</v>
      </c>
    </row>
    <row r="1315" spans="1:10" x14ac:dyDescent="0.25">
      <c r="A1315" t="s">
        <v>1056</v>
      </c>
      <c r="B1315">
        <v>30.684999999999999</v>
      </c>
      <c r="C1315">
        <v>4.87</v>
      </c>
      <c r="D1315" t="s">
        <v>2379</v>
      </c>
      <c r="E1315" t="s">
        <v>2379</v>
      </c>
      <c r="F1315" t="s">
        <v>2380</v>
      </c>
      <c r="G1315" s="11">
        <v>1</v>
      </c>
      <c r="H1315" t="s">
        <v>2379</v>
      </c>
      <c r="I1315" t="str" cm="1">
        <f t="array" ref="I1315">_xlfn.IFS(B1315&lt;=18,"UNDERWEIGHT",B1315&lt;=24.9,"NORMALWEIGHT",B1315&lt;=29.9,"OVERWEIGHT",B1315&gt;=30,"OBESITY")</f>
        <v>OBESITY</v>
      </c>
      <c r="J1315" t="str" cm="1">
        <f t="array" ref="J1315">_xlfn.IFS(C1315&lt;=5.7,"NORMAL",C1315&lt;=6.4,"PREDIABETES",C1315&gt;=6.5,"DIABETES")</f>
        <v>NORMAL</v>
      </c>
    </row>
    <row r="1316" spans="1:10" x14ac:dyDescent="0.25">
      <c r="A1316" t="s">
        <v>1055</v>
      </c>
      <c r="B1316">
        <v>22.135000000000002</v>
      </c>
      <c r="C1316">
        <v>8.17</v>
      </c>
      <c r="D1316" t="s">
        <v>2379</v>
      </c>
      <c r="E1316" t="s">
        <v>2379</v>
      </c>
      <c r="F1316" t="s">
        <v>2379</v>
      </c>
      <c r="G1316" s="11">
        <v>0</v>
      </c>
      <c r="H1316" t="s">
        <v>2379</v>
      </c>
      <c r="I1316" t="str" cm="1">
        <f t="array" ref="I1316">_xlfn.IFS(B1316&lt;=18,"UNDERWEIGHT",B1316&lt;=24.9,"NORMALWEIGHT",B1316&lt;=29.9,"OVERWEIGHT",B1316&gt;=30,"OBESITY")</f>
        <v>NORMALWEIGHT</v>
      </c>
      <c r="J1316" t="str" cm="1">
        <f t="array" ref="J1316">_xlfn.IFS(C1316&lt;=5.7,"NORMAL",C1316&lt;=6.4,"PREDIABETES",C1316&gt;=6.5,"DIABETES")</f>
        <v>DIABETES</v>
      </c>
    </row>
    <row r="1317" spans="1:10" x14ac:dyDescent="0.25">
      <c r="A1317" t="s">
        <v>1054</v>
      </c>
      <c r="B1317">
        <v>33.33</v>
      </c>
      <c r="C1317">
        <v>7.61</v>
      </c>
      <c r="D1317" t="s">
        <v>2379</v>
      </c>
      <c r="E1317" t="s">
        <v>2379</v>
      </c>
      <c r="F1317" t="s">
        <v>2379</v>
      </c>
      <c r="G1317" s="11">
        <v>0</v>
      </c>
      <c r="H1317" t="s">
        <v>2379</v>
      </c>
      <c r="I1317" t="str" cm="1">
        <f t="array" ref="I1317">_xlfn.IFS(B1317&lt;=18,"UNDERWEIGHT",B1317&lt;=24.9,"NORMALWEIGHT",B1317&lt;=29.9,"OVERWEIGHT",B1317&gt;=30,"OBESITY")</f>
        <v>OBESITY</v>
      </c>
      <c r="J1317" t="str" cm="1">
        <f t="array" ref="J1317">_xlfn.IFS(C1317&lt;=5.7,"NORMAL",C1317&lt;=6.4,"PREDIABETES",C1317&gt;=6.5,"DIABETES")</f>
        <v>DIABETES</v>
      </c>
    </row>
    <row r="1318" spans="1:10" x14ac:dyDescent="0.25">
      <c r="A1318" t="s">
        <v>1053</v>
      </c>
      <c r="B1318">
        <v>31.13</v>
      </c>
      <c r="C1318">
        <v>10.1</v>
      </c>
      <c r="D1318" t="s">
        <v>2379</v>
      </c>
      <c r="E1318" t="s">
        <v>2379</v>
      </c>
      <c r="F1318" t="s">
        <v>2379</v>
      </c>
      <c r="G1318" s="11">
        <v>0</v>
      </c>
      <c r="H1318" t="s">
        <v>2379</v>
      </c>
      <c r="I1318" t="str" cm="1">
        <f t="array" ref="I1318">_xlfn.IFS(B1318&lt;=18,"UNDERWEIGHT",B1318&lt;=24.9,"NORMALWEIGHT",B1318&lt;=29.9,"OVERWEIGHT",B1318&gt;=30,"OBESITY")</f>
        <v>OBESITY</v>
      </c>
      <c r="J1318" t="str" cm="1">
        <f t="array" ref="J1318">_xlfn.IFS(C1318&lt;=5.7,"NORMAL",C1318&lt;=6.4,"PREDIABETES",C1318&gt;=6.5,"DIABETES")</f>
        <v>DIABETES</v>
      </c>
    </row>
    <row r="1319" spans="1:10" x14ac:dyDescent="0.25">
      <c r="A1319" t="s">
        <v>1052</v>
      </c>
      <c r="B1319">
        <v>28.9</v>
      </c>
      <c r="C1319">
        <v>11.24</v>
      </c>
      <c r="D1319" t="s">
        <v>2379</v>
      </c>
      <c r="E1319" t="s">
        <v>2379</v>
      </c>
      <c r="F1319" t="s">
        <v>2379</v>
      </c>
      <c r="G1319" s="11">
        <v>0</v>
      </c>
      <c r="H1319" t="s">
        <v>2379</v>
      </c>
      <c r="I1319" t="str" cm="1">
        <f t="array" ref="I1319">_xlfn.IFS(B1319&lt;=18,"UNDERWEIGHT",B1319&lt;=24.9,"NORMALWEIGHT",B1319&lt;=29.9,"OVERWEIGHT",B1319&gt;=30,"OBESITY")</f>
        <v>OVERWEIGHT</v>
      </c>
      <c r="J1319" t="str" cm="1">
        <f t="array" ref="J1319">_xlfn.IFS(C1319&lt;=5.7,"NORMAL",C1319&lt;=6.4,"PREDIABETES",C1319&gt;=6.5,"DIABETES")</f>
        <v>DIABETES</v>
      </c>
    </row>
    <row r="1320" spans="1:10" x14ac:dyDescent="0.25">
      <c r="A1320" t="s">
        <v>1051</v>
      </c>
      <c r="B1320">
        <v>43.31</v>
      </c>
      <c r="C1320">
        <v>6.1</v>
      </c>
      <c r="D1320" t="s">
        <v>2380</v>
      </c>
      <c r="E1320" t="s">
        <v>2380</v>
      </c>
      <c r="F1320" t="s">
        <v>2379</v>
      </c>
      <c r="G1320" s="11">
        <v>1</v>
      </c>
      <c r="H1320" t="s">
        <v>2379</v>
      </c>
      <c r="I1320" t="str" cm="1">
        <f t="array" ref="I1320">_xlfn.IFS(B1320&lt;=18,"UNDERWEIGHT",B1320&lt;=24.9,"NORMALWEIGHT",B1320&lt;=29.9,"OVERWEIGHT",B1320&gt;=30,"OBESITY")</f>
        <v>OBESITY</v>
      </c>
      <c r="J1320" t="str" cm="1">
        <f t="array" ref="J1320">_xlfn.IFS(C1320&lt;=5.7,"NORMAL",C1320&lt;=6.4,"PREDIABETES",C1320&gt;=6.5,"DIABETES")</f>
        <v>PREDIABETES</v>
      </c>
    </row>
    <row r="1321" spans="1:10" x14ac:dyDescent="0.25">
      <c r="A1321" t="s">
        <v>1050</v>
      </c>
      <c r="B1321">
        <v>22.8</v>
      </c>
      <c r="C1321">
        <v>6.98</v>
      </c>
      <c r="D1321" t="s">
        <v>2379</v>
      </c>
      <c r="E1321" t="s">
        <v>2379</v>
      </c>
      <c r="F1321" t="s">
        <v>2379</v>
      </c>
      <c r="G1321" s="11">
        <v>0</v>
      </c>
      <c r="H1321" t="s">
        <v>2379</v>
      </c>
      <c r="I1321" t="str" cm="1">
        <f t="array" ref="I1321">_xlfn.IFS(B1321&lt;=18,"UNDERWEIGHT",B1321&lt;=24.9,"NORMALWEIGHT",B1321&lt;=29.9,"OVERWEIGHT",B1321&gt;=30,"OBESITY")</f>
        <v>NORMALWEIGHT</v>
      </c>
      <c r="J1321" t="str" cm="1">
        <f t="array" ref="J1321">_xlfn.IFS(C1321&lt;=5.7,"NORMAL",C1321&lt;=6.4,"PREDIABETES",C1321&gt;=6.5,"DIABETES")</f>
        <v>DIABETES</v>
      </c>
    </row>
    <row r="1322" spans="1:10" x14ac:dyDescent="0.25">
      <c r="A1322" t="s">
        <v>1049</v>
      </c>
      <c r="B1322">
        <v>19.09</v>
      </c>
      <c r="C1322">
        <v>4</v>
      </c>
      <c r="D1322" t="s">
        <v>2380</v>
      </c>
      <c r="E1322" t="s">
        <v>2379</v>
      </c>
      <c r="F1322" t="s">
        <v>2379</v>
      </c>
      <c r="G1322" s="11">
        <v>1</v>
      </c>
      <c r="H1322" t="s">
        <v>2379</v>
      </c>
      <c r="I1322" t="str" cm="1">
        <f t="array" ref="I1322">_xlfn.IFS(B1322&lt;=18,"UNDERWEIGHT",B1322&lt;=24.9,"NORMALWEIGHT",B1322&lt;=29.9,"OVERWEIGHT",B1322&gt;=30,"OBESITY")</f>
        <v>NORMALWEIGHT</v>
      </c>
      <c r="J1322" t="str" cm="1">
        <f t="array" ref="J1322">_xlfn.IFS(C1322&lt;=5.7,"NORMAL",C1322&lt;=6.4,"PREDIABETES",C1322&gt;=6.5,"DIABETES")</f>
        <v>NORMAL</v>
      </c>
    </row>
    <row r="1323" spans="1:10" x14ac:dyDescent="0.25">
      <c r="A1323" t="s">
        <v>1048</v>
      </c>
      <c r="B1323">
        <v>23.37</v>
      </c>
      <c r="C1323">
        <v>4.2300000000000004</v>
      </c>
      <c r="D1323" t="s">
        <v>2379</v>
      </c>
      <c r="E1323" t="s">
        <v>2379</v>
      </c>
      <c r="F1323" t="s">
        <v>2379</v>
      </c>
      <c r="G1323" s="11">
        <v>0</v>
      </c>
      <c r="H1323" t="s">
        <v>2379</v>
      </c>
      <c r="I1323" t="str" cm="1">
        <f t="array" ref="I1323">_xlfn.IFS(B1323&lt;=18,"UNDERWEIGHT",B1323&lt;=24.9,"NORMALWEIGHT",B1323&lt;=29.9,"OVERWEIGHT",B1323&gt;=30,"OBESITY")</f>
        <v>NORMALWEIGHT</v>
      </c>
      <c r="J1323" t="str" cm="1">
        <f t="array" ref="J1323">_xlfn.IFS(C1323&lt;=5.7,"NORMAL",C1323&lt;=6.4,"PREDIABETES",C1323&gt;=6.5,"DIABETES")</f>
        <v>NORMAL</v>
      </c>
    </row>
    <row r="1324" spans="1:10" x14ac:dyDescent="0.25">
      <c r="A1324" t="s">
        <v>1047</v>
      </c>
      <c r="B1324">
        <v>33.44</v>
      </c>
      <c r="C1324">
        <v>4.72</v>
      </c>
      <c r="D1324" t="s">
        <v>2380</v>
      </c>
      <c r="E1324" t="s">
        <v>2379</v>
      </c>
      <c r="F1324" t="s">
        <v>2379</v>
      </c>
      <c r="G1324" s="11">
        <v>0</v>
      </c>
      <c r="H1324" t="s">
        <v>2379</v>
      </c>
      <c r="I1324" t="str" cm="1">
        <f t="array" ref="I1324">_xlfn.IFS(B1324&lt;=18,"UNDERWEIGHT",B1324&lt;=24.9,"NORMALWEIGHT",B1324&lt;=29.9,"OVERWEIGHT",B1324&gt;=30,"OBESITY")</f>
        <v>OBESITY</v>
      </c>
      <c r="J1324" t="str" cm="1">
        <f t="array" ref="J1324">_xlfn.IFS(C1324&lt;=5.7,"NORMAL",C1324&lt;=6.4,"PREDIABETES",C1324&gt;=6.5,"DIABETES")</f>
        <v>NORMAL</v>
      </c>
    </row>
    <row r="1325" spans="1:10" x14ac:dyDescent="0.25">
      <c r="A1325" t="s">
        <v>1046</v>
      </c>
      <c r="B1325">
        <v>28.05</v>
      </c>
      <c r="C1325">
        <v>5.63</v>
      </c>
      <c r="D1325" t="s">
        <v>2380</v>
      </c>
      <c r="E1325" t="s">
        <v>2379</v>
      </c>
      <c r="F1325" t="s">
        <v>2379</v>
      </c>
      <c r="G1325" s="11">
        <v>0</v>
      </c>
      <c r="H1325" t="s">
        <v>2379</v>
      </c>
      <c r="I1325" t="str" cm="1">
        <f t="array" ref="I1325">_xlfn.IFS(B1325&lt;=18,"UNDERWEIGHT",B1325&lt;=24.9,"NORMALWEIGHT",B1325&lt;=29.9,"OVERWEIGHT",B1325&gt;=30,"OBESITY")</f>
        <v>OVERWEIGHT</v>
      </c>
      <c r="J1325" t="str" cm="1">
        <f t="array" ref="J1325">_xlfn.IFS(C1325&lt;=5.7,"NORMAL",C1325&lt;=6.4,"PREDIABETES",C1325&gt;=6.5,"DIABETES")</f>
        <v>NORMAL</v>
      </c>
    </row>
    <row r="1326" spans="1:10" x14ac:dyDescent="0.25">
      <c r="A1326" t="s">
        <v>1045</v>
      </c>
      <c r="B1326">
        <v>27.72</v>
      </c>
      <c r="C1326">
        <v>5.83</v>
      </c>
      <c r="D1326" t="s">
        <v>2380</v>
      </c>
      <c r="E1326" t="s">
        <v>2379</v>
      </c>
      <c r="F1326" t="s">
        <v>2379</v>
      </c>
      <c r="G1326" s="11">
        <v>0</v>
      </c>
      <c r="H1326" t="s">
        <v>2379</v>
      </c>
      <c r="I1326" t="str" cm="1">
        <f t="array" ref="I1326">_xlfn.IFS(B1326&lt;=18,"UNDERWEIGHT",B1326&lt;=24.9,"NORMALWEIGHT",B1326&lt;=29.9,"OVERWEIGHT",B1326&gt;=30,"OBESITY")</f>
        <v>OVERWEIGHT</v>
      </c>
      <c r="J1326" t="str" cm="1">
        <f t="array" ref="J1326">_xlfn.IFS(C1326&lt;=5.7,"NORMAL",C1326&lt;=6.4,"PREDIABETES",C1326&gt;=6.5,"DIABETES")</f>
        <v>PREDIABETES</v>
      </c>
    </row>
    <row r="1327" spans="1:10" x14ac:dyDescent="0.25">
      <c r="A1327" t="s">
        <v>1044</v>
      </c>
      <c r="B1327">
        <v>29.81</v>
      </c>
      <c r="C1327">
        <v>9.23</v>
      </c>
      <c r="D1327" t="s">
        <v>2379</v>
      </c>
      <c r="E1327" t="s">
        <v>2379</v>
      </c>
      <c r="F1327" t="s">
        <v>2379</v>
      </c>
      <c r="G1327" s="11">
        <v>0</v>
      </c>
      <c r="H1327" t="s">
        <v>2379</v>
      </c>
      <c r="I1327" t="str" cm="1">
        <f t="array" ref="I1327">_xlfn.IFS(B1327&lt;=18,"UNDERWEIGHT",B1327&lt;=24.9,"NORMALWEIGHT",B1327&lt;=29.9,"OVERWEIGHT",B1327&gt;=30,"OBESITY")</f>
        <v>OVERWEIGHT</v>
      </c>
      <c r="J1327" t="str" cm="1">
        <f t="array" ref="J1327">_xlfn.IFS(C1327&lt;=5.7,"NORMAL",C1327&lt;=6.4,"PREDIABETES",C1327&gt;=6.5,"DIABETES")</f>
        <v>DIABETES</v>
      </c>
    </row>
    <row r="1328" spans="1:10" x14ac:dyDescent="0.25">
      <c r="A1328" t="s">
        <v>1043</v>
      </c>
      <c r="B1328">
        <v>23.98</v>
      </c>
      <c r="C1328">
        <v>9.89</v>
      </c>
      <c r="D1328" t="s">
        <v>2379</v>
      </c>
      <c r="E1328" t="s">
        <v>2379</v>
      </c>
      <c r="F1328" t="s">
        <v>2379</v>
      </c>
      <c r="G1328" s="11">
        <v>0</v>
      </c>
      <c r="H1328" t="s">
        <v>2379</v>
      </c>
      <c r="I1328" t="str" cm="1">
        <f t="array" ref="I1328">_xlfn.IFS(B1328&lt;=18,"UNDERWEIGHT",B1328&lt;=24.9,"NORMALWEIGHT",B1328&lt;=29.9,"OVERWEIGHT",B1328&gt;=30,"OBESITY")</f>
        <v>NORMALWEIGHT</v>
      </c>
      <c r="J1328" t="str" cm="1">
        <f t="array" ref="J1328">_xlfn.IFS(C1328&lt;=5.7,"NORMAL",C1328&lt;=6.4,"PREDIABETES",C1328&gt;=6.5,"DIABETES")</f>
        <v>DIABETES</v>
      </c>
    </row>
    <row r="1329" spans="1:10" x14ac:dyDescent="0.25">
      <c r="A1329" t="s">
        <v>1042</v>
      </c>
      <c r="B1329">
        <v>17.34</v>
      </c>
      <c r="C1329">
        <v>12</v>
      </c>
      <c r="D1329" t="s">
        <v>2379</v>
      </c>
      <c r="E1329" t="s">
        <v>2379</v>
      </c>
      <c r="F1329" t="s">
        <v>2379</v>
      </c>
      <c r="G1329" s="11">
        <v>0</v>
      </c>
      <c r="H1329" t="s">
        <v>2379</v>
      </c>
      <c r="I1329" t="str" cm="1">
        <f t="array" ref="I1329">_xlfn.IFS(B1329&lt;=18,"UNDERWEIGHT",B1329&lt;=24.9,"NORMALWEIGHT",B1329&lt;=29.9,"OVERWEIGHT",B1329&gt;=30,"OBESITY")</f>
        <v>UNDERWEIGHT</v>
      </c>
      <c r="J1329" t="str" cm="1">
        <f t="array" ref="J1329">_xlfn.IFS(C1329&lt;=5.7,"NORMAL",C1329&lt;=6.4,"PREDIABETES",C1329&gt;=6.5,"DIABETES")</f>
        <v>DIABETES</v>
      </c>
    </row>
    <row r="1330" spans="1:10" x14ac:dyDescent="0.25">
      <c r="A1330" t="s">
        <v>1041</v>
      </c>
      <c r="B1330">
        <v>40.39</v>
      </c>
      <c r="C1330">
        <v>4.24</v>
      </c>
      <c r="D1330" t="s">
        <v>2380</v>
      </c>
      <c r="E1330" t="s">
        <v>2379</v>
      </c>
      <c r="F1330" t="s">
        <v>2380</v>
      </c>
      <c r="G1330" s="11">
        <v>1</v>
      </c>
      <c r="H1330" t="s">
        <v>2379</v>
      </c>
      <c r="I1330" t="str" cm="1">
        <f t="array" ref="I1330">_xlfn.IFS(B1330&lt;=18,"UNDERWEIGHT",B1330&lt;=24.9,"NORMALWEIGHT",B1330&lt;=29.9,"OVERWEIGHT",B1330&gt;=30,"OBESITY")</f>
        <v>OBESITY</v>
      </c>
      <c r="J1330" t="str" cm="1">
        <f t="array" ref="J1330">_xlfn.IFS(C1330&lt;=5.7,"NORMAL",C1330&lt;=6.4,"PREDIABETES",C1330&gt;=6.5,"DIABETES")</f>
        <v>NORMAL</v>
      </c>
    </row>
    <row r="1331" spans="1:10" x14ac:dyDescent="0.25">
      <c r="A1331" t="s">
        <v>1040</v>
      </c>
      <c r="B1331">
        <v>25.96</v>
      </c>
      <c r="C1331">
        <v>4.68</v>
      </c>
      <c r="D1331" t="s">
        <v>2380</v>
      </c>
      <c r="E1331" t="s">
        <v>2379</v>
      </c>
      <c r="F1331" t="s">
        <v>2380</v>
      </c>
      <c r="G1331" s="11">
        <v>1</v>
      </c>
      <c r="H1331" t="s">
        <v>2379</v>
      </c>
      <c r="I1331" t="str" cm="1">
        <f t="array" ref="I1331">_xlfn.IFS(B1331&lt;=18,"UNDERWEIGHT",B1331&lt;=24.9,"NORMALWEIGHT",B1331&lt;=29.9,"OVERWEIGHT",B1331&gt;=30,"OBESITY")</f>
        <v>OVERWEIGHT</v>
      </c>
      <c r="J1331" t="str" cm="1">
        <f t="array" ref="J1331">_xlfn.IFS(C1331&lt;=5.7,"NORMAL",C1331&lt;=6.4,"PREDIABETES",C1331&gt;=6.5,"DIABETES")</f>
        <v>NORMAL</v>
      </c>
    </row>
    <row r="1332" spans="1:10" x14ac:dyDescent="0.25">
      <c r="A1332" t="s">
        <v>1039</v>
      </c>
      <c r="B1332">
        <v>17.68</v>
      </c>
      <c r="C1332">
        <v>8.57</v>
      </c>
      <c r="D1332" t="s">
        <v>2380</v>
      </c>
      <c r="E1332" t="s">
        <v>2379</v>
      </c>
      <c r="F1332" t="s">
        <v>2380</v>
      </c>
      <c r="G1332" s="11">
        <v>1</v>
      </c>
      <c r="H1332" t="s">
        <v>2379</v>
      </c>
      <c r="I1332" t="str" cm="1">
        <f t="array" ref="I1332">_xlfn.IFS(B1332&lt;=18,"UNDERWEIGHT",B1332&lt;=24.9,"NORMALWEIGHT",B1332&lt;=29.9,"OVERWEIGHT",B1332&gt;=30,"OBESITY")</f>
        <v>UNDERWEIGHT</v>
      </c>
      <c r="J1332" t="str" cm="1">
        <f t="array" ref="J1332">_xlfn.IFS(C1332&lt;=5.7,"NORMAL",C1332&lt;=6.4,"PREDIABETES",C1332&gt;=6.5,"DIABETES")</f>
        <v>DIABETES</v>
      </c>
    </row>
    <row r="1333" spans="1:10" x14ac:dyDescent="0.25">
      <c r="A1333" t="s">
        <v>1038</v>
      </c>
      <c r="B1333">
        <v>30.875</v>
      </c>
      <c r="C1333">
        <v>4.0999999999999996</v>
      </c>
      <c r="D1333" t="s">
        <v>2379</v>
      </c>
      <c r="E1333" t="s">
        <v>2379</v>
      </c>
      <c r="F1333" t="s">
        <v>2379</v>
      </c>
      <c r="G1333" s="11">
        <v>0</v>
      </c>
      <c r="H1333" t="s">
        <v>2379</v>
      </c>
      <c r="I1333" t="str" cm="1">
        <f t="array" ref="I1333">_xlfn.IFS(B1333&lt;=18,"UNDERWEIGHT",B1333&lt;=24.9,"NORMALWEIGHT",B1333&lt;=29.9,"OVERWEIGHT",B1333&gt;=30,"OBESITY")</f>
        <v>OBESITY</v>
      </c>
      <c r="J1333" t="str" cm="1">
        <f t="array" ref="J1333">_xlfn.IFS(C1333&lt;=5.7,"NORMAL",C1333&lt;=6.4,"PREDIABETES",C1333&gt;=6.5,"DIABETES")</f>
        <v>NORMAL</v>
      </c>
    </row>
    <row r="1334" spans="1:10" x14ac:dyDescent="0.25">
      <c r="A1334" t="s">
        <v>1037</v>
      </c>
      <c r="B1334">
        <v>30.81</v>
      </c>
      <c r="C1334">
        <v>4.49</v>
      </c>
      <c r="D1334" t="s">
        <v>2379</v>
      </c>
      <c r="E1334" t="s">
        <v>2379</v>
      </c>
      <c r="F1334" t="s">
        <v>2379</v>
      </c>
      <c r="G1334" s="11">
        <v>0</v>
      </c>
      <c r="H1334" t="s">
        <v>2379</v>
      </c>
      <c r="I1334" t="str" cm="1">
        <f t="array" ref="I1334">_xlfn.IFS(B1334&lt;=18,"UNDERWEIGHT",B1334&lt;=24.9,"NORMALWEIGHT",B1334&lt;=29.9,"OVERWEIGHT",B1334&gt;=30,"OBESITY")</f>
        <v>OBESITY</v>
      </c>
      <c r="J1334" t="str" cm="1">
        <f t="array" ref="J1334">_xlfn.IFS(C1334&lt;=5.7,"NORMAL",C1334&lt;=6.4,"PREDIABETES",C1334&gt;=6.5,"DIABETES")</f>
        <v>NORMAL</v>
      </c>
    </row>
    <row r="1335" spans="1:10" x14ac:dyDescent="0.25">
      <c r="A1335" t="s">
        <v>1036</v>
      </c>
      <c r="B1335">
        <v>36.85</v>
      </c>
      <c r="C1335">
        <v>8.8000000000000007</v>
      </c>
      <c r="D1335" t="s">
        <v>2379</v>
      </c>
      <c r="E1335" t="s">
        <v>2379</v>
      </c>
      <c r="F1335" t="s">
        <v>2379</v>
      </c>
      <c r="G1335" s="11">
        <v>2</v>
      </c>
      <c r="H1335" t="s">
        <v>2379</v>
      </c>
      <c r="I1335" t="str" cm="1">
        <f t="array" ref="I1335">_xlfn.IFS(B1335&lt;=18,"UNDERWEIGHT",B1335&lt;=24.9,"NORMALWEIGHT",B1335&lt;=29.9,"OVERWEIGHT",B1335&gt;=30,"OBESITY")</f>
        <v>OBESITY</v>
      </c>
      <c r="J1335" t="str" cm="1">
        <f t="array" ref="J1335">_xlfn.IFS(C1335&lt;=5.7,"NORMAL",C1335&lt;=6.4,"PREDIABETES",C1335&gt;=6.5,"DIABETES")</f>
        <v>DIABETES</v>
      </c>
    </row>
    <row r="1336" spans="1:10" x14ac:dyDescent="0.25">
      <c r="A1336" t="s">
        <v>1035</v>
      </c>
      <c r="B1336">
        <v>35.86</v>
      </c>
      <c r="C1336">
        <v>7.93</v>
      </c>
      <c r="D1336" t="s">
        <v>2379</v>
      </c>
      <c r="E1336" t="s">
        <v>2379</v>
      </c>
      <c r="F1336" t="s">
        <v>2379</v>
      </c>
      <c r="G1336" s="11">
        <v>2</v>
      </c>
      <c r="H1336" t="s">
        <v>2379</v>
      </c>
      <c r="I1336" t="str" cm="1">
        <f t="array" ref="I1336">_xlfn.IFS(B1336&lt;=18,"UNDERWEIGHT",B1336&lt;=24.9,"NORMALWEIGHT",B1336&lt;=29.9,"OVERWEIGHT",B1336&gt;=30,"OBESITY")</f>
        <v>OBESITY</v>
      </c>
      <c r="J1336" t="str" cm="1">
        <f t="array" ref="J1336">_xlfn.IFS(C1336&lt;=5.7,"NORMAL",C1336&lt;=6.4,"PREDIABETES",C1336&gt;=6.5,"DIABETES")</f>
        <v>DIABETES</v>
      </c>
    </row>
    <row r="1337" spans="1:10" x14ac:dyDescent="0.25">
      <c r="A1337" t="s">
        <v>1034</v>
      </c>
      <c r="B1337">
        <v>30.3</v>
      </c>
      <c r="C1337">
        <v>9.4499999999999993</v>
      </c>
      <c r="D1337" t="s">
        <v>2379</v>
      </c>
      <c r="E1337" t="s">
        <v>2379</v>
      </c>
      <c r="F1337" t="s">
        <v>2379</v>
      </c>
      <c r="G1337" s="11">
        <v>2</v>
      </c>
      <c r="H1337" t="s">
        <v>2379</v>
      </c>
      <c r="I1337" t="str" cm="1">
        <f t="array" ref="I1337">_xlfn.IFS(B1337&lt;=18,"UNDERWEIGHT",B1337&lt;=24.9,"NORMALWEIGHT",B1337&lt;=29.9,"OVERWEIGHT",B1337&gt;=30,"OBESITY")</f>
        <v>OBESITY</v>
      </c>
      <c r="J1337" t="str" cm="1">
        <f t="array" ref="J1337">_xlfn.IFS(C1337&lt;=5.7,"NORMAL",C1337&lt;=6.4,"PREDIABETES",C1337&gt;=6.5,"DIABETES")</f>
        <v>DIABETES</v>
      </c>
    </row>
    <row r="1338" spans="1:10" x14ac:dyDescent="0.25">
      <c r="A1338" t="s">
        <v>1033</v>
      </c>
      <c r="B1338">
        <v>32.015000000000001</v>
      </c>
      <c r="C1338">
        <v>7.67</v>
      </c>
      <c r="D1338" t="s">
        <v>2379</v>
      </c>
      <c r="E1338" t="s">
        <v>2379</v>
      </c>
      <c r="F1338" t="s">
        <v>2379</v>
      </c>
      <c r="G1338" s="11">
        <v>0</v>
      </c>
      <c r="H1338" t="s">
        <v>2379</v>
      </c>
      <c r="I1338" t="str" cm="1">
        <f t="array" ref="I1338">_xlfn.IFS(B1338&lt;=18,"UNDERWEIGHT",B1338&lt;=24.9,"NORMALWEIGHT",B1338&lt;=29.9,"OVERWEIGHT",B1338&gt;=30,"OBESITY")</f>
        <v>OBESITY</v>
      </c>
      <c r="J1338" t="str" cm="1">
        <f t="array" ref="J1338">_xlfn.IFS(C1338&lt;=5.7,"NORMAL",C1338&lt;=6.4,"PREDIABETES",C1338&gt;=6.5,"DIABETES")</f>
        <v>DIABETES</v>
      </c>
    </row>
    <row r="1339" spans="1:10" x14ac:dyDescent="0.25">
      <c r="A1339" t="s">
        <v>1032</v>
      </c>
      <c r="B1339">
        <v>25.06</v>
      </c>
      <c r="C1339">
        <v>10.53</v>
      </c>
      <c r="D1339" t="s">
        <v>2379</v>
      </c>
      <c r="E1339" t="s">
        <v>2379</v>
      </c>
      <c r="F1339" t="s">
        <v>2379</v>
      </c>
      <c r="G1339" s="11">
        <v>2</v>
      </c>
      <c r="H1339" t="s">
        <v>2379</v>
      </c>
      <c r="I1339" t="str" cm="1">
        <f t="array" ref="I1339">_xlfn.IFS(B1339&lt;=18,"UNDERWEIGHT",B1339&lt;=24.9,"NORMALWEIGHT",B1339&lt;=29.9,"OVERWEIGHT",B1339&gt;=30,"OBESITY")</f>
        <v>OVERWEIGHT</v>
      </c>
      <c r="J1339" t="str" cm="1">
        <f t="array" ref="J1339">_xlfn.IFS(C1339&lt;=5.7,"NORMAL",C1339&lt;=6.4,"PREDIABETES",C1339&gt;=6.5,"DIABETES")</f>
        <v>DIABETES</v>
      </c>
    </row>
    <row r="1340" spans="1:10" x14ac:dyDescent="0.25">
      <c r="A1340" t="s">
        <v>1031</v>
      </c>
      <c r="B1340">
        <v>18.829999999999998</v>
      </c>
      <c r="C1340">
        <v>10.08</v>
      </c>
      <c r="D1340" t="s">
        <v>2380</v>
      </c>
      <c r="E1340" t="s">
        <v>2379</v>
      </c>
      <c r="F1340" t="s">
        <v>2379</v>
      </c>
      <c r="G1340" s="11">
        <v>0</v>
      </c>
      <c r="H1340" t="s">
        <v>2379</v>
      </c>
      <c r="I1340" t="str" cm="1">
        <f t="array" ref="I1340">_xlfn.IFS(B1340&lt;=18,"UNDERWEIGHT",B1340&lt;=24.9,"NORMALWEIGHT",B1340&lt;=29.9,"OVERWEIGHT",B1340&gt;=30,"OBESITY")</f>
        <v>NORMALWEIGHT</v>
      </c>
      <c r="J1340" t="str" cm="1">
        <f t="array" ref="J1340">_xlfn.IFS(C1340&lt;=5.7,"NORMAL",C1340&lt;=6.4,"PREDIABETES",C1340&gt;=6.5,"DIABETES")</f>
        <v>DIABETES</v>
      </c>
    </row>
    <row r="1341" spans="1:10" x14ac:dyDescent="0.25">
      <c r="A1341" t="s">
        <v>1030</v>
      </c>
      <c r="B1341">
        <v>47.52</v>
      </c>
      <c r="C1341">
        <v>11.39</v>
      </c>
      <c r="D1341" t="s">
        <v>2380</v>
      </c>
      <c r="E1341" t="s">
        <v>2379</v>
      </c>
      <c r="F1341" t="s">
        <v>2379</v>
      </c>
      <c r="G1341" s="11">
        <v>1</v>
      </c>
      <c r="H1341" t="s">
        <v>2379</v>
      </c>
      <c r="I1341" t="str" cm="1">
        <f t="array" ref="I1341">_xlfn.IFS(B1341&lt;=18,"UNDERWEIGHT",B1341&lt;=24.9,"NORMALWEIGHT",B1341&lt;=29.9,"OVERWEIGHT",B1341&gt;=30,"OBESITY")</f>
        <v>OBESITY</v>
      </c>
      <c r="J1341" t="str" cm="1">
        <f t="array" ref="J1341">_xlfn.IFS(C1341&lt;=5.7,"NORMAL",C1341&lt;=6.4,"PREDIABETES",C1341&gt;=6.5,"DIABETES")</f>
        <v>DIABETES</v>
      </c>
    </row>
    <row r="1342" spans="1:10" x14ac:dyDescent="0.25">
      <c r="A1342" t="s">
        <v>1029</v>
      </c>
      <c r="B1342">
        <v>37.82</v>
      </c>
      <c r="C1342">
        <v>6.36</v>
      </c>
      <c r="D1342" t="s">
        <v>2379</v>
      </c>
      <c r="E1342" t="s">
        <v>2379</v>
      </c>
      <c r="F1342" t="s">
        <v>2379</v>
      </c>
      <c r="G1342" s="11">
        <v>0</v>
      </c>
      <c r="H1342" t="s">
        <v>2379</v>
      </c>
      <c r="I1342" t="str" cm="1">
        <f t="array" ref="I1342">_xlfn.IFS(B1342&lt;=18,"UNDERWEIGHT",B1342&lt;=24.9,"NORMALWEIGHT",B1342&lt;=29.9,"OVERWEIGHT",B1342&gt;=30,"OBESITY")</f>
        <v>OBESITY</v>
      </c>
      <c r="J1342" t="str" cm="1">
        <f t="array" ref="J1342">_xlfn.IFS(C1342&lt;=5.7,"NORMAL",C1342&lt;=6.4,"PREDIABETES",C1342&gt;=6.5,"DIABETES")</f>
        <v>PREDIABETES</v>
      </c>
    </row>
    <row r="1343" spans="1:10" x14ac:dyDescent="0.25">
      <c r="A1343" t="s">
        <v>1028</v>
      </c>
      <c r="B1343">
        <v>44.16</v>
      </c>
      <c r="C1343">
        <v>5.31</v>
      </c>
      <c r="D1343" t="s">
        <v>2380</v>
      </c>
      <c r="E1343" t="s">
        <v>2379</v>
      </c>
      <c r="F1343" t="s">
        <v>2379</v>
      </c>
      <c r="G1343" s="11">
        <v>0</v>
      </c>
      <c r="H1343" t="s">
        <v>2379</v>
      </c>
      <c r="I1343" t="str" cm="1">
        <f t="array" ref="I1343">_xlfn.IFS(B1343&lt;=18,"UNDERWEIGHT",B1343&lt;=24.9,"NORMALWEIGHT",B1343&lt;=29.9,"OVERWEIGHT",B1343&gt;=30,"OBESITY")</f>
        <v>OBESITY</v>
      </c>
      <c r="J1343" t="str" cm="1">
        <f t="array" ref="J1343">_xlfn.IFS(C1343&lt;=5.7,"NORMAL",C1343&lt;=6.4,"PREDIABETES",C1343&gt;=6.5,"DIABETES")</f>
        <v>NORMAL</v>
      </c>
    </row>
    <row r="1344" spans="1:10" x14ac:dyDescent="0.25">
      <c r="A1344" t="s">
        <v>1027</v>
      </c>
      <c r="B1344">
        <v>37.049999999999997</v>
      </c>
      <c r="C1344">
        <v>4.74</v>
      </c>
      <c r="D1344" t="s">
        <v>2379</v>
      </c>
      <c r="E1344" t="s">
        <v>2379</v>
      </c>
      <c r="F1344" t="s">
        <v>2380</v>
      </c>
      <c r="G1344" s="11">
        <v>1</v>
      </c>
      <c r="H1344" t="s">
        <v>2379</v>
      </c>
      <c r="I1344" t="str" cm="1">
        <f t="array" ref="I1344">_xlfn.IFS(B1344&lt;=18,"UNDERWEIGHT",B1344&lt;=24.9,"NORMALWEIGHT",B1344&lt;=29.9,"OVERWEIGHT",B1344&gt;=30,"OBESITY")</f>
        <v>OBESITY</v>
      </c>
      <c r="J1344" t="str" cm="1">
        <f t="array" ref="J1344">_xlfn.IFS(C1344&lt;=5.7,"NORMAL",C1344&lt;=6.4,"PREDIABETES",C1344&gt;=6.5,"DIABETES")</f>
        <v>NORMAL</v>
      </c>
    </row>
    <row r="1345" spans="1:10" x14ac:dyDescent="0.25">
      <c r="A1345" t="s">
        <v>1026</v>
      </c>
      <c r="B1345">
        <v>18.66</v>
      </c>
      <c r="C1345">
        <v>11.35</v>
      </c>
      <c r="D1345" t="s">
        <v>2379</v>
      </c>
      <c r="E1345" t="s">
        <v>2379</v>
      </c>
      <c r="F1345" t="s">
        <v>2379</v>
      </c>
      <c r="G1345" s="11">
        <v>0</v>
      </c>
      <c r="H1345" t="s">
        <v>2379</v>
      </c>
      <c r="I1345" t="str" cm="1">
        <f t="array" ref="I1345">_xlfn.IFS(B1345&lt;=18,"UNDERWEIGHT",B1345&lt;=24.9,"NORMALWEIGHT",B1345&lt;=29.9,"OVERWEIGHT",B1345&gt;=30,"OBESITY")</f>
        <v>NORMALWEIGHT</v>
      </c>
      <c r="J1345" t="str" cm="1">
        <f t="array" ref="J1345">_xlfn.IFS(C1345&lt;=5.7,"NORMAL",C1345&lt;=6.4,"PREDIABETES",C1345&gt;=6.5,"DIABETES")</f>
        <v>DIABETES</v>
      </c>
    </row>
    <row r="1346" spans="1:10" x14ac:dyDescent="0.25">
      <c r="A1346" t="s">
        <v>1025</v>
      </c>
      <c r="B1346">
        <v>36.200000000000003</v>
      </c>
      <c r="C1346">
        <v>6.81</v>
      </c>
      <c r="D1346" t="s">
        <v>2380</v>
      </c>
      <c r="E1346" t="s">
        <v>2379</v>
      </c>
      <c r="F1346" t="s">
        <v>2379</v>
      </c>
      <c r="G1346" s="11">
        <v>1</v>
      </c>
      <c r="H1346" t="s">
        <v>2379</v>
      </c>
      <c r="I1346" t="str" cm="1">
        <f t="array" ref="I1346">_xlfn.IFS(B1346&lt;=18,"UNDERWEIGHT",B1346&lt;=24.9,"NORMALWEIGHT",B1346&lt;=29.9,"OVERWEIGHT",B1346&gt;=30,"OBESITY")</f>
        <v>OBESITY</v>
      </c>
      <c r="J1346" t="str" cm="1">
        <f t="array" ref="J1346">_xlfn.IFS(C1346&lt;=5.7,"NORMAL",C1346&lt;=6.4,"PREDIABETES",C1346&gt;=6.5,"DIABETES")</f>
        <v>DIABETES</v>
      </c>
    </row>
    <row r="1347" spans="1:10" x14ac:dyDescent="0.25">
      <c r="A1347" t="s">
        <v>1024</v>
      </c>
      <c r="B1347">
        <v>18.87</v>
      </c>
      <c r="C1347">
        <v>8.06</v>
      </c>
      <c r="D1347" t="s">
        <v>2379</v>
      </c>
      <c r="E1347" t="s">
        <v>2379</v>
      </c>
      <c r="F1347" t="s">
        <v>2379</v>
      </c>
      <c r="G1347" s="11">
        <v>0</v>
      </c>
      <c r="H1347" t="s">
        <v>2379</v>
      </c>
      <c r="I1347" t="str" cm="1">
        <f t="array" ref="I1347">_xlfn.IFS(B1347&lt;=18,"UNDERWEIGHT",B1347&lt;=24.9,"NORMALWEIGHT",B1347&lt;=29.9,"OVERWEIGHT",B1347&gt;=30,"OBESITY")</f>
        <v>NORMALWEIGHT</v>
      </c>
      <c r="J1347" t="str" cm="1">
        <f t="array" ref="J1347">_xlfn.IFS(C1347&lt;=5.7,"NORMAL",C1347&lt;=6.4,"PREDIABETES",C1347&gt;=6.5,"DIABETES")</f>
        <v>DIABETES</v>
      </c>
    </row>
    <row r="1348" spans="1:10" x14ac:dyDescent="0.25">
      <c r="A1348" t="s">
        <v>1023</v>
      </c>
      <c r="B1348">
        <v>32.299999999999997</v>
      </c>
      <c r="C1348">
        <v>6.74</v>
      </c>
      <c r="D1348" t="s">
        <v>2380</v>
      </c>
      <c r="E1348" t="s">
        <v>2379</v>
      </c>
      <c r="F1348" t="s">
        <v>2379</v>
      </c>
      <c r="G1348" s="11">
        <v>1</v>
      </c>
      <c r="H1348" t="s">
        <v>2379</v>
      </c>
      <c r="I1348" t="str" cm="1">
        <f t="array" ref="I1348">_xlfn.IFS(B1348&lt;=18,"UNDERWEIGHT",B1348&lt;=24.9,"NORMALWEIGHT",B1348&lt;=29.9,"OVERWEIGHT",B1348&gt;=30,"OBESITY")</f>
        <v>OBESITY</v>
      </c>
      <c r="J1348" t="str" cm="1">
        <f t="array" ref="J1348">_xlfn.IFS(C1348&lt;=5.7,"NORMAL",C1348&lt;=6.4,"PREDIABETES",C1348&gt;=6.5,"DIABETES")</f>
        <v>DIABETES</v>
      </c>
    </row>
    <row r="1349" spans="1:10" x14ac:dyDescent="0.25">
      <c r="A1349" t="s">
        <v>1022</v>
      </c>
      <c r="B1349">
        <v>22.64</v>
      </c>
      <c r="C1349">
        <v>6.54</v>
      </c>
      <c r="D1349" t="s">
        <v>2380</v>
      </c>
      <c r="E1349" t="s">
        <v>2379</v>
      </c>
      <c r="F1349" t="s">
        <v>2379</v>
      </c>
      <c r="G1349" s="11">
        <v>2</v>
      </c>
      <c r="H1349" t="s">
        <v>2379</v>
      </c>
      <c r="I1349" t="str" cm="1">
        <f t="array" ref="I1349">_xlfn.IFS(B1349&lt;=18,"UNDERWEIGHT",B1349&lt;=24.9,"NORMALWEIGHT",B1349&lt;=29.9,"OVERWEIGHT",B1349&gt;=30,"OBESITY")</f>
        <v>NORMALWEIGHT</v>
      </c>
      <c r="J1349" t="str" cm="1">
        <f t="array" ref="J1349">_xlfn.IFS(C1349&lt;=5.7,"NORMAL",C1349&lt;=6.4,"PREDIABETES",C1349&gt;=6.5,"DIABETES")</f>
        <v>DIABETES</v>
      </c>
    </row>
    <row r="1350" spans="1:10" x14ac:dyDescent="0.25">
      <c r="A1350" t="s">
        <v>1021</v>
      </c>
      <c r="B1350">
        <v>28.69</v>
      </c>
      <c r="C1350">
        <v>5.4</v>
      </c>
      <c r="D1350" t="s">
        <v>2379</v>
      </c>
      <c r="E1350" t="s">
        <v>2379</v>
      </c>
      <c r="F1350" t="s">
        <v>2379</v>
      </c>
      <c r="G1350" s="11">
        <v>0</v>
      </c>
      <c r="H1350" t="s">
        <v>2379</v>
      </c>
      <c r="I1350" t="str" cm="1">
        <f t="array" ref="I1350">_xlfn.IFS(B1350&lt;=18,"UNDERWEIGHT",B1350&lt;=24.9,"NORMALWEIGHT",B1350&lt;=29.9,"OVERWEIGHT",B1350&gt;=30,"OBESITY")</f>
        <v>OVERWEIGHT</v>
      </c>
      <c r="J1350" t="str" cm="1">
        <f t="array" ref="J1350">_xlfn.IFS(C1350&lt;=5.7,"NORMAL",C1350&lt;=6.4,"PREDIABETES",C1350&gt;=6.5,"DIABETES")</f>
        <v>NORMAL</v>
      </c>
    </row>
    <row r="1351" spans="1:10" x14ac:dyDescent="0.25">
      <c r="A1351" t="s">
        <v>1020</v>
      </c>
      <c r="B1351">
        <v>28.16</v>
      </c>
      <c r="C1351">
        <v>5.58</v>
      </c>
      <c r="D1351" t="s">
        <v>2380</v>
      </c>
      <c r="E1351" t="s">
        <v>2379</v>
      </c>
      <c r="F1351" t="s">
        <v>2379</v>
      </c>
      <c r="G1351" s="11">
        <v>0</v>
      </c>
      <c r="H1351" t="s">
        <v>2379</v>
      </c>
      <c r="I1351" t="str" cm="1">
        <f t="array" ref="I1351">_xlfn.IFS(B1351&lt;=18,"UNDERWEIGHT",B1351&lt;=24.9,"NORMALWEIGHT",B1351&lt;=29.9,"OVERWEIGHT",B1351&gt;=30,"OBESITY")</f>
        <v>OVERWEIGHT</v>
      </c>
      <c r="J1351" t="str" cm="1">
        <f t="array" ref="J1351">_xlfn.IFS(C1351&lt;=5.7,"NORMAL",C1351&lt;=6.4,"PREDIABETES",C1351&gt;=6.5,"DIABETES")</f>
        <v>NORMAL</v>
      </c>
    </row>
    <row r="1352" spans="1:10" x14ac:dyDescent="0.25">
      <c r="A1352" t="s">
        <v>1019</v>
      </c>
      <c r="B1352">
        <v>45.54</v>
      </c>
      <c r="C1352">
        <v>5.84</v>
      </c>
      <c r="D1352" t="s">
        <v>2379</v>
      </c>
      <c r="E1352" t="s">
        <v>2379</v>
      </c>
      <c r="F1352" t="s">
        <v>2380</v>
      </c>
      <c r="G1352" s="11">
        <v>1</v>
      </c>
      <c r="H1352" t="s">
        <v>2379</v>
      </c>
      <c r="I1352" t="str" cm="1">
        <f t="array" ref="I1352">_xlfn.IFS(B1352&lt;=18,"UNDERWEIGHT",B1352&lt;=24.9,"NORMALWEIGHT",B1352&lt;=29.9,"OVERWEIGHT",B1352&gt;=30,"OBESITY")</f>
        <v>OBESITY</v>
      </c>
      <c r="J1352" t="str" cm="1">
        <f t="array" ref="J1352">_xlfn.IFS(C1352&lt;=5.7,"NORMAL",C1352&lt;=6.4,"PREDIABETES",C1352&gt;=6.5,"DIABETES")</f>
        <v>PREDIABETES</v>
      </c>
    </row>
    <row r="1353" spans="1:10" x14ac:dyDescent="0.25">
      <c r="A1353" t="s">
        <v>1018</v>
      </c>
      <c r="B1353">
        <v>28.7</v>
      </c>
      <c r="C1353">
        <v>4.2</v>
      </c>
      <c r="D1353" t="s">
        <v>2379</v>
      </c>
      <c r="E1353" t="s">
        <v>2379</v>
      </c>
      <c r="F1353" t="s">
        <v>2379</v>
      </c>
      <c r="G1353" s="11">
        <v>0</v>
      </c>
      <c r="H1353" t="s">
        <v>2379</v>
      </c>
      <c r="I1353" t="str" cm="1">
        <f t="array" ref="I1353">_xlfn.IFS(B1353&lt;=18,"UNDERWEIGHT",B1353&lt;=24.9,"NORMALWEIGHT",B1353&lt;=29.9,"OVERWEIGHT",B1353&gt;=30,"OBESITY")</f>
        <v>OVERWEIGHT</v>
      </c>
      <c r="J1353" t="str" cm="1">
        <f t="array" ref="J1353">_xlfn.IFS(C1353&lt;=5.7,"NORMAL",C1353&lt;=6.4,"PREDIABETES",C1353&gt;=6.5,"DIABETES")</f>
        <v>NORMAL</v>
      </c>
    </row>
    <row r="1354" spans="1:10" x14ac:dyDescent="0.25">
      <c r="A1354" t="s">
        <v>1017</v>
      </c>
      <c r="B1354">
        <v>27.74</v>
      </c>
      <c r="C1354">
        <v>6.06</v>
      </c>
      <c r="D1354" t="s">
        <v>2380</v>
      </c>
      <c r="E1354" t="s">
        <v>2379</v>
      </c>
      <c r="F1354" t="s">
        <v>2379</v>
      </c>
      <c r="G1354" s="11">
        <v>0</v>
      </c>
      <c r="H1354" t="s">
        <v>2379</v>
      </c>
      <c r="I1354" t="str" cm="1">
        <f t="array" ref="I1354">_xlfn.IFS(B1354&lt;=18,"UNDERWEIGHT",B1354&lt;=24.9,"NORMALWEIGHT",B1354&lt;=29.9,"OVERWEIGHT",B1354&gt;=30,"OBESITY")</f>
        <v>OVERWEIGHT</v>
      </c>
      <c r="J1354" t="str" cm="1">
        <f t="array" ref="J1354">_xlfn.IFS(C1354&lt;=5.7,"NORMAL",C1354&lt;=6.4,"PREDIABETES",C1354&gt;=6.5,"DIABETES")</f>
        <v>PREDIABETES</v>
      </c>
    </row>
    <row r="1355" spans="1:10" x14ac:dyDescent="0.25">
      <c r="A1355" t="s">
        <v>1016</v>
      </c>
      <c r="B1355">
        <v>36.954999999999998</v>
      </c>
      <c r="C1355">
        <v>7.57</v>
      </c>
      <c r="D1355" t="s">
        <v>2379</v>
      </c>
      <c r="E1355" t="s">
        <v>2379</v>
      </c>
      <c r="F1355" t="s">
        <v>2379</v>
      </c>
      <c r="G1355" s="11">
        <v>0</v>
      </c>
      <c r="H1355" t="s">
        <v>2379</v>
      </c>
      <c r="I1355" t="str" cm="1">
        <f t="array" ref="I1355">_xlfn.IFS(B1355&lt;=18,"UNDERWEIGHT",B1355&lt;=24.9,"NORMALWEIGHT",B1355&lt;=29.9,"OVERWEIGHT",B1355&gt;=30,"OBESITY")</f>
        <v>OBESITY</v>
      </c>
      <c r="J1355" t="str" cm="1">
        <f t="array" ref="J1355">_xlfn.IFS(C1355&lt;=5.7,"NORMAL",C1355&lt;=6.4,"PREDIABETES",C1355&gt;=6.5,"DIABETES")</f>
        <v>DIABETES</v>
      </c>
    </row>
    <row r="1356" spans="1:10" x14ac:dyDescent="0.25">
      <c r="A1356" t="s">
        <v>1015</v>
      </c>
      <c r="B1356">
        <v>30.69</v>
      </c>
      <c r="C1356">
        <v>6.15</v>
      </c>
      <c r="D1356" t="s">
        <v>2379</v>
      </c>
      <c r="E1356" t="s">
        <v>2379</v>
      </c>
      <c r="F1356" t="s">
        <v>2379</v>
      </c>
      <c r="G1356" s="11">
        <v>0</v>
      </c>
      <c r="H1356" t="s">
        <v>2379</v>
      </c>
      <c r="I1356" t="str" cm="1">
        <f t="array" ref="I1356">_xlfn.IFS(B1356&lt;=18,"UNDERWEIGHT",B1356&lt;=24.9,"NORMALWEIGHT",B1356&lt;=29.9,"OVERWEIGHT",B1356&gt;=30,"OBESITY")</f>
        <v>OBESITY</v>
      </c>
      <c r="J1356" t="str" cm="1">
        <f t="array" ref="J1356">_xlfn.IFS(C1356&lt;=5.7,"NORMAL",C1356&lt;=6.4,"PREDIABETES",C1356&gt;=6.5,"DIABETES")</f>
        <v>PREDIABETES</v>
      </c>
    </row>
    <row r="1357" spans="1:10" x14ac:dyDescent="0.25">
      <c r="A1357" t="s">
        <v>1014</v>
      </c>
      <c r="B1357">
        <v>24.984999999999999</v>
      </c>
      <c r="C1357">
        <v>4.5599999999999996</v>
      </c>
      <c r="D1357" t="s">
        <v>2379</v>
      </c>
      <c r="E1357" t="s">
        <v>2379</v>
      </c>
      <c r="F1357" t="s">
        <v>2379</v>
      </c>
      <c r="G1357" s="11">
        <v>0</v>
      </c>
      <c r="H1357" t="s">
        <v>2379</v>
      </c>
      <c r="I1357" t="str" cm="1">
        <f t="array" ref="I1357">_xlfn.IFS(B1357&lt;=18,"UNDERWEIGHT",B1357&lt;=24.9,"NORMALWEIGHT",B1357&lt;=29.9,"OVERWEIGHT",B1357&gt;=30,"OBESITY")</f>
        <v>OVERWEIGHT</v>
      </c>
      <c r="J1357" t="str" cm="1">
        <f t="array" ref="J1357">_xlfn.IFS(C1357&lt;=5.7,"NORMAL",C1357&lt;=6.4,"PREDIABETES",C1357&gt;=6.5,"DIABETES")</f>
        <v>NORMAL</v>
      </c>
    </row>
    <row r="1358" spans="1:10" x14ac:dyDescent="0.25">
      <c r="A1358" t="s">
        <v>1013</v>
      </c>
      <c r="B1358">
        <v>39.42</v>
      </c>
      <c r="C1358">
        <v>4.72</v>
      </c>
      <c r="D1358" t="s">
        <v>2380</v>
      </c>
      <c r="E1358" t="s">
        <v>2379</v>
      </c>
      <c r="F1358" t="s">
        <v>2379</v>
      </c>
      <c r="G1358" s="11">
        <v>1</v>
      </c>
      <c r="H1358" t="s">
        <v>2379</v>
      </c>
      <c r="I1358" t="str" cm="1">
        <f t="array" ref="I1358">_xlfn.IFS(B1358&lt;=18,"UNDERWEIGHT",B1358&lt;=24.9,"NORMALWEIGHT",B1358&lt;=29.9,"OVERWEIGHT",B1358&gt;=30,"OBESITY")</f>
        <v>OBESITY</v>
      </c>
      <c r="J1358" t="str" cm="1">
        <f t="array" ref="J1358">_xlfn.IFS(C1358&lt;=5.7,"NORMAL",C1358&lt;=6.4,"PREDIABETES",C1358&gt;=6.5,"DIABETES")</f>
        <v>NORMAL</v>
      </c>
    </row>
    <row r="1359" spans="1:10" x14ac:dyDescent="0.25">
      <c r="A1359" t="s">
        <v>1012</v>
      </c>
      <c r="B1359">
        <v>16.8</v>
      </c>
      <c r="C1359">
        <v>7.98</v>
      </c>
      <c r="D1359" t="s">
        <v>2379</v>
      </c>
      <c r="E1359" t="s">
        <v>2379</v>
      </c>
      <c r="F1359" t="s">
        <v>2379</v>
      </c>
      <c r="G1359" s="11">
        <v>0</v>
      </c>
      <c r="H1359" t="s">
        <v>2379</v>
      </c>
      <c r="I1359" t="str" cm="1">
        <f t="array" ref="I1359">_xlfn.IFS(B1359&lt;=18,"UNDERWEIGHT",B1359&lt;=24.9,"NORMALWEIGHT",B1359&lt;=29.9,"OVERWEIGHT",B1359&gt;=30,"OBESITY")</f>
        <v>UNDERWEIGHT</v>
      </c>
      <c r="J1359" t="str" cm="1">
        <f t="array" ref="J1359">_xlfn.IFS(C1359&lt;=5.7,"NORMAL",C1359&lt;=6.4,"PREDIABETES",C1359&gt;=6.5,"DIABETES")</f>
        <v>DIABETES</v>
      </c>
    </row>
    <row r="1360" spans="1:10" x14ac:dyDescent="0.25">
      <c r="A1360" t="s">
        <v>1011</v>
      </c>
      <c r="B1360">
        <v>23.274999999999999</v>
      </c>
      <c r="C1360">
        <v>6.26</v>
      </c>
      <c r="D1360" t="s">
        <v>2380</v>
      </c>
      <c r="E1360" t="s">
        <v>2379</v>
      </c>
      <c r="F1360" t="s">
        <v>2380</v>
      </c>
      <c r="G1360" s="11">
        <v>1</v>
      </c>
      <c r="H1360" t="s">
        <v>2379</v>
      </c>
      <c r="I1360" t="str" cm="1">
        <f t="array" ref="I1360">_xlfn.IFS(B1360&lt;=18,"UNDERWEIGHT",B1360&lt;=24.9,"NORMALWEIGHT",B1360&lt;=29.9,"OVERWEIGHT",B1360&gt;=30,"OBESITY")</f>
        <v>NORMALWEIGHT</v>
      </c>
      <c r="J1360" t="str" cm="1">
        <f t="array" ref="J1360">_xlfn.IFS(C1360&lt;=5.7,"NORMAL",C1360&lt;=6.4,"PREDIABETES",C1360&gt;=6.5,"DIABETES")</f>
        <v>PREDIABETES</v>
      </c>
    </row>
    <row r="1361" spans="1:10" x14ac:dyDescent="0.25">
      <c r="A1361" t="s">
        <v>1010</v>
      </c>
      <c r="B1361">
        <v>22.8</v>
      </c>
      <c r="C1361">
        <v>4.29</v>
      </c>
      <c r="D1361" t="s">
        <v>2380</v>
      </c>
      <c r="E1361" t="s">
        <v>2379</v>
      </c>
      <c r="F1361" t="s">
        <v>2380</v>
      </c>
      <c r="G1361" s="11">
        <v>1</v>
      </c>
      <c r="H1361" t="s">
        <v>2379</v>
      </c>
      <c r="I1361" t="str" cm="1">
        <f t="array" ref="I1361">_xlfn.IFS(B1361&lt;=18,"UNDERWEIGHT",B1361&lt;=24.9,"NORMALWEIGHT",B1361&lt;=29.9,"OVERWEIGHT",B1361&gt;=30,"OBESITY")</f>
        <v>NORMALWEIGHT</v>
      </c>
      <c r="J1361" t="str" cm="1">
        <f t="array" ref="J1361">_xlfn.IFS(C1361&lt;=5.7,"NORMAL",C1361&lt;=6.4,"PREDIABETES",C1361&gt;=6.5,"DIABETES")</f>
        <v>NORMAL</v>
      </c>
    </row>
    <row r="1362" spans="1:10" x14ac:dyDescent="0.25">
      <c r="A1362" t="s">
        <v>1009</v>
      </c>
      <c r="B1362">
        <v>24.3</v>
      </c>
      <c r="C1362">
        <v>5.43</v>
      </c>
      <c r="D1362" t="s">
        <v>2379</v>
      </c>
      <c r="E1362" t="s">
        <v>2379</v>
      </c>
      <c r="F1362" t="s">
        <v>2379</v>
      </c>
      <c r="G1362" s="11">
        <v>2</v>
      </c>
      <c r="H1362" t="s">
        <v>2379</v>
      </c>
      <c r="I1362" t="str" cm="1">
        <f t="array" ref="I1362">_xlfn.IFS(B1362&lt;=18,"UNDERWEIGHT",B1362&lt;=24.9,"NORMALWEIGHT",B1362&lt;=29.9,"OVERWEIGHT",B1362&gt;=30,"OBESITY")</f>
        <v>NORMALWEIGHT</v>
      </c>
      <c r="J1362" t="str" cm="1">
        <f t="array" ref="J1362">_xlfn.IFS(C1362&lt;=5.7,"NORMAL",C1362&lt;=6.4,"PREDIABETES",C1362&gt;=6.5,"DIABETES")</f>
        <v>NORMAL</v>
      </c>
    </row>
    <row r="1363" spans="1:10" x14ac:dyDescent="0.25">
      <c r="A1363" t="s">
        <v>1008</v>
      </c>
      <c r="B1363">
        <v>25.13</v>
      </c>
      <c r="C1363">
        <v>8</v>
      </c>
      <c r="D1363" t="s">
        <v>2380</v>
      </c>
      <c r="E1363" t="s">
        <v>2379</v>
      </c>
      <c r="F1363" t="s">
        <v>2379</v>
      </c>
      <c r="G1363" s="11">
        <v>1</v>
      </c>
      <c r="H1363" t="s">
        <v>2379</v>
      </c>
      <c r="I1363" t="str" cm="1">
        <f t="array" ref="I1363">_xlfn.IFS(B1363&lt;=18,"UNDERWEIGHT",B1363&lt;=24.9,"NORMALWEIGHT",B1363&lt;=29.9,"OVERWEIGHT",B1363&gt;=30,"OBESITY")</f>
        <v>OVERWEIGHT</v>
      </c>
      <c r="J1363" t="str" cm="1">
        <f t="array" ref="J1363">_xlfn.IFS(C1363&lt;=5.7,"NORMAL",C1363&lt;=6.4,"PREDIABETES",C1363&gt;=6.5,"DIABETES")</f>
        <v>DIABETES</v>
      </c>
    </row>
    <row r="1364" spans="1:10" x14ac:dyDescent="0.25">
      <c r="A1364" t="s">
        <v>1007</v>
      </c>
      <c r="B1364">
        <v>22.72</v>
      </c>
      <c r="C1364">
        <v>9.9600000000000009</v>
      </c>
      <c r="D1364" t="s">
        <v>2380</v>
      </c>
      <c r="E1364" t="s">
        <v>2379</v>
      </c>
      <c r="F1364" t="s">
        <v>2379</v>
      </c>
      <c r="G1364" s="11">
        <v>2</v>
      </c>
      <c r="H1364" t="s">
        <v>2379</v>
      </c>
      <c r="I1364" t="str" cm="1">
        <f t="array" ref="I1364">_xlfn.IFS(B1364&lt;=18,"UNDERWEIGHT",B1364&lt;=24.9,"NORMALWEIGHT",B1364&lt;=29.9,"OVERWEIGHT",B1364&gt;=30,"OBESITY")</f>
        <v>NORMALWEIGHT</v>
      </c>
      <c r="J1364" t="str" cm="1">
        <f t="array" ref="J1364">_xlfn.IFS(C1364&lt;=5.7,"NORMAL",C1364&lt;=6.4,"PREDIABETES",C1364&gt;=6.5,"DIABETES")</f>
        <v>DIABETES</v>
      </c>
    </row>
    <row r="1365" spans="1:10" x14ac:dyDescent="0.25">
      <c r="A1365" t="s">
        <v>1006</v>
      </c>
      <c r="B1365">
        <v>32.6</v>
      </c>
      <c r="C1365">
        <v>6.8</v>
      </c>
      <c r="D1365" t="s">
        <v>2380</v>
      </c>
      <c r="E1365" t="s">
        <v>2379</v>
      </c>
      <c r="F1365" t="s">
        <v>2379</v>
      </c>
      <c r="G1365" s="11">
        <v>0</v>
      </c>
      <c r="H1365" t="s">
        <v>2379</v>
      </c>
      <c r="I1365" t="str" cm="1">
        <f t="array" ref="I1365">_xlfn.IFS(B1365&lt;=18,"UNDERWEIGHT",B1365&lt;=24.9,"NORMALWEIGHT",B1365&lt;=29.9,"OVERWEIGHT",B1365&gt;=30,"OBESITY")</f>
        <v>OBESITY</v>
      </c>
      <c r="J1365" t="str" cm="1">
        <f t="array" ref="J1365">_xlfn.IFS(C1365&lt;=5.7,"NORMAL",C1365&lt;=6.4,"PREDIABETES",C1365&gt;=6.5,"DIABETES")</f>
        <v>DIABETES</v>
      </c>
    </row>
    <row r="1366" spans="1:10" x14ac:dyDescent="0.25">
      <c r="A1366" t="s">
        <v>1005</v>
      </c>
      <c r="B1366">
        <v>17.28</v>
      </c>
      <c r="C1366">
        <v>6.22</v>
      </c>
      <c r="D1366" t="s">
        <v>2380</v>
      </c>
      <c r="E1366" t="s">
        <v>2379</v>
      </c>
      <c r="F1366" t="s">
        <v>2379</v>
      </c>
      <c r="G1366" s="11">
        <v>2</v>
      </c>
      <c r="H1366" t="s">
        <v>2379</v>
      </c>
      <c r="I1366" t="str" cm="1">
        <f t="array" ref="I1366">_xlfn.IFS(B1366&lt;=18,"UNDERWEIGHT",B1366&lt;=24.9,"NORMALWEIGHT",B1366&lt;=29.9,"OVERWEIGHT",B1366&gt;=30,"OBESITY")</f>
        <v>UNDERWEIGHT</v>
      </c>
      <c r="J1366" t="str" cm="1">
        <f t="array" ref="J1366">_xlfn.IFS(C1366&lt;=5.7,"NORMAL",C1366&lt;=6.4,"PREDIABETES",C1366&gt;=6.5,"DIABETES")</f>
        <v>PREDIABETES</v>
      </c>
    </row>
    <row r="1367" spans="1:10" x14ac:dyDescent="0.25">
      <c r="A1367" t="s">
        <v>1004</v>
      </c>
      <c r="B1367">
        <v>27.92</v>
      </c>
      <c r="C1367">
        <v>5.79</v>
      </c>
      <c r="D1367" t="s">
        <v>2379</v>
      </c>
      <c r="E1367" t="s">
        <v>2379</v>
      </c>
      <c r="F1367" t="s">
        <v>2379</v>
      </c>
      <c r="G1367" s="11">
        <v>1</v>
      </c>
      <c r="H1367" t="s">
        <v>2379</v>
      </c>
      <c r="I1367" t="str" cm="1">
        <f t="array" ref="I1367">_xlfn.IFS(B1367&lt;=18,"UNDERWEIGHT",B1367&lt;=24.9,"NORMALWEIGHT",B1367&lt;=29.9,"OVERWEIGHT",B1367&gt;=30,"OBESITY")</f>
        <v>OVERWEIGHT</v>
      </c>
      <c r="J1367" t="str" cm="1">
        <f t="array" ref="J1367">_xlfn.IFS(C1367&lt;=5.7,"NORMAL",C1367&lt;=6.4,"PREDIABETES",C1367&gt;=6.5,"DIABETES")</f>
        <v>PREDIABETES</v>
      </c>
    </row>
    <row r="1368" spans="1:10" x14ac:dyDescent="0.25">
      <c r="A1368" t="s">
        <v>1003</v>
      </c>
      <c r="B1368">
        <v>38.284999999999997</v>
      </c>
      <c r="C1368">
        <v>5.41</v>
      </c>
      <c r="D1368" t="s">
        <v>2379</v>
      </c>
      <c r="E1368" t="s">
        <v>2379</v>
      </c>
      <c r="F1368" t="s">
        <v>2379</v>
      </c>
      <c r="G1368" s="11">
        <v>0</v>
      </c>
      <c r="H1368" t="s">
        <v>2379</v>
      </c>
      <c r="I1368" t="str" cm="1">
        <f t="array" ref="I1368">_xlfn.IFS(B1368&lt;=18,"UNDERWEIGHT",B1368&lt;=24.9,"NORMALWEIGHT",B1368&lt;=29.9,"OVERWEIGHT",B1368&gt;=30,"OBESITY")</f>
        <v>OBESITY</v>
      </c>
      <c r="J1368" t="str" cm="1">
        <f t="array" ref="J1368">_xlfn.IFS(C1368&lt;=5.7,"NORMAL",C1368&lt;=6.4,"PREDIABETES",C1368&gt;=6.5,"DIABETES")</f>
        <v>NORMAL</v>
      </c>
    </row>
    <row r="1369" spans="1:10" x14ac:dyDescent="0.25">
      <c r="A1369" t="s">
        <v>1002</v>
      </c>
      <c r="B1369">
        <v>16.48</v>
      </c>
      <c r="C1369">
        <v>11.05</v>
      </c>
      <c r="D1369" t="s">
        <v>2379</v>
      </c>
      <c r="E1369" t="s">
        <v>2379</v>
      </c>
      <c r="F1369" t="s">
        <v>2379</v>
      </c>
      <c r="G1369" s="11">
        <v>0</v>
      </c>
      <c r="H1369" t="s">
        <v>2379</v>
      </c>
      <c r="I1369" t="str" cm="1">
        <f t="array" ref="I1369">_xlfn.IFS(B1369&lt;=18,"UNDERWEIGHT",B1369&lt;=24.9,"NORMALWEIGHT",B1369&lt;=29.9,"OVERWEIGHT",B1369&gt;=30,"OBESITY")</f>
        <v>UNDERWEIGHT</v>
      </c>
      <c r="J1369" t="str" cm="1">
        <f t="array" ref="J1369">_xlfn.IFS(C1369&lt;=5.7,"NORMAL",C1369&lt;=6.4,"PREDIABETES",C1369&gt;=6.5,"DIABETES")</f>
        <v>DIABETES</v>
      </c>
    </row>
    <row r="1370" spans="1:10" x14ac:dyDescent="0.25">
      <c r="A1370" t="s">
        <v>1001</v>
      </c>
      <c r="B1370">
        <v>38.57</v>
      </c>
      <c r="C1370">
        <v>6.27</v>
      </c>
      <c r="D1370" t="s">
        <v>2379</v>
      </c>
      <c r="E1370" t="s">
        <v>2379</v>
      </c>
      <c r="F1370" t="s">
        <v>2379</v>
      </c>
      <c r="G1370" s="11">
        <v>0</v>
      </c>
      <c r="H1370" t="s">
        <v>2379</v>
      </c>
      <c r="I1370" t="str" cm="1">
        <f t="array" ref="I1370">_xlfn.IFS(B1370&lt;=18,"UNDERWEIGHT",B1370&lt;=24.9,"NORMALWEIGHT",B1370&lt;=29.9,"OVERWEIGHT",B1370&gt;=30,"OBESITY")</f>
        <v>OBESITY</v>
      </c>
      <c r="J1370" t="str" cm="1">
        <f t="array" ref="J1370">_xlfn.IFS(C1370&lt;=5.7,"NORMAL",C1370&lt;=6.4,"PREDIABETES",C1370&gt;=6.5,"DIABETES")</f>
        <v>PREDIABETES</v>
      </c>
    </row>
    <row r="1371" spans="1:10" x14ac:dyDescent="0.25">
      <c r="A1371" t="s">
        <v>1000</v>
      </c>
      <c r="B1371">
        <v>43.85</v>
      </c>
      <c r="C1371">
        <v>4.7699999999999996</v>
      </c>
      <c r="D1371" t="s">
        <v>2380</v>
      </c>
      <c r="E1371" t="s">
        <v>2379</v>
      </c>
      <c r="F1371" t="s">
        <v>2379</v>
      </c>
      <c r="G1371" s="11">
        <v>0</v>
      </c>
      <c r="H1371" t="s">
        <v>2379</v>
      </c>
      <c r="I1371" t="str" cm="1">
        <f t="array" ref="I1371">_xlfn.IFS(B1371&lt;=18,"UNDERWEIGHT",B1371&lt;=24.9,"NORMALWEIGHT",B1371&lt;=29.9,"OVERWEIGHT",B1371&gt;=30,"OBESITY")</f>
        <v>OBESITY</v>
      </c>
      <c r="J1371" t="str" cm="1">
        <f t="array" ref="J1371">_xlfn.IFS(C1371&lt;=5.7,"NORMAL",C1371&lt;=6.4,"PREDIABETES",C1371&gt;=6.5,"DIABETES")</f>
        <v>NORMAL</v>
      </c>
    </row>
    <row r="1372" spans="1:10" x14ac:dyDescent="0.25">
      <c r="A1372" t="s">
        <v>999</v>
      </c>
      <c r="B1372">
        <v>30.11</v>
      </c>
      <c r="C1372">
        <v>4.08</v>
      </c>
      <c r="D1372" t="s">
        <v>2379</v>
      </c>
      <c r="E1372" t="s">
        <v>2379</v>
      </c>
      <c r="F1372" t="s">
        <v>2379</v>
      </c>
      <c r="G1372" s="11">
        <v>0</v>
      </c>
      <c r="H1372" t="s">
        <v>2379</v>
      </c>
      <c r="I1372" t="str" cm="1">
        <f t="array" ref="I1372">_xlfn.IFS(B1372&lt;=18,"UNDERWEIGHT",B1372&lt;=24.9,"NORMALWEIGHT",B1372&lt;=29.9,"OVERWEIGHT",B1372&gt;=30,"OBESITY")</f>
        <v>OBESITY</v>
      </c>
      <c r="J1372" t="str" cm="1">
        <f t="array" ref="J1372">_xlfn.IFS(C1372&lt;=5.7,"NORMAL",C1372&lt;=6.4,"PREDIABETES",C1372&gt;=6.5,"DIABETES")</f>
        <v>NORMAL</v>
      </c>
    </row>
    <row r="1373" spans="1:10" x14ac:dyDescent="0.25">
      <c r="A1373" t="s">
        <v>998</v>
      </c>
      <c r="B1373">
        <v>31.59</v>
      </c>
      <c r="C1373">
        <v>6.01</v>
      </c>
      <c r="D1373" t="s">
        <v>2379</v>
      </c>
      <c r="E1373" t="s">
        <v>2379</v>
      </c>
      <c r="F1373" t="s">
        <v>2379</v>
      </c>
      <c r="G1373" s="11">
        <v>0</v>
      </c>
      <c r="H1373" t="s">
        <v>2379</v>
      </c>
      <c r="I1373" t="str" cm="1">
        <f t="array" ref="I1373">_xlfn.IFS(B1373&lt;=18,"UNDERWEIGHT",B1373&lt;=24.9,"NORMALWEIGHT",B1373&lt;=29.9,"OVERWEIGHT",B1373&gt;=30,"OBESITY")</f>
        <v>OBESITY</v>
      </c>
      <c r="J1373" t="str" cm="1">
        <f t="array" ref="J1373">_xlfn.IFS(C1373&lt;=5.7,"NORMAL",C1373&lt;=6.4,"PREDIABETES",C1373&gt;=6.5,"DIABETES")</f>
        <v>PREDIABETES</v>
      </c>
    </row>
    <row r="1374" spans="1:10" x14ac:dyDescent="0.25">
      <c r="A1374" t="s">
        <v>997</v>
      </c>
      <c r="B1374">
        <v>40.15</v>
      </c>
      <c r="C1374">
        <v>11.84</v>
      </c>
      <c r="D1374" t="s">
        <v>2379</v>
      </c>
      <c r="E1374" t="s">
        <v>2379</v>
      </c>
      <c r="F1374" t="s">
        <v>2379</v>
      </c>
      <c r="G1374" s="11">
        <v>0</v>
      </c>
      <c r="H1374" t="s">
        <v>2379</v>
      </c>
      <c r="I1374" t="str" cm="1">
        <f t="array" ref="I1374">_xlfn.IFS(B1374&lt;=18,"UNDERWEIGHT",B1374&lt;=24.9,"NORMALWEIGHT",B1374&lt;=29.9,"OVERWEIGHT",B1374&gt;=30,"OBESITY")</f>
        <v>OBESITY</v>
      </c>
      <c r="J1374" t="str" cm="1">
        <f t="array" ref="J1374">_xlfn.IFS(C1374&lt;=5.7,"NORMAL",C1374&lt;=6.4,"PREDIABETES",C1374&gt;=6.5,"DIABETES")</f>
        <v>DIABETES</v>
      </c>
    </row>
    <row r="1375" spans="1:10" x14ac:dyDescent="0.25">
      <c r="A1375" t="s">
        <v>996</v>
      </c>
      <c r="B1375">
        <v>40.700000000000003</v>
      </c>
      <c r="C1375">
        <v>6.27</v>
      </c>
      <c r="D1375" t="s">
        <v>2380</v>
      </c>
      <c r="E1375" t="s">
        <v>2379</v>
      </c>
      <c r="F1375" t="s">
        <v>2380</v>
      </c>
      <c r="G1375" s="11">
        <v>1</v>
      </c>
      <c r="H1375" t="s">
        <v>2379</v>
      </c>
      <c r="I1375" t="str" cm="1">
        <f t="array" ref="I1375">_xlfn.IFS(B1375&lt;=18,"UNDERWEIGHT",B1375&lt;=24.9,"NORMALWEIGHT",B1375&lt;=29.9,"OVERWEIGHT",B1375&gt;=30,"OBESITY")</f>
        <v>OBESITY</v>
      </c>
      <c r="J1375" t="str" cm="1">
        <f t="array" ref="J1375">_xlfn.IFS(C1375&lt;=5.7,"NORMAL",C1375&lt;=6.4,"PREDIABETES",C1375&gt;=6.5,"DIABETES")</f>
        <v>PREDIABETES</v>
      </c>
    </row>
    <row r="1376" spans="1:10" x14ac:dyDescent="0.25">
      <c r="A1376" t="s">
        <v>995</v>
      </c>
      <c r="B1376">
        <v>40.76</v>
      </c>
      <c r="C1376">
        <v>5.28</v>
      </c>
      <c r="D1376" t="s">
        <v>2379</v>
      </c>
      <c r="E1376" t="s">
        <v>2379</v>
      </c>
      <c r="F1376" t="s">
        <v>2379</v>
      </c>
      <c r="G1376" s="11">
        <v>0</v>
      </c>
      <c r="H1376" t="s">
        <v>2379</v>
      </c>
      <c r="I1376" t="str" cm="1">
        <f t="array" ref="I1376">_xlfn.IFS(B1376&lt;=18,"UNDERWEIGHT",B1376&lt;=24.9,"NORMALWEIGHT",B1376&lt;=29.9,"OVERWEIGHT",B1376&gt;=30,"OBESITY")</f>
        <v>OBESITY</v>
      </c>
      <c r="J1376" t="str" cm="1">
        <f t="array" ref="J1376">_xlfn.IFS(C1376&lt;=5.7,"NORMAL",C1376&lt;=6.4,"PREDIABETES",C1376&gt;=6.5,"DIABETES")</f>
        <v>NORMAL</v>
      </c>
    </row>
    <row r="1377" spans="1:10" x14ac:dyDescent="0.25">
      <c r="A1377" t="s">
        <v>994</v>
      </c>
      <c r="B1377">
        <v>29.7</v>
      </c>
      <c r="C1377">
        <v>7.03</v>
      </c>
      <c r="D1377" t="s">
        <v>2379</v>
      </c>
      <c r="E1377" t="s">
        <v>2379</v>
      </c>
      <c r="F1377" t="s">
        <v>2379</v>
      </c>
      <c r="G1377" s="11">
        <v>0</v>
      </c>
      <c r="H1377" t="s">
        <v>2379</v>
      </c>
      <c r="I1377" t="str" cm="1">
        <f t="array" ref="I1377">_xlfn.IFS(B1377&lt;=18,"UNDERWEIGHT",B1377&lt;=24.9,"NORMALWEIGHT",B1377&lt;=29.9,"OVERWEIGHT",B1377&gt;=30,"OBESITY")</f>
        <v>OVERWEIGHT</v>
      </c>
      <c r="J1377" t="str" cm="1">
        <f t="array" ref="J1377">_xlfn.IFS(C1377&lt;=5.7,"NORMAL",C1377&lt;=6.4,"PREDIABETES",C1377&gt;=6.5,"DIABETES")</f>
        <v>DIABETES</v>
      </c>
    </row>
    <row r="1378" spans="1:10" x14ac:dyDescent="0.25">
      <c r="A1378" t="s">
        <v>993</v>
      </c>
      <c r="B1378">
        <v>40.58</v>
      </c>
      <c r="C1378">
        <v>5.32</v>
      </c>
      <c r="D1378" t="s">
        <v>2380</v>
      </c>
      <c r="E1378" t="s">
        <v>2379</v>
      </c>
      <c r="F1378" t="s">
        <v>2380</v>
      </c>
      <c r="G1378" s="11">
        <v>1</v>
      </c>
      <c r="H1378" t="s">
        <v>2379</v>
      </c>
      <c r="I1378" t="str" cm="1">
        <f t="array" ref="I1378">_xlfn.IFS(B1378&lt;=18,"UNDERWEIGHT",B1378&lt;=24.9,"NORMALWEIGHT",B1378&lt;=29.9,"OVERWEIGHT",B1378&gt;=30,"OBESITY")</f>
        <v>OBESITY</v>
      </c>
      <c r="J1378" t="str" cm="1">
        <f t="array" ref="J1378">_xlfn.IFS(C1378&lt;=5.7,"NORMAL",C1378&lt;=6.4,"PREDIABETES",C1378&gt;=6.5,"DIABETES")</f>
        <v>NORMAL</v>
      </c>
    </row>
    <row r="1379" spans="1:10" x14ac:dyDescent="0.25">
      <c r="A1379" t="s">
        <v>992</v>
      </c>
      <c r="B1379">
        <v>33.06</v>
      </c>
      <c r="C1379">
        <v>9.59</v>
      </c>
      <c r="D1379" t="s">
        <v>2380</v>
      </c>
      <c r="E1379" t="s">
        <v>2379</v>
      </c>
      <c r="F1379" t="s">
        <v>2379</v>
      </c>
      <c r="G1379" s="11">
        <v>0</v>
      </c>
      <c r="H1379" t="s">
        <v>2379</v>
      </c>
      <c r="I1379" t="str" cm="1">
        <f t="array" ref="I1379">_xlfn.IFS(B1379&lt;=18,"UNDERWEIGHT",B1379&lt;=24.9,"NORMALWEIGHT",B1379&lt;=29.9,"OVERWEIGHT",B1379&gt;=30,"OBESITY")</f>
        <v>OBESITY</v>
      </c>
      <c r="J1379" t="str" cm="1">
        <f t="array" ref="J1379">_xlfn.IFS(C1379&lt;=5.7,"NORMAL",C1379&lt;=6.4,"PREDIABETES",C1379&gt;=6.5,"DIABETES")</f>
        <v>DIABETES</v>
      </c>
    </row>
    <row r="1380" spans="1:10" x14ac:dyDescent="0.25">
      <c r="A1380" t="s">
        <v>991</v>
      </c>
      <c r="B1380">
        <v>26.62</v>
      </c>
      <c r="C1380">
        <v>6.15</v>
      </c>
      <c r="D1380" t="s">
        <v>2380</v>
      </c>
      <c r="E1380" t="s">
        <v>2379</v>
      </c>
      <c r="F1380" t="s">
        <v>2379</v>
      </c>
      <c r="G1380" s="11">
        <v>0</v>
      </c>
      <c r="H1380" t="s">
        <v>2379</v>
      </c>
      <c r="I1380" t="str" cm="1">
        <f t="array" ref="I1380">_xlfn.IFS(B1380&lt;=18,"UNDERWEIGHT",B1380&lt;=24.9,"NORMALWEIGHT",B1380&lt;=29.9,"OVERWEIGHT",B1380&gt;=30,"OBESITY")</f>
        <v>OVERWEIGHT</v>
      </c>
      <c r="J1380" t="str" cm="1">
        <f t="array" ref="J1380">_xlfn.IFS(C1380&lt;=5.7,"NORMAL",C1380&lt;=6.4,"PREDIABETES",C1380&gt;=6.5,"DIABETES")</f>
        <v>PREDIABETES</v>
      </c>
    </row>
    <row r="1381" spans="1:10" x14ac:dyDescent="0.25">
      <c r="A1381" t="s">
        <v>990</v>
      </c>
      <c r="B1381">
        <v>37.1</v>
      </c>
      <c r="C1381">
        <v>11.08</v>
      </c>
      <c r="D1381" t="s">
        <v>2379</v>
      </c>
      <c r="E1381" t="s">
        <v>2379</v>
      </c>
      <c r="F1381" t="s">
        <v>2379</v>
      </c>
      <c r="G1381" s="11">
        <v>0</v>
      </c>
      <c r="H1381" t="s">
        <v>2379</v>
      </c>
      <c r="I1381" t="str" cm="1">
        <f t="array" ref="I1381">_xlfn.IFS(B1381&lt;=18,"UNDERWEIGHT",B1381&lt;=24.9,"NORMALWEIGHT",B1381&lt;=29.9,"OVERWEIGHT",B1381&gt;=30,"OBESITY")</f>
        <v>OBESITY</v>
      </c>
      <c r="J1381" t="str" cm="1">
        <f t="array" ref="J1381">_xlfn.IFS(C1381&lt;=5.7,"NORMAL",C1381&lt;=6.4,"PREDIABETES",C1381&gt;=6.5,"DIABETES")</f>
        <v>DIABETES</v>
      </c>
    </row>
    <row r="1382" spans="1:10" x14ac:dyDescent="0.25">
      <c r="A1382" t="s">
        <v>989</v>
      </c>
      <c r="B1382">
        <v>18.28</v>
      </c>
      <c r="C1382">
        <v>7.95</v>
      </c>
      <c r="D1382" t="s">
        <v>2379</v>
      </c>
      <c r="E1382" t="s">
        <v>2379</v>
      </c>
      <c r="F1382" t="s">
        <v>2379</v>
      </c>
      <c r="G1382" s="11">
        <v>0</v>
      </c>
      <c r="H1382" t="s">
        <v>2379</v>
      </c>
      <c r="I1382" t="str" cm="1">
        <f t="array" ref="I1382">_xlfn.IFS(B1382&lt;=18,"UNDERWEIGHT",B1382&lt;=24.9,"NORMALWEIGHT",B1382&lt;=29.9,"OVERWEIGHT",B1382&gt;=30,"OBESITY")</f>
        <v>NORMALWEIGHT</v>
      </c>
      <c r="J1382" t="str" cm="1">
        <f t="array" ref="J1382">_xlfn.IFS(C1382&lt;=5.7,"NORMAL",C1382&lt;=6.4,"PREDIABETES",C1382&gt;=6.5,"DIABETES")</f>
        <v>DIABETES</v>
      </c>
    </row>
    <row r="1383" spans="1:10" x14ac:dyDescent="0.25">
      <c r="A1383" t="s">
        <v>988</v>
      </c>
      <c r="B1383">
        <v>35.814999999999998</v>
      </c>
      <c r="C1383">
        <v>6.23</v>
      </c>
      <c r="D1383" t="s">
        <v>2379</v>
      </c>
      <c r="E1383" t="s">
        <v>2379</v>
      </c>
      <c r="F1383" t="s">
        <v>2379</v>
      </c>
      <c r="G1383" s="11">
        <v>0</v>
      </c>
      <c r="H1383" t="s">
        <v>2379</v>
      </c>
      <c r="I1383" t="str" cm="1">
        <f t="array" ref="I1383">_xlfn.IFS(B1383&lt;=18,"UNDERWEIGHT",B1383&lt;=24.9,"NORMALWEIGHT",B1383&lt;=29.9,"OVERWEIGHT",B1383&gt;=30,"OBESITY")</f>
        <v>OBESITY</v>
      </c>
      <c r="J1383" t="str" cm="1">
        <f t="array" ref="J1383">_xlfn.IFS(C1383&lt;=5.7,"NORMAL",C1383&lt;=6.4,"PREDIABETES",C1383&gt;=6.5,"DIABETES")</f>
        <v>PREDIABETES</v>
      </c>
    </row>
    <row r="1384" spans="1:10" x14ac:dyDescent="0.25">
      <c r="A1384" t="s">
        <v>987</v>
      </c>
      <c r="B1384">
        <v>30.69</v>
      </c>
      <c r="C1384">
        <v>6.5</v>
      </c>
      <c r="D1384" t="s">
        <v>2379</v>
      </c>
      <c r="E1384" t="s">
        <v>2379</v>
      </c>
      <c r="F1384" t="s">
        <v>2379</v>
      </c>
      <c r="G1384" s="11">
        <v>0</v>
      </c>
      <c r="H1384" t="s">
        <v>2379</v>
      </c>
      <c r="I1384" t="str" cm="1">
        <f t="array" ref="I1384">_xlfn.IFS(B1384&lt;=18,"UNDERWEIGHT",B1384&lt;=24.9,"NORMALWEIGHT",B1384&lt;=29.9,"OVERWEIGHT",B1384&gt;=30,"OBESITY")</f>
        <v>OBESITY</v>
      </c>
      <c r="J1384" t="str" cm="1">
        <f t="array" ref="J1384">_xlfn.IFS(C1384&lt;=5.7,"NORMAL",C1384&lt;=6.4,"PREDIABETES",C1384&gt;=6.5,"DIABETES")</f>
        <v>DIABETES</v>
      </c>
    </row>
    <row r="1385" spans="1:10" x14ac:dyDescent="0.25">
      <c r="A1385" t="s">
        <v>986</v>
      </c>
      <c r="B1385">
        <v>26.125</v>
      </c>
      <c r="C1385">
        <v>5.22</v>
      </c>
      <c r="D1385" t="s">
        <v>2379</v>
      </c>
      <c r="E1385" t="s">
        <v>2379</v>
      </c>
      <c r="F1385" t="s">
        <v>2379</v>
      </c>
      <c r="G1385" s="11">
        <v>0</v>
      </c>
      <c r="H1385" t="s">
        <v>2379</v>
      </c>
      <c r="I1385" t="str" cm="1">
        <f t="array" ref="I1385">_xlfn.IFS(B1385&lt;=18,"UNDERWEIGHT",B1385&lt;=24.9,"NORMALWEIGHT",B1385&lt;=29.9,"OVERWEIGHT",B1385&gt;=30,"OBESITY")</f>
        <v>OVERWEIGHT</v>
      </c>
      <c r="J1385" t="str" cm="1">
        <f t="array" ref="J1385">_xlfn.IFS(C1385&lt;=5.7,"NORMAL",C1385&lt;=6.4,"PREDIABETES",C1385&gt;=6.5,"DIABETES")</f>
        <v>NORMAL</v>
      </c>
    </row>
    <row r="1386" spans="1:10" x14ac:dyDescent="0.25">
      <c r="A1386" t="s">
        <v>985</v>
      </c>
      <c r="B1386">
        <v>34.58</v>
      </c>
      <c r="C1386">
        <v>6.3</v>
      </c>
      <c r="D1386" t="s">
        <v>2379</v>
      </c>
      <c r="E1386" t="s">
        <v>2379</v>
      </c>
      <c r="F1386" t="s">
        <v>2380</v>
      </c>
      <c r="G1386" s="11">
        <v>1</v>
      </c>
      <c r="H1386" t="s">
        <v>2379</v>
      </c>
      <c r="I1386" t="str" cm="1">
        <f t="array" ref="I1386">_xlfn.IFS(B1386&lt;=18,"UNDERWEIGHT",B1386&lt;=24.9,"NORMALWEIGHT",B1386&lt;=29.9,"OVERWEIGHT",B1386&gt;=30,"OBESITY")</f>
        <v>OBESITY</v>
      </c>
      <c r="J1386" t="str" cm="1">
        <f t="array" ref="J1386">_xlfn.IFS(C1386&lt;=5.7,"NORMAL",C1386&lt;=6.4,"PREDIABETES",C1386&gt;=6.5,"DIABETES")</f>
        <v>PREDIABETES</v>
      </c>
    </row>
    <row r="1387" spans="1:10" x14ac:dyDescent="0.25">
      <c r="A1387" t="s">
        <v>984</v>
      </c>
      <c r="B1387">
        <v>27.4</v>
      </c>
      <c r="C1387">
        <v>8.84</v>
      </c>
      <c r="D1387" t="s">
        <v>2379</v>
      </c>
      <c r="E1387" t="s">
        <v>2379</v>
      </c>
      <c r="F1387" t="s">
        <v>2379</v>
      </c>
      <c r="G1387" s="11">
        <v>0</v>
      </c>
      <c r="H1387" t="s">
        <v>2379</v>
      </c>
      <c r="I1387" t="str" cm="1">
        <f t="array" ref="I1387">_xlfn.IFS(B1387&lt;=18,"UNDERWEIGHT",B1387&lt;=24.9,"NORMALWEIGHT",B1387&lt;=29.9,"OVERWEIGHT",B1387&gt;=30,"OBESITY")</f>
        <v>OVERWEIGHT</v>
      </c>
      <c r="J1387" t="str" cm="1">
        <f t="array" ref="J1387">_xlfn.IFS(C1387&lt;=5.7,"NORMAL",C1387&lt;=6.4,"PREDIABETES",C1387&gt;=6.5,"DIABETES")</f>
        <v>DIABETES</v>
      </c>
    </row>
    <row r="1388" spans="1:10" x14ac:dyDescent="0.25">
      <c r="A1388" t="s">
        <v>983</v>
      </c>
      <c r="B1388">
        <v>27.53</v>
      </c>
      <c r="C1388">
        <v>4.1100000000000003</v>
      </c>
      <c r="D1388" t="s">
        <v>2379</v>
      </c>
      <c r="E1388" t="s">
        <v>2379</v>
      </c>
      <c r="F1388" t="s">
        <v>2379</v>
      </c>
      <c r="G1388" s="11">
        <v>1</v>
      </c>
      <c r="H1388" t="s">
        <v>2379</v>
      </c>
      <c r="I1388" t="str" cm="1">
        <f t="array" ref="I1388">_xlfn.IFS(B1388&lt;=18,"UNDERWEIGHT",B1388&lt;=24.9,"NORMALWEIGHT",B1388&lt;=29.9,"OVERWEIGHT",B1388&gt;=30,"OBESITY")</f>
        <v>OVERWEIGHT</v>
      </c>
      <c r="J1388" t="str" cm="1">
        <f t="array" ref="J1388">_xlfn.IFS(C1388&lt;=5.7,"NORMAL",C1388&lt;=6.4,"PREDIABETES",C1388&gt;=6.5,"DIABETES")</f>
        <v>NORMAL</v>
      </c>
    </row>
    <row r="1389" spans="1:10" x14ac:dyDescent="0.25">
      <c r="A1389" t="s">
        <v>982</v>
      </c>
      <c r="B1389">
        <v>33</v>
      </c>
      <c r="C1389">
        <v>4.57</v>
      </c>
      <c r="D1389" t="s">
        <v>2379</v>
      </c>
      <c r="E1389" t="s">
        <v>2379</v>
      </c>
      <c r="F1389" t="s">
        <v>2379</v>
      </c>
      <c r="G1389" s="11">
        <v>0</v>
      </c>
      <c r="H1389" t="s">
        <v>2379</v>
      </c>
      <c r="I1389" t="str" cm="1">
        <f t="array" ref="I1389">_xlfn.IFS(B1389&lt;=18,"UNDERWEIGHT",B1389&lt;=24.9,"NORMALWEIGHT",B1389&lt;=29.9,"OVERWEIGHT",B1389&gt;=30,"OBESITY")</f>
        <v>OBESITY</v>
      </c>
      <c r="J1389" t="str" cm="1">
        <f t="array" ref="J1389">_xlfn.IFS(C1389&lt;=5.7,"NORMAL",C1389&lt;=6.4,"PREDIABETES",C1389&gt;=6.5,"DIABETES")</f>
        <v>NORMAL</v>
      </c>
    </row>
    <row r="1390" spans="1:10" x14ac:dyDescent="0.25">
      <c r="A1390" t="s">
        <v>981</v>
      </c>
      <c r="B1390">
        <v>25.78</v>
      </c>
      <c r="C1390">
        <v>11.06</v>
      </c>
      <c r="D1390" t="s">
        <v>2380</v>
      </c>
      <c r="E1390" t="s">
        <v>2379</v>
      </c>
      <c r="F1390" t="s">
        <v>2379</v>
      </c>
      <c r="G1390" s="11">
        <v>0</v>
      </c>
      <c r="H1390" t="s">
        <v>2379</v>
      </c>
      <c r="I1390" t="str" cm="1">
        <f t="array" ref="I1390">_xlfn.IFS(B1390&lt;=18,"UNDERWEIGHT",B1390&lt;=24.9,"NORMALWEIGHT",B1390&lt;=29.9,"OVERWEIGHT",B1390&gt;=30,"OBESITY")</f>
        <v>OVERWEIGHT</v>
      </c>
      <c r="J1390" t="str" cm="1">
        <f t="array" ref="J1390">_xlfn.IFS(C1390&lt;=5.7,"NORMAL",C1390&lt;=6.4,"PREDIABETES",C1390&gt;=6.5,"DIABETES")</f>
        <v>DIABETES</v>
      </c>
    </row>
    <row r="1391" spans="1:10" x14ac:dyDescent="0.25">
      <c r="A1391" t="s">
        <v>980</v>
      </c>
      <c r="B1391">
        <v>22.66</v>
      </c>
      <c r="C1391">
        <v>10.68</v>
      </c>
      <c r="D1391" t="s">
        <v>2379</v>
      </c>
      <c r="E1391" t="s">
        <v>2379</v>
      </c>
      <c r="F1391" t="s">
        <v>2379</v>
      </c>
      <c r="G1391" s="11">
        <v>0</v>
      </c>
      <c r="H1391" t="s">
        <v>2379</v>
      </c>
      <c r="I1391" t="str" cm="1">
        <f t="array" ref="I1391">_xlfn.IFS(B1391&lt;=18,"UNDERWEIGHT",B1391&lt;=24.9,"NORMALWEIGHT",B1391&lt;=29.9,"OVERWEIGHT",B1391&gt;=30,"OBESITY")</f>
        <v>NORMALWEIGHT</v>
      </c>
      <c r="J1391" t="str" cm="1">
        <f t="array" ref="J1391">_xlfn.IFS(C1391&lt;=5.7,"NORMAL",C1391&lt;=6.4,"PREDIABETES",C1391&gt;=6.5,"DIABETES")</f>
        <v>DIABETES</v>
      </c>
    </row>
    <row r="1392" spans="1:10" x14ac:dyDescent="0.25">
      <c r="A1392" t="s">
        <v>979</v>
      </c>
      <c r="B1392">
        <v>38.81</v>
      </c>
      <c r="C1392">
        <v>6.14</v>
      </c>
      <c r="D1392" t="s">
        <v>2380</v>
      </c>
      <c r="E1392" t="s">
        <v>2379</v>
      </c>
      <c r="F1392" t="s">
        <v>2379</v>
      </c>
      <c r="G1392" s="11">
        <v>1</v>
      </c>
      <c r="H1392" t="s">
        <v>2379</v>
      </c>
      <c r="I1392" t="str" cm="1">
        <f t="array" ref="I1392">_xlfn.IFS(B1392&lt;=18,"UNDERWEIGHT",B1392&lt;=24.9,"NORMALWEIGHT",B1392&lt;=29.9,"OVERWEIGHT",B1392&gt;=30,"OBESITY")</f>
        <v>OBESITY</v>
      </c>
      <c r="J1392" t="str" cm="1">
        <f t="array" ref="J1392">_xlfn.IFS(C1392&lt;=5.7,"NORMAL",C1392&lt;=6.4,"PREDIABETES",C1392&gt;=6.5,"DIABETES")</f>
        <v>PREDIABETES</v>
      </c>
    </row>
    <row r="1393" spans="1:10" x14ac:dyDescent="0.25">
      <c r="A1393" t="s">
        <v>978</v>
      </c>
      <c r="B1393">
        <v>38.51</v>
      </c>
      <c r="C1393">
        <v>5.45</v>
      </c>
      <c r="D1393" t="s">
        <v>2380</v>
      </c>
      <c r="E1393" t="s">
        <v>2379</v>
      </c>
      <c r="F1393" t="s">
        <v>2379</v>
      </c>
      <c r="G1393" s="11">
        <v>0</v>
      </c>
      <c r="H1393" t="s">
        <v>2379</v>
      </c>
      <c r="I1393" t="str" cm="1">
        <f t="array" ref="I1393">_xlfn.IFS(B1393&lt;=18,"UNDERWEIGHT",B1393&lt;=24.9,"NORMALWEIGHT",B1393&lt;=29.9,"OVERWEIGHT",B1393&gt;=30,"OBESITY")</f>
        <v>OBESITY</v>
      </c>
      <c r="J1393" t="str" cm="1">
        <f t="array" ref="J1393">_xlfn.IFS(C1393&lt;=5.7,"NORMAL",C1393&lt;=6.4,"PREDIABETES",C1393&gt;=6.5,"DIABETES")</f>
        <v>NORMAL</v>
      </c>
    </row>
    <row r="1394" spans="1:10" x14ac:dyDescent="0.25">
      <c r="A1394" t="s">
        <v>977</v>
      </c>
      <c r="B1394">
        <v>22.98</v>
      </c>
      <c r="C1394">
        <v>6.14</v>
      </c>
      <c r="D1394" t="s">
        <v>2380</v>
      </c>
      <c r="E1394" t="s">
        <v>2379</v>
      </c>
      <c r="F1394" t="s">
        <v>2379</v>
      </c>
      <c r="G1394" s="11">
        <v>0</v>
      </c>
      <c r="H1394" t="s">
        <v>2379</v>
      </c>
      <c r="I1394" t="str" cm="1">
        <f t="array" ref="I1394">_xlfn.IFS(B1394&lt;=18,"UNDERWEIGHT",B1394&lt;=24.9,"NORMALWEIGHT",B1394&lt;=29.9,"OVERWEIGHT",B1394&gt;=30,"OBESITY")</f>
        <v>NORMALWEIGHT</v>
      </c>
      <c r="J1394" t="str" cm="1">
        <f t="array" ref="J1394">_xlfn.IFS(C1394&lt;=5.7,"NORMAL",C1394&lt;=6.4,"PREDIABETES",C1394&gt;=6.5,"DIABETES")</f>
        <v>PREDIABETES</v>
      </c>
    </row>
    <row r="1395" spans="1:10" x14ac:dyDescent="0.25">
      <c r="A1395" t="s">
        <v>976</v>
      </c>
      <c r="B1395">
        <v>15.65</v>
      </c>
      <c r="C1395">
        <v>7.85</v>
      </c>
      <c r="D1395" t="s">
        <v>2379</v>
      </c>
      <c r="E1395" t="s">
        <v>2379</v>
      </c>
      <c r="F1395" t="s">
        <v>2379</v>
      </c>
      <c r="G1395" s="11">
        <v>0</v>
      </c>
      <c r="H1395" t="s">
        <v>2379</v>
      </c>
      <c r="I1395" t="str" cm="1">
        <f t="array" ref="I1395">_xlfn.IFS(B1395&lt;=18,"UNDERWEIGHT",B1395&lt;=24.9,"NORMALWEIGHT",B1395&lt;=29.9,"OVERWEIGHT",B1395&gt;=30,"OBESITY")</f>
        <v>UNDERWEIGHT</v>
      </c>
      <c r="J1395" t="str" cm="1">
        <f t="array" ref="J1395">_xlfn.IFS(C1395&lt;=5.7,"NORMAL",C1395&lt;=6.4,"PREDIABETES",C1395&gt;=6.5,"DIABETES")</f>
        <v>DIABETES</v>
      </c>
    </row>
    <row r="1396" spans="1:10" x14ac:dyDescent="0.25">
      <c r="A1396" t="s">
        <v>975</v>
      </c>
      <c r="B1396">
        <v>39.97</v>
      </c>
      <c r="C1396">
        <v>4.09</v>
      </c>
      <c r="D1396" t="s">
        <v>2379</v>
      </c>
      <c r="E1396" t="s">
        <v>2379</v>
      </c>
      <c r="F1396" t="s">
        <v>2379</v>
      </c>
      <c r="G1396" s="11">
        <v>1</v>
      </c>
      <c r="H1396" t="s">
        <v>2379</v>
      </c>
      <c r="I1396" t="str" cm="1">
        <f t="array" ref="I1396">_xlfn.IFS(B1396&lt;=18,"UNDERWEIGHT",B1396&lt;=24.9,"NORMALWEIGHT",B1396&lt;=29.9,"OVERWEIGHT",B1396&gt;=30,"OBESITY")</f>
        <v>OBESITY</v>
      </c>
      <c r="J1396" t="str" cm="1">
        <f t="array" ref="J1396">_xlfn.IFS(C1396&lt;=5.7,"NORMAL",C1396&lt;=6.4,"PREDIABETES",C1396&gt;=6.5,"DIABETES")</f>
        <v>NORMAL</v>
      </c>
    </row>
    <row r="1397" spans="1:10" x14ac:dyDescent="0.25">
      <c r="A1397" t="s">
        <v>974</v>
      </c>
      <c r="B1397">
        <v>37.22</v>
      </c>
      <c r="C1397">
        <v>4.62</v>
      </c>
      <c r="D1397" t="s">
        <v>2379</v>
      </c>
      <c r="E1397" t="s">
        <v>2379</v>
      </c>
      <c r="F1397" t="s">
        <v>2380</v>
      </c>
      <c r="G1397" s="11">
        <v>1</v>
      </c>
      <c r="H1397" t="s">
        <v>2379</v>
      </c>
      <c r="I1397" t="str" cm="1">
        <f t="array" ref="I1397">_xlfn.IFS(B1397&lt;=18,"UNDERWEIGHT",B1397&lt;=24.9,"NORMALWEIGHT",B1397&lt;=29.9,"OVERWEIGHT",B1397&gt;=30,"OBESITY")</f>
        <v>OBESITY</v>
      </c>
      <c r="J1397" t="str" cm="1">
        <f t="array" ref="J1397">_xlfn.IFS(C1397&lt;=5.7,"NORMAL",C1397&lt;=6.4,"PREDIABETES",C1397&gt;=6.5,"DIABETES")</f>
        <v>NORMAL</v>
      </c>
    </row>
    <row r="1398" spans="1:10" x14ac:dyDescent="0.25">
      <c r="A1398" t="s">
        <v>973</v>
      </c>
      <c r="B1398">
        <v>41.325000000000003</v>
      </c>
      <c r="C1398">
        <v>5.77</v>
      </c>
      <c r="D1398" t="s">
        <v>2379</v>
      </c>
      <c r="E1398" t="s">
        <v>2379</v>
      </c>
      <c r="F1398" t="s">
        <v>2379</v>
      </c>
      <c r="G1398" s="11">
        <v>0</v>
      </c>
      <c r="H1398" t="s">
        <v>2379</v>
      </c>
      <c r="I1398" t="str" cm="1">
        <f t="array" ref="I1398">_xlfn.IFS(B1398&lt;=18,"UNDERWEIGHT",B1398&lt;=24.9,"NORMALWEIGHT",B1398&lt;=29.9,"OVERWEIGHT",B1398&gt;=30,"OBESITY")</f>
        <v>OBESITY</v>
      </c>
      <c r="J1398" t="str" cm="1">
        <f t="array" ref="J1398">_xlfn.IFS(C1398&lt;=5.7,"NORMAL",C1398&lt;=6.4,"PREDIABETES",C1398&gt;=6.5,"DIABETES")</f>
        <v>PREDIABETES</v>
      </c>
    </row>
    <row r="1399" spans="1:10" x14ac:dyDescent="0.25">
      <c r="A1399" t="s">
        <v>972</v>
      </c>
      <c r="B1399">
        <v>40.31</v>
      </c>
      <c r="C1399">
        <v>5.84</v>
      </c>
      <c r="D1399" t="s">
        <v>2379</v>
      </c>
      <c r="E1399" t="s">
        <v>2379</v>
      </c>
      <c r="F1399" t="s">
        <v>2379</v>
      </c>
      <c r="G1399" s="11">
        <v>0</v>
      </c>
      <c r="H1399" t="s">
        <v>2379</v>
      </c>
      <c r="I1399" t="str" cm="1">
        <f t="array" ref="I1399">_xlfn.IFS(B1399&lt;=18,"UNDERWEIGHT",B1399&lt;=24.9,"NORMALWEIGHT",B1399&lt;=29.9,"OVERWEIGHT",B1399&gt;=30,"OBESITY")</f>
        <v>OBESITY</v>
      </c>
      <c r="J1399" t="str" cm="1">
        <f t="array" ref="J1399">_xlfn.IFS(C1399&lt;=5.7,"NORMAL",C1399&lt;=6.4,"PREDIABETES",C1399&gt;=6.5,"DIABETES")</f>
        <v>PREDIABETES</v>
      </c>
    </row>
    <row r="1400" spans="1:10" x14ac:dyDescent="0.25">
      <c r="A1400" t="s">
        <v>971</v>
      </c>
      <c r="B1400">
        <v>29.48</v>
      </c>
      <c r="C1400">
        <v>4.91</v>
      </c>
      <c r="D1400" t="s">
        <v>2379</v>
      </c>
      <c r="E1400" t="s">
        <v>2379</v>
      </c>
      <c r="F1400" t="s">
        <v>2379</v>
      </c>
      <c r="G1400" s="11">
        <v>0</v>
      </c>
      <c r="H1400" t="s">
        <v>2379</v>
      </c>
      <c r="I1400" t="str" cm="1">
        <f t="array" ref="I1400">_xlfn.IFS(B1400&lt;=18,"UNDERWEIGHT",B1400&lt;=24.9,"NORMALWEIGHT",B1400&lt;=29.9,"OVERWEIGHT",B1400&gt;=30,"OBESITY")</f>
        <v>OVERWEIGHT</v>
      </c>
      <c r="J1400" t="str" cm="1">
        <f t="array" ref="J1400">_xlfn.IFS(C1400&lt;=5.7,"NORMAL",C1400&lt;=6.4,"PREDIABETES",C1400&gt;=6.5,"DIABETES")</f>
        <v>NORMAL</v>
      </c>
    </row>
    <row r="1401" spans="1:10" x14ac:dyDescent="0.25">
      <c r="A1401" t="s">
        <v>970</v>
      </c>
      <c r="B1401">
        <v>33.155000000000001</v>
      </c>
      <c r="C1401">
        <v>5.07</v>
      </c>
      <c r="D1401" t="s">
        <v>2379</v>
      </c>
      <c r="E1401" t="s">
        <v>2379</v>
      </c>
      <c r="F1401" t="s">
        <v>2379</v>
      </c>
      <c r="G1401" s="11">
        <v>0</v>
      </c>
      <c r="H1401" t="s">
        <v>2379</v>
      </c>
      <c r="I1401" t="str" cm="1">
        <f t="array" ref="I1401">_xlfn.IFS(B1401&lt;=18,"UNDERWEIGHT",B1401&lt;=24.9,"NORMALWEIGHT",B1401&lt;=29.9,"OVERWEIGHT",B1401&gt;=30,"OBESITY")</f>
        <v>OBESITY</v>
      </c>
      <c r="J1401" t="str" cm="1">
        <f t="array" ref="J1401">_xlfn.IFS(C1401&lt;=5.7,"NORMAL",C1401&lt;=6.4,"PREDIABETES",C1401&gt;=6.5,"DIABETES")</f>
        <v>NORMAL</v>
      </c>
    </row>
    <row r="1402" spans="1:10" x14ac:dyDescent="0.25">
      <c r="A1402" t="s">
        <v>969</v>
      </c>
      <c r="B1402">
        <v>42.85</v>
      </c>
      <c r="C1402">
        <v>5.81</v>
      </c>
      <c r="D1402" t="s">
        <v>2380</v>
      </c>
      <c r="E1402" t="s">
        <v>2379</v>
      </c>
      <c r="F1402" t="s">
        <v>2379</v>
      </c>
      <c r="G1402" s="11">
        <v>0</v>
      </c>
      <c r="H1402" t="s">
        <v>2379</v>
      </c>
      <c r="I1402" t="str" cm="1">
        <f t="array" ref="I1402">_xlfn.IFS(B1402&lt;=18,"UNDERWEIGHT",B1402&lt;=24.9,"NORMALWEIGHT",B1402&lt;=29.9,"OVERWEIGHT",B1402&gt;=30,"OBESITY")</f>
        <v>OBESITY</v>
      </c>
      <c r="J1402" t="str" cm="1">
        <f t="array" ref="J1402">_xlfn.IFS(C1402&lt;=5.7,"NORMAL",C1402&lt;=6.4,"PREDIABETES",C1402&gt;=6.5,"DIABETES")</f>
        <v>PREDIABETES</v>
      </c>
    </row>
    <row r="1403" spans="1:10" x14ac:dyDescent="0.25">
      <c r="A1403" t="s">
        <v>968</v>
      </c>
      <c r="B1403">
        <v>32.340000000000003</v>
      </c>
      <c r="C1403">
        <v>11.2</v>
      </c>
      <c r="D1403" t="s">
        <v>2379</v>
      </c>
      <c r="E1403" t="s">
        <v>2379</v>
      </c>
      <c r="F1403" t="s">
        <v>2379</v>
      </c>
      <c r="G1403" s="11">
        <v>0</v>
      </c>
      <c r="H1403" t="s">
        <v>2379</v>
      </c>
      <c r="I1403" t="str" cm="1">
        <f t="array" ref="I1403">_xlfn.IFS(B1403&lt;=18,"UNDERWEIGHT",B1403&lt;=24.9,"NORMALWEIGHT",B1403&lt;=29.9,"OVERWEIGHT",B1403&gt;=30,"OBESITY")</f>
        <v>OBESITY</v>
      </c>
      <c r="J1403" t="str" cm="1">
        <f t="array" ref="J1403">_xlfn.IFS(C1403&lt;=5.7,"NORMAL",C1403&lt;=6.4,"PREDIABETES",C1403&gt;=6.5,"DIABETES")</f>
        <v>DIABETES</v>
      </c>
    </row>
    <row r="1404" spans="1:10" x14ac:dyDescent="0.25">
      <c r="A1404" t="s">
        <v>967</v>
      </c>
      <c r="B1404">
        <v>27.5</v>
      </c>
      <c r="C1404">
        <v>10.75</v>
      </c>
      <c r="D1404" t="s">
        <v>2379</v>
      </c>
      <c r="E1404" t="s">
        <v>2379</v>
      </c>
      <c r="F1404" t="s">
        <v>2379</v>
      </c>
      <c r="G1404" s="11">
        <v>0</v>
      </c>
      <c r="H1404" t="s">
        <v>2379</v>
      </c>
      <c r="I1404" t="str" cm="1">
        <f t="array" ref="I1404">_xlfn.IFS(B1404&lt;=18,"UNDERWEIGHT",B1404&lt;=24.9,"NORMALWEIGHT",B1404&lt;=29.9,"OVERWEIGHT",B1404&gt;=30,"OBESITY")</f>
        <v>OVERWEIGHT</v>
      </c>
      <c r="J1404" t="str" cm="1">
        <f t="array" ref="J1404">_xlfn.IFS(C1404&lt;=5.7,"NORMAL",C1404&lt;=6.4,"PREDIABETES",C1404&gt;=6.5,"DIABETES")</f>
        <v>DIABETES</v>
      </c>
    </row>
    <row r="1405" spans="1:10" x14ac:dyDescent="0.25">
      <c r="A1405" t="s">
        <v>966</v>
      </c>
      <c r="B1405">
        <v>25.8</v>
      </c>
      <c r="C1405">
        <v>7.8</v>
      </c>
      <c r="D1405" t="s">
        <v>2379</v>
      </c>
      <c r="E1405" t="s">
        <v>2379</v>
      </c>
      <c r="F1405" t="s">
        <v>2379</v>
      </c>
      <c r="G1405" s="11">
        <v>0</v>
      </c>
      <c r="H1405" t="s">
        <v>2379</v>
      </c>
      <c r="I1405" t="str" cm="1">
        <f t="array" ref="I1405">_xlfn.IFS(B1405&lt;=18,"UNDERWEIGHT",B1405&lt;=24.9,"NORMALWEIGHT",B1405&lt;=29.9,"OVERWEIGHT",B1405&gt;=30,"OBESITY")</f>
        <v>OVERWEIGHT</v>
      </c>
      <c r="J1405" t="str" cm="1">
        <f t="array" ref="J1405">_xlfn.IFS(C1405&lt;=5.7,"NORMAL",C1405&lt;=6.4,"PREDIABETES",C1405&gt;=6.5,"DIABETES")</f>
        <v>DIABETES</v>
      </c>
    </row>
    <row r="1406" spans="1:10" x14ac:dyDescent="0.25">
      <c r="A1406" t="s">
        <v>965</v>
      </c>
      <c r="B1406">
        <v>25</v>
      </c>
      <c r="C1406">
        <v>7.04</v>
      </c>
      <c r="D1406" t="s">
        <v>2379</v>
      </c>
      <c r="E1406" t="s">
        <v>2379</v>
      </c>
      <c r="F1406" t="s">
        <v>2379</v>
      </c>
      <c r="G1406" s="11">
        <v>0</v>
      </c>
      <c r="H1406" t="s">
        <v>2379</v>
      </c>
      <c r="I1406" t="str" cm="1">
        <f t="array" ref="I1406">_xlfn.IFS(B1406&lt;=18,"UNDERWEIGHT",B1406&lt;=24.9,"NORMALWEIGHT",B1406&lt;=29.9,"OVERWEIGHT",B1406&gt;=30,"OBESITY")</f>
        <v>OVERWEIGHT</v>
      </c>
      <c r="J1406" t="str" cm="1">
        <f t="array" ref="J1406">_xlfn.IFS(C1406&lt;=5.7,"NORMAL",C1406&lt;=6.4,"PREDIABETES",C1406&gt;=6.5,"DIABETES")</f>
        <v>DIABETES</v>
      </c>
    </row>
    <row r="1407" spans="1:10" x14ac:dyDescent="0.25">
      <c r="A1407" t="s">
        <v>964</v>
      </c>
      <c r="B1407">
        <v>41.2</v>
      </c>
      <c r="C1407">
        <v>4.18</v>
      </c>
      <c r="D1407" t="s">
        <v>2380</v>
      </c>
      <c r="E1407" t="s">
        <v>2379</v>
      </c>
      <c r="F1407" t="s">
        <v>2379</v>
      </c>
      <c r="G1407" s="11">
        <v>0</v>
      </c>
      <c r="H1407" t="s">
        <v>2379</v>
      </c>
      <c r="I1407" t="str" cm="1">
        <f t="array" ref="I1407">_xlfn.IFS(B1407&lt;=18,"UNDERWEIGHT",B1407&lt;=24.9,"NORMALWEIGHT",B1407&lt;=29.9,"OVERWEIGHT",B1407&gt;=30,"OBESITY")</f>
        <v>OBESITY</v>
      </c>
      <c r="J1407" t="str" cm="1">
        <f t="array" ref="J1407">_xlfn.IFS(C1407&lt;=5.7,"NORMAL",C1407&lt;=6.4,"PREDIABETES",C1407&gt;=6.5,"DIABETES")</f>
        <v>NORMAL</v>
      </c>
    </row>
    <row r="1408" spans="1:10" x14ac:dyDescent="0.25">
      <c r="A1408" t="s">
        <v>963</v>
      </c>
      <c r="B1408">
        <v>17.78</v>
      </c>
      <c r="C1408">
        <v>8.19</v>
      </c>
      <c r="D1408" t="s">
        <v>2379</v>
      </c>
      <c r="E1408" t="s">
        <v>2379</v>
      </c>
      <c r="F1408" t="s">
        <v>2379</v>
      </c>
      <c r="G1408" s="11">
        <v>0</v>
      </c>
      <c r="H1408" t="s">
        <v>2379</v>
      </c>
      <c r="I1408" t="str" cm="1">
        <f t="array" ref="I1408">_xlfn.IFS(B1408&lt;=18,"UNDERWEIGHT",B1408&lt;=24.9,"NORMALWEIGHT",B1408&lt;=29.9,"OVERWEIGHT",B1408&gt;=30,"OBESITY")</f>
        <v>UNDERWEIGHT</v>
      </c>
      <c r="J1408" t="str" cm="1">
        <f t="array" ref="J1408">_xlfn.IFS(C1408&lt;=5.7,"NORMAL",C1408&lt;=6.4,"PREDIABETES",C1408&gt;=6.5,"DIABETES")</f>
        <v>DIABETES</v>
      </c>
    </row>
    <row r="1409" spans="1:10" x14ac:dyDescent="0.25">
      <c r="A1409" t="s">
        <v>962</v>
      </c>
      <c r="B1409">
        <v>40.119999999999997</v>
      </c>
      <c r="C1409">
        <v>6.22</v>
      </c>
      <c r="D1409" t="s">
        <v>2380</v>
      </c>
      <c r="E1409" t="s">
        <v>2379</v>
      </c>
      <c r="F1409" t="s">
        <v>2380</v>
      </c>
      <c r="G1409" s="11">
        <v>1</v>
      </c>
      <c r="H1409" t="s">
        <v>2379</v>
      </c>
      <c r="I1409" t="str" cm="1">
        <f t="array" ref="I1409">_xlfn.IFS(B1409&lt;=18,"UNDERWEIGHT",B1409&lt;=24.9,"NORMALWEIGHT",B1409&lt;=29.9,"OVERWEIGHT",B1409&gt;=30,"OBESITY")</f>
        <v>OBESITY</v>
      </c>
      <c r="J1409" t="str" cm="1">
        <f t="array" ref="J1409">_xlfn.IFS(C1409&lt;=5.7,"NORMAL",C1409&lt;=6.4,"PREDIABETES",C1409&gt;=6.5,"DIABETES")</f>
        <v>PREDIABETES</v>
      </c>
    </row>
    <row r="1410" spans="1:10" x14ac:dyDescent="0.25">
      <c r="A1410" t="s">
        <v>961</v>
      </c>
      <c r="B1410">
        <v>19.350000000000001</v>
      </c>
      <c r="C1410">
        <v>8.2200000000000006</v>
      </c>
      <c r="D1410" t="s">
        <v>2380</v>
      </c>
      <c r="E1410" t="s">
        <v>2379</v>
      </c>
      <c r="F1410" t="s">
        <v>2379</v>
      </c>
      <c r="G1410" s="11">
        <v>0</v>
      </c>
      <c r="H1410" t="s">
        <v>2379</v>
      </c>
      <c r="I1410" t="str" cm="1">
        <f t="array" ref="I1410">_xlfn.IFS(B1410&lt;=18,"UNDERWEIGHT",B1410&lt;=24.9,"NORMALWEIGHT",B1410&lt;=29.9,"OVERWEIGHT",B1410&gt;=30,"OBESITY")</f>
        <v>NORMALWEIGHT</v>
      </c>
      <c r="J1410" t="str" cm="1">
        <f t="array" ref="J1410">_xlfn.IFS(C1410&lt;=5.7,"NORMAL",C1410&lt;=6.4,"PREDIABETES",C1410&gt;=6.5,"DIABETES")</f>
        <v>DIABETES</v>
      </c>
    </row>
    <row r="1411" spans="1:10" x14ac:dyDescent="0.25">
      <c r="A1411" t="s">
        <v>960</v>
      </c>
      <c r="B1411">
        <v>36.69</v>
      </c>
      <c r="C1411">
        <v>6.15</v>
      </c>
      <c r="D1411" t="s">
        <v>2379</v>
      </c>
      <c r="E1411" t="s">
        <v>2379</v>
      </c>
      <c r="F1411" t="s">
        <v>2379</v>
      </c>
      <c r="G1411" s="11">
        <v>0</v>
      </c>
      <c r="H1411" t="s">
        <v>2379</v>
      </c>
      <c r="I1411" t="str" cm="1">
        <f t="array" ref="I1411">_xlfn.IFS(B1411&lt;=18,"UNDERWEIGHT",B1411&lt;=24.9,"NORMALWEIGHT",B1411&lt;=29.9,"OVERWEIGHT",B1411&gt;=30,"OBESITY")</f>
        <v>OBESITY</v>
      </c>
      <c r="J1411" t="str" cm="1">
        <f t="array" ref="J1411">_xlfn.IFS(C1411&lt;=5.7,"NORMAL",C1411&lt;=6.4,"PREDIABETES",C1411&gt;=6.5,"DIABETES")</f>
        <v>PREDIABETES</v>
      </c>
    </row>
    <row r="1412" spans="1:10" x14ac:dyDescent="0.25">
      <c r="A1412" t="s">
        <v>959</v>
      </c>
      <c r="B1412">
        <v>28.51</v>
      </c>
      <c r="C1412">
        <v>5.65</v>
      </c>
      <c r="D1412" t="s">
        <v>2380</v>
      </c>
      <c r="E1412" t="s">
        <v>2379</v>
      </c>
      <c r="F1412" t="s">
        <v>2379</v>
      </c>
      <c r="G1412" s="11">
        <v>1</v>
      </c>
      <c r="H1412" t="s">
        <v>2379</v>
      </c>
      <c r="I1412" t="str" cm="1">
        <f t="array" ref="I1412">_xlfn.IFS(B1412&lt;=18,"UNDERWEIGHT",B1412&lt;=24.9,"NORMALWEIGHT",B1412&lt;=29.9,"OVERWEIGHT",B1412&gt;=30,"OBESITY")</f>
        <v>OVERWEIGHT</v>
      </c>
      <c r="J1412" t="str" cm="1">
        <f t="array" ref="J1412">_xlfn.IFS(C1412&lt;=5.7,"NORMAL",C1412&lt;=6.4,"PREDIABETES",C1412&gt;=6.5,"DIABETES")</f>
        <v>NORMAL</v>
      </c>
    </row>
    <row r="1413" spans="1:10" x14ac:dyDescent="0.25">
      <c r="A1413" t="s">
        <v>958</v>
      </c>
      <c r="B1413">
        <v>30.21</v>
      </c>
      <c r="C1413">
        <v>5.5</v>
      </c>
      <c r="D1413" t="s">
        <v>2379</v>
      </c>
      <c r="E1413" t="s">
        <v>2379</v>
      </c>
      <c r="F1413" t="s">
        <v>2379</v>
      </c>
      <c r="G1413" s="11">
        <v>1</v>
      </c>
      <c r="H1413" t="s">
        <v>2379</v>
      </c>
      <c r="I1413" t="str" cm="1">
        <f t="array" ref="I1413">_xlfn.IFS(B1413&lt;=18,"UNDERWEIGHT",B1413&lt;=24.9,"NORMALWEIGHT",B1413&lt;=29.9,"OVERWEIGHT",B1413&gt;=30,"OBESITY")</f>
        <v>OBESITY</v>
      </c>
      <c r="J1413" t="str" cm="1">
        <f t="array" ref="J1413">_xlfn.IFS(C1413&lt;=5.7,"NORMAL",C1413&lt;=6.4,"PREDIABETES",C1413&gt;=6.5,"DIABETES")</f>
        <v>NORMAL</v>
      </c>
    </row>
    <row r="1414" spans="1:10" x14ac:dyDescent="0.25">
      <c r="A1414" t="s">
        <v>957</v>
      </c>
      <c r="B1414">
        <v>24.33</v>
      </c>
      <c r="C1414">
        <v>8</v>
      </c>
      <c r="D1414" t="s">
        <v>2379</v>
      </c>
      <c r="E1414" t="s">
        <v>2379</v>
      </c>
      <c r="F1414" t="s">
        <v>2379</v>
      </c>
      <c r="G1414" s="11">
        <v>0</v>
      </c>
      <c r="H1414" t="s">
        <v>2379</v>
      </c>
      <c r="I1414" t="str" cm="1">
        <f t="array" ref="I1414">_xlfn.IFS(B1414&lt;=18,"UNDERWEIGHT",B1414&lt;=24.9,"NORMALWEIGHT",B1414&lt;=29.9,"OVERWEIGHT",B1414&gt;=30,"OBESITY")</f>
        <v>NORMALWEIGHT</v>
      </c>
      <c r="J1414" t="str" cm="1">
        <f t="array" ref="J1414">_xlfn.IFS(C1414&lt;=5.7,"NORMAL",C1414&lt;=6.4,"PREDIABETES",C1414&gt;=6.5,"DIABETES")</f>
        <v>DIABETES</v>
      </c>
    </row>
    <row r="1415" spans="1:10" x14ac:dyDescent="0.25">
      <c r="A1415" t="s">
        <v>956</v>
      </c>
      <c r="B1415">
        <v>19.855</v>
      </c>
      <c r="C1415">
        <v>5.71</v>
      </c>
      <c r="D1415" t="s">
        <v>2380</v>
      </c>
      <c r="E1415" t="s">
        <v>2379</v>
      </c>
      <c r="F1415" t="s">
        <v>2379</v>
      </c>
      <c r="G1415" s="11">
        <v>0</v>
      </c>
      <c r="H1415" t="s">
        <v>2379</v>
      </c>
      <c r="I1415" t="str" cm="1">
        <f t="array" ref="I1415">_xlfn.IFS(B1415&lt;=18,"UNDERWEIGHT",B1415&lt;=24.9,"NORMALWEIGHT",B1415&lt;=29.9,"OVERWEIGHT",B1415&gt;=30,"OBESITY")</f>
        <v>NORMALWEIGHT</v>
      </c>
      <c r="J1415" t="str" cm="1">
        <f t="array" ref="J1415">_xlfn.IFS(C1415&lt;=5.7,"NORMAL",C1415&lt;=6.4,"PREDIABETES",C1415&gt;=6.5,"DIABETES")</f>
        <v>PREDIABETES</v>
      </c>
    </row>
    <row r="1416" spans="1:10" x14ac:dyDescent="0.25">
      <c r="A1416" t="s">
        <v>955</v>
      </c>
      <c r="B1416">
        <v>25.364999999999998</v>
      </c>
      <c r="C1416">
        <v>11.71</v>
      </c>
      <c r="D1416" t="s">
        <v>2379</v>
      </c>
      <c r="E1416" t="s">
        <v>2379</v>
      </c>
      <c r="F1416" t="s">
        <v>2379</v>
      </c>
      <c r="G1416" s="11">
        <v>0</v>
      </c>
      <c r="H1416" t="s">
        <v>2379</v>
      </c>
      <c r="I1416" t="str" cm="1">
        <f t="array" ref="I1416">_xlfn.IFS(B1416&lt;=18,"UNDERWEIGHT",B1416&lt;=24.9,"NORMALWEIGHT",B1416&lt;=29.9,"OVERWEIGHT",B1416&gt;=30,"OBESITY")</f>
        <v>OVERWEIGHT</v>
      </c>
      <c r="J1416" t="str" cm="1">
        <f t="array" ref="J1416">_xlfn.IFS(C1416&lt;=5.7,"NORMAL",C1416&lt;=6.4,"PREDIABETES",C1416&gt;=6.5,"DIABETES")</f>
        <v>DIABETES</v>
      </c>
    </row>
    <row r="1417" spans="1:10" x14ac:dyDescent="0.25">
      <c r="A1417" t="s">
        <v>954</v>
      </c>
      <c r="B1417">
        <v>29.6</v>
      </c>
      <c r="C1417">
        <v>6.17</v>
      </c>
      <c r="D1417" t="s">
        <v>2380</v>
      </c>
      <c r="E1417" t="s">
        <v>2379</v>
      </c>
      <c r="F1417" t="s">
        <v>2380</v>
      </c>
      <c r="G1417" s="11">
        <v>1</v>
      </c>
      <c r="H1417" t="s">
        <v>2379</v>
      </c>
      <c r="I1417" t="str" cm="1">
        <f t="array" ref="I1417">_xlfn.IFS(B1417&lt;=18,"UNDERWEIGHT",B1417&lt;=24.9,"NORMALWEIGHT",B1417&lt;=29.9,"OVERWEIGHT",B1417&gt;=30,"OBESITY")</f>
        <v>OVERWEIGHT</v>
      </c>
      <c r="J1417" t="str" cm="1">
        <f t="array" ref="J1417">_xlfn.IFS(C1417&lt;=5.7,"NORMAL",C1417&lt;=6.4,"PREDIABETES",C1417&gt;=6.5,"DIABETES")</f>
        <v>PREDIABETES</v>
      </c>
    </row>
    <row r="1418" spans="1:10" x14ac:dyDescent="0.25">
      <c r="A1418" t="s">
        <v>953</v>
      </c>
      <c r="B1418">
        <v>39.43</v>
      </c>
      <c r="C1418">
        <v>6.1</v>
      </c>
      <c r="D1418" t="s">
        <v>2380</v>
      </c>
      <c r="E1418" t="s">
        <v>2379</v>
      </c>
      <c r="F1418" t="s">
        <v>2380</v>
      </c>
      <c r="G1418" s="11">
        <v>1</v>
      </c>
      <c r="H1418" t="s">
        <v>2379</v>
      </c>
      <c r="I1418" t="str" cm="1">
        <f t="array" ref="I1418">_xlfn.IFS(B1418&lt;=18,"UNDERWEIGHT",B1418&lt;=24.9,"NORMALWEIGHT",B1418&lt;=29.9,"OVERWEIGHT",B1418&gt;=30,"OBESITY")</f>
        <v>OBESITY</v>
      </c>
      <c r="J1418" t="str" cm="1">
        <f t="array" ref="J1418">_xlfn.IFS(C1418&lt;=5.7,"NORMAL",C1418&lt;=6.4,"PREDIABETES",C1418&gt;=6.5,"DIABETES")</f>
        <v>PREDIABETES</v>
      </c>
    </row>
    <row r="1419" spans="1:10" x14ac:dyDescent="0.25">
      <c r="A1419" t="s">
        <v>952</v>
      </c>
      <c r="B1419">
        <v>27.34</v>
      </c>
      <c r="C1419">
        <v>5.19</v>
      </c>
      <c r="D1419" t="s">
        <v>2380</v>
      </c>
      <c r="E1419" t="s">
        <v>2379</v>
      </c>
      <c r="F1419" t="s">
        <v>2379</v>
      </c>
      <c r="G1419" s="11">
        <v>1</v>
      </c>
      <c r="H1419" t="s">
        <v>2379</v>
      </c>
      <c r="I1419" t="str" cm="1">
        <f t="array" ref="I1419">_xlfn.IFS(B1419&lt;=18,"UNDERWEIGHT",B1419&lt;=24.9,"NORMALWEIGHT",B1419&lt;=29.9,"OVERWEIGHT",B1419&gt;=30,"OBESITY")</f>
        <v>OVERWEIGHT</v>
      </c>
      <c r="J1419" t="str" cm="1">
        <f t="array" ref="J1419">_xlfn.IFS(C1419&lt;=5.7,"NORMAL",C1419&lt;=6.4,"PREDIABETES",C1419&gt;=6.5,"DIABETES")</f>
        <v>NORMAL</v>
      </c>
    </row>
    <row r="1420" spans="1:10" x14ac:dyDescent="0.25">
      <c r="A1420" t="s">
        <v>951</v>
      </c>
      <c r="B1420">
        <v>39.01</v>
      </c>
      <c r="C1420">
        <v>5.37</v>
      </c>
      <c r="D1420" t="s">
        <v>2380</v>
      </c>
      <c r="E1420" t="s">
        <v>2379</v>
      </c>
      <c r="F1420" t="s">
        <v>2379</v>
      </c>
      <c r="G1420" s="11">
        <v>0</v>
      </c>
      <c r="H1420" t="s">
        <v>2379</v>
      </c>
      <c r="I1420" t="str" cm="1">
        <f t="array" ref="I1420">_xlfn.IFS(B1420&lt;=18,"UNDERWEIGHT",B1420&lt;=24.9,"NORMALWEIGHT",B1420&lt;=29.9,"OVERWEIGHT",B1420&gt;=30,"OBESITY")</f>
        <v>OBESITY</v>
      </c>
      <c r="J1420" t="str" cm="1">
        <f t="array" ref="J1420">_xlfn.IFS(C1420&lt;=5.7,"NORMAL",C1420&lt;=6.4,"PREDIABETES",C1420&gt;=6.5,"DIABETES")</f>
        <v>NORMAL</v>
      </c>
    </row>
    <row r="1421" spans="1:10" x14ac:dyDescent="0.25">
      <c r="A1421" t="s">
        <v>950</v>
      </c>
      <c r="B1421">
        <v>18.989999999999998</v>
      </c>
      <c r="C1421">
        <v>10.82</v>
      </c>
      <c r="D1421" t="s">
        <v>2380</v>
      </c>
      <c r="E1421" t="s">
        <v>2379</v>
      </c>
      <c r="F1421" t="s">
        <v>2379</v>
      </c>
      <c r="G1421" s="11">
        <v>0</v>
      </c>
      <c r="H1421" t="s">
        <v>2379</v>
      </c>
      <c r="I1421" t="str" cm="1">
        <f t="array" ref="I1421">_xlfn.IFS(B1421&lt;=18,"UNDERWEIGHT",B1421&lt;=24.9,"NORMALWEIGHT",B1421&lt;=29.9,"OVERWEIGHT",B1421&gt;=30,"OBESITY")</f>
        <v>NORMALWEIGHT</v>
      </c>
      <c r="J1421" t="str" cm="1">
        <f t="array" ref="J1421">_xlfn.IFS(C1421&lt;=5.7,"NORMAL",C1421&lt;=6.4,"PREDIABETES",C1421&gt;=6.5,"DIABETES")</f>
        <v>DIABETES</v>
      </c>
    </row>
    <row r="1422" spans="1:10" x14ac:dyDescent="0.25">
      <c r="A1422" t="s">
        <v>949</v>
      </c>
      <c r="B1422">
        <v>42.3</v>
      </c>
      <c r="C1422">
        <v>6.06</v>
      </c>
      <c r="D1422" t="s">
        <v>2380</v>
      </c>
      <c r="E1422" t="s">
        <v>2379</v>
      </c>
      <c r="F1422" t="s">
        <v>2379</v>
      </c>
      <c r="G1422" s="11">
        <v>0</v>
      </c>
      <c r="H1422" t="s">
        <v>2379</v>
      </c>
      <c r="I1422" t="str" cm="1">
        <f t="array" ref="I1422">_xlfn.IFS(B1422&lt;=18,"UNDERWEIGHT",B1422&lt;=24.9,"NORMALWEIGHT",B1422&lt;=29.9,"OVERWEIGHT",B1422&gt;=30,"OBESITY")</f>
        <v>OBESITY</v>
      </c>
      <c r="J1422" t="str" cm="1">
        <f t="array" ref="J1422">_xlfn.IFS(C1422&lt;=5.7,"NORMAL",C1422&lt;=6.4,"PREDIABETES",C1422&gt;=6.5,"DIABETES")</f>
        <v>PREDIABETES</v>
      </c>
    </row>
    <row r="1423" spans="1:10" x14ac:dyDescent="0.25">
      <c r="A1423" t="s">
        <v>948</v>
      </c>
      <c r="B1423">
        <v>39.805</v>
      </c>
      <c r="C1423">
        <v>5.91</v>
      </c>
      <c r="D1423" t="s">
        <v>2379</v>
      </c>
      <c r="E1423" t="s">
        <v>2379</v>
      </c>
      <c r="F1423" t="s">
        <v>2379</v>
      </c>
      <c r="G1423" s="11">
        <v>0</v>
      </c>
      <c r="H1423" t="s">
        <v>2379</v>
      </c>
      <c r="I1423" t="str" cm="1">
        <f t="array" ref="I1423">_xlfn.IFS(B1423&lt;=18,"UNDERWEIGHT",B1423&lt;=24.9,"NORMALWEIGHT",B1423&lt;=29.9,"OVERWEIGHT",B1423&gt;=30,"OBESITY")</f>
        <v>OBESITY</v>
      </c>
      <c r="J1423" t="str" cm="1">
        <f t="array" ref="J1423">_xlfn.IFS(C1423&lt;=5.7,"NORMAL",C1423&lt;=6.4,"PREDIABETES",C1423&gt;=6.5,"DIABETES")</f>
        <v>PREDIABETES</v>
      </c>
    </row>
    <row r="1424" spans="1:10" x14ac:dyDescent="0.25">
      <c r="A1424" t="s">
        <v>947</v>
      </c>
      <c r="B1424">
        <v>33.700000000000003</v>
      </c>
      <c r="C1424">
        <v>5.87</v>
      </c>
      <c r="D1424" t="s">
        <v>2379</v>
      </c>
      <c r="E1424" t="s">
        <v>2379</v>
      </c>
      <c r="F1424" t="s">
        <v>2379</v>
      </c>
      <c r="G1424" s="11">
        <v>0</v>
      </c>
      <c r="H1424" t="s">
        <v>2379</v>
      </c>
      <c r="I1424" t="str" cm="1">
        <f t="array" ref="I1424">_xlfn.IFS(B1424&lt;=18,"UNDERWEIGHT",B1424&lt;=24.9,"NORMALWEIGHT",B1424&lt;=29.9,"OVERWEIGHT",B1424&gt;=30,"OBESITY")</f>
        <v>OBESITY</v>
      </c>
      <c r="J1424" t="str" cm="1">
        <f t="array" ref="J1424">_xlfn.IFS(C1424&lt;=5.7,"NORMAL",C1424&lt;=6.4,"PREDIABETES",C1424&gt;=6.5,"DIABETES")</f>
        <v>PREDIABETES</v>
      </c>
    </row>
    <row r="1425" spans="1:10" x14ac:dyDescent="0.25">
      <c r="A1425" t="s">
        <v>946</v>
      </c>
      <c r="B1425">
        <v>36.195</v>
      </c>
      <c r="C1425">
        <v>6.22</v>
      </c>
      <c r="D1425" t="s">
        <v>2379</v>
      </c>
      <c r="E1425" t="s">
        <v>2379</v>
      </c>
      <c r="F1425" t="s">
        <v>2379</v>
      </c>
      <c r="G1425" s="11">
        <v>0</v>
      </c>
      <c r="H1425" t="s">
        <v>2379</v>
      </c>
      <c r="I1425" t="str" cm="1">
        <f t="array" ref="I1425">_xlfn.IFS(B1425&lt;=18,"UNDERWEIGHT",B1425&lt;=24.9,"NORMALWEIGHT",B1425&lt;=29.9,"OVERWEIGHT",B1425&gt;=30,"OBESITY")</f>
        <v>OBESITY</v>
      </c>
      <c r="J1425" t="str" cm="1">
        <f t="array" ref="J1425">_xlfn.IFS(C1425&lt;=5.7,"NORMAL",C1425&lt;=6.4,"PREDIABETES",C1425&gt;=6.5,"DIABETES")</f>
        <v>PREDIABETES</v>
      </c>
    </row>
    <row r="1426" spans="1:10" x14ac:dyDescent="0.25">
      <c r="A1426" t="s">
        <v>945</v>
      </c>
      <c r="B1426">
        <v>32.6</v>
      </c>
      <c r="C1426">
        <v>5.73</v>
      </c>
      <c r="D1426" t="s">
        <v>2379</v>
      </c>
      <c r="E1426" t="s">
        <v>2379</v>
      </c>
      <c r="F1426" t="s">
        <v>2380</v>
      </c>
      <c r="G1426" s="11">
        <v>1</v>
      </c>
      <c r="H1426" t="s">
        <v>2379</v>
      </c>
      <c r="I1426" t="str" cm="1">
        <f t="array" ref="I1426">_xlfn.IFS(B1426&lt;=18,"UNDERWEIGHT",B1426&lt;=24.9,"NORMALWEIGHT",B1426&lt;=29.9,"OVERWEIGHT",B1426&gt;=30,"OBESITY")</f>
        <v>OBESITY</v>
      </c>
      <c r="J1426" t="str" cm="1">
        <f t="array" ref="J1426">_xlfn.IFS(C1426&lt;=5.7,"NORMAL",C1426&lt;=6.4,"PREDIABETES",C1426&gt;=6.5,"DIABETES")</f>
        <v>PREDIABETES</v>
      </c>
    </row>
    <row r="1427" spans="1:10" x14ac:dyDescent="0.25">
      <c r="A1427" t="s">
        <v>944</v>
      </c>
      <c r="B1427">
        <v>30.2</v>
      </c>
      <c r="C1427">
        <v>5.7</v>
      </c>
      <c r="D1427" t="s">
        <v>2379</v>
      </c>
      <c r="E1427" t="s">
        <v>2379</v>
      </c>
      <c r="F1427" t="s">
        <v>2379</v>
      </c>
      <c r="G1427" s="11">
        <v>0</v>
      </c>
      <c r="H1427" t="s">
        <v>2379</v>
      </c>
      <c r="I1427" t="str" cm="1">
        <f t="array" ref="I1427">_xlfn.IFS(B1427&lt;=18,"UNDERWEIGHT",B1427&lt;=24.9,"NORMALWEIGHT",B1427&lt;=29.9,"OVERWEIGHT",B1427&gt;=30,"OBESITY")</f>
        <v>OBESITY</v>
      </c>
      <c r="J1427" t="str" cm="1">
        <f t="array" ref="J1427">_xlfn.IFS(C1427&lt;=5.7,"NORMAL",C1427&lt;=6.4,"PREDIABETES",C1427&gt;=6.5,"DIABETES")</f>
        <v>NORMAL</v>
      </c>
    </row>
    <row r="1428" spans="1:10" x14ac:dyDescent="0.25">
      <c r="A1428" t="s">
        <v>943</v>
      </c>
      <c r="B1428">
        <v>27.645</v>
      </c>
      <c r="C1428">
        <v>9.91</v>
      </c>
      <c r="D1428" t="s">
        <v>2379</v>
      </c>
      <c r="E1428" t="s">
        <v>2379</v>
      </c>
      <c r="F1428" t="s">
        <v>2379</v>
      </c>
      <c r="G1428" s="11">
        <v>0</v>
      </c>
      <c r="H1428" t="s">
        <v>2379</v>
      </c>
      <c r="I1428" t="str" cm="1">
        <f t="array" ref="I1428">_xlfn.IFS(B1428&lt;=18,"UNDERWEIGHT",B1428&lt;=24.9,"NORMALWEIGHT",B1428&lt;=29.9,"OVERWEIGHT",B1428&gt;=30,"OBESITY")</f>
        <v>OVERWEIGHT</v>
      </c>
      <c r="J1428" t="str" cm="1">
        <f t="array" ref="J1428">_xlfn.IFS(C1428&lt;=5.7,"NORMAL",C1428&lt;=6.4,"PREDIABETES",C1428&gt;=6.5,"DIABETES")</f>
        <v>DIABETES</v>
      </c>
    </row>
    <row r="1429" spans="1:10" x14ac:dyDescent="0.25">
      <c r="A1429" t="s">
        <v>942</v>
      </c>
      <c r="B1429">
        <v>26.41</v>
      </c>
      <c r="C1429">
        <v>11.4</v>
      </c>
      <c r="D1429" t="s">
        <v>2379</v>
      </c>
      <c r="E1429" t="s">
        <v>2379</v>
      </c>
      <c r="F1429" t="s">
        <v>2379</v>
      </c>
      <c r="G1429" s="11">
        <v>0</v>
      </c>
      <c r="H1429" t="s">
        <v>2379</v>
      </c>
      <c r="I1429" t="str" cm="1">
        <f t="array" ref="I1429">_xlfn.IFS(B1429&lt;=18,"UNDERWEIGHT",B1429&lt;=24.9,"NORMALWEIGHT",B1429&lt;=29.9,"OVERWEIGHT",B1429&gt;=30,"OBESITY")</f>
        <v>OVERWEIGHT</v>
      </c>
      <c r="J1429" t="str" cm="1">
        <f t="array" ref="J1429">_xlfn.IFS(C1429&lt;=5.7,"NORMAL",C1429&lt;=6.4,"PREDIABETES",C1429&gt;=6.5,"DIABETES")</f>
        <v>DIABETES</v>
      </c>
    </row>
    <row r="1430" spans="1:10" x14ac:dyDescent="0.25">
      <c r="A1430" t="s">
        <v>941</v>
      </c>
      <c r="B1430">
        <v>34.1</v>
      </c>
      <c r="C1430">
        <v>6.29</v>
      </c>
      <c r="D1430" t="s">
        <v>2380</v>
      </c>
      <c r="E1430" t="s">
        <v>2379</v>
      </c>
      <c r="F1430" t="s">
        <v>2380</v>
      </c>
      <c r="G1430" s="11">
        <v>1</v>
      </c>
      <c r="H1430" t="s">
        <v>2379</v>
      </c>
      <c r="I1430" t="str" cm="1">
        <f t="array" ref="I1430">_xlfn.IFS(B1430&lt;=18,"UNDERWEIGHT",B1430&lt;=24.9,"NORMALWEIGHT",B1430&lt;=29.9,"OVERWEIGHT",B1430&gt;=30,"OBESITY")</f>
        <v>OBESITY</v>
      </c>
      <c r="J1430" t="str" cm="1">
        <f t="array" ref="J1430">_xlfn.IFS(C1430&lt;=5.7,"NORMAL",C1430&lt;=6.4,"PREDIABETES",C1430&gt;=6.5,"DIABETES")</f>
        <v>PREDIABETES</v>
      </c>
    </row>
    <row r="1431" spans="1:10" x14ac:dyDescent="0.25">
      <c r="A1431" t="s">
        <v>940</v>
      </c>
      <c r="B1431">
        <v>17.3</v>
      </c>
      <c r="C1431">
        <v>9.2799999999999994</v>
      </c>
      <c r="D1431" t="s">
        <v>2379</v>
      </c>
      <c r="E1431" t="s">
        <v>2379</v>
      </c>
      <c r="F1431" t="s">
        <v>2379</v>
      </c>
      <c r="G1431" s="11">
        <v>0</v>
      </c>
      <c r="H1431" t="s">
        <v>2379</v>
      </c>
      <c r="I1431" t="str" cm="1">
        <f t="array" ref="I1431">_xlfn.IFS(B1431&lt;=18,"UNDERWEIGHT",B1431&lt;=24.9,"NORMALWEIGHT",B1431&lt;=29.9,"OVERWEIGHT",B1431&gt;=30,"OBESITY")</f>
        <v>UNDERWEIGHT</v>
      </c>
      <c r="J1431" t="str" cm="1">
        <f t="array" ref="J1431">_xlfn.IFS(C1431&lt;=5.7,"NORMAL",C1431&lt;=6.4,"PREDIABETES",C1431&gt;=6.5,"DIABETES")</f>
        <v>DIABETES</v>
      </c>
    </row>
    <row r="1432" spans="1:10" x14ac:dyDescent="0.25">
      <c r="A1432" t="s">
        <v>939</v>
      </c>
      <c r="B1432">
        <v>35.020000000000003</v>
      </c>
      <c r="C1432">
        <v>4.78</v>
      </c>
      <c r="D1432" t="s">
        <v>2379</v>
      </c>
      <c r="E1432" t="s">
        <v>2379</v>
      </c>
      <c r="F1432" t="s">
        <v>2380</v>
      </c>
      <c r="G1432" s="11">
        <v>1</v>
      </c>
      <c r="H1432" t="s">
        <v>2379</v>
      </c>
      <c r="I1432" t="str" cm="1">
        <f t="array" ref="I1432">_xlfn.IFS(B1432&lt;=18,"UNDERWEIGHT",B1432&lt;=24.9,"NORMALWEIGHT",B1432&lt;=29.9,"OVERWEIGHT",B1432&gt;=30,"OBESITY")</f>
        <v>OBESITY</v>
      </c>
      <c r="J1432" t="str" cm="1">
        <f t="array" ref="J1432">_xlfn.IFS(C1432&lt;=5.7,"NORMAL",C1432&lt;=6.4,"PREDIABETES",C1432&gt;=6.5,"DIABETES")</f>
        <v>NORMAL</v>
      </c>
    </row>
    <row r="1433" spans="1:10" x14ac:dyDescent="0.25">
      <c r="A1433" t="s">
        <v>938</v>
      </c>
      <c r="B1433">
        <v>37.1</v>
      </c>
      <c r="C1433">
        <v>8.8699999999999992</v>
      </c>
      <c r="D1433" t="s">
        <v>2380</v>
      </c>
      <c r="E1433" t="s">
        <v>2379</v>
      </c>
      <c r="F1433" t="s">
        <v>2379</v>
      </c>
      <c r="G1433" s="11">
        <v>0</v>
      </c>
      <c r="H1433" t="s">
        <v>2379</v>
      </c>
      <c r="I1433" t="str" cm="1">
        <f t="array" ref="I1433">_xlfn.IFS(B1433&lt;=18,"UNDERWEIGHT",B1433&lt;=24.9,"NORMALWEIGHT",B1433&lt;=29.9,"OVERWEIGHT",B1433&gt;=30,"OBESITY")</f>
        <v>OBESITY</v>
      </c>
      <c r="J1433" t="str" cm="1">
        <f t="array" ref="J1433">_xlfn.IFS(C1433&lt;=5.7,"NORMAL",C1433&lt;=6.4,"PREDIABETES",C1433&gt;=6.5,"DIABETES")</f>
        <v>DIABETES</v>
      </c>
    </row>
    <row r="1434" spans="1:10" x14ac:dyDescent="0.25">
      <c r="A1434" t="s">
        <v>937</v>
      </c>
      <c r="B1434">
        <v>16.79</v>
      </c>
      <c r="C1434">
        <v>11.4</v>
      </c>
      <c r="D1434" t="s">
        <v>2379</v>
      </c>
      <c r="E1434" t="s">
        <v>2379</v>
      </c>
      <c r="F1434" t="s">
        <v>2379</v>
      </c>
      <c r="G1434" s="11">
        <v>0</v>
      </c>
      <c r="H1434" t="s">
        <v>2379</v>
      </c>
      <c r="I1434" t="str" cm="1">
        <f t="array" ref="I1434">_xlfn.IFS(B1434&lt;=18,"UNDERWEIGHT",B1434&lt;=24.9,"NORMALWEIGHT",B1434&lt;=29.9,"OVERWEIGHT",B1434&gt;=30,"OBESITY")</f>
        <v>UNDERWEIGHT</v>
      </c>
      <c r="J1434" t="str" cm="1">
        <f t="array" ref="J1434">_xlfn.IFS(C1434&lt;=5.7,"NORMAL",C1434&lt;=6.4,"PREDIABETES",C1434&gt;=6.5,"DIABETES")</f>
        <v>DIABETES</v>
      </c>
    </row>
    <row r="1435" spans="1:10" x14ac:dyDescent="0.25">
      <c r="A1435" t="s">
        <v>936</v>
      </c>
      <c r="B1435">
        <v>31.635000000000002</v>
      </c>
      <c r="C1435">
        <v>9.1300000000000008</v>
      </c>
      <c r="D1435" t="s">
        <v>2380</v>
      </c>
      <c r="E1435" t="s">
        <v>2379</v>
      </c>
      <c r="F1435" t="s">
        <v>2379</v>
      </c>
      <c r="G1435" s="11">
        <v>0</v>
      </c>
      <c r="H1435" t="s">
        <v>2379</v>
      </c>
      <c r="I1435" t="str" cm="1">
        <f t="array" ref="I1435">_xlfn.IFS(B1435&lt;=18,"UNDERWEIGHT",B1435&lt;=24.9,"NORMALWEIGHT",B1435&lt;=29.9,"OVERWEIGHT",B1435&gt;=30,"OBESITY")</f>
        <v>OBESITY</v>
      </c>
      <c r="J1435" t="str" cm="1">
        <f t="array" ref="J1435">_xlfn.IFS(C1435&lt;=5.7,"NORMAL",C1435&lt;=6.4,"PREDIABETES",C1435&gt;=6.5,"DIABETES")</f>
        <v>DIABETES</v>
      </c>
    </row>
    <row r="1436" spans="1:10" x14ac:dyDescent="0.25">
      <c r="A1436" t="s">
        <v>935</v>
      </c>
      <c r="B1436">
        <v>24.19</v>
      </c>
      <c r="C1436">
        <v>6.22</v>
      </c>
      <c r="D1436" t="s">
        <v>2380</v>
      </c>
      <c r="E1436" t="s">
        <v>2379</v>
      </c>
      <c r="F1436" t="s">
        <v>2380</v>
      </c>
      <c r="G1436" s="11">
        <v>1</v>
      </c>
      <c r="H1436" t="s">
        <v>2379</v>
      </c>
      <c r="I1436" t="str" cm="1">
        <f t="array" ref="I1436">_xlfn.IFS(B1436&lt;=18,"UNDERWEIGHT",B1436&lt;=24.9,"NORMALWEIGHT",B1436&lt;=29.9,"OVERWEIGHT",B1436&gt;=30,"OBESITY")</f>
        <v>NORMALWEIGHT</v>
      </c>
      <c r="J1436" t="str" cm="1">
        <f t="array" ref="J1436">_xlfn.IFS(C1436&lt;=5.7,"NORMAL",C1436&lt;=6.4,"PREDIABETES",C1436&gt;=6.5,"DIABETES")</f>
        <v>PREDIABETES</v>
      </c>
    </row>
    <row r="1437" spans="1:10" x14ac:dyDescent="0.25">
      <c r="A1437" t="s">
        <v>934</v>
      </c>
      <c r="B1437">
        <v>35.29</v>
      </c>
      <c r="C1437">
        <v>5.9</v>
      </c>
      <c r="D1437" t="s">
        <v>2379</v>
      </c>
      <c r="E1437" t="s">
        <v>2379</v>
      </c>
      <c r="F1437" t="s">
        <v>2380</v>
      </c>
      <c r="G1437" s="11">
        <v>1</v>
      </c>
      <c r="H1437" t="s">
        <v>2379</v>
      </c>
      <c r="I1437" t="str" cm="1">
        <f t="array" ref="I1437">_xlfn.IFS(B1437&lt;=18,"UNDERWEIGHT",B1437&lt;=24.9,"NORMALWEIGHT",B1437&lt;=29.9,"OVERWEIGHT",B1437&gt;=30,"OBESITY")</f>
        <v>OBESITY</v>
      </c>
      <c r="J1437" t="str" cm="1">
        <f t="array" ref="J1437">_xlfn.IFS(C1437&lt;=5.7,"NORMAL",C1437&lt;=6.4,"PREDIABETES",C1437&gt;=6.5,"DIABETES")</f>
        <v>PREDIABETES</v>
      </c>
    </row>
    <row r="1438" spans="1:10" x14ac:dyDescent="0.25">
      <c r="A1438" t="s">
        <v>933</v>
      </c>
      <c r="B1438">
        <v>35.299999999999997</v>
      </c>
      <c r="C1438">
        <v>4.45</v>
      </c>
      <c r="D1438" t="s">
        <v>2379</v>
      </c>
      <c r="E1438" t="s">
        <v>2379</v>
      </c>
      <c r="F1438" t="s">
        <v>2379</v>
      </c>
      <c r="G1438" s="11">
        <v>0</v>
      </c>
      <c r="H1438" t="s">
        <v>2379</v>
      </c>
      <c r="I1438" t="str" cm="1">
        <f t="array" ref="I1438">_xlfn.IFS(B1438&lt;=18,"UNDERWEIGHT",B1438&lt;=24.9,"NORMALWEIGHT",B1438&lt;=29.9,"OVERWEIGHT",B1438&gt;=30,"OBESITY")</f>
        <v>OBESITY</v>
      </c>
      <c r="J1438" t="str" cm="1">
        <f t="array" ref="J1438">_xlfn.IFS(C1438&lt;=5.7,"NORMAL",C1438&lt;=6.4,"PREDIABETES",C1438&gt;=6.5,"DIABETES")</f>
        <v>NORMAL</v>
      </c>
    </row>
    <row r="1439" spans="1:10" x14ac:dyDescent="0.25">
      <c r="A1439" t="s">
        <v>932</v>
      </c>
      <c r="B1439">
        <v>35.64</v>
      </c>
      <c r="C1439">
        <v>6.17</v>
      </c>
      <c r="D1439" t="s">
        <v>2379</v>
      </c>
      <c r="E1439" t="s">
        <v>2379</v>
      </c>
      <c r="F1439" t="s">
        <v>2380</v>
      </c>
      <c r="G1439" s="11">
        <v>1</v>
      </c>
      <c r="H1439" t="s">
        <v>2379</v>
      </c>
      <c r="I1439" t="str" cm="1">
        <f t="array" ref="I1439">_xlfn.IFS(B1439&lt;=18,"UNDERWEIGHT",B1439&lt;=24.9,"NORMALWEIGHT",B1439&lt;=29.9,"OVERWEIGHT",B1439&gt;=30,"OBESITY")</f>
        <v>OBESITY</v>
      </c>
      <c r="J1439" t="str" cm="1">
        <f t="array" ref="J1439">_xlfn.IFS(C1439&lt;=5.7,"NORMAL",C1439&lt;=6.4,"PREDIABETES",C1439&gt;=6.5,"DIABETES")</f>
        <v>PREDIABETES</v>
      </c>
    </row>
    <row r="1440" spans="1:10" x14ac:dyDescent="0.25">
      <c r="A1440" t="s">
        <v>931</v>
      </c>
      <c r="B1440">
        <v>33.1</v>
      </c>
      <c r="C1440">
        <v>4.93</v>
      </c>
      <c r="D1440" t="s">
        <v>2379</v>
      </c>
      <c r="E1440" t="s">
        <v>2379</v>
      </c>
      <c r="F1440" t="s">
        <v>2379</v>
      </c>
      <c r="G1440" s="11">
        <v>0</v>
      </c>
      <c r="H1440" t="s">
        <v>2379</v>
      </c>
      <c r="I1440" t="str" cm="1">
        <f t="array" ref="I1440">_xlfn.IFS(B1440&lt;=18,"UNDERWEIGHT",B1440&lt;=24.9,"NORMALWEIGHT",B1440&lt;=29.9,"OVERWEIGHT",B1440&gt;=30,"OBESITY")</f>
        <v>OBESITY</v>
      </c>
      <c r="J1440" t="str" cm="1">
        <f t="array" ref="J1440">_xlfn.IFS(C1440&lt;=5.7,"NORMAL",C1440&lt;=6.4,"PREDIABETES",C1440&gt;=6.5,"DIABETES")</f>
        <v>NORMAL</v>
      </c>
    </row>
    <row r="1441" spans="1:10" x14ac:dyDescent="0.25">
      <c r="A1441" t="s">
        <v>930</v>
      </c>
      <c r="B1441">
        <v>26.41</v>
      </c>
      <c r="C1441">
        <v>7.32</v>
      </c>
      <c r="D1441" t="s">
        <v>2380</v>
      </c>
      <c r="E1441" t="s">
        <v>2379</v>
      </c>
      <c r="F1441" t="s">
        <v>2379</v>
      </c>
      <c r="G1441" s="11">
        <v>1</v>
      </c>
      <c r="H1441" t="s">
        <v>2379</v>
      </c>
      <c r="I1441" t="str" cm="1">
        <f t="array" ref="I1441">_xlfn.IFS(B1441&lt;=18,"UNDERWEIGHT",B1441&lt;=24.9,"NORMALWEIGHT",B1441&lt;=29.9,"OVERWEIGHT",B1441&gt;=30,"OBESITY")</f>
        <v>OVERWEIGHT</v>
      </c>
      <c r="J1441" t="str" cm="1">
        <f t="array" ref="J1441">_xlfn.IFS(C1441&lt;=5.7,"NORMAL",C1441&lt;=6.4,"PREDIABETES",C1441&gt;=6.5,"DIABETES")</f>
        <v>DIABETES</v>
      </c>
    </row>
    <row r="1442" spans="1:10" x14ac:dyDescent="0.25">
      <c r="A1442" t="s">
        <v>929</v>
      </c>
      <c r="B1442">
        <v>29.9</v>
      </c>
      <c r="C1442">
        <v>5.27</v>
      </c>
      <c r="D1442" t="s">
        <v>2379</v>
      </c>
      <c r="E1442" t="s">
        <v>2379</v>
      </c>
      <c r="F1442" t="s">
        <v>2380</v>
      </c>
      <c r="G1442" s="11">
        <v>1</v>
      </c>
      <c r="H1442" t="s">
        <v>2379</v>
      </c>
      <c r="I1442" t="str" cm="1">
        <f t="array" ref="I1442">_xlfn.IFS(B1442&lt;=18,"UNDERWEIGHT",B1442&lt;=24.9,"NORMALWEIGHT",B1442&lt;=29.9,"OVERWEIGHT",B1442&gt;=30,"OBESITY")</f>
        <v>OVERWEIGHT</v>
      </c>
      <c r="J1442" t="str" cm="1">
        <f t="array" ref="J1442">_xlfn.IFS(C1442&lt;=5.7,"NORMAL",C1442&lt;=6.4,"PREDIABETES",C1442&gt;=6.5,"DIABETES")</f>
        <v>NORMAL</v>
      </c>
    </row>
    <row r="1443" spans="1:10" x14ac:dyDescent="0.25">
      <c r="A1443" t="s">
        <v>928</v>
      </c>
      <c r="B1443">
        <v>25.24</v>
      </c>
      <c r="C1443">
        <v>5.82</v>
      </c>
      <c r="D1443" t="s">
        <v>2379</v>
      </c>
      <c r="E1443" t="s">
        <v>2379</v>
      </c>
      <c r="F1443" t="s">
        <v>2379</v>
      </c>
      <c r="G1443" s="11">
        <v>1</v>
      </c>
      <c r="H1443" t="s">
        <v>2379</v>
      </c>
      <c r="I1443" t="str" cm="1">
        <f t="array" ref="I1443">_xlfn.IFS(B1443&lt;=18,"UNDERWEIGHT",B1443&lt;=24.9,"NORMALWEIGHT",B1443&lt;=29.9,"OVERWEIGHT",B1443&gt;=30,"OBESITY")</f>
        <v>OVERWEIGHT</v>
      </c>
      <c r="J1443" t="str" cm="1">
        <f t="array" ref="J1443">_xlfn.IFS(C1443&lt;=5.7,"NORMAL",C1443&lt;=6.4,"PREDIABETES",C1443&gt;=6.5,"DIABETES")</f>
        <v>PREDIABETES</v>
      </c>
    </row>
    <row r="1444" spans="1:10" x14ac:dyDescent="0.25">
      <c r="A1444" t="s">
        <v>927</v>
      </c>
      <c r="B1444">
        <v>25.08</v>
      </c>
      <c r="C1444">
        <v>5.8</v>
      </c>
      <c r="D1444" t="s">
        <v>2379</v>
      </c>
      <c r="E1444" t="s">
        <v>2379</v>
      </c>
      <c r="F1444" t="s">
        <v>2380</v>
      </c>
      <c r="G1444" s="11">
        <v>1</v>
      </c>
      <c r="H1444" t="s">
        <v>2379</v>
      </c>
      <c r="I1444" t="str" cm="1">
        <f t="array" ref="I1444">_xlfn.IFS(B1444&lt;=18,"UNDERWEIGHT",B1444&lt;=24.9,"NORMALWEIGHT",B1444&lt;=29.9,"OVERWEIGHT",B1444&gt;=30,"OBESITY")</f>
        <v>OVERWEIGHT</v>
      </c>
      <c r="J1444" t="str" cm="1">
        <f t="array" ref="J1444">_xlfn.IFS(C1444&lt;=5.7,"NORMAL",C1444&lt;=6.4,"PREDIABETES",C1444&gt;=6.5,"DIABETES")</f>
        <v>PREDIABETES</v>
      </c>
    </row>
    <row r="1445" spans="1:10" x14ac:dyDescent="0.25">
      <c r="A1445" t="s">
        <v>926</v>
      </c>
      <c r="B1445">
        <v>29.164999999999999</v>
      </c>
      <c r="C1445">
        <v>4.87</v>
      </c>
      <c r="D1445" t="s">
        <v>2379</v>
      </c>
      <c r="E1445" t="s">
        <v>2380</v>
      </c>
      <c r="F1445" t="s">
        <v>2379</v>
      </c>
      <c r="G1445" s="11">
        <v>1</v>
      </c>
      <c r="H1445" t="s">
        <v>2379</v>
      </c>
      <c r="I1445" t="str" cm="1">
        <f t="array" ref="I1445">_xlfn.IFS(B1445&lt;=18,"UNDERWEIGHT",B1445&lt;=24.9,"NORMALWEIGHT",B1445&lt;=29.9,"OVERWEIGHT",B1445&gt;=30,"OBESITY")</f>
        <v>OVERWEIGHT</v>
      </c>
      <c r="J1445" t="str" cm="1">
        <f t="array" ref="J1445">_xlfn.IFS(C1445&lt;=5.7,"NORMAL",C1445&lt;=6.4,"PREDIABETES",C1445&gt;=6.5,"DIABETES")</f>
        <v>NORMAL</v>
      </c>
    </row>
    <row r="1446" spans="1:10" x14ac:dyDescent="0.25">
      <c r="A1446" t="s">
        <v>925</v>
      </c>
      <c r="B1446">
        <v>15.05</v>
      </c>
      <c r="C1446">
        <v>8.1199999999999992</v>
      </c>
      <c r="D1446" t="s">
        <v>2379</v>
      </c>
      <c r="E1446" t="s">
        <v>2379</v>
      </c>
      <c r="F1446" t="s">
        <v>2379</v>
      </c>
      <c r="G1446" s="11">
        <v>0</v>
      </c>
      <c r="H1446" t="s">
        <v>2379</v>
      </c>
      <c r="I1446" t="str" cm="1">
        <f t="array" ref="I1446">_xlfn.IFS(B1446&lt;=18,"UNDERWEIGHT",B1446&lt;=24.9,"NORMALWEIGHT",B1446&lt;=29.9,"OVERWEIGHT",B1446&gt;=30,"OBESITY")</f>
        <v>UNDERWEIGHT</v>
      </c>
      <c r="J1446" t="str" cm="1">
        <f t="array" ref="J1446">_xlfn.IFS(C1446&lt;=5.7,"NORMAL",C1446&lt;=6.4,"PREDIABETES",C1446&gt;=6.5,"DIABETES")</f>
        <v>DIABETES</v>
      </c>
    </row>
    <row r="1447" spans="1:10" x14ac:dyDescent="0.25">
      <c r="A1447" t="s">
        <v>924</v>
      </c>
      <c r="B1447">
        <v>19.95</v>
      </c>
      <c r="C1447">
        <v>4.3600000000000003</v>
      </c>
      <c r="D1447" t="s">
        <v>2379</v>
      </c>
      <c r="E1447" t="s">
        <v>2379</v>
      </c>
      <c r="F1447" t="s">
        <v>2379</v>
      </c>
      <c r="G1447" s="11">
        <v>2</v>
      </c>
      <c r="H1447" t="s">
        <v>2379</v>
      </c>
      <c r="I1447" t="str" cm="1">
        <f t="array" ref="I1447">_xlfn.IFS(B1447&lt;=18,"UNDERWEIGHT",B1447&lt;=24.9,"NORMALWEIGHT",B1447&lt;=29.9,"OVERWEIGHT",B1447&gt;=30,"OBESITY")</f>
        <v>NORMALWEIGHT</v>
      </c>
      <c r="J1447" t="str" cm="1">
        <f t="array" ref="J1447">_xlfn.IFS(C1447&lt;=5.7,"NORMAL",C1447&lt;=6.4,"PREDIABETES",C1447&gt;=6.5,"DIABETES")</f>
        <v>NORMAL</v>
      </c>
    </row>
    <row r="1448" spans="1:10" x14ac:dyDescent="0.25">
      <c r="A1448" t="s">
        <v>923</v>
      </c>
      <c r="B1448">
        <v>16.66</v>
      </c>
      <c r="C1448">
        <v>9.16</v>
      </c>
      <c r="D1448" t="s">
        <v>2379</v>
      </c>
      <c r="E1448" t="s">
        <v>2379</v>
      </c>
      <c r="F1448" t="s">
        <v>2379</v>
      </c>
      <c r="G1448" s="11">
        <v>0</v>
      </c>
      <c r="H1448" t="s">
        <v>2379</v>
      </c>
      <c r="I1448" t="str" cm="1">
        <f t="array" ref="I1448">_xlfn.IFS(B1448&lt;=18,"UNDERWEIGHT",B1448&lt;=24.9,"NORMALWEIGHT",B1448&lt;=29.9,"OVERWEIGHT",B1448&gt;=30,"OBESITY")</f>
        <v>UNDERWEIGHT</v>
      </c>
      <c r="J1448" t="str" cm="1">
        <f t="array" ref="J1448">_xlfn.IFS(C1448&lt;=5.7,"NORMAL",C1448&lt;=6.4,"PREDIABETES",C1448&gt;=6.5,"DIABETES")</f>
        <v>DIABETES</v>
      </c>
    </row>
    <row r="1449" spans="1:10" x14ac:dyDescent="0.25">
      <c r="A1449" t="s">
        <v>922</v>
      </c>
      <c r="B1449">
        <v>16.62</v>
      </c>
      <c r="C1449">
        <v>9.14</v>
      </c>
      <c r="D1449" t="s">
        <v>2379</v>
      </c>
      <c r="E1449" t="s">
        <v>2379</v>
      </c>
      <c r="F1449" t="s">
        <v>2379</v>
      </c>
      <c r="G1449" s="11">
        <v>0</v>
      </c>
      <c r="H1449" t="s">
        <v>2379</v>
      </c>
      <c r="I1449" t="str" cm="1">
        <f t="array" ref="I1449">_xlfn.IFS(B1449&lt;=18,"UNDERWEIGHT",B1449&lt;=24.9,"NORMALWEIGHT",B1449&lt;=29.9,"OVERWEIGHT",B1449&gt;=30,"OBESITY")</f>
        <v>UNDERWEIGHT</v>
      </c>
      <c r="J1449" t="str" cm="1">
        <f t="array" ref="J1449">_xlfn.IFS(C1449&lt;=5.7,"NORMAL",C1449&lt;=6.4,"PREDIABETES",C1449&gt;=6.5,"DIABETES")</f>
        <v>DIABETES</v>
      </c>
    </row>
    <row r="1450" spans="1:10" x14ac:dyDescent="0.25">
      <c r="A1450" t="s">
        <v>921</v>
      </c>
      <c r="B1450">
        <v>15.36</v>
      </c>
      <c r="C1450">
        <v>5.49</v>
      </c>
      <c r="D1450" t="s">
        <v>2380</v>
      </c>
      <c r="E1450" t="s">
        <v>2379</v>
      </c>
      <c r="F1450" t="s">
        <v>2379</v>
      </c>
      <c r="G1450" s="11">
        <v>2</v>
      </c>
      <c r="H1450" t="s">
        <v>2379</v>
      </c>
      <c r="I1450" t="str" cm="1">
        <f t="array" ref="I1450">_xlfn.IFS(B1450&lt;=18,"UNDERWEIGHT",B1450&lt;=24.9,"NORMALWEIGHT",B1450&lt;=29.9,"OVERWEIGHT",B1450&gt;=30,"OBESITY")</f>
        <v>UNDERWEIGHT</v>
      </c>
      <c r="J1450" t="str" cm="1">
        <f t="array" ref="J1450">_xlfn.IFS(C1450&lt;=5.7,"NORMAL",C1450&lt;=6.4,"PREDIABETES",C1450&gt;=6.5,"DIABETES")</f>
        <v>NORMAL</v>
      </c>
    </row>
    <row r="1451" spans="1:10" x14ac:dyDescent="0.25">
      <c r="A1451" t="s">
        <v>920</v>
      </c>
      <c r="B1451">
        <v>27.74</v>
      </c>
      <c r="C1451">
        <v>5.96</v>
      </c>
      <c r="D1451" t="s">
        <v>2380</v>
      </c>
      <c r="E1451" t="s">
        <v>2379</v>
      </c>
      <c r="F1451" t="s">
        <v>2379</v>
      </c>
      <c r="G1451" s="11">
        <v>0</v>
      </c>
      <c r="H1451" t="s">
        <v>2379</v>
      </c>
      <c r="I1451" t="str" cm="1">
        <f t="array" ref="I1451">_xlfn.IFS(B1451&lt;=18,"UNDERWEIGHT",B1451&lt;=24.9,"NORMALWEIGHT",B1451&lt;=29.9,"OVERWEIGHT",B1451&gt;=30,"OBESITY")</f>
        <v>OVERWEIGHT</v>
      </c>
      <c r="J1451" t="str" cm="1">
        <f t="array" ref="J1451">_xlfn.IFS(C1451&lt;=5.7,"NORMAL",C1451&lt;=6.4,"PREDIABETES",C1451&gt;=6.5,"DIABETES")</f>
        <v>PREDIABETES</v>
      </c>
    </row>
    <row r="1452" spans="1:10" x14ac:dyDescent="0.25">
      <c r="A1452" t="s">
        <v>919</v>
      </c>
      <c r="B1452">
        <v>22.44</v>
      </c>
      <c r="C1452">
        <v>4.62</v>
      </c>
      <c r="D1452" t="s">
        <v>2380</v>
      </c>
      <c r="E1452" t="s">
        <v>2379</v>
      </c>
      <c r="F1452" t="s">
        <v>2379</v>
      </c>
      <c r="G1452" s="11">
        <v>0</v>
      </c>
      <c r="H1452" t="s">
        <v>2379</v>
      </c>
      <c r="I1452" t="str" cm="1">
        <f t="array" ref="I1452">_xlfn.IFS(B1452&lt;=18,"UNDERWEIGHT",B1452&lt;=24.9,"NORMALWEIGHT",B1452&lt;=29.9,"OVERWEIGHT",B1452&gt;=30,"OBESITY")</f>
        <v>NORMALWEIGHT</v>
      </c>
      <c r="J1452" t="str" cm="1">
        <f t="array" ref="J1452">_xlfn.IFS(C1452&lt;=5.7,"NORMAL",C1452&lt;=6.4,"PREDIABETES",C1452&gt;=6.5,"DIABETES")</f>
        <v>NORMAL</v>
      </c>
    </row>
    <row r="1453" spans="1:10" x14ac:dyDescent="0.25">
      <c r="A1453" t="s">
        <v>918</v>
      </c>
      <c r="B1453">
        <v>37.049999999999997</v>
      </c>
      <c r="C1453">
        <v>9.9600000000000009</v>
      </c>
      <c r="D1453" t="s">
        <v>2380</v>
      </c>
      <c r="E1453" t="s">
        <v>2379</v>
      </c>
      <c r="F1453" t="s">
        <v>2379</v>
      </c>
      <c r="G1453" s="11">
        <v>0</v>
      </c>
      <c r="H1453" t="s">
        <v>2379</v>
      </c>
      <c r="I1453" t="str" cm="1">
        <f t="array" ref="I1453">_xlfn.IFS(B1453&lt;=18,"UNDERWEIGHT",B1453&lt;=24.9,"NORMALWEIGHT",B1453&lt;=29.9,"OVERWEIGHT",B1453&gt;=30,"OBESITY")</f>
        <v>OBESITY</v>
      </c>
      <c r="J1453" t="str" cm="1">
        <f t="array" ref="J1453">_xlfn.IFS(C1453&lt;=5.7,"NORMAL",C1453&lt;=6.4,"PREDIABETES",C1453&gt;=6.5,"DIABETES")</f>
        <v>DIABETES</v>
      </c>
    </row>
    <row r="1454" spans="1:10" x14ac:dyDescent="0.25">
      <c r="A1454" t="s">
        <v>917</v>
      </c>
      <c r="B1454">
        <v>22.95</v>
      </c>
      <c r="C1454">
        <v>10.53</v>
      </c>
      <c r="D1454" t="s">
        <v>2379</v>
      </c>
      <c r="E1454" t="s">
        <v>2379</v>
      </c>
      <c r="F1454" t="s">
        <v>2379</v>
      </c>
      <c r="G1454" s="11">
        <v>2</v>
      </c>
      <c r="H1454" t="s">
        <v>2379</v>
      </c>
      <c r="I1454" t="str" cm="1">
        <f t="array" ref="I1454">_xlfn.IFS(B1454&lt;=18,"UNDERWEIGHT",B1454&lt;=24.9,"NORMALWEIGHT",B1454&lt;=29.9,"OVERWEIGHT",B1454&gt;=30,"OBESITY")</f>
        <v>NORMALWEIGHT</v>
      </c>
      <c r="J1454" t="str" cm="1">
        <f t="array" ref="J1454">_xlfn.IFS(C1454&lt;=5.7,"NORMAL",C1454&lt;=6.4,"PREDIABETES",C1454&gt;=6.5,"DIABETES")</f>
        <v>DIABETES</v>
      </c>
    </row>
    <row r="1455" spans="1:10" x14ac:dyDescent="0.25">
      <c r="A1455" t="s">
        <v>916</v>
      </c>
      <c r="B1455">
        <v>34.200000000000003</v>
      </c>
      <c r="C1455">
        <v>6.69</v>
      </c>
      <c r="D1455" t="s">
        <v>2380</v>
      </c>
      <c r="E1455" t="s">
        <v>2379</v>
      </c>
      <c r="F1455" t="s">
        <v>2379</v>
      </c>
      <c r="G1455" s="11">
        <v>0</v>
      </c>
      <c r="H1455" t="s">
        <v>2379</v>
      </c>
      <c r="I1455" t="str" cm="1">
        <f t="array" ref="I1455">_xlfn.IFS(B1455&lt;=18,"UNDERWEIGHT",B1455&lt;=24.9,"NORMALWEIGHT",B1455&lt;=29.9,"OVERWEIGHT",B1455&gt;=30,"OBESITY")</f>
        <v>OBESITY</v>
      </c>
      <c r="J1455" t="str" cm="1">
        <f t="array" ref="J1455">_xlfn.IFS(C1455&lt;=5.7,"NORMAL",C1455&lt;=6.4,"PREDIABETES",C1455&gt;=6.5,"DIABETES")</f>
        <v>DIABETES</v>
      </c>
    </row>
    <row r="1456" spans="1:10" x14ac:dyDescent="0.25">
      <c r="A1456" t="s">
        <v>915</v>
      </c>
      <c r="B1456">
        <v>30.59</v>
      </c>
      <c r="C1456">
        <v>9.5500000000000007</v>
      </c>
      <c r="D1456" t="s">
        <v>2380</v>
      </c>
      <c r="E1456" t="s">
        <v>2379</v>
      </c>
      <c r="F1456" t="s">
        <v>2379</v>
      </c>
      <c r="G1456" s="11">
        <v>0</v>
      </c>
      <c r="H1456" t="s">
        <v>2379</v>
      </c>
      <c r="I1456" t="str" cm="1">
        <f t="array" ref="I1456">_xlfn.IFS(B1456&lt;=18,"UNDERWEIGHT",B1456&lt;=24.9,"NORMALWEIGHT",B1456&lt;=29.9,"OVERWEIGHT",B1456&gt;=30,"OBESITY")</f>
        <v>OBESITY</v>
      </c>
      <c r="J1456" t="str" cm="1">
        <f t="array" ref="J1456">_xlfn.IFS(C1456&lt;=5.7,"NORMAL",C1456&lt;=6.4,"PREDIABETES",C1456&gt;=6.5,"DIABETES")</f>
        <v>DIABETES</v>
      </c>
    </row>
    <row r="1457" spans="1:10" x14ac:dyDescent="0.25">
      <c r="A1457" t="s">
        <v>914</v>
      </c>
      <c r="B1457">
        <v>25.51</v>
      </c>
      <c r="C1457">
        <v>6.05</v>
      </c>
      <c r="D1457" t="s">
        <v>2379</v>
      </c>
      <c r="E1457" t="s">
        <v>2379</v>
      </c>
      <c r="F1457" t="s">
        <v>2379</v>
      </c>
      <c r="G1457" s="11">
        <v>0</v>
      </c>
      <c r="H1457" t="s">
        <v>2379</v>
      </c>
      <c r="I1457" t="str" cm="1">
        <f t="array" ref="I1457">_xlfn.IFS(B1457&lt;=18,"UNDERWEIGHT",B1457&lt;=24.9,"NORMALWEIGHT",B1457&lt;=29.9,"OVERWEIGHT",B1457&gt;=30,"OBESITY")</f>
        <v>OVERWEIGHT</v>
      </c>
      <c r="J1457" t="str" cm="1">
        <f t="array" ref="J1457">_xlfn.IFS(C1457&lt;=5.7,"NORMAL",C1457&lt;=6.4,"PREDIABETES",C1457&gt;=6.5,"DIABETES")</f>
        <v>PREDIABETES</v>
      </c>
    </row>
    <row r="1458" spans="1:10" x14ac:dyDescent="0.25">
      <c r="A1458" t="s">
        <v>913</v>
      </c>
      <c r="B1458">
        <v>29.04</v>
      </c>
      <c r="C1458">
        <v>10.56</v>
      </c>
      <c r="D1458" t="s">
        <v>2380</v>
      </c>
      <c r="E1458" t="s">
        <v>2379</v>
      </c>
      <c r="F1458" t="s">
        <v>2379</v>
      </c>
      <c r="G1458" s="11">
        <v>1</v>
      </c>
      <c r="H1458" t="s">
        <v>2379</v>
      </c>
      <c r="I1458" t="str" cm="1">
        <f t="array" ref="I1458">_xlfn.IFS(B1458&lt;=18,"UNDERWEIGHT",B1458&lt;=24.9,"NORMALWEIGHT",B1458&lt;=29.9,"OVERWEIGHT",B1458&gt;=30,"OBESITY")</f>
        <v>OVERWEIGHT</v>
      </c>
      <c r="J1458" t="str" cm="1">
        <f t="array" ref="J1458">_xlfn.IFS(C1458&lt;=5.7,"NORMAL",C1458&lt;=6.4,"PREDIABETES",C1458&gt;=6.5,"DIABETES")</f>
        <v>DIABETES</v>
      </c>
    </row>
    <row r="1459" spans="1:10" x14ac:dyDescent="0.25">
      <c r="A1459" t="s">
        <v>912</v>
      </c>
      <c r="B1459">
        <v>22.135000000000002</v>
      </c>
      <c r="C1459">
        <v>10.81</v>
      </c>
      <c r="D1459" t="s">
        <v>2380</v>
      </c>
      <c r="E1459" t="s">
        <v>2379</v>
      </c>
      <c r="F1459" t="s">
        <v>2379</v>
      </c>
      <c r="G1459" s="11">
        <v>1</v>
      </c>
      <c r="H1459" t="s">
        <v>2379</v>
      </c>
      <c r="I1459" t="str" cm="1">
        <f t="array" ref="I1459">_xlfn.IFS(B1459&lt;=18,"UNDERWEIGHT",B1459&lt;=24.9,"NORMALWEIGHT",B1459&lt;=29.9,"OVERWEIGHT",B1459&gt;=30,"OBESITY")</f>
        <v>NORMALWEIGHT</v>
      </c>
      <c r="J1459" t="str" cm="1">
        <f t="array" ref="J1459">_xlfn.IFS(C1459&lt;=5.7,"NORMAL",C1459&lt;=6.4,"PREDIABETES",C1459&gt;=6.5,"DIABETES")</f>
        <v>DIABETES</v>
      </c>
    </row>
    <row r="1460" spans="1:10" x14ac:dyDescent="0.25">
      <c r="A1460" t="s">
        <v>911</v>
      </c>
      <c r="B1460">
        <v>21.375</v>
      </c>
      <c r="C1460">
        <v>4.32</v>
      </c>
      <c r="D1460" t="s">
        <v>2379</v>
      </c>
      <c r="E1460" t="s">
        <v>2379</v>
      </c>
      <c r="F1460" t="s">
        <v>2379</v>
      </c>
      <c r="G1460" s="11">
        <v>0</v>
      </c>
      <c r="H1460" t="s">
        <v>2379</v>
      </c>
      <c r="I1460" t="str" cm="1">
        <f t="array" ref="I1460">_xlfn.IFS(B1460&lt;=18,"UNDERWEIGHT",B1460&lt;=24.9,"NORMALWEIGHT",B1460&lt;=29.9,"OVERWEIGHT",B1460&gt;=30,"OBESITY")</f>
        <v>NORMALWEIGHT</v>
      </c>
      <c r="J1460" t="str" cm="1">
        <f t="array" ref="J1460">_xlfn.IFS(C1460&lt;=5.7,"NORMAL",C1460&lt;=6.4,"PREDIABETES",C1460&gt;=6.5,"DIABETES")</f>
        <v>NORMAL</v>
      </c>
    </row>
    <row r="1461" spans="1:10" x14ac:dyDescent="0.25">
      <c r="A1461" t="s">
        <v>910</v>
      </c>
      <c r="B1461">
        <v>29.19</v>
      </c>
      <c r="C1461">
        <v>4.37</v>
      </c>
      <c r="D1461" t="s">
        <v>2379</v>
      </c>
      <c r="E1461" t="s">
        <v>2379</v>
      </c>
      <c r="F1461" t="s">
        <v>2379</v>
      </c>
      <c r="G1461" s="11">
        <v>0</v>
      </c>
      <c r="H1461" t="s">
        <v>2379</v>
      </c>
      <c r="I1461" t="str" cm="1">
        <f t="array" ref="I1461">_xlfn.IFS(B1461&lt;=18,"UNDERWEIGHT",B1461&lt;=24.9,"NORMALWEIGHT",B1461&lt;=29.9,"OVERWEIGHT",B1461&gt;=30,"OBESITY")</f>
        <v>OVERWEIGHT</v>
      </c>
      <c r="J1461" t="str" cm="1">
        <f t="array" ref="J1461">_xlfn.IFS(C1461&lt;=5.7,"NORMAL",C1461&lt;=6.4,"PREDIABETES",C1461&gt;=6.5,"DIABETES")</f>
        <v>NORMAL</v>
      </c>
    </row>
    <row r="1462" spans="1:10" x14ac:dyDescent="0.25">
      <c r="A1462" t="s">
        <v>909</v>
      </c>
      <c r="B1462">
        <v>31.92</v>
      </c>
      <c r="C1462">
        <v>4.8099999999999996</v>
      </c>
      <c r="D1462" t="s">
        <v>2380</v>
      </c>
      <c r="E1462" t="s">
        <v>2379</v>
      </c>
      <c r="F1462" t="s">
        <v>2380</v>
      </c>
      <c r="G1462" s="11">
        <v>1</v>
      </c>
      <c r="H1462" t="s">
        <v>2379</v>
      </c>
      <c r="I1462" t="str" cm="1">
        <f t="array" ref="I1462">_xlfn.IFS(B1462&lt;=18,"UNDERWEIGHT",B1462&lt;=24.9,"NORMALWEIGHT",B1462&lt;=29.9,"OVERWEIGHT",B1462&gt;=30,"OBESITY")</f>
        <v>OBESITY</v>
      </c>
      <c r="J1462" t="str" cm="1">
        <f t="array" ref="J1462">_xlfn.IFS(C1462&lt;=5.7,"NORMAL",C1462&lt;=6.4,"PREDIABETES",C1462&gt;=6.5,"DIABETES")</f>
        <v>NORMAL</v>
      </c>
    </row>
    <row r="1463" spans="1:10" x14ac:dyDescent="0.25">
      <c r="A1463" t="s">
        <v>908</v>
      </c>
      <c r="B1463">
        <v>26.315000000000001</v>
      </c>
      <c r="C1463">
        <v>4.5599999999999996</v>
      </c>
      <c r="D1463" t="s">
        <v>2380</v>
      </c>
      <c r="E1463" t="s">
        <v>2379</v>
      </c>
      <c r="F1463" t="s">
        <v>2380</v>
      </c>
      <c r="G1463" s="11">
        <v>1</v>
      </c>
      <c r="H1463" t="s">
        <v>2379</v>
      </c>
      <c r="I1463" t="str" cm="1">
        <f t="array" ref="I1463">_xlfn.IFS(B1463&lt;=18,"UNDERWEIGHT",B1463&lt;=24.9,"NORMALWEIGHT",B1463&lt;=29.9,"OVERWEIGHT",B1463&gt;=30,"OBESITY")</f>
        <v>OVERWEIGHT</v>
      </c>
      <c r="J1463" t="str" cm="1">
        <f t="array" ref="J1463">_xlfn.IFS(C1463&lt;=5.7,"NORMAL",C1463&lt;=6.4,"PREDIABETES",C1463&gt;=6.5,"DIABETES")</f>
        <v>NORMAL</v>
      </c>
    </row>
    <row r="1464" spans="1:10" x14ac:dyDescent="0.25">
      <c r="A1464" t="s">
        <v>907</v>
      </c>
      <c r="B1464">
        <v>35.299999999999997</v>
      </c>
      <c r="C1464">
        <v>4.3899999999999997</v>
      </c>
      <c r="D1464" t="s">
        <v>2379</v>
      </c>
      <c r="E1464" t="s">
        <v>2379</v>
      </c>
      <c r="F1464" t="s">
        <v>2379</v>
      </c>
      <c r="G1464" s="11">
        <v>0</v>
      </c>
      <c r="H1464" t="s">
        <v>2379</v>
      </c>
      <c r="I1464" t="str" cm="1">
        <f t="array" ref="I1464">_xlfn.IFS(B1464&lt;=18,"UNDERWEIGHT",B1464&lt;=24.9,"NORMALWEIGHT",B1464&lt;=29.9,"OVERWEIGHT",B1464&gt;=30,"OBESITY")</f>
        <v>OBESITY</v>
      </c>
      <c r="J1464" t="str" cm="1">
        <f t="array" ref="J1464">_xlfn.IFS(C1464&lt;=5.7,"NORMAL",C1464&lt;=6.4,"PREDIABETES",C1464&gt;=6.5,"DIABETES")</f>
        <v>NORMAL</v>
      </c>
    </row>
    <row r="1465" spans="1:10" x14ac:dyDescent="0.25">
      <c r="A1465" t="s">
        <v>906</v>
      </c>
      <c r="B1465">
        <v>18.91</v>
      </c>
      <c r="C1465">
        <v>11.44</v>
      </c>
      <c r="D1465" t="s">
        <v>2379</v>
      </c>
      <c r="E1465" t="s">
        <v>2379</v>
      </c>
      <c r="F1465" t="s">
        <v>2379</v>
      </c>
      <c r="G1465" s="11">
        <v>0</v>
      </c>
      <c r="H1465" t="s">
        <v>2379</v>
      </c>
      <c r="I1465" t="str" cm="1">
        <f t="array" ref="I1465">_xlfn.IFS(B1465&lt;=18,"UNDERWEIGHT",B1465&lt;=24.9,"NORMALWEIGHT",B1465&lt;=29.9,"OVERWEIGHT",B1465&gt;=30,"OBESITY")</f>
        <v>NORMALWEIGHT</v>
      </c>
      <c r="J1465" t="str" cm="1">
        <f t="array" ref="J1465">_xlfn.IFS(C1465&lt;=5.7,"NORMAL",C1465&lt;=6.4,"PREDIABETES",C1465&gt;=6.5,"DIABETES")</f>
        <v>DIABETES</v>
      </c>
    </row>
    <row r="1466" spans="1:10" x14ac:dyDescent="0.25">
      <c r="A1466" t="s">
        <v>905</v>
      </c>
      <c r="B1466">
        <v>22.41</v>
      </c>
      <c r="C1466">
        <v>11.37</v>
      </c>
      <c r="D1466" t="s">
        <v>2380</v>
      </c>
      <c r="E1466" t="s">
        <v>2379</v>
      </c>
      <c r="F1466" t="s">
        <v>2379</v>
      </c>
      <c r="G1466" s="11">
        <v>1</v>
      </c>
      <c r="H1466" t="s">
        <v>2379</v>
      </c>
      <c r="I1466" t="str" cm="1">
        <f t="array" ref="I1466">_xlfn.IFS(B1466&lt;=18,"UNDERWEIGHT",B1466&lt;=24.9,"NORMALWEIGHT",B1466&lt;=29.9,"OVERWEIGHT",B1466&gt;=30,"OBESITY")</f>
        <v>NORMALWEIGHT</v>
      </c>
      <c r="J1466" t="str" cm="1">
        <f t="array" ref="J1466">_xlfn.IFS(C1466&lt;=5.7,"NORMAL",C1466&lt;=6.4,"PREDIABETES",C1466&gt;=6.5,"DIABETES")</f>
        <v>DIABETES</v>
      </c>
    </row>
    <row r="1467" spans="1:10" x14ac:dyDescent="0.25">
      <c r="A1467" t="s">
        <v>904</v>
      </c>
      <c r="B1467">
        <v>22.704999999999998</v>
      </c>
      <c r="C1467">
        <v>6.14</v>
      </c>
      <c r="D1467" t="s">
        <v>2379</v>
      </c>
      <c r="E1467" t="s">
        <v>2379</v>
      </c>
      <c r="F1467" t="s">
        <v>2379</v>
      </c>
      <c r="G1467" s="11">
        <v>0</v>
      </c>
      <c r="H1467" t="s">
        <v>2379</v>
      </c>
      <c r="I1467" t="str" cm="1">
        <f t="array" ref="I1467">_xlfn.IFS(B1467&lt;=18,"UNDERWEIGHT",B1467&lt;=24.9,"NORMALWEIGHT",B1467&lt;=29.9,"OVERWEIGHT",B1467&gt;=30,"OBESITY")</f>
        <v>NORMALWEIGHT</v>
      </c>
      <c r="J1467" t="str" cm="1">
        <f t="array" ref="J1467">_xlfn.IFS(C1467&lt;=5.7,"NORMAL",C1467&lt;=6.4,"PREDIABETES",C1467&gt;=6.5,"DIABETES")</f>
        <v>PREDIABETES</v>
      </c>
    </row>
    <row r="1468" spans="1:10" x14ac:dyDescent="0.25">
      <c r="A1468" t="s">
        <v>903</v>
      </c>
      <c r="B1468">
        <v>37.18</v>
      </c>
      <c r="C1468">
        <v>4.8899999999999997</v>
      </c>
      <c r="D1468" t="s">
        <v>2379</v>
      </c>
      <c r="E1468" t="s">
        <v>2379</v>
      </c>
      <c r="F1468" t="s">
        <v>2379</v>
      </c>
      <c r="G1468" s="11">
        <v>0</v>
      </c>
      <c r="H1468" t="s">
        <v>2379</v>
      </c>
      <c r="I1468" t="str" cm="1">
        <f t="array" ref="I1468">_xlfn.IFS(B1468&lt;=18,"UNDERWEIGHT",B1468&lt;=24.9,"NORMALWEIGHT",B1468&lt;=29.9,"OVERWEIGHT",B1468&gt;=30,"OBESITY")</f>
        <v>OBESITY</v>
      </c>
      <c r="J1468" t="str" cm="1">
        <f t="array" ref="J1468">_xlfn.IFS(C1468&lt;=5.7,"NORMAL",C1468&lt;=6.4,"PREDIABETES",C1468&gt;=6.5,"DIABETES")</f>
        <v>NORMAL</v>
      </c>
    </row>
    <row r="1469" spans="1:10" x14ac:dyDescent="0.25">
      <c r="A1469" t="s">
        <v>902</v>
      </c>
      <c r="B1469">
        <v>35.97</v>
      </c>
      <c r="C1469">
        <v>4.5999999999999996</v>
      </c>
      <c r="D1469" t="s">
        <v>2379</v>
      </c>
      <c r="E1469" t="s">
        <v>2379</v>
      </c>
      <c r="F1469" t="s">
        <v>2379</v>
      </c>
      <c r="G1469" s="11">
        <v>0</v>
      </c>
      <c r="H1469" t="s">
        <v>2379</v>
      </c>
      <c r="I1469" t="str" cm="1">
        <f t="array" ref="I1469">_xlfn.IFS(B1469&lt;=18,"UNDERWEIGHT",B1469&lt;=24.9,"NORMALWEIGHT",B1469&lt;=29.9,"OVERWEIGHT",B1469&gt;=30,"OBESITY")</f>
        <v>OBESITY</v>
      </c>
      <c r="J1469" t="str" cm="1">
        <f t="array" ref="J1469">_xlfn.IFS(C1469&lt;=5.7,"NORMAL",C1469&lt;=6.4,"PREDIABETES",C1469&gt;=6.5,"DIABETES")</f>
        <v>NORMAL</v>
      </c>
    </row>
    <row r="1470" spans="1:10" x14ac:dyDescent="0.25">
      <c r="A1470" t="s">
        <v>901</v>
      </c>
      <c r="B1470">
        <v>35.799999999999997</v>
      </c>
      <c r="C1470">
        <v>4.42</v>
      </c>
      <c r="D1470" t="s">
        <v>2379</v>
      </c>
      <c r="E1470" t="s">
        <v>2379</v>
      </c>
      <c r="F1470" t="s">
        <v>2379</v>
      </c>
      <c r="G1470" s="11">
        <v>0</v>
      </c>
      <c r="H1470" t="s">
        <v>2379</v>
      </c>
      <c r="I1470" t="str" cm="1">
        <f t="array" ref="I1470">_xlfn.IFS(B1470&lt;=18,"UNDERWEIGHT",B1470&lt;=24.9,"NORMALWEIGHT",B1470&lt;=29.9,"OVERWEIGHT",B1470&gt;=30,"OBESITY")</f>
        <v>OBESITY</v>
      </c>
      <c r="J1470" t="str" cm="1">
        <f t="array" ref="J1470">_xlfn.IFS(C1470&lt;=5.7,"NORMAL",C1470&lt;=6.4,"PREDIABETES",C1470&gt;=6.5,"DIABETES")</f>
        <v>NORMAL</v>
      </c>
    </row>
    <row r="1471" spans="1:10" x14ac:dyDescent="0.25">
      <c r="A1471" t="s">
        <v>900</v>
      </c>
      <c r="B1471">
        <v>28.31</v>
      </c>
      <c r="C1471">
        <v>7.48</v>
      </c>
      <c r="D1471" t="s">
        <v>2380</v>
      </c>
      <c r="E1471" t="s">
        <v>2379</v>
      </c>
      <c r="F1471" t="s">
        <v>2379</v>
      </c>
      <c r="G1471" s="11">
        <v>0</v>
      </c>
      <c r="H1471" t="s">
        <v>2379</v>
      </c>
      <c r="I1471" t="str" cm="1">
        <f t="array" ref="I1471">_xlfn.IFS(B1471&lt;=18,"UNDERWEIGHT",B1471&lt;=24.9,"NORMALWEIGHT",B1471&lt;=29.9,"OVERWEIGHT",B1471&gt;=30,"OBESITY")</f>
        <v>OVERWEIGHT</v>
      </c>
      <c r="J1471" t="str" cm="1">
        <f t="array" ref="J1471">_xlfn.IFS(C1471&lt;=5.7,"NORMAL",C1471&lt;=6.4,"PREDIABETES",C1471&gt;=6.5,"DIABETES")</f>
        <v>DIABETES</v>
      </c>
    </row>
    <row r="1472" spans="1:10" x14ac:dyDescent="0.25">
      <c r="A1472" t="s">
        <v>899</v>
      </c>
      <c r="B1472">
        <v>38.06</v>
      </c>
      <c r="C1472">
        <v>10.74</v>
      </c>
      <c r="D1472" t="s">
        <v>2379</v>
      </c>
      <c r="E1472" t="s">
        <v>2379</v>
      </c>
      <c r="F1472" t="s">
        <v>2379</v>
      </c>
      <c r="G1472" s="11">
        <v>0</v>
      </c>
      <c r="H1472" t="s">
        <v>2379</v>
      </c>
      <c r="I1472" t="str" cm="1">
        <f t="array" ref="I1472">_xlfn.IFS(B1472&lt;=18,"UNDERWEIGHT",B1472&lt;=24.9,"NORMALWEIGHT",B1472&lt;=29.9,"OVERWEIGHT",B1472&gt;=30,"OBESITY")</f>
        <v>OBESITY</v>
      </c>
      <c r="J1472" t="str" cm="1">
        <f t="array" ref="J1472">_xlfn.IFS(C1472&lt;=5.7,"NORMAL",C1472&lt;=6.4,"PREDIABETES",C1472&gt;=6.5,"DIABETES")</f>
        <v>DIABETES</v>
      </c>
    </row>
    <row r="1473" spans="1:10" x14ac:dyDescent="0.25">
      <c r="A1473" t="s">
        <v>898</v>
      </c>
      <c r="B1473">
        <v>28</v>
      </c>
      <c r="C1473">
        <v>5.19</v>
      </c>
      <c r="D1473" t="s">
        <v>2379</v>
      </c>
      <c r="E1473" t="s">
        <v>2379</v>
      </c>
      <c r="F1473" t="s">
        <v>2379</v>
      </c>
      <c r="G1473" s="11">
        <v>1</v>
      </c>
      <c r="H1473" t="s">
        <v>2379</v>
      </c>
      <c r="I1473" t="str" cm="1">
        <f t="array" ref="I1473">_xlfn.IFS(B1473&lt;=18,"UNDERWEIGHT",B1473&lt;=24.9,"NORMALWEIGHT",B1473&lt;=29.9,"OVERWEIGHT",B1473&gt;=30,"OBESITY")</f>
        <v>OVERWEIGHT</v>
      </c>
      <c r="J1473" t="str" cm="1">
        <f t="array" ref="J1473">_xlfn.IFS(C1473&lt;=5.7,"NORMAL",C1473&lt;=6.4,"PREDIABETES",C1473&gt;=6.5,"DIABETES")</f>
        <v>NORMAL</v>
      </c>
    </row>
    <row r="1474" spans="1:10" x14ac:dyDescent="0.25">
      <c r="A1474" t="s">
        <v>897</v>
      </c>
      <c r="B1474">
        <v>34.32</v>
      </c>
      <c r="C1474">
        <v>9.17</v>
      </c>
      <c r="D1474" t="s">
        <v>2379</v>
      </c>
      <c r="E1474" t="s">
        <v>2379</v>
      </c>
      <c r="F1474" t="s">
        <v>2379</v>
      </c>
      <c r="G1474" s="11">
        <v>0</v>
      </c>
      <c r="H1474" t="s">
        <v>2379</v>
      </c>
      <c r="I1474" t="str" cm="1">
        <f t="array" ref="I1474">_xlfn.IFS(B1474&lt;=18,"UNDERWEIGHT",B1474&lt;=24.9,"NORMALWEIGHT",B1474&lt;=29.9,"OVERWEIGHT",B1474&gt;=30,"OBESITY")</f>
        <v>OBESITY</v>
      </c>
      <c r="J1474" t="str" cm="1">
        <f t="array" ref="J1474">_xlfn.IFS(C1474&lt;=5.7,"NORMAL",C1474&lt;=6.4,"PREDIABETES",C1474&gt;=6.5,"DIABETES")</f>
        <v>DIABETES</v>
      </c>
    </row>
    <row r="1475" spans="1:10" x14ac:dyDescent="0.25">
      <c r="A1475" t="s">
        <v>896</v>
      </c>
      <c r="B1475">
        <v>22.3</v>
      </c>
      <c r="C1475">
        <v>4.95</v>
      </c>
      <c r="D1475" t="s">
        <v>2380</v>
      </c>
      <c r="E1475" t="s">
        <v>2379</v>
      </c>
      <c r="F1475" t="s">
        <v>2379</v>
      </c>
      <c r="G1475" s="11">
        <v>0</v>
      </c>
      <c r="H1475" t="s">
        <v>2379</v>
      </c>
      <c r="I1475" t="str" cm="1">
        <f t="array" ref="I1475">_xlfn.IFS(B1475&lt;=18,"UNDERWEIGHT",B1475&lt;=24.9,"NORMALWEIGHT",B1475&lt;=29.9,"OVERWEIGHT",B1475&gt;=30,"OBESITY")</f>
        <v>NORMALWEIGHT</v>
      </c>
      <c r="J1475" t="str" cm="1">
        <f t="array" ref="J1475">_xlfn.IFS(C1475&lt;=5.7,"NORMAL",C1475&lt;=6.4,"PREDIABETES",C1475&gt;=6.5,"DIABETES")</f>
        <v>NORMAL</v>
      </c>
    </row>
    <row r="1476" spans="1:10" x14ac:dyDescent="0.25">
      <c r="A1476" t="s">
        <v>895</v>
      </c>
      <c r="B1476">
        <v>27.835000000000001</v>
      </c>
      <c r="C1476">
        <v>6.03</v>
      </c>
      <c r="D1476" t="s">
        <v>2379</v>
      </c>
      <c r="E1476" t="s">
        <v>2379</v>
      </c>
      <c r="F1476" t="s">
        <v>2379</v>
      </c>
      <c r="G1476" s="11">
        <v>1</v>
      </c>
      <c r="H1476" t="s">
        <v>2379</v>
      </c>
      <c r="I1476" t="str" cm="1">
        <f t="array" ref="I1476">_xlfn.IFS(B1476&lt;=18,"UNDERWEIGHT",B1476&lt;=24.9,"NORMALWEIGHT",B1476&lt;=29.9,"OVERWEIGHT",B1476&gt;=30,"OBESITY")</f>
        <v>OVERWEIGHT</v>
      </c>
      <c r="J1476" t="str" cm="1">
        <f t="array" ref="J1476">_xlfn.IFS(C1476&lt;=5.7,"NORMAL",C1476&lt;=6.4,"PREDIABETES",C1476&gt;=6.5,"DIABETES")</f>
        <v>PREDIABETES</v>
      </c>
    </row>
    <row r="1477" spans="1:10" x14ac:dyDescent="0.25">
      <c r="A1477" t="s">
        <v>894</v>
      </c>
      <c r="B1477">
        <v>39.229999999999997</v>
      </c>
      <c r="C1477">
        <v>5.36</v>
      </c>
      <c r="D1477" t="s">
        <v>2379</v>
      </c>
      <c r="E1477" t="s">
        <v>2379</v>
      </c>
      <c r="F1477" t="s">
        <v>2379</v>
      </c>
      <c r="G1477" s="11">
        <v>0</v>
      </c>
      <c r="H1477" t="s">
        <v>2379</v>
      </c>
      <c r="I1477" t="str" cm="1">
        <f t="array" ref="I1477">_xlfn.IFS(B1477&lt;=18,"UNDERWEIGHT",B1477&lt;=24.9,"NORMALWEIGHT",B1477&lt;=29.9,"OVERWEIGHT",B1477&gt;=30,"OBESITY")</f>
        <v>OBESITY</v>
      </c>
      <c r="J1477" t="str" cm="1">
        <f t="array" ref="J1477">_xlfn.IFS(C1477&lt;=5.7,"NORMAL",C1477&lt;=6.4,"PREDIABETES",C1477&gt;=6.5,"DIABETES")</f>
        <v>NORMAL</v>
      </c>
    </row>
    <row r="1478" spans="1:10" x14ac:dyDescent="0.25">
      <c r="A1478" t="s">
        <v>893</v>
      </c>
      <c r="B1478">
        <v>19.95</v>
      </c>
      <c r="C1478">
        <v>6.11</v>
      </c>
      <c r="D1478" t="s">
        <v>2379</v>
      </c>
      <c r="E1478" t="s">
        <v>2379</v>
      </c>
      <c r="F1478" t="s">
        <v>2379</v>
      </c>
      <c r="G1478" s="11">
        <v>1</v>
      </c>
      <c r="H1478" t="s">
        <v>2379</v>
      </c>
      <c r="I1478" t="str" cm="1">
        <f t="array" ref="I1478">_xlfn.IFS(B1478&lt;=18,"UNDERWEIGHT",B1478&lt;=24.9,"NORMALWEIGHT",B1478&lt;=29.9,"OVERWEIGHT",B1478&gt;=30,"OBESITY")</f>
        <v>NORMALWEIGHT</v>
      </c>
      <c r="J1478" t="str" cm="1">
        <f t="array" ref="J1478">_xlfn.IFS(C1478&lt;=5.7,"NORMAL",C1478&lt;=6.4,"PREDIABETES",C1478&gt;=6.5,"DIABETES")</f>
        <v>PREDIABETES</v>
      </c>
    </row>
    <row r="1479" spans="1:10" x14ac:dyDescent="0.25">
      <c r="A1479" t="s">
        <v>892</v>
      </c>
      <c r="B1479">
        <v>34.64</v>
      </c>
      <c r="C1479">
        <v>4.88</v>
      </c>
      <c r="D1479" t="s">
        <v>2379</v>
      </c>
      <c r="E1479" t="s">
        <v>2379</v>
      </c>
      <c r="F1479" t="s">
        <v>2380</v>
      </c>
      <c r="G1479" s="11">
        <v>1</v>
      </c>
      <c r="H1479" t="s">
        <v>2379</v>
      </c>
      <c r="I1479" t="str" cm="1">
        <f t="array" ref="I1479">_xlfn.IFS(B1479&lt;=18,"UNDERWEIGHT",B1479&lt;=24.9,"NORMALWEIGHT",B1479&lt;=29.9,"OVERWEIGHT",B1479&gt;=30,"OBESITY")</f>
        <v>OBESITY</v>
      </c>
      <c r="J1479" t="str" cm="1">
        <f t="array" ref="J1479">_xlfn.IFS(C1479&lt;=5.7,"NORMAL",C1479&lt;=6.4,"PREDIABETES",C1479&gt;=6.5,"DIABETES")</f>
        <v>NORMAL</v>
      </c>
    </row>
    <row r="1480" spans="1:10" x14ac:dyDescent="0.25">
      <c r="A1480" t="s">
        <v>891</v>
      </c>
      <c r="B1480">
        <v>18.75</v>
      </c>
      <c r="C1480">
        <v>6.72</v>
      </c>
      <c r="D1480" t="s">
        <v>2379</v>
      </c>
      <c r="E1480" t="s">
        <v>2379</v>
      </c>
      <c r="F1480" t="s">
        <v>2379</v>
      </c>
      <c r="G1480" s="11">
        <v>0</v>
      </c>
      <c r="H1480" t="s">
        <v>2379</v>
      </c>
      <c r="I1480" t="str" cm="1">
        <f t="array" ref="I1480">_xlfn.IFS(B1480&lt;=18,"UNDERWEIGHT",B1480&lt;=24.9,"NORMALWEIGHT",B1480&lt;=29.9,"OVERWEIGHT",B1480&gt;=30,"OBESITY")</f>
        <v>NORMALWEIGHT</v>
      </c>
      <c r="J1480" t="str" cm="1">
        <f t="array" ref="J1480">_xlfn.IFS(C1480&lt;=5.7,"NORMAL",C1480&lt;=6.4,"PREDIABETES",C1480&gt;=6.5,"DIABETES")</f>
        <v>DIABETES</v>
      </c>
    </row>
    <row r="1481" spans="1:10" x14ac:dyDescent="0.25">
      <c r="A1481" t="s">
        <v>890</v>
      </c>
      <c r="B1481">
        <v>26.48</v>
      </c>
      <c r="C1481">
        <v>4.2</v>
      </c>
      <c r="D1481" t="s">
        <v>2379</v>
      </c>
      <c r="E1481" t="s">
        <v>2379</v>
      </c>
      <c r="F1481" t="s">
        <v>2379</v>
      </c>
      <c r="G1481" s="11">
        <v>1</v>
      </c>
      <c r="H1481" t="s">
        <v>2379</v>
      </c>
      <c r="I1481" t="str" cm="1">
        <f t="array" ref="I1481">_xlfn.IFS(B1481&lt;=18,"UNDERWEIGHT",B1481&lt;=24.9,"NORMALWEIGHT",B1481&lt;=29.9,"OVERWEIGHT",B1481&gt;=30,"OBESITY")</f>
        <v>OVERWEIGHT</v>
      </c>
      <c r="J1481" t="str" cm="1">
        <f t="array" ref="J1481">_xlfn.IFS(C1481&lt;=5.7,"NORMAL",C1481&lt;=6.4,"PREDIABETES",C1481&gt;=6.5,"DIABETES")</f>
        <v>NORMAL</v>
      </c>
    </row>
    <row r="1482" spans="1:10" x14ac:dyDescent="0.25">
      <c r="A1482" t="s">
        <v>889</v>
      </c>
      <c r="B1482">
        <v>34.83</v>
      </c>
      <c r="C1482">
        <v>5.79</v>
      </c>
      <c r="D1482" t="s">
        <v>2379</v>
      </c>
      <c r="E1482" t="s">
        <v>2379</v>
      </c>
      <c r="F1482" t="s">
        <v>2379</v>
      </c>
      <c r="G1482" s="11">
        <v>1</v>
      </c>
      <c r="H1482" t="s">
        <v>2379</v>
      </c>
      <c r="I1482" t="str" cm="1">
        <f t="array" ref="I1482">_xlfn.IFS(B1482&lt;=18,"UNDERWEIGHT",B1482&lt;=24.9,"NORMALWEIGHT",B1482&lt;=29.9,"OVERWEIGHT",B1482&gt;=30,"OBESITY")</f>
        <v>OBESITY</v>
      </c>
      <c r="J1482" t="str" cm="1">
        <f t="array" ref="J1482">_xlfn.IFS(C1482&lt;=5.7,"NORMAL",C1482&lt;=6.4,"PREDIABETES",C1482&gt;=6.5,"DIABETES")</f>
        <v>PREDIABETES</v>
      </c>
    </row>
    <row r="1483" spans="1:10" x14ac:dyDescent="0.25">
      <c r="A1483" t="s">
        <v>888</v>
      </c>
      <c r="B1483">
        <v>25.46</v>
      </c>
      <c r="C1483">
        <v>4.29</v>
      </c>
      <c r="D1483" t="s">
        <v>2379</v>
      </c>
      <c r="E1483" t="s">
        <v>2379</v>
      </c>
      <c r="F1483" t="s">
        <v>2379</v>
      </c>
      <c r="G1483" s="11">
        <v>0</v>
      </c>
      <c r="H1483" t="s">
        <v>2379</v>
      </c>
      <c r="I1483" t="str" cm="1">
        <f t="array" ref="I1483">_xlfn.IFS(B1483&lt;=18,"UNDERWEIGHT",B1483&lt;=24.9,"NORMALWEIGHT",B1483&lt;=29.9,"OVERWEIGHT",B1483&gt;=30,"OBESITY")</f>
        <v>OVERWEIGHT</v>
      </c>
      <c r="J1483" t="str" cm="1">
        <f t="array" ref="J1483">_xlfn.IFS(C1483&lt;=5.7,"NORMAL",C1483&lt;=6.4,"PREDIABETES",C1483&gt;=6.5,"DIABETES")</f>
        <v>NORMAL</v>
      </c>
    </row>
    <row r="1484" spans="1:10" x14ac:dyDescent="0.25">
      <c r="A1484" t="s">
        <v>887</v>
      </c>
      <c r="B1484">
        <v>23.31</v>
      </c>
      <c r="C1484">
        <v>8.27</v>
      </c>
      <c r="D1484" t="s">
        <v>2379</v>
      </c>
      <c r="E1484" t="s">
        <v>2379</v>
      </c>
      <c r="F1484" t="s">
        <v>2379</v>
      </c>
      <c r="G1484" s="11">
        <v>0</v>
      </c>
      <c r="H1484" t="s">
        <v>2379</v>
      </c>
      <c r="I1484" t="str" cm="1">
        <f t="array" ref="I1484">_xlfn.IFS(B1484&lt;=18,"UNDERWEIGHT",B1484&lt;=24.9,"NORMALWEIGHT",B1484&lt;=29.9,"OVERWEIGHT",B1484&gt;=30,"OBESITY")</f>
        <v>NORMALWEIGHT</v>
      </c>
      <c r="J1484" t="str" cm="1">
        <f t="array" ref="J1484">_xlfn.IFS(C1484&lt;=5.7,"NORMAL",C1484&lt;=6.4,"PREDIABETES",C1484&gt;=6.5,"DIABETES")</f>
        <v>DIABETES</v>
      </c>
    </row>
    <row r="1485" spans="1:10" x14ac:dyDescent="0.25">
      <c r="A1485" t="s">
        <v>886</v>
      </c>
      <c r="B1485">
        <v>29</v>
      </c>
      <c r="C1485">
        <v>4.5599999999999996</v>
      </c>
      <c r="D1485" t="s">
        <v>2379</v>
      </c>
      <c r="E1485" t="s">
        <v>2379</v>
      </c>
      <c r="F1485" t="s">
        <v>2379</v>
      </c>
      <c r="G1485" s="11">
        <v>0</v>
      </c>
      <c r="H1485" t="s">
        <v>2379</v>
      </c>
      <c r="I1485" t="str" cm="1">
        <f t="array" ref="I1485">_xlfn.IFS(B1485&lt;=18,"UNDERWEIGHT",B1485&lt;=24.9,"NORMALWEIGHT",B1485&lt;=29.9,"OVERWEIGHT",B1485&gt;=30,"OBESITY")</f>
        <v>OVERWEIGHT</v>
      </c>
      <c r="J1485" t="str" cm="1">
        <f t="array" ref="J1485">_xlfn.IFS(C1485&lt;=5.7,"NORMAL",C1485&lt;=6.4,"PREDIABETES",C1485&gt;=6.5,"DIABETES")</f>
        <v>NORMAL</v>
      </c>
    </row>
    <row r="1486" spans="1:10" x14ac:dyDescent="0.25">
      <c r="A1486" t="s">
        <v>885</v>
      </c>
      <c r="B1486">
        <v>32.869999999999997</v>
      </c>
      <c r="C1486">
        <v>5.33</v>
      </c>
      <c r="D1486" t="s">
        <v>2379</v>
      </c>
      <c r="E1486" t="s">
        <v>2379</v>
      </c>
      <c r="F1486" t="s">
        <v>2379</v>
      </c>
      <c r="G1486" s="11">
        <v>0</v>
      </c>
      <c r="H1486" t="s">
        <v>2379</v>
      </c>
      <c r="I1486" t="str" cm="1">
        <f t="array" ref="I1486">_xlfn.IFS(B1486&lt;=18,"UNDERWEIGHT",B1486&lt;=24.9,"NORMALWEIGHT",B1486&lt;=29.9,"OVERWEIGHT",B1486&gt;=30,"OBESITY")</f>
        <v>OBESITY</v>
      </c>
      <c r="J1486" t="str" cm="1">
        <f t="array" ref="J1486">_xlfn.IFS(C1486&lt;=5.7,"NORMAL",C1486&lt;=6.4,"PREDIABETES",C1486&gt;=6.5,"DIABETES")</f>
        <v>NORMAL</v>
      </c>
    </row>
    <row r="1487" spans="1:10" x14ac:dyDescent="0.25">
      <c r="A1487" t="s">
        <v>884</v>
      </c>
      <c r="B1487">
        <v>26.18</v>
      </c>
      <c r="C1487">
        <v>5.63</v>
      </c>
      <c r="D1487" t="s">
        <v>2379</v>
      </c>
      <c r="E1487" t="s">
        <v>2379</v>
      </c>
      <c r="F1487" t="s">
        <v>2379</v>
      </c>
      <c r="G1487" s="11">
        <v>0</v>
      </c>
      <c r="H1487" t="s">
        <v>2379</v>
      </c>
      <c r="I1487" t="str" cm="1">
        <f t="array" ref="I1487">_xlfn.IFS(B1487&lt;=18,"UNDERWEIGHT",B1487&lt;=24.9,"NORMALWEIGHT",B1487&lt;=29.9,"OVERWEIGHT",B1487&gt;=30,"OBESITY")</f>
        <v>OVERWEIGHT</v>
      </c>
      <c r="J1487" t="str" cm="1">
        <f t="array" ref="J1487">_xlfn.IFS(C1487&lt;=5.7,"NORMAL",C1487&lt;=6.4,"PREDIABETES",C1487&gt;=6.5,"DIABETES")</f>
        <v>NORMAL</v>
      </c>
    </row>
    <row r="1488" spans="1:10" x14ac:dyDescent="0.25">
      <c r="A1488" t="s">
        <v>883</v>
      </c>
      <c r="B1488">
        <v>25.3</v>
      </c>
      <c r="C1488">
        <v>5.12</v>
      </c>
      <c r="D1488" t="s">
        <v>2379</v>
      </c>
      <c r="E1488" t="s">
        <v>2379</v>
      </c>
      <c r="F1488" t="s">
        <v>2379</v>
      </c>
      <c r="G1488" s="11">
        <v>0</v>
      </c>
      <c r="H1488" t="s">
        <v>2379</v>
      </c>
      <c r="I1488" t="str" cm="1">
        <f t="array" ref="I1488">_xlfn.IFS(B1488&lt;=18,"UNDERWEIGHT",B1488&lt;=24.9,"NORMALWEIGHT",B1488&lt;=29.9,"OVERWEIGHT",B1488&gt;=30,"OBESITY")</f>
        <v>OVERWEIGHT</v>
      </c>
      <c r="J1488" t="str" cm="1">
        <f t="array" ref="J1488">_xlfn.IFS(C1488&lt;=5.7,"NORMAL",C1488&lt;=6.4,"PREDIABETES",C1488&gt;=6.5,"DIABETES")</f>
        <v>NORMAL</v>
      </c>
    </row>
    <row r="1489" spans="1:10" x14ac:dyDescent="0.25">
      <c r="A1489" t="s">
        <v>882</v>
      </c>
      <c r="B1489">
        <v>36.94</v>
      </c>
      <c r="C1489">
        <v>5.15</v>
      </c>
      <c r="D1489" t="s">
        <v>2380</v>
      </c>
      <c r="E1489" t="s">
        <v>2379</v>
      </c>
      <c r="F1489" t="s">
        <v>2379</v>
      </c>
      <c r="G1489" s="11">
        <v>1</v>
      </c>
      <c r="H1489" t="s">
        <v>2379</v>
      </c>
      <c r="I1489" t="str" cm="1">
        <f t="array" ref="I1489">_xlfn.IFS(B1489&lt;=18,"UNDERWEIGHT",B1489&lt;=24.9,"NORMALWEIGHT",B1489&lt;=29.9,"OVERWEIGHT",B1489&gt;=30,"OBESITY")</f>
        <v>OBESITY</v>
      </c>
      <c r="J1489" t="str" cm="1">
        <f t="array" ref="J1489">_xlfn.IFS(C1489&lt;=5.7,"NORMAL",C1489&lt;=6.4,"PREDIABETES",C1489&gt;=6.5,"DIABETES")</f>
        <v>NORMAL</v>
      </c>
    </row>
    <row r="1490" spans="1:10" x14ac:dyDescent="0.25">
      <c r="A1490" t="s">
        <v>881</v>
      </c>
      <c r="B1490">
        <v>22.86</v>
      </c>
      <c r="C1490">
        <v>7.5</v>
      </c>
      <c r="D1490" t="s">
        <v>2379</v>
      </c>
      <c r="E1490" t="s">
        <v>2379</v>
      </c>
      <c r="F1490" t="s">
        <v>2379</v>
      </c>
      <c r="G1490" s="11">
        <v>0</v>
      </c>
      <c r="H1490" t="s">
        <v>2379</v>
      </c>
      <c r="I1490" t="str" cm="1">
        <f t="array" ref="I1490">_xlfn.IFS(B1490&lt;=18,"UNDERWEIGHT",B1490&lt;=24.9,"NORMALWEIGHT",B1490&lt;=29.9,"OVERWEIGHT",B1490&gt;=30,"OBESITY")</f>
        <v>NORMALWEIGHT</v>
      </c>
      <c r="J1490" t="str" cm="1">
        <f t="array" ref="J1490">_xlfn.IFS(C1490&lt;=5.7,"NORMAL",C1490&lt;=6.4,"PREDIABETES",C1490&gt;=6.5,"DIABETES")</f>
        <v>DIABETES</v>
      </c>
    </row>
    <row r="1491" spans="1:10" x14ac:dyDescent="0.25">
      <c r="A1491" t="s">
        <v>880</v>
      </c>
      <c r="B1491">
        <v>18.760000000000002</v>
      </c>
      <c r="C1491">
        <v>4.88</v>
      </c>
      <c r="D1491" t="s">
        <v>2380</v>
      </c>
      <c r="E1491" t="s">
        <v>2379</v>
      </c>
      <c r="F1491" t="s">
        <v>2380</v>
      </c>
      <c r="G1491" s="11">
        <v>1</v>
      </c>
      <c r="H1491" t="s">
        <v>2379</v>
      </c>
      <c r="I1491" t="str" cm="1">
        <f t="array" ref="I1491">_xlfn.IFS(B1491&lt;=18,"UNDERWEIGHT",B1491&lt;=24.9,"NORMALWEIGHT",B1491&lt;=29.9,"OVERWEIGHT",B1491&gt;=30,"OBESITY")</f>
        <v>NORMALWEIGHT</v>
      </c>
      <c r="J1491" t="str" cm="1">
        <f t="array" ref="J1491">_xlfn.IFS(C1491&lt;=5.7,"NORMAL",C1491&lt;=6.4,"PREDIABETES",C1491&gt;=6.5,"DIABETES")</f>
        <v>NORMAL</v>
      </c>
    </row>
    <row r="1492" spans="1:10" x14ac:dyDescent="0.25">
      <c r="A1492" t="s">
        <v>879</v>
      </c>
      <c r="B1492">
        <v>24.36</v>
      </c>
      <c r="C1492">
        <v>5.57</v>
      </c>
      <c r="D1492" t="s">
        <v>2379</v>
      </c>
      <c r="E1492" t="s">
        <v>2379</v>
      </c>
      <c r="F1492" t="s">
        <v>2379</v>
      </c>
      <c r="G1492" s="11">
        <v>0</v>
      </c>
      <c r="H1492" t="s">
        <v>2379</v>
      </c>
      <c r="I1492" t="str" cm="1">
        <f t="array" ref="I1492">_xlfn.IFS(B1492&lt;=18,"UNDERWEIGHT",B1492&lt;=24.9,"NORMALWEIGHT",B1492&lt;=29.9,"OVERWEIGHT",B1492&gt;=30,"OBESITY")</f>
        <v>NORMALWEIGHT</v>
      </c>
      <c r="J1492" t="str" cm="1">
        <f t="array" ref="J1492">_xlfn.IFS(C1492&lt;=5.7,"NORMAL",C1492&lt;=6.4,"PREDIABETES",C1492&gt;=6.5,"DIABETES")</f>
        <v>NORMAL</v>
      </c>
    </row>
    <row r="1493" spans="1:10" x14ac:dyDescent="0.25">
      <c r="A1493" t="s">
        <v>878</v>
      </c>
      <c r="B1493">
        <v>32.299999999999997</v>
      </c>
      <c r="C1493">
        <v>5.31</v>
      </c>
      <c r="D1493" t="s">
        <v>2379</v>
      </c>
      <c r="E1493" t="s">
        <v>2379</v>
      </c>
      <c r="F1493" t="s">
        <v>2379</v>
      </c>
      <c r="G1493" s="11">
        <v>0</v>
      </c>
      <c r="H1493" t="s">
        <v>2379</v>
      </c>
      <c r="I1493" t="str" cm="1">
        <f t="array" ref="I1493">_xlfn.IFS(B1493&lt;=18,"UNDERWEIGHT",B1493&lt;=24.9,"NORMALWEIGHT",B1493&lt;=29.9,"OVERWEIGHT",B1493&gt;=30,"OBESITY")</f>
        <v>OBESITY</v>
      </c>
      <c r="J1493" t="str" cm="1">
        <f t="array" ref="J1493">_xlfn.IFS(C1493&lt;=5.7,"NORMAL",C1493&lt;=6.4,"PREDIABETES",C1493&gt;=6.5,"DIABETES")</f>
        <v>NORMAL</v>
      </c>
    </row>
    <row r="1494" spans="1:10" x14ac:dyDescent="0.25">
      <c r="A1494" t="s">
        <v>877</v>
      </c>
      <c r="B1494">
        <v>22.704999999999998</v>
      </c>
      <c r="C1494">
        <v>4.57</v>
      </c>
      <c r="D1494" t="s">
        <v>2380</v>
      </c>
      <c r="E1494" t="s">
        <v>2379</v>
      </c>
      <c r="F1494" t="s">
        <v>2379</v>
      </c>
      <c r="G1494" s="11">
        <v>0</v>
      </c>
      <c r="H1494" t="s">
        <v>2379</v>
      </c>
      <c r="I1494" t="str" cm="1">
        <f t="array" ref="I1494">_xlfn.IFS(B1494&lt;=18,"UNDERWEIGHT",B1494&lt;=24.9,"NORMALWEIGHT",B1494&lt;=29.9,"OVERWEIGHT",B1494&gt;=30,"OBESITY")</f>
        <v>NORMALWEIGHT</v>
      </c>
      <c r="J1494" t="str" cm="1">
        <f t="array" ref="J1494">_xlfn.IFS(C1494&lt;=5.7,"NORMAL",C1494&lt;=6.4,"PREDIABETES",C1494&gt;=6.5,"DIABETES")</f>
        <v>NORMAL</v>
      </c>
    </row>
    <row r="1495" spans="1:10" x14ac:dyDescent="0.25">
      <c r="A1495" t="s">
        <v>876</v>
      </c>
      <c r="B1495">
        <v>21.79</v>
      </c>
      <c r="C1495">
        <v>8.6999999999999993</v>
      </c>
      <c r="D1495" t="s">
        <v>2380</v>
      </c>
      <c r="E1495" t="s">
        <v>2379</v>
      </c>
      <c r="F1495" t="s">
        <v>2379</v>
      </c>
      <c r="G1495" s="11">
        <v>1</v>
      </c>
      <c r="H1495" t="s">
        <v>2379</v>
      </c>
      <c r="I1495" t="str" cm="1">
        <f t="array" ref="I1495">_xlfn.IFS(B1495&lt;=18,"UNDERWEIGHT",B1495&lt;=24.9,"NORMALWEIGHT",B1495&lt;=29.9,"OVERWEIGHT",B1495&gt;=30,"OBESITY")</f>
        <v>NORMALWEIGHT</v>
      </c>
      <c r="J1495" t="str" cm="1">
        <f t="array" ref="J1495">_xlfn.IFS(C1495&lt;=5.7,"NORMAL",C1495&lt;=6.4,"PREDIABETES",C1495&gt;=6.5,"DIABETES")</f>
        <v>DIABETES</v>
      </c>
    </row>
    <row r="1496" spans="1:10" x14ac:dyDescent="0.25">
      <c r="A1496" t="s">
        <v>875</v>
      </c>
      <c r="B1496">
        <v>24.52</v>
      </c>
      <c r="C1496">
        <v>4.76</v>
      </c>
      <c r="D1496" t="s">
        <v>2379</v>
      </c>
      <c r="E1496" t="s">
        <v>2379</v>
      </c>
      <c r="F1496" t="s">
        <v>2379</v>
      </c>
      <c r="G1496" s="11">
        <v>0</v>
      </c>
      <c r="H1496" t="s">
        <v>2379</v>
      </c>
      <c r="I1496" t="str" cm="1">
        <f t="array" ref="I1496">_xlfn.IFS(B1496&lt;=18,"UNDERWEIGHT",B1496&lt;=24.9,"NORMALWEIGHT",B1496&lt;=29.9,"OVERWEIGHT",B1496&gt;=30,"OBESITY")</f>
        <v>NORMALWEIGHT</v>
      </c>
      <c r="J1496" t="str" cm="1">
        <f t="array" ref="J1496">_xlfn.IFS(C1496&lt;=5.7,"NORMAL",C1496&lt;=6.4,"PREDIABETES",C1496&gt;=6.5,"DIABETES")</f>
        <v>NORMAL</v>
      </c>
    </row>
    <row r="1497" spans="1:10" x14ac:dyDescent="0.25">
      <c r="A1497" t="s">
        <v>874</v>
      </c>
      <c r="B1497">
        <v>39.520000000000003</v>
      </c>
      <c r="C1497">
        <v>11.81</v>
      </c>
      <c r="D1497" t="s">
        <v>2379</v>
      </c>
      <c r="E1497" t="s">
        <v>2379</v>
      </c>
      <c r="F1497" t="s">
        <v>2379</v>
      </c>
      <c r="G1497" s="11">
        <v>0</v>
      </c>
      <c r="H1497" t="s">
        <v>2379</v>
      </c>
      <c r="I1497" t="str" cm="1">
        <f t="array" ref="I1497">_xlfn.IFS(B1497&lt;=18,"UNDERWEIGHT",B1497&lt;=24.9,"NORMALWEIGHT",B1497&lt;=29.9,"OVERWEIGHT",B1497&gt;=30,"OBESITY")</f>
        <v>OBESITY</v>
      </c>
      <c r="J1497" t="str" cm="1">
        <f t="array" ref="J1497">_xlfn.IFS(C1497&lt;=5.7,"NORMAL",C1497&lt;=6.4,"PREDIABETES",C1497&gt;=6.5,"DIABETES")</f>
        <v>DIABETES</v>
      </c>
    </row>
    <row r="1498" spans="1:10" x14ac:dyDescent="0.25">
      <c r="A1498" t="s">
        <v>873</v>
      </c>
      <c r="B1498">
        <v>24.49</v>
      </c>
      <c r="C1498">
        <v>4.67</v>
      </c>
      <c r="D1498" t="s">
        <v>2379</v>
      </c>
      <c r="E1498" t="s">
        <v>2379</v>
      </c>
      <c r="F1498" t="s">
        <v>2379</v>
      </c>
      <c r="G1498" s="11">
        <v>0</v>
      </c>
      <c r="H1498" t="s">
        <v>2379</v>
      </c>
      <c r="I1498" t="str" cm="1">
        <f t="array" ref="I1498">_xlfn.IFS(B1498&lt;=18,"UNDERWEIGHT",B1498&lt;=24.9,"NORMALWEIGHT",B1498&lt;=29.9,"OVERWEIGHT",B1498&gt;=30,"OBESITY")</f>
        <v>NORMALWEIGHT</v>
      </c>
      <c r="J1498" t="str" cm="1">
        <f t="array" ref="J1498">_xlfn.IFS(C1498&lt;=5.7,"NORMAL",C1498&lt;=6.4,"PREDIABETES",C1498&gt;=6.5,"DIABETES")</f>
        <v>NORMAL</v>
      </c>
    </row>
    <row r="1499" spans="1:10" x14ac:dyDescent="0.25">
      <c r="A1499" t="s">
        <v>872</v>
      </c>
      <c r="B1499">
        <v>26.315000000000001</v>
      </c>
      <c r="C1499">
        <v>6.02</v>
      </c>
      <c r="D1499" t="s">
        <v>2379</v>
      </c>
      <c r="E1499" t="s">
        <v>2379</v>
      </c>
      <c r="F1499" t="s">
        <v>2379</v>
      </c>
      <c r="G1499" s="11">
        <v>0</v>
      </c>
      <c r="H1499" t="s">
        <v>2379</v>
      </c>
      <c r="I1499" t="str" cm="1">
        <f t="array" ref="I1499">_xlfn.IFS(B1499&lt;=18,"UNDERWEIGHT",B1499&lt;=24.9,"NORMALWEIGHT",B1499&lt;=29.9,"OVERWEIGHT",B1499&gt;=30,"OBESITY")</f>
        <v>OVERWEIGHT</v>
      </c>
      <c r="J1499" t="str" cm="1">
        <f t="array" ref="J1499">_xlfn.IFS(C1499&lt;=5.7,"NORMAL",C1499&lt;=6.4,"PREDIABETES",C1499&gt;=6.5,"DIABETES")</f>
        <v>PREDIABETES</v>
      </c>
    </row>
    <row r="1500" spans="1:10" x14ac:dyDescent="0.25">
      <c r="A1500" t="s">
        <v>871</v>
      </c>
      <c r="B1500">
        <v>22.58</v>
      </c>
      <c r="C1500">
        <v>7.46</v>
      </c>
      <c r="D1500" t="s">
        <v>2379</v>
      </c>
      <c r="E1500" t="s">
        <v>2379</v>
      </c>
      <c r="F1500" t="s">
        <v>2379</v>
      </c>
      <c r="G1500" s="11">
        <v>0</v>
      </c>
      <c r="H1500" t="s">
        <v>2379</v>
      </c>
      <c r="I1500" t="str" cm="1">
        <f t="array" ref="I1500">_xlfn.IFS(B1500&lt;=18,"UNDERWEIGHT",B1500&lt;=24.9,"NORMALWEIGHT",B1500&lt;=29.9,"OVERWEIGHT",B1500&gt;=30,"OBESITY")</f>
        <v>NORMALWEIGHT</v>
      </c>
      <c r="J1500" t="str" cm="1">
        <f t="array" ref="J1500">_xlfn.IFS(C1500&lt;=5.7,"NORMAL",C1500&lt;=6.4,"PREDIABETES",C1500&gt;=6.5,"DIABETES")</f>
        <v>DIABETES</v>
      </c>
    </row>
    <row r="1501" spans="1:10" x14ac:dyDescent="0.25">
      <c r="A1501" t="s">
        <v>870</v>
      </c>
      <c r="B1501">
        <v>19.475000000000001</v>
      </c>
      <c r="C1501">
        <v>4.74</v>
      </c>
      <c r="D1501" t="s">
        <v>2379</v>
      </c>
      <c r="E1501" t="s">
        <v>2379</v>
      </c>
      <c r="F1501" t="s">
        <v>2379</v>
      </c>
      <c r="G1501" s="11">
        <v>1</v>
      </c>
      <c r="H1501" t="s">
        <v>2379</v>
      </c>
      <c r="I1501" t="str" cm="1">
        <f t="array" ref="I1501">_xlfn.IFS(B1501&lt;=18,"UNDERWEIGHT",B1501&lt;=24.9,"NORMALWEIGHT",B1501&lt;=29.9,"OVERWEIGHT",B1501&gt;=30,"OBESITY")</f>
        <v>NORMALWEIGHT</v>
      </c>
      <c r="J1501" t="str" cm="1">
        <f t="array" ref="J1501">_xlfn.IFS(C1501&lt;=5.7,"NORMAL",C1501&lt;=6.4,"PREDIABETES",C1501&gt;=6.5,"DIABETES")</f>
        <v>NORMAL</v>
      </c>
    </row>
    <row r="1502" spans="1:10" x14ac:dyDescent="0.25">
      <c r="A1502" t="s">
        <v>869</v>
      </c>
      <c r="B1502">
        <v>26.33</v>
      </c>
      <c r="C1502">
        <v>4.79</v>
      </c>
      <c r="D1502" t="s">
        <v>2379</v>
      </c>
      <c r="E1502" t="s">
        <v>2379</v>
      </c>
      <c r="F1502" t="s">
        <v>2379</v>
      </c>
      <c r="G1502" s="11">
        <v>0</v>
      </c>
      <c r="H1502" t="s">
        <v>2379</v>
      </c>
      <c r="I1502" t="str" cm="1">
        <f t="array" ref="I1502">_xlfn.IFS(B1502&lt;=18,"UNDERWEIGHT",B1502&lt;=24.9,"NORMALWEIGHT",B1502&lt;=29.9,"OVERWEIGHT",B1502&gt;=30,"OBESITY")</f>
        <v>OVERWEIGHT</v>
      </c>
      <c r="J1502" t="str" cm="1">
        <f t="array" ref="J1502">_xlfn.IFS(C1502&lt;=5.7,"NORMAL",C1502&lt;=6.4,"PREDIABETES",C1502&gt;=6.5,"DIABETES")</f>
        <v>NORMAL</v>
      </c>
    </row>
    <row r="1503" spans="1:10" x14ac:dyDescent="0.25">
      <c r="A1503" t="s">
        <v>868</v>
      </c>
      <c r="B1503">
        <v>17.29</v>
      </c>
      <c r="C1503">
        <v>5.35</v>
      </c>
      <c r="D1503" t="s">
        <v>2380</v>
      </c>
      <c r="E1503" t="s">
        <v>2379</v>
      </c>
      <c r="F1503" t="s">
        <v>2379</v>
      </c>
      <c r="G1503" s="11">
        <v>0</v>
      </c>
      <c r="H1503" t="s">
        <v>2379</v>
      </c>
      <c r="I1503" t="str" cm="1">
        <f t="array" ref="I1503">_xlfn.IFS(B1503&lt;=18,"UNDERWEIGHT",B1503&lt;=24.9,"NORMALWEIGHT",B1503&lt;=29.9,"OVERWEIGHT",B1503&gt;=30,"OBESITY")</f>
        <v>UNDERWEIGHT</v>
      </c>
      <c r="J1503" t="str" cm="1">
        <f t="array" ref="J1503">_xlfn.IFS(C1503&lt;=5.7,"NORMAL",C1503&lt;=6.4,"PREDIABETES",C1503&gt;=6.5,"DIABETES")</f>
        <v>NORMAL</v>
      </c>
    </row>
    <row r="1504" spans="1:10" x14ac:dyDescent="0.25">
      <c r="A1504" t="s">
        <v>867</v>
      </c>
      <c r="B1504">
        <v>42.88</v>
      </c>
      <c r="C1504">
        <v>4.87</v>
      </c>
      <c r="D1504" t="s">
        <v>2379</v>
      </c>
      <c r="E1504" t="s">
        <v>2380</v>
      </c>
      <c r="F1504" t="s">
        <v>2379</v>
      </c>
      <c r="G1504" s="11">
        <v>1</v>
      </c>
      <c r="H1504" t="s">
        <v>2379</v>
      </c>
      <c r="I1504" t="str" cm="1">
        <f t="array" ref="I1504">_xlfn.IFS(B1504&lt;=18,"UNDERWEIGHT",B1504&lt;=24.9,"NORMALWEIGHT",B1504&lt;=29.9,"OVERWEIGHT",B1504&gt;=30,"OBESITY")</f>
        <v>OBESITY</v>
      </c>
      <c r="J1504" t="str" cm="1">
        <f t="array" ref="J1504">_xlfn.IFS(C1504&lt;=5.7,"NORMAL",C1504&lt;=6.4,"PREDIABETES",C1504&gt;=6.5,"DIABETES")</f>
        <v>NORMAL</v>
      </c>
    </row>
    <row r="1505" spans="1:10" x14ac:dyDescent="0.25">
      <c r="A1505" t="s">
        <v>866</v>
      </c>
      <c r="B1505">
        <v>32.200000000000003</v>
      </c>
      <c r="C1505">
        <v>10.09</v>
      </c>
      <c r="D1505" t="s">
        <v>2380</v>
      </c>
      <c r="E1505" t="s">
        <v>2379</v>
      </c>
      <c r="F1505" t="s">
        <v>2379</v>
      </c>
      <c r="G1505" s="11">
        <v>0</v>
      </c>
      <c r="H1505" t="s">
        <v>2379</v>
      </c>
      <c r="I1505" t="str" cm="1">
        <f t="array" ref="I1505">_xlfn.IFS(B1505&lt;=18,"UNDERWEIGHT",B1505&lt;=24.9,"NORMALWEIGHT",B1505&lt;=29.9,"OVERWEIGHT",B1505&gt;=30,"OBESITY")</f>
        <v>OBESITY</v>
      </c>
      <c r="J1505" t="str" cm="1">
        <f t="array" ref="J1505">_xlfn.IFS(C1505&lt;=5.7,"NORMAL",C1505&lt;=6.4,"PREDIABETES",C1505&gt;=6.5,"DIABETES")</f>
        <v>DIABETES</v>
      </c>
    </row>
    <row r="1506" spans="1:10" x14ac:dyDescent="0.25">
      <c r="A1506" t="s">
        <v>865</v>
      </c>
      <c r="B1506">
        <v>18.75</v>
      </c>
      <c r="C1506">
        <v>5.47</v>
      </c>
      <c r="D1506" t="s">
        <v>2380</v>
      </c>
      <c r="E1506" t="s">
        <v>2379</v>
      </c>
      <c r="F1506" t="s">
        <v>2380</v>
      </c>
      <c r="G1506" s="11">
        <v>1</v>
      </c>
      <c r="H1506" t="s">
        <v>2379</v>
      </c>
      <c r="I1506" t="str" cm="1">
        <f t="array" ref="I1506">_xlfn.IFS(B1506&lt;=18,"UNDERWEIGHT",B1506&lt;=24.9,"NORMALWEIGHT",B1506&lt;=29.9,"OVERWEIGHT",B1506&gt;=30,"OBESITY")</f>
        <v>NORMALWEIGHT</v>
      </c>
      <c r="J1506" t="str" cm="1">
        <f t="array" ref="J1506">_xlfn.IFS(C1506&lt;=5.7,"NORMAL",C1506&lt;=6.4,"PREDIABETES",C1506&gt;=6.5,"DIABETES")</f>
        <v>NORMAL</v>
      </c>
    </row>
    <row r="1507" spans="1:10" x14ac:dyDescent="0.25">
      <c r="A1507" t="s">
        <v>864</v>
      </c>
      <c r="B1507">
        <v>22.36</v>
      </c>
      <c r="C1507">
        <v>8.6</v>
      </c>
      <c r="D1507" t="s">
        <v>2379</v>
      </c>
      <c r="E1507" t="s">
        <v>2379</v>
      </c>
      <c r="F1507" t="s">
        <v>2379</v>
      </c>
      <c r="G1507" s="11">
        <v>0</v>
      </c>
      <c r="H1507" t="s">
        <v>2379</v>
      </c>
      <c r="I1507" t="str" cm="1">
        <f t="array" ref="I1507">_xlfn.IFS(B1507&lt;=18,"UNDERWEIGHT",B1507&lt;=24.9,"NORMALWEIGHT",B1507&lt;=29.9,"OVERWEIGHT",B1507&gt;=30,"OBESITY")</f>
        <v>NORMALWEIGHT</v>
      </c>
      <c r="J1507" t="str" cm="1">
        <f t="array" ref="J1507">_xlfn.IFS(C1507&lt;=5.7,"NORMAL",C1507&lt;=6.4,"PREDIABETES",C1507&gt;=6.5,"DIABETES")</f>
        <v>DIABETES</v>
      </c>
    </row>
    <row r="1508" spans="1:10" x14ac:dyDescent="0.25">
      <c r="A1508" t="s">
        <v>863</v>
      </c>
      <c r="B1508">
        <v>23.94</v>
      </c>
      <c r="C1508">
        <v>10.74</v>
      </c>
      <c r="D1508" t="s">
        <v>2380</v>
      </c>
      <c r="E1508" t="s">
        <v>2379</v>
      </c>
      <c r="F1508" t="s">
        <v>2379</v>
      </c>
      <c r="G1508" s="11">
        <v>0</v>
      </c>
      <c r="H1508" t="s">
        <v>2379</v>
      </c>
      <c r="I1508" t="str" cm="1">
        <f t="array" ref="I1508">_xlfn.IFS(B1508&lt;=18,"UNDERWEIGHT",B1508&lt;=24.9,"NORMALWEIGHT",B1508&lt;=29.9,"OVERWEIGHT",B1508&gt;=30,"OBESITY")</f>
        <v>NORMALWEIGHT</v>
      </c>
      <c r="J1508" t="str" cm="1">
        <f t="array" ref="J1508">_xlfn.IFS(C1508&lt;=5.7,"NORMAL",C1508&lt;=6.4,"PREDIABETES",C1508&gt;=6.5,"DIABETES")</f>
        <v>DIABETES</v>
      </c>
    </row>
    <row r="1509" spans="1:10" x14ac:dyDescent="0.25">
      <c r="A1509" t="s">
        <v>862</v>
      </c>
      <c r="B1509">
        <v>30.1</v>
      </c>
      <c r="C1509">
        <v>4.3899999999999997</v>
      </c>
      <c r="D1509" t="s">
        <v>2379</v>
      </c>
      <c r="E1509" t="s">
        <v>2379</v>
      </c>
      <c r="F1509" t="s">
        <v>2380</v>
      </c>
      <c r="G1509" s="11">
        <v>1</v>
      </c>
      <c r="H1509" t="s">
        <v>2379</v>
      </c>
      <c r="I1509" t="str" cm="1">
        <f t="array" ref="I1509">_xlfn.IFS(B1509&lt;=18,"UNDERWEIGHT",B1509&lt;=24.9,"NORMALWEIGHT",B1509&lt;=29.9,"OVERWEIGHT",B1509&gt;=30,"OBESITY")</f>
        <v>OBESITY</v>
      </c>
      <c r="J1509" t="str" cm="1">
        <f t="array" ref="J1509">_xlfn.IFS(C1509&lt;=5.7,"NORMAL",C1509&lt;=6.4,"PREDIABETES",C1509&gt;=6.5,"DIABETES")</f>
        <v>NORMAL</v>
      </c>
    </row>
    <row r="1510" spans="1:10" x14ac:dyDescent="0.25">
      <c r="A1510" t="s">
        <v>861</v>
      </c>
      <c r="B1510">
        <v>21.93</v>
      </c>
      <c r="C1510">
        <v>6.3</v>
      </c>
      <c r="D1510" t="s">
        <v>2379</v>
      </c>
      <c r="E1510" t="s">
        <v>2379</v>
      </c>
      <c r="F1510" t="s">
        <v>2379</v>
      </c>
      <c r="G1510" s="11">
        <v>0</v>
      </c>
      <c r="H1510" t="s">
        <v>2379</v>
      </c>
      <c r="I1510" t="str" cm="1">
        <f t="array" ref="I1510">_xlfn.IFS(B1510&lt;=18,"UNDERWEIGHT",B1510&lt;=24.9,"NORMALWEIGHT",B1510&lt;=29.9,"OVERWEIGHT",B1510&gt;=30,"OBESITY")</f>
        <v>NORMALWEIGHT</v>
      </c>
      <c r="J1510" t="str" cm="1">
        <f t="array" ref="J1510">_xlfn.IFS(C1510&lt;=5.7,"NORMAL",C1510&lt;=6.4,"PREDIABETES",C1510&gt;=6.5,"DIABETES")</f>
        <v>PREDIABETES</v>
      </c>
    </row>
    <row r="1511" spans="1:10" x14ac:dyDescent="0.25">
      <c r="A1511" t="s">
        <v>860</v>
      </c>
      <c r="B1511">
        <v>39.75</v>
      </c>
      <c r="C1511">
        <v>5.41</v>
      </c>
      <c r="D1511" t="s">
        <v>2379</v>
      </c>
      <c r="E1511" t="s">
        <v>2380</v>
      </c>
      <c r="F1511" t="s">
        <v>2379</v>
      </c>
      <c r="G1511" s="11">
        <v>1</v>
      </c>
      <c r="H1511" t="s">
        <v>2379</v>
      </c>
      <c r="I1511" t="str" cm="1">
        <f t="array" ref="I1511">_xlfn.IFS(B1511&lt;=18,"UNDERWEIGHT",B1511&lt;=24.9,"NORMALWEIGHT",B1511&lt;=29.9,"OVERWEIGHT",B1511&gt;=30,"OBESITY")</f>
        <v>OBESITY</v>
      </c>
      <c r="J1511" t="str" cm="1">
        <f t="array" ref="J1511">_xlfn.IFS(C1511&lt;=5.7,"NORMAL",C1511&lt;=6.4,"PREDIABETES",C1511&gt;=6.5,"DIABETES")</f>
        <v>NORMAL</v>
      </c>
    </row>
    <row r="1512" spans="1:10" x14ac:dyDescent="0.25">
      <c r="A1512" t="s">
        <v>859</v>
      </c>
      <c r="B1512">
        <v>26.03</v>
      </c>
      <c r="C1512">
        <v>4.47</v>
      </c>
      <c r="D1512" t="s">
        <v>2379</v>
      </c>
      <c r="E1512" t="s">
        <v>2379</v>
      </c>
      <c r="F1512" t="s">
        <v>2380</v>
      </c>
      <c r="G1512" s="11">
        <v>1</v>
      </c>
      <c r="H1512" t="s">
        <v>2379</v>
      </c>
      <c r="I1512" t="str" cm="1">
        <f t="array" ref="I1512">_xlfn.IFS(B1512&lt;=18,"UNDERWEIGHT",B1512&lt;=24.9,"NORMALWEIGHT",B1512&lt;=29.9,"OVERWEIGHT",B1512&gt;=30,"OBESITY")</f>
        <v>OVERWEIGHT</v>
      </c>
      <c r="J1512" t="str" cm="1">
        <f t="array" ref="J1512">_xlfn.IFS(C1512&lt;=5.7,"NORMAL",C1512&lt;=6.4,"PREDIABETES",C1512&gt;=6.5,"DIABETES")</f>
        <v>NORMAL</v>
      </c>
    </row>
    <row r="1513" spans="1:10" x14ac:dyDescent="0.25">
      <c r="A1513" t="s">
        <v>858</v>
      </c>
      <c r="B1513">
        <v>34.51</v>
      </c>
      <c r="C1513">
        <v>6.26</v>
      </c>
      <c r="D1513" t="s">
        <v>2379</v>
      </c>
      <c r="E1513" t="s">
        <v>2379</v>
      </c>
      <c r="F1513" t="s">
        <v>2379</v>
      </c>
      <c r="G1513" s="11">
        <v>0</v>
      </c>
      <c r="H1513" t="s">
        <v>2379</v>
      </c>
      <c r="I1513" t="str" cm="1">
        <f t="array" ref="I1513">_xlfn.IFS(B1513&lt;=18,"UNDERWEIGHT",B1513&lt;=24.9,"NORMALWEIGHT",B1513&lt;=29.9,"OVERWEIGHT",B1513&gt;=30,"OBESITY")</f>
        <v>OBESITY</v>
      </c>
      <c r="J1513" t="str" cm="1">
        <f t="array" ref="J1513">_xlfn.IFS(C1513&lt;=5.7,"NORMAL",C1513&lt;=6.4,"PREDIABETES",C1513&gt;=6.5,"DIABETES")</f>
        <v>PREDIABETES</v>
      </c>
    </row>
    <row r="1514" spans="1:10" x14ac:dyDescent="0.25">
      <c r="A1514" t="s">
        <v>857</v>
      </c>
      <c r="B1514">
        <v>19.32</v>
      </c>
      <c r="C1514">
        <v>11.58</v>
      </c>
      <c r="D1514" t="s">
        <v>2380</v>
      </c>
      <c r="E1514" t="s">
        <v>2379</v>
      </c>
      <c r="F1514" t="s">
        <v>2379</v>
      </c>
      <c r="G1514" s="11">
        <v>1</v>
      </c>
      <c r="H1514" t="s">
        <v>2379</v>
      </c>
      <c r="I1514" t="str" cm="1">
        <f t="array" ref="I1514">_xlfn.IFS(B1514&lt;=18,"UNDERWEIGHT",B1514&lt;=24.9,"NORMALWEIGHT",B1514&lt;=29.9,"OVERWEIGHT",B1514&gt;=30,"OBESITY")</f>
        <v>NORMALWEIGHT</v>
      </c>
      <c r="J1514" t="str" cm="1">
        <f t="array" ref="J1514">_xlfn.IFS(C1514&lt;=5.7,"NORMAL",C1514&lt;=6.4,"PREDIABETES",C1514&gt;=6.5,"DIABETES")</f>
        <v>DIABETES</v>
      </c>
    </row>
    <row r="1515" spans="1:10" x14ac:dyDescent="0.25">
      <c r="A1515" t="s">
        <v>856</v>
      </c>
      <c r="B1515">
        <v>28.5</v>
      </c>
      <c r="C1515">
        <v>4.3600000000000003</v>
      </c>
      <c r="D1515" t="s">
        <v>2379</v>
      </c>
      <c r="E1515" t="s">
        <v>2379</v>
      </c>
      <c r="F1515" t="s">
        <v>2379</v>
      </c>
      <c r="G1515" s="11">
        <v>0</v>
      </c>
      <c r="H1515" t="s">
        <v>2379</v>
      </c>
      <c r="I1515" t="str" cm="1">
        <f t="array" ref="I1515">_xlfn.IFS(B1515&lt;=18,"UNDERWEIGHT",B1515&lt;=24.9,"NORMALWEIGHT",B1515&lt;=29.9,"OVERWEIGHT",B1515&gt;=30,"OBESITY")</f>
        <v>OVERWEIGHT</v>
      </c>
      <c r="J1515" t="str" cm="1">
        <f t="array" ref="J1515">_xlfn.IFS(C1515&lt;=5.7,"NORMAL",C1515&lt;=6.4,"PREDIABETES",C1515&gt;=6.5,"DIABETES")</f>
        <v>NORMAL</v>
      </c>
    </row>
    <row r="1516" spans="1:10" x14ac:dyDescent="0.25">
      <c r="A1516" t="s">
        <v>855</v>
      </c>
      <c r="B1516">
        <v>30.875</v>
      </c>
      <c r="C1516">
        <v>4.1399999999999997</v>
      </c>
      <c r="D1516" t="s">
        <v>2380</v>
      </c>
      <c r="E1516" t="s">
        <v>2379</v>
      </c>
      <c r="F1516" t="s">
        <v>2379</v>
      </c>
      <c r="G1516" s="11">
        <v>0</v>
      </c>
      <c r="H1516" t="s">
        <v>2379</v>
      </c>
      <c r="I1516" t="str" cm="1">
        <f t="array" ref="I1516">_xlfn.IFS(B1516&lt;=18,"UNDERWEIGHT",B1516&lt;=24.9,"NORMALWEIGHT",B1516&lt;=29.9,"OVERWEIGHT",B1516&gt;=30,"OBESITY")</f>
        <v>OBESITY</v>
      </c>
      <c r="J1516" t="str" cm="1">
        <f t="array" ref="J1516">_xlfn.IFS(C1516&lt;=5.7,"NORMAL",C1516&lt;=6.4,"PREDIABETES",C1516&gt;=6.5,"DIABETES")</f>
        <v>NORMAL</v>
      </c>
    </row>
    <row r="1517" spans="1:10" x14ac:dyDescent="0.25">
      <c r="A1517" t="s">
        <v>854</v>
      </c>
      <c r="B1517">
        <v>24.02</v>
      </c>
      <c r="C1517">
        <v>4.38</v>
      </c>
      <c r="D1517" t="s">
        <v>2379</v>
      </c>
      <c r="E1517" t="s">
        <v>2379</v>
      </c>
      <c r="F1517" t="s">
        <v>2379</v>
      </c>
      <c r="G1517" s="11">
        <v>0</v>
      </c>
      <c r="H1517" t="s">
        <v>2379</v>
      </c>
      <c r="I1517" t="str" cm="1">
        <f t="array" ref="I1517">_xlfn.IFS(B1517&lt;=18,"UNDERWEIGHT",B1517&lt;=24.9,"NORMALWEIGHT",B1517&lt;=29.9,"OVERWEIGHT",B1517&gt;=30,"OBESITY")</f>
        <v>NORMALWEIGHT</v>
      </c>
      <c r="J1517" t="str" cm="1">
        <f t="array" ref="J1517">_xlfn.IFS(C1517&lt;=5.7,"NORMAL",C1517&lt;=6.4,"PREDIABETES",C1517&gt;=6.5,"DIABETES")</f>
        <v>NORMAL</v>
      </c>
    </row>
    <row r="1518" spans="1:10" x14ac:dyDescent="0.25">
      <c r="A1518" t="s">
        <v>853</v>
      </c>
      <c r="B1518">
        <v>36.08</v>
      </c>
      <c r="C1518">
        <v>11.61</v>
      </c>
      <c r="D1518" t="s">
        <v>2380</v>
      </c>
      <c r="E1518" t="s">
        <v>2379</v>
      </c>
      <c r="F1518" t="s">
        <v>2379</v>
      </c>
      <c r="G1518" s="11">
        <v>0</v>
      </c>
      <c r="H1518" t="s">
        <v>2379</v>
      </c>
      <c r="I1518" t="str" cm="1">
        <f t="array" ref="I1518">_xlfn.IFS(B1518&lt;=18,"UNDERWEIGHT",B1518&lt;=24.9,"NORMALWEIGHT",B1518&lt;=29.9,"OVERWEIGHT",B1518&gt;=30,"OBESITY")</f>
        <v>OBESITY</v>
      </c>
      <c r="J1518" t="str" cm="1">
        <f t="array" ref="J1518">_xlfn.IFS(C1518&lt;=5.7,"NORMAL",C1518&lt;=6.4,"PREDIABETES",C1518&gt;=6.5,"DIABETES")</f>
        <v>DIABETES</v>
      </c>
    </row>
    <row r="1519" spans="1:10" x14ac:dyDescent="0.25">
      <c r="A1519" t="s">
        <v>852</v>
      </c>
      <c r="B1519">
        <v>32.200000000000003</v>
      </c>
      <c r="C1519">
        <v>10.59</v>
      </c>
      <c r="D1519" t="s">
        <v>2380</v>
      </c>
      <c r="E1519" t="s">
        <v>2379</v>
      </c>
      <c r="F1519" t="s">
        <v>2379</v>
      </c>
      <c r="G1519" s="11">
        <v>0</v>
      </c>
      <c r="H1519" t="s">
        <v>2379</v>
      </c>
      <c r="I1519" t="str" cm="1">
        <f t="array" ref="I1519">_xlfn.IFS(B1519&lt;=18,"UNDERWEIGHT",B1519&lt;=24.9,"NORMALWEIGHT",B1519&lt;=29.9,"OVERWEIGHT",B1519&gt;=30,"OBESITY")</f>
        <v>OBESITY</v>
      </c>
      <c r="J1519" t="str" cm="1">
        <f t="array" ref="J1519">_xlfn.IFS(C1519&lt;=5.7,"NORMAL",C1519&lt;=6.4,"PREDIABETES",C1519&gt;=6.5,"DIABETES")</f>
        <v>DIABETES</v>
      </c>
    </row>
    <row r="1520" spans="1:10" x14ac:dyDescent="0.25">
      <c r="A1520" t="s">
        <v>851</v>
      </c>
      <c r="B1520">
        <v>28.05</v>
      </c>
      <c r="C1520">
        <v>11.85</v>
      </c>
      <c r="D1520" t="s">
        <v>2380</v>
      </c>
      <c r="E1520" t="s">
        <v>2379</v>
      </c>
      <c r="F1520" t="s">
        <v>2379</v>
      </c>
      <c r="G1520" s="11">
        <v>0</v>
      </c>
      <c r="H1520" t="s">
        <v>2379</v>
      </c>
      <c r="I1520" t="str" cm="1">
        <f t="array" ref="I1520">_xlfn.IFS(B1520&lt;=18,"UNDERWEIGHT",B1520&lt;=24.9,"NORMALWEIGHT",B1520&lt;=29.9,"OVERWEIGHT",B1520&gt;=30,"OBESITY")</f>
        <v>OVERWEIGHT</v>
      </c>
      <c r="J1520" t="str" cm="1">
        <f t="array" ref="J1520">_xlfn.IFS(C1520&lt;=5.7,"NORMAL",C1520&lt;=6.4,"PREDIABETES",C1520&gt;=6.5,"DIABETES")</f>
        <v>DIABETES</v>
      </c>
    </row>
    <row r="1521" spans="1:10" x14ac:dyDescent="0.25">
      <c r="A1521" t="s">
        <v>850</v>
      </c>
      <c r="B1521">
        <v>19</v>
      </c>
      <c r="C1521">
        <v>5.46</v>
      </c>
      <c r="D1521" t="s">
        <v>2380</v>
      </c>
      <c r="E1521" t="s">
        <v>2379</v>
      </c>
      <c r="F1521" t="s">
        <v>2379</v>
      </c>
      <c r="G1521" s="11">
        <v>1</v>
      </c>
      <c r="H1521" t="s">
        <v>2379</v>
      </c>
      <c r="I1521" t="str" cm="1">
        <f t="array" ref="I1521">_xlfn.IFS(B1521&lt;=18,"UNDERWEIGHT",B1521&lt;=24.9,"NORMALWEIGHT",B1521&lt;=29.9,"OVERWEIGHT",B1521&gt;=30,"OBESITY")</f>
        <v>NORMALWEIGHT</v>
      </c>
      <c r="J1521" t="str" cm="1">
        <f t="array" ref="J1521">_xlfn.IFS(C1521&lt;=5.7,"NORMAL",C1521&lt;=6.4,"PREDIABETES",C1521&gt;=6.5,"DIABETES")</f>
        <v>NORMAL</v>
      </c>
    </row>
    <row r="1522" spans="1:10" x14ac:dyDescent="0.25">
      <c r="A1522" t="s">
        <v>849</v>
      </c>
      <c r="B1522">
        <v>16.13</v>
      </c>
      <c r="C1522">
        <v>4.54</v>
      </c>
      <c r="D1522" t="s">
        <v>2380</v>
      </c>
      <c r="E1522" t="s">
        <v>2379</v>
      </c>
      <c r="F1522" t="s">
        <v>2379</v>
      </c>
      <c r="G1522" s="11">
        <v>2</v>
      </c>
      <c r="H1522" t="s">
        <v>2379</v>
      </c>
      <c r="I1522" t="str" cm="1">
        <f t="array" ref="I1522">_xlfn.IFS(B1522&lt;=18,"UNDERWEIGHT",B1522&lt;=24.9,"NORMALWEIGHT",B1522&lt;=29.9,"OVERWEIGHT",B1522&gt;=30,"OBESITY")</f>
        <v>UNDERWEIGHT</v>
      </c>
      <c r="J1522" t="str" cm="1">
        <f t="array" ref="J1522">_xlfn.IFS(C1522&lt;=5.7,"NORMAL",C1522&lt;=6.4,"PREDIABETES",C1522&gt;=6.5,"DIABETES")</f>
        <v>NORMAL</v>
      </c>
    </row>
    <row r="1523" spans="1:10" x14ac:dyDescent="0.25">
      <c r="A1523" t="s">
        <v>848</v>
      </c>
      <c r="B1523">
        <v>18.77</v>
      </c>
      <c r="C1523">
        <v>11.98</v>
      </c>
      <c r="D1523" t="s">
        <v>2380</v>
      </c>
      <c r="E1523" t="s">
        <v>2379</v>
      </c>
      <c r="F1523" t="s">
        <v>2379</v>
      </c>
      <c r="G1523" s="11">
        <v>2</v>
      </c>
      <c r="H1523" t="s">
        <v>2379</v>
      </c>
      <c r="I1523" t="str" cm="1">
        <f t="array" ref="I1523">_xlfn.IFS(B1523&lt;=18,"UNDERWEIGHT",B1523&lt;=24.9,"NORMALWEIGHT",B1523&lt;=29.9,"OVERWEIGHT",B1523&gt;=30,"OBESITY")</f>
        <v>NORMALWEIGHT</v>
      </c>
      <c r="J1523" t="str" cm="1">
        <f t="array" ref="J1523">_xlfn.IFS(C1523&lt;=5.7,"NORMAL",C1523&lt;=6.4,"PREDIABETES",C1523&gt;=6.5,"DIABETES")</f>
        <v>DIABETES</v>
      </c>
    </row>
    <row r="1524" spans="1:10" x14ac:dyDescent="0.25">
      <c r="A1524" t="s">
        <v>847</v>
      </c>
      <c r="B1524">
        <v>28.88</v>
      </c>
      <c r="C1524">
        <v>6.59</v>
      </c>
      <c r="D1524" t="s">
        <v>2380</v>
      </c>
      <c r="E1524" t="s">
        <v>2379</v>
      </c>
      <c r="F1524" t="s">
        <v>2379</v>
      </c>
      <c r="G1524" s="11">
        <v>1</v>
      </c>
      <c r="H1524" t="s">
        <v>2379</v>
      </c>
      <c r="I1524" t="str" cm="1">
        <f t="array" ref="I1524">_xlfn.IFS(B1524&lt;=18,"UNDERWEIGHT",B1524&lt;=24.9,"NORMALWEIGHT",B1524&lt;=29.9,"OVERWEIGHT",B1524&gt;=30,"OBESITY")</f>
        <v>OVERWEIGHT</v>
      </c>
      <c r="J1524" t="str" cm="1">
        <f t="array" ref="J1524">_xlfn.IFS(C1524&lt;=5.7,"NORMAL",C1524&lt;=6.4,"PREDIABETES",C1524&gt;=6.5,"DIABETES")</f>
        <v>DIABETES</v>
      </c>
    </row>
    <row r="1525" spans="1:10" x14ac:dyDescent="0.25">
      <c r="A1525" t="s">
        <v>846</v>
      </c>
      <c r="B1525">
        <v>27.55</v>
      </c>
      <c r="C1525">
        <v>10.83</v>
      </c>
      <c r="D1525" t="s">
        <v>2380</v>
      </c>
      <c r="E1525" t="s">
        <v>2379</v>
      </c>
      <c r="F1525" t="s">
        <v>2379</v>
      </c>
      <c r="G1525" s="11">
        <v>1</v>
      </c>
      <c r="H1525" t="s">
        <v>2379</v>
      </c>
      <c r="I1525" t="str" cm="1">
        <f t="array" ref="I1525">_xlfn.IFS(B1525&lt;=18,"UNDERWEIGHT",B1525&lt;=24.9,"NORMALWEIGHT",B1525&lt;=29.9,"OVERWEIGHT",B1525&gt;=30,"OBESITY")</f>
        <v>OVERWEIGHT</v>
      </c>
      <c r="J1525" t="str" cm="1">
        <f t="array" ref="J1525">_xlfn.IFS(C1525&lt;=5.7,"NORMAL",C1525&lt;=6.4,"PREDIABETES",C1525&gt;=6.5,"DIABETES")</f>
        <v>DIABETES</v>
      </c>
    </row>
    <row r="1526" spans="1:10" x14ac:dyDescent="0.25">
      <c r="A1526" t="s">
        <v>845</v>
      </c>
      <c r="B1526">
        <v>15.6</v>
      </c>
      <c r="C1526">
        <v>8.6</v>
      </c>
      <c r="D1526" t="s">
        <v>2379</v>
      </c>
      <c r="E1526" t="s">
        <v>2379</v>
      </c>
      <c r="F1526" t="s">
        <v>2379</v>
      </c>
      <c r="G1526" s="11">
        <v>0</v>
      </c>
      <c r="H1526" t="s">
        <v>2379</v>
      </c>
      <c r="I1526" t="str" cm="1">
        <f t="array" ref="I1526">_xlfn.IFS(B1526&lt;=18,"UNDERWEIGHT",B1526&lt;=24.9,"NORMALWEIGHT",B1526&lt;=29.9,"OVERWEIGHT",B1526&gt;=30,"OBESITY")</f>
        <v>UNDERWEIGHT</v>
      </c>
      <c r="J1526" t="str" cm="1">
        <f t="array" ref="J1526">_xlfn.IFS(C1526&lt;=5.7,"NORMAL",C1526&lt;=6.4,"PREDIABETES",C1526&gt;=6.5,"DIABETES")</f>
        <v>DIABETES</v>
      </c>
    </row>
    <row r="1527" spans="1:10" x14ac:dyDescent="0.25">
      <c r="A1527" t="s">
        <v>844</v>
      </c>
      <c r="B1527">
        <v>21.99</v>
      </c>
      <c r="C1527">
        <v>11.17</v>
      </c>
      <c r="D1527" t="s">
        <v>2379</v>
      </c>
      <c r="E1527" t="s">
        <v>2379</v>
      </c>
      <c r="F1527" t="s">
        <v>2379</v>
      </c>
      <c r="G1527" s="11">
        <v>0</v>
      </c>
      <c r="H1527" t="s">
        <v>2379</v>
      </c>
      <c r="I1527" t="str" cm="1">
        <f t="array" ref="I1527">_xlfn.IFS(B1527&lt;=18,"UNDERWEIGHT",B1527&lt;=24.9,"NORMALWEIGHT",B1527&lt;=29.9,"OVERWEIGHT",B1527&gt;=30,"OBESITY")</f>
        <v>NORMALWEIGHT</v>
      </c>
      <c r="J1527" t="str" cm="1">
        <f t="array" ref="J1527">_xlfn.IFS(C1527&lt;=5.7,"NORMAL",C1527&lt;=6.4,"PREDIABETES",C1527&gt;=6.5,"DIABETES")</f>
        <v>DIABETES</v>
      </c>
    </row>
    <row r="1528" spans="1:10" x14ac:dyDescent="0.25">
      <c r="A1528" t="s">
        <v>843</v>
      </c>
      <c r="B1528">
        <v>34.85</v>
      </c>
      <c r="C1528">
        <v>5.75</v>
      </c>
      <c r="D1528" t="s">
        <v>2379</v>
      </c>
      <c r="E1528" t="s">
        <v>2379</v>
      </c>
      <c r="F1528" t="s">
        <v>2379</v>
      </c>
      <c r="G1528" s="11">
        <v>0</v>
      </c>
      <c r="H1528" t="s">
        <v>2379</v>
      </c>
      <c r="I1528" t="str" cm="1">
        <f t="array" ref="I1528">_xlfn.IFS(B1528&lt;=18,"UNDERWEIGHT",B1528&lt;=24.9,"NORMALWEIGHT",B1528&lt;=29.9,"OVERWEIGHT",B1528&gt;=30,"OBESITY")</f>
        <v>OBESITY</v>
      </c>
      <c r="J1528" t="str" cm="1">
        <f t="array" ref="J1528">_xlfn.IFS(C1528&lt;=5.7,"NORMAL",C1528&lt;=6.4,"PREDIABETES",C1528&gt;=6.5,"DIABETES")</f>
        <v>PREDIABETES</v>
      </c>
    </row>
    <row r="1529" spans="1:10" x14ac:dyDescent="0.25">
      <c r="A1529" t="s">
        <v>842</v>
      </c>
      <c r="B1529">
        <v>24.51</v>
      </c>
      <c r="C1529">
        <v>4.83</v>
      </c>
      <c r="D1529" t="s">
        <v>2380</v>
      </c>
      <c r="E1529" t="s">
        <v>2379</v>
      </c>
      <c r="F1529" t="s">
        <v>2380</v>
      </c>
      <c r="G1529" s="11">
        <v>1</v>
      </c>
      <c r="H1529" t="s">
        <v>2379</v>
      </c>
      <c r="I1529" t="str" cm="1">
        <f t="array" ref="I1529">_xlfn.IFS(B1529&lt;=18,"UNDERWEIGHT",B1529&lt;=24.9,"NORMALWEIGHT",B1529&lt;=29.9,"OVERWEIGHT",B1529&gt;=30,"OBESITY")</f>
        <v>NORMALWEIGHT</v>
      </c>
      <c r="J1529" t="str" cm="1">
        <f t="array" ref="J1529">_xlfn.IFS(C1529&lt;=5.7,"NORMAL",C1529&lt;=6.4,"PREDIABETES",C1529&gt;=6.5,"DIABETES")</f>
        <v>NORMAL</v>
      </c>
    </row>
    <row r="1530" spans="1:10" x14ac:dyDescent="0.25">
      <c r="A1530" t="s">
        <v>841</v>
      </c>
      <c r="B1530">
        <v>19.399999999999999</v>
      </c>
      <c r="C1530">
        <v>11.93</v>
      </c>
      <c r="D1530" t="s">
        <v>2379</v>
      </c>
      <c r="E1530" t="s">
        <v>2379</v>
      </c>
      <c r="F1530" t="s">
        <v>2379</v>
      </c>
      <c r="G1530" s="11">
        <v>0</v>
      </c>
      <c r="H1530" t="s">
        <v>2379</v>
      </c>
      <c r="I1530" t="str" cm="1">
        <f t="array" ref="I1530">_xlfn.IFS(B1530&lt;=18,"UNDERWEIGHT",B1530&lt;=24.9,"NORMALWEIGHT",B1530&lt;=29.9,"OVERWEIGHT",B1530&gt;=30,"OBESITY")</f>
        <v>NORMALWEIGHT</v>
      </c>
      <c r="J1530" t="str" cm="1">
        <f t="array" ref="J1530">_xlfn.IFS(C1530&lt;=5.7,"NORMAL",C1530&lt;=6.4,"PREDIABETES",C1530&gt;=6.5,"DIABETES")</f>
        <v>DIABETES</v>
      </c>
    </row>
    <row r="1531" spans="1:10" x14ac:dyDescent="0.25">
      <c r="A1531" t="s">
        <v>840</v>
      </c>
      <c r="B1531">
        <v>15.1</v>
      </c>
      <c r="C1531">
        <v>8.41</v>
      </c>
      <c r="D1531" t="s">
        <v>2379</v>
      </c>
      <c r="E1531" t="s">
        <v>2379</v>
      </c>
      <c r="F1531" t="s">
        <v>2379</v>
      </c>
      <c r="G1531" s="11">
        <v>0</v>
      </c>
      <c r="H1531" t="s">
        <v>2379</v>
      </c>
      <c r="I1531" t="str" cm="1">
        <f t="array" ref="I1531">_xlfn.IFS(B1531&lt;=18,"UNDERWEIGHT",B1531&lt;=24.9,"NORMALWEIGHT",B1531&lt;=29.9,"OVERWEIGHT",B1531&gt;=30,"OBESITY")</f>
        <v>UNDERWEIGHT</v>
      </c>
      <c r="J1531" t="str" cm="1">
        <f t="array" ref="J1531">_xlfn.IFS(C1531&lt;=5.7,"NORMAL",C1531&lt;=6.4,"PREDIABETES",C1531&gt;=6.5,"DIABETES")</f>
        <v>DIABETES</v>
      </c>
    </row>
    <row r="1532" spans="1:10" x14ac:dyDescent="0.25">
      <c r="A1532" t="s">
        <v>839</v>
      </c>
      <c r="B1532">
        <v>23.37</v>
      </c>
      <c r="C1532">
        <v>5.59</v>
      </c>
      <c r="D1532" t="s">
        <v>2380</v>
      </c>
      <c r="E1532" t="s">
        <v>2379</v>
      </c>
      <c r="F1532" t="s">
        <v>2379</v>
      </c>
      <c r="G1532" s="11">
        <v>0</v>
      </c>
      <c r="H1532" t="s">
        <v>2379</v>
      </c>
      <c r="I1532" t="str" cm="1">
        <f t="array" ref="I1532">_xlfn.IFS(B1532&lt;=18,"UNDERWEIGHT",B1532&lt;=24.9,"NORMALWEIGHT",B1532&lt;=29.9,"OVERWEIGHT",B1532&gt;=30,"OBESITY")</f>
        <v>NORMALWEIGHT</v>
      </c>
      <c r="J1532" t="str" cm="1">
        <f t="array" ref="J1532">_xlfn.IFS(C1532&lt;=5.7,"NORMAL",C1532&lt;=6.4,"PREDIABETES",C1532&gt;=6.5,"DIABETES")</f>
        <v>NORMAL</v>
      </c>
    </row>
    <row r="1533" spans="1:10" x14ac:dyDescent="0.25">
      <c r="A1533" t="s">
        <v>838</v>
      </c>
      <c r="B1533">
        <v>42.4</v>
      </c>
      <c r="C1533">
        <v>4.0599999999999996</v>
      </c>
      <c r="D1533" t="s">
        <v>2379</v>
      </c>
      <c r="E1533" t="s">
        <v>2379</v>
      </c>
      <c r="F1533" t="s">
        <v>2379</v>
      </c>
      <c r="G1533" s="11">
        <v>0</v>
      </c>
      <c r="H1533" t="s">
        <v>2379</v>
      </c>
      <c r="I1533" t="str" cm="1">
        <f t="array" ref="I1533">_xlfn.IFS(B1533&lt;=18,"UNDERWEIGHT",B1533&lt;=24.9,"NORMALWEIGHT",B1533&lt;=29.9,"OVERWEIGHT",B1533&gt;=30,"OBESITY")</f>
        <v>OBESITY</v>
      </c>
      <c r="J1533" t="str" cm="1">
        <f t="array" ref="J1533">_xlfn.IFS(C1533&lt;=5.7,"NORMAL",C1533&lt;=6.4,"PREDIABETES",C1533&gt;=6.5,"DIABETES")</f>
        <v>NORMAL</v>
      </c>
    </row>
    <row r="1534" spans="1:10" x14ac:dyDescent="0.25">
      <c r="A1534" t="s">
        <v>837</v>
      </c>
      <c r="B1534">
        <v>28.405000000000001</v>
      </c>
      <c r="C1534">
        <v>7.02</v>
      </c>
      <c r="D1534" t="s">
        <v>2380</v>
      </c>
      <c r="E1534" t="s">
        <v>2379</v>
      </c>
      <c r="F1534" t="s">
        <v>2379</v>
      </c>
      <c r="G1534" s="11">
        <v>0</v>
      </c>
      <c r="H1534" t="s">
        <v>2379</v>
      </c>
      <c r="I1534" t="str" cm="1">
        <f t="array" ref="I1534">_xlfn.IFS(B1534&lt;=18,"UNDERWEIGHT",B1534&lt;=24.9,"NORMALWEIGHT",B1534&lt;=29.9,"OVERWEIGHT",B1534&gt;=30,"OBESITY")</f>
        <v>OVERWEIGHT</v>
      </c>
      <c r="J1534" t="str" cm="1">
        <f t="array" ref="J1534">_xlfn.IFS(C1534&lt;=5.7,"NORMAL",C1534&lt;=6.4,"PREDIABETES",C1534&gt;=6.5,"DIABETES")</f>
        <v>DIABETES</v>
      </c>
    </row>
    <row r="1535" spans="1:10" x14ac:dyDescent="0.25">
      <c r="A1535" t="s">
        <v>836</v>
      </c>
      <c r="B1535">
        <v>23.4</v>
      </c>
      <c r="C1535">
        <v>4.47</v>
      </c>
      <c r="D1535" t="s">
        <v>2379</v>
      </c>
      <c r="E1535" t="s">
        <v>2379</v>
      </c>
      <c r="F1535" t="s">
        <v>2379</v>
      </c>
      <c r="G1535" s="11">
        <v>0</v>
      </c>
      <c r="H1535" t="s">
        <v>2379</v>
      </c>
      <c r="I1535" t="str" cm="1">
        <f t="array" ref="I1535">_xlfn.IFS(B1535&lt;=18,"UNDERWEIGHT",B1535&lt;=24.9,"NORMALWEIGHT",B1535&lt;=29.9,"OVERWEIGHT",B1535&gt;=30,"OBESITY")</f>
        <v>NORMALWEIGHT</v>
      </c>
      <c r="J1535" t="str" cm="1">
        <f t="array" ref="J1535">_xlfn.IFS(C1535&lt;=5.7,"NORMAL",C1535&lt;=6.4,"PREDIABETES",C1535&gt;=6.5,"DIABETES")</f>
        <v>NORMAL</v>
      </c>
    </row>
    <row r="1536" spans="1:10" x14ac:dyDescent="0.25">
      <c r="A1536" t="s">
        <v>835</v>
      </c>
      <c r="B1536">
        <v>33.44</v>
      </c>
      <c r="C1536">
        <v>4.54</v>
      </c>
      <c r="D1536" t="s">
        <v>2379</v>
      </c>
      <c r="E1536" t="s">
        <v>2379</v>
      </c>
      <c r="F1536" t="s">
        <v>2379</v>
      </c>
      <c r="G1536" s="11">
        <v>0</v>
      </c>
      <c r="H1536" t="s">
        <v>2379</v>
      </c>
      <c r="I1536" t="str" cm="1">
        <f t="array" ref="I1536">_xlfn.IFS(B1536&lt;=18,"UNDERWEIGHT",B1536&lt;=24.9,"NORMALWEIGHT",B1536&lt;=29.9,"OVERWEIGHT",B1536&gt;=30,"OBESITY")</f>
        <v>OBESITY</v>
      </c>
      <c r="J1536" t="str" cm="1">
        <f t="array" ref="J1536">_xlfn.IFS(C1536&lt;=5.7,"NORMAL",C1536&lt;=6.4,"PREDIABETES",C1536&gt;=6.5,"DIABETES")</f>
        <v>NORMAL</v>
      </c>
    </row>
    <row r="1537" spans="1:10" x14ac:dyDescent="0.25">
      <c r="A1537" t="s">
        <v>834</v>
      </c>
      <c r="B1537">
        <v>21.12</v>
      </c>
      <c r="C1537">
        <v>4.99</v>
      </c>
      <c r="D1537" t="s">
        <v>2379</v>
      </c>
      <c r="E1537" t="s">
        <v>2379</v>
      </c>
      <c r="F1537" t="s">
        <v>2379</v>
      </c>
      <c r="G1537" s="11">
        <v>1</v>
      </c>
      <c r="H1537" t="s">
        <v>2379</v>
      </c>
      <c r="I1537" t="str" cm="1">
        <f t="array" ref="I1537">_xlfn.IFS(B1537&lt;=18,"UNDERWEIGHT",B1537&lt;=24.9,"NORMALWEIGHT",B1537&lt;=29.9,"OVERWEIGHT",B1537&gt;=30,"OBESITY")</f>
        <v>NORMALWEIGHT</v>
      </c>
      <c r="J1537" t="str" cm="1">
        <f t="array" ref="J1537">_xlfn.IFS(C1537&lt;=5.7,"NORMAL",C1537&lt;=6.4,"PREDIABETES",C1537&gt;=6.5,"DIABETES")</f>
        <v>NORMAL</v>
      </c>
    </row>
    <row r="1538" spans="1:10" x14ac:dyDescent="0.25">
      <c r="A1538" t="s">
        <v>833</v>
      </c>
      <c r="B1538">
        <v>18.48</v>
      </c>
      <c r="C1538">
        <v>10.84</v>
      </c>
      <c r="D1538" t="s">
        <v>2380</v>
      </c>
      <c r="E1538" t="s">
        <v>2379</v>
      </c>
      <c r="F1538" t="s">
        <v>2379</v>
      </c>
      <c r="G1538" s="11">
        <v>2</v>
      </c>
      <c r="H1538" t="s">
        <v>2379</v>
      </c>
      <c r="I1538" t="str" cm="1">
        <f t="array" ref="I1538">_xlfn.IFS(B1538&lt;=18,"UNDERWEIGHT",B1538&lt;=24.9,"NORMALWEIGHT",B1538&lt;=29.9,"OVERWEIGHT",B1538&gt;=30,"OBESITY")</f>
        <v>NORMALWEIGHT</v>
      </c>
      <c r="J1538" t="str" cm="1">
        <f t="array" ref="J1538">_xlfn.IFS(C1538&lt;=5.7,"NORMAL",C1538&lt;=6.4,"PREDIABETES",C1538&gt;=6.5,"DIABETES")</f>
        <v>DIABETES</v>
      </c>
    </row>
    <row r="1539" spans="1:10" x14ac:dyDescent="0.25">
      <c r="A1539" t="s">
        <v>832</v>
      </c>
      <c r="B1539">
        <v>16.815000000000001</v>
      </c>
      <c r="C1539">
        <v>5.63</v>
      </c>
      <c r="D1539" t="s">
        <v>2379</v>
      </c>
      <c r="E1539" t="s">
        <v>2379</v>
      </c>
      <c r="F1539" t="s">
        <v>2379</v>
      </c>
      <c r="G1539" s="11">
        <v>1</v>
      </c>
      <c r="H1539" t="s">
        <v>2379</v>
      </c>
      <c r="I1539" t="str" cm="1">
        <f t="array" ref="I1539">_xlfn.IFS(B1539&lt;=18,"UNDERWEIGHT",B1539&lt;=24.9,"NORMALWEIGHT",B1539&lt;=29.9,"OVERWEIGHT",B1539&gt;=30,"OBESITY")</f>
        <v>UNDERWEIGHT</v>
      </c>
      <c r="J1539" t="str" cm="1">
        <f t="array" ref="J1539">_xlfn.IFS(C1539&lt;=5.7,"NORMAL",C1539&lt;=6.4,"PREDIABETES",C1539&gt;=6.5,"DIABETES")</f>
        <v>NORMAL</v>
      </c>
    </row>
    <row r="1540" spans="1:10" x14ac:dyDescent="0.25">
      <c r="A1540" t="s">
        <v>831</v>
      </c>
      <c r="B1540">
        <v>26.72</v>
      </c>
      <c r="C1540">
        <v>4.1399999999999997</v>
      </c>
      <c r="D1540" t="s">
        <v>2379</v>
      </c>
      <c r="E1540" t="s">
        <v>2379</v>
      </c>
      <c r="F1540" t="s">
        <v>2379</v>
      </c>
      <c r="G1540" s="11">
        <v>0</v>
      </c>
      <c r="H1540" t="s">
        <v>2379</v>
      </c>
      <c r="I1540" t="str" cm="1">
        <f t="array" ref="I1540">_xlfn.IFS(B1540&lt;=18,"UNDERWEIGHT",B1540&lt;=24.9,"NORMALWEIGHT",B1540&lt;=29.9,"OVERWEIGHT",B1540&gt;=30,"OBESITY")</f>
        <v>OVERWEIGHT</v>
      </c>
      <c r="J1540" t="str" cm="1">
        <f t="array" ref="J1540">_xlfn.IFS(C1540&lt;=5.7,"NORMAL",C1540&lt;=6.4,"PREDIABETES",C1540&gt;=6.5,"DIABETES")</f>
        <v>NORMAL</v>
      </c>
    </row>
    <row r="1541" spans="1:10" x14ac:dyDescent="0.25">
      <c r="A1541" t="s">
        <v>830</v>
      </c>
      <c r="B1541">
        <v>41.42</v>
      </c>
      <c r="C1541">
        <v>5.17</v>
      </c>
      <c r="D1541" t="s">
        <v>2379</v>
      </c>
      <c r="E1541" t="s">
        <v>2379</v>
      </c>
      <c r="F1541" t="s">
        <v>2380</v>
      </c>
      <c r="G1541" s="11">
        <v>1</v>
      </c>
      <c r="H1541" t="s">
        <v>2379</v>
      </c>
      <c r="I1541" t="str" cm="1">
        <f t="array" ref="I1541">_xlfn.IFS(B1541&lt;=18,"UNDERWEIGHT",B1541&lt;=24.9,"NORMALWEIGHT",B1541&lt;=29.9,"OVERWEIGHT",B1541&gt;=30,"OBESITY")</f>
        <v>OBESITY</v>
      </c>
      <c r="J1541" t="str" cm="1">
        <f t="array" ref="J1541">_xlfn.IFS(C1541&lt;=5.7,"NORMAL",C1541&lt;=6.4,"PREDIABETES",C1541&gt;=6.5,"DIABETES")</f>
        <v>NORMAL</v>
      </c>
    </row>
    <row r="1542" spans="1:10" x14ac:dyDescent="0.25">
      <c r="A1542" t="s">
        <v>829</v>
      </c>
      <c r="B1542">
        <v>20.69</v>
      </c>
      <c r="C1542">
        <v>6.93</v>
      </c>
      <c r="D1542" t="s">
        <v>2379</v>
      </c>
      <c r="E1542" t="s">
        <v>2379</v>
      </c>
      <c r="F1542" t="s">
        <v>2379</v>
      </c>
      <c r="G1542" s="11">
        <v>2</v>
      </c>
      <c r="H1542" t="s">
        <v>2379</v>
      </c>
      <c r="I1542" t="str" cm="1">
        <f t="array" ref="I1542">_xlfn.IFS(B1542&lt;=18,"UNDERWEIGHT",B1542&lt;=24.9,"NORMALWEIGHT",B1542&lt;=29.9,"OVERWEIGHT",B1542&gt;=30,"OBESITY")</f>
        <v>NORMALWEIGHT</v>
      </c>
      <c r="J1542" t="str" cm="1">
        <f t="array" ref="J1542">_xlfn.IFS(C1542&lt;=5.7,"NORMAL",C1542&lt;=6.4,"PREDIABETES",C1542&gt;=6.5,"DIABETES")</f>
        <v>DIABETES</v>
      </c>
    </row>
    <row r="1543" spans="1:10" x14ac:dyDescent="0.25">
      <c r="A1543" t="s">
        <v>828</v>
      </c>
      <c r="B1543">
        <v>41.23</v>
      </c>
      <c r="C1543">
        <v>4.24</v>
      </c>
      <c r="D1543" t="s">
        <v>2379</v>
      </c>
      <c r="E1543" t="s">
        <v>2379</v>
      </c>
      <c r="F1543" t="s">
        <v>2379</v>
      </c>
      <c r="G1543" s="11">
        <v>0</v>
      </c>
      <c r="H1543" t="s">
        <v>2379</v>
      </c>
      <c r="I1543" t="str" cm="1">
        <f t="array" ref="I1543">_xlfn.IFS(B1543&lt;=18,"UNDERWEIGHT",B1543&lt;=24.9,"NORMALWEIGHT",B1543&lt;=29.9,"OVERWEIGHT",B1543&gt;=30,"OBESITY")</f>
        <v>OBESITY</v>
      </c>
      <c r="J1543" t="str" cm="1">
        <f t="array" ref="J1543">_xlfn.IFS(C1543&lt;=5.7,"NORMAL",C1543&lt;=6.4,"PREDIABETES",C1543&gt;=6.5,"DIABETES")</f>
        <v>NORMAL</v>
      </c>
    </row>
    <row r="1544" spans="1:10" x14ac:dyDescent="0.25">
      <c r="A1544" t="s">
        <v>827</v>
      </c>
      <c r="B1544">
        <v>29.9</v>
      </c>
      <c r="C1544">
        <v>5.91</v>
      </c>
      <c r="D1544" t="s">
        <v>2379</v>
      </c>
      <c r="E1544" t="s">
        <v>2379</v>
      </c>
      <c r="F1544" t="s">
        <v>2379</v>
      </c>
      <c r="G1544" s="11">
        <v>0</v>
      </c>
      <c r="H1544" t="s">
        <v>2379</v>
      </c>
      <c r="I1544" t="str" cm="1">
        <f t="array" ref="I1544">_xlfn.IFS(B1544&lt;=18,"UNDERWEIGHT",B1544&lt;=24.9,"NORMALWEIGHT",B1544&lt;=29.9,"OVERWEIGHT",B1544&gt;=30,"OBESITY")</f>
        <v>OVERWEIGHT</v>
      </c>
      <c r="J1544" t="str" cm="1">
        <f t="array" ref="J1544">_xlfn.IFS(C1544&lt;=5.7,"NORMAL",C1544&lt;=6.4,"PREDIABETES",C1544&gt;=6.5,"DIABETES")</f>
        <v>PREDIABETES</v>
      </c>
    </row>
    <row r="1545" spans="1:10" x14ac:dyDescent="0.25">
      <c r="A1545" t="s">
        <v>826</v>
      </c>
      <c r="B1545">
        <v>34.104999999999997</v>
      </c>
      <c r="C1545">
        <v>5.93</v>
      </c>
      <c r="D1545" t="s">
        <v>2379</v>
      </c>
      <c r="E1545" t="s">
        <v>2379</v>
      </c>
      <c r="F1545" t="s">
        <v>2379</v>
      </c>
      <c r="G1545" s="11">
        <v>0</v>
      </c>
      <c r="H1545" t="s">
        <v>2379</v>
      </c>
      <c r="I1545" t="str" cm="1">
        <f t="array" ref="I1545">_xlfn.IFS(B1545&lt;=18,"UNDERWEIGHT",B1545&lt;=24.9,"NORMALWEIGHT",B1545&lt;=29.9,"OVERWEIGHT",B1545&gt;=30,"OBESITY")</f>
        <v>OBESITY</v>
      </c>
      <c r="J1545" t="str" cm="1">
        <f t="array" ref="J1545">_xlfn.IFS(C1545&lt;=5.7,"NORMAL",C1545&lt;=6.4,"PREDIABETES",C1545&gt;=6.5,"DIABETES")</f>
        <v>PREDIABETES</v>
      </c>
    </row>
    <row r="1546" spans="1:10" x14ac:dyDescent="0.25">
      <c r="A1546" t="s">
        <v>825</v>
      </c>
      <c r="B1546">
        <v>24.97</v>
      </c>
      <c r="C1546">
        <v>5.66</v>
      </c>
      <c r="D1546" t="s">
        <v>2379</v>
      </c>
      <c r="E1546" t="s">
        <v>2379</v>
      </c>
      <c r="F1546" t="s">
        <v>2379</v>
      </c>
      <c r="G1546" s="11">
        <v>0</v>
      </c>
      <c r="H1546" t="s">
        <v>2379</v>
      </c>
      <c r="I1546" t="str" cm="1">
        <f t="array" ref="I1546">_xlfn.IFS(B1546&lt;=18,"UNDERWEIGHT",B1546&lt;=24.9,"NORMALWEIGHT",B1546&lt;=29.9,"OVERWEIGHT",B1546&gt;=30,"OBESITY")</f>
        <v>OVERWEIGHT</v>
      </c>
      <c r="J1546" t="str" cm="1">
        <f t="array" ref="J1546">_xlfn.IFS(C1546&lt;=5.7,"NORMAL",C1546&lt;=6.4,"PREDIABETES",C1546&gt;=6.5,"DIABETES")</f>
        <v>NORMAL</v>
      </c>
    </row>
    <row r="1547" spans="1:10" x14ac:dyDescent="0.25">
      <c r="A1547" t="s">
        <v>824</v>
      </c>
      <c r="B1547">
        <v>34.799999999999997</v>
      </c>
      <c r="C1547">
        <v>4.1900000000000004</v>
      </c>
      <c r="D1547" t="s">
        <v>2379</v>
      </c>
      <c r="E1547" t="s">
        <v>2379</v>
      </c>
      <c r="F1547" t="s">
        <v>2379</v>
      </c>
      <c r="G1547" s="11">
        <v>1</v>
      </c>
      <c r="H1547" t="s">
        <v>2379</v>
      </c>
      <c r="I1547" t="str" cm="1">
        <f t="array" ref="I1547">_xlfn.IFS(B1547&lt;=18,"UNDERWEIGHT",B1547&lt;=24.9,"NORMALWEIGHT",B1547&lt;=29.9,"OVERWEIGHT",B1547&gt;=30,"OBESITY")</f>
        <v>OBESITY</v>
      </c>
      <c r="J1547" t="str" cm="1">
        <f t="array" ref="J1547">_xlfn.IFS(C1547&lt;=5.7,"NORMAL",C1547&lt;=6.4,"PREDIABETES",C1547&gt;=6.5,"DIABETES")</f>
        <v>NORMAL</v>
      </c>
    </row>
    <row r="1548" spans="1:10" x14ac:dyDescent="0.25">
      <c r="A1548" t="s">
        <v>823</v>
      </c>
      <c r="B1548">
        <v>32.965000000000003</v>
      </c>
      <c r="C1548">
        <v>9.2100000000000009</v>
      </c>
      <c r="D1548" t="s">
        <v>2380</v>
      </c>
      <c r="E1548" t="s">
        <v>2379</v>
      </c>
      <c r="F1548" t="s">
        <v>2379</v>
      </c>
      <c r="G1548" s="11">
        <v>0</v>
      </c>
      <c r="H1548" t="s">
        <v>2379</v>
      </c>
      <c r="I1548" t="str" cm="1">
        <f t="array" ref="I1548">_xlfn.IFS(B1548&lt;=18,"UNDERWEIGHT",B1548&lt;=24.9,"NORMALWEIGHT",B1548&lt;=29.9,"OVERWEIGHT",B1548&gt;=30,"OBESITY")</f>
        <v>OBESITY</v>
      </c>
      <c r="J1548" t="str" cm="1">
        <f t="array" ref="J1548">_xlfn.IFS(C1548&lt;=5.7,"NORMAL",C1548&lt;=6.4,"PREDIABETES",C1548&gt;=6.5,"DIABETES")</f>
        <v>DIABETES</v>
      </c>
    </row>
    <row r="1549" spans="1:10" x14ac:dyDescent="0.25">
      <c r="A1549" t="s">
        <v>822</v>
      </c>
      <c r="B1549">
        <v>27.265000000000001</v>
      </c>
      <c r="C1549">
        <v>5.51</v>
      </c>
      <c r="D1549" t="s">
        <v>2379</v>
      </c>
      <c r="E1549" t="s">
        <v>2379</v>
      </c>
      <c r="F1549" t="s">
        <v>2379</v>
      </c>
      <c r="G1549" s="11">
        <v>1</v>
      </c>
      <c r="H1549" t="s">
        <v>2379</v>
      </c>
      <c r="I1549" t="str" cm="1">
        <f t="array" ref="I1549">_xlfn.IFS(B1549&lt;=18,"UNDERWEIGHT",B1549&lt;=24.9,"NORMALWEIGHT",B1549&lt;=29.9,"OVERWEIGHT",B1549&gt;=30,"OBESITY")</f>
        <v>OVERWEIGHT</v>
      </c>
      <c r="J1549" t="str" cm="1">
        <f t="array" ref="J1549">_xlfn.IFS(C1549&lt;=5.7,"NORMAL",C1549&lt;=6.4,"PREDIABETES",C1549&gt;=6.5,"DIABETES")</f>
        <v>NORMAL</v>
      </c>
    </row>
    <row r="1550" spans="1:10" x14ac:dyDescent="0.25">
      <c r="A1550" t="s">
        <v>821</v>
      </c>
      <c r="B1550">
        <v>17.059999999999999</v>
      </c>
      <c r="C1550">
        <v>8.5</v>
      </c>
      <c r="D1550" t="s">
        <v>2379</v>
      </c>
      <c r="E1550" t="s">
        <v>2379</v>
      </c>
      <c r="F1550" t="s">
        <v>2379</v>
      </c>
      <c r="G1550" s="11">
        <v>0</v>
      </c>
      <c r="H1550" t="s">
        <v>2379</v>
      </c>
      <c r="I1550" t="str" cm="1">
        <f t="array" ref="I1550">_xlfn.IFS(B1550&lt;=18,"UNDERWEIGHT",B1550&lt;=24.9,"NORMALWEIGHT",B1550&lt;=29.9,"OVERWEIGHT",B1550&gt;=30,"OBESITY")</f>
        <v>UNDERWEIGHT</v>
      </c>
      <c r="J1550" t="str" cm="1">
        <f t="array" ref="J1550">_xlfn.IFS(C1550&lt;=5.7,"NORMAL",C1550&lt;=6.4,"PREDIABETES",C1550&gt;=6.5,"DIABETES")</f>
        <v>DIABETES</v>
      </c>
    </row>
    <row r="1551" spans="1:10" x14ac:dyDescent="0.25">
      <c r="A1551" t="s">
        <v>820</v>
      </c>
      <c r="B1551">
        <v>36.29</v>
      </c>
      <c r="C1551">
        <v>6.23</v>
      </c>
      <c r="D1551" t="s">
        <v>2379</v>
      </c>
      <c r="E1551" t="s">
        <v>2379</v>
      </c>
      <c r="F1551" t="s">
        <v>2379</v>
      </c>
      <c r="G1551" s="11">
        <v>0</v>
      </c>
      <c r="H1551" t="s">
        <v>2379</v>
      </c>
      <c r="I1551" t="str" cm="1">
        <f t="array" ref="I1551">_xlfn.IFS(B1551&lt;=18,"UNDERWEIGHT",B1551&lt;=24.9,"NORMALWEIGHT",B1551&lt;=29.9,"OVERWEIGHT",B1551&gt;=30,"OBESITY")</f>
        <v>OBESITY</v>
      </c>
      <c r="J1551" t="str" cm="1">
        <f t="array" ref="J1551">_xlfn.IFS(C1551&lt;=5.7,"NORMAL",C1551&lt;=6.4,"PREDIABETES",C1551&gt;=6.5,"DIABETES")</f>
        <v>PREDIABETES</v>
      </c>
    </row>
    <row r="1552" spans="1:10" x14ac:dyDescent="0.25">
      <c r="A1552" t="s">
        <v>819</v>
      </c>
      <c r="B1552">
        <v>28.594999999999999</v>
      </c>
      <c r="C1552">
        <v>8.5299999999999994</v>
      </c>
      <c r="D1552" t="s">
        <v>2380</v>
      </c>
      <c r="E1552" t="s">
        <v>2379</v>
      </c>
      <c r="F1552" t="s">
        <v>2379</v>
      </c>
      <c r="G1552" s="11">
        <v>1</v>
      </c>
      <c r="H1552" t="s">
        <v>2379</v>
      </c>
      <c r="I1552" t="str" cm="1">
        <f t="array" ref="I1552">_xlfn.IFS(B1552&lt;=18,"UNDERWEIGHT",B1552&lt;=24.9,"NORMALWEIGHT",B1552&lt;=29.9,"OVERWEIGHT",B1552&gt;=30,"OBESITY")</f>
        <v>OVERWEIGHT</v>
      </c>
      <c r="J1552" t="str" cm="1">
        <f t="array" ref="J1552">_xlfn.IFS(C1552&lt;=5.7,"NORMAL",C1552&lt;=6.4,"PREDIABETES",C1552&gt;=6.5,"DIABETES")</f>
        <v>DIABETES</v>
      </c>
    </row>
    <row r="1553" spans="1:10" x14ac:dyDescent="0.25">
      <c r="A1553" t="s">
        <v>818</v>
      </c>
      <c r="B1553">
        <v>17.8</v>
      </c>
      <c r="C1553">
        <v>5.75</v>
      </c>
      <c r="D1553" t="s">
        <v>2380</v>
      </c>
      <c r="E1553" t="s">
        <v>2379</v>
      </c>
      <c r="F1553" t="s">
        <v>2380</v>
      </c>
      <c r="G1553" s="11">
        <v>1</v>
      </c>
      <c r="H1553" t="s">
        <v>2379</v>
      </c>
      <c r="I1553" t="str" cm="1">
        <f t="array" ref="I1553">_xlfn.IFS(B1553&lt;=18,"UNDERWEIGHT",B1553&lt;=24.9,"NORMALWEIGHT",B1553&lt;=29.9,"OVERWEIGHT",B1553&gt;=30,"OBESITY")</f>
        <v>UNDERWEIGHT</v>
      </c>
      <c r="J1553" t="str" cm="1">
        <f t="array" ref="J1553">_xlfn.IFS(C1553&lt;=5.7,"NORMAL",C1553&lt;=6.4,"PREDIABETES",C1553&gt;=6.5,"DIABETES")</f>
        <v>PREDIABETES</v>
      </c>
    </row>
    <row r="1554" spans="1:10" x14ac:dyDescent="0.25">
      <c r="A1554" t="s">
        <v>817</v>
      </c>
      <c r="B1554">
        <v>21.4</v>
      </c>
      <c r="C1554">
        <v>5.6</v>
      </c>
      <c r="D1554" t="s">
        <v>2379</v>
      </c>
      <c r="E1554" t="s">
        <v>2379</v>
      </c>
      <c r="F1554" t="s">
        <v>2379</v>
      </c>
      <c r="G1554" s="11">
        <v>0</v>
      </c>
      <c r="H1554" t="s">
        <v>2379</v>
      </c>
      <c r="I1554" t="str" cm="1">
        <f t="array" ref="I1554">_xlfn.IFS(B1554&lt;=18,"UNDERWEIGHT",B1554&lt;=24.9,"NORMALWEIGHT",B1554&lt;=29.9,"OVERWEIGHT",B1554&gt;=30,"OBESITY")</f>
        <v>NORMALWEIGHT</v>
      </c>
      <c r="J1554" t="str" cm="1">
        <f t="array" ref="J1554">_xlfn.IFS(C1554&lt;=5.7,"NORMAL",C1554&lt;=6.4,"PREDIABETES",C1554&gt;=6.5,"DIABETES")</f>
        <v>NORMAL</v>
      </c>
    </row>
    <row r="1555" spans="1:10" x14ac:dyDescent="0.25">
      <c r="A1555" t="s">
        <v>816</v>
      </c>
      <c r="B1555">
        <v>23.01</v>
      </c>
      <c r="C1555">
        <v>4.68</v>
      </c>
      <c r="D1555" t="s">
        <v>2379</v>
      </c>
      <c r="E1555" t="s">
        <v>2379</v>
      </c>
      <c r="F1555" t="s">
        <v>2379</v>
      </c>
      <c r="G1555" s="11">
        <v>0</v>
      </c>
      <c r="H1555" t="s">
        <v>2379</v>
      </c>
      <c r="I1555" t="str" cm="1">
        <f t="array" ref="I1555">_xlfn.IFS(B1555&lt;=18,"UNDERWEIGHT",B1555&lt;=24.9,"NORMALWEIGHT",B1555&lt;=29.9,"OVERWEIGHT",B1555&gt;=30,"OBESITY")</f>
        <v>NORMALWEIGHT</v>
      </c>
      <c r="J1555" t="str" cm="1">
        <f t="array" ref="J1555">_xlfn.IFS(C1555&lt;=5.7,"NORMAL",C1555&lt;=6.4,"PREDIABETES",C1555&gt;=6.5,"DIABETES")</f>
        <v>NORMAL</v>
      </c>
    </row>
    <row r="1556" spans="1:10" x14ac:dyDescent="0.25">
      <c r="A1556" t="s">
        <v>815</v>
      </c>
      <c r="B1556">
        <v>19.86</v>
      </c>
      <c r="C1556">
        <v>5.62</v>
      </c>
      <c r="D1556" t="s">
        <v>2380</v>
      </c>
      <c r="E1556" t="s">
        <v>2379</v>
      </c>
      <c r="F1556" t="s">
        <v>2379</v>
      </c>
      <c r="G1556" s="11">
        <v>0</v>
      </c>
      <c r="H1556" t="s">
        <v>2379</v>
      </c>
      <c r="I1556" t="str" cm="1">
        <f t="array" ref="I1556">_xlfn.IFS(B1556&lt;=18,"UNDERWEIGHT",B1556&lt;=24.9,"NORMALWEIGHT",B1556&lt;=29.9,"OVERWEIGHT",B1556&gt;=30,"OBESITY")</f>
        <v>NORMALWEIGHT</v>
      </c>
      <c r="J1556" t="str" cm="1">
        <f t="array" ref="J1556">_xlfn.IFS(C1556&lt;=5.7,"NORMAL",C1556&lt;=6.4,"PREDIABETES",C1556&gt;=6.5,"DIABETES")</f>
        <v>NORMAL</v>
      </c>
    </row>
    <row r="1557" spans="1:10" x14ac:dyDescent="0.25">
      <c r="A1557" t="s">
        <v>814</v>
      </c>
      <c r="B1557">
        <v>33.58</v>
      </c>
      <c r="C1557">
        <v>5.08</v>
      </c>
      <c r="D1557" t="s">
        <v>2379</v>
      </c>
      <c r="E1557" t="s">
        <v>2379</v>
      </c>
      <c r="F1557" t="s">
        <v>2379</v>
      </c>
      <c r="G1557" s="11">
        <v>0</v>
      </c>
      <c r="H1557" t="s">
        <v>2379</v>
      </c>
      <c r="I1557" t="str" cm="1">
        <f t="array" ref="I1557">_xlfn.IFS(B1557&lt;=18,"UNDERWEIGHT",B1557&lt;=24.9,"NORMALWEIGHT",B1557&lt;=29.9,"OVERWEIGHT",B1557&gt;=30,"OBESITY")</f>
        <v>OBESITY</v>
      </c>
      <c r="J1557" t="str" cm="1">
        <f t="array" ref="J1557">_xlfn.IFS(C1557&lt;=5.7,"NORMAL",C1557&lt;=6.4,"PREDIABETES",C1557&gt;=6.5,"DIABETES")</f>
        <v>NORMAL</v>
      </c>
    </row>
    <row r="1558" spans="1:10" x14ac:dyDescent="0.25">
      <c r="A1558" t="s">
        <v>813</v>
      </c>
      <c r="B1558">
        <v>29.81</v>
      </c>
      <c r="C1558">
        <v>5.28</v>
      </c>
      <c r="D1558" t="s">
        <v>2379</v>
      </c>
      <c r="E1558" t="s">
        <v>2379</v>
      </c>
      <c r="F1558" t="s">
        <v>2379</v>
      </c>
      <c r="G1558" s="11">
        <v>0</v>
      </c>
      <c r="H1558" t="s">
        <v>2379</v>
      </c>
      <c r="I1558" t="str" cm="1">
        <f t="array" ref="I1558">_xlfn.IFS(B1558&lt;=18,"UNDERWEIGHT",B1558&lt;=24.9,"NORMALWEIGHT",B1558&lt;=29.9,"OVERWEIGHT",B1558&gt;=30,"OBESITY")</f>
        <v>OVERWEIGHT</v>
      </c>
      <c r="J1558" t="str" cm="1">
        <f t="array" ref="J1558">_xlfn.IFS(C1558&lt;=5.7,"NORMAL",C1558&lt;=6.4,"PREDIABETES",C1558&gt;=6.5,"DIABETES")</f>
        <v>NORMAL</v>
      </c>
    </row>
    <row r="1559" spans="1:10" x14ac:dyDescent="0.25">
      <c r="A1559" t="s">
        <v>812</v>
      </c>
      <c r="B1559">
        <v>27.4</v>
      </c>
      <c r="C1559">
        <v>4.6100000000000003</v>
      </c>
      <c r="D1559" t="s">
        <v>2379</v>
      </c>
      <c r="E1559" t="s">
        <v>2379</v>
      </c>
      <c r="F1559" t="s">
        <v>2379</v>
      </c>
      <c r="G1559" s="11">
        <v>0</v>
      </c>
      <c r="H1559" t="s">
        <v>2379</v>
      </c>
      <c r="I1559" t="str" cm="1">
        <f t="array" ref="I1559">_xlfn.IFS(B1559&lt;=18,"UNDERWEIGHT",B1559&lt;=24.9,"NORMALWEIGHT",B1559&lt;=29.9,"OVERWEIGHT",B1559&gt;=30,"OBESITY")</f>
        <v>OVERWEIGHT</v>
      </c>
      <c r="J1559" t="str" cm="1">
        <f t="array" ref="J1559">_xlfn.IFS(C1559&lt;=5.7,"NORMAL",C1559&lt;=6.4,"PREDIABETES",C1559&gt;=6.5,"DIABETES")</f>
        <v>NORMAL</v>
      </c>
    </row>
    <row r="1560" spans="1:10" x14ac:dyDescent="0.25">
      <c r="A1560" t="s">
        <v>811</v>
      </c>
      <c r="B1560">
        <v>17.98</v>
      </c>
      <c r="C1560">
        <v>6.57</v>
      </c>
      <c r="D1560" t="s">
        <v>2380</v>
      </c>
      <c r="E1560" t="s">
        <v>2379</v>
      </c>
      <c r="F1560" t="s">
        <v>2379</v>
      </c>
      <c r="G1560" s="11">
        <v>2</v>
      </c>
      <c r="H1560" t="s">
        <v>2379</v>
      </c>
      <c r="I1560" t="str" cm="1">
        <f t="array" ref="I1560">_xlfn.IFS(B1560&lt;=18,"UNDERWEIGHT",B1560&lt;=24.9,"NORMALWEIGHT",B1560&lt;=29.9,"OVERWEIGHT",B1560&gt;=30,"OBESITY")</f>
        <v>UNDERWEIGHT</v>
      </c>
      <c r="J1560" t="str" cm="1">
        <f t="array" ref="J1560">_xlfn.IFS(C1560&lt;=5.7,"NORMAL",C1560&lt;=6.4,"PREDIABETES",C1560&gt;=6.5,"DIABETES")</f>
        <v>DIABETES</v>
      </c>
    </row>
    <row r="1561" spans="1:10" x14ac:dyDescent="0.25">
      <c r="A1561" t="s">
        <v>810</v>
      </c>
      <c r="B1561">
        <v>37.9</v>
      </c>
      <c r="C1561">
        <v>5.83</v>
      </c>
      <c r="D1561" t="s">
        <v>2379</v>
      </c>
      <c r="E1561" t="s">
        <v>2379</v>
      </c>
      <c r="F1561" t="s">
        <v>2379</v>
      </c>
      <c r="G1561" s="11">
        <v>0</v>
      </c>
      <c r="H1561" t="s">
        <v>2379</v>
      </c>
      <c r="I1561" t="str" cm="1">
        <f t="array" ref="I1561">_xlfn.IFS(B1561&lt;=18,"UNDERWEIGHT",B1561&lt;=24.9,"NORMALWEIGHT",B1561&lt;=29.9,"OVERWEIGHT",B1561&gt;=30,"OBESITY")</f>
        <v>OBESITY</v>
      </c>
      <c r="J1561" t="str" cm="1">
        <f t="array" ref="J1561">_xlfn.IFS(C1561&lt;=5.7,"NORMAL",C1561&lt;=6.4,"PREDIABETES",C1561&gt;=6.5,"DIABETES")</f>
        <v>PREDIABETES</v>
      </c>
    </row>
    <row r="1562" spans="1:10" x14ac:dyDescent="0.25">
      <c r="A1562" t="s">
        <v>809</v>
      </c>
      <c r="B1562">
        <v>25.27</v>
      </c>
      <c r="C1562">
        <v>6.98</v>
      </c>
      <c r="D1562" t="s">
        <v>2380</v>
      </c>
      <c r="E1562" t="s">
        <v>2379</v>
      </c>
      <c r="F1562" t="s">
        <v>2379</v>
      </c>
      <c r="G1562" s="11">
        <v>0</v>
      </c>
      <c r="H1562" t="s">
        <v>2379</v>
      </c>
      <c r="I1562" t="str" cm="1">
        <f t="array" ref="I1562">_xlfn.IFS(B1562&lt;=18,"UNDERWEIGHT",B1562&lt;=24.9,"NORMALWEIGHT",B1562&lt;=29.9,"OVERWEIGHT",B1562&gt;=30,"OBESITY")</f>
        <v>OVERWEIGHT</v>
      </c>
      <c r="J1562" t="str" cm="1">
        <f t="array" ref="J1562">_xlfn.IFS(C1562&lt;=5.7,"NORMAL",C1562&lt;=6.4,"PREDIABETES",C1562&gt;=6.5,"DIABETES")</f>
        <v>DIABETES</v>
      </c>
    </row>
    <row r="1563" spans="1:10" x14ac:dyDescent="0.25">
      <c r="A1563" t="s">
        <v>808</v>
      </c>
      <c r="B1563">
        <v>29.26</v>
      </c>
      <c r="C1563">
        <v>4.03</v>
      </c>
      <c r="D1563" t="s">
        <v>2379</v>
      </c>
      <c r="E1563" t="s">
        <v>2379</v>
      </c>
      <c r="F1563" t="s">
        <v>2379</v>
      </c>
      <c r="G1563" s="11">
        <v>1</v>
      </c>
      <c r="H1563" t="s">
        <v>2379</v>
      </c>
      <c r="I1563" t="str" cm="1">
        <f t="array" ref="I1563">_xlfn.IFS(B1563&lt;=18,"UNDERWEIGHT",B1563&lt;=24.9,"NORMALWEIGHT",B1563&lt;=29.9,"OVERWEIGHT",B1563&gt;=30,"OBESITY")</f>
        <v>OVERWEIGHT</v>
      </c>
      <c r="J1563" t="str" cm="1">
        <f t="array" ref="J1563">_xlfn.IFS(C1563&lt;=5.7,"NORMAL",C1563&lt;=6.4,"PREDIABETES",C1563&gt;=6.5,"DIABETES")</f>
        <v>NORMAL</v>
      </c>
    </row>
    <row r="1564" spans="1:10" x14ac:dyDescent="0.25">
      <c r="A1564" t="s">
        <v>807</v>
      </c>
      <c r="B1564">
        <v>27.835000000000001</v>
      </c>
      <c r="C1564">
        <v>4.5599999999999996</v>
      </c>
      <c r="D1564" t="s">
        <v>2379</v>
      </c>
      <c r="E1564" t="s">
        <v>2379</v>
      </c>
      <c r="F1564" t="s">
        <v>2379</v>
      </c>
      <c r="G1564" s="11">
        <v>1</v>
      </c>
      <c r="H1564" t="s">
        <v>2379</v>
      </c>
      <c r="I1564" t="str" cm="1">
        <f t="array" ref="I1564">_xlfn.IFS(B1564&lt;=18,"UNDERWEIGHT",B1564&lt;=24.9,"NORMALWEIGHT",B1564&lt;=29.9,"OVERWEIGHT",B1564&gt;=30,"OBESITY")</f>
        <v>OVERWEIGHT</v>
      </c>
      <c r="J1564" t="str" cm="1">
        <f t="array" ref="J1564">_xlfn.IFS(C1564&lt;=5.7,"NORMAL",C1564&lt;=6.4,"PREDIABETES",C1564&gt;=6.5,"DIABETES")</f>
        <v>NORMAL</v>
      </c>
    </row>
    <row r="1565" spans="1:10" x14ac:dyDescent="0.25">
      <c r="A1565" t="s">
        <v>806</v>
      </c>
      <c r="B1565">
        <v>46.53</v>
      </c>
      <c r="C1565">
        <v>5.38</v>
      </c>
      <c r="D1565" t="s">
        <v>2380</v>
      </c>
      <c r="E1565" t="s">
        <v>2379</v>
      </c>
      <c r="F1565" t="s">
        <v>2379</v>
      </c>
      <c r="G1565" s="11">
        <v>0</v>
      </c>
      <c r="H1565" t="s">
        <v>2379</v>
      </c>
      <c r="I1565" t="str" cm="1">
        <f t="array" ref="I1565">_xlfn.IFS(B1565&lt;=18,"UNDERWEIGHT",B1565&lt;=24.9,"NORMALWEIGHT",B1565&lt;=29.9,"OVERWEIGHT",B1565&gt;=30,"OBESITY")</f>
        <v>OBESITY</v>
      </c>
      <c r="J1565" t="str" cm="1">
        <f t="array" ref="J1565">_xlfn.IFS(C1565&lt;=5.7,"NORMAL",C1565&lt;=6.4,"PREDIABETES",C1565&gt;=6.5,"DIABETES")</f>
        <v>NORMAL</v>
      </c>
    </row>
    <row r="1566" spans="1:10" x14ac:dyDescent="0.25">
      <c r="A1566" t="s">
        <v>805</v>
      </c>
      <c r="B1566">
        <v>20.58</v>
      </c>
      <c r="C1566">
        <v>11.04</v>
      </c>
      <c r="D1566" t="s">
        <v>2380</v>
      </c>
      <c r="E1566" t="s">
        <v>2379</v>
      </c>
      <c r="F1566" t="s">
        <v>2379</v>
      </c>
      <c r="G1566" s="11">
        <v>1</v>
      </c>
      <c r="H1566" t="s">
        <v>2379</v>
      </c>
      <c r="I1566" t="str" cm="1">
        <f t="array" ref="I1566">_xlfn.IFS(B1566&lt;=18,"UNDERWEIGHT",B1566&lt;=24.9,"NORMALWEIGHT",B1566&lt;=29.9,"OVERWEIGHT",B1566&gt;=30,"OBESITY")</f>
        <v>NORMALWEIGHT</v>
      </c>
      <c r="J1566" t="str" cm="1">
        <f t="array" ref="J1566">_xlfn.IFS(C1566&lt;=5.7,"NORMAL",C1566&lt;=6.4,"PREDIABETES",C1566&gt;=6.5,"DIABETES")</f>
        <v>DIABETES</v>
      </c>
    </row>
    <row r="1567" spans="1:10" x14ac:dyDescent="0.25">
      <c r="A1567" t="s">
        <v>804</v>
      </c>
      <c r="B1567">
        <v>19.53</v>
      </c>
      <c r="C1567">
        <v>6.09</v>
      </c>
      <c r="D1567" t="s">
        <v>2380</v>
      </c>
      <c r="E1567" t="s">
        <v>2379</v>
      </c>
      <c r="F1567" t="s">
        <v>2379</v>
      </c>
      <c r="G1567" s="11">
        <v>0</v>
      </c>
      <c r="H1567" t="s">
        <v>2379</v>
      </c>
      <c r="I1567" t="str" cm="1">
        <f t="array" ref="I1567">_xlfn.IFS(B1567&lt;=18,"UNDERWEIGHT",B1567&lt;=24.9,"NORMALWEIGHT",B1567&lt;=29.9,"OVERWEIGHT",B1567&gt;=30,"OBESITY")</f>
        <v>NORMALWEIGHT</v>
      </c>
      <c r="J1567" t="str" cm="1">
        <f t="array" ref="J1567">_xlfn.IFS(C1567&lt;=5.7,"NORMAL",C1567&lt;=6.4,"PREDIABETES",C1567&gt;=6.5,"DIABETES")</f>
        <v>PREDIABETES</v>
      </c>
    </row>
    <row r="1568" spans="1:10" x14ac:dyDescent="0.25">
      <c r="A1568" t="s">
        <v>803</v>
      </c>
      <c r="B1568">
        <v>27.7</v>
      </c>
      <c r="C1568">
        <v>4.71</v>
      </c>
      <c r="D1568" t="s">
        <v>2379</v>
      </c>
      <c r="E1568" t="s">
        <v>2379</v>
      </c>
      <c r="F1568" t="s">
        <v>2379</v>
      </c>
      <c r="G1568" s="11">
        <v>1</v>
      </c>
      <c r="H1568" t="s">
        <v>2379</v>
      </c>
      <c r="I1568" t="str" cm="1">
        <f t="array" ref="I1568">_xlfn.IFS(B1568&lt;=18,"UNDERWEIGHT",B1568&lt;=24.9,"NORMALWEIGHT",B1568&lt;=29.9,"OVERWEIGHT",B1568&gt;=30,"OBESITY")</f>
        <v>OVERWEIGHT</v>
      </c>
      <c r="J1568" t="str" cm="1">
        <f t="array" ref="J1568">_xlfn.IFS(C1568&lt;=5.7,"NORMAL",C1568&lt;=6.4,"PREDIABETES",C1568&gt;=6.5,"DIABETES")</f>
        <v>NORMAL</v>
      </c>
    </row>
    <row r="1569" spans="1:10" x14ac:dyDescent="0.25">
      <c r="A1569" t="s">
        <v>802</v>
      </c>
      <c r="B1569">
        <v>18.920000000000002</v>
      </c>
      <c r="C1569">
        <v>8.18</v>
      </c>
      <c r="D1569" t="s">
        <v>2379</v>
      </c>
      <c r="E1569" t="s">
        <v>2379</v>
      </c>
      <c r="F1569" t="s">
        <v>2379</v>
      </c>
      <c r="G1569" s="11">
        <v>0</v>
      </c>
      <c r="H1569" t="s">
        <v>2379</v>
      </c>
      <c r="I1569" t="str" cm="1">
        <f t="array" ref="I1569">_xlfn.IFS(B1569&lt;=18,"UNDERWEIGHT",B1569&lt;=24.9,"NORMALWEIGHT",B1569&lt;=29.9,"OVERWEIGHT",B1569&gt;=30,"OBESITY")</f>
        <v>NORMALWEIGHT</v>
      </c>
      <c r="J1569" t="str" cm="1">
        <f t="array" ref="J1569">_xlfn.IFS(C1569&lt;=5.7,"NORMAL",C1569&lt;=6.4,"PREDIABETES",C1569&gt;=6.5,"DIABETES")</f>
        <v>DIABETES</v>
      </c>
    </row>
    <row r="1570" spans="1:10" x14ac:dyDescent="0.25">
      <c r="A1570" t="s">
        <v>801</v>
      </c>
      <c r="B1570">
        <v>17.760000000000002</v>
      </c>
      <c r="C1570">
        <v>11.18</v>
      </c>
      <c r="D1570" t="s">
        <v>2380</v>
      </c>
      <c r="E1570" t="s">
        <v>2379</v>
      </c>
      <c r="F1570" t="s">
        <v>2379</v>
      </c>
      <c r="G1570" s="11">
        <v>2</v>
      </c>
      <c r="H1570" t="s">
        <v>2379</v>
      </c>
      <c r="I1570" t="str" cm="1">
        <f t="array" ref="I1570">_xlfn.IFS(B1570&lt;=18,"UNDERWEIGHT",B1570&lt;=24.9,"NORMALWEIGHT",B1570&lt;=29.9,"OVERWEIGHT",B1570&gt;=30,"OBESITY")</f>
        <v>UNDERWEIGHT</v>
      </c>
      <c r="J1570" t="str" cm="1">
        <f t="array" ref="J1570">_xlfn.IFS(C1570&lt;=5.7,"NORMAL",C1570&lt;=6.4,"PREDIABETES",C1570&gt;=6.5,"DIABETES")</f>
        <v>DIABETES</v>
      </c>
    </row>
    <row r="1571" spans="1:10" x14ac:dyDescent="0.25">
      <c r="A1571" t="s">
        <v>800</v>
      </c>
      <c r="B1571">
        <v>29.83</v>
      </c>
      <c r="C1571">
        <v>5.03</v>
      </c>
      <c r="D1571" t="s">
        <v>2380</v>
      </c>
      <c r="E1571" t="s">
        <v>2379</v>
      </c>
      <c r="F1571" t="s">
        <v>2379</v>
      </c>
      <c r="G1571" s="11">
        <v>0</v>
      </c>
      <c r="H1571" t="s">
        <v>2379</v>
      </c>
      <c r="I1571" t="str" cm="1">
        <f t="array" ref="I1571">_xlfn.IFS(B1571&lt;=18,"UNDERWEIGHT",B1571&lt;=24.9,"NORMALWEIGHT",B1571&lt;=29.9,"OVERWEIGHT",B1571&gt;=30,"OBESITY")</f>
        <v>OVERWEIGHT</v>
      </c>
      <c r="J1571" t="str" cm="1">
        <f t="array" ref="J1571">_xlfn.IFS(C1571&lt;=5.7,"NORMAL",C1571&lt;=6.4,"PREDIABETES",C1571&gt;=6.5,"DIABETES")</f>
        <v>NORMAL</v>
      </c>
    </row>
    <row r="1572" spans="1:10" x14ac:dyDescent="0.25">
      <c r="A1572" t="s">
        <v>799</v>
      </c>
      <c r="B1572">
        <v>23.465</v>
      </c>
      <c r="C1572">
        <v>5.56</v>
      </c>
      <c r="D1572" t="s">
        <v>2379</v>
      </c>
      <c r="E1572" t="s">
        <v>2379</v>
      </c>
      <c r="F1572" t="s">
        <v>2379</v>
      </c>
      <c r="G1572" s="11">
        <v>1</v>
      </c>
      <c r="H1572" t="s">
        <v>2379</v>
      </c>
      <c r="I1572" t="str" cm="1">
        <f t="array" ref="I1572">_xlfn.IFS(B1572&lt;=18,"UNDERWEIGHT",B1572&lt;=24.9,"NORMALWEIGHT",B1572&lt;=29.9,"OVERWEIGHT",B1572&gt;=30,"OBESITY")</f>
        <v>NORMALWEIGHT</v>
      </c>
      <c r="J1572" t="str" cm="1">
        <f t="array" ref="J1572">_xlfn.IFS(C1572&lt;=5.7,"NORMAL",C1572&lt;=6.4,"PREDIABETES",C1572&gt;=6.5,"DIABETES")</f>
        <v>NORMAL</v>
      </c>
    </row>
    <row r="1573" spans="1:10" x14ac:dyDescent="0.25">
      <c r="A1573" t="s">
        <v>798</v>
      </c>
      <c r="B1573">
        <v>29.355</v>
      </c>
      <c r="C1573">
        <v>4.33</v>
      </c>
      <c r="D1573" t="s">
        <v>2379</v>
      </c>
      <c r="E1573" t="s">
        <v>2379</v>
      </c>
      <c r="F1573" t="s">
        <v>2379</v>
      </c>
      <c r="G1573" s="11">
        <v>0</v>
      </c>
      <c r="H1573" t="s">
        <v>2379</v>
      </c>
      <c r="I1573" t="str" cm="1">
        <f t="array" ref="I1573">_xlfn.IFS(B1573&lt;=18,"UNDERWEIGHT",B1573&lt;=24.9,"NORMALWEIGHT",B1573&lt;=29.9,"OVERWEIGHT",B1573&gt;=30,"OBESITY")</f>
        <v>OVERWEIGHT</v>
      </c>
      <c r="J1573" t="str" cm="1">
        <f t="array" ref="J1573">_xlfn.IFS(C1573&lt;=5.7,"NORMAL",C1573&lt;=6.4,"PREDIABETES",C1573&gt;=6.5,"DIABETES")</f>
        <v>NORMAL</v>
      </c>
    </row>
    <row r="1574" spans="1:10" x14ac:dyDescent="0.25">
      <c r="A1574" t="s">
        <v>797</v>
      </c>
      <c r="B1574">
        <v>35.49</v>
      </c>
      <c r="C1574">
        <v>5.21</v>
      </c>
      <c r="D1574" t="s">
        <v>2380</v>
      </c>
      <c r="E1574" t="s">
        <v>2379</v>
      </c>
      <c r="F1574" t="s">
        <v>2380</v>
      </c>
      <c r="G1574" s="11">
        <v>1</v>
      </c>
      <c r="H1574" t="s">
        <v>2379</v>
      </c>
      <c r="I1574" t="str" cm="1">
        <f t="array" ref="I1574">_xlfn.IFS(B1574&lt;=18,"UNDERWEIGHT",B1574&lt;=24.9,"NORMALWEIGHT",B1574&lt;=29.9,"OVERWEIGHT",B1574&gt;=30,"OBESITY")</f>
        <v>OBESITY</v>
      </c>
      <c r="J1574" t="str" cm="1">
        <f t="array" ref="J1574">_xlfn.IFS(C1574&lt;=5.7,"NORMAL",C1574&lt;=6.4,"PREDIABETES",C1574&gt;=6.5,"DIABETES")</f>
        <v>NORMAL</v>
      </c>
    </row>
    <row r="1575" spans="1:10" x14ac:dyDescent="0.25">
      <c r="A1575" t="s">
        <v>796</v>
      </c>
      <c r="B1575">
        <v>26.315000000000001</v>
      </c>
      <c r="C1575">
        <v>5.89</v>
      </c>
      <c r="D1575" t="s">
        <v>2379</v>
      </c>
      <c r="E1575" t="s">
        <v>2379</v>
      </c>
      <c r="F1575" t="s">
        <v>2379</v>
      </c>
      <c r="G1575" s="11">
        <v>0</v>
      </c>
      <c r="H1575" t="s">
        <v>2379</v>
      </c>
      <c r="I1575" t="str" cm="1">
        <f t="array" ref="I1575">_xlfn.IFS(B1575&lt;=18,"UNDERWEIGHT",B1575&lt;=24.9,"NORMALWEIGHT",B1575&lt;=29.9,"OVERWEIGHT",B1575&gt;=30,"OBESITY")</f>
        <v>OVERWEIGHT</v>
      </c>
      <c r="J1575" t="str" cm="1">
        <f t="array" ref="J1575">_xlfn.IFS(C1575&lt;=5.7,"NORMAL",C1575&lt;=6.4,"PREDIABETES",C1575&gt;=6.5,"DIABETES")</f>
        <v>PREDIABETES</v>
      </c>
    </row>
    <row r="1576" spans="1:10" x14ac:dyDescent="0.25">
      <c r="A1576" t="s">
        <v>795</v>
      </c>
      <c r="B1576">
        <v>19.79</v>
      </c>
      <c r="C1576">
        <v>4.8099999999999996</v>
      </c>
      <c r="D1576" t="s">
        <v>2380</v>
      </c>
      <c r="E1576" t="s">
        <v>2379</v>
      </c>
      <c r="F1576" t="s">
        <v>2379</v>
      </c>
      <c r="G1576" s="11">
        <v>0</v>
      </c>
      <c r="H1576" t="s">
        <v>2379</v>
      </c>
      <c r="I1576" t="str" cm="1">
        <f t="array" ref="I1576">_xlfn.IFS(B1576&lt;=18,"UNDERWEIGHT",B1576&lt;=24.9,"NORMALWEIGHT",B1576&lt;=29.9,"OVERWEIGHT",B1576&gt;=30,"OBESITY")</f>
        <v>NORMALWEIGHT</v>
      </c>
      <c r="J1576" t="str" cm="1">
        <f t="array" ref="J1576">_xlfn.IFS(C1576&lt;=5.7,"NORMAL",C1576&lt;=6.4,"PREDIABETES",C1576&gt;=6.5,"DIABETES")</f>
        <v>NORMAL</v>
      </c>
    </row>
    <row r="1577" spans="1:10" x14ac:dyDescent="0.25">
      <c r="A1577" t="s">
        <v>794</v>
      </c>
      <c r="B1577">
        <v>40.564999999999998</v>
      </c>
      <c r="C1577">
        <v>5.66</v>
      </c>
      <c r="D1577" t="s">
        <v>2379</v>
      </c>
      <c r="E1577" t="s">
        <v>2379</v>
      </c>
      <c r="F1577" t="s">
        <v>2379</v>
      </c>
      <c r="G1577" s="11">
        <v>1</v>
      </c>
      <c r="H1577" t="s">
        <v>2379</v>
      </c>
      <c r="I1577" t="str" cm="1">
        <f t="array" ref="I1577">_xlfn.IFS(B1577&lt;=18,"UNDERWEIGHT",B1577&lt;=24.9,"NORMALWEIGHT",B1577&lt;=29.9,"OVERWEIGHT",B1577&gt;=30,"OBESITY")</f>
        <v>OBESITY</v>
      </c>
      <c r="J1577" t="str" cm="1">
        <f t="array" ref="J1577">_xlfn.IFS(C1577&lt;=5.7,"NORMAL",C1577&lt;=6.4,"PREDIABETES",C1577&gt;=6.5,"DIABETES")</f>
        <v>NORMAL</v>
      </c>
    </row>
    <row r="1578" spans="1:10" x14ac:dyDescent="0.25">
      <c r="A1578" t="s">
        <v>793</v>
      </c>
      <c r="B1578">
        <v>18.03</v>
      </c>
      <c r="C1578">
        <v>10.66</v>
      </c>
      <c r="D1578" t="s">
        <v>2380</v>
      </c>
      <c r="E1578" t="s">
        <v>2379</v>
      </c>
      <c r="F1578" t="s">
        <v>2379</v>
      </c>
      <c r="G1578" s="11">
        <v>2</v>
      </c>
      <c r="H1578" t="s">
        <v>2379</v>
      </c>
      <c r="I1578" t="str" cm="1">
        <f t="array" ref="I1578">_xlfn.IFS(B1578&lt;=18,"UNDERWEIGHT",B1578&lt;=24.9,"NORMALWEIGHT",B1578&lt;=29.9,"OVERWEIGHT",B1578&gt;=30,"OBESITY")</f>
        <v>NORMALWEIGHT</v>
      </c>
      <c r="J1578" t="str" cm="1">
        <f t="array" ref="J1578">_xlfn.IFS(C1578&lt;=5.7,"NORMAL",C1578&lt;=6.4,"PREDIABETES",C1578&gt;=6.5,"DIABETES")</f>
        <v>DIABETES</v>
      </c>
    </row>
    <row r="1579" spans="1:10" x14ac:dyDescent="0.25">
      <c r="A1579" t="s">
        <v>792</v>
      </c>
      <c r="B1579">
        <v>34.65</v>
      </c>
      <c r="C1579">
        <v>5.98</v>
      </c>
      <c r="D1579" t="s">
        <v>2380</v>
      </c>
      <c r="E1579" t="s">
        <v>2379</v>
      </c>
      <c r="F1579" t="s">
        <v>2379</v>
      </c>
      <c r="G1579" s="11">
        <v>0</v>
      </c>
      <c r="H1579" t="s">
        <v>2379</v>
      </c>
      <c r="I1579" t="str" cm="1">
        <f t="array" ref="I1579">_xlfn.IFS(B1579&lt;=18,"UNDERWEIGHT",B1579&lt;=24.9,"NORMALWEIGHT",B1579&lt;=29.9,"OVERWEIGHT",B1579&gt;=30,"OBESITY")</f>
        <v>OBESITY</v>
      </c>
      <c r="J1579" t="str" cm="1">
        <f t="array" ref="J1579">_xlfn.IFS(C1579&lt;=5.7,"NORMAL",C1579&lt;=6.4,"PREDIABETES",C1579&gt;=6.5,"DIABETES")</f>
        <v>PREDIABETES</v>
      </c>
    </row>
    <row r="1580" spans="1:10" x14ac:dyDescent="0.25">
      <c r="A1580" t="s">
        <v>791</v>
      </c>
      <c r="B1580">
        <v>42.94</v>
      </c>
      <c r="C1580">
        <v>4.34</v>
      </c>
      <c r="D1580" t="s">
        <v>2379</v>
      </c>
      <c r="E1580" t="s">
        <v>2379</v>
      </c>
      <c r="F1580" t="s">
        <v>2379</v>
      </c>
      <c r="G1580" s="11">
        <v>0</v>
      </c>
      <c r="H1580" t="s">
        <v>2379</v>
      </c>
      <c r="I1580" t="str" cm="1">
        <f t="array" ref="I1580">_xlfn.IFS(B1580&lt;=18,"UNDERWEIGHT",B1580&lt;=24.9,"NORMALWEIGHT",B1580&lt;=29.9,"OVERWEIGHT",B1580&gt;=30,"OBESITY")</f>
        <v>OBESITY</v>
      </c>
      <c r="J1580" t="str" cm="1">
        <f t="array" ref="J1580">_xlfn.IFS(C1580&lt;=5.7,"NORMAL",C1580&lt;=6.4,"PREDIABETES",C1580&gt;=6.5,"DIABETES")</f>
        <v>NORMAL</v>
      </c>
    </row>
    <row r="1581" spans="1:10" x14ac:dyDescent="0.25">
      <c r="A1581" t="s">
        <v>790</v>
      </c>
      <c r="B1581">
        <v>31.254999999999999</v>
      </c>
      <c r="C1581">
        <v>5.17</v>
      </c>
      <c r="D1581" t="s">
        <v>2379</v>
      </c>
      <c r="E1581" t="s">
        <v>2379</v>
      </c>
      <c r="F1581" t="s">
        <v>2379</v>
      </c>
      <c r="G1581" s="11">
        <v>0</v>
      </c>
      <c r="H1581" t="s">
        <v>2379</v>
      </c>
      <c r="I1581" t="str" cm="1">
        <f t="array" ref="I1581">_xlfn.IFS(B1581&lt;=18,"UNDERWEIGHT",B1581&lt;=24.9,"NORMALWEIGHT",B1581&lt;=29.9,"OVERWEIGHT",B1581&gt;=30,"OBESITY")</f>
        <v>OBESITY</v>
      </c>
      <c r="J1581" t="str" cm="1">
        <f t="array" ref="J1581">_xlfn.IFS(C1581&lt;=5.7,"NORMAL",C1581&lt;=6.4,"PREDIABETES",C1581&gt;=6.5,"DIABETES")</f>
        <v>NORMAL</v>
      </c>
    </row>
    <row r="1582" spans="1:10" x14ac:dyDescent="0.25">
      <c r="A1582" t="s">
        <v>789</v>
      </c>
      <c r="B1582">
        <v>45.43</v>
      </c>
      <c r="C1582">
        <v>4.2300000000000004</v>
      </c>
      <c r="D1582" t="s">
        <v>2380</v>
      </c>
      <c r="E1582" t="s">
        <v>2379</v>
      </c>
      <c r="F1582" t="s">
        <v>2380</v>
      </c>
      <c r="G1582" s="11">
        <v>1</v>
      </c>
      <c r="H1582" t="s">
        <v>2379</v>
      </c>
      <c r="I1582" t="str" cm="1">
        <f t="array" ref="I1582">_xlfn.IFS(B1582&lt;=18,"UNDERWEIGHT",B1582&lt;=24.9,"NORMALWEIGHT",B1582&lt;=29.9,"OVERWEIGHT",B1582&gt;=30,"OBESITY")</f>
        <v>OBESITY</v>
      </c>
      <c r="J1582" t="str" cm="1">
        <f t="array" ref="J1582">_xlfn.IFS(C1582&lt;=5.7,"NORMAL",C1582&lt;=6.4,"PREDIABETES",C1582&gt;=6.5,"DIABETES")</f>
        <v>NORMAL</v>
      </c>
    </row>
    <row r="1583" spans="1:10" x14ac:dyDescent="0.25">
      <c r="A1583" t="s">
        <v>788</v>
      </c>
      <c r="B1583">
        <v>32.340000000000003</v>
      </c>
      <c r="C1583">
        <v>4.88</v>
      </c>
      <c r="D1583" t="s">
        <v>2380</v>
      </c>
      <c r="E1583" t="s">
        <v>2379</v>
      </c>
      <c r="F1583" t="s">
        <v>2380</v>
      </c>
      <c r="G1583" s="11">
        <v>1</v>
      </c>
      <c r="H1583" t="s">
        <v>2379</v>
      </c>
      <c r="I1583" t="str" cm="1">
        <f t="array" ref="I1583">_xlfn.IFS(B1583&lt;=18,"UNDERWEIGHT",B1583&lt;=24.9,"NORMALWEIGHT",B1583&lt;=29.9,"OVERWEIGHT",B1583&gt;=30,"OBESITY")</f>
        <v>OBESITY</v>
      </c>
      <c r="J1583" t="str" cm="1">
        <f t="array" ref="J1583">_xlfn.IFS(C1583&lt;=5.7,"NORMAL",C1583&lt;=6.4,"PREDIABETES",C1583&gt;=6.5,"DIABETES")</f>
        <v>NORMAL</v>
      </c>
    </row>
    <row r="1584" spans="1:10" x14ac:dyDescent="0.25">
      <c r="A1584" t="s">
        <v>787</v>
      </c>
      <c r="B1584">
        <v>25.46</v>
      </c>
      <c r="C1584">
        <v>9.7100000000000009</v>
      </c>
      <c r="D1584" t="s">
        <v>2380</v>
      </c>
      <c r="E1584" t="s">
        <v>2379</v>
      </c>
      <c r="F1584" t="s">
        <v>2379</v>
      </c>
      <c r="G1584" s="11">
        <v>1</v>
      </c>
      <c r="H1584" t="s">
        <v>2379</v>
      </c>
      <c r="I1584" t="str" cm="1">
        <f t="array" ref="I1584">_xlfn.IFS(B1584&lt;=18,"UNDERWEIGHT",B1584&lt;=24.9,"NORMALWEIGHT",B1584&lt;=29.9,"OVERWEIGHT",B1584&gt;=30,"OBESITY")</f>
        <v>OVERWEIGHT</v>
      </c>
      <c r="J1584" t="str" cm="1">
        <f t="array" ref="J1584">_xlfn.IFS(C1584&lt;=5.7,"NORMAL",C1584&lt;=6.4,"PREDIABETES",C1584&gt;=6.5,"DIABETES")</f>
        <v>DIABETES</v>
      </c>
    </row>
    <row r="1585" spans="1:10" x14ac:dyDescent="0.25">
      <c r="A1585" t="s">
        <v>786</v>
      </c>
      <c r="B1585">
        <v>37.145000000000003</v>
      </c>
      <c r="C1585">
        <v>5.32</v>
      </c>
      <c r="D1585" t="s">
        <v>2379</v>
      </c>
      <c r="E1585" t="s">
        <v>2379</v>
      </c>
      <c r="F1585" t="s">
        <v>2379</v>
      </c>
      <c r="G1585" s="11">
        <v>0</v>
      </c>
      <c r="H1585" t="s">
        <v>2379</v>
      </c>
      <c r="I1585" t="str" cm="1">
        <f t="array" ref="I1585">_xlfn.IFS(B1585&lt;=18,"UNDERWEIGHT",B1585&lt;=24.9,"NORMALWEIGHT",B1585&lt;=29.9,"OVERWEIGHT",B1585&gt;=30,"OBESITY")</f>
        <v>OBESITY</v>
      </c>
      <c r="J1585" t="str" cm="1">
        <f t="array" ref="J1585">_xlfn.IFS(C1585&lt;=5.7,"NORMAL",C1585&lt;=6.4,"PREDIABETES",C1585&gt;=6.5,"DIABETES")</f>
        <v>NORMAL</v>
      </c>
    </row>
    <row r="1586" spans="1:10" x14ac:dyDescent="0.25">
      <c r="A1586" t="s">
        <v>785</v>
      </c>
      <c r="B1586">
        <v>30.8</v>
      </c>
      <c r="C1586">
        <v>5.83</v>
      </c>
      <c r="D1586" t="s">
        <v>2380</v>
      </c>
      <c r="E1586" t="s">
        <v>2379</v>
      </c>
      <c r="F1586" t="s">
        <v>2379</v>
      </c>
      <c r="G1586" s="11">
        <v>0</v>
      </c>
      <c r="H1586" t="s">
        <v>2379</v>
      </c>
      <c r="I1586" t="str" cm="1">
        <f t="array" ref="I1586">_xlfn.IFS(B1586&lt;=18,"UNDERWEIGHT",B1586&lt;=24.9,"NORMALWEIGHT",B1586&lt;=29.9,"OVERWEIGHT",B1586&gt;=30,"OBESITY")</f>
        <v>OBESITY</v>
      </c>
      <c r="J1586" t="str" cm="1">
        <f t="array" ref="J1586">_xlfn.IFS(C1586&lt;=5.7,"NORMAL",C1586&lt;=6.4,"PREDIABETES",C1586&gt;=6.5,"DIABETES")</f>
        <v>PREDIABETES</v>
      </c>
    </row>
    <row r="1587" spans="1:10" x14ac:dyDescent="0.25">
      <c r="A1587" t="s">
        <v>784</v>
      </c>
      <c r="B1587">
        <v>29.5</v>
      </c>
      <c r="C1587">
        <v>5.54</v>
      </c>
      <c r="D1587" t="s">
        <v>2380</v>
      </c>
      <c r="E1587" t="s">
        <v>2379</v>
      </c>
      <c r="F1587" t="s">
        <v>2379</v>
      </c>
      <c r="G1587" s="11">
        <v>0</v>
      </c>
      <c r="H1587" t="s">
        <v>2379</v>
      </c>
      <c r="I1587" t="str" cm="1">
        <f t="array" ref="I1587">_xlfn.IFS(B1587&lt;=18,"UNDERWEIGHT",B1587&lt;=24.9,"NORMALWEIGHT",B1587&lt;=29.9,"OVERWEIGHT",B1587&gt;=30,"OBESITY")</f>
        <v>OVERWEIGHT</v>
      </c>
      <c r="J1587" t="str" cm="1">
        <f t="array" ref="J1587">_xlfn.IFS(C1587&lt;=5.7,"NORMAL",C1587&lt;=6.4,"PREDIABETES",C1587&gt;=6.5,"DIABETES")</f>
        <v>NORMAL</v>
      </c>
    </row>
    <row r="1588" spans="1:10" x14ac:dyDescent="0.25">
      <c r="A1588" t="s">
        <v>783</v>
      </c>
      <c r="B1588">
        <v>43.39</v>
      </c>
      <c r="C1588">
        <v>5.85</v>
      </c>
      <c r="D1588" t="s">
        <v>2379</v>
      </c>
      <c r="E1588" t="s">
        <v>2380</v>
      </c>
      <c r="F1588" t="s">
        <v>2379</v>
      </c>
      <c r="G1588" s="11">
        <v>1</v>
      </c>
      <c r="H1588" t="s">
        <v>2379</v>
      </c>
      <c r="I1588" t="str" cm="1">
        <f t="array" ref="I1588">_xlfn.IFS(B1588&lt;=18,"UNDERWEIGHT",B1588&lt;=24.9,"NORMALWEIGHT",B1588&lt;=29.9,"OVERWEIGHT",B1588&gt;=30,"OBESITY")</f>
        <v>OBESITY</v>
      </c>
      <c r="J1588" t="str" cm="1">
        <f t="array" ref="J1588">_xlfn.IFS(C1588&lt;=5.7,"NORMAL",C1588&lt;=6.4,"PREDIABETES",C1588&gt;=6.5,"DIABETES")</f>
        <v>PREDIABETES</v>
      </c>
    </row>
    <row r="1589" spans="1:10" x14ac:dyDescent="0.25">
      <c r="A1589" t="s">
        <v>782</v>
      </c>
      <c r="B1589">
        <v>15.08</v>
      </c>
      <c r="C1589">
        <v>4.8499999999999996</v>
      </c>
      <c r="D1589" t="s">
        <v>2380</v>
      </c>
      <c r="E1589" t="s">
        <v>2379</v>
      </c>
      <c r="F1589" t="s">
        <v>2380</v>
      </c>
      <c r="G1589" s="11">
        <v>1</v>
      </c>
      <c r="H1589" t="s">
        <v>2379</v>
      </c>
      <c r="I1589" t="str" cm="1">
        <f t="array" ref="I1589">_xlfn.IFS(B1589&lt;=18,"UNDERWEIGHT",B1589&lt;=24.9,"NORMALWEIGHT",B1589&lt;=29.9,"OVERWEIGHT",B1589&gt;=30,"OBESITY")</f>
        <v>UNDERWEIGHT</v>
      </c>
      <c r="J1589" t="str" cm="1">
        <f t="array" ref="J1589">_xlfn.IFS(C1589&lt;=5.7,"NORMAL",C1589&lt;=6.4,"PREDIABETES",C1589&gt;=6.5,"DIABETES")</f>
        <v>NORMAL</v>
      </c>
    </row>
    <row r="1590" spans="1:10" x14ac:dyDescent="0.25">
      <c r="A1590" t="s">
        <v>781</v>
      </c>
      <c r="B1590">
        <v>20.48</v>
      </c>
      <c r="C1590">
        <v>11.09</v>
      </c>
      <c r="D1590" t="s">
        <v>2379</v>
      </c>
      <c r="E1590" t="s">
        <v>2379</v>
      </c>
      <c r="F1590" t="s">
        <v>2379</v>
      </c>
      <c r="G1590" s="11">
        <v>0</v>
      </c>
      <c r="H1590" t="s">
        <v>2379</v>
      </c>
      <c r="I1590" t="str" cm="1">
        <f t="array" ref="I1590">_xlfn.IFS(B1590&lt;=18,"UNDERWEIGHT",B1590&lt;=24.9,"NORMALWEIGHT",B1590&lt;=29.9,"OVERWEIGHT",B1590&gt;=30,"OBESITY")</f>
        <v>NORMALWEIGHT</v>
      </c>
      <c r="J1590" t="str" cm="1">
        <f t="array" ref="J1590">_xlfn.IFS(C1590&lt;=5.7,"NORMAL",C1590&lt;=6.4,"PREDIABETES",C1590&gt;=6.5,"DIABETES")</f>
        <v>DIABETES</v>
      </c>
    </row>
    <row r="1591" spans="1:10" x14ac:dyDescent="0.25">
      <c r="A1591" t="s">
        <v>780</v>
      </c>
      <c r="B1591">
        <v>34.450000000000003</v>
      </c>
      <c r="C1591">
        <v>5.58</v>
      </c>
      <c r="D1591" t="s">
        <v>2380</v>
      </c>
      <c r="E1591" t="s">
        <v>2379</v>
      </c>
      <c r="F1591" t="s">
        <v>2379</v>
      </c>
      <c r="G1591" s="11">
        <v>0</v>
      </c>
      <c r="H1591" t="s">
        <v>2379</v>
      </c>
      <c r="I1591" t="str" cm="1">
        <f t="array" ref="I1591">_xlfn.IFS(B1591&lt;=18,"UNDERWEIGHT",B1591&lt;=24.9,"NORMALWEIGHT",B1591&lt;=29.9,"OVERWEIGHT",B1591&gt;=30,"OBESITY")</f>
        <v>OBESITY</v>
      </c>
      <c r="J1591" t="str" cm="1">
        <f t="array" ref="J1591">_xlfn.IFS(C1591&lt;=5.7,"NORMAL",C1591&lt;=6.4,"PREDIABETES",C1591&gt;=6.5,"DIABETES")</f>
        <v>NORMAL</v>
      </c>
    </row>
    <row r="1592" spans="1:10" x14ac:dyDescent="0.25">
      <c r="A1592" t="s">
        <v>779</v>
      </c>
      <c r="B1592">
        <v>34.21</v>
      </c>
      <c r="C1592">
        <v>9.7200000000000006</v>
      </c>
      <c r="D1592" t="s">
        <v>2380</v>
      </c>
      <c r="E1592" t="s">
        <v>2379</v>
      </c>
      <c r="F1592" t="s">
        <v>2379</v>
      </c>
      <c r="G1592" s="11">
        <v>0</v>
      </c>
      <c r="H1592" t="s">
        <v>2379</v>
      </c>
      <c r="I1592" t="str" cm="1">
        <f t="array" ref="I1592">_xlfn.IFS(B1592&lt;=18,"UNDERWEIGHT",B1592&lt;=24.9,"NORMALWEIGHT",B1592&lt;=29.9,"OVERWEIGHT",B1592&gt;=30,"OBESITY")</f>
        <v>OBESITY</v>
      </c>
      <c r="J1592" t="str" cm="1">
        <f t="array" ref="J1592">_xlfn.IFS(C1592&lt;=5.7,"NORMAL",C1592&lt;=6.4,"PREDIABETES",C1592&gt;=6.5,"DIABETES")</f>
        <v>DIABETES</v>
      </c>
    </row>
    <row r="1593" spans="1:10" x14ac:dyDescent="0.25">
      <c r="A1593" t="s">
        <v>778</v>
      </c>
      <c r="B1593">
        <v>28.8</v>
      </c>
      <c r="C1593">
        <v>11.41</v>
      </c>
      <c r="D1593" t="s">
        <v>2380</v>
      </c>
      <c r="E1593" t="s">
        <v>2379</v>
      </c>
      <c r="F1593" t="s">
        <v>2379</v>
      </c>
      <c r="G1593" s="11">
        <v>0</v>
      </c>
      <c r="H1593" t="s">
        <v>2379</v>
      </c>
      <c r="I1593" t="str" cm="1">
        <f t="array" ref="I1593">_xlfn.IFS(B1593&lt;=18,"UNDERWEIGHT",B1593&lt;=24.9,"NORMALWEIGHT",B1593&lt;=29.9,"OVERWEIGHT",B1593&gt;=30,"OBESITY")</f>
        <v>OVERWEIGHT</v>
      </c>
      <c r="J1593" t="str" cm="1">
        <f t="array" ref="J1593">_xlfn.IFS(C1593&lt;=5.7,"NORMAL",C1593&lt;=6.4,"PREDIABETES",C1593&gt;=6.5,"DIABETES")</f>
        <v>DIABETES</v>
      </c>
    </row>
    <row r="1594" spans="1:10" x14ac:dyDescent="0.25">
      <c r="A1594" t="s">
        <v>777</v>
      </c>
      <c r="B1594">
        <v>31.74</v>
      </c>
      <c r="C1594">
        <v>4.46</v>
      </c>
      <c r="D1594" t="s">
        <v>2379</v>
      </c>
      <c r="E1594" t="s">
        <v>2379</v>
      </c>
      <c r="F1594" t="s">
        <v>2380</v>
      </c>
      <c r="G1594" s="11">
        <v>1</v>
      </c>
      <c r="H1594" t="s">
        <v>2379</v>
      </c>
      <c r="I1594" t="str" cm="1">
        <f t="array" ref="I1594">_xlfn.IFS(B1594&lt;=18,"UNDERWEIGHT",B1594&lt;=24.9,"NORMALWEIGHT",B1594&lt;=29.9,"OVERWEIGHT",B1594&gt;=30,"OBESITY")</f>
        <v>OBESITY</v>
      </c>
      <c r="J1594" t="str" cm="1">
        <f t="array" ref="J1594">_xlfn.IFS(C1594&lt;=5.7,"NORMAL",C1594&lt;=6.4,"PREDIABETES",C1594&gt;=6.5,"DIABETES")</f>
        <v>NORMAL</v>
      </c>
    </row>
    <row r="1595" spans="1:10" x14ac:dyDescent="0.25">
      <c r="A1595" t="s">
        <v>776</v>
      </c>
      <c r="B1595">
        <v>21.78</v>
      </c>
      <c r="C1595">
        <v>9.31</v>
      </c>
      <c r="D1595" t="s">
        <v>2380</v>
      </c>
      <c r="E1595" t="s">
        <v>2379</v>
      </c>
      <c r="F1595" t="s">
        <v>2379</v>
      </c>
      <c r="G1595" s="11">
        <v>0</v>
      </c>
      <c r="H1595" t="s">
        <v>2379</v>
      </c>
      <c r="I1595" t="str" cm="1">
        <f t="array" ref="I1595">_xlfn.IFS(B1595&lt;=18,"UNDERWEIGHT",B1595&lt;=24.9,"NORMALWEIGHT",B1595&lt;=29.9,"OVERWEIGHT",B1595&gt;=30,"OBESITY")</f>
        <v>NORMALWEIGHT</v>
      </c>
      <c r="J1595" t="str" cm="1">
        <f t="array" ref="J1595">_xlfn.IFS(C1595&lt;=5.7,"NORMAL",C1595&lt;=6.4,"PREDIABETES",C1595&gt;=6.5,"DIABETES")</f>
        <v>DIABETES</v>
      </c>
    </row>
    <row r="1596" spans="1:10" x14ac:dyDescent="0.25">
      <c r="A1596" t="s">
        <v>775</v>
      </c>
      <c r="B1596">
        <v>23.75</v>
      </c>
      <c r="C1596">
        <v>5.03</v>
      </c>
      <c r="D1596" t="s">
        <v>2379</v>
      </c>
      <c r="E1596" t="s">
        <v>2379</v>
      </c>
      <c r="F1596" t="s">
        <v>2379</v>
      </c>
      <c r="G1596" s="11">
        <v>1</v>
      </c>
      <c r="H1596" t="s">
        <v>2379</v>
      </c>
      <c r="I1596" t="str" cm="1">
        <f t="array" ref="I1596">_xlfn.IFS(B1596&lt;=18,"UNDERWEIGHT",B1596&lt;=24.9,"NORMALWEIGHT",B1596&lt;=29.9,"OVERWEIGHT",B1596&gt;=30,"OBESITY")</f>
        <v>NORMALWEIGHT</v>
      </c>
      <c r="J1596" t="str" cm="1">
        <f t="array" ref="J1596">_xlfn.IFS(C1596&lt;=5.7,"NORMAL",C1596&lt;=6.4,"PREDIABETES",C1596&gt;=6.5,"DIABETES")</f>
        <v>NORMAL</v>
      </c>
    </row>
    <row r="1597" spans="1:10" x14ac:dyDescent="0.25">
      <c r="A1597" t="s">
        <v>774</v>
      </c>
      <c r="B1597">
        <v>33.21</v>
      </c>
      <c r="C1597">
        <v>5.07</v>
      </c>
      <c r="D1597" t="s">
        <v>2380</v>
      </c>
      <c r="E1597" t="s">
        <v>2379</v>
      </c>
      <c r="F1597" t="s">
        <v>2379</v>
      </c>
      <c r="G1597" s="11">
        <v>1</v>
      </c>
      <c r="H1597" t="s">
        <v>2379</v>
      </c>
      <c r="I1597" t="str" cm="1">
        <f t="array" ref="I1597">_xlfn.IFS(B1597&lt;=18,"UNDERWEIGHT",B1597&lt;=24.9,"NORMALWEIGHT",B1597&lt;=29.9,"OVERWEIGHT",B1597&gt;=30,"OBESITY")</f>
        <v>OBESITY</v>
      </c>
      <c r="J1597" t="str" cm="1">
        <f t="array" ref="J1597">_xlfn.IFS(C1597&lt;=5.7,"NORMAL",C1597&lt;=6.4,"PREDIABETES",C1597&gt;=6.5,"DIABETES")</f>
        <v>NORMAL</v>
      </c>
    </row>
    <row r="1598" spans="1:10" x14ac:dyDescent="0.25">
      <c r="A1598" t="s">
        <v>773</v>
      </c>
      <c r="B1598">
        <v>17.7</v>
      </c>
      <c r="C1598">
        <v>10.42</v>
      </c>
      <c r="D1598" t="s">
        <v>2380</v>
      </c>
      <c r="E1598" t="s">
        <v>2379</v>
      </c>
      <c r="F1598" t="s">
        <v>2379</v>
      </c>
      <c r="G1598" s="11">
        <v>2</v>
      </c>
      <c r="H1598" t="s">
        <v>2379</v>
      </c>
      <c r="I1598" t="str" cm="1">
        <f t="array" ref="I1598">_xlfn.IFS(B1598&lt;=18,"UNDERWEIGHT",B1598&lt;=24.9,"NORMALWEIGHT",B1598&lt;=29.9,"OVERWEIGHT",B1598&gt;=30,"OBESITY")</f>
        <v>UNDERWEIGHT</v>
      </c>
      <c r="J1598" t="str" cm="1">
        <f t="array" ref="J1598">_xlfn.IFS(C1598&lt;=5.7,"NORMAL",C1598&lt;=6.4,"PREDIABETES",C1598&gt;=6.5,"DIABETES")</f>
        <v>DIABETES</v>
      </c>
    </row>
    <row r="1599" spans="1:10" x14ac:dyDescent="0.25">
      <c r="A1599" t="s">
        <v>772</v>
      </c>
      <c r="B1599">
        <v>17.2</v>
      </c>
      <c r="C1599">
        <v>6.45</v>
      </c>
      <c r="D1599" t="s">
        <v>2379</v>
      </c>
      <c r="E1599" t="s">
        <v>2379</v>
      </c>
      <c r="F1599" t="s">
        <v>2379</v>
      </c>
      <c r="G1599" s="11">
        <v>2</v>
      </c>
      <c r="H1599" t="s">
        <v>2379</v>
      </c>
      <c r="I1599" t="str" cm="1">
        <f t="array" ref="I1599">_xlfn.IFS(B1599&lt;=18,"UNDERWEIGHT",B1599&lt;=24.9,"NORMALWEIGHT",B1599&lt;=29.9,"OVERWEIGHT",B1599&gt;=30,"OBESITY")</f>
        <v>UNDERWEIGHT</v>
      </c>
      <c r="J1599" t="str" cm="1">
        <f t="array" ref="J1599">_xlfn.IFS(C1599&lt;=5.7,"NORMAL",C1599&lt;=6.49,"PREDIABETES",C1599&gt;=6.5,"DIABETES")</f>
        <v>PREDIABETES</v>
      </c>
    </row>
    <row r="1600" spans="1:10" x14ac:dyDescent="0.25">
      <c r="A1600" t="s">
        <v>771</v>
      </c>
      <c r="B1600">
        <v>19.21</v>
      </c>
      <c r="C1600">
        <v>5.52</v>
      </c>
      <c r="D1600" t="s">
        <v>2379</v>
      </c>
      <c r="E1600" t="s">
        <v>2379</v>
      </c>
      <c r="F1600" t="s">
        <v>2379</v>
      </c>
      <c r="G1600" s="11">
        <v>2</v>
      </c>
      <c r="H1600" t="s">
        <v>2379</v>
      </c>
      <c r="I1600" t="str" cm="1">
        <f t="array" ref="I1600">_xlfn.IFS(B1600&lt;=18,"UNDERWEIGHT",B1600&lt;=24.9,"NORMALWEIGHT",B1600&lt;=29.9,"OVERWEIGHT",B1600&gt;=30,"OBESITY")</f>
        <v>NORMALWEIGHT</v>
      </c>
      <c r="J1600" t="str" cm="1">
        <f t="array" ref="J1600">_xlfn.IFS(C1600&lt;=5.7,"NORMAL",C1600&lt;=6.4,"PREDIABETES",C1600&gt;=6.5,"DIABETES")</f>
        <v>NORMAL</v>
      </c>
    </row>
    <row r="1601" spans="1:10" x14ac:dyDescent="0.25">
      <c r="A1601" t="s">
        <v>770</v>
      </c>
      <c r="B1601">
        <v>23.2</v>
      </c>
      <c r="C1601">
        <v>4.41</v>
      </c>
      <c r="D1601" t="s">
        <v>2379</v>
      </c>
      <c r="E1601" t="s">
        <v>2379</v>
      </c>
      <c r="F1601" t="s">
        <v>2380</v>
      </c>
      <c r="G1601" s="11">
        <v>1</v>
      </c>
      <c r="H1601" t="s">
        <v>2379</v>
      </c>
      <c r="I1601" t="str" cm="1">
        <f t="array" ref="I1601">_xlfn.IFS(B1601&lt;=18,"UNDERWEIGHT",B1601&lt;=24.9,"NORMALWEIGHT",B1601&lt;=29.9,"OVERWEIGHT",B1601&gt;=30,"OBESITY")</f>
        <v>NORMALWEIGHT</v>
      </c>
      <c r="J1601" t="str" cm="1">
        <f t="array" ref="J1601">_xlfn.IFS(C1601&lt;=5.7,"NORMAL",C1601&lt;=6.4,"PREDIABETES",C1601&gt;=6.5,"DIABETES")</f>
        <v>NORMAL</v>
      </c>
    </row>
    <row r="1602" spans="1:10" x14ac:dyDescent="0.25">
      <c r="A1602" t="s">
        <v>769</v>
      </c>
      <c r="B1602">
        <v>32.5</v>
      </c>
      <c r="C1602">
        <v>4.6900000000000004</v>
      </c>
      <c r="D1602" t="s">
        <v>2380</v>
      </c>
      <c r="E1602" t="s">
        <v>2379</v>
      </c>
      <c r="F1602" t="s">
        <v>2380</v>
      </c>
      <c r="G1602" s="11">
        <v>1</v>
      </c>
      <c r="H1602" t="s">
        <v>2379</v>
      </c>
      <c r="I1602" t="str" cm="1">
        <f t="array" ref="I1602">_xlfn.IFS(B1602&lt;=18,"UNDERWEIGHT",B1602&lt;=24.9,"NORMALWEIGHT",B1602&lt;=29.9,"OVERWEIGHT",B1602&gt;=30,"OBESITY")</f>
        <v>OBESITY</v>
      </c>
      <c r="J1602" t="str" cm="1">
        <f t="array" ref="J1602">_xlfn.IFS(C1602&lt;=5.7,"NORMAL",C1602&lt;=6.4,"PREDIABETES",C1602&gt;=6.5,"DIABETES")</f>
        <v>NORMAL</v>
      </c>
    </row>
    <row r="1603" spans="1:10" x14ac:dyDescent="0.25">
      <c r="A1603" t="s">
        <v>768</v>
      </c>
      <c r="B1603">
        <v>20.9</v>
      </c>
      <c r="C1603">
        <v>6.94</v>
      </c>
      <c r="D1603" t="s">
        <v>2379</v>
      </c>
      <c r="E1603" t="s">
        <v>2379</v>
      </c>
      <c r="F1603" t="s">
        <v>2379</v>
      </c>
      <c r="G1603" s="11">
        <v>0</v>
      </c>
      <c r="H1603" t="s">
        <v>2379</v>
      </c>
      <c r="I1603" t="str" cm="1">
        <f t="array" ref="I1603">_xlfn.IFS(B1603&lt;=18,"UNDERWEIGHT",B1603&lt;=24.9,"NORMALWEIGHT",B1603&lt;=29.9,"OVERWEIGHT",B1603&gt;=30,"OBESITY")</f>
        <v>NORMALWEIGHT</v>
      </c>
      <c r="J1603" t="str" cm="1">
        <f t="array" ref="J1603">_xlfn.IFS(C1603&lt;=5.7,"NORMAL",C1603&lt;=6.4,"PREDIABETES",C1603&gt;=6.5,"DIABETES")</f>
        <v>DIABETES</v>
      </c>
    </row>
    <row r="1604" spans="1:10" x14ac:dyDescent="0.25">
      <c r="A1604" t="s">
        <v>767</v>
      </c>
      <c r="B1604">
        <v>19.11</v>
      </c>
      <c r="C1604">
        <v>4.3499999999999996</v>
      </c>
      <c r="D1604" t="s">
        <v>2379</v>
      </c>
      <c r="E1604" t="s">
        <v>2379</v>
      </c>
      <c r="F1604" t="s">
        <v>2379</v>
      </c>
      <c r="G1604" s="11">
        <v>2</v>
      </c>
      <c r="H1604" t="s">
        <v>2379</v>
      </c>
      <c r="I1604" t="str" cm="1">
        <f t="array" ref="I1604">_xlfn.IFS(B1604&lt;=18,"UNDERWEIGHT",B1604&lt;=24.9,"NORMALWEIGHT",B1604&lt;=29.9,"OVERWEIGHT",B1604&gt;=30,"OBESITY")</f>
        <v>NORMALWEIGHT</v>
      </c>
      <c r="J1604" t="str" cm="1">
        <f t="array" ref="J1604">_xlfn.IFS(C1604&lt;=5.7,"NORMAL",C1604&lt;=6.4,"PREDIABETES",C1604&gt;=6.5,"DIABETES")</f>
        <v>NORMAL</v>
      </c>
    </row>
    <row r="1605" spans="1:10" x14ac:dyDescent="0.25">
      <c r="A1605" t="s">
        <v>766</v>
      </c>
      <c r="B1605">
        <v>31.17</v>
      </c>
      <c r="C1605">
        <v>5.28</v>
      </c>
      <c r="D1605" t="s">
        <v>2379</v>
      </c>
      <c r="E1605" t="s">
        <v>2379</v>
      </c>
      <c r="F1605" t="s">
        <v>2379</v>
      </c>
      <c r="G1605" s="11">
        <v>1</v>
      </c>
      <c r="H1605" t="s">
        <v>2379</v>
      </c>
      <c r="I1605" t="str" cm="1">
        <f t="array" ref="I1605">_xlfn.IFS(B1605&lt;=18,"UNDERWEIGHT",B1605&lt;=24.9,"NORMALWEIGHT",B1605&lt;=29.9,"OVERWEIGHT",B1605&gt;=30,"OBESITY")</f>
        <v>OBESITY</v>
      </c>
      <c r="J1605" t="str" cm="1">
        <f t="array" ref="J1605">_xlfn.IFS(C1605&lt;=5.7,"NORMAL",C1605&lt;=6.4,"PREDIABETES",C1605&gt;=6.5,"DIABETES")</f>
        <v>NORMAL</v>
      </c>
    </row>
    <row r="1606" spans="1:10" x14ac:dyDescent="0.25">
      <c r="A1606" t="s">
        <v>765</v>
      </c>
      <c r="B1606">
        <v>36.08</v>
      </c>
      <c r="C1606">
        <v>4.29</v>
      </c>
      <c r="D1606" t="s">
        <v>2379</v>
      </c>
      <c r="E1606" t="s">
        <v>2379</v>
      </c>
      <c r="F1606" t="s">
        <v>2379</v>
      </c>
      <c r="G1606" s="11">
        <v>0</v>
      </c>
      <c r="H1606" t="s">
        <v>2379</v>
      </c>
      <c r="I1606" t="str" cm="1">
        <f t="array" ref="I1606">_xlfn.IFS(B1606&lt;=18,"UNDERWEIGHT",B1606&lt;=24.9,"NORMALWEIGHT",B1606&lt;=29.9,"OVERWEIGHT",B1606&gt;=30,"OBESITY")</f>
        <v>OBESITY</v>
      </c>
      <c r="J1606" t="str" cm="1">
        <f t="array" ref="J1606">_xlfn.IFS(C1606&lt;=5.7,"NORMAL",C1606&lt;=6.4,"PREDIABETES",C1606&gt;=6.5,"DIABETES")</f>
        <v>NORMAL</v>
      </c>
    </row>
    <row r="1607" spans="1:10" x14ac:dyDescent="0.25">
      <c r="A1607" t="s">
        <v>764</v>
      </c>
      <c r="B1607">
        <v>28.024999999999999</v>
      </c>
      <c r="C1607">
        <v>5.69</v>
      </c>
      <c r="D1607" t="s">
        <v>2380</v>
      </c>
      <c r="E1607" t="s">
        <v>2379</v>
      </c>
      <c r="F1607" t="s">
        <v>2379</v>
      </c>
      <c r="G1607" s="11">
        <v>0</v>
      </c>
      <c r="H1607" t="s">
        <v>2379</v>
      </c>
      <c r="I1607" t="str" cm="1">
        <f t="array" ref="I1607">_xlfn.IFS(B1607&lt;=18,"UNDERWEIGHT",B1607&lt;=24.9,"NORMALWEIGHT",B1607&lt;=29.9,"OVERWEIGHT",B1607&gt;=30,"OBESITY")</f>
        <v>OVERWEIGHT</v>
      </c>
      <c r="J1607" t="str" cm="1">
        <f t="array" ref="J1607">_xlfn.IFS(C1607&lt;=5.7,"NORMAL",C1607&lt;=6.4,"PREDIABETES",C1607&gt;=6.5,"DIABETES")</f>
        <v>NORMAL</v>
      </c>
    </row>
    <row r="1608" spans="1:10" x14ac:dyDescent="0.25">
      <c r="A1608" t="s">
        <v>763</v>
      </c>
      <c r="B1608">
        <v>24.32</v>
      </c>
      <c r="C1608">
        <v>5.56</v>
      </c>
      <c r="D1608" t="s">
        <v>2380</v>
      </c>
      <c r="E1608" t="s">
        <v>2379</v>
      </c>
      <c r="F1608" t="s">
        <v>2379</v>
      </c>
      <c r="G1608" s="11">
        <v>0</v>
      </c>
      <c r="H1608" t="s">
        <v>2379</v>
      </c>
      <c r="I1608" t="str" cm="1">
        <f t="array" ref="I1608">_xlfn.IFS(B1608&lt;=18,"UNDERWEIGHT",B1608&lt;=24.9,"NORMALWEIGHT",B1608&lt;=29.9,"OVERWEIGHT",B1608&gt;=30,"OBESITY")</f>
        <v>NORMALWEIGHT</v>
      </c>
      <c r="J1608" t="str" cm="1">
        <f t="array" ref="J1608">_xlfn.IFS(C1608&lt;=5.7,"NORMAL",C1608&lt;=6.4,"PREDIABETES",C1608&gt;=6.5,"DIABETES")</f>
        <v>NORMAL</v>
      </c>
    </row>
    <row r="1609" spans="1:10" x14ac:dyDescent="0.25">
      <c r="A1609" t="s">
        <v>762</v>
      </c>
      <c r="B1609">
        <v>38</v>
      </c>
      <c r="C1609">
        <v>5.41</v>
      </c>
      <c r="D1609" t="s">
        <v>2380</v>
      </c>
      <c r="E1609" t="s">
        <v>2379</v>
      </c>
      <c r="F1609" t="s">
        <v>2379</v>
      </c>
      <c r="G1609" s="11">
        <v>1</v>
      </c>
      <c r="H1609" t="s">
        <v>2379</v>
      </c>
      <c r="I1609" t="str" cm="1">
        <f t="array" ref="I1609">_xlfn.IFS(B1609&lt;=18,"UNDERWEIGHT",B1609&lt;=24.9,"NORMALWEIGHT",B1609&lt;=29.9,"OVERWEIGHT",B1609&gt;=30,"OBESITY")</f>
        <v>OBESITY</v>
      </c>
      <c r="J1609" t="str" cm="1">
        <f t="array" ref="J1609">_xlfn.IFS(C1609&lt;=5.7,"NORMAL",C1609&lt;=6.4,"PREDIABETES",C1609&gt;=6.5,"DIABETES")</f>
        <v>NORMAL</v>
      </c>
    </row>
    <row r="1610" spans="1:10" x14ac:dyDescent="0.25">
      <c r="A1610" t="s">
        <v>761</v>
      </c>
      <c r="B1610">
        <v>31.6</v>
      </c>
      <c r="C1610">
        <v>10.85</v>
      </c>
      <c r="D1610" t="s">
        <v>2380</v>
      </c>
      <c r="E1610" t="s">
        <v>2379</v>
      </c>
      <c r="F1610" t="s">
        <v>2379</v>
      </c>
      <c r="G1610" s="11">
        <v>0</v>
      </c>
      <c r="H1610" t="s">
        <v>2379</v>
      </c>
      <c r="I1610" t="str" cm="1">
        <f t="array" ref="I1610">_xlfn.IFS(B1610&lt;=18,"UNDERWEIGHT",B1610&lt;=24.9,"NORMALWEIGHT",B1610&lt;=29.9,"OVERWEIGHT",B1610&gt;=30,"OBESITY")</f>
        <v>OBESITY</v>
      </c>
      <c r="J1610" t="str" cm="1">
        <f t="array" ref="J1610">_xlfn.IFS(C1610&lt;=5.7,"NORMAL",C1610&lt;=6.4,"PREDIABETES",C1610&gt;=6.5,"DIABETES")</f>
        <v>DIABETES</v>
      </c>
    </row>
    <row r="1611" spans="1:10" x14ac:dyDescent="0.25">
      <c r="A1611" t="s">
        <v>760</v>
      </c>
      <c r="B1611">
        <v>31.02</v>
      </c>
      <c r="C1611">
        <v>11.63</v>
      </c>
      <c r="D1611" t="s">
        <v>2380</v>
      </c>
      <c r="E1611" t="s">
        <v>2379</v>
      </c>
      <c r="F1611" t="s">
        <v>2379</v>
      </c>
      <c r="G1611" s="11">
        <v>0</v>
      </c>
      <c r="H1611" t="s">
        <v>2379</v>
      </c>
      <c r="I1611" t="str" cm="1">
        <f t="array" ref="I1611">_xlfn.IFS(B1611&lt;=18,"UNDERWEIGHT",B1611&lt;=24.9,"NORMALWEIGHT",B1611&lt;=29.9,"OVERWEIGHT",B1611&gt;=30,"OBESITY")</f>
        <v>OBESITY</v>
      </c>
      <c r="J1611" t="str" cm="1">
        <f t="array" ref="J1611">_xlfn.IFS(C1611&lt;=5.7,"NORMAL",C1611&lt;=6.4,"PREDIABETES",C1611&gt;=6.5,"DIABETES")</f>
        <v>DIABETES</v>
      </c>
    </row>
    <row r="1612" spans="1:10" x14ac:dyDescent="0.25">
      <c r="A1612" t="s">
        <v>759</v>
      </c>
      <c r="B1612">
        <v>29.26</v>
      </c>
      <c r="C1612">
        <v>5.68</v>
      </c>
      <c r="D1612" t="s">
        <v>2380</v>
      </c>
      <c r="E1612" t="s">
        <v>2379</v>
      </c>
      <c r="F1612" t="s">
        <v>2379</v>
      </c>
      <c r="G1612" s="11">
        <v>1</v>
      </c>
      <c r="H1612" t="s">
        <v>2379</v>
      </c>
      <c r="I1612" t="str" cm="1">
        <f t="array" ref="I1612">_xlfn.IFS(B1612&lt;=18,"UNDERWEIGHT",B1612&lt;=24.9,"NORMALWEIGHT",B1612&lt;=29.9,"OVERWEIGHT",B1612&gt;=30,"OBESITY")</f>
        <v>OVERWEIGHT</v>
      </c>
      <c r="J1612" t="str" cm="1">
        <f t="array" ref="J1612">_xlfn.IFS(C1612&lt;=5.7,"NORMAL",C1612&lt;=6.4,"PREDIABETES",C1612&gt;=6.5,"DIABETES")</f>
        <v>NORMAL</v>
      </c>
    </row>
    <row r="1613" spans="1:10" x14ac:dyDescent="0.25">
      <c r="A1613" t="s">
        <v>758</v>
      </c>
      <c r="B1613">
        <v>15.09</v>
      </c>
      <c r="C1613">
        <v>7.59</v>
      </c>
      <c r="D1613" t="s">
        <v>2380</v>
      </c>
      <c r="E1613" t="s">
        <v>2379</v>
      </c>
      <c r="F1613" t="s">
        <v>2379</v>
      </c>
      <c r="G1613" s="11">
        <v>2</v>
      </c>
      <c r="H1613" t="s">
        <v>2379</v>
      </c>
      <c r="I1613" t="str" cm="1">
        <f t="array" ref="I1613">_xlfn.IFS(B1613&lt;=18,"UNDERWEIGHT",B1613&lt;=24.9,"NORMALWEIGHT",B1613&lt;=29.9,"OVERWEIGHT",B1613&gt;=30,"OBESITY")</f>
        <v>UNDERWEIGHT</v>
      </c>
      <c r="J1613" t="str" cm="1">
        <f t="array" ref="J1613">_xlfn.IFS(C1613&lt;=5.7,"NORMAL",C1613&lt;=6.4,"PREDIABETES",C1613&gt;=6.5,"DIABETES")</f>
        <v>DIABETES</v>
      </c>
    </row>
    <row r="1614" spans="1:10" x14ac:dyDescent="0.25">
      <c r="A1614" t="s">
        <v>757</v>
      </c>
      <c r="B1614">
        <v>22.63</v>
      </c>
      <c r="C1614">
        <v>5.09</v>
      </c>
      <c r="D1614" t="s">
        <v>2380</v>
      </c>
      <c r="E1614" t="s">
        <v>2379</v>
      </c>
      <c r="F1614" t="s">
        <v>2379</v>
      </c>
      <c r="G1614" s="11">
        <v>0</v>
      </c>
      <c r="H1614" t="s">
        <v>2379</v>
      </c>
      <c r="I1614" t="str" cm="1">
        <f t="array" ref="I1614">_xlfn.IFS(B1614&lt;=18,"UNDERWEIGHT",B1614&lt;=24.9,"NORMALWEIGHT",B1614&lt;=29.9,"OVERWEIGHT",B1614&gt;=30,"OBESITY")</f>
        <v>NORMALWEIGHT</v>
      </c>
      <c r="J1614" t="str" cm="1">
        <f t="array" ref="J1614">_xlfn.IFS(C1614&lt;=5.7,"NORMAL",C1614&lt;=6.4,"PREDIABETES",C1614&gt;=6.5,"DIABETES")</f>
        <v>NORMAL</v>
      </c>
    </row>
    <row r="1615" spans="1:10" x14ac:dyDescent="0.25">
      <c r="A1615" t="s">
        <v>756</v>
      </c>
      <c r="B1615">
        <v>23.46</v>
      </c>
      <c r="C1615">
        <v>4.21</v>
      </c>
      <c r="D1615" t="s">
        <v>2379</v>
      </c>
      <c r="E1615" t="s">
        <v>2379</v>
      </c>
      <c r="F1615" t="s">
        <v>2379</v>
      </c>
      <c r="G1615" s="11">
        <v>1</v>
      </c>
      <c r="H1615" t="s">
        <v>2379</v>
      </c>
      <c r="I1615" t="str" cm="1">
        <f t="array" ref="I1615">_xlfn.IFS(B1615&lt;=18,"UNDERWEIGHT",B1615&lt;=24.9,"NORMALWEIGHT",B1615&lt;=29.9,"OVERWEIGHT",B1615&gt;=30,"OBESITY")</f>
        <v>NORMALWEIGHT</v>
      </c>
      <c r="J1615" t="str" cm="1">
        <f t="array" ref="J1615">_xlfn.IFS(C1615&lt;=5.7,"NORMAL",C1615&lt;=6.4,"PREDIABETES",C1615&gt;=6.5,"DIABETES")</f>
        <v>NORMAL</v>
      </c>
    </row>
    <row r="1616" spans="1:10" x14ac:dyDescent="0.25">
      <c r="A1616" t="s">
        <v>755</v>
      </c>
      <c r="B1616">
        <v>22.56</v>
      </c>
      <c r="C1616">
        <v>4.34</v>
      </c>
      <c r="D1616" t="s">
        <v>2380</v>
      </c>
      <c r="E1616" t="s">
        <v>2379</v>
      </c>
      <c r="F1616" t="s">
        <v>2379</v>
      </c>
      <c r="G1616" s="11">
        <v>0</v>
      </c>
      <c r="H1616" t="s">
        <v>2379</v>
      </c>
      <c r="I1616" t="str" cm="1">
        <f t="array" ref="I1616">_xlfn.IFS(B1616&lt;=18,"UNDERWEIGHT",B1616&lt;=24.9,"NORMALWEIGHT",B1616&lt;=29.9,"OVERWEIGHT",B1616&gt;=30,"OBESITY")</f>
        <v>NORMALWEIGHT</v>
      </c>
      <c r="J1616" t="str" cm="1">
        <f t="array" ref="J1616">_xlfn.IFS(C1616&lt;=5.7,"NORMAL",C1616&lt;=6.4,"PREDIABETES",C1616&gt;=6.5,"DIABETES")</f>
        <v>NORMAL</v>
      </c>
    </row>
    <row r="1617" spans="1:10" x14ac:dyDescent="0.25">
      <c r="A1617" t="s">
        <v>754</v>
      </c>
      <c r="B1617">
        <v>19.28</v>
      </c>
      <c r="C1617">
        <v>11.85</v>
      </c>
      <c r="D1617" t="s">
        <v>2379</v>
      </c>
      <c r="E1617" t="s">
        <v>2379</v>
      </c>
      <c r="F1617" t="s">
        <v>2379</v>
      </c>
      <c r="G1617" s="11">
        <v>2</v>
      </c>
      <c r="H1617" t="s">
        <v>2379</v>
      </c>
      <c r="I1617" t="str" cm="1">
        <f t="array" ref="I1617">_xlfn.IFS(B1617&lt;=18,"UNDERWEIGHT",B1617&lt;=24.9,"NORMALWEIGHT",B1617&lt;=29.9,"OVERWEIGHT",B1617&gt;=30,"OBESITY")</f>
        <v>NORMALWEIGHT</v>
      </c>
      <c r="J1617" t="str" cm="1">
        <f t="array" ref="J1617">_xlfn.IFS(C1617&lt;=5.7,"NORMAL",C1617&lt;=6.4,"PREDIABETES",C1617&gt;=6.5,"DIABETES")</f>
        <v>DIABETES</v>
      </c>
    </row>
    <row r="1618" spans="1:10" x14ac:dyDescent="0.25">
      <c r="A1618" t="s">
        <v>753</v>
      </c>
      <c r="B1618">
        <v>15.37</v>
      </c>
      <c r="C1618">
        <v>9.61</v>
      </c>
      <c r="D1618" t="s">
        <v>2380</v>
      </c>
      <c r="E1618" t="s">
        <v>2379</v>
      </c>
      <c r="F1618" t="s">
        <v>2379</v>
      </c>
      <c r="G1618" s="11">
        <v>2</v>
      </c>
      <c r="H1618" t="s">
        <v>2379</v>
      </c>
      <c r="I1618" t="str" cm="1">
        <f t="array" ref="I1618">_xlfn.IFS(B1618&lt;=18,"UNDERWEIGHT",B1618&lt;=24.9,"NORMALWEIGHT",B1618&lt;=29.9,"OVERWEIGHT",B1618&gt;=30,"OBESITY")</f>
        <v>UNDERWEIGHT</v>
      </c>
      <c r="J1618" t="str" cm="1">
        <f t="array" ref="J1618">_xlfn.IFS(C1618&lt;=5.7,"NORMAL",C1618&lt;=6.4,"PREDIABETES",C1618&gt;=6.5,"DIABETES")</f>
        <v>DIABETES</v>
      </c>
    </row>
    <row r="1619" spans="1:10" x14ac:dyDescent="0.25">
      <c r="A1619" t="s">
        <v>752</v>
      </c>
      <c r="B1619">
        <v>18.71</v>
      </c>
      <c r="C1619">
        <v>5.29</v>
      </c>
      <c r="D1619" t="s">
        <v>2380</v>
      </c>
      <c r="E1619" t="s">
        <v>2379</v>
      </c>
      <c r="F1619" t="s">
        <v>2379</v>
      </c>
      <c r="G1619" s="11">
        <v>0</v>
      </c>
      <c r="H1619" t="s">
        <v>2379</v>
      </c>
      <c r="I1619" t="str" cm="1">
        <f t="array" ref="I1619">_xlfn.IFS(B1619&lt;=18,"UNDERWEIGHT",B1619&lt;=24.9,"NORMALWEIGHT",B1619&lt;=29.9,"OVERWEIGHT",B1619&gt;=30,"OBESITY")</f>
        <v>NORMALWEIGHT</v>
      </c>
      <c r="J1619" t="str" cm="1">
        <f t="array" ref="J1619">_xlfn.IFS(C1619&lt;=5.7,"NORMAL",C1619&lt;=6.4,"PREDIABETES",C1619&gt;=6.5,"DIABETES")</f>
        <v>NORMAL</v>
      </c>
    </row>
    <row r="1620" spans="1:10" x14ac:dyDescent="0.25">
      <c r="A1620" t="s">
        <v>751</v>
      </c>
      <c r="B1620">
        <v>20.61</v>
      </c>
      <c r="C1620">
        <v>6.89</v>
      </c>
      <c r="D1620" t="s">
        <v>2379</v>
      </c>
      <c r="E1620" t="s">
        <v>2379</v>
      </c>
      <c r="F1620" t="s">
        <v>2379</v>
      </c>
      <c r="G1620" s="11">
        <v>0</v>
      </c>
      <c r="H1620" t="s">
        <v>2379</v>
      </c>
      <c r="I1620" t="str" cm="1">
        <f t="array" ref="I1620">_xlfn.IFS(B1620&lt;=18,"UNDERWEIGHT",B1620&lt;=24.9,"NORMALWEIGHT",B1620&lt;=29.9,"OVERWEIGHT",B1620&gt;=30,"OBESITY")</f>
        <v>NORMALWEIGHT</v>
      </c>
      <c r="J1620" t="str" cm="1">
        <f t="array" ref="J1620">_xlfn.IFS(C1620&lt;=5.7,"NORMAL",C1620&lt;=6.4,"PREDIABETES",C1620&gt;=6.5,"DIABETES")</f>
        <v>DIABETES</v>
      </c>
    </row>
    <row r="1621" spans="1:10" x14ac:dyDescent="0.25">
      <c r="A1621" t="s">
        <v>750</v>
      </c>
      <c r="B1621">
        <v>15.99</v>
      </c>
      <c r="C1621">
        <v>4.57</v>
      </c>
      <c r="D1621" t="s">
        <v>2380</v>
      </c>
      <c r="E1621" t="s">
        <v>2379</v>
      </c>
      <c r="F1621" t="s">
        <v>2380</v>
      </c>
      <c r="G1621" s="11">
        <v>1</v>
      </c>
      <c r="H1621" t="s">
        <v>2379</v>
      </c>
      <c r="I1621" t="str" cm="1">
        <f t="array" ref="I1621">_xlfn.IFS(B1621&lt;=18,"UNDERWEIGHT",B1621&lt;=24.9,"NORMALWEIGHT",B1621&lt;=29.9,"OVERWEIGHT",B1621&gt;=30,"OBESITY")</f>
        <v>UNDERWEIGHT</v>
      </c>
      <c r="J1621" t="str" cm="1">
        <f t="array" ref="J1621">_xlfn.IFS(C1621&lt;=5.7,"NORMAL",C1621&lt;=6.4,"PREDIABETES",C1621&gt;=6.5,"DIABETES")</f>
        <v>NORMAL</v>
      </c>
    </row>
    <row r="1622" spans="1:10" x14ac:dyDescent="0.25">
      <c r="A1622" t="s">
        <v>749</v>
      </c>
      <c r="B1622">
        <v>33.155000000000001</v>
      </c>
      <c r="C1622">
        <v>4.32</v>
      </c>
      <c r="D1622" t="s">
        <v>2379</v>
      </c>
      <c r="E1622" t="s">
        <v>2379</v>
      </c>
      <c r="F1622" t="s">
        <v>2379</v>
      </c>
      <c r="G1622" s="11">
        <v>0</v>
      </c>
      <c r="H1622" t="s">
        <v>2379</v>
      </c>
      <c r="I1622" t="str" cm="1">
        <f t="array" ref="I1622">_xlfn.IFS(B1622&lt;=18,"UNDERWEIGHT",B1622&lt;=24.9,"NORMALWEIGHT",B1622&lt;=29.9,"OVERWEIGHT",B1622&gt;=30,"OBESITY")</f>
        <v>OBESITY</v>
      </c>
      <c r="J1622" t="str" cm="1">
        <f t="array" ref="J1622">_xlfn.IFS(C1622&lt;=5.7,"NORMAL",C1622&lt;=6.4,"PREDIABETES",C1622&gt;=6.5,"DIABETES")</f>
        <v>NORMAL</v>
      </c>
    </row>
    <row r="1623" spans="1:10" x14ac:dyDescent="0.25">
      <c r="A1623" t="s">
        <v>748</v>
      </c>
      <c r="B1623">
        <v>26.22</v>
      </c>
      <c r="C1623">
        <v>5.57</v>
      </c>
      <c r="D1623" t="s">
        <v>2380</v>
      </c>
      <c r="E1623" t="s">
        <v>2379</v>
      </c>
      <c r="F1623" t="s">
        <v>2380</v>
      </c>
      <c r="G1623" s="11">
        <v>1</v>
      </c>
      <c r="H1623" t="s">
        <v>2379</v>
      </c>
      <c r="I1623" t="str" cm="1">
        <f t="array" ref="I1623">_xlfn.IFS(B1623&lt;=18,"UNDERWEIGHT",B1623&lt;=24.9,"NORMALWEIGHT",B1623&lt;=29.9,"OVERWEIGHT",B1623&gt;=30,"OBESITY")</f>
        <v>OVERWEIGHT</v>
      </c>
      <c r="J1623" t="str" cm="1">
        <f t="array" ref="J1623">_xlfn.IFS(C1623&lt;=5.7,"NORMAL",C1623&lt;=6.4,"PREDIABETES",C1623&gt;=6.5,"DIABETES")</f>
        <v>NORMAL</v>
      </c>
    </row>
    <row r="1624" spans="1:10" x14ac:dyDescent="0.25">
      <c r="A1624" t="s">
        <v>747</v>
      </c>
      <c r="B1624">
        <v>21.85</v>
      </c>
      <c r="C1624">
        <v>5.26</v>
      </c>
      <c r="D1624" t="s">
        <v>2380</v>
      </c>
      <c r="E1624" t="s">
        <v>2379</v>
      </c>
      <c r="F1624" t="s">
        <v>2380</v>
      </c>
      <c r="G1624" s="11">
        <v>1</v>
      </c>
      <c r="H1624" t="s">
        <v>2379</v>
      </c>
      <c r="I1624" t="str" cm="1">
        <f t="array" ref="I1624">_xlfn.IFS(B1624&lt;=18,"UNDERWEIGHT",B1624&lt;=24.9,"NORMALWEIGHT",B1624&lt;=29.9,"OVERWEIGHT",B1624&gt;=30,"OBESITY")</f>
        <v>NORMALWEIGHT</v>
      </c>
      <c r="J1624" t="str" cm="1">
        <f t="array" ref="J1624">_xlfn.IFS(C1624&lt;=5.7,"NORMAL",C1624&lt;=6.4,"PREDIABETES",C1624&gt;=6.5,"DIABETES")</f>
        <v>NORMAL</v>
      </c>
    </row>
    <row r="1625" spans="1:10" x14ac:dyDescent="0.25">
      <c r="A1625" t="s">
        <v>746</v>
      </c>
      <c r="B1625">
        <v>30.495000000000001</v>
      </c>
      <c r="C1625">
        <v>6.25</v>
      </c>
      <c r="D1625" t="s">
        <v>2379</v>
      </c>
      <c r="E1625" t="s">
        <v>2379</v>
      </c>
      <c r="F1625" t="s">
        <v>2379</v>
      </c>
      <c r="G1625" s="11">
        <v>0</v>
      </c>
      <c r="H1625" t="s">
        <v>2379</v>
      </c>
      <c r="I1625" t="str" cm="1">
        <f t="array" ref="I1625">_xlfn.IFS(B1625&lt;=18,"UNDERWEIGHT",B1625&lt;=24.9,"NORMALWEIGHT",B1625&lt;=29.9,"OVERWEIGHT",B1625&gt;=30,"OBESITY")</f>
        <v>OBESITY</v>
      </c>
      <c r="J1625" t="str" cm="1">
        <f t="array" ref="J1625">_xlfn.IFS(C1625&lt;=5.7,"NORMAL",C1625&lt;=6.4,"PREDIABETES",C1625&gt;=6.5,"DIABETES")</f>
        <v>PREDIABETES</v>
      </c>
    </row>
    <row r="1626" spans="1:10" x14ac:dyDescent="0.25">
      <c r="A1626" t="s">
        <v>745</v>
      </c>
      <c r="B1626">
        <v>34.104999999999997</v>
      </c>
      <c r="C1626">
        <v>5.67</v>
      </c>
      <c r="D1626" t="s">
        <v>2380</v>
      </c>
      <c r="E1626" t="s">
        <v>2379</v>
      </c>
      <c r="F1626" t="s">
        <v>2379</v>
      </c>
      <c r="G1626" s="11">
        <v>0</v>
      </c>
      <c r="H1626" t="s">
        <v>2379</v>
      </c>
      <c r="I1626" t="str" cm="1">
        <f t="array" ref="I1626">_xlfn.IFS(B1626&lt;=18,"UNDERWEIGHT",B1626&lt;=24.9,"NORMALWEIGHT",B1626&lt;=29.9,"OVERWEIGHT",B1626&gt;=30,"OBESITY")</f>
        <v>OBESITY</v>
      </c>
      <c r="J1626" t="str" cm="1">
        <f t="array" ref="J1626">_xlfn.IFS(C1626&lt;=5.7,"NORMAL",C1626&lt;=6.4,"PREDIABETES",C1626&gt;=6.5,"DIABETES")</f>
        <v>NORMAL</v>
      </c>
    </row>
    <row r="1627" spans="1:10" x14ac:dyDescent="0.25">
      <c r="A1627" t="s">
        <v>744</v>
      </c>
      <c r="B1627">
        <v>32.770000000000003</v>
      </c>
      <c r="C1627">
        <v>4.42</v>
      </c>
      <c r="D1627" t="s">
        <v>2380</v>
      </c>
      <c r="E1627" t="s">
        <v>2379</v>
      </c>
      <c r="F1627" t="s">
        <v>2379</v>
      </c>
      <c r="G1627" s="11">
        <v>1</v>
      </c>
      <c r="H1627" t="s">
        <v>2379</v>
      </c>
      <c r="I1627" t="str" cm="1">
        <f t="array" ref="I1627">_xlfn.IFS(B1627&lt;=18,"UNDERWEIGHT",B1627&lt;=24.9,"NORMALWEIGHT",B1627&lt;=29.9,"OVERWEIGHT",B1627&gt;=30,"OBESITY")</f>
        <v>OBESITY</v>
      </c>
      <c r="J1627" t="str" cm="1">
        <f t="array" ref="J1627">_xlfn.IFS(C1627&lt;=5.7,"NORMAL",C1627&lt;=6.4,"PREDIABETES",C1627&gt;=6.5,"DIABETES")</f>
        <v>NORMAL</v>
      </c>
    </row>
    <row r="1628" spans="1:10" x14ac:dyDescent="0.25">
      <c r="A1628" t="s">
        <v>743</v>
      </c>
      <c r="B1628">
        <v>16.850000000000001</v>
      </c>
      <c r="C1628">
        <v>11.75</v>
      </c>
      <c r="D1628" t="s">
        <v>2380</v>
      </c>
      <c r="E1628" t="s">
        <v>2379</v>
      </c>
      <c r="F1628" t="s">
        <v>2379</v>
      </c>
      <c r="G1628" s="11">
        <v>2</v>
      </c>
      <c r="H1628" t="s">
        <v>2379</v>
      </c>
      <c r="I1628" t="str" cm="1">
        <f t="array" ref="I1628">_xlfn.IFS(B1628&lt;=18,"UNDERWEIGHT",B1628&lt;=24.9,"NORMALWEIGHT",B1628&lt;=29.9,"OVERWEIGHT",B1628&gt;=30,"OBESITY")</f>
        <v>UNDERWEIGHT</v>
      </c>
      <c r="J1628" t="str" cm="1">
        <f t="array" ref="J1628">_xlfn.IFS(C1628&lt;=5.7,"NORMAL",C1628&lt;=6.4,"PREDIABETES",C1628&gt;=6.5,"DIABETES")</f>
        <v>DIABETES</v>
      </c>
    </row>
    <row r="1629" spans="1:10" x14ac:dyDescent="0.25">
      <c r="A1629" t="s">
        <v>742</v>
      </c>
      <c r="B1629">
        <v>34.700000000000003</v>
      </c>
      <c r="C1629">
        <v>6.06</v>
      </c>
      <c r="D1629" t="s">
        <v>2379</v>
      </c>
      <c r="E1629" t="s">
        <v>2379</v>
      </c>
      <c r="F1629" t="s">
        <v>2379</v>
      </c>
      <c r="G1629" s="11">
        <v>1</v>
      </c>
      <c r="H1629" t="s">
        <v>2379</v>
      </c>
      <c r="I1629" t="str" cm="1">
        <f t="array" ref="I1629">_xlfn.IFS(B1629&lt;=18,"UNDERWEIGHT",B1629&lt;=24.9,"NORMALWEIGHT",B1629&lt;=29.9,"OVERWEIGHT",B1629&gt;=30,"OBESITY")</f>
        <v>OBESITY</v>
      </c>
      <c r="J1629" t="str" cm="1">
        <f t="array" ref="J1629">_xlfn.IFS(C1629&lt;=5.7,"NORMAL",C1629&lt;=6.4,"PREDIABETES",C1629&gt;=6.5,"DIABETES")</f>
        <v>PREDIABETES</v>
      </c>
    </row>
    <row r="1630" spans="1:10" x14ac:dyDescent="0.25">
      <c r="A1630" t="s">
        <v>741</v>
      </c>
      <c r="B1630">
        <v>37.049999999999997</v>
      </c>
      <c r="C1630">
        <v>5.48</v>
      </c>
      <c r="D1630" t="s">
        <v>2379</v>
      </c>
      <c r="E1630" t="s">
        <v>2379</v>
      </c>
      <c r="F1630" t="s">
        <v>2379</v>
      </c>
      <c r="G1630" s="11">
        <v>1</v>
      </c>
      <c r="H1630" t="s">
        <v>2379</v>
      </c>
      <c r="I1630" t="str" cm="1">
        <f t="array" ref="I1630">_xlfn.IFS(B1630&lt;=18,"UNDERWEIGHT",B1630&lt;=24.9,"NORMALWEIGHT",B1630&lt;=29.9,"OVERWEIGHT",B1630&gt;=30,"OBESITY")</f>
        <v>OBESITY</v>
      </c>
      <c r="J1630" t="str" cm="1">
        <f t="array" ref="J1630">_xlfn.IFS(C1630&lt;=5.7,"NORMAL",C1630&lt;=6.4,"PREDIABETES",C1630&gt;=6.5,"DIABETES")</f>
        <v>NORMAL</v>
      </c>
    </row>
    <row r="1631" spans="1:10" x14ac:dyDescent="0.25">
      <c r="A1631" t="s">
        <v>740</v>
      </c>
      <c r="B1631">
        <v>18.78</v>
      </c>
      <c r="C1631">
        <v>4.45</v>
      </c>
      <c r="D1631" t="s">
        <v>2379</v>
      </c>
      <c r="E1631" t="s">
        <v>2379</v>
      </c>
      <c r="F1631" t="s">
        <v>2380</v>
      </c>
      <c r="G1631" s="11">
        <v>1</v>
      </c>
      <c r="H1631" t="s">
        <v>2379</v>
      </c>
      <c r="I1631" t="str" cm="1">
        <f t="array" ref="I1631">_xlfn.IFS(B1631&lt;=18,"UNDERWEIGHT",B1631&lt;=24.9,"NORMALWEIGHT",B1631&lt;=29.9,"OVERWEIGHT",B1631&gt;=30,"OBESITY")</f>
        <v>NORMALWEIGHT</v>
      </c>
      <c r="J1631" t="str" cm="1">
        <f t="array" ref="J1631">_xlfn.IFS(C1631&lt;=5.7,"NORMAL",C1631&lt;=6.4,"PREDIABETES",C1631&gt;=6.5,"DIABETES")</f>
        <v>NORMAL</v>
      </c>
    </row>
    <row r="1632" spans="1:10" x14ac:dyDescent="0.25">
      <c r="A1632" t="s">
        <v>739</v>
      </c>
      <c r="B1632">
        <v>28.024999999999999</v>
      </c>
      <c r="C1632">
        <v>5</v>
      </c>
      <c r="D1632" t="s">
        <v>2379</v>
      </c>
      <c r="E1632" t="s">
        <v>2379</v>
      </c>
      <c r="F1632" t="s">
        <v>2379</v>
      </c>
      <c r="G1632" s="11">
        <v>1</v>
      </c>
      <c r="H1632" t="s">
        <v>2379</v>
      </c>
      <c r="I1632" t="str" cm="1">
        <f t="array" ref="I1632">_xlfn.IFS(B1632&lt;=18,"UNDERWEIGHT",B1632&lt;=24.9,"NORMALWEIGHT",B1632&lt;=29.9,"OVERWEIGHT",B1632&gt;=30,"OBESITY")</f>
        <v>OVERWEIGHT</v>
      </c>
      <c r="J1632" t="str" cm="1">
        <f t="array" ref="J1632">_xlfn.IFS(C1632&lt;=5.7,"NORMAL",C1632&lt;=6.4,"PREDIABETES",C1632&gt;=6.5,"DIABETES")</f>
        <v>NORMAL</v>
      </c>
    </row>
    <row r="1633" spans="1:10" x14ac:dyDescent="0.25">
      <c r="A1633" t="s">
        <v>738</v>
      </c>
      <c r="B1633">
        <v>35.090000000000003</v>
      </c>
      <c r="C1633">
        <v>5.84</v>
      </c>
      <c r="D1633" t="s">
        <v>2379</v>
      </c>
      <c r="E1633" t="s">
        <v>2379</v>
      </c>
      <c r="F1633" t="s">
        <v>2379</v>
      </c>
      <c r="G1633" s="11">
        <v>0</v>
      </c>
      <c r="H1633" t="s">
        <v>2379</v>
      </c>
      <c r="I1633" t="str" cm="1">
        <f t="array" ref="I1633">_xlfn.IFS(B1633&lt;=18,"UNDERWEIGHT",B1633&lt;=24.9,"NORMALWEIGHT",B1633&lt;=29.9,"OVERWEIGHT",B1633&gt;=30,"OBESITY")</f>
        <v>OBESITY</v>
      </c>
      <c r="J1633" t="str" cm="1">
        <f t="array" ref="J1633">_xlfn.IFS(C1633&lt;=5.7,"NORMAL",C1633&lt;=6.4,"PREDIABETES",C1633&gt;=6.5,"DIABETES")</f>
        <v>PREDIABETES</v>
      </c>
    </row>
    <row r="1634" spans="1:10" x14ac:dyDescent="0.25">
      <c r="A1634" t="s">
        <v>737</v>
      </c>
      <c r="B1634">
        <v>34.42</v>
      </c>
      <c r="C1634">
        <v>5.21</v>
      </c>
      <c r="D1634" t="s">
        <v>2380</v>
      </c>
      <c r="E1634" t="s">
        <v>2379</v>
      </c>
      <c r="F1634" t="s">
        <v>2379</v>
      </c>
      <c r="G1634" s="11">
        <v>0</v>
      </c>
      <c r="H1634" t="s">
        <v>2379</v>
      </c>
      <c r="I1634" t="str" cm="1">
        <f t="array" ref="I1634">_xlfn.IFS(B1634&lt;=18,"UNDERWEIGHT",B1634&lt;=24.9,"NORMALWEIGHT",B1634&lt;=29.9,"OVERWEIGHT",B1634&gt;=30,"OBESITY")</f>
        <v>OBESITY</v>
      </c>
      <c r="J1634" t="str" cm="1">
        <f t="array" ref="J1634">_xlfn.IFS(C1634&lt;=5.7,"NORMAL",C1634&lt;=6.4,"PREDIABETES",C1634&gt;=6.5,"DIABETES")</f>
        <v>NORMAL</v>
      </c>
    </row>
    <row r="1635" spans="1:10" x14ac:dyDescent="0.25">
      <c r="A1635" t="s">
        <v>736</v>
      </c>
      <c r="B1635">
        <v>29.4</v>
      </c>
      <c r="C1635">
        <v>4.26</v>
      </c>
      <c r="D1635" t="s">
        <v>2379</v>
      </c>
      <c r="E1635" t="s">
        <v>2379</v>
      </c>
      <c r="F1635" t="s">
        <v>2379</v>
      </c>
      <c r="G1635" s="11">
        <v>0</v>
      </c>
      <c r="H1635" t="s">
        <v>2379</v>
      </c>
      <c r="I1635" t="str" cm="1">
        <f t="array" ref="I1635">_xlfn.IFS(B1635&lt;=18,"UNDERWEIGHT",B1635&lt;=24.9,"NORMALWEIGHT",B1635&lt;=29.9,"OVERWEIGHT",B1635&gt;=30,"OBESITY")</f>
        <v>OVERWEIGHT</v>
      </c>
      <c r="J1635" t="str" cm="1">
        <f t="array" ref="J1635">_xlfn.IFS(C1635&lt;=5.7,"NORMAL",C1635&lt;=6.4,"PREDIABETES",C1635&gt;=6.5,"DIABETES")</f>
        <v>NORMAL</v>
      </c>
    </row>
    <row r="1636" spans="1:10" x14ac:dyDescent="0.25">
      <c r="A1636" t="s">
        <v>735</v>
      </c>
      <c r="B1636">
        <v>21.31</v>
      </c>
      <c r="C1636">
        <v>4.17</v>
      </c>
      <c r="D1636" t="s">
        <v>2379</v>
      </c>
      <c r="E1636" t="s">
        <v>2379</v>
      </c>
      <c r="F1636" t="s">
        <v>2379</v>
      </c>
      <c r="G1636" s="11">
        <v>0</v>
      </c>
      <c r="H1636" t="s">
        <v>2379</v>
      </c>
      <c r="I1636" t="str" cm="1">
        <f t="array" ref="I1636">_xlfn.IFS(B1636&lt;=18,"UNDERWEIGHT",B1636&lt;=24.9,"NORMALWEIGHT",B1636&lt;=29.9,"OVERWEIGHT",B1636&gt;=30,"OBESITY")</f>
        <v>NORMALWEIGHT</v>
      </c>
      <c r="J1636" t="str" cm="1">
        <f t="array" ref="J1636">_xlfn.IFS(C1636&lt;=5.7,"NORMAL",C1636&lt;=6.4,"PREDIABETES",C1636&gt;=6.5,"DIABETES")</f>
        <v>NORMAL</v>
      </c>
    </row>
    <row r="1637" spans="1:10" x14ac:dyDescent="0.25">
      <c r="A1637" t="s">
        <v>734</v>
      </c>
      <c r="B1637">
        <v>19.559999999999999</v>
      </c>
      <c r="C1637">
        <v>11.96</v>
      </c>
      <c r="D1637" t="s">
        <v>2379</v>
      </c>
      <c r="E1637" t="s">
        <v>2379</v>
      </c>
      <c r="F1637" t="s">
        <v>2379</v>
      </c>
      <c r="G1637" s="11">
        <v>0</v>
      </c>
      <c r="H1637" t="s">
        <v>2379</v>
      </c>
      <c r="I1637" t="str" cm="1">
        <f t="array" ref="I1637">_xlfn.IFS(B1637&lt;=18,"UNDERWEIGHT",B1637&lt;=24.9,"NORMALWEIGHT",B1637&lt;=29.9,"OVERWEIGHT",B1637&gt;=30,"OBESITY")</f>
        <v>NORMALWEIGHT</v>
      </c>
      <c r="J1637" t="str" cm="1">
        <f t="array" ref="J1637">_xlfn.IFS(C1637&lt;=5.7,"NORMAL",C1637&lt;=6.4,"PREDIABETES",C1637&gt;=6.5,"DIABETES")</f>
        <v>DIABETES</v>
      </c>
    </row>
    <row r="1638" spans="1:10" x14ac:dyDescent="0.25">
      <c r="A1638" t="s">
        <v>733</v>
      </c>
      <c r="B1638">
        <v>37.335000000000001</v>
      </c>
      <c r="C1638">
        <v>6.26</v>
      </c>
      <c r="D1638" t="s">
        <v>2380</v>
      </c>
      <c r="E1638" t="s">
        <v>2379</v>
      </c>
      <c r="F1638" t="s">
        <v>2379</v>
      </c>
      <c r="G1638" s="11">
        <v>1</v>
      </c>
      <c r="H1638" t="s">
        <v>2379</v>
      </c>
      <c r="I1638" t="str" cm="1">
        <f t="array" ref="I1638">_xlfn.IFS(B1638&lt;=18,"UNDERWEIGHT",B1638&lt;=24.9,"NORMALWEIGHT",B1638&lt;=29.9,"OVERWEIGHT",B1638&gt;=30,"OBESITY")</f>
        <v>OBESITY</v>
      </c>
      <c r="J1638" t="str" cm="1">
        <f t="array" ref="J1638">_xlfn.IFS(C1638&lt;=5.7,"NORMAL",C1638&lt;=6.4,"PREDIABETES",C1638&gt;=6.5,"DIABETES")</f>
        <v>PREDIABETES</v>
      </c>
    </row>
    <row r="1639" spans="1:10" x14ac:dyDescent="0.25">
      <c r="A1639" t="s">
        <v>732</v>
      </c>
      <c r="B1639">
        <v>19.53</v>
      </c>
      <c r="C1639">
        <v>11.68</v>
      </c>
      <c r="D1639" t="s">
        <v>2379</v>
      </c>
      <c r="E1639" t="s">
        <v>2379</v>
      </c>
      <c r="F1639" t="s">
        <v>2379</v>
      </c>
      <c r="G1639" s="11">
        <v>0</v>
      </c>
      <c r="H1639" t="s">
        <v>2379</v>
      </c>
      <c r="I1639" t="str" cm="1">
        <f t="array" ref="I1639">_xlfn.IFS(B1639&lt;=18,"UNDERWEIGHT",B1639&lt;=24.9,"NORMALWEIGHT",B1639&lt;=29.9,"OVERWEIGHT",B1639&gt;=30,"OBESITY")</f>
        <v>NORMALWEIGHT</v>
      </c>
      <c r="J1639" t="str" cm="1">
        <f t="array" ref="J1639">_xlfn.IFS(C1639&lt;=5.7,"NORMAL",C1639&lt;=6.4,"PREDIABETES",C1639&gt;=6.5,"DIABETES")</f>
        <v>DIABETES</v>
      </c>
    </row>
    <row r="1640" spans="1:10" x14ac:dyDescent="0.25">
      <c r="A1640" t="s">
        <v>731</v>
      </c>
      <c r="B1640">
        <v>34.1</v>
      </c>
      <c r="C1640">
        <v>5.16</v>
      </c>
      <c r="D1640" t="s">
        <v>2379</v>
      </c>
      <c r="E1640" t="s">
        <v>2379</v>
      </c>
      <c r="F1640" t="s">
        <v>2379</v>
      </c>
      <c r="G1640" s="11">
        <v>0</v>
      </c>
      <c r="H1640" t="s">
        <v>2379</v>
      </c>
      <c r="I1640" t="str" cm="1">
        <f t="array" ref="I1640">_xlfn.IFS(B1640&lt;=18,"UNDERWEIGHT",B1640&lt;=24.9,"NORMALWEIGHT",B1640&lt;=29.9,"OVERWEIGHT",B1640&gt;=30,"OBESITY")</f>
        <v>OBESITY</v>
      </c>
      <c r="J1640" t="str" cm="1">
        <f t="array" ref="J1640">_xlfn.IFS(C1640&lt;=5.7,"NORMAL",C1640&lt;=6.4,"PREDIABETES",C1640&gt;=6.5,"DIABETES")</f>
        <v>NORMAL</v>
      </c>
    </row>
    <row r="1641" spans="1:10" x14ac:dyDescent="0.25">
      <c r="A1641" t="s">
        <v>730</v>
      </c>
      <c r="B1641">
        <v>16.5</v>
      </c>
      <c r="C1641">
        <v>6.9</v>
      </c>
      <c r="D1641" t="s">
        <v>2380</v>
      </c>
      <c r="E1641" t="s">
        <v>2379</v>
      </c>
      <c r="F1641" t="s">
        <v>2379</v>
      </c>
      <c r="G1641" s="11">
        <v>2</v>
      </c>
      <c r="H1641" t="s">
        <v>2379</v>
      </c>
      <c r="I1641" t="str" cm="1">
        <f t="array" ref="I1641">_xlfn.IFS(B1641&lt;=18,"UNDERWEIGHT",B1641&lt;=24.9,"NORMALWEIGHT",B1641&lt;=29.9,"OVERWEIGHT",B1641&gt;=30,"OBESITY")</f>
        <v>UNDERWEIGHT</v>
      </c>
      <c r="J1641" t="str" cm="1">
        <f t="array" ref="J1641">_xlfn.IFS(C1641&lt;=5.7,"NORMAL",C1641&lt;=6.4,"PREDIABETES",C1641&gt;=6.5,"DIABETES")</f>
        <v>DIABETES</v>
      </c>
    </row>
    <row r="1642" spans="1:10" x14ac:dyDescent="0.25">
      <c r="A1642" t="s">
        <v>729</v>
      </c>
      <c r="B1642">
        <v>30.69</v>
      </c>
      <c r="C1642">
        <v>4.83</v>
      </c>
      <c r="D1642" t="s">
        <v>2379</v>
      </c>
      <c r="E1642" t="s">
        <v>2379</v>
      </c>
      <c r="F1642" t="s">
        <v>2379</v>
      </c>
      <c r="G1642" s="11">
        <v>1</v>
      </c>
      <c r="H1642" t="s">
        <v>2379</v>
      </c>
      <c r="I1642" t="str" cm="1">
        <f t="array" ref="I1642">_xlfn.IFS(B1642&lt;=18,"UNDERWEIGHT",B1642&lt;=24.9,"NORMALWEIGHT",B1642&lt;=29.9,"OVERWEIGHT",B1642&gt;=30,"OBESITY")</f>
        <v>OBESITY</v>
      </c>
      <c r="J1642" t="str" cm="1">
        <f t="array" ref="J1642">_xlfn.IFS(C1642&lt;=5.7,"NORMAL",C1642&lt;=6.4,"PREDIABETES",C1642&gt;=6.5,"DIABETES")</f>
        <v>NORMAL</v>
      </c>
    </row>
    <row r="1643" spans="1:10" x14ac:dyDescent="0.25">
      <c r="A1643" t="s">
        <v>728</v>
      </c>
      <c r="B1643">
        <v>28.93</v>
      </c>
      <c r="C1643">
        <v>4.87</v>
      </c>
      <c r="D1643" t="s">
        <v>2379</v>
      </c>
      <c r="E1643" t="s">
        <v>2379</v>
      </c>
      <c r="F1643" t="s">
        <v>2379</v>
      </c>
      <c r="G1643" s="11">
        <v>1</v>
      </c>
      <c r="H1643" t="s">
        <v>2379</v>
      </c>
      <c r="I1643" t="str" cm="1">
        <f t="array" ref="I1643">_xlfn.IFS(B1643&lt;=18,"UNDERWEIGHT",B1643&lt;=24.9,"NORMALWEIGHT",B1643&lt;=29.9,"OVERWEIGHT",B1643&gt;=30,"OBESITY")</f>
        <v>OVERWEIGHT</v>
      </c>
      <c r="J1643" t="str" cm="1">
        <f t="array" ref="J1643">_xlfn.IFS(C1643&lt;=5.7,"NORMAL",C1643&lt;=6.4,"PREDIABETES",C1643&gt;=6.5,"DIABETES")</f>
        <v>NORMAL</v>
      </c>
    </row>
    <row r="1644" spans="1:10" x14ac:dyDescent="0.25">
      <c r="A1644" t="s">
        <v>727</v>
      </c>
      <c r="B1644">
        <v>38.9</v>
      </c>
      <c r="C1644">
        <v>4.28</v>
      </c>
      <c r="D1644" t="s">
        <v>2379</v>
      </c>
      <c r="E1644" t="s">
        <v>2379</v>
      </c>
      <c r="F1644" t="s">
        <v>2379</v>
      </c>
      <c r="G1644" s="11">
        <v>0</v>
      </c>
      <c r="H1644" t="s">
        <v>2379</v>
      </c>
      <c r="I1644" t="str" cm="1">
        <f t="array" ref="I1644">_xlfn.IFS(B1644&lt;=18,"UNDERWEIGHT",B1644&lt;=24.9,"NORMALWEIGHT",B1644&lt;=29.9,"OVERWEIGHT",B1644&gt;=30,"OBESITY")</f>
        <v>OBESITY</v>
      </c>
      <c r="J1644" t="str" cm="1">
        <f t="array" ref="J1644">_xlfn.IFS(C1644&lt;=5.7,"NORMAL",C1644&lt;=6.4,"PREDIABETES",C1644&gt;=6.5,"DIABETES")</f>
        <v>NORMAL</v>
      </c>
    </row>
    <row r="1645" spans="1:10" x14ac:dyDescent="0.25">
      <c r="A1645" t="s">
        <v>726</v>
      </c>
      <c r="B1645">
        <v>26.9</v>
      </c>
      <c r="C1645">
        <v>4.07</v>
      </c>
      <c r="D1645" t="s">
        <v>2379</v>
      </c>
      <c r="E1645" t="s">
        <v>2379</v>
      </c>
      <c r="F1645" t="s">
        <v>2379</v>
      </c>
      <c r="G1645" s="11">
        <v>0</v>
      </c>
      <c r="H1645" t="s">
        <v>2379</v>
      </c>
      <c r="I1645" t="str" cm="1">
        <f t="array" ref="I1645">_xlfn.IFS(B1645&lt;=18,"UNDERWEIGHT",B1645&lt;=24.9,"NORMALWEIGHT",B1645&lt;=29.9,"OVERWEIGHT",B1645&gt;=30,"OBESITY")</f>
        <v>OVERWEIGHT</v>
      </c>
      <c r="J1645" t="str" cm="1">
        <f t="array" ref="J1645">_xlfn.IFS(C1645&lt;=5.7,"NORMAL",C1645&lt;=6.4,"PREDIABETES",C1645&gt;=6.5,"DIABETES")</f>
        <v>NORMAL</v>
      </c>
    </row>
    <row r="1646" spans="1:10" x14ac:dyDescent="0.25">
      <c r="A1646" t="s">
        <v>725</v>
      </c>
      <c r="B1646">
        <v>24.86</v>
      </c>
      <c r="C1646">
        <v>6.23</v>
      </c>
      <c r="D1646" t="s">
        <v>2379</v>
      </c>
      <c r="E1646" t="s">
        <v>2379</v>
      </c>
      <c r="F1646" t="s">
        <v>2379</v>
      </c>
      <c r="G1646" s="11">
        <v>0</v>
      </c>
      <c r="H1646" t="s">
        <v>2379</v>
      </c>
      <c r="I1646" t="str" cm="1">
        <f t="array" ref="I1646">_xlfn.IFS(B1646&lt;=18,"UNDERWEIGHT",B1646&lt;=24.9,"NORMALWEIGHT",B1646&lt;=29.9,"OVERWEIGHT",B1646&gt;=30,"OBESITY")</f>
        <v>NORMALWEIGHT</v>
      </c>
      <c r="J1646" t="str" cm="1">
        <f t="array" ref="J1646">_xlfn.IFS(C1646&lt;=5.7,"NORMAL",C1646&lt;=6.4,"PREDIABETES",C1646&gt;=6.5,"DIABETES")</f>
        <v>PREDIABETES</v>
      </c>
    </row>
    <row r="1647" spans="1:10" x14ac:dyDescent="0.25">
      <c r="A1647" t="s">
        <v>724</v>
      </c>
      <c r="B1647">
        <v>39.14</v>
      </c>
      <c r="C1647">
        <v>6.24</v>
      </c>
      <c r="D1647" t="s">
        <v>2379</v>
      </c>
      <c r="E1647" t="s">
        <v>2380</v>
      </c>
      <c r="F1647" t="s">
        <v>2379</v>
      </c>
      <c r="G1647" s="11">
        <v>1</v>
      </c>
      <c r="H1647" t="s">
        <v>2379</v>
      </c>
      <c r="I1647" t="str" cm="1">
        <f t="array" ref="I1647">_xlfn.IFS(B1647&lt;=18,"UNDERWEIGHT",B1647&lt;=24.9,"NORMALWEIGHT",B1647&lt;=29.9,"OVERWEIGHT",B1647&gt;=30,"OBESITY")</f>
        <v>OBESITY</v>
      </c>
      <c r="J1647" t="str" cm="1">
        <f t="array" ref="J1647">_xlfn.IFS(C1647&lt;=5.7,"NORMAL",C1647&lt;=6.4,"PREDIABETES",C1647&gt;=6.5,"DIABETES")</f>
        <v>PREDIABETES</v>
      </c>
    </row>
    <row r="1648" spans="1:10" x14ac:dyDescent="0.25">
      <c r="A1648" t="s">
        <v>723</v>
      </c>
      <c r="B1648">
        <v>39.799999999999997</v>
      </c>
      <c r="C1648">
        <v>6.17</v>
      </c>
      <c r="D1648" t="s">
        <v>2379</v>
      </c>
      <c r="E1648" t="s">
        <v>2379</v>
      </c>
      <c r="F1648" t="s">
        <v>2380</v>
      </c>
      <c r="G1648" s="11">
        <v>1</v>
      </c>
      <c r="H1648" t="s">
        <v>2379</v>
      </c>
      <c r="I1648" t="str" cm="1">
        <f t="array" ref="I1648">_xlfn.IFS(B1648&lt;=18,"UNDERWEIGHT",B1648&lt;=24.9,"NORMALWEIGHT",B1648&lt;=29.9,"OVERWEIGHT",B1648&gt;=30,"OBESITY")</f>
        <v>OBESITY</v>
      </c>
      <c r="J1648" t="str" cm="1">
        <f t="array" ref="J1648">_xlfn.IFS(C1648&lt;=5.7,"NORMAL",C1648&lt;=6.4,"PREDIABETES",C1648&gt;=6.5,"DIABETES")</f>
        <v>PREDIABETES</v>
      </c>
    </row>
    <row r="1649" spans="1:10" x14ac:dyDescent="0.25">
      <c r="A1649" t="s">
        <v>722</v>
      </c>
      <c r="B1649">
        <v>34.32</v>
      </c>
      <c r="C1649">
        <v>5.16</v>
      </c>
      <c r="D1649" t="s">
        <v>2379</v>
      </c>
      <c r="E1649" t="s">
        <v>2379</v>
      </c>
      <c r="F1649" t="s">
        <v>2379</v>
      </c>
      <c r="G1649" s="11">
        <v>1</v>
      </c>
      <c r="H1649" t="s">
        <v>2379</v>
      </c>
      <c r="I1649" t="str" cm="1">
        <f t="array" ref="I1649">_xlfn.IFS(B1649&lt;=18,"UNDERWEIGHT",B1649&lt;=24.9,"NORMALWEIGHT",B1649&lt;=29.9,"OVERWEIGHT",B1649&gt;=30,"OBESITY")</f>
        <v>OBESITY</v>
      </c>
      <c r="J1649" t="str" cm="1">
        <f t="array" ref="J1649">_xlfn.IFS(C1649&lt;=5.7,"NORMAL",C1649&lt;=6.4,"PREDIABETES",C1649&gt;=6.5,"DIABETES")</f>
        <v>NORMAL</v>
      </c>
    </row>
    <row r="1650" spans="1:10" x14ac:dyDescent="0.25">
      <c r="A1650" t="s">
        <v>721</v>
      </c>
      <c r="B1650">
        <v>32.51</v>
      </c>
      <c r="C1650">
        <v>4.3</v>
      </c>
      <c r="D1650" t="s">
        <v>2379</v>
      </c>
      <c r="E1650" t="s">
        <v>2379</v>
      </c>
      <c r="F1650" t="s">
        <v>2379</v>
      </c>
      <c r="G1650" s="11">
        <v>0</v>
      </c>
      <c r="H1650" t="s">
        <v>2379</v>
      </c>
      <c r="I1650" t="str" cm="1">
        <f t="array" ref="I1650">_xlfn.IFS(B1650&lt;=18,"UNDERWEIGHT",B1650&lt;=24.9,"NORMALWEIGHT",B1650&lt;=29.9,"OVERWEIGHT",B1650&gt;=30,"OBESITY")</f>
        <v>OBESITY</v>
      </c>
      <c r="J1650" t="str" cm="1">
        <f t="array" ref="J1650">_xlfn.IFS(C1650&lt;=5.7,"NORMAL",C1650&lt;=6.4,"PREDIABETES",C1650&gt;=6.5,"DIABETES")</f>
        <v>NORMAL</v>
      </c>
    </row>
    <row r="1651" spans="1:10" x14ac:dyDescent="0.25">
      <c r="A1651" t="s">
        <v>720</v>
      </c>
      <c r="B1651">
        <v>30.71</v>
      </c>
      <c r="C1651">
        <v>6.14</v>
      </c>
      <c r="D1651" t="s">
        <v>2379</v>
      </c>
      <c r="E1651" t="s">
        <v>2379</v>
      </c>
      <c r="F1651" t="s">
        <v>2380</v>
      </c>
      <c r="G1651" s="11">
        <v>1</v>
      </c>
      <c r="H1651" t="s">
        <v>2379</v>
      </c>
      <c r="I1651" t="str" cm="1">
        <f t="array" ref="I1651">_xlfn.IFS(B1651&lt;=18,"UNDERWEIGHT",B1651&lt;=24.9,"NORMALWEIGHT",B1651&lt;=29.9,"OVERWEIGHT",B1651&gt;=30,"OBESITY")</f>
        <v>OBESITY</v>
      </c>
      <c r="J1651" t="str" cm="1">
        <f t="array" ref="J1651">_xlfn.IFS(C1651&lt;=5.7,"NORMAL",C1651&lt;=6.4,"PREDIABETES",C1651&gt;=6.5,"DIABETES")</f>
        <v>PREDIABETES</v>
      </c>
    </row>
    <row r="1652" spans="1:10" x14ac:dyDescent="0.25">
      <c r="A1652" t="s">
        <v>719</v>
      </c>
      <c r="B1652">
        <v>28.9</v>
      </c>
      <c r="C1652">
        <v>5.36</v>
      </c>
      <c r="D1652" t="s">
        <v>2379</v>
      </c>
      <c r="E1652" t="s">
        <v>2379</v>
      </c>
      <c r="F1652" t="s">
        <v>2379</v>
      </c>
      <c r="G1652" s="11">
        <v>1</v>
      </c>
      <c r="H1652" t="s">
        <v>2379</v>
      </c>
      <c r="I1652" t="str" cm="1">
        <f t="array" ref="I1652">_xlfn.IFS(B1652&lt;=18,"UNDERWEIGHT",B1652&lt;=24.9,"NORMALWEIGHT",B1652&lt;=29.9,"OVERWEIGHT",B1652&gt;=30,"OBESITY")</f>
        <v>OVERWEIGHT</v>
      </c>
      <c r="J1652" t="str" cm="1">
        <f t="array" ref="J1652">_xlfn.IFS(C1652&lt;=5.7,"NORMAL",C1652&lt;=6.4,"PREDIABETES",C1652&gt;=6.5,"DIABETES")</f>
        <v>NORMAL</v>
      </c>
    </row>
    <row r="1653" spans="1:10" x14ac:dyDescent="0.25">
      <c r="A1653" t="s">
        <v>718</v>
      </c>
      <c r="B1653">
        <v>36.19</v>
      </c>
      <c r="C1653">
        <v>4.3</v>
      </c>
      <c r="D1653" t="s">
        <v>2379</v>
      </c>
      <c r="E1653" t="s">
        <v>2379</v>
      </c>
      <c r="F1653" t="s">
        <v>2379</v>
      </c>
      <c r="G1653" s="11">
        <v>0</v>
      </c>
      <c r="H1653" t="s">
        <v>2379</v>
      </c>
      <c r="I1653" t="str" cm="1">
        <f t="array" ref="I1653">_xlfn.IFS(B1653&lt;=18,"UNDERWEIGHT",B1653&lt;=24.9,"NORMALWEIGHT",B1653&lt;=29.9,"OVERWEIGHT",B1653&gt;=30,"OBESITY")</f>
        <v>OBESITY</v>
      </c>
      <c r="J1653" t="str" cm="1">
        <f t="array" ref="J1653">_xlfn.IFS(C1653&lt;=5.7,"NORMAL",C1653&lt;=6.4,"PREDIABETES",C1653&gt;=6.5,"DIABETES")</f>
        <v>NORMAL</v>
      </c>
    </row>
    <row r="1654" spans="1:10" x14ac:dyDescent="0.25">
      <c r="A1654" t="s">
        <v>717</v>
      </c>
      <c r="B1654">
        <v>29.6</v>
      </c>
      <c r="C1654">
        <v>4.09</v>
      </c>
      <c r="D1654" t="s">
        <v>2379</v>
      </c>
      <c r="E1654" t="s">
        <v>2379</v>
      </c>
      <c r="F1654" t="s">
        <v>2379</v>
      </c>
      <c r="G1654" s="11">
        <v>0</v>
      </c>
      <c r="H1654" t="s">
        <v>2379</v>
      </c>
      <c r="I1654" t="str" cm="1">
        <f t="array" ref="I1654">_xlfn.IFS(B1654&lt;=18,"UNDERWEIGHT",B1654&lt;=24.9,"NORMALWEIGHT",B1654&lt;=29.9,"OVERWEIGHT",B1654&gt;=30,"OBESITY")</f>
        <v>OVERWEIGHT</v>
      </c>
      <c r="J1654" t="str" cm="1">
        <f t="array" ref="J1654">_xlfn.IFS(C1654&lt;=5.7,"NORMAL",C1654&lt;=6.4,"PREDIABETES",C1654&gt;=6.5,"DIABETES")</f>
        <v>NORMAL</v>
      </c>
    </row>
    <row r="1655" spans="1:10" x14ac:dyDescent="0.25">
      <c r="A1655" t="s">
        <v>716</v>
      </c>
      <c r="B1655">
        <v>30.95</v>
      </c>
      <c r="C1655">
        <v>6.27</v>
      </c>
      <c r="D1655" t="s">
        <v>2379</v>
      </c>
      <c r="E1655" t="s">
        <v>2379</v>
      </c>
      <c r="F1655" t="s">
        <v>2380</v>
      </c>
      <c r="G1655" s="11">
        <v>1</v>
      </c>
      <c r="H1655" t="s">
        <v>2379</v>
      </c>
      <c r="I1655" t="str" cm="1">
        <f t="array" ref="I1655">_xlfn.IFS(B1655&lt;=18,"UNDERWEIGHT",B1655&lt;=24.9,"NORMALWEIGHT",B1655&lt;=29.9,"OVERWEIGHT",B1655&gt;=30,"OBESITY")</f>
        <v>OBESITY</v>
      </c>
      <c r="J1655" t="str" cm="1">
        <f t="array" ref="J1655">_xlfn.IFS(C1655&lt;=5.7,"NORMAL",C1655&lt;=6.4,"PREDIABETES",C1655&gt;=6.5,"DIABETES")</f>
        <v>PREDIABETES</v>
      </c>
    </row>
    <row r="1656" spans="1:10" x14ac:dyDescent="0.25">
      <c r="A1656" t="s">
        <v>715</v>
      </c>
      <c r="B1656">
        <v>19.95</v>
      </c>
      <c r="C1656">
        <v>5.39</v>
      </c>
      <c r="D1656" t="s">
        <v>2379</v>
      </c>
      <c r="E1656" t="s">
        <v>2379</v>
      </c>
      <c r="F1656" t="s">
        <v>2379</v>
      </c>
      <c r="G1656" s="11">
        <v>1</v>
      </c>
      <c r="H1656" t="s">
        <v>2379</v>
      </c>
      <c r="I1656" t="str" cm="1">
        <f t="array" ref="I1656">_xlfn.IFS(B1656&lt;=18,"UNDERWEIGHT",B1656&lt;=24.9,"NORMALWEIGHT",B1656&lt;=29.9,"OVERWEIGHT",B1656&gt;=30,"OBESITY")</f>
        <v>NORMALWEIGHT</v>
      </c>
      <c r="J1656" t="str" cm="1">
        <f t="array" ref="J1656">_xlfn.IFS(C1656&lt;=5.7,"NORMAL",C1656&lt;=6.4,"PREDIABETES",C1656&gt;=6.5,"DIABETES")</f>
        <v>NORMAL</v>
      </c>
    </row>
    <row r="1657" spans="1:10" x14ac:dyDescent="0.25">
      <c r="A1657" t="s">
        <v>714</v>
      </c>
      <c r="B1657">
        <v>23.65</v>
      </c>
      <c r="C1657">
        <v>5.75</v>
      </c>
      <c r="D1657" t="s">
        <v>2380</v>
      </c>
      <c r="E1657" t="s">
        <v>2379</v>
      </c>
      <c r="F1657" t="s">
        <v>2379</v>
      </c>
      <c r="G1657" s="11">
        <v>0</v>
      </c>
      <c r="H1657" t="s">
        <v>2379</v>
      </c>
      <c r="I1657" t="str" cm="1">
        <f t="array" ref="I1657">_xlfn.IFS(B1657&lt;=18,"UNDERWEIGHT",B1657&lt;=24.9,"NORMALWEIGHT",B1657&lt;=29.9,"OVERWEIGHT",B1657&gt;=30,"OBESITY")</f>
        <v>NORMALWEIGHT</v>
      </c>
      <c r="J1657" t="str" cm="1">
        <f t="array" ref="J1657">_xlfn.IFS(C1657&lt;=5.7,"NORMAL",C1657&lt;=6.4,"PREDIABETES",C1657&gt;=6.5,"DIABETES")</f>
        <v>PREDIABETES</v>
      </c>
    </row>
    <row r="1658" spans="1:10" x14ac:dyDescent="0.25">
      <c r="A1658" t="s">
        <v>713</v>
      </c>
      <c r="B1658">
        <v>43.34</v>
      </c>
      <c r="C1658">
        <v>4.91</v>
      </c>
      <c r="D1658" t="s">
        <v>2379</v>
      </c>
      <c r="E1658" t="s">
        <v>2379</v>
      </c>
      <c r="F1658" t="s">
        <v>2379</v>
      </c>
      <c r="G1658" s="11">
        <v>1</v>
      </c>
      <c r="H1658" t="s">
        <v>2379</v>
      </c>
      <c r="I1658" t="str" cm="1">
        <f t="array" ref="I1658">_xlfn.IFS(B1658&lt;=18,"UNDERWEIGHT",B1658&lt;=24.9,"NORMALWEIGHT",B1658&lt;=29.9,"OVERWEIGHT",B1658&gt;=30,"OBESITY")</f>
        <v>OBESITY</v>
      </c>
      <c r="J1658" t="str" cm="1">
        <f t="array" ref="J1658">_xlfn.IFS(C1658&lt;=5.7,"NORMAL",C1658&lt;=6.4,"PREDIABETES",C1658&gt;=6.5,"DIABETES")</f>
        <v>NORMAL</v>
      </c>
    </row>
    <row r="1659" spans="1:10" x14ac:dyDescent="0.25">
      <c r="A1659" t="s">
        <v>712</v>
      </c>
      <c r="B1659">
        <v>31.98</v>
      </c>
      <c r="C1659">
        <v>4.46</v>
      </c>
      <c r="D1659" t="s">
        <v>2380</v>
      </c>
      <c r="E1659" t="s">
        <v>2379</v>
      </c>
      <c r="F1659" t="s">
        <v>2379</v>
      </c>
      <c r="G1659" s="11">
        <v>1</v>
      </c>
      <c r="H1659" t="s">
        <v>2379</v>
      </c>
      <c r="I1659" t="str" cm="1">
        <f t="array" ref="I1659">_xlfn.IFS(B1659&lt;=18,"UNDERWEIGHT",B1659&lt;=24.9,"NORMALWEIGHT",B1659&lt;=29.9,"OVERWEIGHT",B1659&gt;=30,"OBESITY")</f>
        <v>OBESITY</v>
      </c>
      <c r="J1659" t="str" cm="1">
        <f t="array" ref="J1659">_xlfn.IFS(C1659&lt;=5.7,"NORMAL",C1659&lt;=6.4,"PREDIABETES",C1659&gt;=6.5,"DIABETES")</f>
        <v>NORMAL</v>
      </c>
    </row>
    <row r="1660" spans="1:10" x14ac:dyDescent="0.25">
      <c r="A1660" t="s">
        <v>711</v>
      </c>
      <c r="B1660">
        <v>35.86</v>
      </c>
      <c r="C1660">
        <v>6.22</v>
      </c>
      <c r="D1660" t="s">
        <v>2379</v>
      </c>
      <c r="E1660" t="s">
        <v>2379</v>
      </c>
      <c r="F1660" t="s">
        <v>2379</v>
      </c>
      <c r="G1660" s="11">
        <v>1</v>
      </c>
      <c r="H1660" t="s">
        <v>2379</v>
      </c>
      <c r="I1660" t="str" cm="1">
        <f t="array" ref="I1660">_xlfn.IFS(B1660&lt;=18,"UNDERWEIGHT",B1660&lt;=24.9,"NORMALWEIGHT",B1660&lt;=29.9,"OVERWEIGHT",B1660&gt;=30,"OBESITY")</f>
        <v>OBESITY</v>
      </c>
      <c r="J1660" t="str" cm="1">
        <f t="array" ref="J1660">_xlfn.IFS(C1660&lt;=5.7,"NORMAL",C1660&lt;=6.4,"PREDIABETES",C1660&gt;=6.5,"DIABETES")</f>
        <v>PREDIABETES</v>
      </c>
    </row>
    <row r="1661" spans="1:10" x14ac:dyDescent="0.25">
      <c r="A1661" t="s">
        <v>710</v>
      </c>
      <c r="B1661">
        <v>15.2</v>
      </c>
      <c r="C1661">
        <v>8.82</v>
      </c>
      <c r="D1661" t="s">
        <v>2379</v>
      </c>
      <c r="E1661" t="s">
        <v>2379</v>
      </c>
      <c r="F1661" t="s">
        <v>2379</v>
      </c>
      <c r="G1661" s="11">
        <v>0</v>
      </c>
      <c r="H1661" t="s">
        <v>2379</v>
      </c>
      <c r="I1661" t="str" cm="1">
        <f t="array" ref="I1661">_xlfn.IFS(B1661&lt;=18,"UNDERWEIGHT",B1661&lt;=24.9,"NORMALWEIGHT",B1661&lt;=29.9,"OVERWEIGHT",B1661&gt;=30,"OBESITY")</f>
        <v>UNDERWEIGHT</v>
      </c>
      <c r="J1661" t="str" cm="1">
        <f t="array" ref="J1661">_xlfn.IFS(C1661&lt;=5.7,"NORMAL",C1661&lt;=6.4,"PREDIABETES",C1661&gt;=6.5,"DIABETES")</f>
        <v>DIABETES</v>
      </c>
    </row>
    <row r="1662" spans="1:10" x14ac:dyDescent="0.25">
      <c r="A1662" t="s">
        <v>709</v>
      </c>
      <c r="B1662">
        <v>37.200000000000003</v>
      </c>
      <c r="C1662">
        <v>10.14</v>
      </c>
      <c r="D1662" t="s">
        <v>2379</v>
      </c>
      <c r="E1662" t="s">
        <v>2379</v>
      </c>
      <c r="F1662" t="s">
        <v>2379</v>
      </c>
      <c r="G1662" s="11">
        <v>0</v>
      </c>
      <c r="H1662" t="s">
        <v>2379</v>
      </c>
      <c r="I1662" t="str" cm="1">
        <f t="array" ref="I1662">_xlfn.IFS(B1662&lt;=18,"UNDERWEIGHT",B1662&lt;=24.9,"NORMALWEIGHT",B1662&lt;=29.9,"OVERWEIGHT",B1662&gt;=30,"OBESITY")</f>
        <v>OBESITY</v>
      </c>
      <c r="J1662" t="str" cm="1">
        <f t="array" ref="J1662">_xlfn.IFS(C1662&lt;=5.7,"NORMAL",C1662&lt;=6.4,"PREDIABETES",C1662&gt;=6.5,"DIABETES")</f>
        <v>DIABETES</v>
      </c>
    </row>
    <row r="1663" spans="1:10" x14ac:dyDescent="0.25">
      <c r="A1663" t="s">
        <v>708</v>
      </c>
      <c r="B1663">
        <v>17.91</v>
      </c>
      <c r="C1663">
        <v>4.66</v>
      </c>
      <c r="D1663" t="s">
        <v>2379</v>
      </c>
      <c r="E1663" t="s">
        <v>2379</v>
      </c>
      <c r="F1663" t="s">
        <v>2379</v>
      </c>
      <c r="G1663" s="11">
        <v>2</v>
      </c>
      <c r="H1663" t="s">
        <v>2379</v>
      </c>
      <c r="I1663" t="str" cm="1">
        <f t="array" ref="I1663">_xlfn.IFS(B1663&lt;=18,"UNDERWEIGHT",B1663&lt;=24.9,"NORMALWEIGHT",B1663&lt;=29.9,"OVERWEIGHT",B1663&gt;=30,"OBESITY")</f>
        <v>UNDERWEIGHT</v>
      </c>
      <c r="J1663" t="str" cm="1">
        <f t="array" ref="J1663">_xlfn.IFS(C1663&lt;=5.7,"NORMAL",C1663&lt;=6.4,"PREDIABETES",C1663&gt;=6.5,"DIABETES")</f>
        <v>NORMAL</v>
      </c>
    </row>
    <row r="1664" spans="1:10" x14ac:dyDescent="0.25">
      <c r="A1664" t="s">
        <v>707</v>
      </c>
      <c r="B1664">
        <v>20.76</v>
      </c>
      <c r="C1664">
        <v>6.26</v>
      </c>
      <c r="D1664" t="s">
        <v>2379</v>
      </c>
      <c r="E1664" t="s">
        <v>2379</v>
      </c>
      <c r="F1664" t="s">
        <v>2379</v>
      </c>
      <c r="G1664" s="11">
        <v>0</v>
      </c>
      <c r="H1664" t="s">
        <v>2379</v>
      </c>
      <c r="I1664" t="str" cm="1">
        <f t="array" ref="I1664">_xlfn.IFS(B1664&lt;=18,"UNDERWEIGHT",B1664&lt;=24.9,"NORMALWEIGHT",B1664&lt;=29.9,"OVERWEIGHT",B1664&gt;=30,"OBESITY")</f>
        <v>NORMALWEIGHT</v>
      </c>
      <c r="J1664" t="str" cm="1">
        <f t="array" ref="J1664">_xlfn.IFS(C1664&lt;=5.7,"NORMAL",C1664&lt;=6.4,"PREDIABETES",C1664&gt;=6.5,"DIABETES")</f>
        <v>PREDIABETES</v>
      </c>
    </row>
    <row r="1665" spans="1:10" x14ac:dyDescent="0.25">
      <c r="A1665" t="s">
        <v>706</v>
      </c>
      <c r="B1665">
        <v>38.99</v>
      </c>
      <c r="C1665">
        <v>5.21</v>
      </c>
      <c r="D1665" t="s">
        <v>2379</v>
      </c>
      <c r="E1665" t="s">
        <v>2380</v>
      </c>
      <c r="F1665" t="s">
        <v>2379</v>
      </c>
      <c r="G1665" s="11">
        <v>1</v>
      </c>
      <c r="H1665" t="s">
        <v>2379</v>
      </c>
      <c r="I1665" t="str" cm="1">
        <f t="array" ref="I1665">_xlfn.IFS(B1665&lt;=18,"UNDERWEIGHT",B1665&lt;=24.9,"NORMALWEIGHT",B1665&lt;=29.9,"OVERWEIGHT",B1665&gt;=30,"OBESITY")</f>
        <v>OBESITY</v>
      </c>
      <c r="J1665" t="str" cm="1">
        <f t="array" ref="J1665">_xlfn.IFS(C1665&lt;=5.7,"NORMAL",C1665&lt;=6.4,"PREDIABETES",C1665&gt;=6.5,"DIABETES")</f>
        <v>NORMAL</v>
      </c>
    </row>
    <row r="1666" spans="1:10" x14ac:dyDescent="0.25">
      <c r="A1666" t="s">
        <v>705</v>
      </c>
      <c r="B1666">
        <v>42.655000000000001</v>
      </c>
      <c r="C1666">
        <v>5.94</v>
      </c>
      <c r="D1666" t="s">
        <v>2380</v>
      </c>
      <c r="E1666" t="s">
        <v>2379</v>
      </c>
      <c r="F1666" t="s">
        <v>2380</v>
      </c>
      <c r="G1666" s="11">
        <v>1</v>
      </c>
      <c r="H1666" t="s">
        <v>2379</v>
      </c>
      <c r="I1666" t="str" cm="1">
        <f t="array" ref="I1666">_xlfn.IFS(B1666&lt;=18,"UNDERWEIGHT",B1666&lt;=24.9,"NORMALWEIGHT",B1666&lt;=29.9,"OVERWEIGHT",B1666&gt;=30,"OBESITY")</f>
        <v>OBESITY</v>
      </c>
      <c r="J1666" t="str" cm="1">
        <f t="array" ref="J1666">_xlfn.IFS(C1666&lt;=5.7,"NORMAL",C1666&lt;=6.4,"PREDIABETES",C1666&gt;=6.5,"DIABETES")</f>
        <v>PREDIABETES</v>
      </c>
    </row>
    <row r="1667" spans="1:10" x14ac:dyDescent="0.25">
      <c r="A1667" t="s">
        <v>704</v>
      </c>
      <c r="B1667">
        <v>30.57</v>
      </c>
      <c r="C1667">
        <v>5.34</v>
      </c>
      <c r="D1667" t="s">
        <v>2379</v>
      </c>
      <c r="E1667" t="s">
        <v>2379</v>
      </c>
      <c r="F1667" t="s">
        <v>2380</v>
      </c>
      <c r="G1667" s="11">
        <v>1</v>
      </c>
      <c r="H1667" t="s">
        <v>2379</v>
      </c>
      <c r="I1667" t="str" cm="1">
        <f t="array" ref="I1667">_xlfn.IFS(B1667&lt;=18,"UNDERWEIGHT",B1667&lt;=24.9,"NORMALWEIGHT",B1667&lt;=29.9,"OVERWEIGHT",B1667&gt;=30,"OBESITY")</f>
        <v>OBESITY</v>
      </c>
      <c r="J1667" t="str" cm="1">
        <f t="array" ref="J1667">_xlfn.IFS(C1667&lt;=5.7,"NORMAL",C1667&lt;=6.4,"PREDIABETES",C1667&gt;=6.5,"DIABETES")</f>
        <v>NORMAL</v>
      </c>
    </row>
    <row r="1668" spans="1:10" x14ac:dyDescent="0.25">
      <c r="A1668" t="s">
        <v>703</v>
      </c>
      <c r="B1668">
        <v>17.7</v>
      </c>
      <c r="C1668">
        <v>6.38</v>
      </c>
      <c r="D1668" t="s">
        <v>2379</v>
      </c>
      <c r="E1668" t="s">
        <v>2379</v>
      </c>
      <c r="F1668" t="s">
        <v>2379</v>
      </c>
      <c r="G1668" s="11">
        <v>2</v>
      </c>
      <c r="H1668" t="s">
        <v>2379</v>
      </c>
      <c r="I1668" t="str" cm="1">
        <f t="array" ref="I1668">_xlfn.IFS(B1668&lt;=18,"UNDERWEIGHT",B1668&lt;=24.9,"NORMALWEIGHT",B1668&lt;=29.9,"OVERWEIGHT",B1668&gt;=30,"OBESITY")</f>
        <v>UNDERWEIGHT</v>
      </c>
      <c r="J1668" t="str" cm="1">
        <f t="array" ref="J1668">_xlfn.IFS(C1668&lt;=5.7,"NORMAL",C1668&lt;=6.4,"PREDIABETES",C1668&gt;=6.5,"DIABETES")</f>
        <v>PREDIABETES</v>
      </c>
    </row>
    <row r="1669" spans="1:10" x14ac:dyDescent="0.25">
      <c r="A1669" t="s">
        <v>702</v>
      </c>
      <c r="B1669">
        <v>34.770000000000003</v>
      </c>
      <c r="C1669">
        <v>4.47</v>
      </c>
      <c r="D1669" t="s">
        <v>2379</v>
      </c>
      <c r="E1669" t="s">
        <v>2379</v>
      </c>
      <c r="F1669" t="s">
        <v>2379</v>
      </c>
      <c r="G1669" s="11">
        <v>1</v>
      </c>
      <c r="H1669" t="s">
        <v>2379</v>
      </c>
      <c r="I1669" t="str" cm="1">
        <f t="array" ref="I1669">_xlfn.IFS(B1669&lt;=18,"UNDERWEIGHT",B1669&lt;=24.9,"NORMALWEIGHT",B1669&lt;=29.9,"OVERWEIGHT",B1669&gt;=30,"OBESITY")</f>
        <v>OBESITY</v>
      </c>
      <c r="J1669" t="str" cm="1">
        <f t="array" ref="J1669">_xlfn.IFS(C1669&lt;=5.7,"NORMAL",C1669&lt;=6.4,"PREDIABETES",C1669&gt;=6.5,"DIABETES")</f>
        <v>NORMAL</v>
      </c>
    </row>
    <row r="1670" spans="1:10" x14ac:dyDescent="0.25">
      <c r="A1670" t="s">
        <v>701</v>
      </c>
      <c r="B1670">
        <v>16.88</v>
      </c>
      <c r="C1670">
        <v>9.9600000000000009</v>
      </c>
      <c r="D1670" t="s">
        <v>2379</v>
      </c>
      <c r="E1670" t="s">
        <v>2379</v>
      </c>
      <c r="F1670" t="s">
        <v>2379</v>
      </c>
      <c r="G1670" s="11">
        <v>0</v>
      </c>
      <c r="H1670" t="s">
        <v>2379</v>
      </c>
      <c r="I1670" t="str" cm="1">
        <f t="array" ref="I1670">_xlfn.IFS(B1670&lt;=18,"UNDERWEIGHT",B1670&lt;=24.9,"NORMALWEIGHT",B1670&lt;=29.9,"OVERWEIGHT",B1670&gt;=30,"OBESITY")</f>
        <v>UNDERWEIGHT</v>
      </c>
      <c r="J1670" t="str" cm="1">
        <f t="array" ref="J1670">_xlfn.IFS(C1670&lt;=5.7,"NORMAL",C1670&lt;=6.4,"PREDIABETES",C1670&gt;=6.5,"DIABETES")</f>
        <v>DIABETES</v>
      </c>
    </row>
    <row r="1671" spans="1:10" x14ac:dyDescent="0.25">
      <c r="A1671" t="s">
        <v>700</v>
      </c>
      <c r="B1671">
        <v>40.26</v>
      </c>
      <c r="C1671">
        <v>9.92</v>
      </c>
      <c r="D1671" t="s">
        <v>2380</v>
      </c>
      <c r="E1671" t="s">
        <v>2379</v>
      </c>
      <c r="F1671" t="s">
        <v>2379</v>
      </c>
      <c r="G1671" s="11">
        <v>0</v>
      </c>
      <c r="H1671" t="s">
        <v>2379</v>
      </c>
      <c r="I1671" t="str" cm="1">
        <f t="array" ref="I1671">_xlfn.IFS(B1671&lt;=18,"UNDERWEIGHT",B1671&lt;=24.9,"NORMALWEIGHT",B1671&lt;=29.9,"OVERWEIGHT",B1671&gt;=30,"OBESITY")</f>
        <v>OBESITY</v>
      </c>
      <c r="J1671" t="str" cm="1">
        <f t="array" ref="J1671">_xlfn.IFS(C1671&lt;=5.7,"NORMAL",C1671&lt;=6.4,"PREDIABETES",C1671&gt;=6.5,"DIABETES")</f>
        <v>DIABETES</v>
      </c>
    </row>
    <row r="1672" spans="1:10" x14ac:dyDescent="0.25">
      <c r="A1672" t="s">
        <v>699</v>
      </c>
      <c r="B1672">
        <v>25.6</v>
      </c>
      <c r="C1672">
        <v>6.03</v>
      </c>
      <c r="D1672" t="s">
        <v>2379</v>
      </c>
      <c r="E1672" t="s">
        <v>2379</v>
      </c>
      <c r="F1672" t="s">
        <v>2380</v>
      </c>
      <c r="G1672" s="11">
        <v>1</v>
      </c>
      <c r="H1672" t="s">
        <v>2379</v>
      </c>
      <c r="I1672" t="str" cm="1">
        <f t="array" ref="I1672">_xlfn.IFS(B1672&lt;=18,"UNDERWEIGHT",B1672&lt;=24.9,"NORMALWEIGHT",B1672&lt;=29.9,"OVERWEIGHT",B1672&gt;=30,"OBESITY")</f>
        <v>OVERWEIGHT</v>
      </c>
      <c r="J1672" t="str" cm="1">
        <f t="array" ref="J1672">_xlfn.IFS(C1672&lt;=5.7,"NORMAL",C1672&lt;=6.4,"PREDIABETES",C1672&gt;=6.5,"DIABETES")</f>
        <v>PREDIABETES</v>
      </c>
    </row>
    <row r="1673" spans="1:10" x14ac:dyDescent="0.25">
      <c r="A1673" t="s">
        <v>698</v>
      </c>
      <c r="B1673">
        <v>33.549999999999997</v>
      </c>
      <c r="C1673">
        <v>10.9</v>
      </c>
      <c r="D1673" t="s">
        <v>2380</v>
      </c>
      <c r="E1673" t="s">
        <v>2379</v>
      </c>
      <c r="F1673" t="s">
        <v>2379</v>
      </c>
      <c r="G1673" s="11">
        <v>0</v>
      </c>
      <c r="H1673" t="s">
        <v>2379</v>
      </c>
      <c r="I1673" t="str" cm="1">
        <f t="array" ref="I1673">_xlfn.IFS(B1673&lt;=18,"UNDERWEIGHT",B1673&lt;=24.9,"NORMALWEIGHT",B1673&lt;=29.9,"OVERWEIGHT",B1673&gt;=30,"OBESITY")</f>
        <v>OBESITY</v>
      </c>
      <c r="J1673" t="str" cm="1">
        <f t="array" ref="J1673">_xlfn.IFS(C1673&lt;=5.7,"NORMAL",C1673&lt;=6.4,"PREDIABETES",C1673&gt;=6.5,"DIABETES")</f>
        <v>DIABETES</v>
      </c>
    </row>
    <row r="1674" spans="1:10" x14ac:dyDescent="0.25">
      <c r="A1674" t="s">
        <v>697</v>
      </c>
      <c r="B1674">
        <v>16.690000000000001</v>
      </c>
      <c r="C1674">
        <v>10.66</v>
      </c>
      <c r="D1674" t="s">
        <v>2379</v>
      </c>
      <c r="E1674" t="s">
        <v>2379</v>
      </c>
      <c r="F1674" t="s">
        <v>2379</v>
      </c>
      <c r="G1674" s="11">
        <v>0</v>
      </c>
      <c r="H1674" t="s">
        <v>2379</v>
      </c>
      <c r="I1674" t="str" cm="1">
        <f t="array" ref="I1674">_xlfn.IFS(B1674&lt;=18,"UNDERWEIGHT",B1674&lt;=24.9,"NORMALWEIGHT",B1674&lt;=29.9,"OVERWEIGHT",B1674&gt;=30,"OBESITY")</f>
        <v>UNDERWEIGHT</v>
      </c>
      <c r="J1674" t="str" cm="1">
        <f t="array" ref="J1674">_xlfn.IFS(C1674&lt;=5.7,"NORMAL",C1674&lt;=6.4,"PREDIABETES",C1674&gt;=6.5,"DIABETES")</f>
        <v>DIABETES</v>
      </c>
    </row>
    <row r="1675" spans="1:10" x14ac:dyDescent="0.25">
      <c r="A1675" t="s">
        <v>696</v>
      </c>
      <c r="B1675">
        <v>19.95</v>
      </c>
      <c r="C1675">
        <v>4.05</v>
      </c>
      <c r="D1675" t="s">
        <v>2379</v>
      </c>
      <c r="E1675" t="s">
        <v>2379</v>
      </c>
      <c r="F1675" t="s">
        <v>2379</v>
      </c>
      <c r="G1675" s="11">
        <v>1</v>
      </c>
      <c r="H1675" t="s">
        <v>2379</v>
      </c>
      <c r="I1675" t="str" cm="1">
        <f t="array" ref="I1675">_xlfn.IFS(B1675&lt;=18,"UNDERWEIGHT",B1675&lt;=24.9,"NORMALWEIGHT",B1675&lt;=29.9,"OVERWEIGHT",B1675&gt;=30,"OBESITY")</f>
        <v>NORMALWEIGHT</v>
      </c>
      <c r="J1675" t="str" cm="1">
        <f t="array" ref="J1675">_xlfn.IFS(C1675&lt;=5.7,"NORMAL",C1675&lt;=6.4,"PREDIABETES",C1675&gt;=6.5,"DIABETES")</f>
        <v>NORMAL</v>
      </c>
    </row>
    <row r="1676" spans="1:10" x14ac:dyDescent="0.25">
      <c r="A1676" t="s">
        <v>695</v>
      </c>
      <c r="B1676">
        <v>17.55</v>
      </c>
      <c r="C1676">
        <v>4.2300000000000004</v>
      </c>
      <c r="D1676" t="s">
        <v>2379</v>
      </c>
      <c r="E1676" t="s">
        <v>2379</v>
      </c>
      <c r="F1676" t="s">
        <v>2379</v>
      </c>
      <c r="G1676" s="11">
        <v>2</v>
      </c>
      <c r="H1676" t="s">
        <v>2379</v>
      </c>
      <c r="I1676" t="str" cm="1">
        <f t="array" ref="I1676">_xlfn.IFS(B1676&lt;=18,"UNDERWEIGHT",B1676&lt;=24.9,"NORMALWEIGHT",B1676&lt;=29.9,"OVERWEIGHT",B1676&gt;=30,"OBESITY")</f>
        <v>UNDERWEIGHT</v>
      </c>
      <c r="J1676" t="str" cm="1">
        <f t="array" ref="J1676">_xlfn.IFS(C1676&lt;=5.7,"NORMAL",C1676&lt;=6.4,"PREDIABETES",C1676&gt;=6.5,"DIABETES")</f>
        <v>NORMAL</v>
      </c>
    </row>
    <row r="1677" spans="1:10" x14ac:dyDescent="0.25">
      <c r="A1677" t="s">
        <v>694</v>
      </c>
      <c r="B1677">
        <v>22.01</v>
      </c>
      <c r="C1677">
        <v>5.01</v>
      </c>
      <c r="D1677" t="s">
        <v>2379</v>
      </c>
      <c r="E1677" t="s">
        <v>2379</v>
      </c>
      <c r="F1677" t="s">
        <v>2379</v>
      </c>
      <c r="G1677" s="11">
        <v>1</v>
      </c>
      <c r="H1677" t="s">
        <v>2379</v>
      </c>
      <c r="I1677" t="str" cm="1">
        <f t="array" ref="I1677">_xlfn.IFS(B1677&lt;=18,"UNDERWEIGHT",B1677&lt;=24.9,"NORMALWEIGHT",B1677&lt;=29.9,"OVERWEIGHT",B1677&gt;=30,"OBESITY")</f>
        <v>NORMALWEIGHT</v>
      </c>
      <c r="J1677" t="str" cm="1">
        <f t="array" ref="J1677">_xlfn.IFS(C1677&lt;=5.7,"NORMAL",C1677&lt;=6.4,"PREDIABETES",C1677&gt;=6.5,"DIABETES")</f>
        <v>NORMAL</v>
      </c>
    </row>
    <row r="1678" spans="1:10" x14ac:dyDescent="0.25">
      <c r="A1678" t="s">
        <v>693</v>
      </c>
      <c r="B1678">
        <v>41.8</v>
      </c>
      <c r="C1678">
        <v>5.82</v>
      </c>
      <c r="D1678" t="s">
        <v>2380</v>
      </c>
      <c r="E1678" t="s">
        <v>2379</v>
      </c>
      <c r="F1678" t="s">
        <v>2380</v>
      </c>
      <c r="G1678" s="11">
        <v>1</v>
      </c>
      <c r="H1678" t="s">
        <v>2379</v>
      </c>
      <c r="I1678" t="str" cm="1">
        <f t="array" ref="I1678">_xlfn.IFS(B1678&lt;=18,"UNDERWEIGHT",B1678&lt;=24.9,"NORMALWEIGHT",B1678&lt;=29.9,"OVERWEIGHT",B1678&gt;=30,"OBESITY")</f>
        <v>OBESITY</v>
      </c>
      <c r="J1678" t="str" cm="1">
        <f t="array" ref="J1678">_xlfn.IFS(C1678&lt;=5.7,"NORMAL",C1678&lt;=6.4,"PREDIABETES",C1678&gt;=6.5,"DIABETES")</f>
        <v>PREDIABETES</v>
      </c>
    </row>
    <row r="1679" spans="1:10" x14ac:dyDescent="0.25">
      <c r="A1679" t="s">
        <v>692</v>
      </c>
      <c r="B1679">
        <v>19.170000000000002</v>
      </c>
      <c r="C1679">
        <v>7.94</v>
      </c>
      <c r="D1679" t="s">
        <v>2379</v>
      </c>
      <c r="E1679" t="s">
        <v>2379</v>
      </c>
      <c r="F1679" t="s">
        <v>2379</v>
      </c>
      <c r="G1679" s="11">
        <v>0</v>
      </c>
      <c r="H1679" t="s">
        <v>2379</v>
      </c>
      <c r="I1679" t="str" cm="1">
        <f t="array" ref="I1679">_xlfn.IFS(B1679&lt;=18,"UNDERWEIGHT",B1679&lt;=24.9,"NORMALWEIGHT",B1679&lt;=29.9,"OVERWEIGHT",B1679&gt;=30,"OBESITY")</f>
        <v>NORMALWEIGHT</v>
      </c>
      <c r="J1679" t="str" cm="1">
        <f t="array" ref="J1679">_xlfn.IFS(C1679&lt;=5.7,"NORMAL",C1679&lt;=6.4,"PREDIABETES",C1679&gt;=6.5,"DIABETES")</f>
        <v>DIABETES</v>
      </c>
    </row>
    <row r="1680" spans="1:10" x14ac:dyDescent="0.25">
      <c r="A1680" t="s">
        <v>691</v>
      </c>
      <c r="B1680">
        <v>32.799999999999997</v>
      </c>
      <c r="C1680">
        <v>6.16</v>
      </c>
      <c r="D1680" t="s">
        <v>2380</v>
      </c>
      <c r="E1680" t="s">
        <v>2379</v>
      </c>
      <c r="F1680" t="s">
        <v>2380</v>
      </c>
      <c r="G1680" s="11">
        <v>1</v>
      </c>
      <c r="H1680" t="s">
        <v>2379</v>
      </c>
      <c r="I1680" t="str" cm="1">
        <f t="array" ref="I1680">_xlfn.IFS(B1680&lt;=18,"UNDERWEIGHT",B1680&lt;=24.9,"NORMALWEIGHT",B1680&lt;=29.9,"OVERWEIGHT",B1680&gt;=30,"OBESITY")</f>
        <v>OBESITY</v>
      </c>
      <c r="J1680" t="str" cm="1">
        <f t="array" ref="J1680">_xlfn.IFS(C1680&lt;=5.7,"NORMAL",C1680&lt;=6.4,"PREDIABETES",C1680&gt;=6.5,"DIABETES")</f>
        <v>PREDIABETES</v>
      </c>
    </row>
    <row r="1681" spans="1:10" x14ac:dyDescent="0.25">
      <c r="A1681" t="s">
        <v>690</v>
      </c>
      <c r="B1681">
        <v>35.814999999999998</v>
      </c>
      <c r="C1681">
        <v>4.1500000000000004</v>
      </c>
      <c r="D1681" t="s">
        <v>2379</v>
      </c>
      <c r="E1681" t="s">
        <v>2379</v>
      </c>
      <c r="F1681" t="s">
        <v>2379</v>
      </c>
      <c r="G1681" s="11">
        <v>1</v>
      </c>
      <c r="H1681" t="s">
        <v>2379</v>
      </c>
      <c r="I1681" t="str" cm="1">
        <f t="array" ref="I1681">_xlfn.IFS(B1681&lt;=18,"UNDERWEIGHT",B1681&lt;=24.9,"NORMALWEIGHT",B1681&lt;=29.9,"OVERWEIGHT",B1681&gt;=30,"OBESITY")</f>
        <v>OBESITY</v>
      </c>
      <c r="J1681" t="str" cm="1">
        <f t="array" ref="J1681">_xlfn.IFS(C1681&lt;=5.7,"NORMAL",C1681&lt;=6.4,"PREDIABETES",C1681&gt;=6.5,"DIABETES")</f>
        <v>NORMAL</v>
      </c>
    </row>
    <row r="1682" spans="1:10" x14ac:dyDescent="0.25">
      <c r="A1682" t="s">
        <v>689</v>
      </c>
      <c r="B1682">
        <v>24.3</v>
      </c>
      <c r="C1682">
        <v>6.23</v>
      </c>
      <c r="D1682" t="s">
        <v>2379</v>
      </c>
      <c r="E1682" t="s">
        <v>2379</v>
      </c>
      <c r="F1682" t="s">
        <v>2379</v>
      </c>
      <c r="G1682" s="11">
        <v>0</v>
      </c>
      <c r="H1682" t="s">
        <v>2379</v>
      </c>
      <c r="I1682" t="str" cm="1">
        <f t="array" ref="I1682">_xlfn.IFS(B1682&lt;=18,"UNDERWEIGHT",B1682&lt;=24.9,"NORMALWEIGHT",B1682&lt;=29.9,"OVERWEIGHT",B1682&gt;=30,"OBESITY")</f>
        <v>NORMALWEIGHT</v>
      </c>
      <c r="J1682" t="str" cm="1">
        <f t="array" ref="J1682">_xlfn.IFS(C1682&lt;=5.7,"NORMAL",C1682&lt;=6.4,"PREDIABETES",C1682&gt;=6.5,"DIABETES")</f>
        <v>PREDIABETES</v>
      </c>
    </row>
    <row r="1683" spans="1:10" x14ac:dyDescent="0.25">
      <c r="A1683" t="s">
        <v>688</v>
      </c>
      <c r="B1683">
        <v>19.059999999999999</v>
      </c>
      <c r="C1683">
        <v>7.41</v>
      </c>
      <c r="D1683" t="s">
        <v>2379</v>
      </c>
      <c r="E1683" t="s">
        <v>2379</v>
      </c>
      <c r="F1683" t="s">
        <v>2379</v>
      </c>
      <c r="G1683" s="11">
        <v>0</v>
      </c>
      <c r="H1683" t="s">
        <v>2379</v>
      </c>
      <c r="I1683" t="str" cm="1">
        <f t="array" ref="I1683">_xlfn.IFS(B1683&lt;=18,"UNDERWEIGHT",B1683&lt;=24.9,"NORMALWEIGHT",B1683&lt;=29.9,"OVERWEIGHT",B1683&gt;=30,"OBESITY")</f>
        <v>NORMALWEIGHT</v>
      </c>
      <c r="J1683" t="str" cm="1">
        <f t="array" ref="J1683">_xlfn.IFS(C1683&lt;=5.7,"NORMAL",C1683&lt;=6.4,"PREDIABETES",C1683&gt;=6.5,"DIABETES")</f>
        <v>DIABETES</v>
      </c>
    </row>
    <row r="1684" spans="1:10" x14ac:dyDescent="0.25">
      <c r="A1684" t="s">
        <v>687</v>
      </c>
      <c r="B1684">
        <v>33.25</v>
      </c>
      <c r="C1684">
        <v>5.62</v>
      </c>
      <c r="D1684" t="s">
        <v>2380</v>
      </c>
      <c r="E1684" t="s">
        <v>2379</v>
      </c>
      <c r="F1684" t="s">
        <v>2379</v>
      </c>
      <c r="G1684" s="11">
        <v>1</v>
      </c>
      <c r="H1684" t="s">
        <v>2379</v>
      </c>
      <c r="I1684" t="str" cm="1">
        <f t="array" ref="I1684">_xlfn.IFS(B1684&lt;=18,"UNDERWEIGHT",B1684&lt;=24.9,"NORMALWEIGHT",B1684&lt;=29.9,"OVERWEIGHT",B1684&gt;=30,"OBESITY")</f>
        <v>OBESITY</v>
      </c>
      <c r="J1684" t="str" cm="1">
        <f t="array" ref="J1684">_xlfn.IFS(C1684&lt;=5.7,"NORMAL",C1684&lt;=6.4,"PREDIABETES",C1684&gt;=6.5,"DIABETES")</f>
        <v>NORMAL</v>
      </c>
    </row>
    <row r="1685" spans="1:10" x14ac:dyDescent="0.25">
      <c r="A1685" t="s">
        <v>686</v>
      </c>
      <c r="B1685">
        <v>21.37</v>
      </c>
      <c r="C1685">
        <v>4.54</v>
      </c>
      <c r="D1685" t="s">
        <v>2380</v>
      </c>
      <c r="E1685" t="s">
        <v>2379</v>
      </c>
      <c r="F1685" t="s">
        <v>2380</v>
      </c>
      <c r="G1685" s="11">
        <v>1</v>
      </c>
      <c r="H1685" t="s">
        <v>2379</v>
      </c>
      <c r="I1685" t="str" cm="1">
        <f t="array" ref="I1685">_xlfn.IFS(B1685&lt;=18,"UNDERWEIGHT",B1685&lt;=24.9,"NORMALWEIGHT",B1685&lt;=29.9,"OVERWEIGHT",B1685&gt;=30,"OBESITY")</f>
        <v>NORMALWEIGHT</v>
      </c>
      <c r="J1685" t="str" cm="1">
        <f t="array" ref="J1685">_xlfn.IFS(C1685&lt;=5.7,"NORMAL",C1685&lt;=6.4,"PREDIABETES",C1685&gt;=6.5,"DIABETES")</f>
        <v>NORMAL</v>
      </c>
    </row>
    <row r="1686" spans="1:10" x14ac:dyDescent="0.25">
      <c r="A1686" t="s">
        <v>685</v>
      </c>
      <c r="B1686">
        <v>34.43</v>
      </c>
      <c r="C1686">
        <v>8.6199999999999992</v>
      </c>
      <c r="D1686" t="s">
        <v>2380</v>
      </c>
      <c r="E1686" t="s">
        <v>2379</v>
      </c>
      <c r="F1686" t="s">
        <v>2379</v>
      </c>
      <c r="G1686" s="11">
        <v>1</v>
      </c>
      <c r="H1686" t="s">
        <v>2379</v>
      </c>
      <c r="I1686" t="str" cm="1">
        <f t="array" ref="I1686">_xlfn.IFS(B1686&lt;=18,"UNDERWEIGHT",B1686&lt;=24.9,"NORMALWEIGHT",B1686&lt;=29.9,"OVERWEIGHT",B1686&gt;=30,"OBESITY")</f>
        <v>OBESITY</v>
      </c>
      <c r="J1686" t="str" cm="1">
        <f t="array" ref="J1686">_xlfn.IFS(C1686&lt;=5.7,"NORMAL",C1686&lt;=6.4,"PREDIABETES",C1686&gt;=6.5,"DIABETES")</f>
        <v>DIABETES</v>
      </c>
    </row>
    <row r="1687" spans="1:10" x14ac:dyDescent="0.25">
      <c r="A1687" t="s">
        <v>684</v>
      </c>
      <c r="B1687">
        <v>20.86</v>
      </c>
      <c r="C1687">
        <v>4.3600000000000003</v>
      </c>
      <c r="D1687" t="s">
        <v>2380</v>
      </c>
      <c r="E1687" t="s">
        <v>2379</v>
      </c>
      <c r="F1687" t="s">
        <v>2379</v>
      </c>
      <c r="G1687" s="11">
        <v>0</v>
      </c>
      <c r="H1687" t="s">
        <v>2379</v>
      </c>
      <c r="I1687" t="str" cm="1">
        <f t="array" ref="I1687">_xlfn.IFS(B1687&lt;=18,"UNDERWEIGHT",B1687&lt;=24.9,"NORMALWEIGHT",B1687&lt;=29.9,"OVERWEIGHT",B1687&gt;=30,"OBESITY")</f>
        <v>NORMALWEIGHT</v>
      </c>
      <c r="J1687" t="str" cm="1">
        <f t="array" ref="J1687">_xlfn.IFS(C1687&lt;=5.7,"NORMAL",C1687&lt;=6.4,"PREDIABETES",C1687&gt;=6.5,"DIABETES")</f>
        <v>NORMAL</v>
      </c>
    </row>
    <row r="1688" spans="1:10" x14ac:dyDescent="0.25">
      <c r="A1688" t="s">
        <v>683</v>
      </c>
      <c r="B1688">
        <v>18.34</v>
      </c>
      <c r="C1688">
        <v>10.01</v>
      </c>
      <c r="D1688" t="s">
        <v>2379</v>
      </c>
      <c r="E1688" t="s">
        <v>2379</v>
      </c>
      <c r="F1688" t="s">
        <v>2379</v>
      </c>
      <c r="G1688" s="11">
        <v>0</v>
      </c>
      <c r="H1688" t="s">
        <v>2379</v>
      </c>
      <c r="I1688" t="str" cm="1">
        <f t="array" ref="I1688">_xlfn.IFS(B1688&lt;=18,"UNDERWEIGHT",B1688&lt;=24.9,"NORMALWEIGHT",B1688&lt;=29.9,"OVERWEIGHT",B1688&gt;=30,"OBESITY")</f>
        <v>NORMALWEIGHT</v>
      </c>
      <c r="J1688" t="str" cm="1">
        <f t="array" ref="J1688">_xlfn.IFS(C1688&lt;=5.7,"NORMAL",C1688&lt;=6.4,"PREDIABETES",C1688&gt;=6.5,"DIABETES")</f>
        <v>DIABETES</v>
      </c>
    </row>
    <row r="1689" spans="1:10" x14ac:dyDescent="0.25">
      <c r="A1689" t="s">
        <v>682</v>
      </c>
      <c r="B1689">
        <v>34.15</v>
      </c>
      <c r="C1689">
        <v>5.42</v>
      </c>
      <c r="D1689" t="s">
        <v>2379</v>
      </c>
      <c r="E1689" t="s">
        <v>2379</v>
      </c>
      <c r="F1689" t="s">
        <v>2379</v>
      </c>
      <c r="G1689" s="11">
        <v>0</v>
      </c>
      <c r="H1689" t="s">
        <v>2379</v>
      </c>
      <c r="I1689" t="str" cm="1">
        <f t="array" ref="I1689">_xlfn.IFS(B1689&lt;=18,"UNDERWEIGHT",B1689&lt;=24.9,"NORMALWEIGHT",B1689&lt;=29.9,"OVERWEIGHT",B1689&gt;=30,"OBESITY")</f>
        <v>OBESITY</v>
      </c>
      <c r="J1689" t="str" cm="1">
        <f t="array" ref="J1689">_xlfn.IFS(C1689&lt;=5.7,"NORMAL",C1689&lt;=6.4,"PREDIABETES",C1689&gt;=6.5,"DIABETES")</f>
        <v>NORMAL</v>
      </c>
    </row>
    <row r="1690" spans="1:10" x14ac:dyDescent="0.25">
      <c r="A1690" t="s">
        <v>681</v>
      </c>
      <c r="B1690">
        <v>18.350000000000001</v>
      </c>
      <c r="C1690">
        <v>5.12</v>
      </c>
      <c r="D1690" t="s">
        <v>2379</v>
      </c>
      <c r="E1690" t="s">
        <v>2379</v>
      </c>
      <c r="F1690" t="s">
        <v>2379</v>
      </c>
      <c r="G1690" s="11">
        <v>0</v>
      </c>
      <c r="H1690" t="s">
        <v>2379</v>
      </c>
      <c r="I1690" t="str" cm="1">
        <f t="array" ref="I1690">_xlfn.IFS(B1690&lt;=18,"UNDERWEIGHT",B1690&lt;=24.9,"NORMALWEIGHT",B1690&lt;=29.9,"OVERWEIGHT",B1690&gt;=30,"OBESITY")</f>
        <v>NORMALWEIGHT</v>
      </c>
      <c r="J1690" t="str" cm="1">
        <f t="array" ref="J1690">_xlfn.IFS(C1690&lt;=5.7,"NORMAL",C1690&lt;=6.4,"PREDIABETES",C1690&gt;=6.5,"DIABETES")</f>
        <v>NORMAL</v>
      </c>
    </row>
    <row r="1691" spans="1:10" x14ac:dyDescent="0.25">
      <c r="A1691" t="s">
        <v>680</v>
      </c>
      <c r="B1691">
        <v>22.13</v>
      </c>
      <c r="C1691">
        <v>9.1999999999999993</v>
      </c>
      <c r="D1691" t="s">
        <v>2380</v>
      </c>
      <c r="E1691" t="s">
        <v>2379</v>
      </c>
      <c r="F1691" t="s">
        <v>2379</v>
      </c>
      <c r="G1691" s="11">
        <v>0</v>
      </c>
      <c r="H1691" t="s">
        <v>2379</v>
      </c>
      <c r="I1691" t="str" cm="1">
        <f t="array" ref="I1691">_xlfn.IFS(B1691&lt;=18,"UNDERWEIGHT",B1691&lt;=24.9,"NORMALWEIGHT",B1691&lt;=29.9,"OVERWEIGHT",B1691&gt;=30,"OBESITY")</f>
        <v>NORMALWEIGHT</v>
      </c>
      <c r="J1691" t="str" cm="1">
        <f t="array" ref="J1691">_xlfn.IFS(C1691&lt;=5.7,"NORMAL",C1691&lt;=6.4,"PREDIABETES",C1691&gt;=6.5,"DIABETES")</f>
        <v>DIABETES</v>
      </c>
    </row>
    <row r="1692" spans="1:10" x14ac:dyDescent="0.25">
      <c r="A1692" t="s">
        <v>679</v>
      </c>
      <c r="B1692">
        <v>22.51</v>
      </c>
      <c r="C1692">
        <v>6.08</v>
      </c>
      <c r="D1692" t="s">
        <v>2380</v>
      </c>
      <c r="E1692" t="s">
        <v>2379</v>
      </c>
      <c r="F1692" t="s">
        <v>2379</v>
      </c>
      <c r="G1692" s="11">
        <v>1</v>
      </c>
      <c r="H1692" t="s">
        <v>2379</v>
      </c>
      <c r="I1692" t="str" cm="1">
        <f t="array" ref="I1692">_xlfn.IFS(B1692&lt;=18,"UNDERWEIGHT",B1692&lt;=24.9,"NORMALWEIGHT",B1692&lt;=29.9,"OVERWEIGHT",B1692&gt;=30,"OBESITY")</f>
        <v>NORMALWEIGHT</v>
      </c>
      <c r="J1692" t="str" cm="1">
        <f t="array" ref="J1692">_xlfn.IFS(C1692&lt;=5.7,"NORMAL",C1692&lt;=6.4,"PREDIABETES",C1692&gt;=6.5,"DIABETES")</f>
        <v>PREDIABETES</v>
      </c>
    </row>
    <row r="1693" spans="1:10" x14ac:dyDescent="0.25">
      <c r="A1693" t="s">
        <v>678</v>
      </c>
      <c r="B1693">
        <v>31</v>
      </c>
      <c r="C1693">
        <v>4.7699999999999996</v>
      </c>
      <c r="D1693" t="s">
        <v>2379</v>
      </c>
      <c r="E1693" t="s">
        <v>2379</v>
      </c>
      <c r="F1693" t="s">
        <v>2379</v>
      </c>
      <c r="G1693" s="11">
        <v>1</v>
      </c>
      <c r="H1693" t="s">
        <v>2379</v>
      </c>
      <c r="I1693" t="str" cm="1">
        <f t="array" ref="I1693">_xlfn.IFS(B1693&lt;=18,"UNDERWEIGHT",B1693&lt;=24.9,"NORMALWEIGHT",B1693&lt;=29.9,"OVERWEIGHT",B1693&gt;=30,"OBESITY")</f>
        <v>OBESITY</v>
      </c>
      <c r="J1693" t="str" cm="1">
        <f t="array" ref="J1693">_xlfn.IFS(C1693&lt;=5.7,"NORMAL",C1693&lt;=6.4,"PREDIABETES",C1693&gt;=6.5,"DIABETES")</f>
        <v>NORMAL</v>
      </c>
    </row>
    <row r="1694" spans="1:10" x14ac:dyDescent="0.25">
      <c r="A1694" t="s">
        <v>677</v>
      </c>
      <c r="B1694">
        <v>28.27</v>
      </c>
      <c r="C1694">
        <v>4.62</v>
      </c>
      <c r="D1694" t="s">
        <v>2379</v>
      </c>
      <c r="E1694" t="s">
        <v>2379</v>
      </c>
      <c r="F1694" t="s">
        <v>2379</v>
      </c>
      <c r="G1694" s="11">
        <v>1</v>
      </c>
      <c r="H1694" t="s">
        <v>2379</v>
      </c>
      <c r="I1694" t="str" cm="1">
        <f t="array" ref="I1694">_xlfn.IFS(B1694&lt;=18,"UNDERWEIGHT",B1694&lt;=24.9,"NORMALWEIGHT",B1694&lt;=29.9,"OVERWEIGHT",B1694&gt;=30,"OBESITY")</f>
        <v>OVERWEIGHT</v>
      </c>
      <c r="J1694" t="str" cm="1">
        <f t="array" ref="J1694">_xlfn.IFS(C1694&lt;=5.7,"NORMAL",C1694&lt;=6.4,"PREDIABETES",C1694&gt;=6.5,"DIABETES")</f>
        <v>NORMAL</v>
      </c>
    </row>
    <row r="1695" spans="1:10" x14ac:dyDescent="0.25">
      <c r="A1695" t="s">
        <v>676</v>
      </c>
      <c r="B1695">
        <v>29.92</v>
      </c>
      <c r="C1695">
        <v>9.07</v>
      </c>
      <c r="D1695" t="s">
        <v>2380</v>
      </c>
      <c r="E1695" t="s">
        <v>2379</v>
      </c>
      <c r="F1695" t="s">
        <v>2379</v>
      </c>
      <c r="G1695" s="11">
        <v>1</v>
      </c>
      <c r="H1695" t="s">
        <v>2379</v>
      </c>
      <c r="I1695" t="str" cm="1">
        <f t="array" ref="I1695">_xlfn.IFS(B1695&lt;=18,"UNDERWEIGHT",B1695&lt;=24.9,"NORMALWEIGHT",B1695&lt;=29.92,"OVERWEIGHT",B1695&gt;=30,"OBESITY")</f>
        <v>OVERWEIGHT</v>
      </c>
      <c r="J1695" t="str" cm="1">
        <f t="array" ref="J1695">_xlfn.IFS(C1695&lt;=5.7,"NORMAL",C1695&lt;=6.4,"PREDIABETES",C1695&gt;=6.5,"DIABETES")</f>
        <v>DIABETES</v>
      </c>
    </row>
    <row r="1696" spans="1:10" x14ac:dyDescent="0.25">
      <c r="A1696" t="s">
        <v>675</v>
      </c>
      <c r="B1696">
        <v>25.9</v>
      </c>
      <c r="C1696">
        <v>9.1199999999999992</v>
      </c>
      <c r="D1696" t="s">
        <v>2380</v>
      </c>
      <c r="E1696" t="s">
        <v>2379</v>
      </c>
      <c r="F1696" t="s">
        <v>2379</v>
      </c>
      <c r="G1696" s="11">
        <v>1</v>
      </c>
      <c r="H1696" t="s">
        <v>2379</v>
      </c>
      <c r="I1696" t="str" cm="1">
        <f t="array" ref="I1696">_xlfn.IFS(B1696&lt;=18,"UNDERWEIGHT",B1696&lt;=24.9,"NORMALWEIGHT",B1696&lt;=29.9,"OVERWEIGHT",B1696&gt;=30,"OBESITY")</f>
        <v>OVERWEIGHT</v>
      </c>
      <c r="J1696" t="str" cm="1">
        <f t="array" ref="J1696">_xlfn.IFS(C1696&lt;=5.7,"NORMAL",C1696&lt;=6.4,"PREDIABETES",C1696&gt;=6.5,"DIABETES")</f>
        <v>DIABETES</v>
      </c>
    </row>
    <row r="1697" spans="1:10" x14ac:dyDescent="0.25">
      <c r="A1697" t="s">
        <v>674</v>
      </c>
      <c r="B1697">
        <v>27.74</v>
      </c>
      <c r="C1697">
        <v>7.32</v>
      </c>
      <c r="D1697" t="s">
        <v>2380</v>
      </c>
      <c r="E1697" t="s">
        <v>2379</v>
      </c>
      <c r="F1697" t="s">
        <v>2379</v>
      </c>
      <c r="G1697" s="11">
        <v>1</v>
      </c>
      <c r="H1697" t="s">
        <v>2379</v>
      </c>
      <c r="I1697" t="str" cm="1">
        <f t="array" ref="I1697">_xlfn.IFS(B1697&lt;=18,"UNDERWEIGHT",B1697&lt;=24.9,"NORMALWEIGHT",B1697&lt;=29.9,"OVERWEIGHT",B1697&gt;=30,"OBESITY")</f>
        <v>OVERWEIGHT</v>
      </c>
      <c r="J1697" t="str" cm="1">
        <f t="array" ref="J1697">_xlfn.IFS(C1697&lt;=5.7,"NORMAL",C1697&lt;=6.4,"PREDIABETES",C1697&gt;=6.5,"DIABETES")</f>
        <v>DIABETES</v>
      </c>
    </row>
    <row r="1698" spans="1:10" x14ac:dyDescent="0.25">
      <c r="A1698" t="s">
        <v>673</v>
      </c>
      <c r="B1698">
        <v>17.260000000000002</v>
      </c>
      <c r="C1698">
        <v>11.73</v>
      </c>
      <c r="D1698" t="s">
        <v>2379</v>
      </c>
      <c r="E1698" t="s">
        <v>2379</v>
      </c>
      <c r="F1698" t="s">
        <v>2379</v>
      </c>
      <c r="G1698" s="11">
        <v>2</v>
      </c>
      <c r="H1698" t="s">
        <v>2379</v>
      </c>
      <c r="I1698" t="str" cm="1">
        <f t="array" ref="I1698">_xlfn.IFS(B1698&lt;=18,"UNDERWEIGHT",B1698&lt;=24.9,"NORMALWEIGHT",B1698&lt;=29.9,"OVERWEIGHT",B1698&gt;=30,"OBESITY")</f>
        <v>UNDERWEIGHT</v>
      </c>
      <c r="J1698" t="str" cm="1">
        <f t="array" ref="J1698">_xlfn.IFS(C1698&lt;=5.7,"NORMAL",C1698&lt;=6.4,"PREDIABETES",C1698&gt;=6.5,"DIABETES")</f>
        <v>DIABETES</v>
      </c>
    </row>
    <row r="1699" spans="1:10" x14ac:dyDescent="0.25">
      <c r="A1699" t="s">
        <v>672</v>
      </c>
      <c r="B1699">
        <v>19.855</v>
      </c>
      <c r="C1699">
        <v>6.64</v>
      </c>
      <c r="D1699" t="s">
        <v>2380</v>
      </c>
      <c r="E1699" t="s">
        <v>2379</v>
      </c>
      <c r="F1699" t="s">
        <v>2379</v>
      </c>
      <c r="G1699" s="11">
        <v>1</v>
      </c>
      <c r="H1699" t="s">
        <v>2379</v>
      </c>
      <c r="I1699" t="str" cm="1">
        <f t="array" ref="I1699">_xlfn.IFS(B1699&lt;=18,"UNDERWEIGHT",B1699&lt;=24.9,"NORMALWEIGHT",B1699&lt;=29.9,"OVERWEIGHT",B1699&gt;=30,"OBESITY")</f>
        <v>NORMALWEIGHT</v>
      </c>
      <c r="J1699" t="str" cm="1">
        <f t="array" ref="J1699">_xlfn.IFS(C1699&lt;=5.7,"NORMAL",C1699&lt;=6.4,"PREDIABETES",C1699&gt;=6.5,"DIABETES")</f>
        <v>DIABETES</v>
      </c>
    </row>
    <row r="1700" spans="1:10" x14ac:dyDescent="0.25">
      <c r="A1700" t="s">
        <v>671</v>
      </c>
      <c r="B1700">
        <v>41.69</v>
      </c>
      <c r="C1700">
        <v>5.78</v>
      </c>
      <c r="D1700" t="s">
        <v>2379</v>
      </c>
      <c r="E1700" t="s">
        <v>2379</v>
      </c>
      <c r="F1700" t="s">
        <v>2379</v>
      </c>
      <c r="G1700" s="11">
        <v>0</v>
      </c>
      <c r="H1700" t="s">
        <v>2379</v>
      </c>
      <c r="I1700" t="str" cm="1">
        <f t="array" ref="I1700">_xlfn.IFS(B1700&lt;=18,"UNDERWEIGHT",B1700&lt;=24.9,"NORMALWEIGHT",B1700&lt;=29.9,"OVERWEIGHT",B1700&gt;=30,"OBESITY")</f>
        <v>OBESITY</v>
      </c>
      <c r="J1700" t="str" cm="1">
        <f t="array" ref="J1700">_xlfn.IFS(C1700&lt;=5.7,"NORMAL",C1700&lt;=6.4,"PREDIABETES",C1700&gt;=6.5,"DIABETES")</f>
        <v>PREDIABETES</v>
      </c>
    </row>
    <row r="1701" spans="1:10" x14ac:dyDescent="0.25">
      <c r="A1701" t="s">
        <v>670</v>
      </c>
      <c r="B1701">
        <v>16.12</v>
      </c>
      <c r="C1701">
        <v>10.45</v>
      </c>
      <c r="D1701" t="s">
        <v>2379</v>
      </c>
      <c r="E1701" t="s">
        <v>2379</v>
      </c>
      <c r="F1701" t="s">
        <v>2379</v>
      </c>
      <c r="G1701" s="11">
        <v>0</v>
      </c>
      <c r="H1701" t="s">
        <v>2379</v>
      </c>
      <c r="I1701" t="str" cm="1">
        <f t="array" ref="I1701">_xlfn.IFS(B1701&lt;=18,"UNDERWEIGHT",B1701&lt;=24.9,"NORMALWEIGHT",B1701&lt;=29.9,"OVERWEIGHT",B1701&gt;=30,"OBESITY")</f>
        <v>UNDERWEIGHT</v>
      </c>
      <c r="J1701" t="str" cm="1">
        <f t="array" ref="J1701">_xlfn.IFS(C1701&lt;=5.7,"NORMAL",C1701&lt;=6.4,"PREDIABETES",C1701&gt;=6.5,"DIABETES")</f>
        <v>DIABETES</v>
      </c>
    </row>
    <row r="1702" spans="1:10" x14ac:dyDescent="0.25">
      <c r="A1702" t="s">
        <v>669</v>
      </c>
      <c r="B1702">
        <v>37.43</v>
      </c>
      <c r="C1702">
        <v>4.5199999999999996</v>
      </c>
      <c r="D1702" t="s">
        <v>2379</v>
      </c>
      <c r="E1702" t="s">
        <v>2379</v>
      </c>
      <c r="F1702" t="s">
        <v>2379</v>
      </c>
      <c r="G1702" s="11">
        <v>1</v>
      </c>
      <c r="H1702" t="s">
        <v>2379</v>
      </c>
      <c r="I1702" t="str" cm="1">
        <f t="array" ref="I1702">_xlfn.IFS(B1702&lt;=18,"UNDERWEIGHT",B1702&lt;=24.9,"NORMALWEIGHT",B1702&lt;=29.9,"OVERWEIGHT",B1702&gt;=30,"OBESITY")</f>
        <v>OBESITY</v>
      </c>
      <c r="J1702" t="str" cm="1">
        <f t="array" ref="J1702">_xlfn.IFS(C1702&lt;=5.7,"NORMAL",C1702&lt;=6.4,"PREDIABETES",C1702&gt;=6.5,"DIABETES")</f>
        <v>NORMAL</v>
      </c>
    </row>
    <row r="1703" spans="1:10" x14ac:dyDescent="0.25">
      <c r="A1703" t="s">
        <v>668</v>
      </c>
      <c r="B1703">
        <v>31.065000000000001</v>
      </c>
      <c r="C1703">
        <v>5.71</v>
      </c>
      <c r="D1703" t="s">
        <v>2379</v>
      </c>
      <c r="E1703" t="s">
        <v>2379</v>
      </c>
      <c r="F1703" t="s">
        <v>2379</v>
      </c>
      <c r="G1703" s="11">
        <v>0</v>
      </c>
      <c r="H1703" t="s">
        <v>2379</v>
      </c>
      <c r="I1703" t="str" cm="1">
        <f t="array" ref="I1703">_xlfn.IFS(B1703&lt;=18,"UNDERWEIGHT",B1703&lt;=24.9,"NORMALWEIGHT",B1703&lt;=29.9,"OVERWEIGHT",B1703&gt;=30,"OBESITY")</f>
        <v>OBESITY</v>
      </c>
      <c r="J1703" t="str" cm="1">
        <f t="array" ref="J1703">_xlfn.IFS(C1703&lt;=5.7,"NORMAL",C1703&lt;=6.4,"PREDIABETES",C1703&gt;=6.5,"DIABETES")</f>
        <v>PREDIABETES</v>
      </c>
    </row>
    <row r="1704" spans="1:10" x14ac:dyDescent="0.25">
      <c r="A1704" t="s">
        <v>667</v>
      </c>
      <c r="B1704">
        <v>25.08</v>
      </c>
      <c r="C1704">
        <v>4.7699999999999996</v>
      </c>
      <c r="D1704" t="s">
        <v>2379</v>
      </c>
      <c r="E1704" t="s">
        <v>2379</v>
      </c>
      <c r="F1704" t="s">
        <v>2379</v>
      </c>
      <c r="G1704" s="11">
        <v>0</v>
      </c>
      <c r="H1704" t="s">
        <v>2379</v>
      </c>
      <c r="I1704" t="str" cm="1">
        <f t="array" ref="I1704">_xlfn.IFS(B1704&lt;=18,"UNDERWEIGHT",B1704&lt;=24.9,"NORMALWEIGHT",B1704&lt;=29.9,"OVERWEIGHT",B1704&gt;=30,"OBESITY")</f>
        <v>OVERWEIGHT</v>
      </c>
      <c r="J1704" t="str" cm="1">
        <f t="array" ref="J1704">_xlfn.IFS(C1704&lt;=5.7,"NORMAL",C1704&lt;=6.4,"PREDIABETES",C1704&gt;=6.5,"DIABETES")</f>
        <v>NORMAL</v>
      </c>
    </row>
    <row r="1705" spans="1:10" x14ac:dyDescent="0.25">
      <c r="A1705" t="s">
        <v>666</v>
      </c>
      <c r="B1705">
        <v>15.2</v>
      </c>
      <c r="C1705">
        <v>7.81</v>
      </c>
      <c r="D1705" t="s">
        <v>2380</v>
      </c>
      <c r="E1705" t="s">
        <v>2379</v>
      </c>
      <c r="F1705" t="s">
        <v>2379</v>
      </c>
      <c r="G1705" s="11">
        <v>1</v>
      </c>
      <c r="H1705" t="s">
        <v>2379</v>
      </c>
      <c r="I1705" t="str" cm="1">
        <f t="array" ref="I1705">_xlfn.IFS(B1705&lt;=18,"UNDERWEIGHT",B1705&lt;=24.9,"NORMALWEIGHT",B1705&lt;=29.9,"OVERWEIGHT",B1705&gt;=30,"OBESITY")</f>
        <v>UNDERWEIGHT</v>
      </c>
      <c r="J1705" t="str" cm="1">
        <f t="array" ref="J1705">_xlfn.IFS(C1705&lt;=5.7,"NORMAL",C1705&lt;=6.4,"PREDIABETES",C1705&gt;=6.5,"DIABETES")</f>
        <v>DIABETES</v>
      </c>
    </row>
    <row r="1706" spans="1:10" x14ac:dyDescent="0.25">
      <c r="A1706" t="s">
        <v>665</v>
      </c>
      <c r="B1706">
        <v>22.34</v>
      </c>
      <c r="C1706">
        <v>5.19</v>
      </c>
      <c r="D1706" t="s">
        <v>2380</v>
      </c>
      <c r="E1706" t="s">
        <v>2379</v>
      </c>
      <c r="F1706" t="s">
        <v>2379</v>
      </c>
      <c r="G1706" s="11">
        <v>0</v>
      </c>
      <c r="H1706" t="s">
        <v>2379</v>
      </c>
      <c r="I1706" t="str" cm="1">
        <f t="array" ref="I1706">_xlfn.IFS(B1706&lt;=18,"UNDERWEIGHT",B1706&lt;=24.9,"NORMALWEIGHT",B1706&lt;=29.9,"OVERWEIGHT",B1706&gt;=30,"OBESITY")</f>
        <v>NORMALWEIGHT</v>
      </c>
      <c r="J1706" t="str" cm="1">
        <f t="array" ref="J1706">_xlfn.IFS(C1706&lt;=5.7,"NORMAL",C1706&lt;=6.4,"PREDIABETES",C1706&gt;=6.5,"DIABETES")</f>
        <v>NORMAL</v>
      </c>
    </row>
    <row r="1707" spans="1:10" x14ac:dyDescent="0.25">
      <c r="A1707" t="s">
        <v>664</v>
      </c>
      <c r="B1707">
        <v>40.15</v>
      </c>
      <c r="C1707">
        <v>5.93</v>
      </c>
      <c r="D1707" t="s">
        <v>2379</v>
      </c>
      <c r="E1707" t="s">
        <v>2379</v>
      </c>
      <c r="F1707" t="s">
        <v>2379</v>
      </c>
      <c r="G1707" s="11">
        <v>1</v>
      </c>
      <c r="H1707" t="s">
        <v>2379</v>
      </c>
      <c r="I1707" t="str" cm="1">
        <f t="array" ref="I1707">_xlfn.IFS(B1707&lt;=18,"UNDERWEIGHT",B1707&lt;=24.9,"NORMALWEIGHT",B1707&lt;=29.9,"OVERWEIGHT",B1707&gt;=30,"OBESITY")</f>
        <v>OBESITY</v>
      </c>
      <c r="J1707" t="str" cm="1">
        <f t="array" ref="J1707">_xlfn.IFS(C1707&lt;=5.7,"NORMAL",C1707&lt;=6.4,"PREDIABETES",C1707&gt;=6.5,"DIABETES")</f>
        <v>PREDIABETES</v>
      </c>
    </row>
    <row r="1708" spans="1:10" x14ac:dyDescent="0.25">
      <c r="A1708" t="s">
        <v>663</v>
      </c>
      <c r="B1708">
        <v>37.729999999999997</v>
      </c>
      <c r="C1708">
        <v>6.29</v>
      </c>
      <c r="D1708" t="s">
        <v>2379</v>
      </c>
      <c r="E1708" t="s">
        <v>2379</v>
      </c>
      <c r="F1708" t="s">
        <v>2379</v>
      </c>
      <c r="G1708" s="11">
        <v>1</v>
      </c>
      <c r="H1708" t="s">
        <v>2379</v>
      </c>
      <c r="I1708" t="str" cm="1">
        <f t="array" ref="I1708">_xlfn.IFS(B1708&lt;=18,"UNDERWEIGHT",B1708&lt;=24.9,"NORMALWEIGHT",B1708&lt;=29.9,"OVERWEIGHT",B1708&gt;=30,"OBESITY")</f>
        <v>OBESITY</v>
      </c>
      <c r="J1708" t="str" cm="1">
        <f t="array" ref="J1708">_xlfn.IFS(C1708&lt;=5.7,"NORMAL",C1708&lt;=6.4,"PREDIABETES",C1708&gt;=6.5,"DIABETES")</f>
        <v>PREDIABETES</v>
      </c>
    </row>
    <row r="1709" spans="1:10" x14ac:dyDescent="0.25">
      <c r="A1709" t="s">
        <v>662</v>
      </c>
      <c r="B1709">
        <v>25.35</v>
      </c>
      <c r="C1709">
        <v>4.9000000000000004</v>
      </c>
      <c r="D1709" t="s">
        <v>2379</v>
      </c>
      <c r="E1709" t="s">
        <v>2379</v>
      </c>
      <c r="F1709" t="s">
        <v>2379</v>
      </c>
      <c r="G1709" s="11">
        <v>0</v>
      </c>
      <c r="H1709" t="s">
        <v>2379</v>
      </c>
      <c r="I1709" t="str" cm="1">
        <f t="array" ref="I1709">_xlfn.IFS(B1709&lt;=18,"UNDERWEIGHT",B1709&lt;=24.9,"NORMALWEIGHT",B1709&lt;=29.9,"OVERWEIGHT",B1709&gt;=30,"OBESITY")</f>
        <v>OVERWEIGHT</v>
      </c>
      <c r="J1709" t="str" cm="1">
        <f t="array" ref="J1709">_xlfn.IFS(C1709&lt;=5.7,"NORMAL",C1709&lt;=6.4,"PREDIABETES",C1709&gt;=6.5,"DIABETES")</f>
        <v>NORMAL</v>
      </c>
    </row>
    <row r="1710" spans="1:10" x14ac:dyDescent="0.25">
      <c r="A1710" t="s">
        <v>661</v>
      </c>
      <c r="B1710">
        <v>26.41</v>
      </c>
      <c r="C1710">
        <v>5.07</v>
      </c>
      <c r="D1710" t="s">
        <v>2380</v>
      </c>
      <c r="E1710" t="s">
        <v>2379</v>
      </c>
      <c r="F1710" t="s">
        <v>2379</v>
      </c>
      <c r="G1710" s="11">
        <v>1</v>
      </c>
      <c r="H1710" t="s">
        <v>2379</v>
      </c>
      <c r="I1710" t="str" cm="1">
        <f t="array" ref="I1710">_xlfn.IFS(B1710&lt;=18,"UNDERWEIGHT",B1710&lt;=24.9,"NORMALWEIGHT",B1710&lt;=29.9,"OVERWEIGHT",B1710&gt;=30,"OBESITY")</f>
        <v>OVERWEIGHT</v>
      </c>
      <c r="J1710" t="str" cm="1">
        <f t="array" ref="J1710">_xlfn.IFS(C1710&lt;=5.7,"NORMAL",C1710&lt;=6.4,"PREDIABETES",C1710&gt;=6.5,"DIABETES")</f>
        <v>NORMAL</v>
      </c>
    </row>
    <row r="1711" spans="1:10" x14ac:dyDescent="0.25">
      <c r="A1711" t="s">
        <v>660</v>
      </c>
      <c r="B1711">
        <v>27.6</v>
      </c>
      <c r="C1711">
        <v>5.33</v>
      </c>
      <c r="D1711" t="s">
        <v>2379</v>
      </c>
      <c r="E1711" t="s">
        <v>2379</v>
      </c>
      <c r="F1711" t="s">
        <v>2379</v>
      </c>
      <c r="G1711" s="11">
        <v>1</v>
      </c>
      <c r="H1711" t="s">
        <v>2379</v>
      </c>
      <c r="I1711" t="str" cm="1">
        <f t="array" ref="I1711">_xlfn.IFS(B1711&lt;=18,"UNDERWEIGHT",B1711&lt;=24.9,"NORMALWEIGHT",B1711&lt;=29.9,"OVERWEIGHT",B1711&gt;=30,"OBESITY")</f>
        <v>OVERWEIGHT</v>
      </c>
      <c r="J1711" t="str" cm="1">
        <f t="array" ref="J1711">_xlfn.IFS(C1711&lt;=5.7,"NORMAL",C1711&lt;=6.4,"PREDIABETES",C1711&gt;=6.5,"DIABETES")</f>
        <v>NORMAL</v>
      </c>
    </row>
    <row r="1712" spans="1:10" x14ac:dyDescent="0.25">
      <c r="A1712" t="s">
        <v>659</v>
      </c>
      <c r="B1712">
        <v>33.82</v>
      </c>
      <c r="C1712">
        <v>8.93</v>
      </c>
      <c r="D1712" t="s">
        <v>2380</v>
      </c>
      <c r="E1712" t="s">
        <v>2379</v>
      </c>
      <c r="F1712" t="s">
        <v>2379</v>
      </c>
      <c r="G1712" s="11">
        <v>1</v>
      </c>
      <c r="H1712" t="s">
        <v>2379</v>
      </c>
      <c r="I1712" t="str" cm="1">
        <f t="array" ref="I1712">_xlfn.IFS(B1712&lt;=18,"UNDERWEIGHT",B1712&lt;=24.9,"NORMALWEIGHT",B1712&lt;=29.9,"OVERWEIGHT",B1712&gt;=30,"OBESITY")</f>
        <v>OBESITY</v>
      </c>
      <c r="J1712" t="str" cm="1">
        <f t="array" ref="J1712">_xlfn.IFS(C1712&lt;=5.7,"NORMAL",C1712&lt;=6.4,"PREDIABETES",C1712&gt;=6.5,"DIABETES")</f>
        <v>DIABETES</v>
      </c>
    </row>
    <row r="1713" spans="1:10" x14ac:dyDescent="0.25">
      <c r="A1713" t="s">
        <v>658</v>
      </c>
      <c r="B1713">
        <v>32.9</v>
      </c>
      <c r="C1713">
        <v>4.3499999999999996</v>
      </c>
      <c r="D1713" t="s">
        <v>2379</v>
      </c>
      <c r="E1713" t="s">
        <v>2379</v>
      </c>
      <c r="F1713" t="s">
        <v>2379</v>
      </c>
      <c r="G1713" s="11">
        <v>0</v>
      </c>
      <c r="H1713" t="s">
        <v>2379</v>
      </c>
      <c r="I1713" t="str" cm="1">
        <f t="array" ref="I1713">_xlfn.IFS(B1713&lt;=18,"UNDERWEIGHT",B1713&lt;=24.9,"NORMALWEIGHT",B1713&lt;=29.9,"OVERWEIGHT",B1713&gt;=30,"OBESITY")</f>
        <v>OBESITY</v>
      </c>
      <c r="J1713" t="str" cm="1">
        <f t="array" ref="J1713">_xlfn.IFS(C1713&lt;=5.7,"NORMAL",C1713&lt;=6.4,"PREDIABETES",C1713&gt;=6.5,"DIABETES")</f>
        <v>NORMAL</v>
      </c>
    </row>
    <row r="1714" spans="1:10" x14ac:dyDescent="0.25">
      <c r="A1714" t="s">
        <v>657</v>
      </c>
      <c r="B1714">
        <v>30.875</v>
      </c>
      <c r="C1714">
        <v>9.5399999999999991</v>
      </c>
      <c r="D1714" t="s">
        <v>2380</v>
      </c>
      <c r="E1714" t="s">
        <v>2379</v>
      </c>
      <c r="F1714" t="s">
        <v>2379</v>
      </c>
      <c r="G1714" s="11">
        <v>1</v>
      </c>
      <c r="H1714" t="s">
        <v>2379</v>
      </c>
      <c r="I1714" t="str" cm="1">
        <f t="array" ref="I1714">_xlfn.IFS(B1714&lt;=18,"UNDERWEIGHT",B1714&lt;=24.9,"NORMALWEIGHT",B1714&lt;=29.9,"OVERWEIGHT",B1714&gt;=30,"OBESITY")</f>
        <v>OBESITY</v>
      </c>
      <c r="J1714" t="str" cm="1">
        <f t="array" ref="J1714">_xlfn.IFS(C1714&lt;=5.7,"NORMAL",C1714&lt;=6.4,"PREDIABETES",C1714&gt;=6.5,"DIABETES")</f>
        <v>DIABETES</v>
      </c>
    </row>
    <row r="1715" spans="1:10" x14ac:dyDescent="0.25">
      <c r="A1715" t="s">
        <v>656</v>
      </c>
      <c r="B1715">
        <v>32.64</v>
      </c>
      <c r="C1715">
        <v>5.91</v>
      </c>
      <c r="D1715" t="s">
        <v>2379</v>
      </c>
      <c r="E1715" t="s">
        <v>2379</v>
      </c>
      <c r="F1715" t="s">
        <v>2379</v>
      </c>
      <c r="G1715" s="11">
        <v>0</v>
      </c>
      <c r="H1715" t="s">
        <v>2379</v>
      </c>
      <c r="I1715" t="str" cm="1">
        <f t="array" ref="I1715">_xlfn.IFS(B1715&lt;=18,"UNDERWEIGHT",B1715&lt;=24.9,"NORMALWEIGHT",B1715&lt;=29.9,"OVERWEIGHT",B1715&gt;=30,"OBESITY")</f>
        <v>OBESITY</v>
      </c>
      <c r="J1715" t="str" cm="1">
        <f t="array" ref="J1715">_xlfn.IFS(C1715&lt;=5.7,"NORMAL",C1715&lt;=6.4,"PREDIABETES",C1715&gt;=6.5,"DIABETES")</f>
        <v>PREDIABETES</v>
      </c>
    </row>
    <row r="1716" spans="1:10" x14ac:dyDescent="0.25">
      <c r="A1716" t="s">
        <v>655</v>
      </c>
      <c r="B1716">
        <v>22.135000000000002</v>
      </c>
      <c r="C1716">
        <v>5.0999999999999996</v>
      </c>
      <c r="D1716" t="s">
        <v>2379</v>
      </c>
      <c r="E1716" t="s">
        <v>2379</v>
      </c>
      <c r="F1716" t="s">
        <v>2379</v>
      </c>
      <c r="G1716" s="11">
        <v>0</v>
      </c>
      <c r="H1716" t="s">
        <v>2379</v>
      </c>
      <c r="I1716" t="str" cm="1">
        <f t="array" ref="I1716">_xlfn.IFS(B1716&lt;=18,"UNDERWEIGHT",B1716&lt;=24.9,"NORMALWEIGHT",B1716&lt;=29.9,"OVERWEIGHT",B1716&gt;=30,"OBESITY")</f>
        <v>NORMALWEIGHT</v>
      </c>
      <c r="J1716" t="str" cm="1">
        <f t="array" ref="J1716">_xlfn.IFS(C1716&lt;=5.7,"NORMAL",C1716&lt;=6.4,"PREDIABETES",C1716&gt;=6.5,"DIABETES")</f>
        <v>NORMAL</v>
      </c>
    </row>
    <row r="1717" spans="1:10" x14ac:dyDescent="0.25">
      <c r="A1717" t="s">
        <v>654</v>
      </c>
      <c r="B1717">
        <v>16.53</v>
      </c>
      <c r="C1717">
        <v>5.08</v>
      </c>
      <c r="D1717" t="s">
        <v>2379</v>
      </c>
      <c r="E1717" t="s">
        <v>2379</v>
      </c>
      <c r="F1717" t="s">
        <v>2379</v>
      </c>
      <c r="G1717" s="11">
        <v>2</v>
      </c>
      <c r="H1717" t="s">
        <v>2379</v>
      </c>
      <c r="I1717" t="str" cm="1">
        <f t="array" ref="I1717">_xlfn.IFS(B1717&lt;=18,"UNDERWEIGHT",B1717&lt;=24.9,"NORMALWEIGHT",B1717&lt;=29.9,"OVERWEIGHT",B1717&gt;=30,"OBESITY")</f>
        <v>UNDERWEIGHT</v>
      </c>
      <c r="J1717" t="str" cm="1">
        <f t="array" ref="J1717">_xlfn.IFS(C1717&lt;=5.7,"NORMAL",C1717&lt;=6.4,"PREDIABETES",C1717&gt;=6.5,"DIABETES")</f>
        <v>NORMAL</v>
      </c>
    </row>
    <row r="1718" spans="1:10" x14ac:dyDescent="0.25">
      <c r="A1718" t="s">
        <v>653</v>
      </c>
      <c r="B1718">
        <v>32.774999999999999</v>
      </c>
      <c r="C1718">
        <v>4.75</v>
      </c>
      <c r="D1718" t="s">
        <v>2379</v>
      </c>
      <c r="E1718" t="s">
        <v>2379</v>
      </c>
      <c r="F1718" t="s">
        <v>2379</v>
      </c>
      <c r="G1718" s="11">
        <v>0</v>
      </c>
      <c r="H1718" t="s">
        <v>2379</v>
      </c>
      <c r="I1718" t="str" cm="1">
        <f t="array" ref="I1718">_xlfn.IFS(B1718&lt;=18,"UNDERWEIGHT",B1718&lt;=24.9,"NORMALWEIGHT",B1718&lt;=29.9,"OVERWEIGHT",B1718&gt;=30,"OBESITY")</f>
        <v>OBESITY</v>
      </c>
      <c r="J1718" t="str" cm="1">
        <f t="array" ref="J1718">_xlfn.IFS(C1718&lt;=5.7,"NORMAL",C1718&lt;=6.4,"PREDIABETES",C1718&gt;=6.5,"DIABETES")</f>
        <v>NORMAL</v>
      </c>
    </row>
    <row r="1719" spans="1:10" x14ac:dyDescent="0.25">
      <c r="A1719" t="s">
        <v>652</v>
      </c>
      <c r="B1719">
        <v>30.9</v>
      </c>
      <c r="C1719">
        <v>6.05</v>
      </c>
      <c r="D1719" t="s">
        <v>2379</v>
      </c>
      <c r="E1719" t="s">
        <v>2379</v>
      </c>
      <c r="F1719" t="s">
        <v>2379</v>
      </c>
      <c r="G1719" s="11">
        <v>1</v>
      </c>
      <c r="H1719" t="s">
        <v>2379</v>
      </c>
      <c r="I1719" t="str" cm="1">
        <f t="array" ref="I1719">_xlfn.IFS(B1719&lt;=18,"UNDERWEIGHT",B1719&lt;=24.9,"NORMALWEIGHT",B1719&lt;=29.9,"OVERWEIGHT",B1719&gt;=30,"OBESITY")</f>
        <v>OBESITY</v>
      </c>
      <c r="J1719" t="str" cm="1">
        <f t="array" ref="J1719">_xlfn.IFS(C1719&lt;=5.7,"NORMAL",C1719&lt;=6.4,"PREDIABETES",C1719&gt;=6.5,"DIABETES")</f>
        <v>PREDIABETES</v>
      </c>
    </row>
    <row r="1720" spans="1:10" x14ac:dyDescent="0.25">
      <c r="A1720" t="s">
        <v>651</v>
      </c>
      <c r="B1720">
        <v>15.58</v>
      </c>
      <c r="C1720">
        <v>11.56</v>
      </c>
      <c r="D1720" t="s">
        <v>2379</v>
      </c>
      <c r="E1720" t="s">
        <v>2379</v>
      </c>
      <c r="F1720" t="s">
        <v>2379</v>
      </c>
      <c r="G1720" s="11">
        <v>0</v>
      </c>
      <c r="H1720" t="s">
        <v>2379</v>
      </c>
      <c r="I1720" t="str" cm="1">
        <f t="array" ref="I1720">_xlfn.IFS(B1720&lt;=18,"UNDERWEIGHT",B1720&lt;=24.9,"NORMALWEIGHT",B1720&lt;=29.9,"OVERWEIGHT",B1720&gt;=30,"OBESITY")</f>
        <v>UNDERWEIGHT</v>
      </c>
      <c r="J1720" t="str" cm="1">
        <f t="array" ref="J1720">_xlfn.IFS(C1720&lt;=5.7,"NORMAL",C1720&lt;=6.4,"PREDIABETES",C1720&gt;=6.5,"DIABETES")</f>
        <v>DIABETES</v>
      </c>
    </row>
    <row r="1721" spans="1:10" x14ac:dyDescent="0.25">
      <c r="A1721" t="s">
        <v>650</v>
      </c>
      <c r="B1721">
        <v>26.315000000000001</v>
      </c>
      <c r="C1721">
        <v>5.76</v>
      </c>
      <c r="D1721" t="s">
        <v>2379</v>
      </c>
      <c r="E1721" t="s">
        <v>2379</v>
      </c>
      <c r="F1721" t="s">
        <v>2379</v>
      </c>
      <c r="G1721" s="11">
        <v>0</v>
      </c>
      <c r="H1721" t="s">
        <v>2379</v>
      </c>
      <c r="I1721" t="str" cm="1">
        <f t="array" ref="I1721">_xlfn.IFS(B1721&lt;=18,"UNDERWEIGHT",B1721&lt;=24.9,"NORMALWEIGHT",B1721&lt;=29.9,"OVERWEIGHT",B1721&gt;=30,"OBESITY")</f>
        <v>OVERWEIGHT</v>
      </c>
      <c r="J1721" t="str" cm="1">
        <f t="array" ref="J1721">_xlfn.IFS(C1721&lt;=5.7,"NORMAL",C1721&lt;=6.4,"PREDIABETES",C1721&gt;=6.5,"DIABETES")</f>
        <v>PREDIABETES</v>
      </c>
    </row>
    <row r="1722" spans="1:10" x14ac:dyDescent="0.25">
      <c r="A1722" t="s">
        <v>649</v>
      </c>
      <c r="B1722">
        <v>35.61</v>
      </c>
      <c r="C1722">
        <v>5.65</v>
      </c>
      <c r="D1722" t="s">
        <v>2379</v>
      </c>
      <c r="E1722" t="s">
        <v>2380</v>
      </c>
      <c r="F1722" t="s">
        <v>2379</v>
      </c>
      <c r="G1722" s="11">
        <v>1</v>
      </c>
      <c r="H1722" t="s">
        <v>2379</v>
      </c>
      <c r="I1722" t="str" cm="1">
        <f t="array" ref="I1722">_xlfn.IFS(B1722&lt;=18,"UNDERWEIGHT",B1722&lt;=24.9,"NORMALWEIGHT",B1722&lt;=29.9,"OVERWEIGHT",B1722&gt;=30,"OBESITY")</f>
        <v>OBESITY</v>
      </c>
      <c r="J1722" t="str" cm="1">
        <f t="array" ref="J1722">_xlfn.IFS(C1722&lt;=5.7,"NORMAL",C1722&lt;=6.4,"PREDIABETES",C1722&gt;=6.5,"DIABETES")</f>
        <v>NORMAL</v>
      </c>
    </row>
    <row r="1723" spans="1:10" x14ac:dyDescent="0.25">
      <c r="A1723" t="s">
        <v>648</v>
      </c>
      <c r="B1723">
        <v>37.56</v>
      </c>
      <c r="C1723">
        <v>5.88</v>
      </c>
      <c r="D1723" t="s">
        <v>2379</v>
      </c>
      <c r="E1723" t="s">
        <v>2380</v>
      </c>
      <c r="F1723" t="s">
        <v>2379</v>
      </c>
      <c r="G1723" s="11">
        <v>1</v>
      </c>
      <c r="H1723" t="s">
        <v>2379</v>
      </c>
      <c r="I1723" t="str" cm="1">
        <f t="array" ref="I1723">_xlfn.IFS(B1723&lt;=18,"UNDERWEIGHT",B1723&lt;=24.9,"NORMALWEIGHT",B1723&lt;=29.9,"OVERWEIGHT",B1723&gt;=30,"OBESITY")</f>
        <v>OBESITY</v>
      </c>
      <c r="J1723" t="str" cm="1">
        <f t="array" ref="J1723">_xlfn.IFS(C1723&lt;=5.7,"NORMAL",C1723&lt;=6.4,"PREDIABETES",C1723&gt;=6.5,"DIABETES")</f>
        <v>PREDIABETES</v>
      </c>
    </row>
    <row r="1724" spans="1:10" x14ac:dyDescent="0.25">
      <c r="A1724" t="s">
        <v>647</v>
      </c>
      <c r="B1724">
        <v>15.49</v>
      </c>
      <c r="C1724">
        <v>9.6</v>
      </c>
      <c r="D1724" t="s">
        <v>2379</v>
      </c>
      <c r="E1724" t="s">
        <v>2379</v>
      </c>
      <c r="F1724" t="s">
        <v>2379</v>
      </c>
      <c r="G1724" s="11">
        <v>0</v>
      </c>
      <c r="H1724" t="s">
        <v>2379</v>
      </c>
      <c r="I1724" t="str" cm="1">
        <f t="array" ref="I1724">_xlfn.IFS(B1724&lt;=18,"UNDERWEIGHT",B1724&lt;=24.9,"NORMALWEIGHT",B1724&lt;=29.9,"OVERWEIGHT",B1724&gt;=30,"OBESITY")</f>
        <v>UNDERWEIGHT</v>
      </c>
      <c r="J1724" t="str" cm="1">
        <f t="array" ref="J1724">_xlfn.IFS(C1724&lt;=5.7,"NORMAL",C1724&lt;=6.4,"PREDIABETES",C1724&gt;=6.5,"DIABETES")</f>
        <v>DIABETES</v>
      </c>
    </row>
    <row r="1725" spans="1:10" x14ac:dyDescent="0.25">
      <c r="A1725" t="s">
        <v>646</v>
      </c>
      <c r="B1725">
        <v>23.48</v>
      </c>
      <c r="C1725">
        <v>6.24</v>
      </c>
      <c r="D1725" t="s">
        <v>2379</v>
      </c>
      <c r="E1725" t="s">
        <v>2379</v>
      </c>
      <c r="F1725" t="s">
        <v>2379</v>
      </c>
      <c r="G1725" s="11">
        <v>1</v>
      </c>
      <c r="H1725" t="s">
        <v>2379</v>
      </c>
      <c r="I1725" t="str" cm="1">
        <f t="array" ref="I1725">_xlfn.IFS(B1725&lt;=18,"UNDERWEIGHT",B1725&lt;=24.9,"NORMALWEIGHT",B1725&lt;=29.9,"OVERWEIGHT",B1725&gt;=30,"OBESITY")</f>
        <v>NORMALWEIGHT</v>
      </c>
      <c r="J1725" t="str" cm="1">
        <f t="array" ref="J1725">_xlfn.IFS(C1725&lt;=5.7,"NORMAL",C1725&lt;=6.4,"PREDIABETES",C1725&gt;=6.5,"DIABETES")</f>
        <v>PREDIABETES</v>
      </c>
    </row>
    <row r="1726" spans="1:10" x14ac:dyDescent="0.25">
      <c r="A1726" t="s">
        <v>645</v>
      </c>
      <c r="B1726">
        <v>30.02</v>
      </c>
      <c r="C1726">
        <v>7.63</v>
      </c>
      <c r="D1726" t="s">
        <v>2380</v>
      </c>
      <c r="E1726" t="s">
        <v>2379</v>
      </c>
      <c r="F1726" t="s">
        <v>2379</v>
      </c>
      <c r="G1726" s="11">
        <v>1</v>
      </c>
      <c r="H1726" t="s">
        <v>2379</v>
      </c>
      <c r="I1726" t="str" cm="1">
        <f t="array" ref="I1726">_xlfn.IFS(B1726&lt;=18,"UNDERWEIGHT",B1726&lt;=24.9,"NORMALWEIGHT",B1726&lt;=29.9,"OVERWEIGHT",B1726&gt;=30,"OBESITY")</f>
        <v>OBESITY</v>
      </c>
      <c r="J1726" t="str" cm="1">
        <f t="array" ref="J1726">_xlfn.IFS(C1726&lt;=5.7,"NORMAL",C1726&lt;=6.4,"PREDIABETES",C1726&gt;=6.5,"DIABETES")</f>
        <v>DIABETES</v>
      </c>
    </row>
    <row r="1727" spans="1:10" x14ac:dyDescent="0.25">
      <c r="A1727" t="s">
        <v>644</v>
      </c>
      <c r="B1727">
        <v>26.885000000000002</v>
      </c>
      <c r="C1727">
        <v>8.66</v>
      </c>
      <c r="D1727" t="s">
        <v>2380</v>
      </c>
      <c r="E1727" t="s">
        <v>2379</v>
      </c>
      <c r="F1727" t="s">
        <v>2379</v>
      </c>
      <c r="G1727" s="11">
        <v>1</v>
      </c>
      <c r="H1727" t="s">
        <v>2379</v>
      </c>
      <c r="I1727" t="str" cm="1">
        <f t="array" ref="I1727">_xlfn.IFS(B1727&lt;=18,"UNDERWEIGHT",B1727&lt;=24.9,"NORMALWEIGHT",B1727&lt;=29.9,"OVERWEIGHT",B1727&gt;=30,"OBESITY")</f>
        <v>OVERWEIGHT</v>
      </c>
      <c r="J1727" t="str" cm="1">
        <f t="array" ref="J1727">_xlfn.IFS(C1727&lt;=5.7,"NORMAL",C1727&lt;=6.4,"PREDIABETES",C1727&gt;=6.5,"DIABETES")</f>
        <v>DIABETES</v>
      </c>
    </row>
    <row r="1728" spans="1:10" x14ac:dyDescent="0.25">
      <c r="A1728" t="s">
        <v>643</v>
      </c>
      <c r="B1728">
        <v>25.84</v>
      </c>
      <c r="C1728">
        <v>8.5500000000000007</v>
      </c>
      <c r="D1728" t="s">
        <v>2380</v>
      </c>
      <c r="E1728" t="s">
        <v>2379</v>
      </c>
      <c r="F1728" t="s">
        <v>2379</v>
      </c>
      <c r="G1728" s="11">
        <v>1</v>
      </c>
      <c r="H1728" t="s">
        <v>2379</v>
      </c>
      <c r="I1728" t="str" cm="1">
        <f t="array" ref="I1728">_xlfn.IFS(B1728&lt;=18,"UNDERWEIGHT",B1728&lt;=24.9,"NORMALWEIGHT",B1728&lt;=29.9,"OVERWEIGHT",B1728&gt;=30,"OBESITY")</f>
        <v>OVERWEIGHT</v>
      </c>
      <c r="J1728" t="str" cm="1">
        <f t="array" ref="J1728">_xlfn.IFS(C1728&lt;=5.7,"NORMAL",C1728&lt;=6.4,"PREDIABETES",C1728&gt;=6.5,"DIABETES")</f>
        <v>DIABETES</v>
      </c>
    </row>
    <row r="1729" spans="1:10" x14ac:dyDescent="0.25">
      <c r="A1729" t="s">
        <v>642</v>
      </c>
      <c r="B1729">
        <v>27.454999999999998</v>
      </c>
      <c r="C1729">
        <v>4.54</v>
      </c>
      <c r="D1729" t="s">
        <v>2379</v>
      </c>
      <c r="E1729" t="s">
        <v>2379</v>
      </c>
      <c r="F1729" t="s">
        <v>2379</v>
      </c>
      <c r="G1729" s="11">
        <v>0</v>
      </c>
      <c r="H1729" t="s">
        <v>2379</v>
      </c>
      <c r="I1729" t="str" cm="1">
        <f t="array" ref="I1729">_xlfn.IFS(B1729&lt;=18,"UNDERWEIGHT",B1729&lt;=24.9,"NORMALWEIGHT",B1729&lt;=29.9,"OVERWEIGHT",B1729&gt;=30,"OBESITY")</f>
        <v>OVERWEIGHT</v>
      </c>
      <c r="J1729" t="str" cm="1">
        <f t="array" ref="J1729">_xlfn.IFS(C1729&lt;=5.7,"NORMAL",C1729&lt;=6.4,"PREDIABETES",C1729&gt;=6.5,"DIABETES")</f>
        <v>NORMAL</v>
      </c>
    </row>
    <row r="1730" spans="1:10" x14ac:dyDescent="0.25">
      <c r="A1730" t="s">
        <v>641</v>
      </c>
      <c r="B1730">
        <v>24.605</v>
      </c>
      <c r="C1730">
        <v>5.7</v>
      </c>
      <c r="D1730" t="s">
        <v>2379</v>
      </c>
      <c r="E1730" t="s">
        <v>2379</v>
      </c>
      <c r="F1730" t="s">
        <v>2379</v>
      </c>
      <c r="G1730" s="11">
        <v>0</v>
      </c>
      <c r="H1730" t="s">
        <v>2379</v>
      </c>
      <c r="I1730" t="str" cm="1">
        <f t="array" ref="I1730">_xlfn.IFS(B1730&lt;=18,"UNDERWEIGHT",B1730&lt;=24.9,"NORMALWEIGHT",B1730&lt;=29.9,"OVERWEIGHT",B1730&gt;=30,"OBESITY")</f>
        <v>NORMALWEIGHT</v>
      </c>
      <c r="J1730" t="str" cm="1">
        <f t="array" ref="J1730">_xlfn.IFS(C1730&lt;=5.7,"NORMAL",C1730&lt;=6.4,"PREDIABETES",C1730&gt;=6.5,"DIABETES")</f>
        <v>NORMAL</v>
      </c>
    </row>
    <row r="1731" spans="1:10" x14ac:dyDescent="0.25">
      <c r="A1731" t="s">
        <v>640</v>
      </c>
      <c r="B1731">
        <v>30.8</v>
      </c>
      <c r="C1731">
        <v>5.07</v>
      </c>
      <c r="D1731" t="s">
        <v>2379</v>
      </c>
      <c r="E1731" t="s">
        <v>2379</v>
      </c>
      <c r="F1731" t="s">
        <v>2379</v>
      </c>
      <c r="G1731" s="11">
        <v>0</v>
      </c>
      <c r="H1731" t="s">
        <v>2379</v>
      </c>
      <c r="I1731" t="str" cm="1">
        <f t="array" ref="I1731">_xlfn.IFS(B1731&lt;=18,"UNDERWEIGHT",B1731&lt;=24.9,"NORMALWEIGHT",B1731&lt;=29.9,"OVERWEIGHT",B1731&gt;=30,"OBESITY")</f>
        <v>OBESITY</v>
      </c>
      <c r="J1731" t="str" cm="1">
        <f t="array" ref="J1731">_xlfn.IFS(C1731&lt;=5.7,"NORMAL",C1731&lt;=6.4,"PREDIABETES",C1731&gt;=6.5,"DIABETES")</f>
        <v>NORMAL</v>
      </c>
    </row>
    <row r="1732" spans="1:10" x14ac:dyDescent="0.25">
      <c r="A1732" t="s">
        <v>639</v>
      </c>
      <c r="B1732">
        <v>34.799999999999997</v>
      </c>
      <c r="C1732">
        <v>4.38</v>
      </c>
      <c r="D1732" t="s">
        <v>2379</v>
      </c>
      <c r="E1732" t="s">
        <v>2379</v>
      </c>
      <c r="F1732" t="s">
        <v>2379</v>
      </c>
      <c r="G1732" s="11">
        <v>1</v>
      </c>
      <c r="H1732" t="s">
        <v>2379</v>
      </c>
      <c r="I1732" t="str" cm="1">
        <f t="array" ref="I1732">_xlfn.IFS(B1732&lt;=18,"UNDERWEIGHT",B1732&lt;=24.9,"NORMALWEIGHT",B1732&lt;=29.9,"OVERWEIGHT",B1732&gt;=30,"OBESITY")</f>
        <v>OBESITY</v>
      </c>
      <c r="J1732" t="str" cm="1">
        <f t="array" ref="J1732">_xlfn.IFS(C1732&lt;=5.7,"NORMAL",C1732&lt;=6.4,"PREDIABETES",C1732&gt;=6.5,"DIABETES")</f>
        <v>NORMAL</v>
      </c>
    </row>
    <row r="1733" spans="1:10" x14ac:dyDescent="0.25">
      <c r="A1733" t="s">
        <v>638</v>
      </c>
      <c r="B1733">
        <v>34.21</v>
      </c>
      <c r="C1733">
        <v>4.54</v>
      </c>
      <c r="D1733" t="s">
        <v>2379</v>
      </c>
      <c r="E1733" t="s">
        <v>2379</v>
      </c>
      <c r="F1733" t="s">
        <v>2379</v>
      </c>
      <c r="G1733" s="11">
        <v>1</v>
      </c>
      <c r="H1733" t="s">
        <v>2379</v>
      </c>
      <c r="I1733" t="str" cm="1">
        <f t="array" ref="I1733">_xlfn.IFS(B1733&lt;=18,"UNDERWEIGHT",B1733&lt;=24.9,"NORMALWEIGHT",B1733&lt;=29.9,"OVERWEIGHT",B1733&gt;=30,"OBESITY")</f>
        <v>OBESITY</v>
      </c>
      <c r="J1733" t="str" cm="1">
        <f t="array" ref="J1733">_xlfn.IFS(C1733&lt;=5.7,"NORMAL",C1733&lt;=6.4,"PREDIABETES",C1733&gt;=6.5,"DIABETES")</f>
        <v>NORMAL</v>
      </c>
    </row>
    <row r="1734" spans="1:10" x14ac:dyDescent="0.25">
      <c r="A1734" t="s">
        <v>637</v>
      </c>
      <c r="B1734">
        <v>31</v>
      </c>
      <c r="C1734">
        <v>5.38</v>
      </c>
      <c r="D1734" t="s">
        <v>2379</v>
      </c>
      <c r="E1734" t="s">
        <v>2379</v>
      </c>
      <c r="F1734" t="s">
        <v>2379</v>
      </c>
      <c r="G1734" s="11">
        <v>1</v>
      </c>
      <c r="H1734" t="s">
        <v>2379</v>
      </c>
      <c r="I1734" t="str" cm="1">
        <f t="array" ref="I1734">_xlfn.IFS(B1734&lt;=18,"UNDERWEIGHT",B1734&lt;=24.9,"NORMALWEIGHT",B1734&lt;=29.9,"OVERWEIGHT",B1734&gt;=30,"OBESITY")</f>
        <v>OBESITY</v>
      </c>
      <c r="J1734" t="str" cm="1">
        <f t="array" ref="J1734">_xlfn.IFS(C1734&lt;=5.7,"NORMAL",C1734&lt;=6.4,"PREDIABETES",C1734&gt;=6.5,"DIABETES")</f>
        <v>NORMAL</v>
      </c>
    </row>
    <row r="1735" spans="1:10" x14ac:dyDescent="0.25">
      <c r="A1735" t="s">
        <v>636</v>
      </c>
      <c r="B1735">
        <v>26.125</v>
      </c>
      <c r="C1735">
        <v>5.55</v>
      </c>
      <c r="D1735" t="s">
        <v>2379</v>
      </c>
      <c r="E1735" t="s">
        <v>2379</v>
      </c>
      <c r="F1735" t="s">
        <v>2379</v>
      </c>
      <c r="G1735" s="11">
        <v>1</v>
      </c>
      <c r="H1735" t="s">
        <v>2379</v>
      </c>
      <c r="I1735" t="str" cm="1">
        <f t="array" ref="I1735">_xlfn.IFS(B1735&lt;=18,"UNDERWEIGHT",B1735&lt;=24.9,"NORMALWEIGHT",B1735&lt;=29.9,"OVERWEIGHT",B1735&gt;=30,"OBESITY")</f>
        <v>OVERWEIGHT</v>
      </c>
      <c r="J1735" t="str" cm="1">
        <f t="array" ref="J1735">_xlfn.IFS(C1735&lt;=5.7,"NORMAL",C1735&lt;=6.4,"PREDIABETES",C1735&gt;=6.5,"DIABETES")</f>
        <v>NORMAL</v>
      </c>
    </row>
    <row r="1736" spans="1:10" x14ac:dyDescent="0.25">
      <c r="A1736" t="s">
        <v>635</v>
      </c>
      <c r="B1736">
        <v>30.13</v>
      </c>
      <c r="C1736">
        <v>4.03</v>
      </c>
      <c r="D1736" t="s">
        <v>2380</v>
      </c>
      <c r="E1736" t="s">
        <v>2379</v>
      </c>
      <c r="F1736" t="s">
        <v>2379</v>
      </c>
      <c r="G1736" s="11">
        <v>1</v>
      </c>
      <c r="H1736" t="s">
        <v>2379</v>
      </c>
      <c r="I1736" t="str" cm="1">
        <f t="array" ref="I1736">_xlfn.IFS(B1736&lt;=18,"UNDERWEIGHT",B1736&lt;=24.9,"NORMALWEIGHT",B1736&lt;=29.9,"OVERWEIGHT",B1736&gt;=30,"OBESITY")</f>
        <v>OBESITY</v>
      </c>
      <c r="J1736" t="str" cm="1">
        <f t="array" ref="J1736">_xlfn.IFS(C1736&lt;=5.7,"NORMAL",C1736&lt;=6.4,"PREDIABETES",C1736&gt;=6.5,"DIABETES")</f>
        <v>NORMAL</v>
      </c>
    </row>
    <row r="1737" spans="1:10" x14ac:dyDescent="0.25">
      <c r="A1737" t="s">
        <v>634</v>
      </c>
      <c r="B1737">
        <v>34.19</v>
      </c>
      <c r="C1737">
        <v>4.1900000000000004</v>
      </c>
      <c r="D1737" t="s">
        <v>2379</v>
      </c>
      <c r="E1737" t="s">
        <v>2379</v>
      </c>
      <c r="F1737" t="s">
        <v>2379</v>
      </c>
      <c r="G1737" s="11">
        <v>0</v>
      </c>
      <c r="H1737" t="s">
        <v>2379</v>
      </c>
      <c r="I1737" t="str" cm="1">
        <f t="array" ref="I1737">_xlfn.IFS(B1737&lt;=18,"UNDERWEIGHT",B1737&lt;=24.9,"NORMALWEIGHT",B1737&lt;=29.9,"OVERWEIGHT",B1737&gt;=30,"OBESITY")</f>
        <v>OBESITY</v>
      </c>
      <c r="J1737" t="str" cm="1">
        <f t="array" ref="J1737">_xlfn.IFS(C1737&lt;=5.7,"NORMAL",C1737&lt;=6.4,"PREDIABETES",C1737&gt;=6.5,"DIABETES")</f>
        <v>NORMAL</v>
      </c>
    </row>
    <row r="1738" spans="1:10" x14ac:dyDescent="0.25">
      <c r="A1738" t="s">
        <v>633</v>
      </c>
      <c r="B1738">
        <v>22.515000000000001</v>
      </c>
      <c r="C1738">
        <v>4.37</v>
      </c>
      <c r="D1738" t="s">
        <v>2379</v>
      </c>
      <c r="E1738" t="s">
        <v>2379</v>
      </c>
      <c r="F1738" t="s">
        <v>2380</v>
      </c>
      <c r="G1738" s="11">
        <v>1</v>
      </c>
      <c r="H1738" t="s">
        <v>2379</v>
      </c>
      <c r="I1738" t="str" cm="1">
        <f t="array" ref="I1738">_xlfn.IFS(B1738&lt;=18,"UNDERWEIGHT",B1738&lt;=24.9,"NORMALWEIGHT",B1738&lt;=29.9,"OVERWEIGHT",B1738&gt;=30,"OBESITY")</f>
        <v>NORMALWEIGHT</v>
      </c>
      <c r="J1738" t="str" cm="1">
        <f t="array" ref="J1738">_xlfn.IFS(C1738&lt;=5.7,"NORMAL",C1738&lt;=6.4,"PREDIABETES",C1738&gt;=6.5,"DIABETES")</f>
        <v>NORMAL</v>
      </c>
    </row>
    <row r="1739" spans="1:10" x14ac:dyDescent="0.25">
      <c r="A1739" t="s">
        <v>632</v>
      </c>
      <c r="B1739">
        <v>18.239999999999998</v>
      </c>
      <c r="C1739">
        <v>5.31</v>
      </c>
      <c r="D1739" t="s">
        <v>2380</v>
      </c>
      <c r="E1739" t="s">
        <v>2379</v>
      </c>
      <c r="F1739" t="s">
        <v>2380</v>
      </c>
      <c r="G1739" s="11">
        <v>1</v>
      </c>
      <c r="H1739" t="s">
        <v>2379</v>
      </c>
      <c r="I1739" t="str" cm="1">
        <f t="array" ref="I1739">_xlfn.IFS(B1739&lt;=18,"UNDERWEIGHT",B1739&lt;=24.9,"NORMALWEIGHT",B1739&lt;=29.9,"OVERWEIGHT",B1739&gt;=30,"OBESITY")</f>
        <v>NORMALWEIGHT</v>
      </c>
      <c r="J1739" t="str" cm="1">
        <f t="array" ref="J1739">_xlfn.IFS(C1739&lt;=5.7,"NORMAL",C1739&lt;=6.4,"PREDIABETES",C1739&gt;=6.5,"DIABETES")</f>
        <v>NORMAL</v>
      </c>
    </row>
    <row r="1740" spans="1:10" x14ac:dyDescent="0.25">
      <c r="A1740" t="s">
        <v>630</v>
      </c>
      <c r="B1740">
        <v>37.28</v>
      </c>
      <c r="C1740">
        <v>4.66</v>
      </c>
      <c r="D1740" t="s">
        <v>2379</v>
      </c>
      <c r="E1740" t="s">
        <v>2380</v>
      </c>
      <c r="F1740" t="s">
        <v>2379</v>
      </c>
      <c r="G1740" s="11">
        <v>1</v>
      </c>
      <c r="H1740" t="s">
        <v>2379</v>
      </c>
      <c r="I1740" t="str" cm="1">
        <f t="array" ref="I1740">_xlfn.IFS(B1740&lt;=18,"UNDERWEIGHT",B1740&lt;=24.9,"NORMALWEIGHT",B1740&lt;=29.9,"OVERWEIGHT",B1740&gt;=30,"OBESITY")</f>
        <v>OBESITY</v>
      </c>
      <c r="J1740" t="str" cm="1">
        <f t="array" ref="J1740">_xlfn.IFS(C1740&lt;=5.7,"NORMAL",C1740&lt;=6.4,"PREDIABETES",C1740&gt;=6.5,"DIABETES")</f>
        <v>NORMAL</v>
      </c>
    </row>
    <row r="1741" spans="1:10" x14ac:dyDescent="0.25">
      <c r="A1741" t="s">
        <v>629</v>
      </c>
      <c r="B1741">
        <v>18.2</v>
      </c>
      <c r="C1741">
        <v>6.19</v>
      </c>
      <c r="D1741" t="s">
        <v>2379</v>
      </c>
      <c r="E1741" t="s">
        <v>2379</v>
      </c>
      <c r="F1741" t="s">
        <v>2380</v>
      </c>
      <c r="G1741" s="11">
        <v>1</v>
      </c>
      <c r="H1741" t="s">
        <v>2379</v>
      </c>
      <c r="I1741" t="str" cm="1">
        <f t="array" ref="I1741">_xlfn.IFS(B1741&lt;=18,"UNDERWEIGHT",B1741&lt;=24.9,"NORMALWEIGHT",B1741&lt;=29.9,"OVERWEIGHT",B1741&gt;=30,"OBESITY")</f>
        <v>NORMALWEIGHT</v>
      </c>
      <c r="J1741" t="str" cm="1">
        <f t="array" ref="J1741">_xlfn.IFS(C1741&lt;=5.7,"NORMAL",C1741&lt;=6.4,"PREDIABETES",C1741&gt;=6.5,"DIABETES")</f>
        <v>PREDIABETES</v>
      </c>
    </row>
    <row r="1742" spans="1:10" x14ac:dyDescent="0.25">
      <c r="A1742" t="s">
        <v>628</v>
      </c>
      <c r="B1742">
        <v>20.53</v>
      </c>
      <c r="C1742">
        <v>4.8600000000000003</v>
      </c>
      <c r="D1742" t="s">
        <v>2379</v>
      </c>
      <c r="E1742" t="s">
        <v>2379</v>
      </c>
      <c r="F1742" t="s">
        <v>2379</v>
      </c>
      <c r="G1742" s="11">
        <v>1</v>
      </c>
      <c r="H1742" t="s">
        <v>2379</v>
      </c>
      <c r="I1742" t="str" cm="1">
        <f t="array" ref="I1742">_xlfn.IFS(B1742&lt;=18,"UNDERWEIGHT",B1742&lt;=24.9,"NORMALWEIGHT",B1742&lt;=29.9,"OVERWEIGHT",B1742&gt;=30,"OBESITY")</f>
        <v>NORMALWEIGHT</v>
      </c>
      <c r="J1742" t="str" cm="1">
        <f t="array" ref="J1742">_xlfn.IFS(C1742&lt;=5.7,"NORMAL",C1742&lt;=6.4,"PREDIABETES",C1742&gt;=6.5,"DIABETES")</f>
        <v>NORMAL</v>
      </c>
    </row>
    <row r="1743" spans="1:10" x14ac:dyDescent="0.25">
      <c r="A1743" t="s">
        <v>627</v>
      </c>
      <c r="B1743">
        <v>23.79</v>
      </c>
      <c r="C1743">
        <v>4.74</v>
      </c>
      <c r="D1743" t="s">
        <v>2379</v>
      </c>
      <c r="E1743" t="s">
        <v>2379</v>
      </c>
      <c r="F1743" t="s">
        <v>2379</v>
      </c>
      <c r="G1743" s="11">
        <v>0</v>
      </c>
      <c r="H1743" t="s">
        <v>2379</v>
      </c>
      <c r="I1743" t="str" cm="1">
        <f t="array" ref="I1743">_xlfn.IFS(B1743&lt;=18,"UNDERWEIGHT",B1743&lt;=24.9,"NORMALWEIGHT",B1743&lt;=29.9,"OVERWEIGHT",B1743&gt;=30,"OBESITY")</f>
        <v>NORMALWEIGHT</v>
      </c>
      <c r="J1743" t="str" cm="1">
        <f t="array" ref="J1743">_xlfn.IFS(C1743&lt;=5.7,"NORMAL",C1743&lt;=6.4,"PREDIABETES",C1743&gt;=6.5,"DIABETES")</f>
        <v>NORMAL</v>
      </c>
    </row>
    <row r="1744" spans="1:10" x14ac:dyDescent="0.25">
      <c r="A1744" t="s">
        <v>626</v>
      </c>
      <c r="B1744">
        <v>29.8</v>
      </c>
      <c r="C1744">
        <v>6.03</v>
      </c>
      <c r="D1744" t="s">
        <v>2379</v>
      </c>
      <c r="E1744" t="s">
        <v>2379</v>
      </c>
      <c r="F1744" t="s">
        <v>2379</v>
      </c>
      <c r="G1744" s="11">
        <v>0</v>
      </c>
      <c r="H1744" t="s">
        <v>2379</v>
      </c>
      <c r="I1744" t="str" cm="1">
        <f t="array" ref="I1744">_xlfn.IFS(B1744&lt;=18,"UNDERWEIGHT",B1744&lt;=24.9,"NORMALWEIGHT",B1744&lt;=29.9,"OVERWEIGHT",B1744&gt;=30,"OBESITY")</f>
        <v>OVERWEIGHT</v>
      </c>
      <c r="J1744" t="str" cm="1">
        <f t="array" ref="J1744">_xlfn.IFS(C1744&lt;=5.7,"NORMAL",C1744&lt;=6.4,"PREDIABETES",C1744&gt;=6.5,"DIABETES")</f>
        <v>PREDIABETES</v>
      </c>
    </row>
    <row r="1745" spans="1:10" x14ac:dyDescent="0.25">
      <c r="A1745" t="s">
        <v>625</v>
      </c>
      <c r="B1745">
        <v>31.54</v>
      </c>
      <c r="C1745">
        <v>4.71</v>
      </c>
      <c r="D1745" t="s">
        <v>2379</v>
      </c>
      <c r="E1745" t="s">
        <v>2379</v>
      </c>
      <c r="F1745" t="s">
        <v>2379</v>
      </c>
      <c r="G1745" s="11">
        <v>0</v>
      </c>
      <c r="H1745" t="s">
        <v>2379</v>
      </c>
      <c r="I1745" t="str" cm="1">
        <f t="array" ref="I1745">_xlfn.IFS(B1745&lt;=18,"UNDERWEIGHT",B1745&lt;=24.9,"NORMALWEIGHT",B1745&lt;=29.9,"OVERWEIGHT",B1745&gt;=30,"OBESITY")</f>
        <v>OBESITY</v>
      </c>
      <c r="J1745" t="str" cm="1">
        <f t="array" ref="J1745">_xlfn.IFS(C1745&lt;=5.7,"NORMAL",C1745&lt;=6.4,"PREDIABETES",C1745&gt;=6.5,"DIABETES")</f>
        <v>NORMAL</v>
      </c>
    </row>
    <row r="1746" spans="1:10" x14ac:dyDescent="0.25">
      <c r="A1746" t="s">
        <v>624</v>
      </c>
      <c r="B1746">
        <v>20.82</v>
      </c>
      <c r="C1746">
        <v>5.55</v>
      </c>
      <c r="D1746" t="s">
        <v>2379</v>
      </c>
      <c r="E1746" t="s">
        <v>2379</v>
      </c>
      <c r="F1746" t="s">
        <v>2379</v>
      </c>
      <c r="G1746" s="11">
        <v>1</v>
      </c>
      <c r="H1746" t="s">
        <v>2379</v>
      </c>
      <c r="I1746" t="str" cm="1">
        <f t="array" ref="I1746">_xlfn.IFS(B1746&lt;=18,"UNDERWEIGHT",B1746&lt;=24.9,"NORMALWEIGHT",B1746&lt;=29.9,"OVERWEIGHT",B1746&gt;=30,"OBESITY")</f>
        <v>NORMALWEIGHT</v>
      </c>
      <c r="J1746" t="str" cm="1">
        <f t="array" ref="J1746">_xlfn.IFS(C1746&lt;=5.7,"NORMAL",C1746&lt;=6.4,"PREDIABETES",C1746&gt;=6.5,"DIABETES")</f>
        <v>NORMAL</v>
      </c>
    </row>
    <row r="1747" spans="1:10" x14ac:dyDescent="0.25">
      <c r="A1747" t="s">
        <v>623</v>
      </c>
      <c r="B1747">
        <v>38.83</v>
      </c>
      <c r="C1747">
        <v>4.78</v>
      </c>
      <c r="D1747" t="s">
        <v>2379</v>
      </c>
      <c r="E1747" t="s">
        <v>2379</v>
      </c>
      <c r="F1747" t="s">
        <v>2380</v>
      </c>
      <c r="G1747" s="11">
        <v>1</v>
      </c>
      <c r="H1747" t="s">
        <v>2379</v>
      </c>
      <c r="I1747" t="str" cm="1">
        <f t="array" ref="I1747">_xlfn.IFS(B1747&lt;=18,"UNDERWEIGHT",B1747&lt;=24.9,"NORMALWEIGHT",B1747&lt;=29.9,"OVERWEIGHT",B1747&gt;=30,"OBESITY")</f>
        <v>OBESITY</v>
      </c>
      <c r="J1747" t="str" cm="1">
        <f t="array" ref="J1747">_xlfn.IFS(C1747&lt;=5.7,"NORMAL",C1747&lt;=6.4,"PREDIABETES",C1747&gt;=6.5,"DIABETES")</f>
        <v>NORMAL</v>
      </c>
    </row>
    <row r="1748" spans="1:10" x14ac:dyDescent="0.25">
      <c r="A1748" t="s">
        <v>622</v>
      </c>
      <c r="B1748">
        <v>23.44</v>
      </c>
      <c r="C1748">
        <v>4.6500000000000004</v>
      </c>
      <c r="D1748" t="s">
        <v>2380</v>
      </c>
      <c r="E1748" t="s">
        <v>2379</v>
      </c>
      <c r="F1748" t="s">
        <v>2379</v>
      </c>
      <c r="G1748" s="11">
        <v>1</v>
      </c>
      <c r="H1748" t="s">
        <v>2379</v>
      </c>
      <c r="I1748" t="str" cm="1">
        <f t="array" ref="I1748">_xlfn.IFS(B1748&lt;=18,"UNDERWEIGHT",B1748&lt;=24.9,"NORMALWEIGHT",B1748&lt;=29.9,"OVERWEIGHT",B1748&gt;=30,"OBESITY")</f>
        <v>NORMALWEIGHT</v>
      </c>
      <c r="J1748" t="str" cm="1">
        <f t="array" ref="J1748">_xlfn.IFS(C1748&lt;=5.7,"NORMAL",C1748&lt;=6.4,"PREDIABETES",C1748&gt;=6.5,"DIABETES")</f>
        <v>NORMAL</v>
      </c>
    </row>
    <row r="1749" spans="1:10" x14ac:dyDescent="0.25">
      <c r="A1749" t="s">
        <v>621</v>
      </c>
      <c r="B1749">
        <v>24.13</v>
      </c>
      <c r="C1749">
        <v>5.2</v>
      </c>
      <c r="D1749" t="s">
        <v>2379</v>
      </c>
      <c r="E1749" t="s">
        <v>2379</v>
      </c>
      <c r="F1749" t="s">
        <v>2379</v>
      </c>
      <c r="G1749" s="11">
        <v>1</v>
      </c>
      <c r="H1749" t="s">
        <v>2379</v>
      </c>
      <c r="I1749" t="str" cm="1">
        <f t="array" ref="I1749">_xlfn.IFS(B1749&lt;=18,"UNDERWEIGHT",B1749&lt;=24.9,"NORMALWEIGHT",B1749&lt;=29.9,"OVERWEIGHT",B1749&gt;=30,"OBESITY")</f>
        <v>NORMALWEIGHT</v>
      </c>
      <c r="J1749" t="str" cm="1">
        <f t="array" ref="J1749">_xlfn.IFS(C1749&lt;=5.7,"NORMAL",C1749&lt;=6.4,"PREDIABETES",C1749&gt;=6.5,"DIABETES")</f>
        <v>NORMAL</v>
      </c>
    </row>
    <row r="1750" spans="1:10" x14ac:dyDescent="0.25">
      <c r="A1750" t="s">
        <v>620</v>
      </c>
      <c r="B1750">
        <v>42.13</v>
      </c>
      <c r="C1750">
        <v>4.54</v>
      </c>
      <c r="D1750" t="s">
        <v>2380</v>
      </c>
      <c r="E1750" t="s">
        <v>2379</v>
      </c>
      <c r="F1750" t="s">
        <v>2379</v>
      </c>
      <c r="G1750" s="11">
        <v>1</v>
      </c>
      <c r="H1750" t="s">
        <v>2379</v>
      </c>
      <c r="I1750" t="str" cm="1">
        <f t="array" ref="I1750">_xlfn.IFS(B1750&lt;=18,"UNDERWEIGHT",B1750&lt;=24.9,"NORMALWEIGHT",B1750&lt;=29.9,"OVERWEIGHT",B1750&gt;=30,"OBESITY")</f>
        <v>OBESITY</v>
      </c>
      <c r="J1750" t="str" cm="1">
        <f t="array" ref="J1750">_xlfn.IFS(C1750&lt;=5.7,"NORMAL",C1750&lt;=6.4,"PREDIABETES",C1750&gt;=6.5,"DIABETES")</f>
        <v>NORMAL</v>
      </c>
    </row>
    <row r="1751" spans="1:10" x14ac:dyDescent="0.25">
      <c r="A1751" t="s">
        <v>619</v>
      </c>
      <c r="B1751">
        <v>17.86</v>
      </c>
      <c r="C1751">
        <v>4.1100000000000003</v>
      </c>
      <c r="D1751" t="s">
        <v>2379</v>
      </c>
      <c r="E1751" t="s">
        <v>2379</v>
      </c>
      <c r="F1751" t="s">
        <v>2379</v>
      </c>
      <c r="G1751" s="11">
        <v>1</v>
      </c>
      <c r="H1751" t="s">
        <v>2379</v>
      </c>
      <c r="I1751" t="str" cm="1">
        <f t="array" ref="I1751">_xlfn.IFS(B1751&lt;=18,"UNDERWEIGHT",B1751&lt;=24.9,"NORMALWEIGHT",B1751&lt;=29.9,"OVERWEIGHT",B1751&gt;=30,"OBESITY")</f>
        <v>UNDERWEIGHT</v>
      </c>
      <c r="J1751" t="str" cm="1">
        <f t="array" ref="J1751">_xlfn.IFS(C1751&lt;=5.7,"NORMAL",C1751&lt;=6.4,"PREDIABETES",C1751&gt;=6.5,"DIABETES")</f>
        <v>NORMAL</v>
      </c>
    </row>
    <row r="1752" spans="1:10" x14ac:dyDescent="0.25">
      <c r="A1752" t="s">
        <v>618</v>
      </c>
      <c r="B1752">
        <v>32.78</v>
      </c>
      <c r="C1752">
        <v>4.63</v>
      </c>
      <c r="D1752" t="s">
        <v>2379</v>
      </c>
      <c r="E1752" t="s">
        <v>2379</v>
      </c>
      <c r="F1752" t="s">
        <v>2379</v>
      </c>
      <c r="G1752" s="11">
        <v>0</v>
      </c>
      <c r="H1752" t="s">
        <v>2379</v>
      </c>
      <c r="I1752" t="str" cm="1">
        <f t="array" ref="I1752">_xlfn.IFS(B1752&lt;=18,"UNDERWEIGHT",B1752&lt;=24.9,"NORMALWEIGHT",B1752&lt;=29.9,"OVERWEIGHT",B1752&gt;=30,"OBESITY")</f>
        <v>OBESITY</v>
      </c>
      <c r="J1752" t="str" cm="1">
        <f t="array" ref="J1752">_xlfn.IFS(C1752&lt;=5.7,"NORMAL",C1752&lt;=6.4,"PREDIABETES",C1752&gt;=6.5,"DIABETES")</f>
        <v>NORMAL</v>
      </c>
    </row>
    <row r="1753" spans="1:10" x14ac:dyDescent="0.25">
      <c r="A1753" t="s">
        <v>617</v>
      </c>
      <c r="B1753">
        <v>23.9</v>
      </c>
      <c r="C1753">
        <v>6.06</v>
      </c>
      <c r="D1753" t="s">
        <v>2380</v>
      </c>
      <c r="E1753" t="s">
        <v>2379</v>
      </c>
      <c r="F1753" t="s">
        <v>2380</v>
      </c>
      <c r="G1753" s="11">
        <v>1</v>
      </c>
      <c r="H1753" t="s">
        <v>2379</v>
      </c>
      <c r="I1753" t="str" cm="1">
        <f t="array" ref="I1753">_xlfn.IFS(B1753&lt;=18,"UNDERWEIGHT",B1753&lt;=24.9,"NORMALWEIGHT",B1753&lt;=29.9,"OVERWEIGHT",B1753&gt;=30,"OBESITY")</f>
        <v>NORMALWEIGHT</v>
      </c>
      <c r="J1753" t="str" cm="1">
        <f t="array" ref="J1753">_xlfn.IFS(C1753&lt;=5.7,"NORMAL",C1753&lt;=6.4,"PREDIABETES",C1753&gt;=6.5,"DIABETES")</f>
        <v>PREDIABETES</v>
      </c>
    </row>
    <row r="1754" spans="1:10" x14ac:dyDescent="0.25">
      <c r="A1754" t="s">
        <v>616</v>
      </c>
      <c r="B1754">
        <v>15.47</v>
      </c>
      <c r="C1754">
        <v>8.43</v>
      </c>
      <c r="D1754" t="s">
        <v>2379</v>
      </c>
      <c r="E1754" t="s">
        <v>2379</v>
      </c>
      <c r="F1754" t="s">
        <v>2379</v>
      </c>
      <c r="G1754" s="11">
        <v>0</v>
      </c>
      <c r="H1754" t="s">
        <v>2379</v>
      </c>
      <c r="I1754" t="str" cm="1">
        <f t="array" ref="I1754">_xlfn.IFS(B1754&lt;=18,"UNDERWEIGHT",B1754&lt;=24.9,"NORMALWEIGHT",B1754&lt;=29.9,"OVERWEIGHT",B1754&gt;=30,"OBESITY")</f>
        <v>UNDERWEIGHT</v>
      </c>
      <c r="J1754" t="str" cm="1">
        <f t="array" ref="J1754">_xlfn.IFS(C1754&lt;=5.7,"NORMAL",C1754&lt;=6.4,"PREDIABETES",C1754&gt;=6.5,"DIABETES")</f>
        <v>DIABETES</v>
      </c>
    </row>
    <row r="1755" spans="1:10" x14ac:dyDescent="0.25">
      <c r="A1755" t="s">
        <v>615</v>
      </c>
      <c r="B1755">
        <v>28.54</v>
      </c>
      <c r="C1755">
        <v>5.51</v>
      </c>
      <c r="D1755" t="s">
        <v>2379</v>
      </c>
      <c r="E1755" t="s">
        <v>2379</v>
      </c>
      <c r="F1755" t="s">
        <v>2380</v>
      </c>
      <c r="G1755" s="11">
        <v>1</v>
      </c>
      <c r="H1755" t="s">
        <v>2379</v>
      </c>
      <c r="I1755" t="str" cm="1">
        <f t="array" ref="I1755">_xlfn.IFS(B1755&lt;=18,"UNDERWEIGHT",B1755&lt;=24.9,"NORMALWEIGHT",B1755&lt;=29.9,"OVERWEIGHT",B1755&gt;=30,"OBESITY")</f>
        <v>OVERWEIGHT</v>
      </c>
      <c r="J1755" t="str" cm="1">
        <f t="array" ref="J1755">_xlfn.IFS(C1755&lt;=5.7,"NORMAL",C1755&lt;=6.4,"PREDIABETES",C1755&gt;=6.5,"DIABETES")</f>
        <v>NORMAL</v>
      </c>
    </row>
    <row r="1756" spans="1:10" x14ac:dyDescent="0.25">
      <c r="A1756" t="s">
        <v>614</v>
      </c>
      <c r="B1756">
        <v>18.54</v>
      </c>
      <c r="C1756">
        <v>4.95</v>
      </c>
      <c r="D1756" t="s">
        <v>2379</v>
      </c>
      <c r="E1756" t="s">
        <v>2379</v>
      </c>
      <c r="F1756" t="s">
        <v>2379</v>
      </c>
      <c r="G1756" s="11">
        <v>0</v>
      </c>
      <c r="H1756" t="s">
        <v>2379</v>
      </c>
      <c r="I1756" t="str" cm="1">
        <f t="array" ref="I1756">_xlfn.IFS(B1756&lt;=18,"UNDERWEIGHT",B1756&lt;=24.9,"NORMALWEIGHT",B1756&lt;=29.9,"OVERWEIGHT",B1756&gt;=30,"OBESITY")</f>
        <v>NORMALWEIGHT</v>
      </c>
      <c r="J1756" t="str" cm="1">
        <f t="array" ref="J1756">_xlfn.IFS(C1756&lt;=5.7,"NORMAL",C1756&lt;=6.4,"PREDIABETES",C1756&gt;=6.5,"DIABETES")</f>
        <v>NORMAL</v>
      </c>
    </row>
    <row r="1757" spans="1:10" x14ac:dyDescent="0.25">
      <c r="A1757" t="s">
        <v>613</v>
      </c>
      <c r="B1757">
        <v>32.18</v>
      </c>
      <c r="C1757">
        <v>6.44</v>
      </c>
      <c r="D1757" t="s">
        <v>2380</v>
      </c>
      <c r="E1757" t="s">
        <v>2379</v>
      </c>
      <c r="F1757" t="s">
        <v>2380</v>
      </c>
      <c r="G1757" s="11">
        <v>1</v>
      </c>
      <c r="H1757" t="s">
        <v>2379</v>
      </c>
      <c r="I1757" t="str" cm="1">
        <f t="array" ref="I1757">_xlfn.IFS(B1757&lt;=18,"UNDERWEIGHT",B1757&lt;=24.9,"NORMALWEIGHT",B1757&lt;=29.9,"OVERWEIGHT",B1757&gt;=30,"OBESITY")</f>
        <v>OBESITY</v>
      </c>
      <c r="J1757" t="str" cm="1">
        <f t="array" ref="J1757">_xlfn.IFS(C1757&lt;=5.7,"NORMAL",C1757&lt;=6.49,"PREDIABETES",C1757&gt;=6.5,"DIABETES")</f>
        <v>PREDIABETES</v>
      </c>
    </row>
    <row r="1758" spans="1:10" x14ac:dyDescent="0.25">
      <c r="A1758" t="s">
        <v>612</v>
      </c>
      <c r="B1758">
        <v>37.380000000000003</v>
      </c>
      <c r="C1758">
        <v>6.05</v>
      </c>
      <c r="D1758" t="s">
        <v>2380</v>
      </c>
      <c r="E1758" t="s">
        <v>2379</v>
      </c>
      <c r="F1758" t="s">
        <v>2379</v>
      </c>
      <c r="G1758" s="11">
        <v>0</v>
      </c>
      <c r="H1758" t="s">
        <v>2379</v>
      </c>
      <c r="I1758" t="str" cm="1">
        <f t="array" ref="I1758">_xlfn.IFS(B1758&lt;=18,"UNDERWEIGHT",B1758&lt;=24.9,"NORMALWEIGHT",B1758&lt;=29.9,"OVERWEIGHT",B1758&gt;=30,"OBESITY")</f>
        <v>OBESITY</v>
      </c>
      <c r="J1758" t="str" cm="1">
        <f t="array" ref="J1758">_xlfn.IFS(C1758&lt;=5.7,"NORMAL",C1758&lt;=6.4,"PREDIABETES",C1758&gt;=6.5,"DIABETES")</f>
        <v>PREDIABETES</v>
      </c>
    </row>
    <row r="1759" spans="1:10" x14ac:dyDescent="0.25">
      <c r="A1759" t="s">
        <v>611</v>
      </c>
      <c r="B1759">
        <v>31.12</v>
      </c>
      <c r="C1759">
        <v>4.76</v>
      </c>
      <c r="D1759" t="s">
        <v>2380</v>
      </c>
      <c r="E1759" t="s">
        <v>2379</v>
      </c>
      <c r="F1759" t="s">
        <v>2380</v>
      </c>
      <c r="G1759" s="11">
        <v>1</v>
      </c>
      <c r="H1759" t="s">
        <v>2379</v>
      </c>
      <c r="I1759" t="str" cm="1">
        <f t="array" ref="I1759">_xlfn.IFS(B1759&lt;=18,"UNDERWEIGHT",B1759&lt;=24.9,"NORMALWEIGHT",B1759&lt;=29.9,"OVERWEIGHT",B1759&gt;=30,"OBESITY")</f>
        <v>OBESITY</v>
      </c>
      <c r="J1759" t="str" cm="1">
        <f t="array" ref="J1759">_xlfn.IFS(C1759&lt;=5.7,"NORMAL",C1759&lt;=6.4,"PREDIABETES",C1759&gt;=6.5,"DIABETES")</f>
        <v>NORMAL</v>
      </c>
    </row>
    <row r="1760" spans="1:10" x14ac:dyDescent="0.25">
      <c r="A1760" t="s">
        <v>610</v>
      </c>
      <c r="B1760">
        <v>22.01</v>
      </c>
      <c r="C1760">
        <v>6.72</v>
      </c>
      <c r="D1760" t="s">
        <v>2380</v>
      </c>
      <c r="E1760" t="s">
        <v>2379</v>
      </c>
      <c r="F1760" t="s">
        <v>2379</v>
      </c>
      <c r="G1760" s="11">
        <v>1</v>
      </c>
      <c r="H1760" t="s">
        <v>2379</v>
      </c>
      <c r="I1760" t="str" cm="1">
        <f t="array" ref="I1760">_xlfn.IFS(B1760&lt;=18,"UNDERWEIGHT",B1760&lt;=24.9,"NORMALWEIGHT",B1760&lt;=29.9,"OVERWEIGHT",B1760&gt;=30,"OBESITY")</f>
        <v>NORMALWEIGHT</v>
      </c>
      <c r="J1760" t="str" cm="1">
        <f t="array" ref="J1760">_xlfn.IFS(C1760&lt;=5.7,"NORMAL",C1760&lt;=6.4,"PREDIABETES",C1760&gt;=6.5,"DIABETES")</f>
        <v>DIABETES</v>
      </c>
    </row>
    <row r="1761" spans="1:10" x14ac:dyDescent="0.25">
      <c r="A1761" t="s">
        <v>609</v>
      </c>
      <c r="B1761">
        <v>27.645</v>
      </c>
      <c r="C1761">
        <v>5.7</v>
      </c>
      <c r="D1761" t="s">
        <v>2379</v>
      </c>
      <c r="E1761" t="s">
        <v>2379</v>
      </c>
      <c r="F1761" t="s">
        <v>2379</v>
      </c>
      <c r="G1761" s="11">
        <v>0</v>
      </c>
      <c r="H1761" t="s">
        <v>2379</v>
      </c>
      <c r="I1761" t="str" cm="1">
        <f t="array" ref="I1761">_xlfn.IFS(B1761&lt;=18,"UNDERWEIGHT",B1761&lt;=24.9,"NORMALWEIGHT",B1761&lt;=29.9,"OVERWEIGHT",B1761&gt;=30,"OBESITY")</f>
        <v>OVERWEIGHT</v>
      </c>
      <c r="J1761" t="str" cm="1">
        <f t="array" ref="J1761">_xlfn.IFS(C1761&lt;=5.7,"NORMAL",C1761&lt;=6.4,"PREDIABETES",C1761&gt;=6.5,"DIABETES")</f>
        <v>NORMAL</v>
      </c>
    </row>
    <row r="1762" spans="1:10" x14ac:dyDescent="0.25">
      <c r="A1762" t="s">
        <v>608</v>
      </c>
      <c r="B1762">
        <v>29.64</v>
      </c>
      <c r="C1762">
        <v>5.31</v>
      </c>
      <c r="D1762" t="s">
        <v>2380</v>
      </c>
      <c r="E1762" t="s">
        <v>2379</v>
      </c>
      <c r="F1762" t="s">
        <v>2379</v>
      </c>
      <c r="G1762" s="11">
        <v>0</v>
      </c>
      <c r="H1762" t="s">
        <v>2379</v>
      </c>
      <c r="I1762" t="str" cm="1">
        <f t="array" ref="I1762">_xlfn.IFS(B1762&lt;=18,"UNDERWEIGHT",B1762&lt;=24.9,"NORMALWEIGHT",B1762&lt;=29.9,"OVERWEIGHT",B1762&gt;=30,"OBESITY")</f>
        <v>OVERWEIGHT</v>
      </c>
      <c r="J1762" t="str" cm="1">
        <f t="array" ref="J1762">_xlfn.IFS(C1762&lt;=5.7,"NORMAL",C1762&lt;=6.4,"PREDIABETES",C1762&gt;=6.5,"DIABETES")</f>
        <v>NORMAL</v>
      </c>
    </row>
    <row r="1763" spans="1:10" x14ac:dyDescent="0.25">
      <c r="A1763" t="s">
        <v>607</v>
      </c>
      <c r="B1763">
        <v>33.700000000000003</v>
      </c>
      <c r="C1763">
        <v>4.32</v>
      </c>
      <c r="D1763" t="s">
        <v>2380</v>
      </c>
      <c r="E1763" t="s">
        <v>2379</v>
      </c>
      <c r="F1763" t="s">
        <v>2379</v>
      </c>
      <c r="G1763" s="11">
        <v>1</v>
      </c>
      <c r="H1763" t="s">
        <v>2379</v>
      </c>
      <c r="I1763" t="str" cm="1">
        <f t="array" ref="I1763">_xlfn.IFS(B1763&lt;=18,"UNDERWEIGHT",B1763&lt;=24.9,"NORMALWEIGHT",B1763&lt;=29.9,"OVERWEIGHT",B1763&gt;=30,"OBESITY")</f>
        <v>OBESITY</v>
      </c>
      <c r="J1763" t="str" cm="1">
        <f t="array" ref="J1763">_xlfn.IFS(C1763&lt;=5.7,"NORMAL",C1763&lt;=6.4,"PREDIABETES",C1763&gt;=6.5,"DIABETES")</f>
        <v>NORMAL</v>
      </c>
    </row>
    <row r="1764" spans="1:10" x14ac:dyDescent="0.25">
      <c r="A1764" t="s">
        <v>606</v>
      </c>
      <c r="B1764">
        <v>27.5</v>
      </c>
      <c r="C1764">
        <v>4.2300000000000004</v>
      </c>
      <c r="D1764" t="s">
        <v>2380</v>
      </c>
      <c r="E1764" t="s">
        <v>2379</v>
      </c>
      <c r="F1764" t="s">
        <v>2379</v>
      </c>
      <c r="G1764" s="11">
        <v>1</v>
      </c>
      <c r="H1764" t="s">
        <v>2379</v>
      </c>
      <c r="I1764" t="str" cm="1">
        <f t="array" ref="I1764">_xlfn.IFS(B1764&lt;=18,"UNDERWEIGHT",B1764&lt;=24.9,"NORMALWEIGHT",B1764&lt;=29.9,"OVERWEIGHT",B1764&gt;=30,"OBESITY")</f>
        <v>OVERWEIGHT</v>
      </c>
      <c r="J1764" t="str" cm="1">
        <f t="array" ref="J1764">_xlfn.IFS(C1764&lt;=5.7,"NORMAL",C1764&lt;=6.4,"PREDIABETES",C1764&gt;=6.5,"DIABETES")</f>
        <v>NORMAL</v>
      </c>
    </row>
    <row r="1765" spans="1:10" x14ac:dyDescent="0.25">
      <c r="A1765" t="s">
        <v>605</v>
      </c>
      <c r="B1765">
        <v>16.12</v>
      </c>
      <c r="C1765">
        <v>6.09</v>
      </c>
      <c r="D1765" t="s">
        <v>2379</v>
      </c>
      <c r="E1765" t="s">
        <v>2379</v>
      </c>
      <c r="F1765" t="s">
        <v>2379</v>
      </c>
      <c r="G1765" s="11">
        <v>0</v>
      </c>
      <c r="H1765" t="s">
        <v>2379</v>
      </c>
      <c r="I1765" t="str" cm="1">
        <f t="array" ref="I1765">_xlfn.IFS(B1765&lt;=18,"UNDERWEIGHT",B1765&lt;=24.9,"NORMALWEIGHT",B1765&lt;=29.9,"OVERWEIGHT",B1765&gt;=30,"OBESITY")</f>
        <v>UNDERWEIGHT</v>
      </c>
      <c r="J1765" t="str" cm="1">
        <f t="array" ref="J1765">_xlfn.IFS(C1765&lt;=5.7,"NORMAL",C1765&lt;=6.4,"PREDIABETES",C1765&gt;=6.5,"DIABETES")</f>
        <v>PREDIABETES</v>
      </c>
    </row>
    <row r="1766" spans="1:10" x14ac:dyDescent="0.25">
      <c r="A1766" t="s">
        <v>604</v>
      </c>
      <c r="B1766">
        <v>26.73</v>
      </c>
      <c r="C1766">
        <v>4.74</v>
      </c>
      <c r="D1766" t="s">
        <v>2380</v>
      </c>
      <c r="E1766" t="s">
        <v>2379</v>
      </c>
      <c r="F1766" t="s">
        <v>2379</v>
      </c>
      <c r="G1766" s="11">
        <v>1</v>
      </c>
      <c r="H1766" t="s">
        <v>2379</v>
      </c>
      <c r="I1766" t="str" cm="1">
        <f t="array" ref="I1766">_xlfn.IFS(B1766&lt;=18,"UNDERWEIGHT",B1766&lt;=24.9,"NORMALWEIGHT",B1766&lt;=29.9,"OVERWEIGHT",B1766&gt;=30,"OBESITY")</f>
        <v>OVERWEIGHT</v>
      </c>
      <c r="J1766" t="str" cm="1">
        <f t="array" ref="J1766">_xlfn.IFS(C1766&lt;=5.7,"NORMAL",C1766&lt;=6.4,"PREDIABETES",C1766&gt;=6.5,"DIABETES")</f>
        <v>NORMAL</v>
      </c>
    </row>
    <row r="1767" spans="1:10" x14ac:dyDescent="0.25">
      <c r="A1767" t="s">
        <v>603</v>
      </c>
      <c r="B1767">
        <v>37.25</v>
      </c>
      <c r="C1767">
        <v>6.23</v>
      </c>
      <c r="D1767" t="s">
        <v>2380</v>
      </c>
      <c r="E1767" t="s">
        <v>2379</v>
      </c>
      <c r="F1767" t="s">
        <v>2379</v>
      </c>
      <c r="G1767" s="11">
        <v>0</v>
      </c>
      <c r="H1767" t="s">
        <v>2379</v>
      </c>
      <c r="I1767" t="str" cm="1">
        <f t="array" ref="I1767">_xlfn.IFS(B1767&lt;=18,"UNDERWEIGHT",B1767&lt;=24.9,"NORMALWEIGHT",B1767&lt;=29.9,"OVERWEIGHT",B1767&gt;=30,"OBESITY")</f>
        <v>OBESITY</v>
      </c>
      <c r="J1767" t="str" cm="1">
        <f t="array" ref="J1767">_xlfn.IFS(C1767&lt;=5.7,"NORMAL",C1767&lt;=6.4,"PREDIABETES",C1767&gt;=6.5,"DIABETES")</f>
        <v>PREDIABETES</v>
      </c>
    </row>
    <row r="1768" spans="1:10" x14ac:dyDescent="0.25">
      <c r="A1768" t="s">
        <v>602</v>
      </c>
      <c r="B1768">
        <v>23.56</v>
      </c>
      <c r="C1768">
        <v>5.45</v>
      </c>
      <c r="D1768" t="s">
        <v>2380</v>
      </c>
      <c r="E1768" t="s">
        <v>2379</v>
      </c>
      <c r="F1768" t="s">
        <v>2379</v>
      </c>
      <c r="G1768" s="11">
        <v>1</v>
      </c>
      <c r="H1768" t="s">
        <v>2379</v>
      </c>
      <c r="I1768" t="str" cm="1">
        <f t="array" ref="I1768">_xlfn.IFS(B1768&lt;=18,"UNDERWEIGHT",B1768&lt;=24.9,"NORMALWEIGHT",B1768&lt;=29.9,"OVERWEIGHT",B1768&gt;=30,"OBESITY")</f>
        <v>NORMALWEIGHT</v>
      </c>
      <c r="J1768" t="str" cm="1">
        <f t="array" ref="J1768">_xlfn.IFS(C1768&lt;=5.7,"NORMAL",C1768&lt;=6.4,"PREDIABETES",C1768&gt;=6.5,"DIABETES")</f>
        <v>NORMAL</v>
      </c>
    </row>
    <row r="1769" spans="1:10" x14ac:dyDescent="0.25">
      <c r="A1769" t="s">
        <v>601</v>
      </c>
      <c r="B1769">
        <v>15.84</v>
      </c>
      <c r="C1769">
        <v>10.34</v>
      </c>
      <c r="D1769" t="s">
        <v>2379</v>
      </c>
      <c r="E1769" t="s">
        <v>2379</v>
      </c>
      <c r="F1769" t="s">
        <v>2379</v>
      </c>
      <c r="G1769" s="11">
        <v>2</v>
      </c>
      <c r="H1769" t="s">
        <v>2379</v>
      </c>
      <c r="I1769" t="str" cm="1">
        <f t="array" ref="I1769">_xlfn.IFS(B1769&lt;=18,"UNDERWEIGHT",B1769&lt;=24.9,"NORMALWEIGHT",B1769&lt;=29.9,"OVERWEIGHT",B1769&gt;=30,"OBESITY")</f>
        <v>UNDERWEIGHT</v>
      </c>
      <c r="J1769" t="str" cm="1">
        <f t="array" ref="J1769">_xlfn.IFS(C1769&lt;=5.7,"NORMAL",C1769&lt;=6.4,"PREDIABETES",C1769&gt;=6.5,"DIABETES")</f>
        <v>DIABETES</v>
      </c>
    </row>
    <row r="1770" spans="1:10" x14ac:dyDescent="0.25">
      <c r="A1770" t="s">
        <v>600</v>
      </c>
      <c r="B1770">
        <v>36.630000000000003</v>
      </c>
      <c r="C1770">
        <v>5.15</v>
      </c>
      <c r="D1770" t="s">
        <v>2379</v>
      </c>
      <c r="E1770" t="s">
        <v>2379</v>
      </c>
      <c r="F1770" t="s">
        <v>2379</v>
      </c>
      <c r="G1770" s="11">
        <v>0</v>
      </c>
      <c r="H1770" t="s">
        <v>2379</v>
      </c>
      <c r="I1770" t="str" cm="1">
        <f t="array" ref="I1770">_xlfn.IFS(B1770&lt;=18,"UNDERWEIGHT",B1770&lt;=24.9,"NORMALWEIGHT",B1770&lt;=29.9,"OVERWEIGHT",B1770&gt;=30,"OBESITY")</f>
        <v>OBESITY</v>
      </c>
      <c r="J1770" t="str" cm="1">
        <f t="array" ref="J1770">_xlfn.IFS(C1770&lt;=5.7,"NORMAL",C1770&lt;=6.4,"PREDIABETES",C1770&gt;=6.5,"DIABETES")</f>
        <v>NORMAL</v>
      </c>
    </row>
    <row r="1771" spans="1:10" x14ac:dyDescent="0.25">
      <c r="A1771" t="s">
        <v>599</v>
      </c>
      <c r="B1771">
        <v>16.47</v>
      </c>
      <c r="C1771">
        <v>11.72</v>
      </c>
      <c r="D1771" t="s">
        <v>2379</v>
      </c>
      <c r="E1771" t="s">
        <v>2379</v>
      </c>
      <c r="F1771" t="s">
        <v>2379</v>
      </c>
      <c r="G1771" s="11">
        <v>0</v>
      </c>
      <c r="H1771" t="s">
        <v>2379</v>
      </c>
      <c r="I1771" t="str" cm="1">
        <f t="array" ref="I1771">_xlfn.IFS(B1771&lt;=18,"UNDERWEIGHT",B1771&lt;=24.9,"NORMALWEIGHT",B1771&lt;=29.9,"OVERWEIGHT",B1771&gt;=30,"OBESITY")</f>
        <v>UNDERWEIGHT</v>
      </c>
      <c r="J1771" t="str" cm="1">
        <f t="array" ref="J1771">_xlfn.IFS(C1771&lt;=5.7,"NORMAL",C1771&lt;=6.4,"PREDIABETES",C1771&gt;=6.5,"DIABETES")</f>
        <v>DIABETES</v>
      </c>
    </row>
    <row r="1772" spans="1:10" x14ac:dyDescent="0.25">
      <c r="A1772" t="s">
        <v>598</v>
      </c>
      <c r="B1772">
        <v>25.8</v>
      </c>
      <c r="C1772">
        <v>5.29</v>
      </c>
      <c r="D1772" t="s">
        <v>2379</v>
      </c>
      <c r="E1772" t="s">
        <v>2379</v>
      </c>
      <c r="F1772" t="s">
        <v>2379</v>
      </c>
      <c r="G1772" s="11">
        <v>0</v>
      </c>
      <c r="H1772" t="s">
        <v>2379</v>
      </c>
      <c r="I1772" t="str" cm="1">
        <f t="array" ref="I1772">_xlfn.IFS(B1772&lt;=18,"UNDERWEIGHT",B1772&lt;=24.9,"NORMALWEIGHT",B1772&lt;=29.9,"OVERWEIGHT",B1772&gt;=30,"OBESITY")</f>
        <v>OVERWEIGHT</v>
      </c>
      <c r="J1772" t="str" cm="1">
        <f t="array" ref="J1772">_xlfn.IFS(C1772&lt;=5.7,"NORMAL",C1772&lt;=6.4,"PREDIABETES",C1772&gt;=6.5,"DIABETES")</f>
        <v>NORMAL</v>
      </c>
    </row>
    <row r="1773" spans="1:10" x14ac:dyDescent="0.25">
      <c r="A1773" t="s">
        <v>597</v>
      </c>
      <c r="B1773">
        <v>23.6</v>
      </c>
      <c r="C1773">
        <v>4.33</v>
      </c>
      <c r="D1773" t="s">
        <v>2379</v>
      </c>
      <c r="E1773" t="s">
        <v>2379</v>
      </c>
      <c r="F1773" t="s">
        <v>2379</v>
      </c>
      <c r="G1773" s="11">
        <v>0</v>
      </c>
      <c r="H1773" t="s">
        <v>2379</v>
      </c>
      <c r="I1773" t="str" cm="1">
        <f t="array" ref="I1773">_xlfn.IFS(B1773&lt;=18,"UNDERWEIGHT",B1773&lt;=24.9,"NORMALWEIGHT",B1773&lt;=29.9,"OVERWEIGHT",B1773&gt;=30,"OBESITY")</f>
        <v>NORMALWEIGHT</v>
      </c>
      <c r="J1773" t="str" cm="1">
        <f t="array" ref="J1773">_xlfn.IFS(C1773&lt;=5.7,"NORMAL",C1773&lt;=6.4,"PREDIABETES",C1773&gt;=6.5,"DIABETES")</f>
        <v>NORMAL</v>
      </c>
    </row>
    <row r="1774" spans="1:10" x14ac:dyDescent="0.25">
      <c r="A1774" t="s">
        <v>596</v>
      </c>
      <c r="B1774">
        <v>32.11</v>
      </c>
      <c r="C1774">
        <v>6.24</v>
      </c>
      <c r="D1774" t="s">
        <v>2379</v>
      </c>
      <c r="E1774" t="s">
        <v>2379</v>
      </c>
      <c r="F1774" t="s">
        <v>2380</v>
      </c>
      <c r="G1774" s="11">
        <v>1</v>
      </c>
      <c r="H1774" t="s">
        <v>2379</v>
      </c>
      <c r="I1774" t="str" cm="1">
        <f t="array" ref="I1774">_xlfn.IFS(B1774&lt;=18,"UNDERWEIGHT",B1774&lt;=24.9,"NORMALWEIGHT",B1774&lt;=29.9,"OVERWEIGHT",B1774&gt;=30,"OBESITY")</f>
        <v>OBESITY</v>
      </c>
      <c r="J1774" t="str" cm="1">
        <f t="array" ref="J1774">_xlfn.IFS(C1774&lt;=5.7,"NORMAL",C1774&lt;=6.4,"PREDIABETES",C1774&gt;=6.5,"DIABETES")</f>
        <v>PREDIABETES</v>
      </c>
    </row>
    <row r="1775" spans="1:10" x14ac:dyDescent="0.25">
      <c r="A1775" t="s">
        <v>595</v>
      </c>
      <c r="B1775">
        <v>30.114999999999998</v>
      </c>
      <c r="C1775">
        <v>11.61</v>
      </c>
      <c r="D1775" t="s">
        <v>2379</v>
      </c>
      <c r="E1775" t="s">
        <v>2379</v>
      </c>
      <c r="F1775" t="s">
        <v>2379</v>
      </c>
      <c r="G1775" s="11">
        <v>0</v>
      </c>
      <c r="H1775" t="s">
        <v>2379</v>
      </c>
      <c r="I1775" t="str" cm="1">
        <f t="array" ref="I1775">_xlfn.IFS(B1775&lt;=18,"UNDERWEIGHT",B1775&lt;=24.9,"NORMALWEIGHT",B1775&lt;=29.9,"OVERWEIGHT",B1775&gt;=30,"OBESITY")</f>
        <v>OBESITY</v>
      </c>
      <c r="J1775" t="str" cm="1">
        <f t="array" ref="J1775">_xlfn.IFS(C1775&lt;=5.7,"NORMAL",C1775&lt;=6.4,"PREDIABETES",C1775&gt;=6.5,"DIABETES")</f>
        <v>DIABETES</v>
      </c>
    </row>
    <row r="1776" spans="1:10" x14ac:dyDescent="0.25">
      <c r="A1776" t="s">
        <v>594</v>
      </c>
      <c r="B1776">
        <v>20.28</v>
      </c>
      <c r="C1776">
        <v>11.07</v>
      </c>
      <c r="D1776" t="s">
        <v>2380</v>
      </c>
      <c r="E1776" t="s">
        <v>2379</v>
      </c>
      <c r="F1776" t="s">
        <v>2379</v>
      </c>
      <c r="G1776" s="11">
        <v>0</v>
      </c>
      <c r="H1776" t="s">
        <v>2379</v>
      </c>
      <c r="I1776" t="str" cm="1">
        <f t="array" ref="I1776">_xlfn.IFS(B1776&lt;=18,"UNDERWEIGHT",B1776&lt;=24.9,"NORMALWEIGHT",B1776&lt;=29.9,"OVERWEIGHT",B1776&gt;=30,"OBESITY")</f>
        <v>NORMALWEIGHT</v>
      </c>
      <c r="J1776" t="str" cm="1">
        <f t="array" ref="J1776">_xlfn.IFS(C1776&lt;=5.7,"NORMAL",C1776&lt;=6.4,"PREDIABETES",C1776&gt;=6.5,"DIABETES")</f>
        <v>DIABETES</v>
      </c>
    </row>
    <row r="1777" spans="1:10" x14ac:dyDescent="0.25">
      <c r="A1777" t="s">
        <v>593</v>
      </c>
      <c r="B1777">
        <v>20.234999999999999</v>
      </c>
      <c r="C1777">
        <v>5.19</v>
      </c>
      <c r="D1777" t="s">
        <v>2379</v>
      </c>
      <c r="E1777" t="s">
        <v>2379</v>
      </c>
      <c r="F1777" t="s">
        <v>2380</v>
      </c>
      <c r="G1777" s="11">
        <v>1</v>
      </c>
      <c r="H1777" t="s">
        <v>2379</v>
      </c>
      <c r="I1777" t="str" cm="1">
        <f t="array" ref="I1777">_xlfn.IFS(B1777&lt;=18,"UNDERWEIGHT",B1777&lt;=24.9,"NORMALWEIGHT",B1777&lt;=29.9,"OVERWEIGHT",B1777&gt;=30,"OBESITY")</f>
        <v>NORMALWEIGHT</v>
      </c>
      <c r="J1777" t="str" cm="1">
        <f t="array" ref="J1777">_xlfn.IFS(C1777&lt;=5.7,"NORMAL",C1777&lt;=6.4,"PREDIABETES",C1777&gt;=6.5,"DIABETES")</f>
        <v>NORMAL</v>
      </c>
    </row>
    <row r="1778" spans="1:10" x14ac:dyDescent="0.25">
      <c r="A1778" t="s">
        <v>592</v>
      </c>
      <c r="B1778">
        <v>25.27</v>
      </c>
      <c r="C1778">
        <v>5.7</v>
      </c>
      <c r="D1778" t="s">
        <v>2380</v>
      </c>
      <c r="E1778" t="s">
        <v>2379</v>
      </c>
      <c r="F1778" t="s">
        <v>2379</v>
      </c>
      <c r="G1778" s="11">
        <v>1</v>
      </c>
      <c r="H1778" t="s">
        <v>2379</v>
      </c>
      <c r="I1778" t="str" cm="1">
        <f t="array" ref="I1778">_xlfn.IFS(B1778&lt;=18,"UNDERWEIGHT",B1778&lt;=24.9,"NORMALWEIGHT",B1778&lt;=29.9,"OVERWEIGHT",B1778&gt;=30,"OBESITY")</f>
        <v>OVERWEIGHT</v>
      </c>
      <c r="J1778" t="str" cm="1">
        <f t="array" ref="J1778">_xlfn.IFS(C1778&lt;=5.7,"NORMAL",C1778&lt;=6.4,"PREDIABETES",C1778&gt;=6.5,"DIABETES")</f>
        <v>NORMAL</v>
      </c>
    </row>
    <row r="1779" spans="1:10" x14ac:dyDescent="0.25">
      <c r="A1779" t="s">
        <v>591</v>
      </c>
      <c r="B1779">
        <v>24.24</v>
      </c>
      <c r="C1779">
        <v>6.15</v>
      </c>
      <c r="D1779" t="s">
        <v>2379</v>
      </c>
      <c r="E1779" t="s">
        <v>2379</v>
      </c>
      <c r="F1779" t="s">
        <v>2379</v>
      </c>
      <c r="G1779" s="11">
        <v>0</v>
      </c>
      <c r="H1779" t="s">
        <v>2379</v>
      </c>
      <c r="I1779" t="str" cm="1">
        <f t="array" ref="I1779">_xlfn.IFS(B1779&lt;=18,"UNDERWEIGHT",B1779&lt;=24.9,"NORMALWEIGHT",B1779&lt;=29.9,"OVERWEIGHT",B1779&gt;=30,"OBESITY")</f>
        <v>NORMALWEIGHT</v>
      </c>
      <c r="J1779" t="str" cm="1">
        <f t="array" ref="J1779">_xlfn.IFS(C1779&lt;=5.7,"NORMAL",C1779&lt;=6.4,"PREDIABETES",C1779&gt;=6.5,"DIABETES")</f>
        <v>PREDIABETES</v>
      </c>
    </row>
    <row r="1780" spans="1:10" x14ac:dyDescent="0.25">
      <c r="A1780" t="s">
        <v>590</v>
      </c>
      <c r="B1780">
        <v>35.75</v>
      </c>
      <c r="C1780">
        <v>5.07</v>
      </c>
      <c r="D1780" t="s">
        <v>2379</v>
      </c>
      <c r="E1780" t="s">
        <v>2379</v>
      </c>
      <c r="F1780" t="s">
        <v>2379</v>
      </c>
      <c r="G1780" s="11">
        <v>0</v>
      </c>
      <c r="H1780" t="s">
        <v>2379</v>
      </c>
      <c r="I1780" t="str" cm="1">
        <f t="array" ref="I1780">_xlfn.IFS(B1780&lt;=18,"UNDERWEIGHT",B1780&lt;=24.9,"NORMALWEIGHT",B1780&lt;=29.9,"OVERWEIGHT",B1780&gt;=30,"OBESITY")</f>
        <v>OBESITY</v>
      </c>
      <c r="J1780" t="str" cm="1">
        <f t="array" ref="J1780">_xlfn.IFS(C1780&lt;=5.7,"NORMAL",C1780&lt;=6.4,"PREDIABETES",C1780&gt;=6.5,"DIABETES")</f>
        <v>NORMAL</v>
      </c>
    </row>
    <row r="1781" spans="1:10" x14ac:dyDescent="0.25">
      <c r="A1781" t="s">
        <v>589</v>
      </c>
      <c r="B1781">
        <v>29.92</v>
      </c>
      <c r="C1781">
        <v>10.97</v>
      </c>
      <c r="D1781" t="s">
        <v>2380</v>
      </c>
      <c r="E1781" t="s">
        <v>2379</v>
      </c>
      <c r="F1781" t="s">
        <v>2379</v>
      </c>
      <c r="G1781" s="11">
        <v>1</v>
      </c>
      <c r="H1781" t="s">
        <v>2379</v>
      </c>
      <c r="I1781" t="str" cm="1">
        <f t="array" ref="I1781">_xlfn.IFS(B1781&lt;=18,"UNDERWEIGHT",B1781&lt;=24.9,"NORMALWEIGHT",B1781&lt;=29.92,"OVERWEIGHT",B1781&gt;=30,"OBESITY")</f>
        <v>OVERWEIGHT</v>
      </c>
      <c r="J1781" t="str" cm="1">
        <f t="array" ref="J1781">_xlfn.IFS(C1781&lt;=5.7,"NORMAL",C1781&lt;=6.4,"PREDIABETES",C1781&gt;=6.5,"DIABETES")</f>
        <v>DIABETES</v>
      </c>
    </row>
    <row r="1782" spans="1:10" x14ac:dyDescent="0.25">
      <c r="A1782" t="s">
        <v>588</v>
      </c>
      <c r="B1782">
        <v>26.2</v>
      </c>
      <c r="C1782">
        <v>10.93</v>
      </c>
      <c r="D1782" t="s">
        <v>2380</v>
      </c>
      <c r="E1782" t="s">
        <v>2379</v>
      </c>
      <c r="F1782" t="s">
        <v>2379</v>
      </c>
      <c r="G1782" s="11">
        <v>1</v>
      </c>
      <c r="H1782" t="s">
        <v>2379</v>
      </c>
      <c r="I1782" t="str" cm="1">
        <f t="array" ref="I1782">_xlfn.IFS(B1782&lt;=18,"UNDERWEIGHT",B1782&lt;=24.9,"NORMALWEIGHT",B1782&lt;=29.9,"OVERWEIGHT",B1782&gt;=30,"OBESITY")</f>
        <v>OVERWEIGHT</v>
      </c>
      <c r="J1782" t="str" cm="1">
        <f t="array" ref="J1782">_xlfn.IFS(C1782&lt;=5.7,"NORMAL",C1782&lt;=6.4,"PREDIABETES",C1782&gt;=6.5,"DIABETES")</f>
        <v>DIABETES</v>
      </c>
    </row>
    <row r="1783" spans="1:10" x14ac:dyDescent="0.25">
      <c r="A1783" t="s">
        <v>587</v>
      </c>
      <c r="B1783">
        <v>26.695</v>
      </c>
      <c r="C1783">
        <v>4.21</v>
      </c>
      <c r="D1783" t="s">
        <v>2380</v>
      </c>
      <c r="E1783" t="s">
        <v>2379</v>
      </c>
      <c r="F1783" t="s">
        <v>2380</v>
      </c>
      <c r="G1783" s="11">
        <v>1</v>
      </c>
      <c r="H1783" t="s">
        <v>2379</v>
      </c>
      <c r="I1783" t="str" cm="1">
        <f t="array" ref="I1783">_xlfn.IFS(B1783&lt;=18,"UNDERWEIGHT",B1783&lt;=24.9,"NORMALWEIGHT",B1783&lt;=29.9,"OVERWEIGHT",B1783&gt;=30,"OBESITY")</f>
        <v>OVERWEIGHT</v>
      </c>
      <c r="J1783" t="str" cm="1">
        <f t="array" ref="J1783">_xlfn.IFS(C1783&lt;=5.7,"NORMAL",C1783&lt;=6.4,"PREDIABETES",C1783&gt;=6.5,"DIABETES")</f>
        <v>NORMAL</v>
      </c>
    </row>
    <row r="1784" spans="1:10" x14ac:dyDescent="0.25">
      <c r="A1784" t="s">
        <v>586</v>
      </c>
      <c r="B1784">
        <v>23.16</v>
      </c>
      <c r="C1784">
        <v>5.5</v>
      </c>
      <c r="D1784" t="s">
        <v>2379</v>
      </c>
      <c r="E1784" t="s">
        <v>2379</v>
      </c>
      <c r="F1784" t="s">
        <v>2379</v>
      </c>
      <c r="G1784" s="11">
        <v>0</v>
      </c>
      <c r="H1784" t="s">
        <v>2379</v>
      </c>
      <c r="I1784" t="str" cm="1">
        <f t="array" ref="I1784">_xlfn.IFS(B1784&lt;=18,"UNDERWEIGHT",B1784&lt;=24.9,"NORMALWEIGHT",B1784&lt;=29.9,"OVERWEIGHT",B1784&gt;=30,"OBESITY")</f>
        <v>NORMALWEIGHT</v>
      </c>
      <c r="J1784" t="str" cm="1">
        <f t="array" ref="J1784">_xlfn.IFS(C1784&lt;=5.7,"NORMAL",C1784&lt;=6.4,"PREDIABETES",C1784&gt;=6.5,"DIABETES")</f>
        <v>NORMAL</v>
      </c>
    </row>
    <row r="1785" spans="1:10" x14ac:dyDescent="0.25">
      <c r="A1785" t="s">
        <v>585</v>
      </c>
      <c r="B1785">
        <v>32.585000000000001</v>
      </c>
      <c r="C1785">
        <v>4.93</v>
      </c>
      <c r="D1785" t="s">
        <v>2380</v>
      </c>
      <c r="E1785" t="s">
        <v>2379</v>
      </c>
      <c r="F1785" t="s">
        <v>2379</v>
      </c>
      <c r="G1785" s="11">
        <v>1</v>
      </c>
      <c r="H1785" t="s">
        <v>2379</v>
      </c>
      <c r="I1785" t="str" cm="1">
        <f t="array" ref="I1785">_xlfn.IFS(B1785&lt;=18,"UNDERWEIGHT",B1785&lt;=24.9,"NORMALWEIGHT",B1785&lt;=29.9,"OVERWEIGHT",B1785&gt;=30,"OBESITY")</f>
        <v>OBESITY</v>
      </c>
      <c r="J1785" t="str" cm="1">
        <f t="array" ref="J1785">_xlfn.IFS(C1785&lt;=5.7,"NORMAL",C1785&lt;=6.4,"PREDIABETES",C1785&gt;=6.5,"DIABETES")</f>
        <v>NORMAL</v>
      </c>
    </row>
    <row r="1786" spans="1:10" x14ac:dyDescent="0.25">
      <c r="A1786" t="s">
        <v>584</v>
      </c>
      <c r="B1786">
        <v>33.97</v>
      </c>
      <c r="C1786">
        <v>5.6</v>
      </c>
      <c r="D1786" t="s">
        <v>2380</v>
      </c>
      <c r="E1786" t="s">
        <v>2379</v>
      </c>
      <c r="F1786" t="s">
        <v>2379</v>
      </c>
      <c r="G1786" s="11">
        <v>0</v>
      </c>
      <c r="H1786" t="s">
        <v>2379</v>
      </c>
      <c r="I1786" t="str" cm="1">
        <f t="array" ref="I1786">_xlfn.IFS(B1786&lt;=18,"UNDERWEIGHT",B1786&lt;=24.9,"NORMALWEIGHT",B1786&lt;=29.9,"OVERWEIGHT",B1786&gt;=30,"OBESITY")</f>
        <v>OBESITY</v>
      </c>
      <c r="J1786" t="str" cm="1">
        <f t="array" ref="J1786">_xlfn.IFS(C1786&lt;=5.7,"NORMAL",C1786&lt;=6.4,"PREDIABETES",C1786&gt;=6.5,"DIABETES")</f>
        <v>NORMAL</v>
      </c>
    </row>
    <row r="1787" spans="1:10" x14ac:dyDescent="0.25">
      <c r="A1787" t="s">
        <v>583</v>
      </c>
      <c r="B1787">
        <v>16.57</v>
      </c>
      <c r="C1787">
        <v>9.99</v>
      </c>
      <c r="D1787" t="s">
        <v>2379</v>
      </c>
      <c r="E1787" t="s">
        <v>2379</v>
      </c>
      <c r="F1787" t="s">
        <v>2379</v>
      </c>
      <c r="G1787" s="11">
        <v>0</v>
      </c>
      <c r="H1787" t="s">
        <v>2379</v>
      </c>
      <c r="I1787" t="str" cm="1">
        <f t="array" ref="I1787">_xlfn.IFS(B1787&lt;=18,"UNDERWEIGHT",B1787&lt;=24.9,"NORMALWEIGHT",B1787&lt;=29.9,"OVERWEIGHT",B1787&gt;=30,"OBESITY")</f>
        <v>UNDERWEIGHT</v>
      </c>
      <c r="J1787" t="str" cm="1">
        <f t="array" ref="J1787">_xlfn.IFS(C1787&lt;=5.7,"NORMAL",C1787&lt;=6.4,"PREDIABETES",C1787&gt;=6.5,"DIABETES")</f>
        <v>DIABETES</v>
      </c>
    </row>
    <row r="1788" spans="1:10" x14ac:dyDescent="0.25">
      <c r="A1788" t="s">
        <v>582</v>
      </c>
      <c r="B1788">
        <v>17.55</v>
      </c>
      <c r="C1788">
        <v>5.93</v>
      </c>
      <c r="D1788" t="s">
        <v>2379</v>
      </c>
      <c r="E1788" t="s">
        <v>2379</v>
      </c>
      <c r="F1788" t="s">
        <v>2380</v>
      </c>
      <c r="G1788" s="11">
        <v>1</v>
      </c>
      <c r="H1788" t="s">
        <v>2379</v>
      </c>
      <c r="I1788" t="str" cm="1">
        <f t="array" ref="I1788">_xlfn.IFS(B1788&lt;=18,"UNDERWEIGHT",B1788&lt;=24.9,"NORMALWEIGHT",B1788&lt;=29.9,"OVERWEIGHT",B1788&gt;=30,"OBESITY")</f>
        <v>UNDERWEIGHT</v>
      </c>
      <c r="J1788" t="str" cm="1">
        <f t="array" ref="J1788">_xlfn.IFS(C1788&lt;=5.7,"NORMAL",C1788&lt;=6.4,"PREDIABETES",C1788&gt;=6.5,"DIABETES")</f>
        <v>PREDIABETES</v>
      </c>
    </row>
    <row r="1789" spans="1:10" x14ac:dyDescent="0.25">
      <c r="A1789" t="s">
        <v>581</v>
      </c>
      <c r="B1789">
        <v>29.41</v>
      </c>
      <c r="C1789">
        <v>6.29</v>
      </c>
      <c r="D1789" t="s">
        <v>2380</v>
      </c>
      <c r="E1789" t="s">
        <v>2379</v>
      </c>
      <c r="F1789" t="s">
        <v>2379</v>
      </c>
      <c r="G1789" s="11">
        <v>1</v>
      </c>
      <c r="H1789" t="s">
        <v>2379</v>
      </c>
      <c r="I1789" t="str" cm="1">
        <f t="array" ref="I1789">_xlfn.IFS(B1789&lt;=18,"UNDERWEIGHT",B1789&lt;=24.9,"NORMALWEIGHT",B1789&lt;=29.9,"OVERWEIGHT",B1789&gt;=30,"OBESITY")</f>
        <v>OVERWEIGHT</v>
      </c>
      <c r="J1789" t="str" cm="1">
        <f t="array" ref="J1789">_xlfn.IFS(C1789&lt;=5.7,"NORMAL",C1789&lt;=6.4,"PREDIABETES",C1789&gt;=6.5,"DIABETES")</f>
        <v>PREDIABETES</v>
      </c>
    </row>
    <row r="1790" spans="1:10" x14ac:dyDescent="0.25">
      <c r="A1790" t="s">
        <v>580</v>
      </c>
      <c r="B1790">
        <v>17.91</v>
      </c>
      <c r="C1790">
        <v>5.65</v>
      </c>
      <c r="D1790" t="s">
        <v>2379</v>
      </c>
      <c r="E1790" t="s">
        <v>2379</v>
      </c>
      <c r="F1790" t="s">
        <v>2379</v>
      </c>
      <c r="G1790" s="11">
        <v>1</v>
      </c>
      <c r="H1790" t="s">
        <v>2379</v>
      </c>
      <c r="I1790" t="str" cm="1">
        <f t="array" ref="I1790">_xlfn.IFS(B1790&lt;=18,"UNDERWEIGHT",B1790&lt;=24.9,"NORMALWEIGHT",B1790&lt;=29.9,"OVERWEIGHT",B1790&gt;=30,"OBESITY")</f>
        <v>UNDERWEIGHT</v>
      </c>
      <c r="J1790" t="str" cm="1">
        <f t="array" ref="J1790">_xlfn.IFS(C1790&lt;=5.7,"NORMAL",C1790&lt;=6.4,"PREDIABETES",C1790&gt;=6.5,"DIABETES")</f>
        <v>NORMAL</v>
      </c>
    </row>
    <row r="1791" spans="1:10" x14ac:dyDescent="0.25">
      <c r="A1791" t="s">
        <v>579</v>
      </c>
      <c r="B1791">
        <v>31.57</v>
      </c>
      <c r="C1791">
        <v>6.15</v>
      </c>
      <c r="D1791" t="s">
        <v>2379</v>
      </c>
      <c r="E1791" t="s">
        <v>2379</v>
      </c>
      <c r="F1791" t="s">
        <v>2379</v>
      </c>
      <c r="G1791" s="11">
        <v>1</v>
      </c>
      <c r="H1791" t="s">
        <v>2379</v>
      </c>
      <c r="I1791" t="str" cm="1">
        <f t="array" ref="I1791">_xlfn.IFS(B1791&lt;=18,"UNDERWEIGHT",B1791&lt;=24.9,"NORMALWEIGHT",B1791&lt;=29.9,"OVERWEIGHT",B1791&gt;=30,"OBESITY")</f>
        <v>OBESITY</v>
      </c>
      <c r="J1791" t="str" cm="1">
        <f t="array" ref="J1791">_xlfn.IFS(C1791&lt;=5.7,"NORMAL",C1791&lt;=6.4,"PREDIABETES",C1791&gt;=6.5,"DIABETES")</f>
        <v>PREDIABETES</v>
      </c>
    </row>
    <row r="1792" spans="1:10" x14ac:dyDescent="0.25">
      <c r="A1792" t="s">
        <v>578</v>
      </c>
      <c r="B1792">
        <v>33.18</v>
      </c>
      <c r="C1792">
        <v>5.22</v>
      </c>
      <c r="D1792" t="s">
        <v>2379</v>
      </c>
      <c r="E1792" t="s">
        <v>2380</v>
      </c>
      <c r="F1792" t="s">
        <v>2379</v>
      </c>
      <c r="G1792" s="11">
        <v>1</v>
      </c>
      <c r="H1792" t="s">
        <v>2379</v>
      </c>
      <c r="I1792" t="str" cm="1">
        <f t="array" ref="I1792">_xlfn.IFS(B1792&lt;=18,"UNDERWEIGHT",B1792&lt;=24.9,"NORMALWEIGHT",B1792&lt;=29.9,"OVERWEIGHT",B1792&gt;=30,"OBESITY")</f>
        <v>OBESITY</v>
      </c>
      <c r="J1792" t="str" cm="1">
        <f t="array" ref="J1792">_xlfn.IFS(C1792&lt;=5.7,"NORMAL",C1792&lt;=6.4,"PREDIABETES",C1792&gt;=6.5,"DIABETES")</f>
        <v>NORMAL</v>
      </c>
    </row>
    <row r="1793" spans="1:10" x14ac:dyDescent="0.25">
      <c r="A1793" t="s">
        <v>577</v>
      </c>
      <c r="B1793">
        <v>37</v>
      </c>
      <c r="C1793">
        <v>11.66</v>
      </c>
      <c r="D1793" t="s">
        <v>2379</v>
      </c>
      <c r="E1793" t="s">
        <v>2379</v>
      </c>
      <c r="F1793" t="s">
        <v>2379</v>
      </c>
      <c r="G1793" s="11">
        <v>0</v>
      </c>
      <c r="H1793" t="s">
        <v>2379</v>
      </c>
      <c r="I1793" t="str" cm="1">
        <f t="array" ref="I1793">_xlfn.IFS(B1793&lt;=18,"UNDERWEIGHT",B1793&lt;=24.9,"NORMALWEIGHT",B1793&lt;=29.9,"OVERWEIGHT",B1793&gt;=30,"OBESITY")</f>
        <v>OBESITY</v>
      </c>
      <c r="J1793" t="str" cm="1">
        <f t="array" ref="J1793">_xlfn.IFS(C1793&lt;=5.7,"NORMAL",C1793&lt;=6.4,"PREDIABETES",C1793&gt;=6.5,"DIABETES")</f>
        <v>DIABETES</v>
      </c>
    </row>
    <row r="1794" spans="1:10" x14ac:dyDescent="0.25">
      <c r="A1794" t="s">
        <v>576</v>
      </c>
      <c r="B1794">
        <v>18.905000000000001</v>
      </c>
      <c r="C1794">
        <v>4.91</v>
      </c>
      <c r="D1794" t="s">
        <v>2380</v>
      </c>
      <c r="E1794" t="s">
        <v>2379</v>
      </c>
      <c r="F1794" t="s">
        <v>2379</v>
      </c>
      <c r="G1794" s="11">
        <v>1</v>
      </c>
      <c r="H1794" t="s">
        <v>2379</v>
      </c>
      <c r="I1794" t="str" cm="1">
        <f t="array" ref="I1794">_xlfn.IFS(B1794&lt;=18,"UNDERWEIGHT",B1794&lt;=24.9,"NORMALWEIGHT",B1794&lt;=29.9,"OVERWEIGHT",B1794&gt;=30,"OBESITY")</f>
        <v>NORMALWEIGHT</v>
      </c>
      <c r="J1794" t="str" cm="1">
        <f t="array" ref="J1794">_xlfn.IFS(C1794&lt;=5.7,"NORMAL",C1794&lt;=6.4,"PREDIABETES",C1794&gt;=6.5,"DIABETES")</f>
        <v>NORMAL</v>
      </c>
    </row>
    <row r="1795" spans="1:10" x14ac:dyDescent="0.25">
      <c r="A1795" t="s">
        <v>575</v>
      </c>
      <c r="B1795">
        <v>20.03</v>
      </c>
      <c r="C1795">
        <v>9.25</v>
      </c>
      <c r="D1795" t="s">
        <v>2380</v>
      </c>
      <c r="E1795" t="s">
        <v>2379</v>
      </c>
      <c r="F1795" t="s">
        <v>2379</v>
      </c>
      <c r="G1795" s="11">
        <v>0</v>
      </c>
      <c r="H1795" t="s">
        <v>2379</v>
      </c>
      <c r="I1795" t="str" cm="1">
        <f t="array" ref="I1795">_xlfn.IFS(B1795&lt;=18,"UNDERWEIGHT",B1795&lt;=24.9,"NORMALWEIGHT",B1795&lt;=29.9,"OVERWEIGHT",B1795&gt;=30,"OBESITY")</f>
        <v>NORMALWEIGHT</v>
      </c>
      <c r="J1795" t="str" cm="1">
        <f t="array" ref="J1795">_xlfn.IFS(C1795&lt;=5.7,"NORMAL",C1795&lt;=6.4,"PREDIABETES",C1795&gt;=6.5,"DIABETES")</f>
        <v>DIABETES</v>
      </c>
    </row>
    <row r="1796" spans="1:10" x14ac:dyDescent="0.25">
      <c r="A1796" t="s">
        <v>574</v>
      </c>
      <c r="B1796">
        <v>16.7</v>
      </c>
      <c r="C1796">
        <v>11.48</v>
      </c>
      <c r="D1796" t="s">
        <v>2379</v>
      </c>
      <c r="E1796" t="s">
        <v>2379</v>
      </c>
      <c r="F1796" t="s">
        <v>2379</v>
      </c>
      <c r="G1796" s="11">
        <v>0</v>
      </c>
      <c r="H1796" t="s">
        <v>2379</v>
      </c>
      <c r="I1796" t="str" cm="1">
        <f t="array" ref="I1796">_xlfn.IFS(B1796&lt;=18,"UNDERWEIGHT",B1796&lt;=24.9,"NORMALWEIGHT",B1796&lt;=29.9,"OVERWEIGHT",B1796&gt;=30,"OBESITY")</f>
        <v>UNDERWEIGHT</v>
      </c>
      <c r="J1796" t="str" cm="1">
        <f t="array" ref="J1796">_xlfn.IFS(C1796&lt;=5.7,"NORMAL",C1796&lt;=6.4,"PREDIABETES",C1796&gt;=6.5,"DIABETES")</f>
        <v>DIABETES</v>
      </c>
    </row>
    <row r="1797" spans="1:10" x14ac:dyDescent="0.25">
      <c r="A1797" t="s">
        <v>573</v>
      </c>
      <c r="B1797">
        <v>39.82</v>
      </c>
      <c r="C1797">
        <v>6.06</v>
      </c>
      <c r="D1797" t="s">
        <v>2379</v>
      </c>
      <c r="E1797" t="s">
        <v>2379</v>
      </c>
      <c r="F1797" t="s">
        <v>2379</v>
      </c>
      <c r="G1797" s="11">
        <v>0</v>
      </c>
      <c r="H1797" t="s">
        <v>2379</v>
      </c>
      <c r="I1797" t="str" cm="1">
        <f t="array" ref="I1797">_xlfn.IFS(B1797&lt;=18,"UNDERWEIGHT",B1797&lt;=24.9,"NORMALWEIGHT",B1797&lt;=29.9,"OVERWEIGHT",B1797&gt;=30,"OBESITY")</f>
        <v>OBESITY</v>
      </c>
      <c r="J1797" t="str" cm="1">
        <f t="array" ref="J1797">_xlfn.IFS(C1797&lt;=5.7,"NORMAL",C1797&lt;=6.4,"PREDIABETES",C1797&gt;=6.5,"DIABETES")</f>
        <v>PREDIABETES</v>
      </c>
    </row>
    <row r="1798" spans="1:10" x14ac:dyDescent="0.25">
      <c r="A1798" t="s">
        <v>572</v>
      </c>
      <c r="B1798">
        <v>22.04</v>
      </c>
      <c r="C1798">
        <v>5.86</v>
      </c>
      <c r="D1798" t="s">
        <v>2379</v>
      </c>
      <c r="E1798" t="s">
        <v>2379</v>
      </c>
      <c r="F1798" t="s">
        <v>2379</v>
      </c>
      <c r="G1798" s="11">
        <v>1</v>
      </c>
      <c r="H1798" t="s">
        <v>2379</v>
      </c>
      <c r="I1798" t="str" cm="1">
        <f t="array" ref="I1798">_xlfn.IFS(B1798&lt;=18,"UNDERWEIGHT",B1798&lt;=24.9,"NORMALWEIGHT",B1798&lt;=29.9,"OVERWEIGHT",B1798&gt;=30,"OBESITY")</f>
        <v>NORMALWEIGHT</v>
      </c>
      <c r="J1798" t="str" cm="1">
        <f t="array" ref="J1798">_xlfn.IFS(C1798&lt;=5.7,"NORMAL",C1798&lt;=6.4,"PREDIABETES",C1798&gt;=6.5,"DIABETES")</f>
        <v>PREDIABETES</v>
      </c>
    </row>
    <row r="1799" spans="1:10" x14ac:dyDescent="0.25">
      <c r="A1799" t="s">
        <v>571</v>
      </c>
      <c r="B1799">
        <v>28.27</v>
      </c>
      <c r="C1799">
        <v>5.33</v>
      </c>
      <c r="D1799" t="s">
        <v>2379</v>
      </c>
      <c r="E1799" t="s">
        <v>2379</v>
      </c>
      <c r="F1799" t="s">
        <v>2379</v>
      </c>
      <c r="G1799" s="11">
        <v>0</v>
      </c>
      <c r="H1799" t="s">
        <v>2379</v>
      </c>
      <c r="I1799" t="str" cm="1">
        <f t="array" ref="I1799">_xlfn.IFS(B1799&lt;=18,"UNDERWEIGHT",B1799&lt;=24.9,"NORMALWEIGHT",B1799&lt;=29.9,"OVERWEIGHT",B1799&gt;=30,"OBESITY")</f>
        <v>OVERWEIGHT</v>
      </c>
      <c r="J1799" t="str" cm="1">
        <f t="array" ref="J1799">_xlfn.IFS(C1799&lt;=5.7,"NORMAL",C1799&lt;=6.4,"PREDIABETES",C1799&gt;=6.5,"DIABETES")</f>
        <v>NORMAL</v>
      </c>
    </row>
    <row r="1800" spans="1:10" x14ac:dyDescent="0.25">
      <c r="A1800" t="s">
        <v>570</v>
      </c>
      <c r="B1800">
        <v>18.5</v>
      </c>
      <c r="C1800">
        <v>5.33</v>
      </c>
      <c r="D1800" t="s">
        <v>2379</v>
      </c>
      <c r="E1800" t="s">
        <v>2379</v>
      </c>
      <c r="F1800" t="s">
        <v>2379</v>
      </c>
      <c r="G1800" s="11">
        <v>0</v>
      </c>
      <c r="H1800" t="s">
        <v>2379</v>
      </c>
      <c r="I1800" t="str" cm="1">
        <f t="array" ref="I1800">_xlfn.IFS(B1800&lt;=18,"UNDERWEIGHT",B1800&lt;=24.9,"NORMALWEIGHT",B1800&lt;=29.9,"OVERWEIGHT",B1800&gt;=30,"OBESITY")</f>
        <v>NORMALWEIGHT</v>
      </c>
      <c r="J1800" t="str" cm="1">
        <f t="array" ref="J1800">_xlfn.IFS(C1800&lt;=5.7,"NORMAL",C1800&lt;=6.4,"PREDIABETES",C1800&gt;=6.5,"DIABETES")</f>
        <v>NORMAL</v>
      </c>
    </row>
    <row r="1801" spans="1:10" x14ac:dyDescent="0.25">
      <c r="A1801" t="s">
        <v>569</v>
      </c>
      <c r="B1801">
        <v>38.6</v>
      </c>
      <c r="C1801">
        <v>6.02</v>
      </c>
      <c r="D1801" t="s">
        <v>2379</v>
      </c>
      <c r="E1801" t="s">
        <v>2379</v>
      </c>
      <c r="F1801" t="s">
        <v>2379</v>
      </c>
      <c r="G1801" s="11">
        <v>1</v>
      </c>
      <c r="H1801" t="s">
        <v>2379</v>
      </c>
      <c r="I1801" t="str" cm="1">
        <f t="array" ref="I1801">_xlfn.IFS(B1801&lt;=18,"UNDERWEIGHT",B1801&lt;=24.9,"NORMALWEIGHT",B1801&lt;=29.9,"OVERWEIGHT",B1801&gt;=30,"OBESITY")</f>
        <v>OBESITY</v>
      </c>
      <c r="J1801" t="str" cm="1">
        <f t="array" ref="J1801">_xlfn.IFS(C1801&lt;=5.7,"NORMAL",C1801&lt;=6.4,"PREDIABETES",C1801&gt;=6.5,"DIABETES")</f>
        <v>PREDIABETES</v>
      </c>
    </row>
    <row r="1802" spans="1:10" x14ac:dyDescent="0.25">
      <c r="A1802" t="s">
        <v>568</v>
      </c>
      <c r="B1802">
        <v>43.12</v>
      </c>
      <c r="C1802">
        <v>6.25</v>
      </c>
      <c r="D1802" t="s">
        <v>2379</v>
      </c>
      <c r="E1802" t="s">
        <v>2379</v>
      </c>
      <c r="F1802" t="s">
        <v>2379</v>
      </c>
      <c r="G1802" s="11">
        <v>1</v>
      </c>
      <c r="H1802" t="s">
        <v>2379</v>
      </c>
      <c r="I1802" t="str" cm="1">
        <f t="array" ref="I1802">_xlfn.IFS(B1802&lt;=18,"UNDERWEIGHT",B1802&lt;=24.9,"NORMALWEIGHT",B1802&lt;=29.9,"OVERWEIGHT",B1802&gt;=30,"OBESITY")</f>
        <v>OBESITY</v>
      </c>
      <c r="J1802" t="str" cm="1">
        <f t="array" ref="J1802">_xlfn.IFS(C1802&lt;=5.7,"NORMAL",C1802&lt;=6.4,"PREDIABETES",C1802&gt;=6.5,"DIABETES")</f>
        <v>PREDIABETES</v>
      </c>
    </row>
    <row r="1803" spans="1:10" x14ac:dyDescent="0.25">
      <c r="A1803" t="s">
        <v>567</v>
      </c>
      <c r="B1803">
        <v>30.5</v>
      </c>
      <c r="C1803">
        <v>4.8099999999999996</v>
      </c>
      <c r="D1803" t="s">
        <v>2379</v>
      </c>
      <c r="E1803" t="s">
        <v>2379</v>
      </c>
      <c r="F1803" t="s">
        <v>2379</v>
      </c>
      <c r="G1803" s="11">
        <v>1</v>
      </c>
      <c r="H1803" t="s">
        <v>2379</v>
      </c>
      <c r="I1803" t="str" cm="1">
        <f t="array" ref="I1803">_xlfn.IFS(B1803&lt;=18,"UNDERWEIGHT",B1803&lt;=24.9,"NORMALWEIGHT",B1803&lt;=29.9,"OVERWEIGHT",B1803&gt;=30,"OBESITY")</f>
        <v>OBESITY</v>
      </c>
      <c r="J1803" t="str" cm="1">
        <f t="array" ref="J1803">_xlfn.IFS(C1803&lt;=5.7,"NORMAL",C1803&lt;=6.4,"PREDIABETES",C1803&gt;=6.5,"DIABETES")</f>
        <v>NORMAL</v>
      </c>
    </row>
    <row r="1804" spans="1:10" x14ac:dyDescent="0.25">
      <c r="A1804" t="s">
        <v>566</v>
      </c>
      <c r="B1804">
        <v>27.61</v>
      </c>
      <c r="C1804">
        <v>4.5999999999999996</v>
      </c>
      <c r="D1804" t="s">
        <v>2379</v>
      </c>
      <c r="E1804" t="s">
        <v>2379</v>
      </c>
      <c r="F1804" t="s">
        <v>2379</v>
      </c>
      <c r="G1804" s="11">
        <v>1</v>
      </c>
      <c r="H1804" t="s">
        <v>2379</v>
      </c>
      <c r="I1804" t="str" cm="1">
        <f t="array" ref="I1804">_xlfn.IFS(B1804&lt;=18,"UNDERWEIGHT",B1804&lt;=24.9,"NORMALWEIGHT",B1804&lt;=29.9,"OVERWEIGHT",B1804&gt;=30,"OBESITY")</f>
        <v>OVERWEIGHT</v>
      </c>
      <c r="J1804" t="str" cm="1">
        <f t="array" ref="J1804">_xlfn.IFS(C1804&lt;=5.7,"NORMAL",C1804&lt;=6.4,"PREDIABETES",C1804&gt;=6.5,"DIABETES")</f>
        <v>NORMAL</v>
      </c>
    </row>
    <row r="1805" spans="1:10" x14ac:dyDescent="0.25">
      <c r="A1805" t="s">
        <v>565</v>
      </c>
      <c r="B1805">
        <v>27.1</v>
      </c>
      <c r="C1805">
        <v>5.08</v>
      </c>
      <c r="D1805" t="s">
        <v>2379</v>
      </c>
      <c r="E1805" t="s">
        <v>2379</v>
      </c>
      <c r="F1805" t="s">
        <v>2379</v>
      </c>
      <c r="G1805" s="11">
        <v>1</v>
      </c>
      <c r="H1805" t="s">
        <v>2379</v>
      </c>
      <c r="I1805" t="str" cm="1">
        <f t="array" ref="I1805">_xlfn.IFS(B1805&lt;=18,"UNDERWEIGHT",B1805&lt;=24.9,"NORMALWEIGHT",B1805&lt;=29.9,"OVERWEIGHT",B1805&gt;=30,"OBESITY")</f>
        <v>OVERWEIGHT</v>
      </c>
      <c r="J1805" t="str" cm="1">
        <f t="array" ref="J1805">_xlfn.IFS(C1805&lt;=5.7,"NORMAL",C1805&lt;=6.4,"PREDIABETES",C1805&gt;=6.5,"DIABETES")</f>
        <v>NORMAL</v>
      </c>
    </row>
    <row r="1806" spans="1:10" x14ac:dyDescent="0.25">
      <c r="A1806" t="s">
        <v>564</v>
      </c>
      <c r="B1806">
        <v>35.93</v>
      </c>
      <c r="C1806">
        <v>5.43</v>
      </c>
      <c r="D1806" t="s">
        <v>2379</v>
      </c>
      <c r="E1806" t="s">
        <v>2380</v>
      </c>
      <c r="F1806" t="s">
        <v>2379</v>
      </c>
      <c r="G1806" s="11">
        <v>1</v>
      </c>
      <c r="H1806" t="s">
        <v>2379</v>
      </c>
      <c r="I1806" t="str" cm="1">
        <f t="array" ref="I1806">_xlfn.IFS(B1806&lt;=18,"UNDERWEIGHT",B1806&lt;=24.9,"NORMALWEIGHT",B1806&lt;=29.9,"OVERWEIGHT",B1806&gt;=30,"OBESITY")</f>
        <v>OBESITY</v>
      </c>
      <c r="J1806" t="str" cm="1">
        <f t="array" ref="J1806">_xlfn.IFS(C1806&lt;=5.7,"NORMAL",C1806&lt;=6.4,"PREDIABETES",C1806&gt;=6.5,"DIABETES")</f>
        <v>NORMAL</v>
      </c>
    </row>
    <row r="1807" spans="1:10" x14ac:dyDescent="0.25">
      <c r="A1807" t="s">
        <v>563</v>
      </c>
      <c r="B1807">
        <v>32.68</v>
      </c>
      <c r="C1807">
        <v>5.44</v>
      </c>
      <c r="D1807" t="s">
        <v>2379</v>
      </c>
      <c r="E1807" t="s">
        <v>2379</v>
      </c>
      <c r="F1807" t="s">
        <v>2379</v>
      </c>
      <c r="G1807" s="11">
        <v>0</v>
      </c>
      <c r="H1807" t="s">
        <v>2379</v>
      </c>
      <c r="I1807" t="str" cm="1">
        <f t="array" ref="I1807">_xlfn.IFS(B1807&lt;=18,"UNDERWEIGHT",B1807&lt;=24.9,"NORMALWEIGHT",B1807&lt;=29.9,"OVERWEIGHT",B1807&gt;=30,"OBESITY")</f>
        <v>OBESITY</v>
      </c>
      <c r="J1807" t="str" cm="1">
        <f t="array" ref="J1807">_xlfn.IFS(C1807&lt;=5.7,"NORMAL",C1807&lt;=6.4,"PREDIABETES",C1807&gt;=6.5,"DIABETES")</f>
        <v>NORMAL</v>
      </c>
    </row>
    <row r="1808" spans="1:10" x14ac:dyDescent="0.25">
      <c r="A1808" t="s">
        <v>562</v>
      </c>
      <c r="B1808">
        <v>20.74</v>
      </c>
      <c r="C1808">
        <v>11.69</v>
      </c>
      <c r="D1808" t="s">
        <v>2380</v>
      </c>
      <c r="E1808" t="s">
        <v>2379</v>
      </c>
      <c r="F1808" t="s">
        <v>2379</v>
      </c>
      <c r="G1808" s="11">
        <v>1</v>
      </c>
      <c r="H1808" t="s">
        <v>2379</v>
      </c>
      <c r="I1808" t="str" cm="1">
        <f t="array" ref="I1808">_xlfn.IFS(B1808&lt;=18,"UNDERWEIGHT",B1808&lt;=24.9,"NORMALWEIGHT",B1808&lt;=29.9,"OVERWEIGHT",B1808&gt;=30,"OBESITY")</f>
        <v>NORMALWEIGHT</v>
      </c>
      <c r="J1808" t="str" cm="1">
        <f t="array" ref="J1808">_xlfn.IFS(C1808&lt;=5.7,"NORMAL",C1808&lt;=6.4,"PREDIABETES",C1808&gt;=6.5,"DIABETES")</f>
        <v>DIABETES</v>
      </c>
    </row>
    <row r="1809" spans="1:10" x14ac:dyDescent="0.25">
      <c r="A1809" t="s">
        <v>561</v>
      </c>
      <c r="B1809">
        <v>15.57</v>
      </c>
      <c r="C1809">
        <v>6.07</v>
      </c>
      <c r="D1809" t="s">
        <v>2379</v>
      </c>
      <c r="E1809" t="s">
        <v>2379</v>
      </c>
      <c r="F1809" t="s">
        <v>2379</v>
      </c>
      <c r="G1809" s="11">
        <v>0</v>
      </c>
      <c r="H1809" t="s">
        <v>2379</v>
      </c>
      <c r="I1809" t="str" cm="1">
        <f t="array" ref="I1809">_xlfn.IFS(B1809&lt;=18,"UNDERWEIGHT",B1809&lt;=24.9,"NORMALWEIGHT",B1809&lt;=29.9,"OVERWEIGHT",B1809&gt;=30,"OBESITY")</f>
        <v>UNDERWEIGHT</v>
      </c>
      <c r="J1809" t="str" cm="1">
        <f t="array" ref="J1809">_xlfn.IFS(C1809&lt;=5.7,"NORMAL",C1809&lt;=6.4,"PREDIABETES",C1809&gt;=6.5,"DIABETES")</f>
        <v>PREDIABETES</v>
      </c>
    </row>
    <row r="1810" spans="1:10" x14ac:dyDescent="0.25">
      <c r="A1810" t="s">
        <v>560</v>
      </c>
      <c r="B1810">
        <v>23.844999999999999</v>
      </c>
      <c r="C1810">
        <v>4.3600000000000003</v>
      </c>
      <c r="D1810" t="s">
        <v>2379</v>
      </c>
      <c r="E1810" t="s">
        <v>2379</v>
      </c>
      <c r="F1810" t="s">
        <v>2379</v>
      </c>
      <c r="G1810" s="11">
        <v>0</v>
      </c>
      <c r="H1810" t="s">
        <v>2379</v>
      </c>
      <c r="I1810" t="str" cm="1">
        <f t="array" ref="I1810">_xlfn.IFS(B1810&lt;=18,"UNDERWEIGHT",B1810&lt;=24.9,"NORMALWEIGHT",B1810&lt;=29.9,"OVERWEIGHT",B1810&gt;=30,"OBESITY")</f>
        <v>NORMALWEIGHT</v>
      </c>
      <c r="J1810" t="str" cm="1">
        <f t="array" ref="J1810">_xlfn.IFS(C1810&lt;=5.7,"NORMAL",C1810&lt;=6.4,"PREDIABETES",C1810&gt;=6.5,"DIABETES")</f>
        <v>NORMAL</v>
      </c>
    </row>
    <row r="1811" spans="1:10" x14ac:dyDescent="0.25">
      <c r="A1811" t="s">
        <v>559</v>
      </c>
      <c r="B1811">
        <v>22.895</v>
      </c>
      <c r="C1811">
        <v>5.24</v>
      </c>
      <c r="D1811" t="s">
        <v>2379</v>
      </c>
      <c r="E1811" t="s">
        <v>2379</v>
      </c>
      <c r="F1811" t="s">
        <v>2379</v>
      </c>
      <c r="G1811" s="11">
        <v>1</v>
      </c>
      <c r="H1811" t="s">
        <v>2379</v>
      </c>
      <c r="I1811" t="str" cm="1">
        <f t="array" ref="I1811">_xlfn.IFS(B1811&lt;=18,"UNDERWEIGHT",B1811&lt;=24.9,"NORMALWEIGHT",B1811&lt;=29.9,"OVERWEIGHT",B1811&gt;=30,"OBESITY")</f>
        <v>NORMALWEIGHT</v>
      </c>
      <c r="J1811" t="str" cm="1">
        <f t="array" ref="J1811">_xlfn.IFS(C1811&lt;=5.7,"NORMAL",C1811&lt;=6.4,"PREDIABETES",C1811&gt;=6.5,"DIABETES")</f>
        <v>NORMAL</v>
      </c>
    </row>
    <row r="1812" spans="1:10" x14ac:dyDescent="0.25">
      <c r="A1812" t="s">
        <v>558</v>
      </c>
      <c r="B1812">
        <v>21.945</v>
      </c>
      <c r="C1812">
        <v>5.37</v>
      </c>
      <c r="D1812" t="s">
        <v>2379</v>
      </c>
      <c r="E1812" t="s">
        <v>2379</v>
      </c>
      <c r="F1812" t="s">
        <v>2379</v>
      </c>
      <c r="G1812" s="11">
        <v>1</v>
      </c>
      <c r="H1812" t="s">
        <v>2379</v>
      </c>
      <c r="I1812" t="str" cm="1">
        <f t="array" ref="I1812">_xlfn.IFS(B1812&lt;=18,"UNDERWEIGHT",B1812&lt;=24.9,"NORMALWEIGHT",B1812&lt;=29.9,"OVERWEIGHT",B1812&gt;=30,"OBESITY")</f>
        <v>NORMALWEIGHT</v>
      </c>
      <c r="J1812" t="str" cm="1">
        <f t="array" ref="J1812">_xlfn.IFS(C1812&lt;=5.7,"NORMAL",C1812&lt;=6.4,"PREDIABETES",C1812&gt;=6.5,"DIABETES")</f>
        <v>NORMAL</v>
      </c>
    </row>
    <row r="1813" spans="1:10" x14ac:dyDescent="0.25">
      <c r="A1813" t="s">
        <v>557</v>
      </c>
      <c r="B1813">
        <v>19.47</v>
      </c>
      <c r="C1813">
        <v>6.6</v>
      </c>
      <c r="D1813" t="s">
        <v>2380</v>
      </c>
      <c r="E1813" t="s">
        <v>2379</v>
      </c>
      <c r="F1813" t="s">
        <v>2379</v>
      </c>
      <c r="G1813" s="11">
        <v>0</v>
      </c>
      <c r="H1813" t="s">
        <v>2379</v>
      </c>
      <c r="I1813" t="str" cm="1">
        <f t="array" ref="I1813">_xlfn.IFS(B1813&lt;=18,"UNDERWEIGHT",B1813&lt;=24.9,"NORMALWEIGHT",B1813&lt;=29.9,"OVERWEIGHT",B1813&gt;=30,"OBESITY")</f>
        <v>NORMALWEIGHT</v>
      </c>
      <c r="J1813" t="str" cm="1">
        <f t="array" ref="J1813">_xlfn.IFS(C1813&lt;=5.7,"NORMAL",C1813&lt;=6.4,"PREDIABETES",C1813&gt;=6.5,"DIABETES")</f>
        <v>DIABETES</v>
      </c>
    </row>
    <row r="1814" spans="1:10" x14ac:dyDescent="0.25">
      <c r="A1814" t="s">
        <v>556</v>
      </c>
      <c r="B1814">
        <v>15.61</v>
      </c>
      <c r="C1814">
        <v>5.77</v>
      </c>
      <c r="D1814" t="s">
        <v>2379</v>
      </c>
      <c r="E1814" t="s">
        <v>2379</v>
      </c>
      <c r="F1814" t="s">
        <v>2379</v>
      </c>
      <c r="G1814" s="11">
        <v>0</v>
      </c>
      <c r="H1814" t="s">
        <v>2379</v>
      </c>
      <c r="I1814" t="str" cm="1">
        <f t="array" ref="I1814">_xlfn.IFS(B1814&lt;=18,"UNDERWEIGHT",B1814&lt;=24.9,"NORMALWEIGHT",B1814&lt;=29.9,"OVERWEIGHT",B1814&gt;=30,"OBESITY")</f>
        <v>UNDERWEIGHT</v>
      </c>
      <c r="J1814" t="str" cm="1">
        <f t="array" ref="J1814">_xlfn.IFS(C1814&lt;=5.7,"NORMAL",C1814&lt;=6.4,"PREDIABETES",C1814&gt;=6.5,"DIABETES")</f>
        <v>PREDIABETES</v>
      </c>
    </row>
    <row r="1815" spans="1:10" x14ac:dyDescent="0.25">
      <c r="A1815" t="s">
        <v>555</v>
      </c>
      <c r="B1815">
        <v>28.6</v>
      </c>
      <c r="C1815">
        <v>6.08</v>
      </c>
      <c r="D1815" t="s">
        <v>2379</v>
      </c>
      <c r="E1815" t="s">
        <v>2379</v>
      </c>
      <c r="F1815" t="s">
        <v>2380</v>
      </c>
      <c r="G1815" s="11">
        <v>1</v>
      </c>
      <c r="H1815" t="s">
        <v>2379</v>
      </c>
      <c r="I1815" t="str" cm="1">
        <f t="array" ref="I1815">_xlfn.IFS(B1815&lt;=18,"UNDERWEIGHT",B1815&lt;=24.9,"NORMALWEIGHT",B1815&lt;=29.9,"OVERWEIGHT",B1815&gt;=30,"OBESITY")</f>
        <v>OVERWEIGHT</v>
      </c>
      <c r="J1815" t="str" cm="1">
        <f t="array" ref="J1815">_xlfn.IFS(C1815&lt;=5.7,"NORMAL",C1815&lt;=6.4,"PREDIABETES",C1815&gt;=6.5,"DIABETES")</f>
        <v>PREDIABETES</v>
      </c>
    </row>
    <row r="1816" spans="1:10" x14ac:dyDescent="0.25">
      <c r="A1816" t="s">
        <v>554</v>
      </c>
      <c r="B1816">
        <v>46.53</v>
      </c>
      <c r="C1816">
        <v>4.16</v>
      </c>
      <c r="D1816" t="s">
        <v>2379</v>
      </c>
      <c r="E1816" t="s">
        <v>2379</v>
      </c>
      <c r="F1816" t="s">
        <v>2379</v>
      </c>
      <c r="G1816" s="11">
        <v>0</v>
      </c>
      <c r="H1816" t="s">
        <v>2379</v>
      </c>
      <c r="I1816" t="str" cm="1">
        <f t="array" ref="I1816">_xlfn.IFS(B1816&lt;=18,"UNDERWEIGHT",B1816&lt;=24.9,"NORMALWEIGHT",B1816&lt;=29.9,"OVERWEIGHT",B1816&gt;=30,"OBESITY")</f>
        <v>OBESITY</v>
      </c>
      <c r="J1816" t="str" cm="1">
        <f t="array" ref="J1816">_xlfn.IFS(C1816&lt;=5.7,"NORMAL",C1816&lt;=6.4,"PREDIABETES",C1816&gt;=6.5,"DIABETES")</f>
        <v>NORMAL</v>
      </c>
    </row>
    <row r="1817" spans="1:10" x14ac:dyDescent="0.25">
      <c r="A1817" t="s">
        <v>553</v>
      </c>
      <c r="B1817">
        <v>34.99</v>
      </c>
      <c r="C1817">
        <v>5.0999999999999996</v>
      </c>
      <c r="D1817" t="s">
        <v>2379</v>
      </c>
      <c r="E1817" t="s">
        <v>2379</v>
      </c>
      <c r="F1817" t="s">
        <v>2380</v>
      </c>
      <c r="G1817" s="11">
        <v>1</v>
      </c>
      <c r="H1817" t="s">
        <v>2379</v>
      </c>
      <c r="I1817" t="str" cm="1">
        <f t="array" ref="I1817">_xlfn.IFS(B1817&lt;=18,"UNDERWEIGHT",B1817&lt;=24.9,"NORMALWEIGHT",B1817&lt;=29.9,"OVERWEIGHT",B1817&gt;=30,"OBESITY")</f>
        <v>OBESITY</v>
      </c>
      <c r="J1817" t="str" cm="1">
        <f t="array" ref="J1817">_xlfn.IFS(C1817&lt;=5.7,"NORMAL",C1817&lt;=6.4,"PREDIABETES",C1817&gt;=6.5,"DIABETES")</f>
        <v>NORMAL</v>
      </c>
    </row>
    <row r="1818" spans="1:10" x14ac:dyDescent="0.25">
      <c r="A1818" t="s">
        <v>552</v>
      </c>
      <c r="B1818">
        <v>17.05</v>
      </c>
      <c r="C1818">
        <v>5.3</v>
      </c>
      <c r="D1818" t="s">
        <v>2379</v>
      </c>
      <c r="E1818" t="s">
        <v>2379</v>
      </c>
      <c r="F1818" t="s">
        <v>2380</v>
      </c>
      <c r="G1818" s="11">
        <v>1</v>
      </c>
      <c r="H1818" t="s">
        <v>2379</v>
      </c>
      <c r="I1818" t="str" cm="1">
        <f t="array" ref="I1818">_xlfn.IFS(B1818&lt;=18,"UNDERWEIGHT",B1818&lt;=24.9,"NORMALWEIGHT",B1818&lt;=29.9,"OVERWEIGHT",B1818&gt;=30,"OBESITY")</f>
        <v>UNDERWEIGHT</v>
      </c>
      <c r="J1818" t="str" cm="1">
        <f t="array" ref="J1818">_xlfn.IFS(C1818&lt;=5.7,"NORMAL",C1818&lt;=6.4,"PREDIABETES",C1818&gt;=6.5,"DIABETES")</f>
        <v>NORMAL</v>
      </c>
    </row>
    <row r="1819" spans="1:10" x14ac:dyDescent="0.25">
      <c r="A1819" t="s">
        <v>551</v>
      </c>
      <c r="B1819">
        <v>37.18</v>
      </c>
      <c r="C1819">
        <v>4.9000000000000004</v>
      </c>
      <c r="D1819" t="s">
        <v>2379</v>
      </c>
      <c r="E1819" t="s">
        <v>2379</v>
      </c>
      <c r="F1819" t="s">
        <v>2379</v>
      </c>
      <c r="G1819" s="11">
        <v>0</v>
      </c>
      <c r="H1819" t="s">
        <v>2379</v>
      </c>
      <c r="I1819" t="str" cm="1">
        <f t="array" ref="I1819">_xlfn.IFS(B1819&lt;=18,"UNDERWEIGHT",B1819&lt;=24.9,"NORMALWEIGHT",B1819&lt;=29.9,"OVERWEIGHT",B1819&gt;=30,"OBESITY")</f>
        <v>OBESITY</v>
      </c>
      <c r="J1819" t="str" cm="1">
        <f t="array" ref="J1819">_xlfn.IFS(C1819&lt;=5.7,"NORMAL",C1819&lt;=6.4,"PREDIABETES",C1819&gt;=6.5,"DIABETES")</f>
        <v>NORMAL</v>
      </c>
    </row>
    <row r="1820" spans="1:10" x14ac:dyDescent="0.25">
      <c r="A1820" t="s">
        <v>550</v>
      </c>
      <c r="B1820">
        <v>35.200000000000003</v>
      </c>
      <c r="C1820">
        <v>5.55</v>
      </c>
      <c r="D1820" t="s">
        <v>2379</v>
      </c>
      <c r="E1820" t="s">
        <v>2379</v>
      </c>
      <c r="F1820" t="s">
        <v>2379</v>
      </c>
      <c r="G1820" s="11">
        <v>0</v>
      </c>
      <c r="H1820" t="s">
        <v>2379</v>
      </c>
      <c r="I1820" t="str" cm="1">
        <f t="array" ref="I1820">_xlfn.IFS(B1820&lt;=18,"UNDERWEIGHT",B1820&lt;=24.9,"NORMALWEIGHT",B1820&lt;=29.9,"OVERWEIGHT",B1820&gt;=30,"OBESITY")</f>
        <v>OBESITY</v>
      </c>
      <c r="J1820" t="str" cm="1">
        <f t="array" ref="J1820">_xlfn.IFS(C1820&lt;=5.7,"NORMAL",C1820&lt;=6.4,"PREDIABETES",C1820&gt;=6.5,"DIABETES")</f>
        <v>NORMAL</v>
      </c>
    </row>
    <row r="1821" spans="1:10" x14ac:dyDescent="0.25">
      <c r="A1821" t="s">
        <v>549</v>
      </c>
      <c r="B1821">
        <v>37.335000000000001</v>
      </c>
      <c r="C1821">
        <v>4.95</v>
      </c>
      <c r="D1821" t="s">
        <v>2379</v>
      </c>
      <c r="E1821" t="s">
        <v>2379</v>
      </c>
      <c r="F1821" t="s">
        <v>2379</v>
      </c>
      <c r="G1821" s="11">
        <v>0</v>
      </c>
      <c r="H1821" t="s">
        <v>2379</v>
      </c>
      <c r="I1821" t="str" cm="1">
        <f t="array" ref="I1821">_xlfn.IFS(B1821&lt;=18,"UNDERWEIGHT",B1821&lt;=24.9,"NORMALWEIGHT",B1821&lt;=29.9,"OVERWEIGHT",B1821&gt;=30,"OBESITY")</f>
        <v>OBESITY</v>
      </c>
      <c r="J1821" t="str" cm="1">
        <f t="array" ref="J1821">_xlfn.IFS(C1821&lt;=5.7,"NORMAL",C1821&lt;=6.4,"PREDIABETES",C1821&gt;=6.5,"DIABETES")</f>
        <v>NORMAL</v>
      </c>
    </row>
    <row r="1822" spans="1:10" x14ac:dyDescent="0.25">
      <c r="A1822" t="s">
        <v>548</v>
      </c>
      <c r="B1822">
        <v>27.265000000000001</v>
      </c>
      <c r="C1822">
        <v>6.46</v>
      </c>
      <c r="D1822" t="s">
        <v>2380</v>
      </c>
      <c r="E1822" t="s">
        <v>2379</v>
      </c>
      <c r="F1822" t="s">
        <v>2379</v>
      </c>
      <c r="G1822" s="11">
        <v>0</v>
      </c>
      <c r="H1822" t="s">
        <v>2379</v>
      </c>
      <c r="I1822" t="str" cm="1">
        <f t="array" ref="I1822">_xlfn.IFS(B1822&lt;=18,"UNDERWEIGHT",B1822&lt;=24.9,"NORMALWEIGHT",B1822&lt;=29.9,"OVERWEIGHT",B1822&gt;=30,"OBESITY")</f>
        <v>OVERWEIGHT</v>
      </c>
      <c r="J1822" t="str" cm="1">
        <f t="array" ref="J1822">_xlfn.IFS(C1822&lt;=5.7,"NORMAL",C1822&lt;=6.49,"PREDIABETES",C1822&gt;=6.5,"DIABETES")</f>
        <v>PREDIABETES</v>
      </c>
    </row>
    <row r="1823" spans="1:10" x14ac:dyDescent="0.25">
      <c r="A1823" t="s">
        <v>547</v>
      </c>
      <c r="B1823">
        <v>30.8</v>
      </c>
      <c r="C1823">
        <v>4.9000000000000004</v>
      </c>
      <c r="D1823" t="s">
        <v>2380</v>
      </c>
      <c r="E1823" t="s">
        <v>2379</v>
      </c>
      <c r="F1823" t="s">
        <v>2379</v>
      </c>
      <c r="G1823" s="11">
        <v>0</v>
      </c>
      <c r="H1823" t="s">
        <v>2379</v>
      </c>
      <c r="I1823" t="str" cm="1">
        <f t="array" ref="I1823">_xlfn.IFS(B1823&lt;=18,"UNDERWEIGHT",B1823&lt;=24.9,"NORMALWEIGHT",B1823&lt;=29.9,"OVERWEIGHT",B1823&gt;=30,"OBESITY")</f>
        <v>OBESITY</v>
      </c>
      <c r="J1823" t="str" cm="1">
        <f t="array" ref="J1823">_xlfn.IFS(C1823&lt;=5.7,"NORMAL",C1823&lt;=6.4,"PREDIABETES",C1823&gt;=6.5,"DIABETES")</f>
        <v>NORMAL</v>
      </c>
    </row>
    <row r="1824" spans="1:10" x14ac:dyDescent="0.25">
      <c r="A1824" t="s">
        <v>546</v>
      </c>
      <c r="B1824">
        <v>30.21</v>
      </c>
      <c r="C1824">
        <v>5.21</v>
      </c>
      <c r="D1824" t="s">
        <v>2379</v>
      </c>
      <c r="E1824" t="s">
        <v>2379</v>
      </c>
      <c r="F1824" t="s">
        <v>2379</v>
      </c>
      <c r="G1824" s="11">
        <v>1</v>
      </c>
      <c r="H1824" t="s">
        <v>2379</v>
      </c>
      <c r="I1824" t="str" cm="1">
        <f t="array" ref="I1824">_xlfn.IFS(B1824&lt;=18,"UNDERWEIGHT",B1824&lt;=24.9,"NORMALWEIGHT",B1824&lt;=29.9,"OVERWEIGHT",B1824&gt;=30,"OBESITY")</f>
        <v>OBESITY</v>
      </c>
      <c r="J1824" t="str" cm="1">
        <f t="array" ref="J1824">_xlfn.IFS(C1824&lt;=5.7,"NORMAL",C1824&lt;=6.4,"PREDIABETES",C1824&gt;=6.5,"DIABETES")</f>
        <v>NORMAL</v>
      </c>
    </row>
    <row r="1825" spans="1:10" x14ac:dyDescent="0.25">
      <c r="A1825" t="s">
        <v>545</v>
      </c>
      <c r="B1825">
        <v>35.340000000000003</v>
      </c>
      <c r="C1825">
        <v>4.13</v>
      </c>
      <c r="D1825" t="s">
        <v>2379</v>
      </c>
      <c r="E1825" t="s">
        <v>2380</v>
      </c>
      <c r="F1825" t="s">
        <v>2379</v>
      </c>
      <c r="G1825" s="11">
        <v>1</v>
      </c>
      <c r="H1825" t="s">
        <v>2379</v>
      </c>
      <c r="I1825" t="str" cm="1">
        <f t="array" ref="I1825">_xlfn.IFS(B1825&lt;=18,"UNDERWEIGHT",B1825&lt;=24.9,"NORMALWEIGHT",B1825&lt;=29.9,"OVERWEIGHT",B1825&gt;=30,"OBESITY")</f>
        <v>OBESITY</v>
      </c>
      <c r="J1825" t="str" cm="1">
        <f t="array" ref="J1825">_xlfn.IFS(C1825&lt;=5.7,"NORMAL",C1825&lt;=6.4,"PREDIABETES",C1825&gt;=6.5,"DIABETES")</f>
        <v>NORMAL</v>
      </c>
    </row>
    <row r="1826" spans="1:10" x14ac:dyDescent="0.25">
      <c r="A1826" t="s">
        <v>544</v>
      </c>
      <c r="B1826">
        <v>26.695</v>
      </c>
      <c r="C1826">
        <v>5.28</v>
      </c>
      <c r="D1826" t="s">
        <v>2379</v>
      </c>
      <c r="E1826" t="s">
        <v>2379</v>
      </c>
      <c r="F1826" t="s">
        <v>2379</v>
      </c>
      <c r="G1826" s="11">
        <v>0</v>
      </c>
      <c r="H1826" t="s">
        <v>2379</v>
      </c>
      <c r="I1826" t="str" cm="1">
        <f t="array" ref="I1826">_xlfn.IFS(B1826&lt;=18,"UNDERWEIGHT",B1826&lt;=24.9,"NORMALWEIGHT",B1826&lt;=29.9,"OVERWEIGHT",B1826&gt;=30,"OBESITY")</f>
        <v>OVERWEIGHT</v>
      </c>
      <c r="J1826" t="str" cm="1">
        <f t="array" ref="J1826">_xlfn.IFS(C1826&lt;=5.7,"NORMAL",C1826&lt;=6.4,"PREDIABETES",C1826&gt;=6.5,"DIABETES")</f>
        <v>NORMAL</v>
      </c>
    </row>
    <row r="1827" spans="1:10" x14ac:dyDescent="0.25">
      <c r="A1827" t="s">
        <v>543</v>
      </c>
      <c r="B1827">
        <v>29.355</v>
      </c>
      <c r="C1827">
        <v>4.68</v>
      </c>
      <c r="D1827" t="s">
        <v>2380</v>
      </c>
      <c r="E1827" t="s">
        <v>2379</v>
      </c>
      <c r="F1827" t="s">
        <v>2379</v>
      </c>
      <c r="G1827" s="11">
        <v>0</v>
      </c>
      <c r="H1827" t="s">
        <v>2379</v>
      </c>
      <c r="I1827" t="str" cm="1">
        <f t="array" ref="I1827">_xlfn.IFS(B1827&lt;=18,"UNDERWEIGHT",B1827&lt;=24.9,"NORMALWEIGHT",B1827&lt;=29.9,"OVERWEIGHT",B1827&gt;=30,"OBESITY")</f>
        <v>OVERWEIGHT</v>
      </c>
      <c r="J1827" t="str" cm="1">
        <f t="array" ref="J1827">_xlfn.IFS(C1827&lt;=5.7,"NORMAL",C1827&lt;=6.4,"PREDIABETES",C1827&gt;=6.5,"DIABETES")</f>
        <v>NORMAL</v>
      </c>
    </row>
    <row r="1828" spans="1:10" x14ac:dyDescent="0.25">
      <c r="A1828" t="s">
        <v>542</v>
      </c>
      <c r="B1828">
        <v>29.59</v>
      </c>
      <c r="C1828">
        <v>4.0599999999999996</v>
      </c>
      <c r="D1828" t="s">
        <v>2379</v>
      </c>
      <c r="E1828" t="s">
        <v>2379</v>
      </c>
      <c r="F1828" t="s">
        <v>2379</v>
      </c>
      <c r="G1828" s="11">
        <v>0</v>
      </c>
      <c r="H1828" t="s">
        <v>2379</v>
      </c>
      <c r="I1828" t="str" cm="1">
        <f t="array" ref="I1828">_xlfn.IFS(B1828&lt;=18,"UNDERWEIGHT",B1828&lt;=24.9,"NORMALWEIGHT",B1828&lt;=29.9,"OVERWEIGHT",B1828&gt;=30,"OBESITY")</f>
        <v>OVERWEIGHT</v>
      </c>
      <c r="J1828" t="str" cm="1">
        <f t="array" ref="J1828">_xlfn.IFS(C1828&lt;=5.7,"NORMAL",C1828&lt;=6.4,"PREDIABETES",C1828&gt;=6.5,"DIABETES")</f>
        <v>NORMAL</v>
      </c>
    </row>
    <row r="1829" spans="1:10" x14ac:dyDescent="0.25">
      <c r="A1829" t="s">
        <v>541</v>
      </c>
      <c r="B1829">
        <v>31.35</v>
      </c>
      <c r="C1829">
        <v>4.2</v>
      </c>
      <c r="D1829" t="s">
        <v>2379</v>
      </c>
      <c r="E1829" t="s">
        <v>2380</v>
      </c>
      <c r="F1829" t="s">
        <v>2379</v>
      </c>
      <c r="G1829" s="11">
        <v>1</v>
      </c>
      <c r="H1829" t="s">
        <v>2379</v>
      </c>
      <c r="I1829" t="str" cm="1">
        <f t="array" ref="I1829">_xlfn.IFS(B1829&lt;=18,"UNDERWEIGHT",B1829&lt;=24.9,"NORMALWEIGHT",B1829&lt;=29.9,"OVERWEIGHT",B1829&gt;=30,"OBESITY")</f>
        <v>OBESITY</v>
      </c>
      <c r="J1829" t="str" cm="1">
        <f t="array" ref="J1829">_xlfn.IFS(C1829&lt;=5.7,"NORMAL",C1829&lt;=6.4,"PREDIABETES",C1829&gt;=6.5,"DIABETES")</f>
        <v>NORMAL</v>
      </c>
    </row>
    <row r="1830" spans="1:10" x14ac:dyDescent="0.25">
      <c r="A1830" t="s">
        <v>540</v>
      </c>
      <c r="B1830">
        <v>20.52</v>
      </c>
      <c r="C1830">
        <v>4.83</v>
      </c>
      <c r="D1830" t="s">
        <v>2379</v>
      </c>
      <c r="E1830" t="s">
        <v>2379</v>
      </c>
      <c r="F1830" t="s">
        <v>2379</v>
      </c>
      <c r="G1830" s="11">
        <v>0</v>
      </c>
      <c r="H1830" t="s">
        <v>2379</v>
      </c>
      <c r="I1830" t="str" cm="1">
        <f t="array" ref="I1830">_xlfn.IFS(B1830&lt;=18,"UNDERWEIGHT",B1830&lt;=24.9,"NORMALWEIGHT",B1830&lt;=29.9,"OVERWEIGHT",B1830&gt;=30,"OBESITY")</f>
        <v>NORMALWEIGHT</v>
      </c>
      <c r="J1830" t="str" cm="1">
        <f t="array" ref="J1830">_xlfn.IFS(C1830&lt;=5.7,"NORMAL",C1830&lt;=6.4,"PREDIABETES",C1830&gt;=6.5,"DIABETES")</f>
        <v>NORMAL</v>
      </c>
    </row>
    <row r="1831" spans="1:10" x14ac:dyDescent="0.25">
      <c r="A1831" t="s">
        <v>539</v>
      </c>
      <c r="B1831">
        <v>42.9</v>
      </c>
      <c r="C1831">
        <v>4.87</v>
      </c>
      <c r="D1831" t="s">
        <v>2380</v>
      </c>
      <c r="E1831" t="s">
        <v>2379</v>
      </c>
      <c r="F1831" t="s">
        <v>2379</v>
      </c>
      <c r="G1831" s="11">
        <v>1</v>
      </c>
      <c r="H1831" t="s">
        <v>2379</v>
      </c>
      <c r="I1831" t="str" cm="1">
        <f t="array" ref="I1831">_xlfn.IFS(B1831&lt;=18,"UNDERWEIGHT",B1831&lt;=24.9,"NORMALWEIGHT",B1831&lt;=29.9,"OVERWEIGHT",B1831&gt;=30,"OBESITY")</f>
        <v>OBESITY</v>
      </c>
      <c r="J1831" t="str" cm="1">
        <f t="array" ref="J1831">_xlfn.IFS(C1831&lt;=5.7,"NORMAL",C1831&lt;=6.4,"PREDIABETES",C1831&gt;=6.5,"DIABETES")</f>
        <v>NORMAL</v>
      </c>
    </row>
    <row r="1832" spans="1:10" x14ac:dyDescent="0.25">
      <c r="A1832" t="s">
        <v>538</v>
      </c>
      <c r="B1832">
        <v>24.6</v>
      </c>
      <c r="C1832">
        <v>5.86</v>
      </c>
      <c r="D1832" t="s">
        <v>2379</v>
      </c>
      <c r="E1832" t="s">
        <v>2379</v>
      </c>
      <c r="F1832" t="s">
        <v>2380</v>
      </c>
      <c r="G1832" s="11">
        <v>1</v>
      </c>
      <c r="H1832" t="s">
        <v>2379</v>
      </c>
      <c r="I1832" t="str" cm="1">
        <f t="array" ref="I1832">_xlfn.IFS(B1832&lt;=18,"UNDERWEIGHT",B1832&lt;=24.9,"NORMALWEIGHT",B1832&lt;=29.9,"OVERWEIGHT",B1832&gt;=30,"OBESITY")</f>
        <v>NORMALWEIGHT</v>
      </c>
      <c r="J1832" t="str" cm="1">
        <f t="array" ref="J1832">_xlfn.IFS(C1832&lt;=5.7,"NORMAL",C1832&lt;=6.4,"PREDIABETES",C1832&gt;=6.5,"DIABETES")</f>
        <v>PREDIABETES</v>
      </c>
    </row>
    <row r="1833" spans="1:10" x14ac:dyDescent="0.25">
      <c r="A1833" t="s">
        <v>537</v>
      </c>
      <c r="B1833">
        <v>28.405000000000001</v>
      </c>
      <c r="C1833">
        <v>4.12</v>
      </c>
      <c r="D1833" t="s">
        <v>2379</v>
      </c>
      <c r="E1833" t="s">
        <v>2379</v>
      </c>
      <c r="F1833" t="s">
        <v>2379</v>
      </c>
      <c r="G1833" s="11">
        <v>1</v>
      </c>
      <c r="H1833" t="s">
        <v>2379</v>
      </c>
      <c r="I1833" t="str" cm="1">
        <f t="array" ref="I1833">_xlfn.IFS(B1833&lt;=18,"UNDERWEIGHT",B1833&lt;=24.9,"NORMALWEIGHT",B1833&lt;=29.9,"OVERWEIGHT",B1833&gt;=30,"OBESITY")</f>
        <v>OVERWEIGHT</v>
      </c>
      <c r="J1833" t="str" cm="1">
        <f t="array" ref="J1833">_xlfn.IFS(C1833&lt;=5.7,"NORMAL",C1833&lt;=6.4,"PREDIABETES",C1833&gt;=6.5,"DIABETES")</f>
        <v>NORMAL</v>
      </c>
    </row>
    <row r="1834" spans="1:10" x14ac:dyDescent="0.25">
      <c r="A1834" t="s">
        <v>536</v>
      </c>
      <c r="B1834">
        <v>34.674999999999997</v>
      </c>
      <c r="C1834">
        <v>5.71</v>
      </c>
      <c r="D1834" t="s">
        <v>2380</v>
      </c>
      <c r="E1834" t="s">
        <v>2379</v>
      </c>
      <c r="F1834" t="s">
        <v>2379</v>
      </c>
      <c r="G1834" s="11">
        <v>1</v>
      </c>
      <c r="H1834" t="s">
        <v>2379</v>
      </c>
      <c r="I1834" t="str" cm="1">
        <f t="array" ref="I1834">_xlfn.IFS(B1834&lt;=18,"UNDERWEIGHT",B1834&lt;=24.9,"NORMALWEIGHT",B1834&lt;=29.9,"OVERWEIGHT",B1834&gt;=30,"OBESITY")</f>
        <v>OBESITY</v>
      </c>
      <c r="J1834" t="str" cm="1">
        <f t="array" ref="J1834">_xlfn.IFS(C1834&lt;=5.7,"NORMAL",C1834&lt;=6.4,"PREDIABETES",C1834&gt;=6.5,"DIABETES")</f>
        <v>PREDIABETES</v>
      </c>
    </row>
    <row r="1835" spans="1:10" x14ac:dyDescent="0.25">
      <c r="A1835" t="s">
        <v>535</v>
      </c>
      <c r="B1835">
        <v>18.850000000000001</v>
      </c>
      <c r="C1835">
        <v>6.03</v>
      </c>
      <c r="D1835" t="s">
        <v>2379</v>
      </c>
      <c r="E1835" t="s">
        <v>2379</v>
      </c>
      <c r="F1835" t="s">
        <v>2379</v>
      </c>
      <c r="G1835" s="11">
        <v>1</v>
      </c>
      <c r="H1835" t="s">
        <v>2379</v>
      </c>
      <c r="I1835" t="str" cm="1">
        <f t="array" ref="I1835">_xlfn.IFS(B1835&lt;=18,"UNDERWEIGHT",B1835&lt;=24.9,"NORMALWEIGHT",B1835&lt;=29.9,"OVERWEIGHT",B1835&gt;=30,"OBESITY")</f>
        <v>NORMALWEIGHT</v>
      </c>
      <c r="J1835" t="str" cm="1">
        <f t="array" ref="J1835">_xlfn.IFS(C1835&lt;=5.7,"NORMAL",C1835&lt;=6.4,"PREDIABETES",C1835&gt;=6.5,"DIABETES")</f>
        <v>PREDIABETES</v>
      </c>
    </row>
    <row r="1836" spans="1:10" x14ac:dyDescent="0.25">
      <c r="A1836" t="s">
        <v>533</v>
      </c>
      <c r="B1836">
        <v>34.130000000000003</v>
      </c>
      <c r="C1836">
        <v>5.65</v>
      </c>
      <c r="D1836" t="s">
        <v>2379</v>
      </c>
      <c r="E1836" t="s">
        <v>2379</v>
      </c>
      <c r="F1836" t="s">
        <v>2380</v>
      </c>
      <c r="G1836" s="11">
        <v>1</v>
      </c>
      <c r="H1836" t="s">
        <v>2379</v>
      </c>
      <c r="I1836" t="str" cm="1">
        <f t="array" ref="I1836">_xlfn.IFS(B1836&lt;=18,"UNDERWEIGHT",B1836&lt;=24.9,"NORMALWEIGHT",B1836&lt;=29.9,"OVERWEIGHT",B1836&gt;=30,"OBESITY")</f>
        <v>OBESITY</v>
      </c>
      <c r="J1836" t="str" cm="1">
        <f t="array" ref="J1836">_xlfn.IFS(C1836&lt;=5.7,"NORMAL",C1836&lt;=6.4,"PREDIABETES",C1836&gt;=6.5,"DIABETES")</f>
        <v>NORMAL</v>
      </c>
    </row>
    <row r="1837" spans="1:10" x14ac:dyDescent="0.25">
      <c r="A1837" t="s">
        <v>532</v>
      </c>
      <c r="B1837">
        <v>17.34</v>
      </c>
      <c r="C1837">
        <v>5.05</v>
      </c>
      <c r="D1837" t="s">
        <v>2379</v>
      </c>
      <c r="E1837" t="s">
        <v>2379</v>
      </c>
      <c r="F1837" t="s">
        <v>2379</v>
      </c>
      <c r="G1837" s="11">
        <v>0</v>
      </c>
      <c r="H1837" t="s">
        <v>2379</v>
      </c>
      <c r="I1837" t="str" cm="1">
        <f t="array" ref="I1837">_xlfn.IFS(B1837&lt;=18,"UNDERWEIGHT",B1837&lt;=24.9,"NORMALWEIGHT",B1837&lt;=29.9,"OVERWEIGHT",B1837&gt;=30,"OBESITY")</f>
        <v>UNDERWEIGHT</v>
      </c>
      <c r="J1837" t="str" cm="1">
        <f t="array" ref="J1837">_xlfn.IFS(C1837&lt;=5.7,"NORMAL",C1837&lt;=6.4,"PREDIABETES",C1837&gt;=6.5,"DIABETES")</f>
        <v>NORMAL</v>
      </c>
    </row>
    <row r="1838" spans="1:10" x14ac:dyDescent="0.25">
      <c r="A1838" t="s">
        <v>531</v>
      </c>
      <c r="B1838">
        <v>17.440000000000001</v>
      </c>
      <c r="C1838">
        <v>6.26</v>
      </c>
      <c r="D1838" t="s">
        <v>2379</v>
      </c>
      <c r="E1838" t="s">
        <v>2379</v>
      </c>
      <c r="F1838" t="s">
        <v>2379</v>
      </c>
      <c r="G1838" s="11">
        <v>0</v>
      </c>
      <c r="H1838" t="s">
        <v>2379</v>
      </c>
      <c r="I1838" t="str" cm="1">
        <f t="array" ref="I1838">_xlfn.IFS(B1838&lt;=18,"UNDERWEIGHT",B1838&lt;=24.9,"NORMALWEIGHT",B1838&lt;=29.9,"OVERWEIGHT",B1838&gt;=30,"OBESITY")</f>
        <v>UNDERWEIGHT</v>
      </c>
      <c r="J1838" t="str" cm="1">
        <f t="array" ref="J1838">_xlfn.IFS(C1838&lt;=5.7,"NORMAL",C1838&lt;=6.4,"PREDIABETES",C1838&gt;=6.5,"DIABETES")</f>
        <v>PREDIABETES</v>
      </c>
    </row>
    <row r="1839" spans="1:10" x14ac:dyDescent="0.25">
      <c r="A1839" t="s">
        <v>530</v>
      </c>
      <c r="B1839">
        <v>33.659999999999997</v>
      </c>
      <c r="C1839">
        <v>4.08</v>
      </c>
      <c r="D1839" t="s">
        <v>2380</v>
      </c>
      <c r="E1839" t="s">
        <v>2379</v>
      </c>
      <c r="F1839" t="s">
        <v>2380</v>
      </c>
      <c r="G1839" s="11">
        <v>1</v>
      </c>
      <c r="H1839" t="s">
        <v>2379</v>
      </c>
      <c r="I1839" t="str" cm="1">
        <f t="array" ref="I1839">_xlfn.IFS(B1839&lt;=18,"UNDERWEIGHT",B1839&lt;=24.9,"NORMALWEIGHT",B1839&lt;=29.9,"OVERWEIGHT",B1839&gt;=30,"OBESITY")</f>
        <v>OBESITY</v>
      </c>
      <c r="J1839" t="str" cm="1">
        <f t="array" ref="J1839">_xlfn.IFS(C1839&lt;=5.7,"NORMAL",C1839&lt;=6.4,"PREDIABETES",C1839&gt;=6.5,"DIABETES")</f>
        <v>NORMAL</v>
      </c>
    </row>
    <row r="1840" spans="1:10" x14ac:dyDescent="0.25">
      <c r="A1840" t="s">
        <v>529</v>
      </c>
      <c r="B1840">
        <v>21.375</v>
      </c>
      <c r="C1840">
        <v>6.19</v>
      </c>
      <c r="D1840" t="s">
        <v>2380</v>
      </c>
      <c r="E1840" t="s">
        <v>2379</v>
      </c>
      <c r="F1840" t="s">
        <v>2379</v>
      </c>
      <c r="G1840" s="11">
        <v>1</v>
      </c>
      <c r="H1840" t="s">
        <v>2379</v>
      </c>
      <c r="I1840" t="str" cm="1">
        <f t="array" ref="I1840">_xlfn.IFS(B1840&lt;=18,"UNDERWEIGHT",B1840&lt;=24.9,"NORMALWEIGHT",B1840&lt;=29.9,"OVERWEIGHT",B1840&gt;=30,"OBESITY")</f>
        <v>NORMALWEIGHT</v>
      </c>
      <c r="J1840" t="str" cm="1">
        <f t="array" ref="J1840">_xlfn.IFS(C1840&lt;=5.7,"NORMAL",C1840&lt;=6.4,"PREDIABETES",C1840&gt;=6.5,"DIABETES")</f>
        <v>PREDIABETES</v>
      </c>
    </row>
    <row r="1841" spans="1:10" x14ac:dyDescent="0.25">
      <c r="A1841" t="s">
        <v>528</v>
      </c>
      <c r="B1841">
        <v>27.14</v>
      </c>
      <c r="C1841">
        <v>6.01</v>
      </c>
      <c r="D1841" t="s">
        <v>2379</v>
      </c>
      <c r="E1841" t="s">
        <v>2379</v>
      </c>
      <c r="F1841" t="s">
        <v>2379</v>
      </c>
      <c r="G1841" s="11">
        <v>1</v>
      </c>
      <c r="H1841" t="s">
        <v>2379</v>
      </c>
      <c r="I1841" t="str" cm="1">
        <f t="array" ref="I1841">_xlfn.IFS(B1841&lt;=18,"UNDERWEIGHT",B1841&lt;=24.9,"NORMALWEIGHT",B1841&lt;=29.9,"OVERWEIGHT",B1841&gt;=30,"OBESITY")</f>
        <v>OVERWEIGHT</v>
      </c>
      <c r="J1841" t="str" cm="1">
        <f t="array" ref="J1841">_xlfn.IFS(C1841&lt;=5.7,"NORMAL",C1841&lt;=6.4,"PREDIABETES",C1841&gt;=6.5,"DIABETES")</f>
        <v>PREDIABETES</v>
      </c>
    </row>
    <row r="1842" spans="1:10" x14ac:dyDescent="0.25">
      <c r="A1842" t="s">
        <v>527</v>
      </c>
      <c r="B1842">
        <v>35.78</v>
      </c>
      <c r="C1842">
        <v>6.07</v>
      </c>
      <c r="D1842" t="s">
        <v>2379</v>
      </c>
      <c r="E1842" t="s">
        <v>2380</v>
      </c>
      <c r="F1842" t="s">
        <v>2379</v>
      </c>
      <c r="G1842" s="11">
        <v>1</v>
      </c>
      <c r="H1842" t="s">
        <v>2379</v>
      </c>
      <c r="I1842" t="str" cm="1">
        <f t="array" ref="I1842">_xlfn.IFS(B1842&lt;=18,"UNDERWEIGHT",B1842&lt;=24.9,"NORMALWEIGHT",B1842&lt;=29.9,"OVERWEIGHT",B1842&gt;=30,"OBESITY")</f>
        <v>OBESITY</v>
      </c>
      <c r="J1842" t="str" cm="1">
        <f t="array" ref="J1842">_xlfn.IFS(C1842&lt;=5.7,"NORMAL",C1842&lt;=6.4,"PREDIABETES",C1842&gt;=6.5,"DIABETES")</f>
        <v>PREDIABETES</v>
      </c>
    </row>
    <row r="1843" spans="1:10" x14ac:dyDescent="0.25">
      <c r="A1843" t="s">
        <v>526</v>
      </c>
      <c r="B1843">
        <v>34.96</v>
      </c>
      <c r="C1843">
        <v>5.63</v>
      </c>
      <c r="D1843" t="s">
        <v>2379</v>
      </c>
      <c r="E1843" t="s">
        <v>2379</v>
      </c>
      <c r="F1843" t="s">
        <v>2379</v>
      </c>
      <c r="G1843" s="11">
        <v>0</v>
      </c>
      <c r="H1843" t="s">
        <v>2379</v>
      </c>
      <c r="I1843" t="str" cm="1">
        <f t="array" ref="I1843">_xlfn.IFS(B1843&lt;=18,"UNDERWEIGHT",B1843&lt;=24.9,"NORMALWEIGHT",B1843&lt;=29.9,"OVERWEIGHT",B1843&gt;=30,"OBESITY")</f>
        <v>OBESITY</v>
      </c>
      <c r="J1843" t="str" cm="1">
        <f t="array" ref="J1843">_xlfn.IFS(C1843&lt;=5.7,"NORMAL",C1843&lt;=6.4,"PREDIABETES",C1843&gt;=6.5,"DIABETES")</f>
        <v>NORMAL</v>
      </c>
    </row>
    <row r="1844" spans="1:10" x14ac:dyDescent="0.25">
      <c r="A1844" t="s">
        <v>525</v>
      </c>
      <c r="B1844">
        <v>38.39</v>
      </c>
      <c r="C1844">
        <v>6.05</v>
      </c>
      <c r="D1844" t="s">
        <v>2379</v>
      </c>
      <c r="E1844" t="s">
        <v>2379</v>
      </c>
      <c r="F1844" t="s">
        <v>2379</v>
      </c>
      <c r="G1844" s="11">
        <v>0</v>
      </c>
      <c r="H1844" t="s">
        <v>2379</v>
      </c>
      <c r="I1844" t="str" cm="1">
        <f t="array" ref="I1844">_xlfn.IFS(B1844&lt;=18,"UNDERWEIGHT",B1844&lt;=24.9,"NORMALWEIGHT",B1844&lt;=29.9,"OVERWEIGHT",B1844&gt;=30,"OBESITY")</f>
        <v>OBESITY</v>
      </c>
      <c r="J1844" t="str" cm="1">
        <f t="array" ref="J1844">_xlfn.IFS(C1844&lt;=5.7,"NORMAL",C1844&lt;=6.4,"PREDIABETES",C1844&gt;=6.5,"DIABETES")</f>
        <v>PREDIABETES</v>
      </c>
    </row>
    <row r="1845" spans="1:10" x14ac:dyDescent="0.25">
      <c r="A1845" t="s">
        <v>524</v>
      </c>
      <c r="B1845">
        <v>33.82</v>
      </c>
      <c r="C1845">
        <v>4.6500000000000004</v>
      </c>
      <c r="D1845" t="s">
        <v>2379</v>
      </c>
      <c r="E1845" t="s">
        <v>2379</v>
      </c>
      <c r="F1845" t="s">
        <v>2379</v>
      </c>
      <c r="G1845" s="11">
        <v>0</v>
      </c>
      <c r="H1845" t="s">
        <v>2379</v>
      </c>
      <c r="I1845" t="str" cm="1">
        <f t="array" ref="I1845">_xlfn.IFS(B1845&lt;=18,"UNDERWEIGHT",B1845&lt;=24.9,"NORMALWEIGHT",B1845&lt;=29.9,"OVERWEIGHT",B1845&gt;=30,"OBESITY")</f>
        <v>OBESITY</v>
      </c>
      <c r="J1845" t="str" cm="1">
        <f t="array" ref="J1845">_xlfn.IFS(C1845&lt;=5.7,"NORMAL",C1845&lt;=6.4,"PREDIABETES",C1845&gt;=6.5,"DIABETES")</f>
        <v>NORMAL</v>
      </c>
    </row>
    <row r="1846" spans="1:10" x14ac:dyDescent="0.25">
      <c r="A1846" t="s">
        <v>523</v>
      </c>
      <c r="B1846">
        <v>27.835000000000001</v>
      </c>
      <c r="C1846">
        <v>5.37</v>
      </c>
      <c r="D1846" t="s">
        <v>2379</v>
      </c>
      <c r="E1846" t="s">
        <v>2379</v>
      </c>
      <c r="F1846" t="s">
        <v>2379</v>
      </c>
      <c r="G1846" s="11">
        <v>0</v>
      </c>
      <c r="H1846" t="s">
        <v>2379</v>
      </c>
      <c r="I1846" t="str" cm="1">
        <f t="array" ref="I1846">_xlfn.IFS(B1846&lt;=18,"UNDERWEIGHT",B1846&lt;=24.9,"NORMALWEIGHT",B1846&lt;=29.9,"OVERWEIGHT",B1846&gt;=30,"OBESITY")</f>
        <v>OVERWEIGHT</v>
      </c>
      <c r="J1846" t="str" cm="1">
        <f t="array" ref="J1846">_xlfn.IFS(C1846&lt;=5.7,"NORMAL",C1846&lt;=6.4,"PREDIABETES",C1846&gt;=6.5,"DIABETES")</f>
        <v>NORMAL</v>
      </c>
    </row>
    <row r="1847" spans="1:10" x14ac:dyDescent="0.25">
      <c r="A1847" t="s">
        <v>522</v>
      </c>
      <c r="B1847">
        <v>33</v>
      </c>
      <c r="C1847">
        <v>5.39</v>
      </c>
      <c r="D1847" t="s">
        <v>2379</v>
      </c>
      <c r="E1847" t="s">
        <v>2379</v>
      </c>
      <c r="F1847" t="s">
        <v>2379</v>
      </c>
      <c r="G1847" s="11">
        <v>0</v>
      </c>
      <c r="H1847" t="s">
        <v>2379</v>
      </c>
      <c r="I1847" t="str" cm="1">
        <f t="array" ref="I1847">_xlfn.IFS(B1847&lt;=18,"UNDERWEIGHT",B1847&lt;=24.9,"NORMALWEIGHT",B1847&lt;=29.9,"OVERWEIGHT",B1847&gt;=30,"OBESITY")</f>
        <v>OBESITY</v>
      </c>
      <c r="J1847" t="str" cm="1">
        <f t="array" ref="J1847">_xlfn.IFS(C1847&lt;=5.7,"NORMAL",C1847&lt;=6.4,"PREDIABETES",C1847&gt;=6.5,"DIABETES")</f>
        <v>NORMAL</v>
      </c>
    </row>
    <row r="1848" spans="1:10" x14ac:dyDescent="0.25">
      <c r="A1848" t="s">
        <v>521</v>
      </c>
      <c r="B1848">
        <v>26.885000000000002</v>
      </c>
      <c r="C1848">
        <v>5.86</v>
      </c>
      <c r="D1848" t="s">
        <v>2379</v>
      </c>
      <c r="E1848" t="s">
        <v>2379</v>
      </c>
      <c r="F1848" t="s">
        <v>2379</v>
      </c>
      <c r="G1848" s="11">
        <v>0</v>
      </c>
      <c r="H1848" t="s">
        <v>2379</v>
      </c>
      <c r="I1848" t="str" cm="1">
        <f t="array" ref="I1848">_xlfn.IFS(B1848&lt;=18,"UNDERWEIGHT",B1848&lt;=24.9,"NORMALWEIGHT",B1848&lt;=29.9,"OVERWEIGHT",B1848&gt;=30,"OBESITY")</f>
        <v>OVERWEIGHT</v>
      </c>
      <c r="J1848" t="str" cm="1">
        <f t="array" ref="J1848">_xlfn.IFS(C1848&lt;=5.7,"NORMAL",C1848&lt;=6.4,"PREDIABETES",C1848&gt;=6.5,"DIABETES")</f>
        <v>PREDIABETES</v>
      </c>
    </row>
    <row r="1849" spans="1:10" x14ac:dyDescent="0.25">
      <c r="A1849" t="s">
        <v>520</v>
      </c>
      <c r="B1849">
        <v>29.26</v>
      </c>
      <c r="C1849">
        <v>4.4400000000000004</v>
      </c>
      <c r="D1849" t="s">
        <v>2379</v>
      </c>
      <c r="E1849" t="s">
        <v>2379</v>
      </c>
      <c r="F1849" t="s">
        <v>2379</v>
      </c>
      <c r="G1849" s="11">
        <v>0</v>
      </c>
      <c r="H1849" t="s">
        <v>2379</v>
      </c>
      <c r="I1849" t="str" cm="1">
        <f t="array" ref="I1849">_xlfn.IFS(B1849&lt;=18,"UNDERWEIGHT",B1849&lt;=24.9,"NORMALWEIGHT",B1849&lt;=29.9,"OVERWEIGHT",B1849&gt;=30,"OBESITY")</f>
        <v>OVERWEIGHT</v>
      </c>
      <c r="J1849" t="str" cm="1">
        <f t="array" ref="J1849">_xlfn.IFS(C1849&lt;=5.7,"NORMAL",C1849&lt;=6.4,"PREDIABETES",C1849&gt;=6.5,"DIABETES")</f>
        <v>NORMAL</v>
      </c>
    </row>
    <row r="1850" spans="1:10" x14ac:dyDescent="0.25">
      <c r="A1850" t="s">
        <v>519</v>
      </c>
      <c r="B1850">
        <v>26.98</v>
      </c>
      <c r="C1850">
        <v>4.41</v>
      </c>
      <c r="D1850" t="s">
        <v>2379</v>
      </c>
      <c r="E1850" t="s">
        <v>2379</v>
      </c>
      <c r="F1850" t="s">
        <v>2379</v>
      </c>
      <c r="G1850" s="11">
        <v>0</v>
      </c>
      <c r="H1850" t="s">
        <v>2379</v>
      </c>
      <c r="I1850" t="str" cm="1">
        <f t="array" ref="I1850">_xlfn.IFS(B1850&lt;=18,"UNDERWEIGHT",B1850&lt;=24.9,"NORMALWEIGHT",B1850&lt;=29.9,"OVERWEIGHT",B1850&gt;=30,"OBESITY")</f>
        <v>OVERWEIGHT</v>
      </c>
      <c r="J1850" t="str" cm="1">
        <f t="array" ref="J1850">_xlfn.IFS(C1850&lt;=5.7,"NORMAL",C1850&lt;=6.4,"PREDIABETES",C1850&gt;=6.5,"DIABETES")</f>
        <v>NORMAL</v>
      </c>
    </row>
    <row r="1851" spans="1:10" x14ac:dyDescent="0.25">
      <c r="A1851" t="s">
        <v>518</v>
      </c>
      <c r="B1851">
        <v>32.11</v>
      </c>
      <c r="C1851">
        <v>5.19</v>
      </c>
      <c r="D1851" t="s">
        <v>2379</v>
      </c>
      <c r="E1851" t="s">
        <v>2379</v>
      </c>
      <c r="F1851" t="s">
        <v>2380</v>
      </c>
      <c r="G1851" s="11">
        <v>1</v>
      </c>
      <c r="H1851" t="s">
        <v>2379</v>
      </c>
      <c r="I1851" t="str" cm="1">
        <f t="array" ref="I1851">_xlfn.IFS(B1851&lt;=18,"UNDERWEIGHT",B1851&lt;=24.9,"NORMALWEIGHT",B1851&lt;=29.9,"OVERWEIGHT",B1851&gt;=30,"OBESITY")</f>
        <v>OBESITY</v>
      </c>
      <c r="J1851" t="str" cm="1">
        <f t="array" ref="J1851">_xlfn.IFS(C1851&lt;=5.7,"NORMAL",C1851&lt;=6.4,"PREDIABETES",C1851&gt;=6.5,"DIABETES")</f>
        <v>NORMAL</v>
      </c>
    </row>
    <row r="1852" spans="1:10" x14ac:dyDescent="0.25">
      <c r="A1852" t="s">
        <v>517</v>
      </c>
      <c r="B1852">
        <v>31.73</v>
      </c>
      <c r="C1852">
        <v>5.16</v>
      </c>
      <c r="D1852" t="s">
        <v>2379</v>
      </c>
      <c r="E1852" t="s">
        <v>2379</v>
      </c>
      <c r="F1852" t="s">
        <v>2380</v>
      </c>
      <c r="G1852" s="11">
        <v>1</v>
      </c>
      <c r="H1852" t="s">
        <v>2379</v>
      </c>
      <c r="I1852" t="str" cm="1">
        <f t="array" ref="I1852">_xlfn.IFS(B1852&lt;=18,"UNDERWEIGHT",B1852&lt;=24.9,"NORMALWEIGHT",B1852&lt;=29.9,"OVERWEIGHT",B1852&gt;=30,"OBESITY")</f>
        <v>OBESITY</v>
      </c>
      <c r="J1852" t="str" cm="1">
        <f t="array" ref="J1852">_xlfn.IFS(C1852&lt;=5.7,"NORMAL",C1852&lt;=6.4,"PREDIABETES",C1852&gt;=6.5,"DIABETES")</f>
        <v>NORMAL</v>
      </c>
    </row>
    <row r="1853" spans="1:10" x14ac:dyDescent="0.25">
      <c r="A1853" t="s">
        <v>516</v>
      </c>
      <c r="B1853">
        <v>22.515000000000001</v>
      </c>
      <c r="C1853">
        <v>4.24</v>
      </c>
      <c r="D1853" t="s">
        <v>2379</v>
      </c>
      <c r="E1853" t="s">
        <v>2379</v>
      </c>
      <c r="F1853" t="s">
        <v>2379</v>
      </c>
      <c r="G1853" s="11">
        <v>0</v>
      </c>
      <c r="H1853" t="s">
        <v>2379</v>
      </c>
      <c r="I1853" t="str" cm="1">
        <f t="array" ref="I1853">_xlfn.IFS(B1853&lt;=18,"UNDERWEIGHT",B1853&lt;=24.9,"NORMALWEIGHT",B1853&lt;=29.9,"OVERWEIGHT",B1853&gt;=30,"OBESITY")</f>
        <v>NORMALWEIGHT</v>
      </c>
      <c r="J1853" t="str" cm="1">
        <f t="array" ref="J1853">_xlfn.IFS(C1853&lt;=5.7,"NORMAL",C1853&lt;=6.4,"PREDIABETES",C1853&gt;=6.5,"DIABETES")</f>
        <v>NORMAL</v>
      </c>
    </row>
    <row r="1854" spans="1:10" x14ac:dyDescent="0.25">
      <c r="A1854" t="s">
        <v>514</v>
      </c>
      <c r="B1854">
        <v>25.9</v>
      </c>
      <c r="C1854">
        <v>5.45</v>
      </c>
      <c r="D1854" t="s">
        <v>2379</v>
      </c>
      <c r="E1854" t="s">
        <v>2379</v>
      </c>
      <c r="F1854" t="s">
        <v>2379</v>
      </c>
      <c r="G1854" s="11">
        <v>1</v>
      </c>
      <c r="H1854" t="s">
        <v>2379</v>
      </c>
      <c r="I1854" t="str" cm="1">
        <f t="array" ref="I1854">_xlfn.IFS(B1854&lt;=18,"UNDERWEIGHT",B1854&lt;=24.9,"NORMALWEIGHT",B1854&lt;=29.9,"OVERWEIGHT",B1854&gt;=30,"OBESITY")</f>
        <v>OVERWEIGHT</v>
      </c>
      <c r="J1854" t="str" cm="1">
        <f t="array" ref="J1854">_xlfn.IFS(C1854&lt;=5.7,"NORMAL",C1854&lt;=6.4,"PREDIABETES",C1854&gt;=6.5,"DIABETES")</f>
        <v>NORMAL</v>
      </c>
    </row>
    <row r="1855" spans="1:10" x14ac:dyDescent="0.25">
      <c r="A1855" t="s">
        <v>513</v>
      </c>
      <c r="B1855">
        <v>27.72</v>
      </c>
      <c r="C1855">
        <v>5.03</v>
      </c>
      <c r="D1855" t="s">
        <v>2380</v>
      </c>
      <c r="E1855" t="s">
        <v>2379</v>
      </c>
      <c r="F1855" t="s">
        <v>2379</v>
      </c>
      <c r="G1855" s="11">
        <v>1</v>
      </c>
      <c r="H1855" t="s">
        <v>2379</v>
      </c>
      <c r="I1855" t="str" cm="1">
        <f t="array" ref="I1855">_xlfn.IFS(B1855&lt;=18,"UNDERWEIGHT",B1855&lt;=24.9,"NORMALWEIGHT",B1855&lt;=29.9,"OVERWEIGHT",B1855&gt;=30,"OBESITY")</f>
        <v>OVERWEIGHT</v>
      </c>
      <c r="J1855" t="str" cm="1">
        <f t="array" ref="J1855">_xlfn.IFS(C1855&lt;=5.7,"NORMAL",C1855&lt;=6.4,"PREDIABETES",C1855&gt;=6.5,"DIABETES")</f>
        <v>NORMAL</v>
      </c>
    </row>
    <row r="1856" spans="1:10" x14ac:dyDescent="0.25">
      <c r="A1856" t="s">
        <v>512</v>
      </c>
      <c r="B1856">
        <v>31.5</v>
      </c>
      <c r="C1856">
        <v>9.6199999999999992</v>
      </c>
      <c r="D1856" t="s">
        <v>2380</v>
      </c>
      <c r="E1856" t="s">
        <v>2379</v>
      </c>
      <c r="F1856" t="s">
        <v>2379</v>
      </c>
      <c r="G1856" s="11">
        <v>1</v>
      </c>
      <c r="H1856" t="s">
        <v>2379</v>
      </c>
      <c r="I1856" t="str" cm="1">
        <f t="array" ref="I1856">_xlfn.IFS(B1856&lt;=18,"UNDERWEIGHT",B1856&lt;=24.9,"NORMALWEIGHT",B1856&lt;=29.9,"OVERWEIGHT",B1856&gt;=30,"OBESITY")</f>
        <v>OBESITY</v>
      </c>
      <c r="J1856" t="str" cm="1">
        <f t="array" ref="J1856">_xlfn.IFS(C1856&lt;=5.7,"NORMAL",C1856&lt;=6.4,"PREDIABETES",C1856&gt;=6.5,"DIABETES")</f>
        <v>DIABETES</v>
      </c>
    </row>
    <row r="1857" spans="1:10" x14ac:dyDescent="0.25">
      <c r="A1857" t="s">
        <v>511</v>
      </c>
      <c r="B1857">
        <v>29.7</v>
      </c>
      <c r="C1857">
        <v>6.77</v>
      </c>
      <c r="D1857" t="s">
        <v>2380</v>
      </c>
      <c r="E1857" t="s">
        <v>2379</v>
      </c>
      <c r="F1857" t="s">
        <v>2379</v>
      </c>
      <c r="G1857" s="11">
        <v>1</v>
      </c>
      <c r="H1857" t="s">
        <v>2379</v>
      </c>
      <c r="I1857" t="str" cm="1">
        <f t="array" ref="I1857">_xlfn.IFS(B1857&lt;=18,"UNDERWEIGHT",B1857&lt;=24.9,"NORMALWEIGHT",B1857&lt;=29.9,"OVERWEIGHT",B1857&gt;=30,"OBESITY")</f>
        <v>OVERWEIGHT</v>
      </c>
      <c r="J1857" t="str" cm="1">
        <f t="array" ref="J1857">_xlfn.IFS(C1857&lt;=5.7,"NORMAL",C1857&lt;=6.4,"PREDIABETES",C1857&gt;=6.5,"DIABETES")</f>
        <v>DIABETES</v>
      </c>
    </row>
    <row r="1858" spans="1:10" x14ac:dyDescent="0.25">
      <c r="A1858" t="s">
        <v>510</v>
      </c>
      <c r="B1858">
        <v>21.26</v>
      </c>
      <c r="C1858">
        <v>5.36</v>
      </c>
      <c r="D1858" t="s">
        <v>2380</v>
      </c>
      <c r="E1858" t="s">
        <v>2379</v>
      </c>
      <c r="F1858" t="s">
        <v>2379</v>
      </c>
      <c r="G1858" s="11">
        <v>1</v>
      </c>
      <c r="H1858" t="s">
        <v>2379</v>
      </c>
      <c r="I1858" t="str" cm="1">
        <f t="array" ref="I1858">_xlfn.IFS(B1858&lt;=18,"UNDERWEIGHT",B1858&lt;=24.9,"NORMALWEIGHT",B1858&lt;=29.9,"OVERWEIGHT",B1858&gt;=30,"OBESITY")</f>
        <v>NORMALWEIGHT</v>
      </c>
      <c r="J1858" t="str" cm="1">
        <f t="array" ref="J1858">_xlfn.IFS(C1858&lt;=5.7,"NORMAL",C1858&lt;=6.4,"PREDIABETES",C1858&gt;=6.5,"DIABETES")</f>
        <v>NORMAL</v>
      </c>
    </row>
    <row r="1859" spans="1:10" x14ac:dyDescent="0.25">
      <c r="A1859" t="s">
        <v>509</v>
      </c>
      <c r="B1859">
        <v>17.09</v>
      </c>
      <c r="C1859">
        <v>5.69</v>
      </c>
      <c r="D1859" t="s">
        <v>2379</v>
      </c>
      <c r="E1859" t="s">
        <v>2379</v>
      </c>
      <c r="F1859" t="s">
        <v>2379</v>
      </c>
      <c r="G1859" s="11">
        <v>0</v>
      </c>
      <c r="H1859" t="s">
        <v>2379</v>
      </c>
      <c r="I1859" t="str" cm="1">
        <f t="array" ref="I1859">_xlfn.IFS(B1859&lt;=18,"UNDERWEIGHT",B1859&lt;=24.9,"NORMALWEIGHT",B1859&lt;=29.9,"OVERWEIGHT",B1859&gt;=30,"OBESITY")</f>
        <v>UNDERWEIGHT</v>
      </c>
      <c r="J1859" t="str" cm="1">
        <f t="array" ref="J1859">_xlfn.IFS(C1859&lt;=5.7,"NORMAL",C1859&lt;=6.4,"PREDIABETES",C1859&gt;=6.5,"DIABETES")</f>
        <v>NORMAL</v>
      </c>
    </row>
    <row r="1860" spans="1:10" x14ac:dyDescent="0.25">
      <c r="A1860" t="s">
        <v>508</v>
      </c>
      <c r="B1860">
        <v>24.3</v>
      </c>
      <c r="C1860">
        <v>4.9000000000000004</v>
      </c>
      <c r="D1860" t="s">
        <v>2380</v>
      </c>
      <c r="E1860" t="s">
        <v>2379</v>
      </c>
      <c r="F1860" t="s">
        <v>2380</v>
      </c>
      <c r="G1860" s="11">
        <v>1</v>
      </c>
      <c r="H1860" t="s">
        <v>2379</v>
      </c>
      <c r="I1860" t="str" cm="1">
        <f t="array" ref="I1860">_xlfn.IFS(B1860&lt;=18,"UNDERWEIGHT",B1860&lt;=24.9,"NORMALWEIGHT",B1860&lt;=29.9,"OVERWEIGHT",B1860&gt;=30,"OBESITY")</f>
        <v>NORMALWEIGHT</v>
      </c>
      <c r="J1860" t="str" cm="1">
        <f t="array" ref="J1860">_xlfn.IFS(C1860&lt;=5.7,"NORMAL",C1860&lt;=6.4,"PREDIABETES",C1860&gt;=6.5,"DIABETES")</f>
        <v>NORMAL</v>
      </c>
    </row>
    <row r="1861" spans="1:10" x14ac:dyDescent="0.25">
      <c r="A1861" t="s">
        <v>507</v>
      </c>
      <c r="B1861">
        <v>29.734999999999999</v>
      </c>
      <c r="C1861">
        <v>5.78</v>
      </c>
      <c r="D1861" t="s">
        <v>2379</v>
      </c>
      <c r="E1861" t="s">
        <v>2379</v>
      </c>
      <c r="F1861" t="s">
        <v>2379</v>
      </c>
      <c r="G1861" s="11">
        <v>0</v>
      </c>
      <c r="H1861" t="s">
        <v>2379</v>
      </c>
      <c r="I1861" t="str" cm="1">
        <f t="array" ref="I1861">_xlfn.IFS(B1861&lt;=18,"UNDERWEIGHT",B1861&lt;=24.9,"NORMALWEIGHT",B1861&lt;=29.9,"OVERWEIGHT",B1861&gt;=30,"OBESITY")</f>
        <v>OVERWEIGHT</v>
      </c>
      <c r="J1861" t="str" cm="1">
        <f t="array" ref="J1861">_xlfn.IFS(C1861&lt;=5.7,"NORMAL",C1861&lt;=6.4,"PREDIABETES",C1861&gt;=6.5,"DIABETES")</f>
        <v>PREDIABETES</v>
      </c>
    </row>
    <row r="1862" spans="1:10" x14ac:dyDescent="0.25">
      <c r="A1862" t="s">
        <v>506</v>
      </c>
      <c r="B1862">
        <v>29.26</v>
      </c>
      <c r="C1862">
        <v>4.7</v>
      </c>
      <c r="D1862" t="s">
        <v>2379</v>
      </c>
      <c r="E1862" t="s">
        <v>2379</v>
      </c>
      <c r="F1862" t="s">
        <v>2379</v>
      </c>
      <c r="G1862" s="11">
        <v>0</v>
      </c>
      <c r="H1862" t="s">
        <v>2379</v>
      </c>
      <c r="I1862" t="str" cm="1">
        <f t="array" ref="I1862">_xlfn.IFS(B1862&lt;=18,"UNDERWEIGHT",B1862&lt;=24.9,"NORMALWEIGHT",B1862&lt;=29.9,"OVERWEIGHT",B1862&gt;=30,"OBESITY")</f>
        <v>OVERWEIGHT</v>
      </c>
      <c r="J1862" t="str" cm="1">
        <f t="array" ref="J1862">_xlfn.IFS(C1862&lt;=5.7,"NORMAL",C1862&lt;=6.4,"PREDIABETES",C1862&gt;=6.5,"DIABETES")</f>
        <v>NORMAL</v>
      </c>
    </row>
    <row r="1863" spans="1:10" x14ac:dyDescent="0.25">
      <c r="A1863" t="s">
        <v>505</v>
      </c>
      <c r="B1863">
        <v>33</v>
      </c>
      <c r="C1863">
        <v>6.28</v>
      </c>
      <c r="D1863" t="s">
        <v>2379</v>
      </c>
      <c r="E1863" t="s">
        <v>2379</v>
      </c>
      <c r="F1863" t="s">
        <v>2379</v>
      </c>
      <c r="G1863" s="11">
        <v>0</v>
      </c>
      <c r="H1863" t="s">
        <v>2379</v>
      </c>
      <c r="I1863" t="str" cm="1">
        <f t="array" ref="I1863">_xlfn.IFS(B1863&lt;=18,"UNDERWEIGHT",B1863&lt;=24.9,"NORMALWEIGHT",B1863&lt;=29.9,"OVERWEIGHT",B1863&gt;=30,"OBESITY")</f>
        <v>OBESITY</v>
      </c>
      <c r="J1863" t="str" cm="1">
        <f t="array" ref="J1863">_xlfn.IFS(C1863&lt;=5.7,"NORMAL",C1863&lt;=6.4,"PREDIABETES",C1863&gt;=6.5,"DIABETES")</f>
        <v>PREDIABETES</v>
      </c>
    </row>
    <row r="1864" spans="1:10" x14ac:dyDescent="0.25">
      <c r="A1864" t="s">
        <v>504</v>
      </c>
      <c r="B1864">
        <v>31.065000000000001</v>
      </c>
      <c r="C1864">
        <v>4.2300000000000004</v>
      </c>
      <c r="D1864" t="s">
        <v>2379</v>
      </c>
      <c r="E1864" t="s">
        <v>2379</v>
      </c>
      <c r="F1864" t="s">
        <v>2379</v>
      </c>
      <c r="G1864" s="11">
        <v>0</v>
      </c>
      <c r="H1864" t="s">
        <v>2379</v>
      </c>
      <c r="I1864" t="str" cm="1">
        <f t="array" ref="I1864">_xlfn.IFS(B1864&lt;=18,"UNDERWEIGHT",B1864&lt;=24.9,"NORMALWEIGHT",B1864&lt;=29.9,"OVERWEIGHT",B1864&gt;=30,"OBESITY")</f>
        <v>OBESITY</v>
      </c>
      <c r="J1864" t="str" cm="1">
        <f t="array" ref="J1864">_xlfn.IFS(C1864&lt;=5.7,"NORMAL",C1864&lt;=6.4,"PREDIABETES",C1864&gt;=6.5,"DIABETES")</f>
        <v>NORMAL</v>
      </c>
    </row>
    <row r="1865" spans="1:10" x14ac:dyDescent="0.25">
      <c r="A1865" t="s">
        <v>503</v>
      </c>
      <c r="B1865">
        <v>26.51</v>
      </c>
      <c r="C1865">
        <v>6.17</v>
      </c>
      <c r="D1865" t="s">
        <v>2379</v>
      </c>
      <c r="E1865" t="s">
        <v>2379</v>
      </c>
      <c r="F1865" t="s">
        <v>2379</v>
      </c>
      <c r="G1865" s="11">
        <v>0</v>
      </c>
      <c r="H1865" t="s">
        <v>2379</v>
      </c>
      <c r="I1865" t="str" cm="1">
        <f t="array" ref="I1865">_xlfn.IFS(B1865&lt;=18,"UNDERWEIGHT",B1865&lt;=24.9,"NORMALWEIGHT",B1865&lt;=29.9,"OVERWEIGHT",B1865&gt;=30,"OBESITY")</f>
        <v>OVERWEIGHT</v>
      </c>
      <c r="J1865" t="str" cm="1">
        <f t="array" ref="J1865">_xlfn.IFS(C1865&lt;=5.7,"NORMAL",C1865&lt;=6.4,"PREDIABETES",C1865&gt;=6.5,"DIABETES")</f>
        <v>PREDIABETES</v>
      </c>
    </row>
    <row r="1866" spans="1:10" x14ac:dyDescent="0.25">
      <c r="A1866" t="s">
        <v>502</v>
      </c>
      <c r="B1866">
        <v>28.88</v>
      </c>
      <c r="C1866">
        <v>4.96</v>
      </c>
      <c r="D1866" t="s">
        <v>2379</v>
      </c>
      <c r="E1866" t="s">
        <v>2379</v>
      </c>
      <c r="F1866" t="s">
        <v>2379</v>
      </c>
      <c r="G1866" s="11">
        <v>0</v>
      </c>
      <c r="H1866" t="s">
        <v>2379</v>
      </c>
      <c r="I1866" t="str" cm="1">
        <f t="array" ref="I1866">_xlfn.IFS(B1866&lt;=18,"UNDERWEIGHT",B1866&lt;=24.9,"NORMALWEIGHT",B1866&lt;=29.9,"OVERWEIGHT",B1866&gt;=30,"OBESITY")</f>
        <v>OVERWEIGHT</v>
      </c>
      <c r="J1866" t="str" cm="1">
        <f t="array" ref="J1866">_xlfn.IFS(C1866&lt;=5.7,"NORMAL",C1866&lt;=6.4,"PREDIABETES",C1866&gt;=6.5,"DIABETES")</f>
        <v>NORMAL</v>
      </c>
    </row>
    <row r="1867" spans="1:10" x14ac:dyDescent="0.25">
      <c r="A1867" t="s">
        <v>501</v>
      </c>
      <c r="B1867">
        <v>35.814999999999998</v>
      </c>
      <c r="C1867">
        <v>5.1100000000000003</v>
      </c>
      <c r="D1867" t="s">
        <v>2380</v>
      </c>
      <c r="E1867" t="s">
        <v>2379</v>
      </c>
      <c r="F1867" t="s">
        <v>2379</v>
      </c>
      <c r="G1867" s="11">
        <v>1</v>
      </c>
      <c r="H1867" t="s">
        <v>2379</v>
      </c>
      <c r="I1867" t="str" cm="1">
        <f t="array" ref="I1867">_xlfn.IFS(B1867&lt;=18,"UNDERWEIGHT",B1867&lt;=24.9,"NORMALWEIGHT",B1867&lt;=29.9,"OVERWEIGHT",B1867&gt;=30,"OBESITY")</f>
        <v>OBESITY</v>
      </c>
      <c r="J1867" t="str" cm="1">
        <f t="array" ref="J1867">_xlfn.IFS(C1867&lt;=5.7,"NORMAL",C1867&lt;=6.4,"PREDIABETES",C1867&gt;=6.5,"DIABETES")</f>
        <v>NORMAL</v>
      </c>
    </row>
    <row r="1868" spans="1:10" x14ac:dyDescent="0.25">
      <c r="A1868" t="s">
        <v>500</v>
      </c>
      <c r="B1868">
        <v>21.28</v>
      </c>
      <c r="C1868">
        <v>4.05</v>
      </c>
      <c r="D1868" t="s">
        <v>2379</v>
      </c>
      <c r="E1868" t="s">
        <v>2380</v>
      </c>
      <c r="F1868" t="s">
        <v>2379</v>
      </c>
      <c r="G1868" s="11">
        <v>1</v>
      </c>
      <c r="H1868" t="s">
        <v>2379</v>
      </c>
      <c r="I1868" t="str" cm="1">
        <f t="array" ref="I1868">_xlfn.IFS(B1868&lt;=18,"UNDERWEIGHT",B1868&lt;=24.9,"NORMALWEIGHT",B1868&lt;=29.9,"OVERWEIGHT",B1868&gt;=30,"OBESITY")</f>
        <v>NORMALWEIGHT</v>
      </c>
      <c r="J1868" t="str" cm="1">
        <f t="array" ref="J1868">_xlfn.IFS(C1868&lt;=5.7,"NORMAL",C1868&lt;=6.4,"PREDIABETES",C1868&gt;=6.5,"DIABETES")</f>
        <v>NORMAL</v>
      </c>
    </row>
    <row r="1869" spans="1:10" x14ac:dyDescent="0.25">
      <c r="A1869" t="s">
        <v>499</v>
      </c>
      <c r="B1869">
        <v>33.81</v>
      </c>
      <c r="C1869">
        <v>6.49</v>
      </c>
      <c r="D1869" t="s">
        <v>2379</v>
      </c>
      <c r="E1869" t="s">
        <v>2379</v>
      </c>
      <c r="F1869" t="s">
        <v>2380</v>
      </c>
      <c r="G1869" s="11">
        <v>1</v>
      </c>
      <c r="H1869" t="s">
        <v>2379</v>
      </c>
      <c r="I1869" t="str" cm="1">
        <f t="array" ref="I1869">_xlfn.IFS(B1869&lt;=18,"UNDERWEIGHT",B1869&lt;=24.9,"NORMALWEIGHT",B1869&lt;=29.9,"OVERWEIGHT",B1869&gt;=30,"OBESITY")</f>
        <v>OBESITY</v>
      </c>
      <c r="J1869" t="str" cm="1">
        <f t="array" ref="J1869">_xlfn.IFS(C1869&lt;=5.7,"NORMAL",C1869&lt;=6.49,"PREDIABETES",C1869&gt;=6.5,"DIABETES")</f>
        <v>PREDIABETES</v>
      </c>
    </row>
    <row r="1870" spans="1:10" x14ac:dyDescent="0.25">
      <c r="A1870" t="s">
        <v>498</v>
      </c>
      <c r="B1870">
        <v>44.22</v>
      </c>
      <c r="C1870">
        <v>4.1900000000000004</v>
      </c>
      <c r="D1870" t="s">
        <v>2379</v>
      </c>
      <c r="E1870" t="s">
        <v>2379</v>
      </c>
      <c r="F1870" t="s">
        <v>2379</v>
      </c>
      <c r="G1870" s="11">
        <v>1</v>
      </c>
      <c r="H1870" t="s">
        <v>2379</v>
      </c>
      <c r="I1870" t="str" cm="1">
        <f t="array" ref="I1870">_xlfn.IFS(B1870&lt;=18,"UNDERWEIGHT",B1870&lt;=24.9,"NORMALWEIGHT",B1870&lt;=29.9,"OVERWEIGHT",B1870&gt;=30,"OBESITY")</f>
        <v>OBESITY</v>
      </c>
      <c r="J1870" t="str" cm="1">
        <f t="array" ref="J1870">_xlfn.IFS(C1870&lt;=5.7,"NORMAL",C1870&lt;=6.4,"PREDIABETES",C1870&gt;=6.5,"DIABETES")</f>
        <v>NORMAL</v>
      </c>
    </row>
    <row r="1871" spans="1:10" x14ac:dyDescent="0.25">
      <c r="A1871" t="s">
        <v>497</v>
      </c>
      <c r="B1871">
        <v>15.46</v>
      </c>
      <c r="C1871">
        <v>4.99</v>
      </c>
      <c r="D1871" t="s">
        <v>2380</v>
      </c>
      <c r="E1871" t="s">
        <v>2379</v>
      </c>
      <c r="F1871" t="s">
        <v>2380</v>
      </c>
      <c r="G1871" s="11">
        <v>1</v>
      </c>
      <c r="H1871" t="s">
        <v>2379</v>
      </c>
      <c r="I1871" t="str" cm="1">
        <f t="array" ref="I1871">_xlfn.IFS(B1871&lt;=18,"UNDERWEIGHT",B1871&lt;=24.9,"NORMALWEIGHT",B1871&lt;=29.9,"OVERWEIGHT",B1871&gt;=30,"OBESITY")</f>
        <v>UNDERWEIGHT</v>
      </c>
      <c r="J1871" t="str" cm="1">
        <f t="array" ref="J1871">_xlfn.IFS(C1871&lt;=5.7,"NORMAL",C1871&lt;=6.4,"PREDIABETES",C1871&gt;=6.5,"DIABETES")</f>
        <v>NORMAL</v>
      </c>
    </row>
    <row r="1872" spans="1:10" x14ac:dyDescent="0.25">
      <c r="A1872" t="s">
        <v>496</v>
      </c>
      <c r="B1872">
        <v>30.3</v>
      </c>
      <c r="C1872">
        <v>4.7699999999999996</v>
      </c>
      <c r="D1872" t="s">
        <v>2380</v>
      </c>
      <c r="E1872" t="s">
        <v>2379</v>
      </c>
      <c r="F1872" t="s">
        <v>2379</v>
      </c>
      <c r="G1872" s="11">
        <v>1</v>
      </c>
      <c r="H1872" t="s">
        <v>2379</v>
      </c>
      <c r="I1872" t="str" cm="1">
        <f t="array" ref="I1872">_xlfn.IFS(B1872&lt;=18,"UNDERWEIGHT",B1872&lt;=24.9,"NORMALWEIGHT",B1872&lt;=29.9,"OVERWEIGHT",B1872&gt;=30,"OBESITY")</f>
        <v>OBESITY</v>
      </c>
      <c r="J1872" t="str" cm="1">
        <f t="array" ref="J1872">_xlfn.IFS(C1872&lt;=5.7,"NORMAL",C1872&lt;=6.4,"PREDIABETES",C1872&gt;=6.5,"DIABETES")</f>
        <v>NORMAL</v>
      </c>
    </row>
    <row r="1873" spans="1:10" x14ac:dyDescent="0.25">
      <c r="A1873" t="s">
        <v>495</v>
      </c>
      <c r="B1873">
        <v>16.670000000000002</v>
      </c>
      <c r="C1873">
        <v>5.46</v>
      </c>
      <c r="D1873" t="s">
        <v>2379</v>
      </c>
      <c r="E1873" t="s">
        <v>2379</v>
      </c>
      <c r="F1873" t="s">
        <v>2379</v>
      </c>
      <c r="G1873" s="11">
        <v>0</v>
      </c>
      <c r="H1873" t="s">
        <v>2379</v>
      </c>
      <c r="I1873" t="str" cm="1">
        <f t="array" ref="I1873">_xlfn.IFS(B1873&lt;=18,"UNDERWEIGHT",B1873&lt;=24.9,"NORMALWEIGHT",B1873&lt;=29.9,"OVERWEIGHT",B1873&gt;=30,"OBESITY")</f>
        <v>UNDERWEIGHT</v>
      </c>
      <c r="J1873" t="str" cm="1">
        <f t="array" ref="J1873">_xlfn.IFS(C1873&lt;=5.7,"NORMAL",C1873&lt;=6.4,"PREDIABETES",C1873&gt;=6.5,"DIABETES")</f>
        <v>NORMAL</v>
      </c>
    </row>
    <row r="1874" spans="1:10" x14ac:dyDescent="0.25">
      <c r="A1874" t="s">
        <v>494</v>
      </c>
      <c r="B1874">
        <v>28.594999999999999</v>
      </c>
      <c r="C1874">
        <v>5.43</v>
      </c>
      <c r="D1874" t="s">
        <v>2379</v>
      </c>
      <c r="E1874" t="s">
        <v>2379</v>
      </c>
      <c r="F1874" t="s">
        <v>2379</v>
      </c>
      <c r="G1874" s="11">
        <v>0</v>
      </c>
      <c r="H1874" t="s">
        <v>2379</v>
      </c>
      <c r="I1874" t="str" cm="1">
        <f t="array" ref="I1874">_xlfn.IFS(B1874&lt;=18,"UNDERWEIGHT",B1874&lt;=24.9,"NORMALWEIGHT",B1874&lt;=29.9,"OVERWEIGHT",B1874&gt;=30,"OBESITY")</f>
        <v>OVERWEIGHT</v>
      </c>
      <c r="J1874" t="str" cm="1">
        <f t="array" ref="J1874">_xlfn.IFS(C1874&lt;=5.7,"NORMAL",C1874&lt;=6.4,"PREDIABETES",C1874&gt;=6.5,"DIABETES")</f>
        <v>NORMAL</v>
      </c>
    </row>
    <row r="1875" spans="1:10" x14ac:dyDescent="0.25">
      <c r="A1875" t="s">
        <v>493</v>
      </c>
      <c r="B1875">
        <v>25.934999999999999</v>
      </c>
      <c r="C1875">
        <v>4.29</v>
      </c>
      <c r="D1875" t="s">
        <v>2379</v>
      </c>
      <c r="E1875" t="s">
        <v>2379</v>
      </c>
      <c r="F1875" t="s">
        <v>2379</v>
      </c>
      <c r="G1875" s="11">
        <v>0</v>
      </c>
      <c r="H1875" t="s">
        <v>2379</v>
      </c>
      <c r="I1875" t="str" cm="1">
        <f t="array" ref="I1875">_xlfn.IFS(B1875&lt;=18,"UNDERWEIGHT",B1875&lt;=24.9,"NORMALWEIGHT",B1875&lt;=29.9,"OVERWEIGHT",B1875&gt;=30,"OBESITY")</f>
        <v>OVERWEIGHT</v>
      </c>
      <c r="J1875" t="str" cm="1">
        <f t="array" ref="J1875">_xlfn.IFS(C1875&lt;=5.7,"NORMAL",C1875&lt;=6.4,"PREDIABETES",C1875&gt;=6.5,"DIABETES")</f>
        <v>NORMAL</v>
      </c>
    </row>
    <row r="1876" spans="1:10" x14ac:dyDescent="0.25">
      <c r="A1876" t="s">
        <v>492</v>
      </c>
      <c r="B1876">
        <v>27.645</v>
      </c>
      <c r="C1876">
        <v>5.25</v>
      </c>
      <c r="D1876" t="s">
        <v>2379</v>
      </c>
      <c r="E1876" t="s">
        <v>2379</v>
      </c>
      <c r="F1876" t="s">
        <v>2379</v>
      </c>
      <c r="G1876" s="11">
        <v>1</v>
      </c>
      <c r="H1876" t="s">
        <v>2379</v>
      </c>
      <c r="I1876" t="str" cm="1">
        <f t="array" ref="I1876">_xlfn.IFS(B1876&lt;=18,"UNDERWEIGHT",B1876&lt;=24.9,"NORMALWEIGHT",B1876&lt;=29.9,"OVERWEIGHT",B1876&gt;=30,"OBESITY")</f>
        <v>OVERWEIGHT</v>
      </c>
      <c r="J1876" t="str" cm="1">
        <f t="array" ref="J1876">_xlfn.IFS(C1876&lt;=5.7,"NORMAL",C1876&lt;=6.4,"PREDIABETES",C1876&gt;=6.5,"DIABETES")</f>
        <v>NORMAL</v>
      </c>
    </row>
    <row r="1877" spans="1:10" x14ac:dyDescent="0.25">
      <c r="A1877" t="s">
        <v>491</v>
      </c>
      <c r="B1877">
        <v>30.1</v>
      </c>
      <c r="C1877">
        <v>4.04</v>
      </c>
      <c r="D1877" t="s">
        <v>2379</v>
      </c>
      <c r="E1877" t="s">
        <v>2379</v>
      </c>
      <c r="F1877" t="s">
        <v>2379</v>
      </c>
      <c r="G1877" s="11">
        <v>1</v>
      </c>
      <c r="H1877" t="s">
        <v>2379</v>
      </c>
      <c r="I1877" t="str" cm="1">
        <f t="array" ref="I1877">_xlfn.IFS(B1877&lt;=18,"UNDERWEIGHT",B1877&lt;=24.9,"NORMALWEIGHT",B1877&lt;=29.9,"OVERWEIGHT",B1877&gt;=30,"OBESITY")</f>
        <v>OBESITY</v>
      </c>
      <c r="J1877" t="str" cm="1">
        <f t="array" ref="J1877">_xlfn.IFS(C1877&lt;=5.7,"NORMAL",C1877&lt;=6.4,"PREDIABETES",C1877&gt;=6.5,"DIABETES")</f>
        <v>NORMAL</v>
      </c>
    </row>
    <row r="1878" spans="1:10" x14ac:dyDescent="0.25">
      <c r="A1878" t="s">
        <v>490</v>
      </c>
      <c r="B1878">
        <v>26.79</v>
      </c>
      <c r="C1878">
        <v>5</v>
      </c>
      <c r="D1878" t="s">
        <v>2380</v>
      </c>
      <c r="E1878" t="s">
        <v>2379</v>
      </c>
      <c r="F1878" t="s">
        <v>2380</v>
      </c>
      <c r="G1878" s="11">
        <v>1</v>
      </c>
      <c r="H1878" t="s">
        <v>2379</v>
      </c>
      <c r="I1878" t="str" cm="1">
        <f t="array" ref="I1878">_xlfn.IFS(B1878&lt;=18,"UNDERWEIGHT",B1878&lt;=24.9,"NORMALWEIGHT",B1878&lt;=29.9,"OVERWEIGHT",B1878&gt;=30,"OBESITY")</f>
        <v>OVERWEIGHT</v>
      </c>
      <c r="J1878" t="str" cm="1">
        <f t="array" ref="J1878">_xlfn.IFS(C1878&lt;=5.7,"NORMAL",C1878&lt;=6.4,"PREDIABETES",C1878&gt;=6.5,"DIABETES")</f>
        <v>NORMAL</v>
      </c>
    </row>
    <row r="1879" spans="1:10" x14ac:dyDescent="0.25">
      <c r="A1879" t="s">
        <v>489</v>
      </c>
      <c r="B1879">
        <v>27.1</v>
      </c>
      <c r="C1879">
        <v>4.01</v>
      </c>
      <c r="D1879" t="s">
        <v>2380</v>
      </c>
      <c r="E1879" t="s">
        <v>2379</v>
      </c>
      <c r="F1879" t="s">
        <v>2379</v>
      </c>
      <c r="G1879" s="11">
        <v>1</v>
      </c>
      <c r="H1879" t="s">
        <v>2379</v>
      </c>
      <c r="I1879" t="str" cm="1">
        <f t="array" ref="I1879">_xlfn.IFS(B1879&lt;=18,"UNDERWEIGHT",B1879&lt;=24.9,"NORMALWEIGHT",B1879&lt;=29.9,"OVERWEIGHT",B1879&gt;=30,"OBESITY")</f>
        <v>OVERWEIGHT</v>
      </c>
      <c r="J1879" t="str" cm="1">
        <f t="array" ref="J1879">_xlfn.IFS(C1879&lt;=5.7,"NORMAL",C1879&lt;=6.4,"PREDIABETES",C1879&gt;=6.5,"DIABETES")</f>
        <v>NORMAL</v>
      </c>
    </row>
    <row r="1880" spans="1:10" x14ac:dyDescent="0.25">
      <c r="A1880" t="s">
        <v>488</v>
      </c>
      <c r="B1880">
        <v>24.31</v>
      </c>
      <c r="C1880">
        <v>5.4</v>
      </c>
      <c r="D1880" t="s">
        <v>2379</v>
      </c>
      <c r="E1880" t="s">
        <v>2379</v>
      </c>
      <c r="F1880" t="s">
        <v>2379</v>
      </c>
      <c r="G1880" s="11">
        <v>0</v>
      </c>
      <c r="H1880" t="s">
        <v>2379</v>
      </c>
      <c r="I1880" t="str" cm="1">
        <f t="array" ref="I1880">_xlfn.IFS(B1880&lt;=18,"UNDERWEIGHT",B1880&lt;=24.9,"NORMALWEIGHT",B1880&lt;=29.9,"OVERWEIGHT",B1880&gt;=30,"OBESITY")</f>
        <v>NORMALWEIGHT</v>
      </c>
      <c r="J1880" t="str" cm="1">
        <f t="array" ref="J1880">_xlfn.IFS(C1880&lt;=5.7,"NORMAL",C1880&lt;=6.4,"PREDIABETES",C1880&gt;=6.5,"DIABETES")</f>
        <v>NORMAL</v>
      </c>
    </row>
    <row r="1881" spans="1:10" x14ac:dyDescent="0.25">
      <c r="A1881" t="s">
        <v>487</v>
      </c>
      <c r="B1881">
        <v>15.53</v>
      </c>
      <c r="C1881">
        <v>5.81</v>
      </c>
      <c r="D1881" t="s">
        <v>2379</v>
      </c>
      <c r="E1881" t="s">
        <v>2379</v>
      </c>
      <c r="F1881" t="s">
        <v>2379</v>
      </c>
      <c r="G1881" s="11">
        <v>1</v>
      </c>
      <c r="H1881" t="s">
        <v>2379</v>
      </c>
      <c r="I1881" t="str" cm="1">
        <f t="array" ref="I1881">_xlfn.IFS(B1881&lt;=18,"UNDERWEIGHT",B1881&lt;=24.9,"NORMALWEIGHT",B1881&lt;=29.9,"OVERWEIGHT",B1881&gt;=30,"OBESITY")</f>
        <v>UNDERWEIGHT</v>
      </c>
      <c r="J1881" t="str" cm="1">
        <f t="array" ref="J1881">_xlfn.IFS(C1881&lt;=5.7,"NORMAL",C1881&lt;=6.4,"PREDIABETES",C1881&gt;=6.5,"DIABETES")</f>
        <v>PREDIABETES</v>
      </c>
    </row>
    <row r="1882" spans="1:10" x14ac:dyDescent="0.25">
      <c r="A1882" t="s">
        <v>486</v>
      </c>
      <c r="B1882">
        <v>30.7</v>
      </c>
      <c r="C1882">
        <v>5.82</v>
      </c>
      <c r="D1882" t="s">
        <v>2379</v>
      </c>
      <c r="E1882" t="s">
        <v>2379</v>
      </c>
      <c r="F1882" t="s">
        <v>2379</v>
      </c>
      <c r="G1882" s="11">
        <v>1</v>
      </c>
      <c r="H1882" t="s">
        <v>2379</v>
      </c>
      <c r="I1882" t="str" cm="1">
        <f t="array" ref="I1882">_xlfn.IFS(B1882&lt;=18,"UNDERWEIGHT",B1882&lt;=24.9,"NORMALWEIGHT",B1882&lt;=29.9,"OVERWEIGHT",B1882&gt;=30,"OBESITY")</f>
        <v>OBESITY</v>
      </c>
      <c r="J1882" t="str" cm="1">
        <f t="array" ref="J1882">_xlfn.IFS(C1882&lt;=5.7,"NORMAL",C1882&lt;=6.4,"PREDIABETES",C1882&gt;=6.5,"DIABETES")</f>
        <v>PREDIABETES</v>
      </c>
    </row>
    <row r="1883" spans="1:10" x14ac:dyDescent="0.25">
      <c r="A1883" t="s">
        <v>485</v>
      </c>
      <c r="B1883">
        <v>33.33</v>
      </c>
      <c r="C1883">
        <v>4.82</v>
      </c>
      <c r="D1883" t="s">
        <v>2379</v>
      </c>
      <c r="E1883" t="s">
        <v>2379</v>
      </c>
      <c r="F1883" t="s">
        <v>2379</v>
      </c>
      <c r="G1883" s="11">
        <v>1</v>
      </c>
      <c r="H1883" t="s">
        <v>2379</v>
      </c>
      <c r="I1883" t="str" cm="1">
        <f t="array" ref="I1883">_xlfn.IFS(B1883&lt;=18,"UNDERWEIGHT",B1883&lt;=24.9,"NORMALWEIGHT",B1883&lt;=29.9,"OVERWEIGHT",B1883&gt;=30,"OBESITY")</f>
        <v>OBESITY</v>
      </c>
      <c r="J1883" t="str" cm="1">
        <f t="array" ref="J1883">_xlfn.IFS(C1883&lt;=5.7,"NORMAL",C1883&lt;=6.4,"PREDIABETES",C1883&gt;=6.5,"DIABETES")</f>
        <v>NORMAL</v>
      </c>
    </row>
    <row r="1884" spans="1:10" x14ac:dyDescent="0.25">
      <c r="A1884" t="s">
        <v>484</v>
      </c>
      <c r="B1884">
        <v>32.4</v>
      </c>
      <c r="C1884">
        <v>5.08</v>
      </c>
      <c r="D1884" t="s">
        <v>2379</v>
      </c>
      <c r="E1884" t="s">
        <v>2379</v>
      </c>
      <c r="F1884" t="s">
        <v>2379</v>
      </c>
      <c r="G1884" s="11">
        <v>1</v>
      </c>
      <c r="H1884" t="s">
        <v>2379</v>
      </c>
      <c r="I1884" t="str" cm="1">
        <f t="array" ref="I1884">_xlfn.IFS(B1884&lt;=18,"UNDERWEIGHT",B1884&lt;=24.9,"NORMALWEIGHT",B1884&lt;=29.9,"OVERWEIGHT",B1884&gt;=30,"OBESITY")</f>
        <v>OBESITY</v>
      </c>
      <c r="J1884" t="str" cm="1">
        <f t="array" ref="J1884">_xlfn.IFS(C1884&lt;=5.7,"NORMAL",C1884&lt;=6.4,"PREDIABETES",C1884&gt;=6.5,"DIABETES")</f>
        <v>NORMAL</v>
      </c>
    </row>
    <row r="1885" spans="1:10" x14ac:dyDescent="0.25">
      <c r="A1885" t="s">
        <v>483</v>
      </c>
      <c r="B1885">
        <v>27.93</v>
      </c>
      <c r="C1885">
        <v>5.59</v>
      </c>
      <c r="D1885" t="s">
        <v>2379</v>
      </c>
      <c r="E1885" t="s">
        <v>2379</v>
      </c>
      <c r="F1885" t="s">
        <v>2379</v>
      </c>
      <c r="G1885" s="11">
        <v>1</v>
      </c>
      <c r="H1885" t="s">
        <v>2379</v>
      </c>
      <c r="I1885" t="str" cm="1">
        <f t="array" ref="I1885">_xlfn.IFS(B1885&lt;=18,"UNDERWEIGHT",B1885&lt;=24.9,"NORMALWEIGHT",B1885&lt;=29.9,"OVERWEIGHT",B1885&gt;=30,"OBESITY")</f>
        <v>OVERWEIGHT</v>
      </c>
      <c r="J1885" t="str" cm="1">
        <f t="array" ref="J1885">_xlfn.IFS(C1885&lt;=5.7,"NORMAL",C1885&lt;=6.4,"PREDIABETES",C1885&gt;=6.5,"DIABETES")</f>
        <v>NORMAL</v>
      </c>
    </row>
    <row r="1886" spans="1:10" x14ac:dyDescent="0.25">
      <c r="A1886" t="s">
        <v>482</v>
      </c>
      <c r="B1886">
        <v>21.754999999999999</v>
      </c>
      <c r="C1886">
        <v>5.12</v>
      </c>
      <c r="D1886" t="s">
        <v>2379</v>
      </c>
      <c r="E1886" t="s">
        <v>2379</v>
      </c>
      <c r="F1886" t="s">
        <v>2379</v>
      </c>
      <c r="G1886" s="11">
        <v>0</v>
      </c>
      <c r="H1886" t="s">
        <v>2379</v>
      </c>
      <c r="I1886" t="str" cm="1">
        <f t="array" ref="I1886">_xlfn.IFS(B1886&lt;=18,"UNDERWEIGHT",B1886&lt;=24.9,"NORMALWEIGHT",B1886&lt;=29.9,"OVERWEIGHT",B1886&gt;=30,"OBESITY")</f>
        <v>NORMALWEIGHT</v>
      </c>
      <c r="J1886" t="str" cm="1">
        <f t="array" ref="J1886">_xlfn.IFS(C1886&lt;=5.7,"NORMAL",C1886&lt;=6.4,"PREDIABETES",C1886&gt;=6.5,"DIABETES")</f>
        <v>NORMAL</v>
      </c>
    </row>
    <row r="1887" spans="1:10" x14ac:dyDescent="0.25">
      <c r="A1887" t="s">
        <v>481</v>
      </c>
      <c r="B1887">
        <v>25.934999999999999</v>
      </c>
      <c r="C1887">
        <v>4.95</v>
      </c>
      <c r="D1887" t="s">
        <v>2379</v>
      </c>
      <c r="E1887" t="s">
        <v>2379</v>
      </c>
      <c r="F1887" t="s">
        <v>2379</v>
      </c>
      <c r="G1887" s="11">
        <v>0</v>
      </c>
      <c r="H1887" t="s">
        <v>2379</v>
      </c>
      <c r="I1887" t="str" cm="1">
        <f t="array" ref="I1887">_xlfn.IFS(B1887&lt;=18,"UNDERWEIGHT",B1887&lt;=24.9,"NORMALWEIGHT",B1887&lt;=29.9,"OVERWEIGHT",B1887&gt;=30,"OBESITY")</f>
        <v>OVERWEIGHT</v>
      </c>
      <c r="J1887" t="str" cm="1">
        <f t="array" ref="J1887">_xlfn.IFS(C1887&lt;=5.7,"NORMAL",C1887&lt;=6.4,"PREDIABETES",C1887&gt;=6.5,"DIABETES")</f>
        <v>NORMAL</v>
      </c>
    </row>
    <row r="1888" spans="1:10" x14ac:dyDescent="0.25">
      <c r="A1888" t="s">
        <v>480</v>
      </c>
      <c r="B1888">
        <v>31.5</v>
      </c>
      <c r="C1888">
        <v>6.16</v>
      </c>
      <c r="D1888" t="s">
        <v>2379</v>
      </c>
      <c r="E1888" t="s">
        <v>2379</v>
      </c>
      <c r="F1888" t="s">
        <v>2379</v>
      </c>
      <c r="G1888" s="11">
        <v>0</v>
      </c>
      <c r="H1888" t="s">
        <v>2379</v>
      </c>
      <c r="I1888" t="str" cm="1">
        <f t="array" ref="I1888">_xlfn.IFS(B1888&lt;=18,"UNDERWEIGHT",B1888&lt;=24.9,"NORMALWEIGHT",B1888&lt;=29.9,"OVERWEIGHT",B1888&gt;=30,"OBESITY")</f>
        <v>OBESITY</v>
      </c>
      <c r="J1888" t="str" cm="1">
        <f t="array" ref="J1888">_xlfn.IFS(C1888&lt;=5.7,"NORMAL",C1888&lt;=6.4,"PREDIABETES",C1888&gt;=6.5,"DIABETES")</f>
        <v>PREDIABETES</v>
      </c>
    </row>
    <row r="1889" spans="1:10" x14ac:dyDescent="0.25">
      <c r="A1889" t="s">
        <v>479</v>
      </c>
      <c r="B1889">
        <v>30.03</v>
      </c>
      <c r="C1889">
        <v>6.41</v>
      </c>
      <c r="D1889" t="s">
        <v>2379</v>
      </c>
      <c r="E1889" t="s">
        <v>2379</v>
      </c>
      <c r="F1889" t="s">
        <v>2379</v>
      </c>
      <c r="G1889" s="11">
        <v>0</v>
      </c>
      <c r="H1889" t="s">
        <v>2379</v>
      </c>
      <c r="I1889" t="str" cm="1">
        <f t="array" ref="I1889">_xlfn.IFS(B1889&lt;=18,"UNDERWEIGHT",B1889&lt;=24.9,"NORMALWEIGHT",B1889&lt;=29.9,"OVERWEIGHT",B1889&gt;=30,"OBESITY")</f>
        <v>OBESITY</v>
      </c>
      <c r="J1889" t="str" cm="1">
        <f t="array" ref="J1889">_xlfn.IFS(C1889&lt;=5.7,"NORMAL",C1889&lt;=6.49,"PREDIABETES",C1889&gt;=6.5,"DIABETES")</f>
        <v>PREDIABETES</v>
      </c>
    </row>
    <row r="1890" spans="1:10" x14ac:dyDescent="0.25">
      <c r="A1890" t="s">
        <v>478</v>
      </c>
      <c r="B1890">
        <v>33.479999999999997</v>
      </c>
      <c r="C1890">
        <v>8.94</v>
      </c>
      <c r="D1890" t="s">
        <v>2379</v>
      </c>
      <c r="E1890" t="s">
        <v>2379</v>
      </c>
      <c r="F1890" t="s">
        <v>2379</v>
      </c>
      <c r="G1890" s="11">
        <v>0</v>
      </c>
      <c r="H1890" t="s">
        <v>2379</v>
      </c>
      <c r="I1890" t="str" cm="1">
        <f t="array" ref="I1890">_xlfn.IFS(B1890&lt;=18,"UNDERWEIGHT",B1890&lt;=24.9,"NORMALWEIGHT",B1890&lt;=29.9,"OVERWEIGHT",B1890&gt;=30,"OBESITY")</f>
        <v>OBESITY</v>
      </c>
      <c r="J1890" t="str" cm="1">
        <f t="array" ref="J1890">_xlfn.IFS(C1890&lt;=5.7,"NORMAL",C1890&lt;=6.4,"PREDIABETES",C1890&gt;=6.5,"DIABETES")</f>
        <v>DIABETES</v>
      </c>
    </row>
    <row r="1891" spans="1:10" x14ac:dyDescent="0.25">
      <c r="A1891" t="s">
        <v>477</v>
      </c>
      <c r="B1891">
        <v>16.510000000000002</v>
      </c>
      <c r="C1891">
        <v>4.42</v>
      </c>
      <c r="D1891" t="s">
        <v>2380</v>
      </c>
      <c r="E1891" t="s">
        <v>2379</v>
      </c>
      <c r="F1891" t="s">
        <v>2380</v>
      </c>
      <c r="G1891" s="11">
        <v>1</v>
      </c>
      <c r="H1891" t="s">
        <v>2379</v>
      </c>
      <c r="I1891" t="str" cm="1">
        <f t="array" ref="I1891">_xlfn.IFS(B1891&lt;=18,"UNDERWEIGHT",B1891&lt;=24.9,"NORMALWEIGHT",B1891&lt;=29.9,"OVERWEIGHT",B1891&gt;=30,"OBESITY")</f>
        <v>UNDERWEIGHT</v>
      </c>
      <c r="J1891" t="str" cm="1">
        <f t="array" ref="J1891">_xlfn.IFS(C1891&lt;=5.7,"NORMAL",C1891&lt;=6.4,"PREDIABETES",C1891&gt;=6.5,"DIABETES")</f>
        <v>NORMAL</v>
      </c>
    </row>
    <row r="1892" spans="1:10" x14ac:dyDescent="0.25">
      <c r="A1892" t="s">
        <v>476</v>
      </c>
      <c r="B1892">
        <v>33.155000000000001</v>
      </c>
      <c r="C1892">
        <v>5.3</v>
      </c>
      <c r="D1892" t="s">
        <v>2380</v>
      </c>
      <c r="E1892" t="s">
        <v>2379</v>
      </c>
      <c r="F1892" t="s">
        <v>2379</v>
      </c>
      <c r="G1892" s="11">
        <v>1</v>
      </c>
      <c r="H1892" t="s">
        <v>2379</v>
      </c>
      <c r="I1892" t="str" cm="1">
        <f t="array" ref="I1892">_xlfn.IFS(B1892&lt;=18,"UNDERWEIGHT",B1892&lt;=24.9,"NORMALWEIGHT",B1892&lt;=29.9,"OVERWEIGHT",B1892&gt;=30,"OBESITY")</f>
        <v>OBESITY</v>
      </c>
      <c r="J1892" t="str" cm="1">
        <f t="array" ref="J1892">_xlfn.IFS(C1892&lt;=5.7,"NORMAL",C1892&lt;=6.4,"PREDIABETES",C1892&gt;=6.5,"DIABETES")</f>
        <v>NORMAL</v>
      </c>
    </row>
    <row r="1893" spans="1:10" x14ac:dyDescent="0.25">
      <c r="A1893" t="s">
        <v>475</v>
      </c>
      <c r="B1893">
        <v>37.29</v>
      </c>
      <c r="C1893">
        <v>4.6399999999999997</v>
      </c>
      <c r="D1893" t="s">
        <v>2379</v>
      </c>
      <c r="E1893" t="s">
        <v>2379</v>
      </c>
      <c r="F1893" t="s">
        <v>2380</v>
      </c>
      <c r="G1893" s="11">
        <v>1</v>
      </c>
      <c r="H1893" t="s">
        <v>2379</v>
      </c>
      <c r="I1893" t="str" cm="1">
        <f t="array" ref="I1893">_xlfn.IFS(B1893&lt;=18,"UNDERWEIGHT",B1893&lt;=24.9,"NORMALWEIGHT",B1893&lt;=29.9,"OVERWEIGHT",B1893&gt;=30,"OBESITY")</f>
        <v>OBESITY</v>
      </c>
      <c r="J1893" t="str" cm="1">
        <f t="array" ref="J1893">_xlfn.IFS(C1893&lt;=5.7,"NORMAL",C1893&lt;=6.4,"PREDIABETES",C1893&gt;=6.5,"DIABETES")</f>
        <v>NORMAL</v>
      </c>
    </row>
    <row r="1894" spans="1:10" x14ac:dyDescent="0.25">
      <c r="A1894" t="s">
        <v>474</v>
      </c>
      <c r="B1894">
        <v>20.23</v>
      </c>
      <c r="C1894">
        <v>6.16</v>
      </c>
      <c r="D1894" t="s">
        <v>2380</v>
      </c>
      <c r="E1894" t="s">
        <v>2379</v>
      </c>
      <c r="F1894" t="s">
        <v>2379</v>
      </c>
      <c r="G1894" s="11">
        <v>1</v>
      </c>
      <c r="H1894" t="s">
        <v>2379</v>
      </c>
      <c r="I1894" t="str" cm="1">
        <f t="array" ref="I1894">_xlfn.IFS(B1894&lt;=18,"UNDERWEIGHT",B1894&lt;=24.9,"NORMALWEIGHT",B1894&lt;=29.9,"OVERWEIGHT",B1894&gt;=30,"OBESITY")</f>
        <v>NORMALWEIGHT</v>
      </c>
      <c r="J1894" t="str" cm="1">
        <f t="array" ref="J1894">_xlfn.IFS(C1894&lt;=5.7,"NORMAL",C1894&lt;=6.4,"PREDIABETES",C1894&gt;=6.5,"DIABETES")</f>
        <v>PREDIABETES</v>
      </c>
    </row>
    <row r="1895" spans="1:10" x14ac:dyDescent="0.25">
      <c r="A1895" t="s">
        <v>473</v>
      </c>
      <c r="B1895">
        <v>28.975000000000001</v>
      </c>
      <c r="C1895">
        <v>4.12</v>
      </c>
      <c r="D1895" t="s">
        <v>2379</v>
      </c>
      <c r="E1895" t="s">
        <v>2379</v>
      </c>
      <c r="F1895" t="s">
        <v>2380</v>
      </c>
      <c r="G1895" s="11">
        <v>1</v>
      </c>
      <c r="H1895" t="s">
        <v>2379</v>
      </c>
      <c r="I1895" t="str" cm="1">
        <f t="array" ref="I1895">_xlfn.IFS(B1895&lt;=18,"UNDERWEIGHT",B1895&lt;=24.9,"NORMALWEIGHT",B1895&lt;=29.9,"OVERWEIGHT",B1895&gt;=30,"OBESITY")</f>
        <v>OVERWEIGHT</v>
      </c>
      <c r="J1895" t="str" cm="1">
        <f t="array" ref="J1895">_xlfn.IFS(C1895&lt;=5.7,"NORMAL",C1895&lt;=6.4,"PREDIABETES",C1895&gt;=6.5,"DIABETES")</f>
        <v>NORMAL</v>
      </c>
    </row>
    <row r="1896" spans="1:10" x14ac:dyDescent="0.25">
      <c r="A1896" t="s">
        <v>472</v>
      </c>
      <c r="B1896">
        <v>16.420000000000002</v>
      </c>
      <c r="C1896">
        <v>5.77</v>
      </c>
      <c r="D1896" t="s">
        <v>2380</v>
      </c>
      <c r="E1896" t="s">
        <v>2379</v>
      </c>
      <c r="F1896" t="s">
        <v>2380</v>
      </c>
      <c r="G1896" s="11">
        <v>1</v>
      </c>
      <c r="H1896" t="s">
        <v>2379</v>
      </c>
      <c r="I1896" t="str" cm="1">
        <f t="array" ref="I1896">_xlfn.IFS(B1896&lt;=18,"UNDERWEIGHT",B1896&lt;=24.9,"NORMALWEIGHT",B1896&lt;=29.9,"OVERWEIGHT",B1896&gt;=30,"OBESITY")</f>
        <v>UNDERWEIGHT</v>
      </c>
      <c r="J1896" t="str" cm="1">
        <f t="array" ref="J1896">_xlfn.IFS(C1896&lt;=5.7,"NORMAL",C1896&lt;=6.4,"PREDIABETES",C1896&gt;=6.5,"DIABETES")</f>
        <v>PREDIABETES</v>
      </c>
    </row>
    <row r="1897" spans="1:10" x14ac:dyDescent="0.25">
      <c r="A1897" t="s">
        <v>471</v>
      </c>
      <c r="B1897">
        <v>17.559999999999999</v>
      </c>
      <c r="C1897">
        <v>6.2</v>
      </c>
      <c r="D1897" t="s">
        <v>2379</v>
      </c>
      <c r="E1897" t="s">
        <v>2379</v>
      </c>
      <c r="F1897" t="s">
        <v>2379</v>
      </c>
      <c r="G1897" s="11">
        <v>1</v>
      </c>
      <c r="H1897" t="s">
        <v>2379</v>
      </c>
      <c r="I1897" t="str" cm="1">
        <f t="array" ref="I1897">_xlfn.IFS(B1897&lt;=18,"UNDERWEIGHT",B1897&lt;=24.9,"NORMALWEIGHT",B1897&lt;=29.9,"OVERWEIGHT",B1897&gt;=30,"OBESITY")</f>
        <v>UNDERWEIGHT</v>
      </c>
      <c r="J1897" t="str" cm="1">
        <f t="array" ref="J1897">_xlfn.IFS(C1897&lt;=5.7,"NORMAL",C1897&lt;=6.4,"PREDIABETES",C1897&gt;=6.5,"DIABETES")</f>
        <v>PREDIABETES</v>
      </c>
    </row>
    <row r="1898" spans="1:10" x14ac:dyDescent="0.25">
      <c r="A1898" t="s">
        <v>470</v>
      </c>
      <c r="B1898">
        <v>24.13</v>
      </c>
      <c r="C1898">
        <v>4.3899999999999997</v>
      </c>
      <c r="D1898" t="s">
        <v>2379</v>
      </c>
      <c r="E1898" t="s">
        <v>2379</v>
      </c>
      <c r="F1898" t="s">
        <v>2379</v>
      </c>
      <c r="G1898" s="11">
        <v>1</v>
      </c>
      <c r="H1898" t="s">
        <v>2379</v>
      </c>
      <c r="I1898" t="str" cm="1">
        <f t="array" ref="I1898">_xlfn.IFS(B1898&lt;=18,"UNDERWEIGHT",B1898&lt;=24.9,"NORMALWEIGHT",B1898&lt;=29.9,"OVERWEIGHT",B1898&gt;=30,"OBESITY")</f>
        <v>NORMALWEIGHT</v>
      </c>
      <c r="J1898" t="str" cm="1">
        <f t="array" ref="J1898">_xlfn.IFS(C1898&lt;=5.7,"NORMAL",C1898&lt;=6.4,"PREDIABETES",C1898&gt;=6.5,"DIABETES")</f>
        <v>NORMAL</v>
      </c>
    </row>
    <row r="1899" spans="1:10" x14ac:dyDescent="0.25">
      <c r="A1899" t="s">
        <v>469</v>
      </c>
      <c r="B1899">
        <v>19.95</v>
      </c>
      <c r="C1899">
        <v>5.13</v>
      </c>
      <c r="D1899" t="s">
        <v>2379</v>
      </c>
      <c r="E1899" t="s">
        <v>2380</v>
      </c>
      <c r="F1899" t="s">
        <v>2379</v>
      </c>
      <c r="G1899" s="11">
        <v>2</v>
      </c>
      <c r="H1899" t="s">
        <v>2379</v>
      </c>
      <c r="I1899" t="str" cm="1">
        <f t="array" ref="I1899">_xlfn.IFS(B1899&lt;=18,"UNDERWEIGHT",B1899&lt;=24.9,"NORMALWEIGHT",B1899&lt;=29.9,"OVERWEIGHT",B1899&gt;=30,"OBESITY")</f>
        <v>NORMALWEIGHT</v>
      </c>
      <c r="J1899" t="str" cm="1">
        <f t="array" ref="J1899">_xlfn.IFS(C1899&lt;=5.7,"NORMAL",C1899&lt;=6.4,"PREDIABETES",C1899&gt;=6.5,"DIABETES")</f>
        <v>NORMAL</v>
      </c>
    </row>
    <row r="1900" spans="1:10" x14ac:dyDescent="0.25">
      <c r="A1900" t="s">
        <v>468</v>
      </c>
      <c r="B1900">
        <v>21.24</v>
      </c>
      <c r="C1900">
        <v>4.49</v>
      </c>
      <c r="D1900" t="s">
        <v>2379</v>
      </c>
      <c r="E1900" t="s">
        <v>2379</v>
      </c>
      <c r="F1900" t="s">
        <v>2379</v>
      </c>
      <c r="G1900" s="11">
        <v>0</v>
      </c>
      <c r="H1900" t="s">
        <v>2379</v>
      </c>
      <c r="I1900" t="str" cm="1">
        <f t="array" ref="I1900">_xlfn.IFS(B1900&lt;=18,"UNDERWEIGHT",B1900&lt;=24.9,"NORMALWEIGHT",B1900&lt;=29.9,"OVERWEIGHT",B1900&gt;=30,"OBESITY")</f>
        <v>NORMALWEIGHT</v>
      </c>
      <c r="J1900" t="str" cm="1">
        <f t="array" ref="J1900">_xlfn.IFS(C1900&lt;=5.7,"NORMAL",C1900&lt;=6.4,"PREDIABETES",C1900&gt;=6.5,"DIABETES")</f>
        <v>NORMAL</v>
      </c>
    </row>
    <row r="1901" spans="1:10" x14ac:dyDescent="0.25">
      <c r="A1901" t="s">
        <v>467</v>
      </c>
      <c r="B1901">
        <v>44.22</v>
      </c>
      <c r="C1901">
        <v>6.35</v>
      </c>
      <c r="D1901" t="s">
        <v>2379</v>
      </c>
      <c r="E1901" t="s">
        <v>2379</v>
      </c>
      <c r="F1901" t="s">
        <v>2379</v>
      </c>
      <c r="G1901" s="11">
        <v>0</v>
      </c>
      <c r="H1901" t="s">
        <v>2379</v>
      </c>
      <c r="I1901" t="str" cm="1">
        <f t="array" ref="I1901">_xlfn.IFS(B1901&lt;=18,"UNDERWEIGHT",B1901&lt;=24.9,"NORMALWEIGHT",B1901&lt;=29.9,"OVERWEIGHT",B1901&gt;=30,"OBESITY")</f>
        <v>OBESITY</v>
      </c>
      <c r="J1901" t="str" cm="1">
        <f t="array" ref="J1901">_xlfn.IFS(C1901&lt;=5.7,"NORMAL",C1901&lt;=6.4,"PREDIABETES",C1901&gt;=6.5,"DIABETES")</f>
        <v>PREDIABETES</v>
      </c>
    </row>
    <row r="1902" spans="1:10" x14ac:dyDescent="0.25">
      <c r="A1902" t="s">
        <v>466</v>
      </c>
      <c r="B1902">
        <v>41.1</v>
      </c>
      <c r="C1902">
        <v>5.79</v>
      </c>
      <c r="D1902" t="s">
        <v>2379</v>
      </c>
      <c r="E1902" t="s">
        <v>2379</v>
      </c>
      <c r="F1902" t="s">
        <v>2379</v>
      </c>
      <c r="G1902" s="11">
        <v>0</v>
      </c>
      <c r="H1902" t="s">
        <v>2379</v>
      </c>
      <c r="I1902" t="str" cm="1">
        <f t="array" ref="I1902">_xlfn.IFS(B1902&lt;=18,"UNDERWEIGHT",B1902&lt;=24.9,"NORMALWEIGHT",B1902&lt;=29.9,"OVERWEIGHT",B1902&gt;=30,"OBESITY")</f>
        <v>OBESITY</v>
      </c>
      <c r="J1902" t="str" cm="1">
        <f t="array" ref="J1902">_xlfn.IFS(C1902&lt;=5.7,"NORMAL",C1902&lt;=6.4,"PREDIABETES",C1902&gt;=6.5,"DIABETES")</f>
        <v>PREDIABETES</v>
      </c>
    </row>
    <row r="1903" spans="1:10" x14ac:dyDescent="0.25">
      <c r="A1903" t="s">
        <v>465</v>
      </c>
      <c r="B1903">
        <v>34.200000000000003</v>
      </c>
      <c r="C1903">
        <v>4.78</v>
      </c>
      <c r="D1903" t="s">
        <v>2380</v>
      </c>
      <c r="E1903" t="s">
        <v>2379</v>
      </c>
      <c r="F1903" t="s">
        <v>2379</v>
      </c>
      <c r="G1903" s="11">
        <v>0</v>
      </c>
      <c r="H1903" t="s">
        <v>2379</v>
      </c>
      <c r="I1903" t="str" cm="1">
        <f t="array" ref="I1903">_xlfn.IFS(B1903&lt;=18,"UNDERWEIGHT",B1903&lt;=24.9,"NORMALWEIGHT",B1903&lt;=29.9,"OVERWEIGHT",B1903&gt;=30,"OBESITY")</f>
        <v>OBESITY</v>
      </c>
      <c r="J1903" t="str" cm="1">
        <f t="array" ref="J1903">_xlfn.IFS(C1903&lt;=5.7,"NORMAL",C1903&lt;=6.4,"PREDIABETES",C1903&gt;=6.5,"DIABETES")</f>
        <v>NORMAL</v>
      </c>
    </row>
    <row r="1904" spans="1:10" x14ac:dyDescent="0.25">
      <c r="A1904" t="s">
        <v>464</v>
      </c>
      <c r="B1904">
        <v>29.92</v>
      </c>
      <c r="C1904">
        <v>6.02</v>
      </c>
      <c r="D1904" t="s">
        <v>2380</v>
      </c>
      <c r="E1904" t="s">
        <v>2379</v>
      </c>
      <c r="F1904" t="s">
        <v>2379</v>
      </c>
      <c r="G1904" s="11">
        <v>0</v>
      </c>
      <c r="H1904" t="s">
        <v>2379</v>
      </c>
      <c r="I1904" t="str" cm="1">
        <f t="array" ref="I1904">_xlfn.IFS(B1904&lt;=18,"UNDERWEIGHT",B1904&lt;=24.9,"NORMALWEIGHT",B1904&lt;=29.92,"OVERWEIGHT",B1904&gt;=30,"OBESITY")</f>
        <v>OVERWEIGHT</v>
      </c>
      <c r="J1904" t="str" cm="1">
        <f t="array" ref="J1904">_xlfn.IFS(C1904&lt;=5.7,"NORMAL",C1904&lt;=6.4,"PREDIABETES",C1904&gt;=6.5,"DIABETES")</f>
        <v>PREDIABETES</v>
      </c>
    </row>
    <row r="1905" spans="1:10" x14ac:dyDescent="0.25">
      <c r="A1905" t="s">
        <v>463</v>
      </c>
      <c r="B1905">
        <v>28.93</v>
      </c>
      <c r="C1905">
        <v>4.4400000000000004</v>
      </c>
      <c r="D1905" t="s">
        <v>2379</v>
      </c>
      <c r="E1905" t="s">
        <v>2379</v>
      </c>
      <c r="F1905" t="s">
        <v>2379</v>
      </c>
      <c r="G1905" s="11">
        <v>0</v>
      </c>
      <c r="H1905" t="s">
        <v>2379</v>
      </c>
      <c r="I1905" t="str" cm="1">
        <f t="array" ref="I1905">_xlfn.IFS(B1905&lt;=18,"UNDERWEIGHT",B1905&lt;=24.9,"NORMALWEIGHT",B1905&lt;=29.9,"OVERWEIGHT",B1905&gt;=30,"OBESITY")</f>
        <v>OVERWEIGHT</v>
      </c>
      <c r="J1905" t="str" cm="1">
        <f t="array" ref="J1905">_xlfn.IFS(C1905&lt;=5.7,"NORMAL",C1905&lt;=6.4,"PREDIABETES",C1905&gt;=6.5,"DIABETES")</f>
        <v>NORMAL</v>
      </c>
    </row>
    <row r="1906" spans="1:10" x14ac:dyDescent="0.25">
      <c r="A1906" t="s">
        <v>462</v>
      </c>
      <c r="B1906">
        <v>31.254999999999999</v>
      </c>
      <c r="C1906">
        <v>5.84</v>
      </c>
      <c r="D1906" t="s">
        <v>2380</v>
      </c>
      <c r="E1906" t="s">
        <v>2379</v>
      </c>
      <c r="F1906" t="s">
        <v>2379</v>
      </c>
      <c r="G1906" s="11">
        <v>1</v>
      </c>
      <c r="H1906" t="s">
        <v>2379</v>
      </c>
      <c r="I1906" t="str" cm="1">
        <f t="array" ref="I1906">_xlfn.IFS(B1906&lt;=18,"UNDERWEIGHT",B1906&lt;=24.9,"NORMALWEIGHT",B1906&lt;=29.9,"OVERWEIGHT",B1906&gt;=30,"OBESITY")</f>
        <v>OBESITY</v>
      </c>
      <c r="J1906" t="str" cm="1">
        <f t="array" ref="J1906">_xlfn.IFS(C1906&lt;=5.7,"NORMAL",C1906&lt;=6.4,"PREDIABETES",C1906&gt;=6.5,"DIABETES")</f>
        <v>PREDIABETES</v>
      </c>
    </row>
    <row r="1907" spans="1:10" x14ac:dyDescent="0.25">
      <c r="A1907" t="s">
        <v>461</v>
      </c>
      <c r="B1907">
        <v>29.83</v>
      </c>
      <c r="C1907">
        <v>5.39</v>
      </c>
      <c r="D1907" t="s">
        <v>2379</v>
      </c>
      <c r="E1907" t="s">
        <v>2379</v>
      </c>
      <c r="F1907" t="s">
        <v>2379</v>
      </c>
      <c r="G1907" s="11">
        <v>0</v>
      </c>
      <c r="H1907" t="s">
        <v>2379</v>
      </c>
      <c r="I1907" t="str" cm="1">
        <f t="array" ref="I1907">_xlfn.IFS(B1907&lt;=18,"UNDERWEIGHT",B1907&lt;=24.9,"NORMALWEIGHT",B1907&lt;=29.9,"OVERWEIGHT",B1907&gt;=30,"OBESITY")</f>
        <v>OVERWEIGHT</v>
      </c>
      <c r="J1907" t="str" cm="1">
        <f t="array" ref="J1907">_xlfn.IFS(C1907&lt;=5.7,"NORMAL",C1907&lt;=6.4,"PREDIABETES",C1907&gt;=6.5,"DIABETES")</f>
        <v>NORMAL</v>
      </c>
    </row>
    <row r="1908" spans="1:10" x14ac:dyDescent="0.25">
      <c r="A1908" t="s">
        <v>460</v>
      </c>
      <c r="B1908">
        <v>29.59</v>
      </c>
      <c r="C1908">
        <v>6.16</v>
      </c>
      <c r="D1908" t="s">
        <v>2379</v>
      </c>
      <c r="E1908" t="s">
        <v>2379</v>
      </c>
      <c r="F1908" t="s">
        <v>2380</v>
      </c>
      <c r="G1908" s="11">
        <v>1</v>
      </c>
      <c r="H1908" t="s">
        <v>2379</v>
      </c>
      <c r="I1908" t="str" cm="1">
        <f t="array" ref="I1908">_xlfn.IFS(B1908&lt;=18,"UNDERWEIGHT",B1908&lt;=24.9,"NORMALWEIGHT",B1908&lt;=29.9,"OVERWEIGHT",B1908&gt;=30,"OBESITY")</f>
        <v>OVERWEIGHT</v>
      </c>
      <c r="J1908" t="str" cm="1">
        <f t="array" ref="J1908">_xlfn.IFS(C1908&lt;=5.7,"NORMAL",C1908&lt;=6.4,"PREDIABETES",C1908&gt;=6.5,"DIABETES")</f>
        <v>PREDIABETES</v>
      </c>
    </row>
    <row r="1909" spans="1:10" x14ac:dyDescent="0.25">
      <c r="A1909" t="s">
        <v>459</v>
      </c>
      <c r="B1909">
        <v>31.16</v>
      </c>
      <c r="C1909">
        <v>4.49</v>
      </c>
      <c r="D1909" t="s">
        <v>2379</v>
      </c>
      <c r="E1909" t="s">
        <v>2379</v>
      </c>
      <c r="F1909" t="s">
        <v>2380</v>
      </c>
      <c r="G1909" s="11">
        <v>1</v>
      </c>
      <c r="H1909" t="s">
        <v>2379</v>
      </c>
      <c r="I1909" t="str" cm="1">
        <f t="array" ref="I1909">_xlfn.IFS(B1909&lt;=18,"UNDERWEIGHT",B1909&lt;=24.9,"NORMALWEIGHT",B1909&lt;=29.9,"OVERWEIGHT",B1909&gt;=30,"OBESITY")</f>
        <v>OBESITY</v>
      </c>
      <c r="J1909" t="str" cm="1">
        <f t="array" ref="J1909">_xlfn.IFS(C1909&lt;=5.7,"NORMAL",C1909&lt;=6.4,"PREDIABETES",C1909&gt;=6.5,"DIABETES")</f>
        <v>NORMAL</v>
      </c>
    </row>
    <row r="1910" spans="1:10" x14ac:dyDescent="0.25">
      <c r="A1910" t="s">
        <v>458</v>
      </c>
      <c r="B1910">
        <v>34.21</v>
      </c>
      <c r="C1910">
        <v>4.4800000000000004</v>
      </c>
      <c r="D1910" t="s">
        <v>2380</v>
      </c>
      <c r="E1910" t="s">
        <v>2379</v>
      </c>
      <c r="F1910" t="s">
        <v>2379</v>
      </c>
      <c r="G1910" s="11">
        <v>1</v>
      </c>
      <c r="H1910" t="s">
        <v>2379</v>
      </c>
      <c r="I1910" t="str" cm="1">
        <f t="array" ref="I1910">_xlfn.IFS(B1910&lt;=18,"UNDERWEIGHT",B1910&lt;=24.9,"NORMALWEIGHT",B1910&lt;=29.9,"OVERWEIGHT",B1910&gt;=30,"OBESITY")</f>
        <v>OBESITY</v>
      </c>
      <c r="J1910" t="str" cm="1">
        <f t="array" ref="J1910">_xlfn.IFS(C1910&lt;=5.7,"NORMAL",C1910&lt;=6.4,"PREDIABETES",C1910&gt;=6.5,"DIABETES")</f>
        <v>NORMAL</v>
      </c>
    </row>
    <row r="1911" spans="1:10" x14ac:dyDescent="0.25">
      <c r="A1911" t="s">
        <v>457</v>
      </c>
      <c r="B1911">
        <v>34.86</v>
      </c>
      <c r="C1911">
        <v>10.97</v>
      </c>
      <c r="D1911" t="s">
        <v>2379</v>
      </c>
      <c r="E1911" t="s">
        <v>2379</v>
      </c>
      <c r="F1911" t="s">
        <v>2379</v>
      </c>
      <c r="G1911" s="11">
        <v>0</v>
      </c>
      <c r="H1911" t="s">
        <v>2379</v>
      </c>
      <c r="I1911" t="str" cm="1">
        <f t="array" ref="I1911">_xlfn.IFS(B1911&lt;=18,"UNDERWEIGHT",B1911&lt;=24.9,"NORMALWEIGHT",B1911&lt;=29.9,"OVERWEIGHT",B1911&gt;=30,"OBESITY")</f>
        <v>OBESITY</v>
      </c>
      <c r="J1911" t="str" cm="1">
        <f t="array" ref="J1911">_xlfn.IFS(C1911&lt;=5.7,"NORMAL",C1911&lt;=6.4,"PREDIABETES",C1911&gt;=6.5,"DIABETES")</f>
        <v>DIABETES</v>
      </c>
    </row>
    <row r="1912" spans="1:10" x14ac:dyDescent="0.25">
      <c r="A1912" t="s">
        <v>456</v>
      </c>
      <c r="B1912">
        <v>34.58</v>
      </c>
      <c r="C1912">
        <v>5.14</v>
      </c>
      <c r="D1912" t="s">
        <v>2379</v>
      </c>
      <c r="E1912" t="s">
        <v>2380</v>
      </c>
      <c r="F1912" t="s">
        <v>2379</v>
      </c>
      <c r="G1912" s="11">
        <v>2</v>
      </c>
      <c r="H1912" t="s">
        <v>2379</v>
      </c>
      <c r="I1912" t="str" cm="1">
        <f t="array" ref="I1912">_xlfn.IFS(B1912&lt;=18,"UNDERWEIGHT",B1912&lt;=24.9,"NORMALWEIGHT",B1912&lt;=29.9,"OVERWEIGHT",B1912&gt;=30,"OBESITY")</f>
        <v>OBESITY</v>
      </c>
      <c r="J1912" t="str" cm="1">
        <f t="array" ref="J1912">_xlfn.IFS(C1912&lt;=5.7,"NORMAL",C1912&lt;=6.4,"PREDIABETES",C1912&gt;=6.5,"DIABETES")</f>
        <v>NORMAL</v>
      </c>
    </row>
    <row r="1913" spans="1:10" x14ac:dyDescent="0.25">
      <c r="A1913" t="s">
        <v>455</v>
      </c>
      <c r="B1913">
        <v>17.940000000000001</v>
      </c>
      <c r="C1913">
        <v>5.17</v>
      </c>
      <c r="D1913" t="s">
        <v>2380</v>
      </c>
      <c r="E1913" t="s">
        <v>2379</v>
      </c>
      <c r="F1913" t="s">
        <v>2379</v>
      </c>
      <c r="G1913" s="11">
        <v>0</v>
      </c>
      <c r="H1913" t="s">
        <v>2379</v>
      </c>
      <c r="I1913" t="str" cm="1">
        <f t="array" ref="I1913">_xlfn.IFS(B1913&lt;=18,"UNDERWEIGHT",B1913&lt;=24.9,"NORMALWEIGHT",B1913&lt;=29.9,"OVERWEIGHT",B1913&gt;=30,"OBESITY")</f>
        <v>UNDERWEIGHT</v>
      </c>
      <c r="J1913" t="str" cm="1">
        <f t="array" ref="J1913">_xlfn.IFS(C1913&lt;=5.7,"NORMAL",C1913&lt;=6.4,"PREDIABETES",C1913&gt;=6.5,"DIABETES")</f>
        <v>NORMAL</v>
      </c>
    </row>
    <row r="1914" spans="1:10" x14ac:dyDescent="0.25">
      <c r="A1914" t="s">
        <v>454</v>
      </c>
      <c r="B1914">
        <v>26.8</v>
      </c>
      <c r="C1914">
        <v>6.18</v>
      </c>
      <c r="D1914" t="s">
        <v>2380</v>
      </c>
      <c r="E1914" t="s">
        <v>2379</v>
      </c>
      <c r="F1914" t="s">
        <v>2380</v>
      </c>
      <c r="G1914" s="11">
        <v>1</v>
      </c>
      <c r="H1914" t="s">
        <v>2379</v>
      </c>
      <c r="I1914" t="str" cm="1">
        <f t="array" ref="I1914">_xlfn.IFS(B1914&lt;=18,"UNDERWEIGHT",B1914&lt;=24.9,"NORMALWEIGHT",B1914&lt;=29.9,"OVERWEIGHT",B1914&gt;=30,"OBESITY")</f>
        <v>OVERWEIGHT</v>
      </c>
      <c r="J1914" t="str" cm="1">
        <f t="array" ref="J1914">_xlfn.IFS(C1914&lt;=5.7,"NORMAL",C1914&lt;=6.4,"PREDIABETES",C1914&gt;=6.5,"DIABETES")</f>
        <v>PREDIABETES</v>
      </c>
    </row>
    <row r="1915" spans="1:10" x14ac:dyDescent="0.25">
      <c r="A1915" t="s">
        <v>453</v>
      </c>
      <c r="B1915">
        <v>17.690000000000001</v>
      </c>
      <c r="C1915">
        <v>9.07</v>
      </c>
      <c r="D1915" t="s">
        <v>2380</v>
      </c>
      <c r="E1915" t="s">
        <v>2379</v>
      </c>
      <c r="F1915" t="s">
        <v>2379</v>
      </c>
      <c r="G1915" s="11">
        <v>0</v>
      </c>
      <c r="H1915" t="s">
        <v>2379</v>
      </c>
      <c r="I1915" t="str" cm="1">
        <f t="array" ref="I1915">_xlfn.IFS(B1915&lt;=18,"UNDERWEIGHT",B1915&lt;=24.9,"NORMALWEIGHT",B1915&lt;=29.9,"OVERWEIGHT",B1915&gt;=30,"OBESITY")</f>
        <v>UNDERWEIGHT</v>
      </c>
      <c r="J1915" t="str" cm="1">
        <f t="array" ref="J1915">_xlfn.IFS(C1915&lt;=5.7,"NORMAL",C1915&lt;=6.4,"PREDIABETES",C1915&gt;=6.5,"DIABETES")</f>
        <v>DIABETES</v>
      </c>
    </row>
    <row r="1916" spans="1:10" x14ac:dyDescent="0.25">
      <c r="A1916" t="s">
        <v>452</v>
      </c>
      <c r="B1916">
        <v>25.77</v>
      </c>
      <c r="C1916">
        <v>4.43</v>
      </c>
      <c r="D1916" t="s">
        <v>2379</v>
      </c>
      <c r="E1916" t="s">
        <v>2379</v>
      </c>
      <c r="F1916" t="s">
        <v>2380</v>
      </c>
      <c r="G1916" s="11">
        <v>1</v>
      </c>
      <c r="H1916" t="s">
        <v>2379</v>
      </c>
      <c r="I1916" t="str" cm="1">
        <f t="array" ref="I1916">_xlfn.IFS(B1916&lt;=18,"UNDERWEIGHT",B1916&lt;=24.9,"NORMALWEIGHT",B1916&lt;=29.9,"OVERWEIGHT",B1916&gt;=30,"OBESITY")</f>
        <v>OVERWEIGHT</v>
      </c>
      <c r="J1916" t="str" cm="1">
        <f t="array" ref="J1916">_xlfn.IFS(C1916&lt;=5.7,"NORMAL",C1916&lt;=6.4,"PREDIABETES",C1916&gt;=6.5,"DIABETES")</f>
        <v>NORMAL</v>
      </c>
    </row>
    <row r="1917" spans="1:10" x14ac:dyDescent="0.25">
      <c r="A1917" t="s">
        <v>451</v>
      </c>
      <c r="B1917">
        <v>34.46</v>
      </c>
      <c r="C1917">
        <v>4.17</v>
      </c>
      <c r="D1917" t="s">
        <v>2379</v>
      </c>
      <c r="E1917" t="s">
        <v>2380</v>
      </c>
      <c r="F1917" t="s">
        <v>2379</v>
      </c>
      <c r="G1917" s="11">
        <v>1</v>
      </c>
      <c r="H1917" t="s">
        <v>2379</v>
      </c>
      <c r="I1917" t="str" cm="1">
        <f t="array" ref="I1917">_xlfn.IFS(B1917&lt;=18,"UNDERWEIGHT",B1917&lt;=24.9,"NORMALWEIGHT",B1917&lt;=29.9,"OVERWEIGHT",B1917&gt;=30,"OBESITY")</f>
        <v>OBESITY</v>
      </c>
      <c r="J1917" t="str" cm="1">
        <f t="array" ref="J1917">_xlfn.IFS(C1917&lt;=5.7,"NORMAL",C1917&lt;=6.4,"PREDIABETES",C1917&gt;=6.5,"DIABETES")</f>
        <v>NORMAL</v>
      </c>
    </row>
    <row r="1918" spans="1:10" x14ac:dyDescent="0.25">
      <c r="A1918" t="s">
        <v>450</v>
      </c>
      <c r="B1918">
        <v>30.875</v>
      </c>
      <c r="C1918">
        <v>4.95</v>
      </c>
      <c r="D1918" t="s">
        <v>2380</v>
      </c>
      <c r="E1918" t="s">
        <v>2379</v>
      </c>
      <c r="F1918" t="s">
        <v>2379</v>
      </c>
      <c r="G1918" s="11">
        <v>0</v>
      </c>
      <c r="H1918" t="s">
        <v>2379</v>
      </c>
      <c r="I1918" t="str" cm="1">
        <f t="array" ref="I1918">_xlfn.IFS(B1918&lt;=18,"UNDERWEIGHT",B1918&lt;=24.9,"NORMALWEIGHT",B1918&lt;=29.9,"OVERWEIGHT",B1918&gt;=30,"OBESITY")</f>
        <v>OBESITY</v>
      </c>
      <c r="J1918" t="str" cm="1">
        <f t="array" ref="J1918">_xlfn.IFS(C1918&lt;=5.7,"NORMAL",C1918&lt;=6.4,"PREDIABETES",C1918&gt;=6.5,"DIABETES")</f>
        <v>NORMAL</v>
      </c>
    </row>
    <row r="1919" spans="1:10" x14ac:dyDescent="0.25">
      <c r="A1919" t="s">
        <v>449</v>
      </c>
      <c r="B1919">
        <v>39.49</v>
      </c>
      <c r="C1919">
        <v>5.13</v>
      </c>
      <c r="D1919" t="s">
        <v>2379</v>
      </c>
      <c r="E1919" t="s">
        <v>2379</v>
      </c>
      <c r="F1919" t="s">
        <v>2379</v>
      </c>
      <c r="G1919" s="11">
        <v>0</v>
      </c>
      <c r="H1919" t="s">
        <v>2379</v>
      </c>
      <c r="I1919" t="str" cm="1">
        <f t="array" ref="I1919">_xlfn.IFS(B1919&lt;=18,"UNDERWEIGHT",B1919&lt;=24.9,"NORMALWEIGHT",B1919&lt;=29.9,"OVERWEIGHT",B1919&gt;=30,"OBESITY")</f>
        <v>OBESITY</v>
      </c>
      <c r="J1919" t="str" cm="1">
        <f t="array" ref="J1919">_xlfn.IFS(C1919&lt;=5.7,"NORMAL",C1919&lt;=6.4,"PREDIABETES",C1919&gt;=6.5,"DIABETES")</f>
        <v>NORMAL</v>
      </c>
    </row>
    <row r="1920" spans="1:10" x14ac:dyDescent="0.25">
      <c r="A1920" t="s">
        <v>448</v>
      </c>
      <c r="B1920">
        <v>28.88</v>
      </c>
      <c r="C1920">
        <v>4.0999999999999996</v>
      </c>
      <c r="D1920" t="s">
        <v>2379</v>
      </c>
      <c r="E1920" t="s">
        <v>2379</v>
      </c>
      <c r="F1920" t="s">
        <v>2379</v>
      </c>
      <c r="G1920" s="11">
        <v>0</v>
      </c>
      <c r="H1920" t="s">
        <v>2379</v>
      </c>
      <c r="I1920" t="str" cm="1">
        <f t="array" ref="I1920">_xlfn.IFS(B1920&lt;=18,"UNDERWEIGHT",B1920&lt;=24.9,"NORMALWEIGHT",B1920&lt;=29.9,"OVERWEIGHT",B1920&gt;=30,"OBESITY")</f>
        <v>OVERWEIGHT</v>
      </c>
      <c r="J1920" t="str" cm="1">
        <f t="array" ref="J1920">_xlfn.IFS(C1920&lt;=5.7,"NORMAL",C1920&lt;=6.4,"PREDIABETES",C1920&gt;=6.5,"DIABETES")</f>
        <v>NORMAL</v>
      </c>
    </row>
    <row r="1921" spans="1:10" x14ac:dyDescent="0.25">
      <c r="A1921" t="s">
        <v>447</v>
      </c>
      <c r="B1921">
        <v>20.234999999999999</v>
      </c>
      <c r="C1921">
        <v>5.01</v>
      </c>
      <c r="D1921" t="s">
        <v>2380</v>
      </c>
      <c r="E1921" t="s">
        <v>2379</v>
      </c>
      <c r="F1921" t="s">
        <v>2379</v>
      </c>
      <c r="G1921" s="11">
        <v>0</v>
      </c>
      <c r="H1921" t="s">
        <v>2379</v>
      </c>
      <c r="I1921" t="str" cm="1">
        <f t="array" ref="I1921">_xlfn.IFS(B1921&lt;=18,"UNDERWEIGHT",B1921&lt;=24.9,"NORMALWEIGHT",B1921&lt;=29.9,"OVERWEIGHT",B1921&gt;=30,"OBESITY")</f>
        <v>NORMALWEIGHT</v>
      </c>
      <c r="J1921" t="str" cm="1">
        <f t="array" ref="J1921">_xlfn.IFS(C1921&lt;=5.7,"NORMAL",C1921&lt;=6.4,"PREDIABETES",C1921&gt;=6.5,"DIABETES")</f>
        <v>NORMAL</v>
      </c>
    </row>
    <row r="1922" spans="1:10" x14ac:dyDescent="0.25">
      <c r="A1922" t="s">
        <v>446</v>
      </c>
      <c r="B1922">
        <v>30.67</v>
      </c>
      <c r="C1922">
        <v>5.09</v>
      </c>
      <c r="D1922" t="s">
        <v>2380</v>
      </c>
      <c r="E1922" t="s">
        <v>2379</v>
      </c>
      <c r="F1922" t="s">
        <v>2379</v>
      </c>
      <c r="G1922" s="11">
        <v>0</v>
      </c>
      <c r="H1922" t="s">
        <v>2379</v>
      </c>
      <c r="I1922" t="str" cm="1">
        <f t="array" ref="I1922">_xlfn.IFS(B1922&lt;=18,"UNDERWEIGHT",B1922&lt;=24.9,"NORMALWEIGHT",B1922&lt;=29.9,"OVERWEIGHT",B1922&gt;=30,"OBESITY")</f>
        <v>OBESITY</v>
      </c>
      <c r="J1922" t="str" cm="1">
        <f t="array" ref="J1922">_xlfn.IFS(C1922&lt;=5.7,"NORMAL",C1922&lt;=6.4,"PREDIABETES",C1922&gt;=6.5,"DIABETES")</f>
        <v>NORMAL</v>
      </c>
    </row>
    <row r="1923" spans="1:10" x14ac:dyDescent="0.25">
      <c r="A1923" t="s">
        <v>445</v>
      </c>
      <c r="B1923">
        <v>30.875</v>
      </c>
      <c r="C1923">
        <v>6.49</v>
      </c>
      <c r="D1923" t="s">
        <v>2379</v>
      </c>
      <c r="E1923" t="s">
        <v>2379</v>
      </c>
      <c r="F1923" t="s">
        <v>2379</v>
      </c>
      <c r="G1923" s="11">
        <v>0</v>
      </c>
      <c r="H1923" t="s">
        <v>2379</v>
      </c>
      <c r="I1923" t="str" cm="1">
        <f t="array" ref="I1923">_xlfn.IFS(B1923&lt;=18,"UNDERWEIGHT",B1923&lt;=24.9,"NORMALWEIGHT",B1923&lt;=29.9,"OVERWEIGHT",B1923&gt;=30,"OBESITY")</f>
        <v>OBESITY</v>
      </c>
      <c r="J1923" t="str" cm="1">
        <f t="array" ref="J1923">_xlfn.IFS(C1923&lt;=5.7,"NORMAL",C1923&lt;=6.49,"PREDIABETES",C1923&gt;=6.5,"DIABETES")</f>
        <v>PREDIABETES</v>
      </c>
    </row>
    <row r="1924" spans="1:10" x14ac:dyDescent="0.25">
      <c r="A1924" t="s">
        <v>444</v>
      </c>
      <c r="B1924">
        <v>23.8</v>
      </c>
      <c r="C1924">
        <v>4.08</v>
      </c>
      <c r="D1924" t="s">
        <v>2379</v>
      </c>
      <c r="E1924" t="s">
        <v>2379</v>
      </c>
      <c r="F1924" t="s">
        <v>2379</v>
      </c>
      <c r="G1924" s="11">
        <v>0</v>
      </c>
      <c r="H1924" t="s">
        <v>2379</v>
      </c>
      <c r="I1924" t="str" cm="1">
        <f t="array" ref="I1924">_xlfn.IFS(B1924&lt;=18,"UNDERWEIGHT",B1924&lt;=24.9,"NORMALWEIGHT",B1924&lt;=29.9,"OVERWEIGHT",B1924&gt;=30,"OBESITY")</f>
        <v>NORMALWEIGHT</v>
      </c>
      <c r="J1924" t="str" cm="1">
        <f t="array" ref="J1924">_xlfn.IFS(C1924&lt;=5.7,"NORMAL",C1924&lt;=6.4,"PREDIABETES",C1924&gt;=6.5,"DIABETES")</f>
        <v>NORMAL</v>
      </c>
    </row>
    <row r="1925" spans="1:10" x14ac:dyDescent="0.25">
      <c r="A1925" t="s">
        <v>443</v>
      </c>
      <c r="B1925">
        <v>15.37</v>
      </c>
      <c r="C1925">
        <v>8.6300000000000008</v>
      </c>
      <c r="D1925" t="s">
        <v>2380</v>
      </c>
      <c r="E1925" t="s">
        <v>2379</v>
      </c>
      <c r="F1925" t="s">
        <v>2379</v>
      </c>
      <c r="G1925" s="11">
        <v>0</v>
      </c>
      <c r="H1925" t="s">
        <v>2379</v>
      </c>
      <c r="I1925" t="str" cm="1">
        <f t="array" ref="I1925">_xlfn.IFS(B1925&lt;=18,"UNDERWEIGHT",B1925&lt;=24.9,"NORMALWEIGHT",B1925&lt;=29.9,"OVERWEIGHT",B1925&gt;=30,"OBESITY")</f>
        <v>UNDERWEIGHT</v>
      </c>
      <c r="J1925" t="str" cm="1">
        <f t="array" ref="J1925">_xlfn.IFS(C1925&lt;=5.7,"NORMAL",C1925&lt;=6.4,"PREDIABETES",C1925&gt;=6.5,"DIABETES")</f>
        <v>DIABETES</v>
      </c>
    </row>
    <row r="1926" spans="1:10" x14ac:dyDescent="0.25">
      <c r="A1926" t="s">
        <v>442</v>
      </c>
      <c r="B1926">
        <v>30.4</v>
      </c>
      <c r="C1926">
        <v>5.28</v>
      </c>
      <c r="D1926" t="s">
        <v>2379</v>
      </c>
      <c r="E1926" t="s">
        <v>2379</v>
      </c>
      <c r="F1926" t="s">
        <v>2379</v>
      </c>
      <c r="G1926" s="11">
        <v>0</v>
      </c>
      <c r="H1926" t="s">
        <v>2379</v>
      </c>
      <c r="I1926" t="str" cm="1">
        <f t="array" ref="I1926">_xlfn.IFS(B1926&lt;=18,"UNDERWEIGHT",B1926&lt;=24.9,"NORMALWEIGHT",B1926&lt;=29.9,"OVERWEIGHT",B1926&gt;=30,"OBESITY")</f>
        <v>OBESITY</v>
      </c>
      <c r="J1926" t="str" cm="1">
        <f t="array" ref="J1926">_xlfn.IFS(C1926&lt;=5.7,"NORMAL",C1926&lt;=6.4,"PREDIABETES",C1926&gt;=6.5,"DIABETES")</f>
        <v>NORMAL</v>
      </c>
    </row>
    <row r="1927" spans="1:10" x14ac:dyDescent="0.25">
      <c r="A1927" t="s">
        <v>441</v>
      </c>
      <c r="B1927">
        <v>19.48</v>
      </c>
      <c r="C1927">
        <v>5.63</v>
      </c>
      <c r="D1927" t="s">
        <v>2380</v>
      </c>
      <c r="E1927" t="s">
        <v>2379</v>
      </c>
      <c r="F1927" t="s">
        <v>2379</v>
      </c>
      <c r="G1927" s="11">
        <v>1</v>
      </c>
      <c r="H1927" t="s">
        <v>2379</v>
      </c>
      <c r="I1927" t="str" cm="1">
        <f t="array" ref="I1927">_xlfn.IFS(B1927&lt;=18,"UNDERWEIGHT",B1927&lt;=24.9,"NORMALWEIGHT",B1927&lt;=29.9,"OVERWEIGHT",B1927&gt;=30,"OBESITY")</f>
        <v>NORMALWEIGHT</v>
      </c>
      <c r="J1927" t="str" cm="1">
        <f t="array" ref="J1927">_xlfn.IFS(C1927&lt;=5.7,"NORMAL",C1927&lt;=6.4,"PREDIABETES",C1927&gt;=6.5,"DIABETES")</f>
        <v>NORMAL</v>
      </c>
    </row>
    <row r="1928" spans="1:10" x14ac:dyDescent="0.25">
      <c r="A1928" t="s">
        <v>440</v>
      </c>
      <c r="B1928">
        <v>16.96</v>
      </c>
      <c r="C1928">
        <v>11.47</v>
      </c>
      <c r="D1928" t="s">
        <v>2380</v>
      </c>
      <c r="E1928" t="s">
        <v>2379</v>
      </c>
      <c r="F1928" t="s">
        <v>2379</v>
      </c>
      <c r="G1928" s="11">
        <v>0</v>
      </c>
      <c r="H1928" t="s">
        <v>2379</v>
      </c>
      <c r="I1928" t="str" cm="1">
        <f t="array" ref="I1928">_xlfn.IFS(B1928&lt;=18,"UNDERWEIGHT",B1928&lt;=24.9,"NORMALWEIGHT",B1928&lt;=29.9,"OVERWEIGHT",B1928&gt;=30,"OBESITY")</f>
        <v>UNDERWEIGHT</v>
      </c>
      <c r="J1928" t="str" cm="1">
        <f t="array" ref="J1928">_xlfn.IFS(C1928&lt;=5.7,"NORMAL",C1928&lt;=6.4,"PREDIABETES",C1928&gt;=6.5,"DIABETES")</f>
        <v>DIABETES</v>
      </c>
    </row>
    <row r="1929" spans="1:10" x14ac:dyDescent="0.25">
      <c r="A1929" t="s">
        <v>439</v>
      </c>
      <c r="B1929">
        <v>19.05</v>
      </c>
      <c r="C1929">
        <v>4.92</v>
      </c>
      <c r="D1929" t="s">
        <v>2379</v>
      </c>
      <c r="E1929" t="s">
        <v>2379</v>
      </c>
      <c r="F1929" t="s">
        <v>2379</v>
      </c>
      <c r="G1929" s="11">
        <v>1</v>
      </c>
      <c r="H1929" t="s">
        <v>2379</v>
      </c>
      <c r="I1929" t="str" cm="1">
        <f t="array" ref="I1929">_xlfn.IFS(B1929&lt;=18,"UNDERWEIGHT",B1929&lt;=24.9,"NORMALWEIGHT",B1929&lt;=29.9,"OVERWEIGHT",B1929&gt;=30,"OBESITY")</f>
        <v>NORMALWEIGHT</v>
      </c>
      <c r="J1929" t="str" cm="1">
        <f t="array" ref="J1929">_xlfn.IFS(C1929&lt;=5.7,"NORMAL",C1929&lt;=6.4,"PREDIABETES",C1929&gt;=6.5,"DIABETES")</f>
        <v>NORMAL</v>
      </c>
    </row>
    <row r="1930" spans="1:10" x14ac:dyDescent="0.25">
      <c r="A1930" t="s">
        <v>438</v>
      </c>
      <c r="B1930">
        <v>37.619999999999997</v>
      </c>
      <c r="C1930">
        <v>4.18</v>
      </c>
      <c r="D1930" t="s">
        <v>2379</v>
      </c>
      <c r="E1930" t="s">
        <v>2379</v>
      </c>
      <c r="F1930" t="s">
        <v>2379</v>
      </c>
      <c r="G1930" s="11">
        <v>0</v>
      </c>
      <c r="H1930" t="s">
        <v>2379</v>
      </c>
      <c r="I1930" t="str" cm="1">
        <f t="array" ref="I1930">_xlfn.IFS(B1930&lt;=18,"UNDERWEIGHT",B1930&lt;=24.9,"NORMALWEIGHT",B1930&lt;=29.9,"OVERWEIGHT",B1930&gt;=30,"OBESITY")</f>
        <v>OBESITY</v>
      </c>
      <c r="J1930" t="str" cm="1">
        <f t="array" ref="J1930">_xlfn.IFS(C1930&lt;=5.7,"NORMAL",C1930&lt;=6.4,"PREDIABETES",C1930&gt;=6.5,"DIABETES")</f>
        <v>NORMAL</v>
      </c>
    </row>
    <row r="1931" spans="1:10" x14ac:dyDescent="0.25">
      <c r="A1931" t="s">
        <v>437</v>
      </c>
      <c r="B1931">
        <v>29.1</v>
      </c>
      <c r="C1931">
        <v>4.67</v>
      </c>
      <c r="D1931" t="s">
        <v>2379</v>
      </c>
      <c r="E1931" t="s">
        <v>2379</v>
      </c>
      <c r="F1931" t="s">
        <v>2379</v>
      </c>
      <c r="G1931" s="11">
        <v>0</v>
      </c>
      <c r="H1931" t="s">
        <v>2379</v>
      </c>
      <c r="I1931" t="str" cm="1">
        <f t="array" ref="I1931">_xlfn.IFS(B1931&lt;=18,"UNDERWEIGHT",B1931&lt;=24.9,"NORMALWEIGHT",B1931&lt;=29.9,"OVERWEIGHT",B1931&gt;=30,"OBESITY")</f>
        <v>OVERWEIGHT</v>
      </c>
      <c r="J1931" t="str" cm="1">
        <f t="array" ref="J1931">_xlfn.IFS(C1931&lt;=5.7,"NORMAL",C1931&lt;=6.4,"PREDIABETES",C1931&gt;=6.5,"DIABETES")</f>
        <v>NORMAL</v>
      </c>
    </row>
    <row r="1932" spans="1:10" x14ac:dyDescent="0.25">
      <c r="A1932" t="s">
        <v>436</v>
      </c>
      <c r="B1932">
        <v>26.62</v>
      </c>
      <c r="C1932">
        <v>6.24</v>
      </c>
      <c r="D1932" t="s">
        <v>2379</v>
      </c>
      <c r="E1932" t="s">
        <v>2379</v>
      </c>
      <c r="F1932" t="s">
        <v>2379</v>
      </c>
      <c r="G1932" s="11">
        <v>0</v>
      </c>
      <c r="H1932" t="s">
        <v>2379</v>
      </c>
      <c r="I1932" t="str" cm="1">
        <f t="array" ref="I1932">_xlfn.IFS(B1932&lt;=18,"UNDERWEIGHT",B1932&lt;=24.9,"NORMALWEIGHT",B1932&lt;=29.9,"OVERWEIGHT",B1932&gt;=30,"OBESITY")</f>
        <v>OVERWEIGHT</v>
      </c>
      <c r="J1932" t="str" cm="1">
        <f t="array" ref="J1932">_xlfn.IFS(C1932&lt;=5.7,"NORMAL",C1932&lt;=6.4,"PREDIABETES",C1932&gt;=6.5,"DIABETES")</f>
        <v>PREDIABETES</v>
      </c>
    </row>
    <row r="1933" spans="1:10" x14ac:dyDescent="0.25">
      <c r="A1933" t="s">
        <v>435</v>
      </c>
      <c r="B1933">
        <v>25.74</v>
      </c>
      <c r="C1933">
        <v>5.99</v>
      </c>
      <c r="D1933" t="s">
        <v>2379</v>
      </c>
      <c r="E1933" t="s">
        <v>2379</v>
      </c>
      <c r="F1933" t="s">
        <v>2379</v>
      </c>
      <c r="G1933" s="11">
        <v>0</v>
      </c>
      <c r="H1933" t="s">
        <v>2379</v>
      </c>
      <c r="I1933" t="str" cm="1">
        <f t="array" ref="I1933">_xlfn.IFS(B1933&lt;=18,"UNDERWEIGHT",B1933&lt;=24.9,"NORMALWEIGHT",B1933&lt;=29.9,"OVERWEIGHT",B1933&gt;=30,"OBESITY")</f>
        <v>OVERWEIGHT</v>
      </c>
      <c r="J1933" t="str" cm="1">
        <f t="array" ref="J1933">_xlfn.IFS(C1933&lt;=5.7,"NORMAL",C1933&lt;=6.4,"PREDIABETES",C1933&gt;=6.5,"DIABETES")</f>
        <v>PREDIABETES</v>
      </c>
    </row>
    <row r="1934" spans="1:10" x14ac:dyDescent="0.25">
      <c r="A1934" t="s">
        <v>434</v>
      </c>
      <c r="B1934">
        <v>18.22</v>
      </c>
      <c r="C1934">
        <v>10.27</v>
      </c>
      <c r="D1934" t="s">
        <v>2380</v>
      </c>
      <c r="E1934" t="s">
        <v>2379</v>
      </c>
      <c r="F1934" t="s">
        <v>2379</v>
      </c>
      <c r="G1934" s="11">
        <v>1</v>
      </c>
      <c r="H1934" t="s">
        <v>2379</v>
      </c>
      <c r="I1934" t="str" cm="1">
        <f t="array" ref="I1934">_xlfn.IFS(B1934&lt;=18,"UNDERWEIGHT",B1934&lt;=24.9,"NORMALWEIGHT",B1934&lt;=29.9,"OVERWEIGHT",B1934&gt;=30,"OBESITY")</f>
        <v>NORMALWEIGHT</v>
      </c>
      <c r="J1934" t="str" cm="1">
        <f t="array" ref="J1934">_xlfn.IFS(C1934&lt;=5.7,"NORMAL",C1934&lt;=6.4,"PREDIABETES",C1934&gt;=6.5,"DIABETES")</f>
        <v>DIABETES</v>
      </c>
    </row>
    <row r="1935" spans="1:10" x14ac:dyDescent="0.25">
      <c r="A1935" t="s">
        <v>433</v>
      </c>
      <c r="B1935">
        <v>26.03</v>
      </c>
      <c r="C1935">
        <v>5.97</v>
      </c>
      <c r="D1935" t="s">
        <v>2379</v>
      </c>
      <c r="E1935" t="s">
        <v>2379</v>
      </c>
      <c r="F1935" t="s">
        <v>2380</v>
      </c>
      <c r="G1935" s="11">
        <v>1</v>
      </c>
      <c r="H1935" t="s">
        <v>2379</v>
      </c>
      <c r="I1935" t="str" cm="1">
        <f t="array" ref="I1935">_xlfn.IFS(B1935&lt;=18,"UNDERWEIGHT",B1935&lt;=24.9,"NORMALWEIGHT",B1935&lt;=29.9,"OVERWEIGHT",B1935&gt;=30,"OBESITY")</f>
        <v>OVERWEIGHT</v>
      </c>
      <c r="J1935" t="str" cm="1">
        <f t="array" ref="J1935">_xlfn.IFS(C1935&lt;=5.7,"NORMAL",C1935&lt;=6.4,"PREDIABETES",C1935&gt;=6.5,"DIABETES")</f>
        <v>PREDIABETES</v>
      </c>
    </row>
    <row r="1936" spans="1:10" x14ac:dyDescent="0.25">
      <c r="A1936" t="s">
        <v>432</v>
      </c>
      <c r="B1936">
        <v>17.29</v>
      </c>
      <c r="C1936">
        <v>4.9800000000000004</v>
      </c>
      <c r="D1936" t="s">
        <v>2379</v>
      </c>
      <c r="E1936" t="s">
        <v>2379</v>
      </c>
      <c r="F1936" t="s">
        <v>2379</v>
      </c>
      <c r="G1936" s="11">
        <v>0</v>
      </c>
      <c r="H1936" t="s">
        <v>2379</v>
      </c>
      <c r="I1936" t="str" cm="1">
        <f t="array" ref="I1936">_xlfn.IFS(B1936&lt;=18,"UNDERWEIGHT",B1936&lt;=24.9,"NORMALWEIGHT",B1936&lt;=29.9,"OVERWEIGHT",B1936&gt;=30,"OBESITY")</f>
        <v>UNDERWEIGHT</v>
      </c>
      <c r="J1936" t="str" cm="1">
        <f t="array" ref="J1936">_xlfn.IFS(C1936&lt;=5.7,"NORMAL",C1936&lt;=6.4,"PREDIABETES",C1936&gt;=6.5,"DIABETES")</f>
        <v>NORMAL</v>
      </c>
    </row>
    <row r="1937" spans="1:10" x14ac:dyDescent="0.25">
      <c r="A1937" t="s">
        <v>431</v>
      </c>
      <c r="B1937">
        <v>18.170000000000002</v>
      </c>
      <c r="C1937">
        <v>6.91</v>
      </c>
      <c r="D1937" t="s">
        <v>2380</v>
      </c>
      <c r="E1937" t="s">
        <v>2379</v>
      </c>
      <c r="F1937" t="s">
        <v>2379</v>
      </c>
      <c r="G1937" s="11">
        <v>1</v>
      </c>
      <c r="H1937" t="s">
        <v>2379</v>
      </c>
      <c r="I1937" t="str" cm="1">
        <f t="array" ref="I1937">_xlfn.IFS(B1937&lt;=18,"UNDERWEIGHT",B1937&lt;=24.9,"NORMALWEIGHT",B1937&lt;=29.9,"OVERWEIGHT",B1937&gt;=30,"OBESITY")</f>
        <v>NORMALWEIGHT</v>
      </c>
      <c r="J1937" t="str" cm="1">
        <f t="array" ref="J1937">_xlfn.IFS(C1937&lt;=5.7,"NORMAL",C1937&lt;=6.4,"PREDIABETES",C1937&gt;=6.5,"DIABETES")</f>
        <v>DIABETES</v>
      </c>
    </row>
    <row r="1938" spans="1:10" x14ac:dyDescent="0.25">
      <c r="A1938" t="s">
        <v>430</v>
      </c>
      <c r="B1938">
        <v>32.54</v>
      </c>
      <c r="C1938">
        <v>6.38</v>
      </c>
      <c r="D1938" t="s">
        <v>2379</v>
      </c>
      <c r="E1938" t="s">
        <v>2380</v>
      </c>
      <c r="F1938" t="s">
        <v>2379</v>
      </c>
      <c r="G1938" s="11">
        <v>1</v>
      </c>
      <c r="H1938" t="s">
        <v>2379</v>
      </c>
      <c r="I1938" t="str" cm="1">
        <f t="array" ref="I1938">_xlfn.IFS(B1938&lt;=18,"UNDERWEIGHT",B1938&lt;=24.9,"NORMALWEIGHT",B1938&lt;=29.9,"OVERWEIGHT",B1938&gt;=30,"OBESITY")</f>
        <v>OBESITY</v>
      </c>
      <c r="J1938" t="str" cm="1">
        <f t="array" ref="J1938">_xlfn.IFS(C1938&lt;=5.7,"NORMAL",C1938&lt;=6.4,"PREDIABETES",C1938&gt;=6.5,"DIABETES")</f>
        <v>PREDIABETES</v>
      </c>
    </row>
    <row r="1939" spans="1:10" x14ac:dyDescent="0.25">
      <c r="A1939" t="s">
        <v>429</v>
      </c>
      <c r="B1939">
        <v>30.25</v>
      </c>
      <c r="C1939">
        <v>4.7699999999999996</v>
      </c>
      <c r="D1939" t="s">
        <v>2379</v>
      </c>
      <c r="E1939" t="s">
        <v>2379</v>
      </c>
      <c r="F1939" t="s">
        <v>2379</v>
      </c>
      <c r="G1939" s="11">
        <v>0</v>
      </c>
      <c r="H1939" t="s">
        <v>2379</v>
      </c>
      <c r="I1939" t="str" cm="1">
        <f t="array" ref="I1939">_xlfn.IFS(B1939&lt;=18,"UNDERWEIGHT",B1939&lt;=24.9,"NORMALWEIGHT",B1939&lt;=29.9,"OVERWEIGHT",B1939&gt;=30,"OBESITY")</f>
        <v>OBESITY</v>
      </c>
      <c r="J1939" t="str" cm="1">
        <f t="array" ref="J1939">_xlfn.IFS(C1939&lt;=5.7,"NORMAL",C1939&lt;=6.4,"PREDIABETES",C1939&gt;=6.5,"DIABETES")</f>
        <v>NORMAL</v>
      </c>
    </row>
    <row r="1940" spans="1:10" x14ac:dyDescent="0.25">
      <c r="A1940" t="s">
        <v>428</v>
      </c>
      <c r="B1940">
        <v>19.59</v>
      </c>
      <c r="C1940">
        <v>6.04</v>
      </c>
      <c r="D1940" t="s">
        <v>2380</v>
      </c>
      <c r="E1940" t="s">
        <v>2379</v>
      </c>
      <c r="F1940" t="s">
        <v>2379</v>
      </c>
      <c r="G1940" s="11">
        <v>1</v>
      </c>
      <c r="H1940" t="s">
        <v>2379</v>
      </c>
      <c r="I1940" t="str" cm="1">
        <f t="array" ref="I1940">_xlfn.IFS(B1940&lt;=18,"UNDERWEIGHT",B1940&lt;=24.9,"NORMALWEIGHT",B1940&lt;=29.9,"OVERWEIGHT",B1940&gt;=30,"OBESITY")</f>
        <v>NORMALWEIGHT</v>
      </c>
      <c r="J1940" t="str" cm="1">
        <f t="array" ref="J1940">_xlfn.IFS(C1940&lt;=5.7,"NORMAL",C1940&lt;=6.4,"PREDIABETES",C1940&gt;=6.5,"DIABETES")</f>
        <v>PREDIABETES</v>
      </c>
    </row>
    <row r="1941" spans="1:10" x14ac:dyDescent="0.25">
      <c r="A1941" t="s">
        <v>427</v>
      </c>
      <c r="B1941">
        <v>45.9</v>
      </c>
      <c r="C1941">
        <v>4.3</v>
      </c>
      <c r="D1941" t="s">
        <v>2380</v>
      </c>
      <c r="E1941" t="s">
        <v>2379</v>
      </c>
      <c r="F1941" t="s">
        <v>2379</v>
      </c>
      <c r="G1941" s="11">
        <v>1</v>
      </c>
      <c r="H1941" t="s">
        <v>2379</v>
      </c>
      <c r="I1941" t="str" cm="1">
        <f t="array" ref="I1941">_xlfn.IFS(B1941&lt;=18,"UNDERWEIGHT",B1941&lt;=24.9,"NORMALWEIGHT",B1941&lt;=29.9,"OVERWEIGHT",B1941&gt;=30,"OBESITY")</f>
        <v>OBESITY</v>
      </c>
      <c r="J1941" t="str" cm="1">
        <f t="array" ref="J1941">_xlfn.IFS(C1941&lt;=5.7,"NORMAL",C1941&lt;=6.4,"PREDIABETES",C1941&gt;=6.5,"DIABETES")</f>
        <v>NORMAL</v>
      </c>
    </row>
    <row r="1942" spans="1:10" x14ac:dyDescent="0.25">
      <c r="A1942" t="s">
        <v>426</v>
      </c>
      <c r="B1942">
        <v>17.059999999999999</v>
      </c>
      <c r="C1942">
        <v>8.75</v>
      </c>
      <c r="D1942" t="s">
        <v>2380</v>
      </c>
      <c r="E1942" t="s">
        <v>2379</v>
      </c>
      <c r="F1942" t="s">
        <v>2379</v>
      </c>
      <c r="G1942" s="11">
        <v>0</v>
      </c>
      <c r="H1942" t="s">
        <v>2379</v>
      </c>
      <c r="I1942" t="str" cm="1">
        <f t="array" ref="I1942">_xlfn.IFS(B1942&lt;=18,"UNDERWEIGHT",B1942&lt;=24.9,"NORMALWEIGHT",B1942&lt;=29.9,"OVERWEIGHT",B1942&gt;=30,"OBESITY")</f>
        <v>UNDERWEIGHT</v>
      </c>
      <c r="J1942" t="str" cm="1">
        <f t="array" ref="J1942">_xlfn.IFS(C1942&lt;=5.7,"NORMAL",C1942&lt;=6.4,"PREDIABETES",C1942&gt;=6.5,"DIABETES")</f>
        <v>DIABETES</v>
      </c>
    </row>
    <row r="1943" spans="1:10" x14ac:dyDescent="0.25">
      <c r="A1943" t="s">
        <v>425</v>
      </c>
      <c r="B1943">
        <v>32.07</v>
      </c>
      <c r="C1943">
        <v>5.25</v>
      </c>
      <c r="D1943" t="s">
        <v>2379</v>
      </c>
      <c r="E1943" t="s">
        <v>2379</v>
      </c>
      <c r="F1943" t="s">
        <v>2380</v>
      </c>
      <c r="G1943" s="11">
        <v>1</v>
      </c>
      <c r="H1943" t="s">
        <v>2379</v>
      </c>
      <c r="I1943" t="str" cm="1">
        <f t="array" ref="I1943">_xlfn.IFS(B1943&lt;=18,"UNDERWEIGHT",B1943&lt;=24.9,"NORMALWEIGHT",B1943&lt;=29.9,"OVERWEIGHT",B1943&gt;=30,"OBESITY")</f>
        <v>OBESITY</v>
      </c>
      <c r="J1943" t="str" cm="1">
        <f t="array" ref="J1943">_xlfn.IFS(C1943&lt;=5.7,"NORMAL",C1943&lt;=6.4,"PREDIABETES",C1943&gt;=6.5,"DIABETES")</f>
        <v>NORMAL</v>
      </c>
    </row>
    <row r="1944" spans="1:10" x14ac:dyDescent="0.25">
      <c r="A1944" t="s">
        <v>424</v>
      </c>
      <c r="B1944">
        <v>16.5</v>
      </c>
      <c r="C1944">
        <v>5.03</v>
      </c>
      <c r="D1944" t="s">
        <v>2379</v>
      </c>
      <c r="E1944" t="s">
        <v>2379</v>
      </c>
      <c r="F1944" t="s">
        <v>2379</v>
      </c>
      <c r="G1944" s="11">
        <v>1</v>
      </c>
      <c r="H1944" t="s">
        <v>2379</v>
      </c>
      <c r="I1944" t="str" cm="1">
        <f t="array" ref="I1944">_xlfn.IFS(B1944&lt;=18,"UNDERWEIGHT",B1944&lt;=24.9,"NORMALWEIGHT",B1944&lt;=29.9,"OVERWEIGHT",B1944&gt;=30,"OBESITY")</f>
        <v>UNDERWEIGHT</v>
      </c>
      <c r="J1944" t="str" cm="1">
        <f t="array" ref="J1944">_xlfn.IFS(C1944&lt;=5.7,"NORMAL",C1944&lt;=6.4,"PREDIABETES",C1944&gt;=6.5,"DIABETES")</f>
        <v>NORMAL</v>
      </c>
    </row>
    <row r="1945" spans="1:10" x14ac:dyDescent="0.25">
      <c r="A1945" t="s">
        <v>423</v>
      </c>
      <c r="B1945">
        <v>31.4</v>
      </c>
      <c r="C1945">
        <v>5.88</v>
      </c>
      <c r="D1945" t="s">
        <v>2379</v>
      </c>
      <c r="E1945" t="s">
        <v>2379</v>
      </c>
      <c r="F1945" t="s">
        <v>2379</v>
      </c>
      <c r="G1945" s="11">
        <v>1</v>
      </c>
      <c r="H1945" t="s">
        <v>2379</v>
      </c>
      <c r="I1945" t="str" cm="1">
        <f t="array" ref="I1945">_xlfn.IFS(B1945&lt;=18,"UNDERWEIGHT",B1945&lt;=24.9,"NORMALWEIGHT",B1945&lt;=29.9,"OVERWEIGHT",B1945&gt;=30,"OBESITY")</f>
        <v>OBESITY</v>
      </c>
      <c r="J1945" t="str" cm="1">
        <f t="array" ref="J1945">_xlfn.IFS(C1945&lt;=5.7,"NORMAL",C1945&lt;=6.4,"PREDIABETES",C1945&gt;=6.5,"DIABETES")</f>
        <v>PREDIABETES</v>
      </c>
    </row>
    <row r="1946" spans="1:10" x14ac:dyDescent="0.25">
      <c r="A1946" t="s">
        <v>422</v>
      </c>
      <c r="B1946">
        <v>20.36</v>
      </c>
      <c r="C1946">
        <v>4.49</v>
      </c>
      <c r="D1946" t="s">
        <v>2379</v>
      </c>
      <c r="E1946" t="s">
        <v>2379</v>
      </c>
      <c r="F1946" t="s">
        <v>2379</v>
      </c>
      <c r="G1946" s="11">
        <v>0</v>
      </c>
      <c r="H1946" t="s">
        <v>2379</v>
      </c>
      <c r="I1946" t="str" cm="1">
        <f t="array" ref="I1946">_xlfn.IFS(B1946&lt;=18,"UNDERWEIGHT",B1946&lt;=24.9,"NORMALWEIGHT",B1946&lt;=29.9,"OVERWEIGHT",B1946&gt;=30,"OBESITY")</f>
        <v>NORMALWEIGHT</v>
      </c>
      <c r="J1946" t="str" cm="1">
        <f t="array" ref="J1946">_xlfn.IFS(C1946&lt;=5.7,"NORMAL",C1946&lt;=6.4,"PREDIABETES",C1946&gt;=6.5,"DIABETES")</f>
        <v>NORMAL</v>
      </c>
    </row>
    <row r="1947" spans="1:10" x14ac:dyDescent="0.25">
      <c r="A1947" t="s">
        <v>421</v>
      </c>
      <c r="B1947">
        <v>25.46</v>
      </c>
      <c r="C1947">
        <v>4.1399999999999997</v>
      </c>
      <c r="D1947" t="s">
        <v>2379</v>
      </c>
      <c r="E1947" t="s">
        <v>2379</v>
      </c>
      <c r="F1947" t="s">
        <v>2379</v>
      </c>
      <c r="G1947" s="11">
        <v>1</v>
      </c>
      <c r="H1947" t="s">
        <v>2379</v>
      </c>
      <c r="I1947" t="str" cm="1">
        <f t="array" ref="I1947">_xlfn.IFS(B1947&lt;=18,"UNDERWEIGHT",B1947&lt;=24.9,"NORMALWEIGHT",B1947&lt;=29.9,"OVERWEIGHT",B1947&gt;=30,"OBESITY")</f>
        <v>OVERWEIGHT</v>
      </c>
      <c r="J1947" t="str" cm="1">
        <f t="array" ref="J1947">_xlfn.IFS(C1947&lt;=5.7,"NORMAL",C1947&lt;=6.4,"PREDIABETES",C1947&gt;=6.5,"DIABETES")</f>
        <v>NORMAL</v>
      </c>
    </row>
    <row r="1948" spans="1:10" x14ac:dyDescent="0.25">
      <c r="A1948" t="s">
        <v>420</v>
      </c>
      <c r="B1948">
        <v>17.09</v>
      </c>
      <c r="C1948">
        <v>5.8</v>
      </c>
      <c r="D1948" t="s">
        <v>2380</v>
      </c>
      <c r="E1948" t="s">
        <v>2379</v>
      </c>
      <c r="F1948" t="s">
        <v>2379</v>
      </c>
      <c r="G1948" s="11">
        <v>0</v>
      </c>
      <c r="H1948" t="s">
        <v>2379</v>
      </c>
      <c r="I1948" t="str" cm="1">
        <f t="array" ref="I1948">_xlfn.IFS(B1948&lt;=18,"UNDERWEIGHT",B1948&lt;=24.9,"NORMALWEIGHT",B1948&lt;=29.9,"OVERWEIGHT",B1948&gt;=30,"OBESITY")</f>
        <v>UNDERWEIGHT</v>
      </c>
      <c r="J1948" t="str" cm="1">
        <f t="array" ref="J1948">_xlfn.IFS(C1948&lt;=5.7,"NORMAL",C1948&lt;=6.4,"PREDIABETES",C1948&gt;=6.5,"DIABETES")</f>
        <v>PREDIABETES</v>
      </c>
    </row>
    <row r="1949" spans="1:10" x14ac:dyDescent="0.25">
      <c r="A1949" t="s">
        <v>419</v>
      </c>
      <c r="B1949">
        <v>20.83</v>
      </c>
      <c r="C1949">
        <v>5.12</v>
      </c>
      <c r="D1949" t="s">
        <v>2379</v>
      </c>
      <c r="E1949" t="s">
        <v>2379</v>
      </c>
      <c r="F1949" t="s">
        <v>2379</v>
      </c>
      <c r="G1949" s="11">
        <v>0</v>
      </c>
      <c r="H1949" t="s">
        <v>2379</v>
      </c>
      <c r="I1949" t="str" cm="1">
        <f t="array" ref="I1949">_xlfn.IFS(B1949&lt;=18,"UNDERWEIGHT",B1949&lt;=24.9,"NORMALWEIGHT",B1949&lt;=29.9,"OVERWEIGHT",B1949&gt;=30,"OBESITY")</f>
        <v>NORMALWEIGHT</v>
      </c>
      <c r="J1949" t="str" cm="1">
        <f t="array" ref="J1949">_xlfn.IFS(C1949&lt;=5.7,"NORMAL",C1949&lt;=6.4,"PREDIABETES",C1949&gt;=6.5,"DIABETES")</f>
        <v>NORMAL</v>
      </c>
    </row>
    <row r="1950" spans="1:10" x14ac:dyDescent="0.25">
      <c r="A1950" t="s">
        <v>418</v>
      </c>
      <c r="B1950">
        <v>18.920000000000002</v>
      </c>
      <c r="C1950">
        <v>5.98</v>
      </c>
      <c r="D1950" t="s">
        <v>2380</v>
      </c>
      <c r="E1950" t="s">
        <v>2379</v>
      </c>
      <c r="F1950" t="s">
        <v>2379</v>
      </c>
      <c r="G1950" s="11">
        <v>1</v>
      </c>
      <c r="H1950" t="s">
        <v>2379</v>
      </c>
      <c r="I1950" t="str" cm="1">
        <f t="array" ref="I1950">_xlfn.IFS(B1950&lt;=18,"UNDERWEIGHT",B1950&lt;=24.9,"NORMALWEIGHT",B1950&lt;=29.9,"OVERWEIGHT",B1950&gt;=30,"OBESITY")</f>
        <v>NORMALWEIGHT</v>
      </c>
      <c r="J1950" t="str" cm="1">
        <f t="array" ref="J1950">_xlfn.IFS(C1950&lt;=5.7,"NORMAL",C1950&lt;=6.4,"PREDIABETES",C1950&gt;=6.5,"DIABETES")</f>
        <v>PREDIABETES</v>
      </c>
    </row>
    <row r="1951" spans="1:10" x14ac:dyDescent="0.25">
      <c r="A1951" t="s">
        <v>417</v>
      </c>
      <c r="B1951">
        <v>37.1</v>
      </c>
      <c r="C1951">
        <v>5.46</v>
      </c>
      <c r="D1951" t="s">
        <v>2379</v>
      </c>
      <c r="E1951" t="s">
        <v>2379</v>
      </c>
      <c r="F1951" t="s">
        <v>2379</v>
      </c>
      <c r="G1951" s="11">
        <v>0</v>
      </c>
      <c r="H1951" t="s">
        <v>2379</v>
      </c>
      <c r="I1951" t="str" cm="1">
        <f t="array" ref="I1951">_xlfn.IFS(B1951&lt;=18,"UNDERWEIGHT",B1951&lt;=24.9,"NORMALWEIGHT",B1951&lt;=29.9,"OVERWEIGHT",B1951&gt;=30,"OBESITY")</f>
        <v>OBESITY</v>
      </c>
      <c r="J1951" t="str" cm="1">
        <f t="array" ref="J1951">_xlfn.IFS(C1951&lt;=5.7,"NORMAL",C1951&lt;=6.4,"PREDIABETES",C1951&gt;=6.5,"DIABETES")</f>
        <v>NORMAL</v>
      </c>
    </row>
    <row r="1952" spans="1:10" x14ac:dyDescent="0.25">
      <c r="A1952" t="s">
        <v>416</v>
      </c>
      <c r="B1952">
        <v>22.515000000000001</v>
      </c>
      <c r="C1952">
        <v>4.91</v>
      </c>
      <c r="D1952" t="s">
        <v>2380</v>
      </c>
      <c r="E1952" t="s">
        <v>2379</v>
      </c>
      <c r="F1952" t="s">
        <v>2380</v>
      </c>
      <c r="G1952" s="11">
        <v>1</v>
      </c>
      <c r="H1952" t="s">
        <v>2379</v>
      </c>
      <c r="I1952" t="str" cm="1">
        <f t="array" ref="I1952">_xlfn.IFS(B1952&lt;=18,"UNDERWEIGHT",B1952&lt;=24.9,"NORMALWEIGHT",B1952&lt;=29.9,"OVERWEIGHT",B1952&gt;=30,"OBESITY")</f>
        <v>NORMALWEIGHT</v>
      </c>
      <c r="J1952" t="str" cm="1">
        <f t="array" ref="J1952">_xlfn.IFS(C1952&lt;=5.7,"NORMAL",C1952&lt;=6.4,"PREDIABETES",C1952&gt;=6.5,"DIABETES")</f>
        <v>NORMAL</v>
      </c>
    </row>
    <row r="1953" spans="1:10" x14ac:dyDescent="0.25">
      <c r="A1953" t="s">
        <v>415</v>
      </c>
      <c r="B1953">
        <v>32.700000000000003</v>
      </c>
      <c r="C1953">
        <v>4.66</v>
      </c>
      <c r="D1953" t="s">
        <v>2379</v>
      </c>
      <c r="E1953" t="s">
        <v>2379</v>
      </c>
      <c r="F1953" t="s">
        <v>2379</v>
      </c>
      <c r="G1953" s="11">
        <v>0</v>
      </c>
      <c r="H1953" t="s">
        <v>2379</v>
      </c>
      <c r="I1953" t="str" cm="1">
        <f t="array" ref="I1953">_xlfn.IFS(B1953&lt;=18,"UNDERWEIGHT",B1953&lt;=24.9,"NORMALWEIGHT",B1953&lt;=29.9,"OVERWEIGHT",B1953&gt;=30,"OBESITY")</f>
        <v>OBESITY</v>
      </c>
      <c r="J1953" t="str" cm="1">
        <f t="array" ref="J1953">_xlfn.IFS(C1953&lt;=5.7,"NORMAL",C1953&lt;=6.4,"PREDIABETES",C1953&gt;=6.5,"DIABETES")</f>
        <v>NORMAL</v>
      </c>
    </row>
    <row r="1954" spans="1:10" x14ac:dyDescent="0.25">
      <c r="A1954" t="s">
        <v>414</v>
      </c>
      <c r="B1954">
        <v>17.75</v>
      </c>
      <c r="C1954">
        <v>6.8</v>
      </c>
      <c r="D1954" t="s">
        <v>2380</v>
      </c>
      <c r="E1954" t="s">
        <v>2379</v>
      </c>
      <c r="F1954" t="s">
        <v>2379</v>
      </c>
      <c r="G1954" s="11">
        <v>1</v>
      </c>
      <c r="H1954" t="s">
        <v>2379</v>
      </c>
      <c r="I1954" t="str" cm="1">
        <f t="array" ref="I1954">_xlfn.IFS(B1954&lt;=18,"UNDERWEIGHT",B1954&lt;=24.9,"NORMALWEIGHT",B1954&lt;=29.9,"OVERWEIGHT",B1954&gt;=30,"OBESITY")</f>
        <v>UNDERWEIGHT</v>
      </c>
      <c r="J1954" t="str" cm="1">
        <f t="array" ref="J1954">_xlfn.IFS(C1954&lt;=5.7,"NORMAL",C1954&lt;=6.4,"PREDIABETES",C1954&gt;=6.5,"DIABETES")</f>
        <v>DIABETES</v>
      </c>
    </row>
    <row r="1955" spans="1:10" x14ac:dyDescent="0.25">
      <c r="A1955" t="s">
        <v>413</v>
      </c>
      <c r="B1955">
        <v>33.630000000000003</v>
      </c>
      <c r="C1955">
        <v>4.47</v>
      </c>
      <c r="D1955" t="s">
        <v>2380</v>
      </c>
      <c r="E1955" t="s">
        <v>2379</v>
      </c>
      <c r="F1955" t="s">
        <v>2379</v>
      </c>
      <c r="G1955" s="11">
        <v>0</v>
      </c>
      <c r="H1955" t="s">
        <v>2379</v>
      </c>
      <c r="I1955" t="str" cm="1">
        <f t="array" ref="I1955">_xlfn.IFS(B1955&lt;=18,"UNDERWEIGHT",B1955&lt;=24.9,"NORMALWEIGHT",B1955&lt;=29.9,"OVERWEIGHT",B1955&gt;=30,"OBESITY")</f>
        <v>OBESITY</v>
      </c>
      <c r="J1955" t="str" cm="1">
        <f t="array" ref="J1955">_xlfn.IFS(C1955&lt;=5.7,"NORMAL",C1955&lt;=6.4,"PREDIABETES",C1955&gt;=6.5,"DIABETES")</f>
        <v>NORMAL</v>
      </c>
    </row>
    <row r="1956" spans="1:10" x14ac:dyDescent="0.25">
      <c r="A1956" t="s">
        <v>412</v>
      </c>
      <c r="B1956">
        <v>34.799999999999997</v>
      </c>
      <c r="C1956">
        <v>4.08</v>
      </c>
      <c r="D1956" t="s">
        <v>2380</v>
      </c>
      <c r="E1956" t="s">
        <v>2379</v>
      </c>
      <c r="F1956" t="s">
        <v>2379</v>
      </c>
      <c r="G1956" s="11">
        <v>1</v>
      </c>
      <c r="H1956" t="s">
        <v>2379</v>
      </c>
      <c r="I1956" t="str" cm="1">
        <f t="array" ref="I1956">_xlfn.IFS(B1956&lt;=18,"UNDERWEIGHT",B1956&lt;=24.9,"NORMALWEIGHT",B1956&lt;=29.9,"OVERWEIGHT",B1956&gt;=30,"OBESITY")</f>
        <v>OBESITY</v>
      </c>
      <c r="J1956" t="str" cm="1">
        <f t="array" ref="J1956">_xlfn.IFS(C1956&lt;=5.7,"NORMAL",C1956&lt;=6.4,"PREDIABETES",C1956&gt;=6.5,"DIABETES")</f>
        <v>NORMAL</v>
      </c>
    </row>
    <row r="1957" spans="1:10" x14ac:dyDescent="0.25">
      <c r="A1957" t="s">
        <v>411</v>
      </c>
      <c r="B1957">
        <v>16.809999999999999</v>
      </c>
      <c r="C1957">
        <v>5.51</v>
      </c>
      <c r="D1957" t="s">
        <v>2380</v>
      </c>
      <c r="E1957" t="s">
        <v>2379</v>
      </c>
      <c r="F1957" t="s">
        <v>2379</v>
      </c>
      <c r="G1957" s="11">
        <v>1</v>
      </c>
      <c r="H1957" t="s">
        <v>2379</v>
      </c>
      <c r="I1957" t="str" cm="1">
        <f t="array" ref="I1957">_xlfn.IFS(B1957&lt;=18,"UNDERWEIGHT",B1957&lt;=24.9,"NORMALWEIGHT",B1957&lt;=29.9,"OVERWEIGHT",B1957&gt;=30,"OBESITY")</f>
        <v>UNDERWEIGHT</v>
      </c>
      <c r="J1957" t="str" cm="1">
        <f t="array" ref="J1957">_xlfn.IFS(C1957&lt;=5.7,"NORMAL",C1957&lt;=6.4,"PREDIABETES",C1957&gt;=6.5,"DIABETES")</f>
        <v>NORMAL</v>
      </c>
    </row>
    <row r="1958" spans="1:10" x14ac:dyDescent="0.25">
      <c r="A1958" t="s">
        <v>410</v>
      </c>
      <c r="B1958">
        <v>16.690000000000001</v>
      </c>
      <c r="C1958">
        <v>8.4</v>
      </c>
      <c r="D1958" t="s">
        <v>2380</v>
      </c>
      <c r="E1958" t="s">
        <v>2379</v>
      </c>
      <c r="F1958" t="s">
        <v>2379</v>
      </c>
      <c r="G1958" s="11">
        <v>0</v>
      </c>
      <c r="H1958" t="s">
        <v>2379</v>
      </c>
      <c r="I1958" t="str" cm="1">
        <f t="array" ref="I1958">_xlfn.IFS(B1958&lt;=18,"UNDERWEIGHT",B1958&lt;=24.9,"NORMALWEIGHT",B1958&lt;=29.9,"OVERWEIGHT",B1958&gt;=30,"OBESITY")</f>
        <v>UNDERWEIGHT</v>
      </c>
      <c r="J1958" t="str" cm="1">
        <f t="array" ref="J1958">_xlfn.IFS(C1958&lt;=5.7,"NORMAL",C1958&lt;=6.4,"PREDIABETES",C1958&gt;=6.5,"DIABETES")</f>
        <v>DIABETES</v>
      </c>
    </row>
    <row r="1959" spans="1:10" x14ac:dyDescent="0.25">
      <c r="A1959" t="s">
        <v>409</v>
      </c>
      <c r="B1959">
        <v>23.21</v>
      </c>
      <c r="C1959">
        <v>5.14</v>
      </c>
      <c r="D1959" t="s">
        <v>2380</v>
      </c>
      <c r="E1959" t="s">
        <v>2379</v>
      </c>
      <c r="F1959" t="s">
        <v>2379</v>
      </c>
      <c r="G1959" s="11">
        <v>1</v>
      </c>
      <c r="H1959" t="s">
        <v>2379</v>
      </c>
      <c r="I1959" t="str" cm="1">
        <f t="array" ref="I1959">_xlfn.IFS(B1959&lt;=18,"UNDERWEIGHT",B1959&lt;=24.9,"NORMALWEIGHT",B1959&lt;=29.9,"OVERWEIGHT",B1959&gt;=30,"OBESITY")</f>
        <v>NORMALWEIGHT</v>
      </c>
      <c r="J1959" t="str" cm="1">
        <f t="array" ref="J1959">_xlfn.IFS(C1959&lt;=5.7,"NORMAL",C1959&lt;=6.4,"PREDIABETES",C1959&gt;=6.5,"DIABETES")</f>
        <v>NORMAL</v>
      </c>
    </row>
    <row r="1960" spans="1:10" x14ac:dyDescent="0.25">
      <c r="A1960" t="s">
        <v>408</v>
      </c>
      <c r="B1960">
        <v>25.175000000000001</v>
      </c>
      <c r="C1960">
        <v>5.21</v>
      </c>
      <c r="D1960" t="s">
        <v>2380</v>
      </c>
      <c r="E1960" t="s">
        <v>2379</v>
      </c>
      <c r="F1960" t="s">
        <v>2379</v>
      </c>
      <c r="G1960" s="11">
        <v>1</v>
      </c>
      <c r="H1960" t="s">
        <v>2379</v>
      </c>
      <c r="I1960" t="str" cm="1">
        <f t="array" ref="I1960">_xlfn.IFS(B1960&lt;=18,"UNDERWEIGHT",B1960&lt;=24.9,"NORMALWEIGHT",B1960&lt;=29.9,"OVERWEIGHT",B1960&gt;=30,"OBESITY")</f>
        <v>OVERWEIGHT</v>
      </c>
      <c r="J1960" t="str" cm="1">
        <f t="array" ref="J1960">_xlfn.IFS(C1960&lt;=5.7,"NORMAL",C1960&lt;=6.4,"PREDIABETES",C1960&gt;=6.5,"DIABETES")</f>
        <v>NORMAL</v>
      </c>
    </row>
    <row r="1961" spans="1:10" x14ac:dyDescent="0.25">
      <c r="A1961" t="s">
        <v>407</v>
      </c>
      <c r="B1961">
        <v>34.770000000000003</v>
      </c>
      <c r="C1961">
        <v>6.23</v>
      </c>
      <c r="D1961" t="s">
        <v>2379</v>
      </c>
      <c r="E1961" t="s">
        <v>2379</v>
      </c>
      <c r="F1961" t="s">
        <v>2379</v>
      </c>
      <c r="G1961" s="11">
        <v>0</v>
      </c>
      <c r="H1961" t="s">
        <v>2379</v>
      </c>
      <c r="I1961" t="str" cm="1">
        <f t="array" ref="I1961">_xlfn.IFS(B1961&lt;=18,"UNDERWEIGHT",B1961&lt;=24.9,"NORMALWEIGHT",B1961&lt;=29.9,"OVERWEIGHT",B1961&gt;=30,"OBESITY")</f>
        <v>OBESITY</v>
      </c>
      <c r="J1961" t="str" cm="1">
        <f t="array" ref="J1961">_xlfn.IFS(C1961&lt;=5.7,"NORMAL",C1961&lt;=6.4,"PREDIABETES",C1961&gt;=6.5,"DIABETES")</f>
        <v>PREDIABETES</v>
      </c>
    </row>
    <row r="1962" spans="1:10" x14ac:dyDescent="0.25">
      <c r="A1962" t="s">
        <v>406</v>
      </c>
      <c r="B1962">
        <v>27.7</v>
      </c>
      <c r="C1962">
        <v>5.6</v>
      </c>
      <c r="D1962" t="s">
        <v>2379</v>
      </c>
      <c r="E1962" t="s">
        <v>2379</v>
      </c>
      <c r="F1962" t="s">
        <v>2379</v>
      </c>
      <c r="G1962" s="11">
        <v>1</v>
      </c>
      <c r="H1962" t="s">
        <v>2379</v>
      </c>
      <c r="I1962" t="str" cm="1">
        <f t="array" ref="I1962">_xlfn.IFS(B1962&lt;=18,"UNDERWEIGHT",B1962&lt;=24.9,"NORMALWEIGHT",B1962&lt;=29.9,"OVERWEIGHT",B1962&gt;=30,"OBESITY")</f>
        <v>OVERWEIGHT</v>
      </c>
      <c r="J1962" t="str" cm="1">
        <f t="array" ref="J1962">_xlfn.IFS(C1962&lt;=5.7,"NORMAL",C1962&lt;=6.4,"PREDIABETES",C1962&gt;=6.5,"DIABETES")</f>
        <v>NORMAL</v>
      </c>
    </row>
    <row r="1963" spans="1:10" x14ac:dyDescent="0.25">
      <c r="A1963" t="s">
        <v>405</v>
      </c>
      <c r="B1963">
        <v>19.12</v>
      </c>
      <c r="C1963">
        <v>4.72</v>
      </c>
      <c r="D1963" t="s">
        <v>2380</v>
      </c>
      <c r="E1963" t="s">
        <v>2379</v>
      </c>
      <c r="F1963" t="s">
        <v>2379</v>
      </c>
      <c r="G1963" s="11">
        <v>1</v>
      </c>
      <c r="H1963" t="s">
        <v>2379</v>
      </c>
      <c r="I1963" t="str" cm="1">
        <f t="array" ref="I1963">_xlfn.IFS(B1963&lt;=18,"UNDERWEIGHT",B1963&lt;=24.9,"NORMALWEIGHT",B1963&lt;=29.9,"OVERWEIGHT",B1963&gt;=30,"OBESITY")</f>
        <v>NORMALWEIGHT</v>
      </c>
      <c r="J1963" t="str" cm="1">
        <f t="array" ref="J1963">_xlfn.IFS(C1963&lt;=5.7,"NORMAL",C1963&lt;=6.4,"PREDIABETES",C1963&gt;=6.5,"DIABETES")</f>
        <v>NORMAL</v>
      </c>
    </row>
    <row r="1964" spans="1:10" x14ac:dyDescent="0.25">
      <c r="A1964" t="s">
        <v>404</v>
      </c>
      <c r="B1964">
        <v>32.67</v>
      </c>
      <c r="C1964">
        <v>4.67</v>
      </c>
      <c r="D1964" t="s">
        <v>2379</v>
      </c>
      <c r="E1964" t="s">
        <v>2379</v>
      </c>
      <c r="F1964" t="s">
        <v>2380</v>
      </c>
      <c r="G1964" s="11">
        <v>1</v>
      </c>
      <c r="H1964" t="s">
        <v>2379</v>
      </c>
      <c r="I1964" t="str" cm="1">
        <f t="array" ref="I1964">_xlfn.IFS(B1964&lt;=18,"UNDERWEIGHT",B1964&lt;=24.9,"NORMALWEIGHT",B1964&lt;=29.9,"OVERWEIGHT",B1964&gt;=30,"OBESITY")</f>
        <v>OBESITY</v>
      </c>
      <c r="J1964" t="str" cm="1">
        <f t="array" ref="J1964">_xlfn.IFS(C1964&lt;=5.7,"NORMAL",C1964&lt;=6.4,"PREDIABETES",C1964&gt;=6.5,"DIABETES")</f>
        <v>NORMAL</v>
      </c>
    </row>
    <row r="1965" spans="1:10" x14ac:dyDescent="0.25">
      <c r="A1965" t="s">
        <v>403</v>
      </c>
      <c r="B1965">
        <v>28.5</v>
      </c>
      <c r="C1965">
        <v>6.11</v>
      </c>
      <c r="D1965" t="s">
        <v>2379</v>
      </c>
      <c r="E1965" t="s">
        <v>2379</v>
      </c>
      <c r="F1965" t="s">
        <v>2379</v>
      </c>
      <c r="G1965" s="11">
        <v>1</v>
      </c>
      <c r="H1965" t="s">
        <v>2379</v>
      </c>
      <c r="I1965" t="str" cm="1">
        <f t="array" ref="I1965">_xlfn.IFS(B1965&lt;=18,"UNDERWEIGHT",B1965&lt;=24.9,"NORMALWEIGHT",B1965&lt;=29.9,"OVERWEIGHT",B1965&gt;=30,"OBESITY")</f>
        <v>OVERWEIGHT</v>
      </c>
      <c r="J1965" t="str" cm="1">
        <f t="array" ref="J1965">_xlfn.IFS(C1965&lt;=5.7,"NORMAL",C1965&lt;=6.4,"PREDIABETES",C1965&gt;=6.5,"DIABETES")</f>
        <v>PREDIABETES</v>
      </c>
    </row>
    <row r="1966" spans="1:10" x14ac:dyDescent="0.25">
      <c r="A1966" t="s">
        <v>402</v>
      </c>
      <c r="B1966">
        <v>39.270000000000003</v>
      </c>
      <c r="C1966">
        <v>6.25</v>
      </c>
      <c r="D1966" t="s">
        <v>2379</v>
      </c>
      <c r="E1966" t="s">
        <v>2379</v>
      </c>
      <c r="F1966" t="s">
        <v>2379</v>
      </c>
      <c r="G1966" s="11">
        <v>0</v>
      </c>
      <c r="H1966" t="s">
        <v>2379</v>
      </c>
      <c r="I1966" t="str" cm="1">
        <f t="array" ref="I1966">_xlfn.IFS(B1966&lt;=18,"UNDERWEIGHT",B1966&lt;=24.9,"NORMALWEIGHT",B1966&lt;=29.9,"OVERWEIGHT",B1966&gt;=30,"OBESITY")</f>
        <v>OBESITY</v>
      </c>
      <c r="J1966" t="str" cm="1">
        <f t="array" ref="J1966">_xlfn.IFS(C1966&lt;=5.7,"NORMAL",C1966&lt;=6.4,"PREDIABETES",C1966&gt;=6.5,"DIABETES")</f>
        <v>PREDIABETES</v>
      </c>
    </row>
    <row r="1967" spans="1:10" x14ac:dyDescent="0.25">
      <c r="A1967" t="s">
        <v>401</v>
      </c>
      <c r="B1967">
        <v>32.49</v>
      </c>
      <c r="C1967">
        <v>4</v>
      </c>
      <c r="D1967" t="s">
        <v>2380</v>
      </c>
      <c r="E1967" t="s">
        <v>2379</v>
      </c>
      <c r="F1967" t="s">
        <v>2379</v>
      </c>
      <c r="G1967" s="11">
        <v>0</v>
      </c>
      <c r="H1967" t="s">
        <v>2379</v>
      </c>
      <c r="I1967" t="str" cm="1">
        <f t="array" ref="I1967">_xlfn.IFS(B1967&lt;=18,"UNDERWEIGHT",B1967&lt;=24.9,"NORMALWEIGHT",B1967&lt;=29.9,"OVERWEIGHT",B1967&gt;=30,"OBESITY")</f>
        <v>OBESITY</v>
      </c>
      <c r="J1967" t="str" cm="1">
        <f t="array" ref="J1967">_xlfn.IFS(C1967&lt;=5.7,"NORMAL",C1967&lt;=6.4,"PREDIABETES",C1967&gt;=6.5,"DIABETES")</f>
        <v>NORMAL</v>
      </c>
    </row>
    <row r="1968" spans="1:10" x14ac:dyDescent="0.25">
      <c r="A1968" t="s">
        <v>400</v>
      </c>
      <c r="B1968">
        <v>23.7</v>
      </c>
      <c r="C1968">
        <v>5.55</v>
      </c>
      <c r="D1968" t="s">
        <v>2380</v>
      </c>
      <c r="E1968" t="s">
        <v>2379</v>
      </c>
      <c r="F1968" t="s">
        <v>2379</v>
      </c>
      <c r="G1968" s="11">
        <v>0</v>
      </c>
      <c r="H1968" t="s">
        <v>2379</v>
      </c>
      <c r="I1968" t="str" cm="1">
        <f t="array" ref="I1968">_xlfn.IFS(B1968&lt;=18,"UNDERWEIGHT",B1968&lt;=24.9,"NORMALWEIGHT",B1968&lt;=29.9,"OVERWEIGHT",B1968&gt;=30,"OBESITY")</f>
        <v>NORMALWEIGHT</v>
      </c>
      <c r="J1968" t="str" cm="1">
        <f t="array" ref="J1968">_xlfn.IFS(C1968&lt;=5.7,"NORMAL",C1968&lt;=6.4,"PREDIABETES",C1968&gt;=6.5,"DIABETES")</f>
        <v>NORMAL</v>
      </c>
    </row>
    <row r="1969" spans="1:10" x14ac:dyDescent="0.25">
      <c r="A1969" t="s">
        <v>399</v>
      </c>
      <c r="B1969">
        <v>30.4</v>
      </c>
      <c r="C1969">
        <v>5.95</v>
      </c>
      <c r="D1969" t="s">
        <v>2379</v>
      </c>
      <c r="E1969" t="s">
        <v>2380</v>
      </c>
      <c r="F1969" t="s">
        <v>2379</v>
      </c>
      <c r="G1969" s="11">
        <v>1</v>
      </c>
      <c r="H1969" t="s">
        <v>2379</v>
      </c>
      <c r="I1969" t="str" cm="1">
        <f t="array" ref="I1969">_xlfn.IFS(B1969&lt;=18,"UNDERWEIGHT",B1969&lt;=24.9,"NORMALWEIGHT",B1969&lt;=29.9,"OVERWEIGHT",B1969&gt;=30,"OBESITY")</f>
        <v>OBESITY</v>
      </c>
      <c r="J1969" t="str" cm="1">
        <f t="array" ref="J1969">_xlfn.IFS(C1969&lt;=5.7,"NORMAL",C1969&lt;=6.4,"PREDIABETES",C1969&gt;=6.5,"DIABETES")</f>
        <v>PREDIABETES</v>
      </c>
    </row>
    <row r="1970" spans="1:10" x14ac:dyDescent="0.25">
      <c r="A1970" t="s">
        <v>398</v>
      </c>
      <c r="B1970">
        <v>38.94</v>
      </c>
      <c r="C1970">
        <v>4.3600000000000003</v>
      </c>
      <c r="D1970" t="s">
        <v>2379</v>
      </c>
      <c r="E1970" t="s">
        <v>2379</v>
      </c>
      <c r="F1970" t="s">
        <v>2380</v>
      </c>
      <c r="G1970" s="11">
        <v>1</v>
      </c>
      <c r="H1970" t="s">
        <v>2379</v>
      </c>
      <c r="I1970" t="str" cm="1">
        <f t="array" ref="I1970">_xlfn.IFS(B1970&lt;=18,"UNDERWEIGHT",B1970&lt;=24.9,"NORMALWEIGHT",B1970&lt;=29.9,"OVERWEIGHT",B1970&gt;=30,"OBESITY")</f>
        <v>OBESITY</v>
      </c>
      <c r="J1970" t="str" cm="1">
        <f t="array" ref="J1970">_xlfn.IFS(C1970&lt;=5.7,"NORMAL",C1970&lt;=6.4,"PREDIABETES",C1970&gt;=6.5,"DIABETES")</f>
        <v>NORMAL</v>
      </c>
    </row>
    <row r="1971" spans="1:10" x14ac:dyDescent="0.25">
      <c r="A1971" t="s">
        <v>397</v>
      </c>
      <c r="B1971">
        <v>31.02</v>
      </c>
      <c r="C1971">
        <v>4.84</v>
      </c>
      <c r="D1971" t="s">
        <v>2379</v>
      </c>
      <c r="E1971" t="s">
        <v>2379</v>
      </c>
      <c r="F1971" t="s">
        <v>2380</v>
      </c>
      <c r="G1971" s="11">
        <v>1</v>
      </c>
      <c r="H1971" t="s">
        <v>2379</v>
      </c>
      <c r="I1971" t="str" cm="1">
        <f t="array" ref="I1971">_xlfn.IFS(B1971&lt;=18,"UNDERWEIGHT",B1971&lt;=24.9,"NORMALWEIGHT",B1971&lt;=29.9,"OVERWEIGHT",B1971&gt;=30,"OBESITY")</f>
        <v>OBESITY</v>
      </c>
      <c r="J1971" t="str" cm="1">
        <f t="array" ref="J1971">_xlfn.IFS(C1971&lt;=5.7,"NORMAL",C1971&lt;=6.4,"PREDIABETES",C1971&gt;=6.5,"DIABETES")</f>
        <v>NORMAL</v>
      </c>
    </row>
    <row r="1972" spans="1:10" x14ac:dyDescent="0.25">
      <c r="A1972" t="s">
        <v>396</v>
      </c>
      <c r="B1972">
        <v>17.5</v>
      </c>
      <c r="C1972">
        <v>4.5599999999999996</v>
      </c>
      <c r="D1972" t="s">
        <v>2379</v>
      </c>
      <c r="E1972" t="s">
        <v>2379</v>
      </c>
      <c r="F1972" t="s">
        <v>2379</v>
      </c>
      <c r="G1972" s="11">
        <v>1</v>
      </c>
      <c r="H1972" t="s">
        <v>2379</v>
      </c>
      <c r="I1972" t="str" cm="1">
        <f t="array" ref="I1972">_xlfn.IFS(B1972&lt;=18,"UNDERWEIGHT",B1972&lt;=24.9,"NORMALWEIGHT",B1972&lt;=29.9,"OVERWEIGHT",B1972&gt;=30,"OBESITY")</f>
        <v>UNDERWEIGHT</v>
      </c>
      <c r="J1972" t="str" cm="1">
        <f t="array" ref="J1972">_xlfn.IFS(C1972&lt;=5.7,"NORMAL",C1972&lt;=6.4,"PREDIABETES",C1972&gt;=6.5,"DIABETES")</f>
        <v>NORMAL</v>
      </c>
    </row>
    <row r="1973" spans="1:10" x14ac:dyDescent="0.25">
      <c r="A1973" t="s">
        <v>395</v>
      </c>
      <c r="B1973">
        <v>34.799999999999997</v>
      </c>
      <c r="C1973">
        <v>4.42</v>
      </c>
      <c r="D1973" t="s">
        <v>2380</v>
      </c>
      <c r="E1973" t="s">
        <v>2380</v>
      </c>
      <c r="F1973" t="s">
        <v>2379</v>
      </c>
      <c r="G1973" s="11">
        <v>2</v>
      </c>
      <c r="H1973" t="s">
        <v>2379</v>
      </c>
      <c r="I1973" t="str" cm="1">
        <f t="array" ref="I1973">_xlfn.IFS(B1973&lt;=18,"UNDERWEIGHT",B1973&lt;=24.9,"NORMALWEIGHT",B1973&lt;=29.9,"OVERWEIGHT",B1973&gt;=30,"OBESITY")</f>
        <v>OBESITY</v>
      </c>
      <c r="J1973" t="str" cm="1">
        <f t="array" ref="J1973">_xlfn.IFS(C1973&lt;=5.7,"NORMAL",C1973&lt;=6.4,"PREDIABETES",C1973&gt;=6.5,"DIABETES")</f>
        <v>NORMAL</v>
      </c>
    </row>
    <row r="1974" spans="1:10" x14ac:dyDescent="0.25">
      <c r="A1974" t="s">
        <v>394</v>
      </c>
      <c r="B1974">
        <v>17.3</v>
      </c>
      <c r="C1974">
        <v>7.66</v>
      </c>
      <c r="D1974" t="s">
        <v>2380</v>
      </c>
      <c r="E1974" t="s">
        <v>2379</v>
      </c>
      <c r="F1974" t="s">
        <v>2379</v>
      </c>
      <c r="G1974" s="11">
        <v>1</v>
      </c>
      <c r="H1974" t="s">
        <v>2379</v>
      </c>
      <c r="I1974" t="str" cm="1">
        <f t="array" ref="I1974">_xlfn.IFS(B1974&lt;=18,"UNDERWEIGHT",B1974&lt;=24.9,"NORMALWEIGHT",B1974&lt;=29.9,"OVERWEIGHT",B1974&gt;=30,"OBESITY")</f>
        <v>UNDERWEIGHT</v>
      </c>
      <c r="J1974" t="str" cm="1">
        <f t="array" ref="J1974">_xlfn.IFS(C1974&lt;=5.7,"NORMAL",C1974&lt;=6.4,"PREDIABETES",C1974&gt;=6.5,"DIABETES")</f>
        <v>DIABETES</v>
      </c>
    </row>
    <row r="1975" spans="1:10" x14ac:dyDescent="0.25">
      <c r="A1975" t="s">
        <v>393</v>
      </c>
      <c r="B1975">
        <v>32.25</v>
      </c>
      <c r="C1975">
        <v>5.2</v>
      </c>
      <c r="D1975" t="s">
        <v>2380</v>
      </c>
      <c r="E1975" t="s">
        <v>2379</v>
      </c>
      <c r="F1975" t="s">
        <v>2379</v>
      </c>
      <c r="G1975" s="11">
        <v>0</v>
      </c>
      <c r="H1975" t="s">
        <v>2379</v>
      </c>
      <c r="I1975" t="str" cm="1">
        <f t="array" ref="I1975">_xlfn.IFS(B1975&lt;=18,"UNDERWEIGHT",B1975&lt;=24.9,"NORMALWEIGHT",B1975&lt;=29.9,"OVERWEIGHT",B1975&gt;=30,"OBESITY")</f>
        <v>OBESITY</v>
      </c>
      <c r="J1975" t="str" cm="1">
        <f t="array" ref="J1975">_xlfn.IFS(C1975&lt;=5.7,"NORMAL",C1975&lt;=6.4,"PREDIABETES",C1975&gt;=6.5,"DIABETES")</f>
        <v>NORMAL</v>
      </c>
    </row>
    <row r="1976" spans="1:10" x14ac:dyDescent="0.25">
      <c r="A1976" t="s">
        <v>392</v>
      </c>
      <c r="B1976">
        <v>42.4</v>
      </c>
      <c r="C1976">
        <v>5.53</v>
      </c>
      <c r="D1976" t="s">
        <v>2380</v>
      </c>
      <c r="E1976" t="s">
        <v>2379</v>
      </c>
      <c r="F1976" t="s">
        <v>2379</v>
      </c>
      <c r="G1976" s="11">
        <v>0</v>
      </c>
      <c r="H1976" t="s">
        <v>2379</v>
      </c>
      <c r="I1976" t="str" cm="1">
        <f t="array" ref="I1976">_xlfn.IFS(B1976&lt;=18,"UNDERWEIGHT",B1976&lt;=24.9,"NORMALWEIGHT",B1976&lt;=29.9,"OVERWEIGHT",B1976&gt;=30,"OBESITY")</f>
        <v>OBESITY</v>
      </c>
      <c r="J1976" t="str" cm="1">
        <f t="array" ref="J1976">_xlfn.IFS(C1976&lt;=5.7,"NORMAL",C1976&lt;=6.4,"PREDIABETES",C1976&gt;=6.5,"DIABETES")</f>
        <v>NORMAL</v>
      </c>
    </row>
    <row r="1977" spans="1:10" x14ac:dyDescent="0.25">
      <c r="A1977" t="s">
        <v>391</v>
      </c>
      <c r="B1977">
        <v>38.664999999999999</v>
      </c>
      <c r="C1977">
        <v>4.8600000000000003</v>
      </c>
      <c r="D1977" t="s">
        <v>2379</v>
      </c>
      <c r="E1977" t="s">
        <v>2380</v>
      </c>
      <c r="F1977" t="s">
        <v>2379</v>
      </c>
      <c r="G1977" s="11">
        <v>1</v>
      </c>
      <c r="H1977" t="s">
        <v>2379</v>
      </c>
      <c r="I1977" t="str" cm="1">
        <f t="array" ref="I1977">_xlfn.IFS(B1977&lt;=18,"UNDERWEIGHT",B1977&lt;=24.9,"NORMALWEIGHT",B1977&lt;=29.9,"OVERWEIGHT",B1977&gt;=30,"OBESITY")</f>
        <v>OBESITY</v>
      </c>
      <c r="J1977" t="str" cm="1">
        <f t="array" ref="J1977">_xlfn.IFS(C1977&lt;=5.7,"NORMAL",C1977&lt;=6.4,"PREDIABETES",C1977&gt;=6.5,"DIABETES")</f>
        <v>NORMAL</v>
      </c>
    </row>
    <row r="1978" spans="1:10" x14ac:dyDescent="0.25">
      <c r="A1978" t="s">
        <v>390</v>
      </c>
      <c r="B1978">
        <v>29.92</v>
      </c>
      <c r="C1978">
        <v>5.49</v>
      </c>
      <c r="D1978" t="s">
        <v>2380</v>
      </c>
      <c r="E1978" t="s">
        <v>2379</v>
      </c>
      <c r="F1978" t="s">
        <v>2379</v>
      </c>
      <c r="G1978" s="11">
        <v>0</v>
      </c>
      <c r="H1978" t="s">
        <v>2379</v>
      </c>
      <c r="I1978" t="str" cm="1">
        <f t="array" ref="I1978">_xlfn.IFS(B1978&lt;=18,"UNDERWEIGHT",B1978&lt;=24.9,"NORMALWEIGHT",B1978&lt;=29.92,"OVERWEIGHT",B1978&gt;=30,"OBESITY")</f>
        <v>OVERWEIGHT</v>
      </c>
      <c r="J1978" t="str" cm="1">
        <f t="array" ref="J1978">_xlfn.IFS(C1978&lt;=5.7,"NORMAL",C1978&lt;=6.4,"PREDIABETES",C1978&gt;=6.5,"DIABETES")</f>
        <v>NORMAL</v>
      </c>
    </row>
    <row r="1979" spans="1:10" x14ac:dyDescent="0.25">
      <c r="A1979" t="s">
        <v>389</v>
      </c>
      <c r="B1979">
        <v>29.48</v>
      </c>
      <c r="C1979">
        <v>4.09</v>
      </c>
      <c r="D1979" t="s">
        <v>2380</v>
      </c>
      <c r="E1979" t="s">
        <v>2379</v>
      </c>
      <c r="F1979" t="s">
        <v>2379</v>
      </c>
      <c r="G1979" s="11">
        <v>0</v>
      </c>
      <c r="H1979" t="s">
        <v>2379</v>
      </c>
      <c r="I1979" t="str" cm="1">
        <f t="array" ref="I1979">_xlfn.IFS(B1979&lt;=18,"UNDERWEIGHT",B1979&lt;=24.9,"NORMALWEIGHT",B1979&lt;=29.9,"OVERWEIGHT",B1979&gt;=30,"OBESITY")</f>
        <v>OVERWEIGHT</v>
      </c>
      <c r="J1979" t="str" cm="1">
        <f t="array" ref="J1979">_xlfn.IFS(C1979&lt;=5.7,"NORMAL",C1979&lt;=6.4,"PREDIABETES",C1979&gt;=6.5,"DIABETES")</f>
        <v>NORMAL</v>
      </c>
    </row>
    <row r="1980" spans="1:10" x14ac:dyDescent="0.25">
      <c r="A1980" t="s">
        <v>388</v>
      </c>
      <c r="B1980">
        <v>28.785</v>
      </c>
      <c r="C1980">
        <v>4.3099999999999996</v>
      </c>
      <c r="D1980" t="s">
        <v>2380</v>
      </c>
      <c r="E1980" t="s">
        <v>2379</v>
      </c>
      <c r="F1980" t="s">
        <v>2379</v>
      </c>
      <c r="G1980" s="11">
        <v>0</v>
      </c>
      <c r="H1980" t="s">
        <v>2379</v>
      </c>
      <c r="I1980" t="str" cm="1">
        <f t="array" ref="I1980">_xlfn.IFS(B1980&lt;=18,"UNDERWEIGHT",B1980&lt;=24.9,"NORMALWEIGHT",B1980&lt;=29.9,"OVERWEIGHT",B1980&gt;=30,"OBESITY")</f>
        <v>OVERWEIGHT</v>
      </c>
      <c r="J1980" t="str" cm="1">
        <f t="array" ref="J1980">_xlfn.IFS(C1980&lt;=5.7,"NORMAL",C1980&lt;=6.4,"PREDIABETES",C1980&gt;=6.5,"DIABETES")</f>
        <v>NORMAL</v>
      </c>
    </row>
    <row r="1981" spans="1:10" x14ac:dyDescent="0.25">
      <c r="A1981" t="s">
        <v>387</v>
      </c>
      <c r="B1981">
        <v>19.8</v>
      </c>
      <c r="C1981">
        <v>4</v>
      </c>
      <c r="D1981" t="s">
        <v>2380</v>
      </c>
      <c r="E1981" t="s">
        <v>2379</v>
      </c>
      <c r="F1981" t="s">
        <v>2379</v>
      </c>
      <c r="G1981" s="11">
        <v>0</v>
      </c>
      <c r="H1981" t="s">
        <v>2379</v>
      </c>
      <c r="I1981" t="str" cm="1">
        <f t="array" ref="I1981">_xlfn.IFS(B1981&lt;=18,"UNDERWEIGHT",B1981&lt;=24.9,"NORMALWEIGHT",B1981&lt;=29.9,"OVERWEIGHT",B1981&gt;=30,"OBESITY")</f>
        <v>NORMALWEIGHT</v>
      </c>
      <c r="J1981" t="str" cm="1">
        <f t="array" ref="J1981">_xlfn.IFS(C1981&lt;=5.7,"NORMAL",C1981&lt;=6.4,"PREDIABETES",C1981&gt;=6.5,"DIABETES")</f>
        <v>NORMAL</v>
      </c>
    </row>
    <row r="1982" spans="1:10" x14ac:dyDescent="0.25">
      <c r="A1982" t="s">
        <v>386</v>
      </c>
      <c r="B1982">
        <v>35.53</v>
      </c>
      <c r="C1982">
        <v>4.68</v>
      </c>
      <c r="D1982" t="s">
        <v>2379</v>
      </c>
      <c r="E1982" t="s">
        <v>2379</v>
      </c>
      <c r="F1982" t="s">
        <v>2380</v>
      </c>
      <c r="G1982" s="11">
        <v>1</v>
      </c>
      <c r="H1982" t="s">
        <v>2379</v>
      </c>
      <c r="I1982" t="str" cm="1">
        <f t="array" ref="I1982">_xlfn.IFS(B1982&lt;=18,"UNDERWEIGHT",B1982&lt;=24.9,"NORMALWEIGHT",B1982&lt;=29.9,"OVERWEIGHT",B1982&gt;=30,"OBESITY")</f>
        <v>OBESITY</v>
      </c>
      <c r="J1982" t="str" cm="1">
        <f t="array" ref="J1982">_xlfn.IFS(C1982&lt;=5.7,"NORMAL",C1982&lt;=6.4,"PREDIABETES",C1982&gt;=6.5,"DIABETES")</f>
        <v>NORMAL</v>
      </c>
    </row>
    <row r="1983" spans="1:10" x14ac:dyDescent="0.25">
      <c r="A1983" t="s">
        <v>385</v>
      </c>
      <c r="B1983">
        <v>21.47</v>
      </c>
      <c r="C1983">
        <v>4.0199999999999996</v>
      </c>
      <c r="D1983" t="s">
        <v>2380</v>
      </c>
      <c r="E1983" t="s">
        <v>2379</v>
      </c>
      <c r="F1983" t="s">
        <v>2379</v>
      </c>
      <c r="G1983" s="11">
        <v>1</v>
      </c>
      <c r="H1983" t="s">
        <v>2379</v>
      </c>
      <c r="I1983" t="str" cm="1">
        <f t="array" ref="I1983">_xlfn.IFS(B1983&lt;=18,"UNDERWEIGHT",B1983&lt;=24.9,"NORMALWEIGHT",B1983&lt;=29.9,"OVERWEIGHT",B1983&gt;=30,"OBESITY")</f>
        <v>NORMALWEIGHT</v>
      </c>
      <c r="J1983" t="str" cm="1">
        <f t="array" ref="J1983">_xlfn.IFS(C1983&lt;=5.7,"NORMAL",C1983&lt;=6.4,"PREDIABETES",C1983&gt;=6.5,"DIABETES")</f>
        <v>NORMAL</v>
      </c>
    </row>
    <row r="1984" spans="1:10" x14ac:dyDescent="0.25">
      <c r="A1984" t="s">
        <v>384</v>
      </c>
      <c r="B1984">
        <v>25.9</v>
      </c>
      <c r="C1984">
        <v>5.12</v>
      </c>
      <c r="D1984" t="s">
        <v>2379</v>
      </c>
      <c r="E1984" t="s">
        <v>2379</v>
      </c>
      <c r="F1984" t="s">
        <v>2380</v>
      </c>
      <c r="G1984" s="11">
        <v>1</v>
      </c>
      <c r="H1984" t="s">
        <v>2379</v>
      </c>
      <c r="I1984" t="str" cm="1">
        <f t="array" ref="I1984">_xlfn.IFS(B1984&lt;=18,"UNDERWEIGHT",B1984&lt;=24.9,"NORMALWEIGHT",B1984&lt;=29.9,"OVERWEIGHT",B1984&gt;=30,"OBESITY")</f>
        <v>OVERWEIGHT</v>
      </c>
      <c r="J1984" t="str" cm="1">
        <f t="array" ref="J1984">_xlfn.IFS(C1984&lt;=5.7,"NORMAL",C1984&lt;=6.4,"PREDIABETES",C1984&gt;=6.5,"DIABETES")</f>
        <v>NORMAL</v>
      </c>
    </row>
    <row r="1985" spans="1:10" x14ac:dyDescent="0.25">
      <c r="A1985" t="s">
        <v>383</v>
      </c>
      <c r="B1985">
        <v>20.81</v>
      </c>
      <c r="C1985">
        <v>5.52</v>
      </c>
      <c r="D1985" t="s">
        <v>2379</v>
      </c>
      <c r="E1985" t="s">
        <v>2379</v>
      </c>
      <c r="F1985" t="s">
        <v>2379</v>
      </c>
      <c r="G1985" s="11">
        <v>0</v>
      </c>
      <c r="H1985" t="s">
        <v>2379</v>
      </c>
      <c r="I1985" t="str" cm="1">
        <f t="array" ref="I1985">_xlfn.IFS(B1985&lt;=18,"UNDERWEIGHT",B1985&lt;=24.9,"NORMALWEIGHT",B1985&lt;=29.9,"OVERWEIGHT",B1985&gt;=30,"OBESITY")</f>
        <v>NORMALWEIGHT</v>
      </c>
      <c r="J1985" t="str" cm="1">
        <f t="array" ref="J1985">_xlfn.IFS(C1985&lt;=5.7,"NORMAL",C1985&lt;=6.4,"PREDIABETES",C1985&gt;=6.5,"DIABETES")</f>
        <v>NORMAL</v>
      </c>
    </row>
    <row r="1986" spans="1:10" x14ac:dyDescent="0.25">
      <c r="A1986" t="s">
        <v>382</v>
      </c>
      <c r="B1986">
        <v>25.84</v>
      </c>
      <c r="C1986">
        <v>5.81</v>
      </c>
      <c r="D1986" t="s">
        <v>2380</v>
      </c>
      <c r="E1986" t="s">
        <v>2379</v>
      </c>
      <c r="F1986" t="s">
        <v>2380</v>
      </c>
      <c r="G1986" s="11">
        <v>1</v>
      </c>
      <c r="H1986" t="s">
        <v>2379</v>
      </c>
      <c r="I1986" t="str" cm="1">
        <f t="array" ref="I1986">_xlfn.IFS(B1986&lt;=18,"UNDERWEIGHT",B1986&lt;=24.9,"NORMALWEIGHT",B1986&lt;=29.9,"OVERWEIGHT",B1986&gt;=30,"OBESITY")</f>
        <v>OVERWEIGHT</v>
      </c>
      <c r="J1986" t="str" cm="1">
        <f t="array" ref="J1986">_xlfn.IFS(C1986&lt;=5.7,"NORMAL",C1986&lt;=6.4,"PREDIABETES",C1986&gt;=6.5,"DIABETES")</f>
        <v>PREDIABETES</v>
      </c>
    </row>
    <row r="1987" spans="1:10" x14ac:dyDescent="0.25">
      <c r="A1987" t="s">
        <v>381</v>
      </c>
      <c r="B1987">
        <v>30.95</v>
      </c>
      <c r="C1987">
        <v>5.16</v>
      </c>
      <c r="D1987" t="s">
        <v>2379</v>
      </c>
      <c r="E1987" t="s">
        <v>2379</v>
      </c>
      <c r="F1987" t="s">
        <v>2380</v>
      </c>
      <c r="G1987" s="11">
        <v>1</v>
      </c>
      <c r="H1987" t="s">
        <v>2379</v>
      </c>
      <c r="I1987" t="str" cm="1">
        <f t="array" ref="I1987">_xlfn.IFS(B1987&lt;=18,"UNDERWEIGHT",B1987&lt;=24.9,"NORMALWEIGHT",B1987&lt;=29.9,"OVERWEIGHT",B1987&gt;=30,"OBESITY")</f>
        <v>OBESITY</v>
      </c>
      <c r="J1987" t="str" cm="1">
        <f t="array" ref="J1987">_xlfn.IFS(C1987&lt;=5.7,"NORMAL",C1987&lt;=6.4,"PREDIABETES",C1987&gt;=6.5,"DIABETES")</f>
        <v>NORMAL</v>
      </c>
    </row>
    <row r="1988" spans="1:10" x14ac:dyDescent="0.25">
      <c r="A1988" t="s">
        <v>380</v>
      </c>
      <c r="B1988">
        <v>30.54</v>
      </c>
      <c r="C1988">
        <v>5</v>
      </c>
      <c r="D1988" t="s">
        <v>2379</v>
      </c>
      <c r="E1988" t="s">
        <v>2379</v>
      </c>
      <c r="F1988" t="s">
        <v>2380</v>
      </c>
      <c r="G1988" s="11">
        <v>1</v>
      </c>
      <c r="H1988" t="s">
        <v>2379</v>
      </c>
      <c r="I1988" t="str" cm="1">
        <f t="array" ref="I1988">_xlfn.IFS(B1988&lt;=18,"UNDERWEIGHT",B1988&lt;=24.9,"NORMALWEIGHT",B1988&lt;=29.9,"OVERWEIGHT",B1988&gt;=30,"OBESITY")</f>
        <v>OBESITY</v>
      </c>
      <c r="J1988" t="str" cm="1">
        <f t="array" ref="J1988">_xlfn.IFS(C1988&lt;=5.7,"NORMAL",C1988&lt;=6.4,"PREDIABETES",C1988&gt;=6.5,"DIABETES")</f>
        <v>NORMAL</v>
      </c>
    </row>
    <row r="1989" spans="1:10" x14ac:dyDescent="0.25">
      <c r="A1989" t="s">
        <v>379</v>
      </c>
      <c r="B1989">
        <v>33.914999999999999</v>
      </c>
      <c r="C1989">
        <v>5.84</v>
      </c>
      <c r="D1989" t="s">
        <v>2380</v>
      </c>
      <c r="E1989" t="s">
        <v>2379</v>
      </c>
      <c r="F1989" t="s">
        <v>2379</v>
      </c>
      <c r="G1989" s="11">
        <v>0</v>
      </c>
      <c r="H1989" t="s">
        <v>2379</v>
      </c>
      <c r="I1989" t="str" cm="1">
        <f t="array" ref="I1989">_xlfn.IFS(B1989&lt;=18,"UNDERWEIGHT",B1989&lt;=24.9,"NORMALWEIGHT",B1989&lt;=29.9,"OVERWEIGHT",B1989&gt;=30,"OBESITY")</f>
        <v>OBESITY</v>
      </c>
      <c r="J1989" t="str" cm="1">
        <f t="array" ref="J1989">_xlfn.IFS(C1989&lt;=5.7,"NORMAL",C1989&lt;=6.4,"PREDIABETES",C1989&gt;=6.5,"DIABETES")</f>
        <v>PREDIABETES</v>
      </c>
    </row>
    <row r="1990" spans="1:10" x14ac:dyDescent="0.25">
      <c r="A1990" t="s">
        <v>378</v>
      </c>
      <c r="B1990">
        <v>33.31</v>
      </c>
      <c r="C1990">
        <v>4.1900000000000004</v>
      </c>
      <c r="D1990" t="s">
        <v>2379</v>
      </c>
      <c r="E1990" t="s">
        <v>2379</v>
      </c>
      <c r="F1990" t="s">
        <v>2380</v>
      </c>
      <c r="G1990" s="11">
        <v>1</v>
      </c>
      <c r="H1990" t="s">
        <v>2379</v>
      </c>
      <c r="I1990" t="str" cm="1">
        <f t="array" ref="I1990">_xlfn.IFS(B1990&lt;=18,"UNDERWEIGHT",B1990&lt;=24.9,"NORMALWEIGHT",B1990&lt;=29.9,"OVERWEIGHT",B1990&gt;=30,"OBESITY")</f>
        <v>OBESITY</v>
      </c>
      <c r="J1990" t="str" cm="1">
        <f t="array" ref="J1990">_xlfn.IFS(C1990&lt;=5.7,"NORMAL",C1990&lt;=6.4,"PREDIABETES",C1990&gt;=6.5,"DIABETES")</f>
        <v>NORMAL</v>
      </c>
    </row>
    <row r="1991" spans="1:10" x14ac:dyDescent="0.25">
      <c r="A1991" t="s">
        <v>377</v>
      </c>
      <c r="B1991">
        <v>25.745000000000001</v>
      </c>
      <c r="C1991">
        <v>4.62</v>
      </c>
      <c r="D1991" t="s">
        <v>2380</v>
      </c>
      <c r="E1991" t="s">
        <v>2379</v>
      </c>
      <c r="F1991" t="s">
        <v>2379</v>
      </c>
      <c r="G1991" s="11">
        <v>0</v>
      </c>
      <c r="H1991" t="s">
        <v>2379</v>
      </c>
      <c r="I1991" t="str" cm="1">
        <f t="array" ref="I1991">_xlfn.IFS(B1991&lt;=18,"UNDERWEIGHT",B1991&lt;=24.9,"NORMALWEIGHT",B1991&lt;=29.9,"OVERWEIGHT",B1991&gt;=30,"OBESITY")</f>
        <v>OVERWEIGHT</v>
      </c>
      <c r="J1991" t="str" cm="1">
        <f t="array" ref="J1991">_xlfn.IFS(C1991&lt;=5.7,"NORMAL",C1991&lt;=6.4,"PREDIABETES",C1991&gt;=6.5,"DIABETES")</f>
        <v>NORMAL</v>
      </c>
    </row>
    <row r="1992" spans="1:10" x14ac:dyDescent="0.25">
      <c r="A1992" t="s">
        <v>376</v>
      </c>
      <c r="B1992">
        <v>37.1</v>
      </c>
      <c r="C1992">
        <v>6.24</v>
      </c>
      <c r="D1992" t="s">
        <v>2379</v>
      </c>
      <c r="E1992" t="s">
        <v>2379</v>
      </c>
      <c r="F1992" t="s">
        <v>2379</v>
      </c>
      <c r="G1992" s="11">
        <v>0</v>
      </c>
      <c r="H1992" t="s">
        <v>2379</v>
      </c>
      <c r="I1992" t="str" cm="1">
        <f t="array" ref="I1992">_xlfn.IFS(B1992&lt;=18,"UNDERWEIGHT",B1992&lt;=24.9,"NORMALWEIGHT",B1992&lt;=29.9,"OVERWEIGHT",B1992&gt;=30,"OBESITY")</f>
        <v>OBESITY</v>
      </c>
      <c r="J1992" t="str" cm="1">
        <f t="array" ref="J1992">_xlfn.IFS(C1992&lt;=5.7,"NORMAL",C1992&lt;=6.4,"PREDIABETES",C1992&gt;=6.5,"DIABETES")</f>
        <v>PREDIABETES</v>
      </c>
    </row>
    <row r="1993" spans="1:10" x14ac:dyDescent="0.25">
      <c r="A1993" t="s">
        <v>375</v>
      </c>
      <c r="B1993">
        <v>35.435000000000002</v>
      </c>
      <c r="C1993">
        <v>5.81</v>
      </c>
      <c r="D1993" t="s">
        <v>2379</v>
      </c>
      <c r="E1993" t="s">
        <v>2379</v>
      </c>
      <c r="F1993" t="s">
        <v>2379</v>
      </c>
      <c r="G1993" s="11">
        <v>0</v>
      </c>
      <c r="H1993" t="s">
        <v>2379</v>
      </c>
      <c r="I1993" t="str" cm="1">
        <f t="array" ref="I1993">_xlfn.IFS(B1993&lt;=18,"UNDERWEIGHT",B1993&lt;=24.9,"NORMALWEIGHT",B1993&lt;=29.9,"OVERWEIGHT",B1993&gt;=30,"OBESITY")</f>
        <v>OBESITY</v>
      </c>
      <c r="J1993" t="str" cm="1">
        <f t="array" ref="J1993">_xlfn.IFS(C1993&lt;=5.7,"NORMAL",C1993&lt;=6.4,"PREDIABETES",C1993&gt;=6.5,"DIABETES")</f>
        <v>PREDIABETES</v>
      </c>
    </row>
    <row r="1994" spans="1:10" x14ac:dyDescent="0.25">
      <c r="A1994" t="s">
        <v>374</v>
      </c>
      <c r="B1994">
        <v>20.399999999999999</v>
      </c>
      <c r="C1994">
        <v>4.83</v>
      </c>
      <c r="D1994" t="s">
        <v>2379</v>
      </c>
      <c r="E1994" t="s">
        <v>2379</v>
      </c>
      <c r="F1994" t="s">
        <v>2379</v>
      </c>
      <c r="G1994" s="11">
        <v>0</v>
      </c>
      <c r="H1994" t="s">
        <v>2379</v>
      </c>
      <c r="I1994" t="str" cm="1">
        <f t="array" ref="I1994">_xlfn.IFS(B1994&lt;=18,"UNDERWEIGHT",B1994&lt;=24.9,"NORMALWEIGHT",B1994&lt;=29.9,"OVERWEIGHT",B1994&gt;=30,"OBESITY")</f>
        <v>NORMALWEIGHT</v>
      </c>
      <c r="J1994" t="str" cm="1">
        <f t="array" ref="J1994">_xlfn.IFS(C1994&lt;=5.7,"NORMAL",C1994&lt;=6.4,"PREDIABETES",C1994&gt;=6.5,"DIABETES")</f>
        <v>NORMAL</v>
      </c>
    </row>
    <row r="1995" spans="1:10" x14ac:dyDescent="0.25">
      <c r="A1995" t="s">
        <v>373</v>
      </c>
      <c r="B1995">
        <v>42.13</v>
      </c>
      <c r="C1995">
        <v>5.72</v>
      </c>
      <c r="D1995" t="s">
        <v>2380</v>
      </c>
      <c r="E1995" t="s">
        <v>2379</v>
      </c>
      <c r="F1995" t="s">
        <v>2380</v>
      </c>
      <c r="G1995" s="11">
        <v>1</v>
      </c>
      <c r="H1995" t="s">
        <v>2379</v>
      </c>
      <c r="I1995" t="str" cm="1">
        <f t="array" ref="I1995">_xlfn.IFS(B1995&lt;=18,"UNDERWEIGHT",B1995&lt;=24.9,"NORMALWEIGHT",B1995&lt;=29.9,"OVERWEIGHT",B1995&gt;=30,"OBESITY")</f>
        <v>OBESITY</v>
      </c>
      <c r="J1995" t="str" cm="1">
        <f t="array" ref="J1995">_xlfn.IFS(C1995&lt;=5.7,"NORMAL",C1995&lt;=6.4,"PREDIABETES",C1995&gt;=6.5,"DIABETES")</f>
        <v>PREDIABETES</v>
      </c>
    </row>
    <row r="1996" spans="1:10" x14ac:dyDescent="0.25">
      <c r="A1996" t="s">
        <v>372</v>
      </c>
      <c r="B1996">
        <v>33.99</v>
      </c>
      <c r="C1996">
        <v>4.83</v>
      </c>
      <c r="D1996" t="s">
        <v>2380</v>
      </c>
      <c r="E1996" t="s">
        <v>2379</v>
      </c>
      <c r="F1996" t="s">
        <v>2380</v>
      </c>
      <c r="G1996" s="11">
        <v>1</v>
      </c>
      <c r="H1996" t="s">
        <v>2379</v>
      </c>
      <c r="I1996" t="str" cm="1">
        <f t="array" ref="I1996">_xlfn.IFS(B1996&lt;=18,"UNDERWEIGHT",B1996&lt;=24.9,"NORMALWEIGHT",B1996&lt;=29.9,"OVERWEIGHT",B1996&gt;=30,"OBESITY")</f>
        <v>OBESITY</v>
      </c>
      <c r="J1996" t="str" cm="1">
        <f t="array" ref="J1996">_xlfn.IFS(C1996&lt;=5.7,"NORMAL",C1996&lt;=6.4,"PREDIABETES",C1996&gt;=6.5,"DIABETES")</f>
        <v>NORMAL</v>
      </c>
    </row>
    <row r="1997" spans="1:10" x14ac:dyDescent="0.25">
      <c r="A1997" t="s">
        <v>371</v>
      </c>
      <c r="B1997">
        <v>28.594999999999999</v>
      </c>
      <c r="C1997">
        <v>4.1399999999999997</v>
      </c>
      <c r="D1997" t="s">
        <v>2380</v>
      </c>
      <c r="E1997" t="s">
        <v>2379</v>
      </c>
      <c r="F1997" t="s">
        <v>2380</v>
      </c>
      <c r="G1997" s="11">
        <v>1</v>
      </c>
      <c r="H1997" t="s">
        <v>2379</v>
      </c>
      <c r="I1997" t="str" cm="1">
        <f t="array" ref="I1997">_xlfn.IFS(B1997&lt;=18,"UNDERWEIGHT",B1997&lt;=24.9,"NORMALWEIGHT",B1997&lt;=29.9,"OVERWEIGHT",B1997&gt;=30,"OBESITY")</f>
        <v>OVERWEIGHT</v>
      </c>
      <c r="J1997" t="str" cm="1">
        <f t="array" ref="J1997">_xlfn.IFS(C1997&lt;=5.7,"NORMAL",C1997&lt;=6.4,"PREDIABETES",C1997&gt;=6.5,"DIABETES")</f>
        <v>NORMAL</v>
      </c>
    </row>
    <row r="1998" spans="1:10" x14ac:dyDescent="0.25">
      <c r="A1998" t="s">
        <v>370</v>
      </c>
      <c r="B1998">
        <v>20.8</v>
      </c>
      <c r="C1998">
        <v>4.07</v>
      </c>
      <c r="D1998" t="s">
        <v>2380</v>
      </c>
      <c r="E1998" t="s">
        <v>2379</v>
      </c>
      <c r="F1998" t="s">
        <v>2380</v>
      </c>
      <c r="G1998" s="11">
        <v>1</v>
      </c>
      <c r="H1998" t="s">
        <v>2379</v>
      </c>
      <c r="I1998" t="str" cm="1">
        <f t="array" ref="I1998">_xlfn.IFS(B1998&lt;=18,"UNDERWEIGHT",B1998&lt;=24.9,"NORMALWEIGHT",B1998&lt;=29.9,"OVERWEIGHT",B1998&gt;=30,"OBESITY")</f>
        <v>NORMALWEIGHT</v>
      </c>
      <c r="J1998" t="str" cm="1">
        <f t="array" ref="J1998">_xlfn.IFS(C1998&lt;=5.7,"NORMAL",C1998&lt;=6.4,"PREDIABETES",C1998&gt;=6.5,"DIABETES")</f>
        <v>NORMAL</v>
      </c>
    </row>
    <row r="1999" spans="1:10" x14ac:dyDescent="0.25">
      <c r="A1999" t="s">
        <v>369</v>
      </c>
      <c r="B1999">
        <v>23.465</v>
      </c>
      <c r="C1999">
        <v>6.26</v>
      </c>
      <c r="D1999" t="s">
        <v>2380</v>
      </c>
      <c r="E1999" t="s">
        <v>2379</v>
      </c>
      <c r="F1999" t="s">
        <v>2380</v>
      </c>
      <c r="G1999" s="11">
        <v>1</v>
      </c>
      <c r="H1999" t="s">
        <v>2379</v>
      </c>
      <c r="I1999" t="str" cm="1">
        <f t="array" ref="I1999">_xlfn.IFS(B1999&lt;=18,"UNDERWEIGHT",B1999&lt;=24.9,"NORMALWEIGHT",B1999&lt;=29.9,"OVERWEIGHT",B1999&gt;=30,"OBESITY")</f>
        <v>NORMALWEIGHT</v>
      </c>
      <c r="J1999" t="str" cm="1">
        <f t="array" ref="J1999">_xlfn.IFS(C1999&lt;=5.7,"NORMAL",C1999&lt;=6.4,"PREDIABETES",C1999&gt;=6.5,"DIABETES")</f>
        <v>PREDIABETES</v>
      </c>
    </row>
    <row r="2000" spans="1:10" x14ac:dyDescent="0.25">
      <c r="A2000" t="s">
        <v>368</v>
      </c>
      <c r="B2000">
        <v>40.185000000000002</v>
      </c>
      <c r="C2000">
        <v>5.88</v>
      </c>
      <c r="D2000" t="s">
        <v>2380</v>
      </c>
      <c r="E2000" t="s">
        <v>2379</v>
      </c>
      <c r="F2000" t="s">
        <v>2379</v>
      </c>
      <c r="G2000" s="11">
        <v>0</v>
      </c>
      <c r="H2000" t="s">
        <v>2379</v>
      </c>
      <c r="I2000" t="str" cm="1">
        <f t="array" ref="I2000">_xlfn.IFS(B2000&lt;=18,"UNDERWEIGHT",B2000&lt;=24.9,"NORMALWEIGHT",B2000&lt;=29.9,"OVERWEIGHT",B2000&gt;=30,"OBESITY")</f>
        <v>OBESITY</v>
      </c>
      <c r="J2000" t="str" cm="1">
        <f t="array" ref="J2000">_xlfn.IFS(C2000&lt;=5.7,"NORMAL",C2000&lt;=6.4,"PREDIABETES",C2000&gt;=6.5,"DIABETES")</f>
        <v>PREDIABETES</v>
      </c>
    </row>
    <row r="2001" spans="1:10" x14ac:dyDescent="0.25">
      <c r="A2001" t="s">
        <v>367</v>
      </c>
      <c r="B2001">
        <v>21.89</v>
      </c>
      <c r="C2001">
        <v>5.72</v>
      </c>
      <c r="D2001" t="s">
        <v>2380</v>
      </c>
      <c r="E2001" t="s">
        <v>2379</v>
      </c>
      <c r="F2001" t="s">
        <v>2379</v>
      </c>
      <c r="G2001" s="11">
        <v>0</v>
      </c>
      <c r="H2001" t="s">
        <v>2379</v>
      </c>
      <c r="I2001" t="str" cm="1">
        <f t="array" ref="I2001">_xlfn.IFS(B2001&lt;=18,"UNDERWEIGHT",B2001&lt;=24.9,"NORMALWEIGHT",B2001&lt;=29.9,"OVERWEIGHT",B2001&gt;=30,"OBESITY")</f>
        <v>NORMALWEIGHT</v>
      </c>
      <c r="J2001" t="str" cm="1">
        <f t="array" ref="J2001">_xlfn.IFS(C2001&lt;=5.7,"NORMAL",C2001&lt;=6.4,"PREDIABETES",C2001&gt;=6.5,"DIABETES")</f>
        <v>PREDIABETES</v>
      </c>
    </row>
    <row r="2002" spans="1:10" x14ac:dyDescent="0.25">
      <c r="A2002" t="s">
        <v>366</v>
      </c>
      <c r="B2002">
        <v>29.34</v>
      </c>
      <c r="C2002">
        <v>6.09</v>
      </c>
      <c r="D2002" t="s">
        <v>2380</v>
      </c>
      <c r="E2002" t="s">
        <v>2380</v>
      </c>
      <c r="F2002" t="s">
        <v>2379</v>
      </c>
      <c r="G2002" s="11">
        <v>2</v>
      </c>
      <c r="H2002" t="s">
        <v>2379</v>
      </c>
      <c r="I2002" t="str" cm="1">
        <f t="array" ref="I2002">_xlfn.IFS(B2002&lt;=18,"UNDERWEIGHT",B2002&lt;=24.9,"NORMALWEIGHT",B2002&lt;=29.9,"OVERWEIGHT",B2002&gt;=30,"OBESITY")</f>
        <v>OVERWEIGHT</v>
      </c>
      <c r="J2002" t="str" cm="1">
        <f t="array" ref="J2002">_xlfn.IFS(C2002&lt;=5.7,"NORMAL",C2002&lt;=6.4,"PREDIABETES",C2002&gt;=6.5,"DIABETES")</f>
        <v>PREDIABETES</v>
      </c>
    </row>
    <row r="2003" spans="1:10" x14ac:dyDescent="0.25">
      <c r="A2003" t="s">
        <v>365</v>
      </c>
      <c r="B2003">
        <v>22.61</v>
      </c>
      <c r="C2003">
        <v>4.25</v>
      </c>
      <c r="D2003" t="s">
        <v>2380</v>
      </c>
      <c r="E2003" t="s">
        <v>2379</v>
      </c>
      <c r="F2003" t="s">
        <v>2379</v>
      </c>
      <c r="G2003" s="11">
        <v>0</v>
      </c>
      <c r="H2003" t="s">
        <v>2379</v>
      </c>
      <c r="I2003" t="str" cm="1">
        <f t="array" ref="I2003">_xlfn.IFS(B2003&lt;=18,"UNDERWEIGHT",B2003&lt;=24.9,"NORMALWEIGHT",B2003&lt;=29.9,"OVERWEIGHT",B2003&gt;=30,"OBESITY")</f>
        <v>NORMALWEIGHT</v>
      </c>
      <c r="J2003" t="str" cm="1">
        <f t="array" ref="J2003">_xlfn.IFS(C2003&lt;=5.7,"NORMAL",C2003&lt;=6.4,"PREDIABETES",C2003&gt;=6.5,"DIABETES")</f>
        <v>NORMAL</v>
      </c>
    </row>
    <row r="2004" spans="1:10" x14ac:dyDescent="0.25">
      <c r="A2004" t="s">
        <v>364</v>
      </c>
      <c r="B2004">
        <v>22.23</v>
      </c>
      <c r="C2004">
        <v>6.09</v>
      </c>
      <c r="D2004" t="s">
        <v>2380</v>
      </c>
      <c r="E2004" t="s">
        <v>2379</v>
      </c>
      <c r="F2004" t="s">
        <v>2379</v>
      </c>
      <c r="G2004" s="11">
        <v>0</v>
      </c>
      <c r="H2004" t="s">
        <v>2379</v>
      </c>
      <c r="I2004" t="str" cm="1">
        <f t="array" ref="I2004">_xlfn.IFS(B2004&lt;=18,"UNDERWEIGHT",B2004&lt;=24.9,"NORMALWEIGHT",B2004&lt;=29.9,"OVERWEIGHT",B2004&gt;=30,"OBESITY")</f>
        <v>NORMALWEIGHT</v>
      </c>
      <c r="J2004" t="str" cm="1">
        <f t="array" ref="J2004">_xlfn.IFS(C2004&lt;=5.7,"NORMAL",C2004&lt;=6.4,"PREDIABETES",C2004&gt;=6.5,"DIABETES")</f>
        <v>PREDIABETES</v>
      </c>
    </row>
    <row r="2005" spans="1:10" x14ac:dyDescent="0.25">
      <c r="A2005" t="s">
        <v>363</v>
      </c>
      <c r="B2005">
        <v>33.4</v>
      </c>
      <c r="C2005">
        <v>5.51</v>
      </c>
      <c r="D2005" t="s">
        <v>2379</v>
      </c>
      <c r="E2005" t="s">
        <v>2379</v>
      </c>
      <c r="F2005" t="s">
        <v>2379</v>
      </c>
      <c r="G2005" s="11">
        <v>0</v>
      </c>
      <c r="H2005" t="s">
        <v>2379</v>
      </c>
      <c r="I2005" t="str" cm="1">
        <f t="array" ref="I2005">_xlfn.IFS(B2005&lt;=18,"UNDERWEIGHT",B2005&lt;=24.9,"NORMALWEIGHT",B2005&lt;=29.9,"OVERWEIGHT",B2005&gt;=30,"OBESITY")</f>
        <v>OBESITY</v>
      </c>
      <c r="J2005" t="str" cm="1">
        <f t="array" ref="J2005">_xlfn.IFS(C2005&lt;=5.7,"NORMAL",C2005&lt;=6.4,"PREDIABETES",C2005&gt;=6.5,"DIABETES")</f>
        <v>NORMAL</v>
      </c>
    </row>
    <row r="2006" spans="1:10" x14ac:dyDescent="0.25">
      <c r="A2006" t="s">
        <v>362</v>
      </c>
      <c r="B2006">
        <v>33.11</v>
      </c>
      <c r="C2006">
        <v>5.63</v>
      </c>
      <c r="D2006" t="s">
        <v>2379</v>
      </c>
      <c r="E2006" t="s">
        <v>2379</v>
      </c>
      <c r="F2006" t="s">
        <v>2379</v>
      </c>
      <c r="G2006" s="11">
        <v>0</v>
      </c>
      <c r="H2006" t="s">
        <v>2379</v>
      </c>
      <c r="I2006" t="str" cm="1">
        <f t="array" ref="I2006">_xlfn.IFS(B2006&lt;=18,"UNDERWEIGHT",B2006&lt;=24.9,"NORMALWEIGHT",B2006&lt;=29.9,"OVERWEIGHT",B2006&gt;=30,"OBESITY")</f>
        <v>OBESITY</v>
      </c>
      <c r="J2006" t="str" cm="1">
        <f t="array" ref="J2006">_xlfn.IFS(C2006&lt;=5.7,"NORMAL",C2006&lt;=6.4,"PREDIABETES",C2006&gt;=6.5,"DIABETES")</f>
        <v>NORMAL</v>
      </c>
    </row>
    <row r="2007" spans="1:10" x14ac:dyDescent="0.25">
      <c r="A2007" t="s">
        <v>361</v>
      </c>
      <c r="B2007">
        <v>16.815000000000001</v>
      </c>
      <c r="C2007">
        <v>5.29</v>
      </c>
      <c r="D2007" t="s">
        <v>2380</v>
      </c>
      <c r="E2007" t="s">
        <v>2379</v>
      </c>
      <c r="F2007" t="s">
        <v>2379</v>
      </c>
      <c r="G2007" s="11">
        <v>0</v>
      </c>
      <c r="H2007" t="s">
        <v>2379</v>
      </c>
      <c r="I2007" t="str" cm="1">
        <f t="array" ref="I2007">_xlfn.IFS(B2007&lt;=18,"UNDERWEIGHT",B2007&lt;=24.9,"NORMALWEIGHT",B2007&lt;=29.9,"OVERWEIGHT",B2007&gt;=30,"OBESITY")</f>
        <v>UNDERWEIGHT</v>
      </c>
      <c r="J2007" t="str" cm="1">
        <f t="array" ref="J2007">_xlfn.IFS(C2007&lt;=5.7,"NORMAL",C2007&lt;=6.4,"PREDIABETES",C2007&gt;=6.5,"DIABETES")</f>
        <v>NORMAL</v>
      </c>
    </row>
    <row r="2008" spans="1:10" x14ac:dyDescent="0.25">
      <c r="A2008" t="s">
        <v>360</v>
      </c>
      <c r="B2008">
        <v>25.61</v>
      </c>
      <c r="C2008">
        <v>4</v>
      </c>
      <c r="D2008" t="s">
        <v>2379</v>
      </c>
      <c r="E2008" t="s">
        <v>2379</v>
      </c>
      <c r="F2008" t="s">
        <v>2380</v>
      </c>
      <c r="G2008" s="11">
        <v>1</v>
      </c>
      <c r="H2008" t="s">
        <v>2379</v>
      </c>
      <c r="I2008" t="str" cm="1">
        <f t="array" ref="I2008">_xlfn.IFS(B2008&lt;=18,"UNDERWEIGHT",B2008&lt;=24.9,"NORMALWEIGHT",B2008&lt;=29.9,"OVERWEIGHT",B2008&gt;=30,"OBESITY")</f>
        <v>OVERWEIGHT</v>
      </c>
      <c r="J2008" t="str" cm="1">
        <f t="array" ref="J2008">_xlfn.IFS(C2008&lt;=5.7,"NORMAL",C2008&lt;=6.4,"PREDIABETES",C2008&gt;=6.5,"DIABETES")</f>
        <v>NORMAL</v>
      </c>
    </row>
    <row r="2009" spans="1:10" x14ac:dyDescent="0.25">
      <c r="A2009" t="s">
        <v>359</v>
      </c>
      <c r="B2009">
        <v>25.8</v>
      </c>
      <c r="C2009">
        <v>5.49</v>
      </c>
      <c r="D2009" t="s">
        <v>2379</v>
      </c>
      <c r="E2009" t="s">
        <v>2379</v>
      </c>
      <c r="F2009" t="s">
        <v>2379</v>
      </c>
      <c r="G2009" s="11">
        <v>0</v>
      </c>
      <c r="H2009" t="s">
        <v>2379</v>
      </c>
      <c r="I2009" t="str" cm="1">
        <f t="array" ref="I2009">_xlfn.IFS(B2009&lt;=18,"UNDERWEIGHT",B2009&lt;=24.9,"NORMALWEIGHT",B2009&lt;=29.9,"OVERWEIGHT",B2009&gt;=30,"OBESITY")</f>
        <v>OVERWEIGHT</v>
      </c>
      <c r="J2009" t="str" cm="1">
        <f t="array" ref="J2009">_xlfn.IFS(C2009&lt;=5.7,"NORMAL",C2009&lt;=6.4,"PREDIABETES",C2009&gt;=6.5,"DIABETES")</f>
        <v>NORMAL</v>
      </c>
    </row>
    <row r="2010" spans="1:10" x14ac:dyDescent="0.25">
      <c r="A2010" t="s">
        <v>358</v>
      </c>
      <c r="B2010">
        <v>27.39</v>
      </c>
      <c r="C2010">
        <v>5.34</v>
      </c>
      <c r="D2010" t="s">
        <v>2379</v>
      </c>
      <c r="E2010" t="s">
        <v>2379</v>
      </c>
      <c r="F2010" t="s">
        <v>2379</v>
      </c>
      <c r="G2010" s="11">
        <v>0</v>
      </c>
      <c r="H2010" t="s">
        <v>2379</v>
      </c>
      <c r="I2010" t="str" cm="1">
        <f t="array" ref="I2010">_xlfn.IFS(B2010&lt;=18,"UNDERWEIGHT",B2010&lt;=24.9,"NORMALWEIGHT",B2010&lt;=29.9,"OVERWEIGHT",B2010&gt;=30,"OBESITY")</f>
        <v>OVERWEIGHT</v>
      </c>
      <c r="J2010" t="str" cm="1">
        <f t="array" ref="J2010">_xlfn.IFS(C2010&lt;=5.7,"NORMAL",C2010&lt;=6.4,"PREDIABETES",C2010&gt;=6.5,"DIABETES")</f>
        <v>NORMAL</v>
      </c>
    </row>
    <row r="2011" spans="1:10" x14ac:dyDescent="0.25">
      <c r="A2011" t="s">
        <v>357</v>
      </c>
      <c r="B2011">
        <v>17.03</v>
      </c>
      <c r="C2011">
        <v>4.12</v>
      </c>
      <c r="D2011" t="s">
        <v>2379</v>
      </c>
      <c r="E2011" t="s">
        <v>2379</v>
      </c>
      <c r="F2011" t="s">
        <v>2379</v>
      </c>
      <c r="G2011" s="11">
        <v>1</v>
      </c>
      <c r="H2011" t="s">
        <v>2379</v>
      </c>
      <c r="I2011" t="str" cm="1">
        <f t="array" ref="I2011">_xlfn.IFS(B2011&lt;=18,"UNDERWEIGHT",B2011&lt;=24.9,"NORMALWEIGHT",B2011&lt;=29.9,"OVERWEIGHT",B2011&gt;=30,"OBESITY")</f>
        <v>UNDERWEIGHT</v>
      </c>
      <c r="J2011" t="str" cm="1">
        <f t="array" ref="J2011">_xlfn.IFS(C2011&lt;=5.7,"NORMAL",C2011&lt;=6.4,"PREDIABETES",C2011&gt;=6.5,"DIABETES")</f>
        <v>NORMAL</v>
      </c>
    </row>
    <row r="2012" spans="1:10" x14ac:dyDescent="0.25">
      <c r="A2012" t="s">
        <v>356</v>
      </c>
      <c r="B2012">
        <v>23.75</v>
      </c>
      <c r="C2012">
        <v>5.49</v>
      </c>
      <c r="D2012" t="s">
        <v>2380</v>
      </c>
      <c r="E2012" t="s">
        <v>2379</v>
      </c>
      <c r="F2012" t="s">
        <v>2379</v>
      </c>
      <c r="G2012" s="11">
        <v>0</v>
      </c>
      <c r="H2012" t="s">
        <v>2379</v>
      </c>
      <c r="I2012" t="str" cm="1">
        <f t="array" ref="I2012">_xlfn.IFS(B2012&lt;=18,"UNDERWEIGHT",B2012&lt;=24.9,"NORMALWEIGHT",B2012&lt;=29.9,"OVERWEIGHT",B2012&gt;=30,"OBESITY")</f>
        <v>NORMALWEIGHT</v>
      </c>
      <c r="J2012" t="str" cm="1">
        <f t="array" ref="J2012">_xlfn.IFS(C2012&lt;=5.7,"NORMAL",C2012&lt;=6.4,"PREDIABETES",C2012&gt;=6.5,"DIABETES")</f>
        <v>NORMAL</v>
      </c>
    </row>
    <row r="2013" spans="1:10" x14ac:dyDescent="0.25">
      <c r="A2013" t="s">
        <v>354</v>
      </c>
      <c r="B2013">
        <v>26.03</v>
      </c>
      <c r="C2013">
        <v>5.1100000000000003</v>
      </c>
      <c r="D2013" t="s">
        <v>2380</v>
      </c>
      <c r="E2013" t="s">
        <v>2379</v>
      </c>
      <c r="F2013" t="s">
        <v>2379</v>
      </c>
      <c r="G2013" s="11">
        <v>1</v>
      </c>
      <c r="H2013" t="s">
        <v>2379</v>
      </c>
      <c r="I2013" t="str" cm="1">
        <f t="array" ref="I2013">_xlfn.IFS(B2013&lt;=18,"UNDERWEIGHT",B2013&lt;=24.9,"NORMALWEIGHT",B2013&lt;=29.9,"OVERWEIGHT",B2013&gt;=30,"OBESITY")</f>
        <v>OVERWEIGHT</v>
      </c>
      <c r="J2013" t="str" cm="1">
        <f t="array" ref="J2013">_xlfn.IFS(C2013&lt;=5.7,"NORMAL",C2013&lt;=6.4,"PREDIABETES",C2013&gt;=6.5,"DIABETES")</f>
        <v>NORMAL</v>
      </c>
    </row>
    <row r="2014" spans="1:10" x14ac:dyDescent="0.25">
      <c r="A2014" t="s">
        <v>353</v>
      </c>
      <c r="B2014">
        <v>16.079999999999998</v>
      </c>
      <c r="C2014">
        <v>5.94</v>
      </c>
      <c r="D2014" t="s">
        <v>2379</v>
      </c>
      <c r="E2014" t="s">
        <v>2379</v>
      </c>
      <c r="F2014" t="s">
        <v>2379</v>
      </c>
      <c r="G2014" s="11">
        <v>0</v>
      </c>
      <c r="H2014" t="s">
        <v>2379</v>
      </c>
      <c r="I2014" t="str" cm="1">
        <f t="array" ref="I2014">_xlfn.IFS(B2014&lt;=18,"UNDERWEIGHT",B2014&lt;=24.9,"NORMALWEIGHT",B2014&lt;=29.9,"OVERWEIGHT",B2014&gt;=30,"OBESITY")</f>
        <v>UNDERWEIGHT</v>
      </c>
      <c r="J2014" t="str" cm="1">
        <f t="array" ref="J2014">_xlfn.IFS(C2014&lt;=5.7,"NORMAL",C2014&lt;=6.4,"PREDIABETES",C2014&gt;=6.5,"DIABETES")</f>
        <v>PREDIABETES</v>
      </c>
    </row>
    <row r="2015" spans="1:10" x14ac:dyDescent="0.25">
      <c r="A2015" t="s">
        <v>352</v>
      </c>
      <c r="B2015">
        <v>30.875</v>
      </c>
      <c r="C2015">
        <v>5.54</v>
      </c>
      <c r="D2015" t="s">
        <v>2379</v>
      </c>
      <c r="E2015" t="s">
        <v>2379</v>
      </c>
      <c r="F2015" t="s">
        <v>2379</v>
      </c>
      <c r="G2015" s="11">
        <v>0</v>
      </c>
      <c r="H2015" t="s">
        <v>2379</v>
      </c>
      <c r="I2015" t="str" cm="1">
        <f t="array" ref="I2015">_xlfn.IFS(B2015&lt;=18,"UNDERWEIGHT",B2015&lt;=24.9,"NORMALWEIGHT",B2015&lt;=29.9,"OVERWEIGHT",B2015&gt;=30,"OBESITY")</f>
        <v>OBESITY</v>
      </c>
      <c r="J2015" t="str" cm="1">
        <f t="array" ref="J2015">_xlfn.IFS(C2015&lt;=5.7,"NORMAL",C2015&lt;=6.4,"PREDIABETES",C2015&gt;=6.5,"DIABETES")</f>
        <v>NORMAL</v>
      </c>
    </row>
    <row r="2016" spans="1:10" x14ac:dyDescent="0.25">
      <c r="A2016" t="s">
        <v>351</v>
      </c>
      <c r="B2016">
        <v>31.79</v>
      </c>
      <c r="C2016">
        <v>7.09</v>
      </c>
      <c r="D2016" t="s">
        <v>2379</v>
      </c>
      <c r="E2016" t="s">
        <v>2379</v>
      </c>
      <c r="F2016" t="s">
        <v>2379</v>
      </c>
      <c r="G2016" s="11">
        <v>0</v>
      </c>
      <c r="H2016" t="s">
        <v>2379</v>
      </c>
      <c r="I2016" t="str" cm="1">
        <f t="array" ref="I2016">_xlfn.IFS(B2016&lt;=18,"UNDERWEIGHT",B2016&lt;=24.9,"NORMALWEIGHT",B2016&lt;=29.9,"OVERWEIGHT",B2016&gt;=30,"OBESITY")</f>
        <v>OBESITY</v>
      </c>
      <c r="J2016" t="str" cm="1">
        <f t="array" ref="J2016">_xlfn.IFS(C2016&lt;=5.7,"NORMAL",C2016&lt;=6.4,"PREDIABETES",C2016&gt;=6.5,"DIABETES")</f>
        <v>DIABETES</v>
      </c>
    </row>
    <row r="2017" spans="1:10" x14ac:dyDescent="0.25">
      <c r="A2017" t="s">
        <v>350</v>
      </c>
      <c r="B2017">
        <v>28.48</v>
      </c>
      <c r="C2017">
        <v>6.22</v>
      </c>
      <c r="D2017" t="s">
        <v>2380</v>
      </c>
      <c r="E2017" t="s">
        <v>2379</v>
      </c>
      <c r="F2017" t="s">
        <v>2380</v>
      </c>
      <c r="G2017" s="11">
        <v>1</v>
      </c>
      <c r="H2017" t="s">
        <v>2379</v>
      </c>
      <c r="I2017" t="str" cm="1">
        <f t="array" ref="I2017">_xlfn.IFS(B2017&lt;=18,"UNDERWEIGHT",B2017&lt;=24.9,"NORMALWEIGHT",B2017&lt;=29.9,"OVERWEIGHT",B2017&gt;=30,"OBESITY")</f>
        <v>OVERWEIGHT</v>
      </c>
      <c r="J2017" t="str" cm="1">
        <f t="array" ref="J2017">_xlfn.IFS(C2017&lt;=5.7,"NORMAL",C2017&lt;=6.4,"PREDIABETES",C2017&gt;=6.5,"DIABETES")</f>
        <v>PREDIABETES</v>
      </c>
    </row>
    <row r="2018" spans="1:10" x14ac:dyDescent="0.25">
      <c r="A2018" t="s">
        <v>349</v>
      </c>
      <c r="B2018">
        <v>26.6</v>
      </c>
      <c r="C2018">
        <v>4.33</v>
      </c>
      <c r="D2018" t="s">
        <v>2379</v>
      </c>
      <c r="E2018" t="s">
        <v>2379</v>
      </c>
      <c r="F2018" t="s">
        <v>2379</v>
      </c>
      <c r="G2018" s="11">
        <v>1</v>
      </c>
      <c r="H2018" t="s">
        <v>2379</v>
      </c>
      <c r="I2018" t="str" cm="1">
        <f t="array" ref="I2018">_xlfn.IFS(B2018&lt;=18,"UNDERWEIGHT",B2018&lt;=24.9,"NORMALWEIGHT",B2018&lt;=29.9,"OVERWEIGHT",B2018&gt;=30,"OBESITY")</f>
        <v>OVERWEIGHT</v>
      </c>
      <c r="J2018" t="str" cm="1">
        <f t="array" ref="J2018">_xlfn.IFS(C2018&lt;=5.7,"NORMAL",C2018&lt;=6.4,"PREDIABETES",C2018&gt;=6.5,"DIABETES")</f>
        <v>NORMAL</v>
      </c>
    </row>
    <row r="2019" spans="1:10" x14ac:dyDescent="0.25">
      <c r="A2019" t="s">
        <v>348</v>
      </c>
      <c r="B2019">
        <v>25.27</v>
      </c>
      <c r="C2019">
        <v>5.83</v>
      </c>
      <c r="D2019" t="s">
        <v>2379</v>
      </c>
      <c r="E2019" t="s">
        <v>2379</v>
      </c>
      <c r="F2019" t="s">
        <v>2379</v>
      </c>
      <c r="G2019" s="11">
        <v>1</v>
      </c>
      <c r="H2019" t="s">
        <v>2379</v>
      </c>
      <c r="I2019" t="str" cm="1">
        <f t="array" ref="I2019">_xlfn.IFS(B2019&lt;=18,"UNDERWEIGHT",B2019&lt;=24.9,"NORMALWEIGHT",B2019&lt;=29.9,"OVERWEIGHT",B2019&gt;=30,"OBESITY")</f>
        <v>OVERWEIGHT</v>
      </c>
      <c r="J2019" t="str" cm="1">
        <f t="array" ref="J2019">_xlfn.IFS(C2019&lt;=5.7,"NORMAL",C2019&lt;=6.4,"PREDIABETES",C2019&gt;=6.5,"DIABETES")</f>
        <v>PREDIABETES</v>
      </c>
    </row>
    <row r="2020" spans="1:10" x14ac:dyDescent="0.25">
      <c r="A2020" t="s">
        <v>347</v>
      </c>
      <c r="B2020">
        <v>34.484999999999999</v>
      </c>
      <c r="C2020">
        <v>4.7</v>
      </c>
      <c r="D2020" t="s">
        <v>2380</v>
      </c>
      <c r="E2020" t="s">
        <v>2379</v>
      </c>
      <c r="F2020" t="s">
        <v>2380</v>
      </c>
      <c r="G2020" s="11">
        <v>1</v>
      </c>
      <c r="H2020" t="s">
        <v>2379</v>
      </c>
      <c r="I2020" t="str" cm="1">
        <f t="array" ref="I2020">_xlfn.IFS(B2020&lt;=18,"UNDERWEIGHT",B2020&lt;=24.9,"NORMALWEIGHT",B2020&lt;=29.9,"OVERWEIGHT",B2020&gt;=30,"OBESITY")</f>
        <v>OBESITY</v>
      </c>
      <c r="J2020" t="str" cm="1">
        <f t="array" ref="J2020">_xlfn.IFS(C2020&lt;=5.7,"NORMAL",C2020&lt;=6.4,"PREDIABETES",C2020&gt;=6.5,"DIABETES")</f>
        <v>NORMAL</v>
      </c>
    </row>
    <row r="2021" spans="1:10" x14ac:dyDescent="0.25">
      <c r="A2021" t="s">
        <v>346</v>
      </c>
      <c r="B2021">
        <v>15.57</v>
      </c>
      <c r="C2021">
        <v>4.07</v>
      </c>
      <c r="D2021" t="s">
        <v>2380</v>
      </c>
      <c r="E2021" t="s">
        <v>2379</v>
      </c>
      <c r="F2021" t="s">
        <v>2379</v>
      </c>
      <c r="G2021" s="11">
        <v>1</v>
      </c>
      <c r="H2021" t="s">
        <v>2379</v>
      </c>
      <c r="I2021" t="str" cm="1">
        <f t="array" ref="I2021">_xlfn.IFS(B2021&lt;=18,"UNDERWEIGHT",B2021&lt;=24.9,"NORMALWEIGHT",B2021&lt;=29.9,"OVERWEIGHT",B2021&gt;=30,"OBESITY")</f>
        <v>UNDERWEIGHT</v>
      </c>
      <c r="J2021" t="str" cm="1">
        <f t="array" ref="J2021">_xlfn.IFS(C2021&lt;=5.7,"NORMAL",C2021&lt;=6.4,"PREDIABETES",C2021&gt;=6.5,"DIABETES")</f>
        <v>NORMAL</v>
      </c>
    </row>
    <row r="2022" spans="1:10" x14ac:dyDescent="0.25">
      <c r="A2022" t="s">
        <v>345</v>
      </c>
      <c r="B2022">
        <v>30.36</v>
      </c>
      <c r="C2022">
        <v>9.39</v>
      </c>
      <c r="D2022" t="s">
        <v>2379</v>
      </c>
      <c r="E2022" t="s">
        <v>2379</v>
      </c>
      <c r="F2022" t="s">
        <v>2379</v>
      </c>
      <c r="G2022" s="11">
        <v>0</v>
      </c>
      <c r="H2022" t="s">
        <v>2379</v>
      </c>
      <c r="I2022" t="str" cm="1">
        <f t="array" ref="I2022">_xlfn.IFS(B2022&lt;=18,"UNDERWEIGHT",B2022&lt;=24.9,"NORMALWEIGHT",B2022&lt;=29.9,"OVERWEIGHT",B2022&gt;=30,"OBESITY")</f>
        <v>OBESITY</v>
      </c>
      <c r="J2022" t="str" cm="1">
        <f t="array" ref="J2022">_xlfn.IFS(C2022&lt;=5.7,"NORMAL",C2022&lt;=6.4,"PREDIABETES",C2022&gt;=6.5,"DIABETES")</f>
        <v>DIABETES</v>
      </c>
    </row>
    <row r="2023" spans="1:10" x14ac:dyDescent="0.25">
      <c r="A2023" t="s">
        <v>344</v>
      </c>
      <c r="B2023">
        <v>19.37</v>
      </c>
      <c r="C2023">
        <v>4.18</v>
      </c>
      <c r="D2023" t="s">
        <v>2379</v>
      </c>
      <c r="E2023" t="s">
        <v>2379</v>
      </c>
      <c r="F2023" t="s">
        <v>2379</v>
      </c>
      <c r="G2023" s="11">
        <v>0</v>
      </c>
      <c r="H2023" t="s">
        <v>2379</v>
      </c>
      <c r="I2023" t="str" cm="1">
        <f t="array" ref="I2023">_xlfn.IFS(B2023&lt;=18,"UNDERWEIGHT",B2023&lt;=24.9,"NORMALWEIGHT",B2023&lt;=29.9,"OVERWEIGHT",B2023&gt;=30,"OBESITY")</f>
        <v>NORMALWEIGHT</v>
      </c>
      <c r="J2023" t="str" cm="1">
        <f t="array" ref="J2023">_xlfn.IFS(C2023&lt;=5.7,"NORMAL",C2023&lt;=6.4,"PREDIABETES",C2023&gt;=6.5,"DIABETES")</f>
        <v>NORMAL</v>
      </c>
    </row>
    <row r="2024" spans="1:10" x14ac:dyDescent="0.25">
      <c r="A2024" t="s">
        <v>343</v>
      </c>
      <c r="B2024">
        <v>16.71</v>
      </c>
      <c r="C2024">
        <v>4.18</v>
      </c>
      <c r="D2024" t="s">
        <v>2379</v>
      </c>
      <c r="E2024" t="s">
        <v>2379</v>
      </c>
      <c r="F2024" t="s">
        <v>2379</v>
      </c>
      <c r="G2024" s="11">
        <v>1</v>
      </c>
      <c r="H2024" t="s">
        <v>2379</v>
      </c>
      <c r="I2024" t="str" cm="1">
        <f t="array" ref="I2024">_xlfn.IFS(B2024&lt;=18,"UNDERWEIGHT",B2024&lt;=24.9,"NORMALWEIGHT",B2024&lt;=29.9,"OVERWEIGHT",B2024&gt;=30,"OBESITY")</f>
        <v>UNDERWEIGHT</v>
      </c>
      <c r="J2024" t="str" cm="1">
        <f t="array" ref="J2024">_xlfn.IFS(C2024&lt;=5.7,"NORMAL",C2024&lt;=6.4,"PREDIABETES",C2024&gt;=6.5,"DIABETES")</f>
        <v>NORMAL</v>
      </c>
    </row>
    <row r="2025" spans="1:10" x14ac:dyDescent="0.25">
      <c r="A2025" t="s">
        <v>342</v>
      </c>
      <c r="B2025">
        <v>24.1</v>
      </c>
      <c r="C2025">
        <v>4.4000000000000004</v>
      </c>
      <c r="D2025" t="s">
        <v>2380</v>
      </c>
      <c r="E2025" t="s">
        <v>2379</v>
      </c>
      <c r="F2025" t="s">
        <v>2379</v>
      </c>
      <c r="G2025" s="11">
        <v>1</v>
      </c>
      <c r="H2025" t="s">
        <v>2379</v>
      </c>
      <c r="I2025" t="str" cm="1">
        <f t="array" ref="I2025">_xlfn.IFS(B2025&lt;=18,"UNDERWEIGHT",B2025&lt;=24.9,"NORMALWEIGHT",B2025&lt;=29.9,"OVERWEIGHT",B2025&gt;=30,"OBESITY")</f>
        <v>NORMALWEIGHT</v>
      </c>
      <c r="J2025" t="str" cm="1">
        <f t="array" ref="J2025">_xlfn.IFS(C2025&lt;=5.7,"NORMAL",C2025&lt;=6.4,"PREDIABETES",C2025&gt;=6.5,"DIABETES")</f>
        <v>NORMAL</v>
      </c>
    </row>
    <row r="2026" spans="1:10" x14ac:dyDescent="0.25">
      <c r="A2026" t="s">
        <v>341</v>
      </c>
      <c r="B2026">
        <v>29.77</v>
      </c>
      <c r="C2026">
        <v>9.9</v>
      </c>
      <c r="D2026" t="s">
        <v>2379</v>
      </c>
      <c r="E2026" t="s">
        <v>2379</v>
      </c>
      <c r="F2026" t="s">
        <v>2379</v>
      </c>
      <c r="G2026" s="11">
        <v>0</v>
      </c>
      <c r="H2026" t="s">
        <v>2379</v>
      </c>
      <c r="I2026" t="str" cm="1">
        <f t="array" ref="I2026">_xlfn.IFS(B2026&lt;=18,"UNDERWEIGHT",B2026&lt;=24.9,"NORMALWEIGHT",B2026&lt;=29.9,"OVERWEIGHT",B2026&gt;=30,"OBESITY")</f>
        <v>OVERWEIGHT</v>
      </c>
      <c r="J2026" t="str" cm="1">
        <f t="array" ref="J2026">_xlfn.IFS(C2026&lt;=5.7,"NORMAL",C2026&lt;=6.4,"PREDIABETES",C2026&gt;=6.5,"DIABETES")</f>
        <v>DIABETES</v>
      </c>
    </row>
    <row r="2027" spans="1:10" x14ac:dyDescent="0.25">
      <c r="A2027" t="s">
        <v>340</v>
      </c>
      <c r="B2027">
        <v>46.53</v>
      </c>
      <c r="C2027">
        <v>4.84</v>
      </c>
      <c r="D2027" t="s">
        <v>2380</v>
      </c>
      <c r="E2027" t="s">
        <v>2379</v>
      </c>
      <c r="F2027" t="s">
        <v>2379</v>
      </c>
      <c r="G2027" s="11">
        <v>0</v>
      </c>
      <c r="H2027" t="s">
        <v>2379</v>
      </c>
      <c r="I2027" t="str" cm="1">
        <f t="array" ref="I2027">_xlfn.IFS(B2027&lt;=18,"UNDERWEIGHT",B2027&lt;=24.9,"NORMALWEIGHT",B2027&lt;=29.9,"OVERWEIGHT",B2027&gt;=30,"OBESITY")</f>
        <v>OBESITY</v>
      </c>
      <c r="J2027" t="str" cm="1">
        <f t="array" ref="J2027">_xlfn.IFS(C2027&lt;=5.7,"NORMAL",C2027&lt;=6.4,"PREDIABETES",C2027&gt;=6.5,"DIABETES")</f>
        <v>NORMAL</v>
      </c>
    </row>
    <row r="2028" spans="1:10" x14ac:dyDescent="0.25">
      <c r="A2028" t="s">
        <v>339</v>
      </c>
      <c r="B2028">
        <v>23.4</v>
      </c>
      <c r="C2028">
        <v>5.53</v>
      </c>
      <c r="D2028" t="s">
        <v>2379</v>
      </c>
      <c r="E2028" t="s">
        <v>2379</v>
      </c>
      <c r="F2028" t="s">
        <v>2380</v>
      </c>
      <c r="G2028" s="11">
        <v>1</v>
      </c>
      <c r="H2028" t="s">
        <v>2379</v>
      </c>
      <c r="I2028" t="str" cm="1">
        <f t="array" ref="I2028">_xlfn.IFS(B2028&lt;=18,"UNDERWEIGHT",B2028&lt;=24.9,"NORMALWEIGHT",B2028&lt;=29.9,"OVERWEIGHT",B2028&gt;=30,"OBESITY")</f>
        <v>NORMALWEIGHT</v>
      </c>
      <c r="J2028" t="str" cm="1">
        <f t="array" ref="J2028">_xlfn.IFS(C2028&lt;=5.7,"NORMAL",C2028&lt;=6.4,"PREDIABETES",C2028&gt;=6.5,"DIABETES")</f>
        <v>NORMAL</v>
      </c>
    </row>
    <row r="2029" spans="1:10" x14ac:dyDescent="0.25">
      <c r="A2029" t="s">
        <v>338</v>
      </c>
      <c r="B2029">
        <v>30</v>
      </c>
      <c r="C2029">
        <v>4.33</v>
      </c>
      <c r="D2029" t="s">
        <v>2380</v>
      </c>
      <c r="E2029" t="s">
        <v>2379</v>
      </c>
      <c r="F2029" t="s">
        <v>2379</v>
      </c>
      <c r="G2029" s="11">
        <v>0</v>
      </c>
      <c r="H2029" t="s">
        <v>2379</v>
      </c>
      <c r="I2029" t="str" cm="1">
        <f t="array" ref="I2029">_xlfn.IFS(B2029&lt;=18,"UNDERWEIGHT",B2029&lt;=24.9,"NORMALWEIGHT",B2029&lt;=29.9,"OVERWEIGHT",B2029&gt;=30,"OBESITY")</f>
        <v>OBESITY</v>
      </c>
      <c r="J2029" t="str" cm="1">
        <f t="array" ref="J2029">_xlfn.IFS(C2029&lt;=5.7,"NORMAL",C2029&lt;=6.4,"PREDIABETES",C2029&gt;=6.5,"DIABETES")</f>
        <v>NORMAL</v>
      </c>
    </row>
    <row r="2030" spans="1:10" x14ac:dyDescent="0.25">
      <c r="A2030" t="s">
        <v>337</v>
      </c>
      <c r="B2030">
        <v>29.15</v>
      </c>
      <c r="C2030">
        <v>4.91</v>
      </c>
      <c r="D2030" t="s">
        <v>2380</v>
      </c>
      <c r="E2030" t="s">
        <v>2379</v>
      </c>
      <c r="F2030" t="s">
        <v>2379</v>
      </c>
      <c r="G2030" s="11">
        <v>0</v>
      </c>
      <c r="H2030" t="s">
        <v>2379</v>
      </c>
      <c r="I2030" t="str" cm="1">
        <f t="array" ref="I2030">_xlfn.IFS(B2030&lt;=18,"UNDERWEIGHT",B2030&lt;=24.9,"NORMALWEIGHT",B2030&lt;=29.9,"OVERWEIGHT",B2030&gt;=30,"OBESITY")</f>
        <v>OVERWEIGHT</v>
      </c>
      <c r="J2030" t="str" cm="1">
        <f t="array" ref="J2030">_xlfn.IFS(C2030&lt;=5.7,"NORMAL",C2030&lt;=6.4,"PREDIABETES",C2030&gt;=6.5,"DIABETES")</f>
        <v>NORMAL</v>
      </c>
    </row>
    <row r="2031" spans="1:10" x14ac:dyDescent="0.25">
      <c r="A2031" t="s">
        <v>336</v>
      </c>
      <c r="B2031">
        <v>34.865000000000002</v>
      </c>
      <c r="C2031">
        <v>4.8</v>
      </c>
      <c r="D2031" t="s">
        <v>2379</v>
      </c>
      <c r="E2031" t="s">
        <v>2379</v>
      </c>
      <c r="F2031" t="s">
        <v>2379</v>
      </c>
      <c r="G2031" s="11">
        <v>0</v>
      </c>
      <c r="H2031" t="s">
        <v>2379</v>
      </c>
      <c r="I2031" t="str" cm="1">
        <f t="array" ref="I2031">_xlfn.IFS(B2031&lt;=18,"UNDERWEIGHT",B2031&lt;=24.9,"NORMALWEIGHT",B2031&lt;=29.9,"OVERWEIGHT",B2031&gt;=30,"OBESITY")</f>
        <v>OBESITY</v>
      </c>
      <c r="J2031" t="str" cm="1">
        <f t="array" ref="J2031">_xlfn.IFS(C2031&lt;=5.7,"NORMAL",C2031&lt;=6.4,"PREDIABETES",C2031&gt;=6.5,"DIABETES")</f>
        <v>NORMAL</v>
      </c>
    </row>
    <row r="2032" spans="1:10" x14ac:dyDescent="0.25">
      <c r="A2032" t="s">
        <v>335</v>
      </c>
      <c r="B2032">
        <v>28.12</v>
      </c>
      <c r="C2032">
        <v>5.55</v>
      </c>
      <c r="D2032" t="s">
        <v>2380</v>
      </c>
      <c r="E2032" t="s">
        <v>2380</v>
      </c>
      <c r="F2032" t="s">
        <v>2379</v>
      </c>
      <c r="G2032" s="11">
        <v>2</v>
      </c>
      <c r="H2032" t="s">
        <v>2379</v>
      </c>
      <c r="I2032" t="str" cm="1">
        <f t="array" ref="I2032">_xlfn.IFS(B2032&lt;=18,"UNDERWEIGHT",B2032&lt;=24.9,"NORMALWEIGHT",B2032&lt;=29.9,"OVERWEIGHT",B2032&gt;=30,"OBESITY")</f>
        <v>OVERWEIGHT</v>
      </c>
      <c r="J2032" t="str" cm="1">
        <f t="array" ref="J2032">_xlfn.IFS(C2032&lt;=5.7,"NORMAL",C2032&lt;=6.4,"PREDIABETES",C2032&gt;=6.5,"DIABETES")</f>
        <v>NORMAL</v>
      </c>
    </row>
    <row r="2033" spans="1:10" x14ac:dyDescent="0.25">
      <c r="A2033" t="s">
        <v>334</v>
      </c>
      <c r="B2033">
        <v>29.45</v>
      </c>
      <c r="C2033">
        <v>5.24</v>
      </c>
      <c r="D2033" t="s">
        <v>2380</v>
      </c>
      <c r="E2033" t="s">
        <v>2379</v>
      </c>
      <c r="F2033" t="s">
        <v>2379</v>
      </c>
      <c r="G2033" s="11">
        <v>0</v>
      </c>
      <c r="H2033" t="s">
        <v>2379</v>
      </c>
      <c r="I2033" t="str" cm="1">
        <f t="array" ref="I2033">_xlfn.IFS(B2033&lt;=18,"UNDERWEIGHT",B2033&lt;=24.9,"NORMALWEIGHT",B2033&lt;=29.9,"OVERWEIGHT",B2033&gt;=30,"OBESITY")</f>
        <v>OVERWEIGHT</v>
      </c>
      <c r="J2033" t="str" cm="1">
        <f t="array" ref="J2033">_xlfn.IFS(C2033&lt;=5.7,"NORMAL",C2033&lt;=6.4,"PREDIABETES",C2033&gt;=6.5,"DIABETES")</f>
        <v>NORMAL</v>
      </c>
    </row>
    <row r="2034" spans="1:10" x14ac:dyDescent="0.25">
      <c r="A2034" t="s">
        <v>333</v>
      </c>
      <c r="B2034">
        <v>27.94</v>
      </c>
      <c r="C2034">
        <v>6.08</v>
      </c>
      <c r="D2034" t="s">
        <v>2379</v>
      </c>
      <c r="E2034" t="s">
        <v>2379</v>
      </c>
      <c r="F2034" t="s">
        <v>2380</v>
      </c>
      <c r="G2034" s="11">
        <v>1</v>
      </c>
      <c r="H2034" t="s">
        <v>2379</v>
      </c>
      <c r="I2034" t="str" cm="1">
        <f t="array" ref="I2034">_xlfn.IFS(B2034&lt;=18,"UNDERWEIGHT",B2034&lt;=24.9,"NORMALWEIGHT",B2034&lt;=29.9,"OVERWEIGHT",B2034&gt;=30,"OBESITY")</f>
        <v>OVERWEIGHT</v>
      </c>
      <c r="J2034" t="str" cm="1">
        <f t="array" ref="J2034">_xlfn.IFS(C2034&lt;=5.7,"NORMAL",C2034&lt;=6.4,"PREDIABETES",C2034&gt;=6.5,"DIABETES")</f>
        <v>PREDIABETES</v>
      </c>
    </row>
    <row r="2035" spans="1:10" x14ac:dyDescent="0.25">
      <c r="A2035" t="s">
        <v>332</v>
      </c>
      <c r="B2035">
        <v>27.2</v>
      </c>
      <c r="C2035">
        <v>5.83</v>
      </c>
      <c r="D2035" t="s">
        <v>2379</v>
      </c>
      <c r="E2035" t="s">
        <v>2379</v>
      </c>
      <c r="F2035" t="s">
        <v>2380</v>
      </c>
      <c r="G2035" s="11">
        <v>1</v>
      </c>
      <c r="H2035" t="s">
        <v>2379</v>
      </c>
      <c r="I2035" t="str" cm="1">
        <f t="array" ref="I2035">_xlfn.IFS(B2035&lt;=18,"UNDERWEIGHT",B2035&lt;=24.9,"NORMALWEIGHT",B2035&lt;=29.9,"OVERWEIGHT",B2035&gt;=30,"OBESITY")</f>
        <v>OVERWEIGHT</v>
      </c>
      <c r="J2035" t="str" cm="1">
        <f t="array" ref="J2035">_xlfn.IFS(C2035&lt;=5.7,"NORMAL",C2035&lt;=6.4,"PREDIABETES",C2035&gt;=6.5,"DIABETES")</f>
        <v>PREDIABETES</v>
      </c>
    </row>
    <row r="2036" spans="1:10" x14ac:dyDescent="0.25">
      <c r="A2036" t="s">
        <v>331</v>
      </c>
      <c r="B2036">
        <v>33.344999999999999</v>
      </c>
      <c r="C2036">
        <v>4.29</v>
      </c>
      <c r="D2036" t="s">
        <v>2379</v>
      </c>
      <c r="E2036" t="s">
        <v>2379</v>
      </c>
      <c r="F2036" t="s">
        <v>2379</v>
      </c>
      <c r="G2036" s="11">
        <v>1</v>
      </c>
      <c r="H2036" t="s">
        <v>2379</v>
      </c>
      <c r="I2036" t="str" cm="1">
        <f t="array" ref="I2036">_xlfn.IFS(B2036&lt;=18,"UNDERWEIGHT",B2036&lt;=24.9,"NORMALWEIGHT",B2036&lt;=29.9,"OVERWEIGHT",B2036&gt;=30,"OBESITY")</f>
        <v>OBESITY</v>
      </c>
      <c r="J2036" t="str" cm="1">
        <f t="array" ref="J2036">_xlfn.IFS(C2036&lt;=5.7,"NORMAL",C2036&lt;=6.4,"PREDIABETES",C2036&gt;=6.5,"DIABETES")</f>
        <v>NORMAL</v>
      </c>
    </row>
    <row r="2037" spans="1:10" x14ac:dyDescent="0.25">
      <c r="A2037" t="s">
        <v>330</v>
      </c>
      <c r="B2037">
        <v>29.925000000000001</v>
      </c>
      <c r="C2037">
        <v>5.3</v>
      </c>
      <c r="D2037" t="s">
        <v>2379</v>
      </c>
      <c r="E2037" t="s">
        <v>2379</v>
      </c>
      <c r="F2037" t="s">
        <v>2379</v>
      </c>
      <c r="G2037" s="11">
        <v>1</v>
      </c>
      <c r="H2037" t="s">
        <v>2379</v>
      </c>
      <c r="I2037" t="str" cm="1">
        <f t="array" ref="I2037">_xlfn.IFS(B2037&lt;=18,"UNDERWEIGHT",B2037&lt;=24.9,"NORMALWEIGHT",B2037&lt;=29.99,"OVERWEIGHT",B2037&gt;=30,"OBESITY")</f>
        <v>OVERWEIGHT</v>
      </c>
      <c r="J2037" t="str" cm="1">
        <f t="array" ref="J2037">_xlfn.IFS(C2037&lt;=5.7,"NORMAL",C2037&lt;=6.4,"PREDIABETES",C2037&gt;=6.5,"DIABETES")</f>
        <v>NORMAL</v>
      </c>
    </row>
    <row r="2038" spans="1:10" x14ac:dyDescent="0.25">
      <c r="A2038" t="s">
        <v>329</v>
      </c>
      <c r="B2038">
        <v>24.225000000000001</v>
      </c>
      <c r="C2038">
        <v>4.42</v>
      </c>
      <c r="D2038" t="s">
        <v>2379</v>
      </c>
      <c r="E2038" t="s">
        <v>2379</v>
      </c>
      <c r="F2038" t="s">
        <v>2379</v>
      </c>
      <c r="G2038" s="11">
        <v>1</v>
      </c>
      <c r="H2038" t="s">
        <v>2379</v>
      </c>
      <c r="I2038" t="str" cm="1">
        <f t="array" ref="I2038">_xlfn.IFS(B2038&lt;=18,"UNDERWEIGHT",B2038&lt;=24.9,"NORMALWEIGHT",B2038&lt;=29.9,"OVERWEIGHT",B2038&gt;=30,"OBESITY")</f>
        <v>NORMALWEIGHT</v>
      </c>
      <c r="J2038" t="str" cm="1">
        <f t="array" ref="J2038">_xlfn.IFS(C2038&lt;=5.7,"NORMAL",C2038&lt;=6.4,"PREDIABETES",C2038&gt;=6.5,"DIABETES")</f>
        <v>NORMAL</v>
      </c>
    </row>
    <row r="2039" spans="1:10" x14ac:dyDescent="0.25">
      <c r="A2039" t="s">
        <v>328</v>
      </c>
      <c r="B2039">
        <v>29.68</v>
      </c>
      <c r="C2039">
        <v>5.68</v>
      </c>
      <c r="D2039" t="s">
        <v>2379</v>
      </c>
      <c r="E2039" t="s">
        <v>2380</v>
      </c>
      <c r="F2039" t="s">
        <v>2379</v>
      </c>
      <c r="G2039" s="11">
        <v>1</v>
      </c>
      <c r="H2039" t="s">
        <v>2379</v>
      </c>
      <c r="I2039" t="str" cm="1">
        <f t="array" ref="I2039">_xlfn.IFS(B2039&lt;=18,"UNDERWEIGHT",B2039&lt;=24.9,"NORMALWEIGHT",B2039&lt;=29.9,"OVERWEIGHT",B2039&gt;=30,"OBESITY")</f>
        <v>OVERWEIGHT</v>
      </c>
      <c r="J2039" t="str" cm="1">
        <f t="array" ref="J2039">_xlfn.IFS(C2039&lt;=5.7,"NORMAL",C2039&lt;=6.4,"PREDIABETES",C2039&gt;=6.5,"DIABETES")</f>
        <v>NORMAL</v>
      </c>
    </row>
    <row r="2040" spans="1:10" x14ac:dyDescent="0.25">
      <c r="A2040" t="s">
        <v>327</v>
      </c>
      <c r="B2040">
        <v>20.614999999999998</v>
      </c>
      <c r="C2040">
        <v>6.05</v>
      </c>
      <c r="D2040" t="s">
        <v>2379</v>
      </c>
      <c r="E2040" t="s">
        <v>2379</v>
      </c>
      <c r="F2040" t="s">
        <v>2380</v>
      </c>
      <c r="G2040" s="11">
        <v>1</v>
      </c>
      <c r="H2040" t="s">
        <v>2379</v>
      </c>
      <c r="I2040" t="str" cm="1">
        <f t="array" ref="I2040">_xlfn.IFS(B2040&lt;=18,"UNDERWEIGHT",B2040&lt;=24.9,"NORMALWEIGHT",B2040&lt;=29.9,"OVERWEIGHT",B2040&gt;=30,"OBESITY")</f>
        <v>NORMALWEIGHT</v>
      </c>
      <c r="J2040" t="str" cm="1">
        <f t="array" ref="J2040">_xlfn.IFS(C2040&lt;=5.7,"NORMAL",C2040&lt;=6.4,"PREDIABETES",C2040&gt;=6.5,"DIABETES")</f>
        <v>PREDIABETES</v>
      </c>
    </row>
    <row r="2041" spans="1:10" x14ac:dyDescent="0.25">
      <c r="A2041" t="s">
        <v>326</v>
      </c>
      <c r="B2041">
        <v>32.119999999999997</v>
      </c>
      <c r="C2041">
        <v>5.33</v>
      </c>
      <c r="D2041" t="s">
        <v>2379</v>
      </c>
      <c r="E2041" t="s">
        <v>2380</v>
      </c>
      <c r="F2041" t="s">
        <v>2379</v>
      </c>
      <c r="G2041" s="11">
        <v>1</v>
      </c>
      <c r="H2041" t="s">
        <v>2379</v>
      </c>
      <c r="I2041" t="str" cm="1">
        <f t="array" ref="I2041">_xlfn.IFS(B2041&lt;=18,"UNDERWEIGHT",B2041&lt;=24.9,"NORMALWEIGHT",B2041&lt;=29.9,"OVERWEIGHT",B2041&gt;=30,"OBESITY")</f>
        <v>OBESITY</v>
      </c>
      <c r="J2041" t="str" cm="1">
        <f t="array" ref="J2041">_xlfn.IFS(C2041&lt;=5.7,"NORMAL",C2041&lt;=6.4,"PREDIABETES",C2041&gt;=6.5,"DIABETES")</f>
        <v>NORMAL</v>
      </c>
    </row>
    <row r="2042" spans="1:10" x14ac:dyDescent="0.25">
      <c r="A2042" t="s">
        <v>325</v>
      </c>
      <c r="B2042">
        <v>27.36</v>
      </c>
      <c r="C2042">
        <v>6.22</v>
      </c>
      <c r="D2042" t="s">
        <v>2379</v>
      </c>
      <c r="E2042" t="s">
        <v>2379</v>
      </c>
      <c r="F2042" t="s">
        <v>2379</v>
      </c>
      <c r="G2042" s="11">
        <v>0</v>
      </c>
      <c r="H2042" t="s">
        <v>2379</v>
      </c>
      <c r="I2042" t="str" cm="1">
        <f t="array" ref="I2042">_xlfn.IFS(B2042&lt;=18,"UNDERWEIGHT",B2042&lt;=24.9,"NORMALWEIGHT",B2042&lt;=29.9,"OVERWEIGHT",B2042&gt;=30,"OBESITY")</f>
        <v>OVERWEIGHT</v>
      </c>
      <c r="J2042" t="str" cm="1">
        <f t="array" ref="J2042">_xlfn.IFS(C2042&lt;=5.7,"NORMAL",C2042&lt;=6.4,"PREDIABETES",C2042&gt;=6.5,"DIABETES")</f>
        <v>PREDIABETES</v>
      </c>
    </row>
    <row r="2043" spans="1:10" x14ac:dyDescent="0.25">
      <c r="A2043" t="s">
        <v>324</v>
      </c>
      <c r="B2043">
        <v>17.385000000000002</v>
      </c>
      <c r="C2043">
        <v>5.84</v>
      </c>
      <c r="D2043" t="s">
        <v>2379</v>
      </c>
      <c r="E2043" t="s">
        <v>2379</v>
      </c>
      <c r="F2043" t="s">
        <v>2379</v>
      </c>
      <c r="G2043" s="11">
        <v>0</v>
      </c>
      <c r="H2043" t="s">
        <v>2379</v>
      </c>
      <c r="I2043" t="str" cm="1">
        <f t="array" ref="I2043">_xlfn.IFS(B2043&lt;=18,"UNDERWEIGHT",B2043&lt;=24.9,"NORMALWEIGHT",B2043&lt;=29.9,"OVERWEIGHT",B2043&gt;=30,"OBESITY")</f>
        <v>UNDERWEIGHT</v>
      </c>
      <c r="J2043" t="str" cm="1">
        <f t="array" ref="J2043">_xlfn.IFS(C2043&lt;=5.7,"NORMAL",C2043&lt;=6.4,"PREDIABETES",C2043&gt;=6.5,"DIABETES")</f>
        <v>PREDIABETES</v>
      </c>
    </row>
    <row r="2044" spans="1:10" x14ac:dyDescent="0.25">
      <c r="A2044" t="s">
        <v>323</v>
      </c>
      <c r="B2044">
        <v>30.13</v>
      </c>
      <c r="C2044">
        <v>5.71</v>
      </c>
      <c r="D2044" t="s">
        <v>2379</v>
      </c>
      <c r="E2044" t="s">
        <v>2380</v>
      </c>
      <c r="F2044" t="s">
        <v>2379</v>
      </c>
      <c r="G2044" s="11">
        <v>1</v>
      </c>
      <c r="H2044" t="s">
        <v>2379</v>
      </c>
      <c r="I2044" t="str" cm="1">
        <f t="array" ref="I2044">_xlfn.IFS(B2044&lt;=18,"UNDERWEIGHT",B2044&lt;=24.9,"NORMALWEIGHT",B2044&lt;=29.9,"OVERWEIGHT",B2044&gt;=30,"OBESITY")</f>
        <v>OBESITY</v>
      </c>
      <c r="J2044" t="str" cm="1">
        <f t="array" ref="J2044">_xlfn.IFS(C2044&lt;=5.7,"NORMAL",C2044&lt;=6.4,"PREDIABETES",C2044&gt;=6.5,"DIABETES")</f>
        <v>PREDIABETES</v>
      </c>
    </row>
    <row r="2045" spans="1:10" x14ac:dyDescent="0.25">
      <c r="A2045" t="s">
        <v>322</v>
      </c>
      <c r="B2045">
        <v>25.44</v>
      </c>
      <c r="C2045">
        <v>6.04</v>
      </c>
      <c r="D2045" t="s">
        <v>2380</v>
      </c>
      <c r="E2045" t="s">
        <v>2379</v>
      </c>
      <c r="F2045" t="s">
        <v>2380</v>
      </c>
      <c r="G2045" s="11">
        <v>1</v>
      </c>
      <c r="H2045" t="s">
        <v>2379</v>
      </c>
      <c r="I2045" t="str" cm="1">
        <f t="array" ref="I2045">_xlfn.IFS(B2045&lt;=18,"UNDERWEIGHT",B2045&lt;=24.9,"NORMALWEIGHT",B2045&lt;=29.9,"OVERWEIGHT",B2045&gt;=30,"OBESITY")</f>
        <v>OVERWEIGHT</v>
      </c>
      <c r="J2045" t="str" cm="1">
        <f t="array" ref="J2045">_xlfn.IFS(C2045&lt;=5.7,"NORMAL",C2045&lt;=6.4,"PREDIABETES",C2045&gt;=6.5,"DIABETES")</f>
        <v>PREDIABETES</v>
      </c>
    </row>
    <row r="2046" spans="1:10" x14ac:dyDescent="0.25">
      <c r="A2046" t="s">
        <v>321</v>
      </c>
      <c r="B2046">
        <v>39.805</v>
      </c>
      <c r="C2046">
        <v>4.38</v>
      </c>
      <c r="D2046" t="s">
        <v>2379</v>
      </c>
      <c r="E2046" t="s">
        <v>2380</v>
      </c>
      <c r="F2046" t="s">
        <v>2379</v>
      </c>
      <c r="G2046" s="11">
        <v>1</v>
      </c>
      <c r="H2046" t="s">
        <v>2379</v>
      </c>
      <c r="I2046" t="str" cm="1">
        <f t="array" ref="I2046">_xlfn.IFS(B2046&lt;=18,"UNDERWEIGHT",B2046&lt;=24.9,"NORMALWEIGHT",B2046&lt;=29.9,"OVERWEIGHT",B2046&gt;=30,"OBESITY")</f>
        <v>OBESITY</v>
      </c>
      <c r="J2046" t="str" cm="1">
        <f t="array" ref="J2046">_xlfn.IFS(C2046&lt;=5.7,"NORMAL",C2046&lt;=6.4,"PREDIABETES",C2046&gt;=6.5,"DIABETES")</f>
        <v>NORMAL</v>
      </c>
    </row>
    <row r="2047" spans="1:10" x14ac:dyDescent="0.25">
      <c r="A2047" t="s">
        <v>320</v>
      </c>
      <c r="B2047">
        <v>30.4</v>
      </c>
      <c r="C2047">
        <v>5.56</v>
      </c>
      <c r="D2047" t="s">
        <v>2380</v>
      </c>
      <c r="E2047" t="s">
        <v>2380</v>
      </c>
      <c r="F2047" t="s">
        <v>2379</v>
      </c>
      <c r="G2047" s="11">
        <v>1</v>
      </c>
      <c r="H2047" t="s">
        <v>2379</v>
      </c>
      <c r="I2047" t="str" cm="1">
        <f t="array" ref="I2047">_xlfn.IFS(B2047&lt;=18,"UNDERWEIGHT",B2047&lt;=24.9,"NORMALWEIGHT",B2047&lt;=29.9,"OVERWEIGHT",B2047&gt;=30,"OBESITY")</f>
        <v>OBESITY</v>
      </c>
      <c r="J2047" t="str" cm="1">
        <f t="array" ref="J2047">_xlfn.IFS(C2047&lt;=5.7,"NORMAL",C2047&lt;=6.4,"PREDIABETES",C2047&gt;=6.5,"DIABETES")</f>
        <v>NORMAL</v>
      </c>
    </row>
    <row r="2048" spans="1:10" x14ac:dyDescent="0.25">
      <c r="A2048" t="s">
        <v>319</v>
      </c>
      <c r="B2048">
        <v>23.18</v>
      </c>
      <c r="C2048">
        <v>4.24</v>
      </c>
      <c r="D2048" t="s">
        <v>2379</v>
      </c>
      <c r="E2048" t="s">
        <v>2380</v>
      </c>
      <c r="F2048" t="s">
        <v>2379</v>
      </c>
      <c r="G2048" s="11">
        <v>1</v>
      </c>
      <c r="H2048" t="s">
        <v>2379</v>
      </c>
      <c r="I2048" t="str" cm="1">
        <f t="array" ref="I2048">_xlfn.IFS(B2048&lt;=18,"UNDERWEIGHT",B2048&lt;=24.9,"NORMALWEIGHT",B2048&lt;=29.9,"OVERWEIGHT",B2048&gt;=30,"OBESITY")</f>
        <v>NORMALWEIGHT</v>
      </c>
      <c r="J2048" t="str" cm="1">
        <f t="array" ref="J2048">_xlfn.IFS(C2048&lt;=5.7,"NORMAL",C2048&lt;=6.4,"PREDIABETES",C2048&gt;=6.5,"DIABETES")</f>
        <v>NORMAL</v>
      </c>
    </row>
    <row r="2049" spans="1:10" x14ac:dyDescent="0.25">
      <c r="A2049" t="s">
        <v>318</v>
      </c>
      <c r="B2049">
        <v>39.615000000000002</v>
      </c>
      <c r="C2049">
        <v>6.32</v>
      </c>
      <c r="D2049" t="s">
        <v>2379</v>
      </c>
      <c r="E2049" t="s">
        <v>2379</v>
      </c>
      <c r="F2049" t="s">
        <v>2380</v>
      </c>
      <c r="G2049" s="11">
        <v>1</v>
      </c>
      <c r="H2049" t="s">
        <v>2379</v>
      </c>
      <c r="I2049" t="str" cm="1">
        <f t="array" ref="I2049">_xlfn.IFS(B2049&lt;=18,"UNDERWEIGHT",B2049&lt;=24.9,"NORMALWEIGHT",B2049&lt;=29.9,"OVERWEIGHT",B2049&gt;=30,"OBESITY")</f>
        <v>OBESITY</v>
      </c>
      <c r="J2049" t="str" cm="1">
        <f t="array" ref="J2049">_xlfn.IFS(C2049&lt;=5.7,"NORMAL",C2049&lt;=6.4,"PREDIABETES",C2049&gt;=6.5,"DIABETES")</f>
        <v>PREDIABETES</v>
      </c>
    </row>
    <row r="2050" spans="1:10" x14ac:dyDescent="0.25">
      <c r="A2050" t="s">
        <v>317</v>
      </c>
      <c r="B2050">
        <v>30.59</v>
      </c>
      <c r="C2050">
        <v>6.3</v>
      </c>
      <c r="D2050" t="s">
        <v>2380</v>
      </c>
      <c r="E2050" t="s">
        <v>2379</v>
      </c>
      <c r="F2050" t="s">
        <v>2380</v>
      </c>
      <c r="G2050" s="11">
        <v>1</v>
      </c>
      <c r="H2050" t="s">
        <v>2379</v>
      </c>
      <c r="I2050" t="str" cm="1">
        <f t="array" ref="I2050">_xlfn.IFS(B2050&lt;=18,"UNDERWEIGHT",B2050&lt;=24.9,"NORMALWEIGHT",B2050&lt;=29.9,"OVERWEIGHT",B2050&gt;=30,"OBESITY")</f>
        <v>OBESITY</v>
      </c>
      <c r="J2050" t="str" cm="1">
        <f t="array" ref="J2050">_xlfn.IFS(C2050&lt;=5.7,"NORMAL",C2050&lt;=6.4,"PREDIABETES",C2050&gt;=6.5,"DIABETES")</f>
        <v>PREDIABETES</v>
      </c>
    </row>
    <row r="2051" spans="1:10" x14ac:dyDescent="0.25">
      <c r="A2051" t="s">
        <v>316</v>
      </c>
      <c r="B2051">
        <v>16.72</v>
      </c>
      <c r="C2051">
        <v>4.38</v>
      </c>
      <c r="D2051" t="s">
        <v>2380</v>
      </c>
      <c r="E2051" t="s">
        <v>2379</v>
      </c>
      <c r="F2051" t="s">
        <v>2379</v>
      </c>
      <c r="G2051" s="11">
        <v>1</v>
      </c>
      <c r="H2051" t="s">
        <v>2379</v>
      </c>
      <c r="I2051" t="str" cm="1">
        <f t="array" ref="I2051">_xlfn.IFS(B2051&lt;=18,"UNDERWEIGHT",B2051&lt;=24.9,"NORMALWEIGHT",B2051&lt;=29.9,"OVERWEIGHT",B2051&gt;=30,"OBESITY")</f>
        <v>UNDERWEIGHT</v>
      </c>
      <c r="J2051" t="str" cm="1">
        <f t="array" ref="J2051">_xlfn.IFS(C2051&lt;=5.7,"NORMAL",C2051&lt;=6.4,"PREDIABETES",C2051&gt;=6.5,"DIABETES")</f>
        <v>NORMAL</v>
      </c>
    </row>
    <row r="2052" spans="1:10" x14ac:dyDescent="0.25">
      <c r="A2052" t="s">
        <v>315</v>
      </c>
      <c r="B2052">
        <v>26.22</v>
      </c>
      <c r="C2052">
        <v>4.6500000000000004</v>
      </c>
      <c r="D2052" t="s">
        <v>2380</v>
      </c>
      <c r="E2052" t="s">
        <v>2379</v>
      </c>
      <c r="F2052" t="s">
        <v>2380</v>
      </c>
      <c r="G2052" s="11">
        <v>1</v>
      </c>
      <c r="H2052" t="s">
        <v>2379</v>
      </c>
      <c r="I2052" t="str" cm="1">
        <f t="array" ref="I2052">_xlfn.IFS(B2052&lt;=18,"UNDERWEIGHT",B2052&lt;=24.9,"NORMALWEIGHT",B2052&lt;=29.9,"OVERWEIGHT",B2052&gt;=30,"OBESITY")</f>
        <v>OVERWEIGHT</v>
      </c>
      <c r="J2052" t="str" cm="1">
        <f t="array" ref="J2052">_xlfn.IFS(C2052&lt;=5.7,"NORMAL",C2052&lt;=6.4,"PREDIABETES",C2052&gt;=6.5,"DIABETES")</f>
        <v>NORMAL</v>
      </c>
    </row>
    <row r="2053" spans="1:10" x14ac:dyDescent="0.25">
      <c r="A2053" t="s">
        <v>314</v>
      </c>
      <c r="B2053">
        <v>31.824999999999999</v>
      </c>
      <c r="C2053">
        <v>4.7</v>
      </c>
      <c r="D2053" t="s">
        <v>2379</v>
      </c>
      <c r="E2053" t="s">
        <v>2379</v>
      </c>
      <c r="F2053" t="s">
        <v>2380</v>
      </c>
      <c r="G2053" s="11">
        <v>1</v>
      </c>
      <c r="H2053" t="s">
        <v>2379</v>
      </c>
      <c r="I2053" t="str" cm="1">
        <f t="array" ref="I2053">_xlfn.IFS(B2053&lt;=18,"UNDERWEIGHT",B2053&lt;=24.9,"NORMALWEIGHT",B2053&lt;=29.9,"OVERWEIGHT",B2053&gt;=30,"OBESITY")</f>
        <v>OBESITY</v>
      </c>
      <c r="J2053" t="str" cm="1">
        <f t="array" ref="J2053">_xlfn.IFS(C2053&lt;=5.7,"NORMAL",C2053&lt;=6.4,"PREDIABETES",C2053&gt;=6.5,"DIABETES")</f>
        <v>NORMAL</v>
      </c>
    </row>
    <row r="2054" spans="1:10" x14ac:dyDescent="0.25">
      <c r="A2054" t="s">
        <v>313</v>
      </c>
      <c r="B2054">
        <v>25.745000000000001</v>
      </c>
      <c r="C2054">
        <v>4.34</v>
      </c>
      <c r="D2054" t="s">
        <v>2379</v>
      </c>
      <c r="E2054" t="s">
        <v>2379</v>
      </c>
      <c r="F2054" t="s">
        <v>2380</v>
      </c>
      <c r="G2054" s="11">
        <v>1</v>
      </c>
      <c r="H2054" t="s">
        <v>2379</v>
      </c>
      <c r="I2054" t="str" cm="1">
        <f t="array" ref="I2054">_xlfn.IFS(B2054&lt;=18,"UNDERWEIGHT",B2054&lt;=24.9,"NORMALWEIGHT",B2054&lt;=29.9,"OVERWEIGHT",B2054&gt;=30,"OBESITY")</f>
        <v>OVERWEIGHT</v>
      </c>
      <c r="J2054" t="str" cm="1">
        <f t="array" ref="J2054">_xlfn.IFS(C2054&lt;=5.7,"NORMAL",C2054&lt;=6.4,"PREDIABETES",C2054&gt;=6.5,"DIABETES")</f>
        <v>NORMAL</v>
      </c>
    </row>
    <row r="2055" spans="1:10" x14ac:dyDescent="0.25">
      <c r="A2055" t="s">
        <v>312</v>
      </c>
      <c r="B2055">
        <v>24.605</v>
      </c>
      <c r="C2055">
        <v>5.62</v>
      </c>
      <c r="D2055" t="s">
        <v>2379</v>
      </c>
      <c r="E2055" t="s">
        <v>2379</v>
      </c>
      <c r="F2055" t="s">
        <v>2380</v>
      </c>
      <c r="G2055" s="11">
        <v>1</v>
      </c>
      <c r="H2055" t="s">
        <v>2379</v>
      </c>
      <c r="I2055" t="str" cm="1">
        <f t="array" ref="I2055">_xlfn.IFS(B2055&lt;=18,"UNDERWEIGHT",B2055&lt;=24.9,"NORMALWEIGHT",B2055&lt;=29.9,"OVERWEIGHT",B2055&gt;=30,"OBESITY")</f>
        <v>NORMALWEIGHT</v>
      </c>
      <c r="J2055" t="str" cm="1">
        <f t="array" ref="J2055">_xlfn.IFS(C2055&lt;=5.7,"NORMAL",C2055&lt;=6.4,"PREDIABETES",C2055&gt;=6.5,"DIABETES")</f>
        <v>NORMAL</v>
      </c>
    </row>
    <row r="2056" spans="1:10" x14ac:dyDescent="0.25">
      <c r="A2056" t="s">
        <v>311</v>
      </c>
      <c r="B2056">
        <v>24.51</v>
      </c>
      <c r="C2056">
        <v>4.24</v>
      </c>
      <c r="D2056" t="s">
        <v>2379</v>
      </c>
      <c r="E2056" t="s">
        <v>2379</v>
      </c>
      <c r="F2056" t="s">
        <v>2380</v>
      </c>
      <c r="G2056" s="11">
        <v>1</v>
      </c>
      <c r="H2056" t="s">
        <v>2379</v>
      </c>
      <c r="I2056" t="str" cm="1">
        <f t="array" ref="I2056">_xlfn.IFS(B2056&lt;=18,"UNDERWEIGHT",B2056&lt;=24.9,"NORMALWEIGHT",B2056&lt;=29.9,"OVERWEIGHT",B2056&gt;=30,"OBESITY")</f>
        <v>NORMALWEIGHT</v>
      </c>
      <c r="J2056" t="str" cm="1">
        <f t="array" ref="J2056">_xlfn.IFS(C2056&lt;=5.7,"NORMAL",C2056&lt;=6.4,"PREDIABETES",C2056&gt;=6.5,"DIABETES")</f>
        <v>NORMAL</v>
      </c>
    </row>
    <row r="2057" spans="1:10" x14ac:dyDescent="0.25">
      <c r="A2057" t="s">
        <v>310</v>
      </c>
      <c r="B2057">
        <v>31.065000000000001</v>
      </c>
      <c r="C2057">
        <v>4.57</v>
      </c>
      <c r="D2057" t="s">
        <v>2380</v>
      </c>
      <c r="E2057" t="s">
        <v>2379</v>
      </c>
      <c r="F2057" t="s">
        <v>2379</v>
      </c>
      <c r="G2057" s="11">
        <v>0</v>
      </c>
      <c r="H2057" t="s">
        <v>2379</v>
      </c>
      <c r="I2057" t="str" cm="1">
        <f t="array" ref="I2057">_xlfn.IFS(B2057&lt;=18,"UNDERWEIGHT",B2057&lt;=24.9,"NORMALWEIGHT",B2057&lt;=29.9,"OVERWEIGHT",B2057&gt;=30,"OBESITY")</f>
        <v>OBESITY</v>
      </c>
      <c r="J2057" t="str" cm="1">
        <f t="array" ref="J2057">_xlfn.IFS(C2057&lt;=5.7,"NORMAL",C2057&lt;=6.4,"PREDIABETES",C2057&gt;=6.5,"DIABETES")</f>
        <v>NORMAL</v>
      </c>
    </row>
    <row r="2058" spans="1:10" x14ac:dyDescent="0.25">
      <c r="A2058" t="s">
        <v>309</v>
      </c>
      <c r="B2058">
        <v>28.12</v>
      </c>
      <c r="C2058">
        <v>5.05</v>
      </c>
      <c r="D2058" t="s">
        <v>2379</v>
      </c>
      <c r="E2058" t="s">
        <v>2379</v>
      </c>
      <c r="F2058" t="s">
        <v>2379</v>
      </c>
      <c r="G2058" s="11">
        <v>0</v>
      </c>
      <c r="H2058" t="s">
        <v>2379</v>
      </c>
      <c r="I2058" t="str" cm="1">
        <f t="array" ref="I2058">_xlfn.IFS(B2058&lt;=18,"UNDERWEIGHT",B2058&lt;=24.9,"NORMALWEIGHT",B2058&lt;=29.9,"OVERWEIGHT",B2058&gt;=30,"OBESITY")</f>
        <v>OVERWEIGHT</v>
      </c>
      <c r="J2058" t="str" cm="1">
        <f t="array" ref="J2058">_xlfn.IFS(C2058&lt;=5.7,"NORMAL",C2058&lt;=6.4,"PREDIABETES",C2058&gt;=6.5,"DIABETES")</f>
        <v>NORMAL</v>
      </c>
    </row>
    <row r="2059" spans="1:10" x14ac:dyDescent="0.25">
      <c r="A2059" t="s">
        <v>308</v>
      </c>
      <c r="B2059">
        <v>38.06</v>
      </c>
      <c r="C2059">
        <v>6.16</v>
      </c>
      <c r="D2059" t="s">
        <v>2379</v>
      </c>
      <c r="E2059" t="s">
        <v>2379</v>
      </c>
      <c r="F2059" t="s">
        <v>2379</v>
      </c>
      <c r="G2059" s="11">
        <v>0</v>
      </c>
      <c r="H2059" t="s">
        <v>2379</v>
      </c>
      <c r="I2059" t="str" cm="1">
        <f t="array" ref="I2059">_xlfn.IFS(B2059&lt;=18,"UNDERWEIGHT",B2059&lt;=24.9,"NORMALWEIGHT",B2059&lt;=29.9,"OVERWEIGHT",B2059&gt;=30,"OBESITY")</f>
        <v>OBESITY</v>
      </c>
      <c r="J2059" t="str" cm="1">
        <f t="array" ref="J2059">_xlfn.IFS(C2059&lt;=5.7,"NORMAL",C2059&lt;=6.4,"PREDIABETES",C2059&gt;=6.5,"DIABETES")</f>
        <v>PREDIABETES</v>
      </c>
    </row>
    <row r="2060" spans="1:10" x14ac:dyDescent="0.25">
      <c r="A2060" t="s">
        <v>307</v>
      </c>
      <c r="B2060">
        <v>24.96</v>
      </c>
      <c r="C2060">
        <v>4.57</v>
      </c>
      <c r="D2060" t="s">
        <v>2379</v>
      </c>
      <c r="E2060" t="s">
        <v>2379</v>
      </c>
      <c r="F2060" t="s">
        <v>2379</v>
      </c>
      <c r="G2060" s="11">
        <v>0</v>
      </c>
      <c r="H2060" t="s">
        <v>2379</v>
      </c>
      <c r="I2060" t="str" cm="1">
        <f t="array" ref="I2060">_xlfn.IFS(B2060&lt;=18,"UNDERWEIGHT",B2060&lt;=24.9,"NORMALWEIGHT",B2060&lt;=29.9,"OVERWEIGHT",B2060&gt;=30,"OBESITY")</f>
        <v>OVERWEIGHT</v>
      </c>
      <c r="J2060" t="str" cm="1">
        <f t="array" ref="J2060">_xlfn.IFS(C2060&lt;=5.7,"NORMAL",C2060&lt;=6.4,"PREDIABETES",C2060&gt;=6.5,"DIABETES")</f>
        <v>NORMAL</v>
      </c>
    </row>
    <row r="2061" spans="1:10" x14ac:dyDescent="0.25">
      <c r="A2061" t="s">
        <v>306</v>
      </c>
      <c r="B2061">
        <v>17.670000000000002</v>
      </c>
      <c r="C2061">
        <v>5.53</v>
      </c>
      <c r="D2061" t="s">
        <v>2380</v>
      </c>
      <c r="E2061" t="s">
        <v>2379</v>
      </c>
      <c r="F2061" t="s">
        <v>2379</v>
      </c>
      <c r="G2061" s="11">
        <v>0</v>
      </c>
      <c r="H2061" t="s">
        <v>2379</v>
      </c>
      <c r="I2061" t="str" cm="1">
        <f t="array" ref="I2061">_xlfn.IFS(B2061&lt;=18,"UNDERWEIGHT",B2061&lt;=24.9,"NORMALWEIGHT",B2061&lt;=29.9,"OVERWEIGHT",B2061&gt;=30,"OBESITY")</f>
        <v>UNDERWEIGHT</v>
      </c>
      <c r="J2061" t="str" cm="1">
        <f t="array" ref="J2061">_xlfn.IFS(C2061&lt;=5.7,"NORMAL",C2061&lt;=6.4,"PREDIABETES",C2061&gt;=6.5,"DIABETES")</f>
        <v>NORMAL</v>
      </c>
    </row>
    <row r="2062" spans="1:10" x14ac:dyDescent="0.25">
      <c r="A2062" t="s">
        <v>305</v>
      </c>
      <c r="B2062">
        <v>31.35</v>
      </c>
      <c r="C2062">
        <v>5.84</v>
      </c>
      <c r="D2062" t="s">
        <v>2379</v>
      </c>
      <c r="E2062" t="s">
        <v>2380</v>
      </c>
      <c r="F2062" t="s">
        <v>2379</v>
      </c>
      <c r="G2062" s="11">
        <v>1</v>
      </c>
      <c r="H2062" t="s">
        <v>2379</v>
      </c>
      <c r="I2062" t="str" cm="1">
        <f t="array" ref="I2062">_xlfn.IFS(B2062&lt;=18,"UNDERWEIGHT",B2062&lt;=24.9,"NORMALWEIGHT",B2062&lt;=29.9,"OVERWEIGHT",B2062&gt;=30,"OBESITY")</f>
        <v>OBESITY</v>
      </c>
      <c r="J2062" t="str" cm="1">
        <f t="array" ref="J2062">_xlfn.IFS(C2062&lt;=5.7,"NORMAL",C2062&lt;=6.4,"PREDIABETES",C2062&gt;=6.5,"DIABETES")</f>
        <v>PREDIABETES</v>
      </c>
    </row>
    <row r="2063" spans="1:10" x14ac:dyDescent="0.25">
      <c r="A2063" t="s">
        <v>304</v>
      </c>
      <c r="B2063">
        <v>28.31</v>
      </c>
      <c r="C2063">
        <v>6.41</v>
      </c>
      <c r="D2063" t="s">
        <v>2379</v>
      </c>
      <c r="E2063" t="s">
        <v>2380</v>
      </c>
      <c r="F2063" t="s">
        <v>2379</v>
      </c>
      <c r="G2063" s="11">
        <v>1</v>
      </c>
      <c r="H2063" t="s">
        <v>2379</v>
      </c>
      <c r="I2063" t="str" cm="1">
        <f t="array" ref="I2063">_xlfn.IFS(B2063&lt;=18,"UNDERWEIGHT",B2063&lt;=24.9,"NORMALWEIGHT",B2063&lt;=29.9,"OVERWEIGHT",B2063&gt;=30,"OBESITY")</f>
        <v>OVERWEIGHT</v>
      </c>
      <c r="J2063" t="str" cm="1">
        <f t="array" ref="J2063">_xlfn.IFS(C2063&lt;=5.7,"NORMAL",C2063&lt;=6.49,"PREDIABETES",C2063&gt;=6.5,"DIABETES")</f>
        <v>PREDIABETES</v>
      </c>
    </row>
    <row r="2064" spans="1:10" x14ac:dyDescent="0.25">
      <c r="A2064" t="s">
        <v>303</v>
      </c>
      <c r="B2064">
        <v>30.3</v>
      </c>
      <c r="C2064">
        <v>4.7300000000000004</v>
      </c>
      <c r="D2064" t="s">
        <v>2380</v>
      </c>
      <c r="E2064" t="s">
        <v>2379</v>
      </c>
      <c r="F2064" t="s">
        <v>2380</v>
      </c>
      <c r="G2064" s="11">
        <v>1</v>
      </c>
      <c r="H2064" t="s">
        <v>2379</v>
      </c>
      <c r="I2064" t="str" cm="1">
        <f t="array" ref="I2064">_xlfn.IFS(B2064&lt;=18,"UNDERWEIGHT",B2064&lt;=24.9,"NORMALWEIGHT",B2064&lt;=29.9,"OVERWEIGHT",B2064&gt;=30,"OBESITY")</f>
        <v>OBESITY</v>
      </c>
      <c r="J2064" t="str" cm="1">
        <f t="array" ref="J2064">_xlfn.IFS(C2064&lt;=5.7,"NORMAL",C2064&lt;=6.4,"PREDIABETES",C2064&gt;=6.5,"DIABETES")</f>
        <v>NORMAL</v>
      </c>
    </row>
    <row r="2065" spans="1:10" x14ac:dyDescent="0.25">
      <c r="A2065" t="s">
        <v>302</v>
      </c>
      <c r="B2065">
        <v>26.4</v>
      </c>
      <c r="C2065">
        <v>6.22</v>
      </c>
      <c r="D2065" t="s">
        <v>2380</v>
      </c>
      <c r="E2065" t="s">
        <v>2379</v>
      </c>
      <c r="F2065" t="s">
        <v>2379</v>
      </c>
      <c r="G2065" s="11">
        <v>0</v>
      </c>
      <c r="H2065" t="s">
        <v>2379</v>
      </c>
      <c r="I2065" t="str" cm="1">
        <f t="array" ref="I2065">_xlfn.IFS(B2065&lt;=18,"UNDERWEIGHT",B2065&lt;=24.9,"NORMALWEIGHT",B2065&lt;=29.9,"OVERWEIGHT",B2065&gt;=30,"OBESITY")</f>
        <v>OVERWEIGHT</v>
      </c>
      <c r="J2065" t="str" cm="1">
        <f t="array" ref="J2065">_xlfn.IFS(C2065&lt;=5.7,"NORMAL",C2065&lt;=6.4,"PREDIABETES",C2065&gt;=6.5,"DIABETES")</f>
        <v>PREDIABETES</v>
      </c>
    </row>
    <row r="2066" spans="1:10" x14ac:dyDescent="0.25">
      <c r="A2066" t="s">
        <v>301</v>
      </c>
      <c r="B2066">
        <v>22.135000000000002</v>
      </c>
      <c r="C2066">
        <v>4.46</v>
      </c>
      <c r="D2066" t="s">
        <v>2380</v>
      </c>
      <c r="E2066" t="s">
        <v>2379</v>
      </c>
      <c r="F2066" t="s">
        <v>2379</v>
      </c>
      <c r="G2066" s="11">
        <v>0</v>
      </c>
      <c r="H2066" t="s">
        <v>2379</v>
      </c>
      <c r="I2066" t="str" cm="1">
        <f t="array" ref="I2066">_xlfn.IFS(B2066&lt;=18,"UNDERWEIGHT",B2066&lt;=24.9,"NORMALWEIGHT",B2066&lt;=29.9,"OVERWEIGHT",B2066&gt;=30,"OBESITY")</f>
        <v>NORMALWEIGHT</v>
      </c>
      <c r="J2066" t="str" cm="1">
        <f t="array" ref="J2066">_xlfn.IFS(C2066&lt;=5.7,"NORMAL",C2066&lt;=6.4,"PREDIABETES",C2066&gt;=6.5,"DIABETES")</f>
        <v>NORMAL</v>
      </c>
    </row>
    <row r="2067" spans="1:10" x14ac:dyDescent="0.25">
      <c r="A2067" t="s">
        <v>300</v>
      </c>
      <c r="B2067">
        <v>17.399999999999999</v>
      </c>
      <c r="C2067">
        <v>4.5</v>
      </c>
      <c r="D2067" t="s">
        <v>2380</v>
      </c>
      <c r="E2067" t="s">
        <v>2379</v>
      </c>
      <c r="F2067" t="s">
        <v>2379</v>
      </c>
      <c r="G2067" s="11">
        <v>0</v>
      </c>
      <c r="H2067" t="s">
        <v>2379</v>
      </c>
      <c r="I2067" t="str" cm="1">
        <f t="array" ref="I2067">_xlfn.IFS(B2067&lt;=18,"UNDERWEIGHT",B2067&lt;=24.9,"NORMALWEIGHT",B2067&lt;=29.9,"OVERWEIGHT",B2067&gt;=30,"OBESITY")</f>
        <v>UNDERWEIGHT</v>
      </c>
      <c r="J2067" t="str" cm="1">
        <f t="array" ref="J2067">_xlfn.IFS(C2067&lt;=5.7,"NORMAL",C2067&lt;=6.4,"PREDIABETES",C2067&gt;=6.5,"DIABETES")</f>
        <v>NORMAL</v>
      </c>
    </row>
    <row r="2068" spans="1:10" x14ac:dyDescent="0.25">
      <c r="A2068" t="s">
        <v>298</v>
      </c>
      <c r="B2068">
        <v>28.06</v>
      </c>
      <c r="C2068">
        <v>8.93</v>
      </c>
      <c r="D2068" t="s">
        <v>2379</v>
      </c>
      <c r="E2068" t="s">
        <v>2379</v>
      </c>
      <c r="F2068" t="s">
        <v>2379</v>
      </c>
      <c r="G2068" s="11">
        <v>0</v>
      </c>
      <c r="H2068" t="s">
        <v>2379</v>
      </c>
      <c r="I2068" t="str" cm="1">
        <f t="array" ref="I2068">_xlfn.IFS(B2068&lt;=18,"UNDERWEIGHT",B2068&lt;=24.9,"NORMALWEIGHT",B2068&lt;=29.9,"OVERWEIGHT",B2068&gt;=30,"OBESITY")</f>
        <v>OVERWEIGHT</v>
      </c>
      <c r="J2068" t="str" cm="1">
        <f t="array" ref="J2068">_xlfn.IFS(C2068&lt;=5.7,"NORMAL",C2068&lt;=6.4,"PREDIABETES",C2068&gt;=6.5,"DIABETES")</f>
        <v>DIABETES</v>
      </c>
    </row>
    <row r="2069" spans="1:10" x14ac:dyDescent="0.25">
      <c r="A2069" t="s">
        <v>297</v>
      </c>
      <c r="B2069">
        <v>31.13</v>
      </c>
      <c r="C2069">
        <v>11.02</v>
      </c>
      <c r="D2069" t="s">
        <v>2379</v>
      </c>
      <c r="E2069" t="s">
        <v>2379</v>
      </c>
      <c r="F2069" t="s">
        <v>2379</v>
      </c>
      <c r="G2069" s="11">
        <v>0</v>
      </c>
      <c r="H2069" t="s">
        <v>2379</v>
      </c>
      <c r="I2069" t="str" cm="1">
        <f t="array" ref="I2069">_xlfn.IFS(B2069&lt;=18,"UNDERWEIGHT",B2069&lt;=24.9,"NORMALWEIGHT",B2069&lt;=29.9,"OVERWEIGHT",B2069&gt;=30,"OBESITY")</f>
        <v>OBESITY</v>
      </c>
      <c r="J2069" t="str" cm="1">
        <f t="array" ref="J2069">_xlfn.IFS(C2069&lt;=5.7,"NORMAL",C2069&lt;=6.4,"PREDIABETES",C2069&gt;=6.5,"DIABETES")</f>
        <v>DIABETES</v>
      </c>
    </row>
    <row r="2070" spans="1:10" x14ac:dyDescent="0.25">
      <c r="A2070" t="s">
        <v>296</v>
      </c>
      <c r="B2070">
        <v>18.46</v>
      </c>
      <c r="C2070">
        <v>5.25</v>
      </c>
      <c r="D2070" t="s">
        <v>2379</v>
      </c>
      <c r="E2070" t="s">
        <v>2379</v>
      </c>
      <c r="F2070" t="s">
        <v>2379</v>
      </c>
      <c r="G2070" s="11">
        <v>0</v>
      </c>
      <c r="H2070" t="s">
        <v>2379</v>
      </c>
      <c r="I2070" t="str" cm="1">
        <f t="array" ref="I2070">_xlfn.IFS(B2070&lt;=18,"UNDERWEIGHT",B2070&lt;=24.9,"NORMALWEIGHT",B2070&lt;=29.9,"OVERWEIGHT",B2070&gt;=30,"OBESITY")</f>
        <v>NORMALWEIGHT</v>
      </c>
      <c r="J2070" t="str" cm="1">
        <f t="array" ref="J2070">_xlfn.IFS(C2070&lt;=5.7,"NORMAL",C2070&lt;=6.4,"PREDIABETES",C2070&gt;=6.5,"DIABETES")</f>
        <v>NORMAL</v>
      </c>
    </row>
    <row r="2071" spans="1:10" x14ac:dyDescent="0.25">
      <c r="A2071" t="s">
        <v>295</v>
      </c>
      <c r="B2071">
        <v>17.3</v>
      </c>
      <c r="C2071">
        <v>4.75</v>
      </c>
      <c r="D2071" t="s">
        <v>2379</v>
      </c>
      <c r="E2071" t="s">
        <v>2379</v>
      </c>
      <c r="F2071" t="s">
        <v>2379</v>
      </c>
      <c r="G2071" s="11">
        <v>0</v>
      </c>
      <c r="H2071" t="s">
        <v>2379</v>
      </c>
      <c r="I2071" t="str" cm="1">
        <f t="array" ref="I2071">_xlfn.IFS(B2071&lt;=18,"UNDERWEIGHT",B2071&lt;=24.9,"NORMALWEIGHT",B2071&lt;=29.9,"OVERWEIGHT",B2071&gt;=30,"OBESITY")</f>
        <v>UNDERWEIGHT</v>
      </c>
      <c r="J2071" t="str" cm="1">
        <f t="array" ref="J2071">_xlfn.IFS(C2071&lt;=5.7,"NORMAL",C2071&lt;=6.4,"PREDIABETES",C2071&gt;=6.5,"DIABETES")</f>
        <v>NORMAL</v>
      </c>
    </row>
    <row r="2072" spans="1:10" x14ac:dyDescent="0.25">
      <c r="A2072" t="s">
        <v>294</v>
      </c>
      <c r="B2072">
        <v>35.625</v>
      </c>
      <c r="C2072">
        <v>4.68</v>
      </c>
      <c r="D2072" t="s">
        <v>2380</v>
      </c>
      <c r="E2072" t="s">
        <v>2379</v>
      </c>
      <c r="F2072" t="s">
        <v>2380</v>
      </c>
      <c r="G2072" s="11">
        <v>1</v>
      </c>
      <c r="H2072" t="s">
        <v>2379</v>
      </c>
      <c r="I2072" t="str" cm="1">
        <f t="array" ref="I2072">_xlfn.IFS(B2072&lt;=18,"UNDERWEIGHT",B2072&lt;=24.9,"NORMALWEIGHT",B2072&lt;=29.9,"OVERWEIGHT",B2072&gt;=30,"OBESITY")</f>
        <v>OBESITY</v>
      </c>
      <c r="J2072" t="str" cm="1">
        <f t="array" ref="J2072">_xlfn.IFS(C2072&lt;=5.7,"NORMAL",C2072&lt;=6.4,"PREDIABETES",C2072&gt;=6.5,"DIABETES")</f>
        <v>NORMAL</v>
      </c>
    </row>
    <row r="2073" spans="1:10" x14ac:dyDescent="0.25">
      <c r="A2073" t="s">
        <v>293</v>
      </c>
      <c r="B2073">
        <v>20.234999999999999</v>
      </c>
      <c r="C2073">
        <v>6.17</v>
      </c>
      <c r="D2073" t="s">
        <v>2380</v>
      </c>
      <c r="E2073" t="s">
        <v>2380</v>
      </c>
      <c r="F2073" t="s">
        <v>2379</v>
      </c>
      <c r="G2073" s="11">
        <v>2</v>
      </c>
      <c r="H2073" t="s">
        <v>2379</v>
      </c>
      <c r="I2073" t="str" cm="1">
        <f t="array" ref="I2073">_xlfn.IFS(B2073&lt;=18,"UNDERWEIGHT",B2073&lt;=24.9,"NORMALWEIGHT",B2073&lt;=29.9,"OVERWEIGHT",B2073&gt;=30,"OBESITY")</f>
        <v>NORMALWEIGHT</v>
      </c>
      <c r="J2073" t="str" cm="1">
        <f t="array" ref="J2073">_xlfn.IFS(C2073&lt;=5.7,"NORMAL",C2073&lt;=6.4,"PREDIABETES",C2073&gt;=6.5,"DIABETES")</f>
        <v>PREDIABETES</v>
      </c>
    </row>
    <row r="2074" spans="1:10" x14ac:dyDescent="0.25">
      <c r="A2074" t="s">
        <v>292</v>
      </c>
      <c r="B2074">
        <v>27.55</v>
      </c>
      <c r="C2074">
        <v>4.5599999999999996</v>
      </c>
      <c r="D2074" t="s">
        <v>2380</v>
      </c>
      <c r="E2074" t="s">
        <v>2379</v>
      </c>
      <c r="F2074" t="s">
        <v>2380</v>
      </c>
      <c r="G2074" s="11">
        <v>1</v>
      </c>
      <c r="H2074" t="s">
        <v>2379</v>
      </c>
      <c r="I2074" t="str" cm="1">
        <f t="array" ref="I2074">_xlfn.IFS(B2074&lt;=18,"UNDERWEIGHT",B2074&lt;=24.9,"NORMALWEIGHT",B2074&lt;=29.9,"OVERWEIGHT",B2074&gt;=30,"OBESITY")</f>
        <v>OVERWEIGHT</v>
      </c>
      <c r="J2074" t="str" cm="1">
        <f t="array" ref="J2074">_xlfn.IFS(C2074&lt;=5.7,"NORMAL",C2074&lt;=6.4,"PREDIABETES",C2074&gt;=6.5,"DIABETES")</f>
        <v>NORMAL</v>
      </c>
    </row>
    <row r="2075" spans="1:10" x14ac:dyDescent="0.25">
      <c r="A2075" t="s">
        <v>291</v>
      </c>
      <c r="B2075">
        <v>17.97</v>
      </c>
      <c r="C2075">
        <v>6.3</v>
      </c>
      <c r="D2075" t="s">
        <v>2379</v>
      </c>
      <c r="E2075" t="s">
        <v>2379</v>
      </c>
      <c r="F2075" t="s">
        <v>2379</v>
      </c>
      <c r="G2075" s="11">
        <v>0</v>
      </c>
      <c r="H2075" t="s">
        <v>2379</v>
      </c>
      <c r="I2075" t="str" cm="1">
        <f t="array" ref="I2075">_xlfn.IFS(B2075&lt;=18,"UNDERWEIGHT",B2075&lt;=24.9,"NORMALWEIGHT",B2075&lt;=29.9,"OVERWEIGHT",B2075&gt;=30,"OBESITY")</f>
        <v>UNDERWEIGHT</v>
      </c>
      <c r="J2075" t="str" cm="1">
        <f t="array" ref="J2075">_xlfn.IFS(C2075&lt;=5.7,"NORMAL",C2075&lt;=6.4,"PREDIABETES",C2075&gt;=6.5,"DIABETES")</f>
        <v>PREDIABETES</v>
      </c>
    </row>
    <row r="2076" spans="1:10" x14ac:dyDescent="0.25">
      <c r="A2076" t="s">
        <v>290</v>
      </c>
      <c r="B2076">
        <v>29.98</v>
      </c>
      <c r="C2076">
        <v>6.03</v>
      </c>
      <c r="D2076" t="s">
        <v>2379</v>
      </c>
      <c r="E2076" t="s">
        <v>2380</v>
      </c>
      <c r="F2076" t="s">
        <v>2379</v>
      </c>
      <c r="G2076" s="11">
        <v>1</v>
      </c>
      <c r="H2076" t="s">
        <v>2379</v>
      </c>
      <c r="I2076" t="str" cm="1">
        <f t="array" ref="I2076">_xlfn.IFS(B2076&lt;=18,"UNDERWEIGHT",B2076&lt;=24.9,"NORMALWEIGHT",B2076&lt;=29.99,"OVERWEIGHT",B2076&gt;=30,"OBESITY")</f>
        <v>OVERWEIGHT</v>
      </c>
      <c r="J2076" t="str" cm="1">
        <f t="array" ref="J2076">_xlfn.IFS(C2076&lt;=5.7,"NORMAL",C2076&lt;=6.4,"PREDIABETES",C2076&gt;=6.5,"DIABETES")</f>
        <v>PREDIABETES</v>
      </c>
    </row>
    <row r="2077" spans="1:10" x14ac:dyDescent="0.25">
      <c r="A2077" t="s">
        <v>289</v>
      </c>
      <c r="B2077">
        <v>33.659999999999997</v>
      </c>
      <c r="C2077">
        <v>4.2</v>
      </c>
      <c r="D2077" t="s">
        <v>2380</v>
      </c>
      <c r="E2077" t="s">
        <v>2379</v>
      </c>
      <c r="F2077" t="s">
        <v>2379</v>
      </c>
      <c r="G2077" s="11">
        <v>1</v>
      </c>
      <c r="H2077" t="s">
        <v>2379</v>
      </c>
      <c r="I2077" t="str" cm="1">
        <f t="array" ref="I2077">_xlfn.IFS(B2077&lt;=18,"UNDERWEIGHT",B2077&lt;=24.9,"NORMALWEIGHT",B2077&lt;=29.9,"OVERWEIGHT",B2077&gt;=30,"OBESITY")</f>
        <v>OBESITY</v>
      </c>
      <c r="J2077" t="str" cm="1">
        <f t="array" ref="J2077">_xlfn.IFS(C2077&lt;=5.7,"NORMAL",C2077&lt;=6.4,"PREDIABETES",C2077&gt;=6.5,"DIABETES")</f>
        <v>NORMAL</v>
      </c>
    </row>
    <row r="2078" spans="1:10" x14ac:dyDescent="0.25">
      <c r="A2078" t="s">
        <v>288</v>
      </c>
      <c r="B2078">
        <v>32.67</v>
      </c>
      <c r="C2078">
        <v>5.61</v>
      </c>
      <c r="D2078" t="s">
        <v>2380</v>
      </c>
      <c r="E2078" t="s">
        <v>2379</v>
      </c>
      <c r="F2078" t="s">
        <v>2379</v>
      </c>
      <c r="G2078" s="11">
        <v>1</v>
      </c>
      <c r="H2078" t="s">
        <v>2379</v>
      </c>
      <c r="I2078" t="str" cm="1">
        <f t="array" ref="I2078">_xlfn.IFS(B2078&lt;=18,"UNDERWEIGHT",B2078&lt;=24.9,"NORMALWEIGHT",B2078&lt;=29.9,"OVERWEIGHT",B2078&gt;=30,"OBESITY")</f>
        <v>OBESITY</v>
      </c>
      <c r="J2078" t="str" cm="1">
        <f t="array" ref="J2078">_xlfn.IFS(C2078&lt;=5.7,"NORMAL",C2078&lt;=6.4,"PREDIABETES",C2078&gt;=6.5,"DIABETES")</f>
        <v>NORMAL</v>
      </c>
    </row>
    <row r="2079" spans="1:10" x14ac:dyDescent="0.25">
      <c r="A2079" t="s">
        <v>287</v>
      </c>
      <c r="B2079">
        <v>30.5</v>
      </c>
      <c r="C2079">
        <v>5.88</v>
      </c>
      <c r="D2079" t="s">
        <v>2380</v>
      </c>
      <c r="E2079" t="s">
        <v>2379</v>
      </c>
      <c r="F2079" t="s">
        <v>2379</v>
      </c>
      <c r="G2079" s="11">
        <v>1</v>
      </c>
      <c r="H2079" t="s">
        <v>2379</v>
      </c>
      <c r="I2079" t="str" cm="1">
        <f t="array" ref="I2079">_xlfn.IFS(B2079&lt;=18,"UNDERWEIGHT",B2079&lt;=24.9,"NORMALWEIGHT",B2079&lt;=29.9,"OVERWEIGHT",B2079&gt;=30,"OBESITY")</f>
        <v>OBESITY</v>
      </c>
      <c r="J2079" t="str" cm="1">
        <f t="array" ref="J2079">_xlfn.IFS(C2079&lt;=5.7,"NORMAL",C2079&lt;=6.4,"PREDIABETES",C2079&gt;=6.5,"DIABETES")</f>
        <v>PREDIABETES</v>
      </c>
    </row>
    <row r="2080" spans="1:10" x14ac:dyDescent="0.25">
      <c r="A2080" t="s">
        <v>286</v>
      </c>
      <c r="B2080">
        <v>23.1</v>
      </c>
      <c r="C2080">
        <v>5.92</v>
      </c>
      <c r="D2080" t="s">
        <v>2380</v>
      </c>
      <c r="E2080" t="s">
        <v>2379</v>
      </c>
      <c r="F2080" t="s">
        <v>2379</v>
      </c>
      <c r="G2080" s="11">
        <v>1</v>
      </c>
      <c r="H2080" t="s">
        <v>2379</v>
      </c>
      <c r="I2080" t="str" cm="1">
        <f t="array" ref="I2080">_xlfn.IFS(B2080&lt;=18,"UNDERWEIGHT",B2080&lt;=24.9,"NORMALWEIGHT",B2080&lt;=29.9,"OVERWEIGHT",B2080&gt;=30,"OBESITY")</f>
        <v>NORMALWEIGHT</v>
      </c>
      <c r="J2080" t="str" cm="1">
        <f t="array" ref="J2080">_xlfn.IFS(C2080&lt;=5.7,"NORMAL",C2080&lt;=6.4,"PREDIABETES",C2080&gt;=6.5,"DIABETES")</f>
        <v>PREDIABETES</v>
      </c>
    </row>
    <row r="2081" spans="1:10" x14ac:dyDescent="0.25">
      <c r="A2081" t="s">
        <v>285</v>
      </c>
      <c r="B2081">
        <v>39.49</v>
      </c>
      <c r="C2081">
        <v>4.8099999999999996</v>
      </c>
      <c r="D2081" t="s">
        <v>2379</v>
      </c>
      <c r="E2081" t="s">
        <v>2379</v>
      </c>
      <c r="F2081" t="s">
        <v>2379</v>
      </c>
      <c r="G2081" s="11">
        <v>1</v>
      </c>
      <c r="H2081" t="s">
        <v>2379</v>
      </c>
      <c r="I2081" t="str" cm="1">
        <f t="array" ref="I2081">_xlfn.IFS(B2081&lt;=18,"UNDERWEIGHT",B2081&lt;=24.9,"NORMALWEIGHT",B2081&lt;=29.9,"OVERWEIGHT",B2081&gt;=30,"OBESITY")</f>
        <v>OBESITY</v>
      </c>
      <c r="J2081" t="str" cm="1">
        <f t="array" ref="J2081">_xlfn.IFS(C2081&lt;=5.7,"NORMAL",C2081&lt;=6.4,"PREDIABETES",C2081&gt;=6.5,"DIABETES")</f>
        <v>NORMAL</v>
      </c>
    </row>
    <row r="2082" spans="1:10" x14ac:dyDescent="0.25">
      <c r="A2082" t="s">
        <v>284</v>
      </c>
      <c r="B2082">
        <v>33.99</v>
      </c>
      <c r="C2082">
        <v>4.55</v>
      </c>
      <c r="D2082" t="s">
        <v>2379</v>
      </c>
      <c r="E2082" t="s">
        <v>2379</v>
      </c>
      <c r="F2082" t="s">
        <v>2379</v>
      </c>
      <c r="G2082" s="11">
        <v>1</v>
      </c>
      <c r="H2082" t="s">
        <v>2379</v>
      </c>
      <c r="I2082" t="str" cm="1">
        <f t="array" ref="I2082">_xlfn.IFS(B2082&lt;=18,"UNDERWEIGHT",B2082&lt;=24.9,"NORMALWEIGHT",B2082&lt;=29.9,"OVERWEIGHT",B2082&gt;=30,"OBESITY")</f>
        <v>OBESITY</v>
      </c>
      <c r="J2082" t="str" cm="1">
        <f t="array" ref="J2082">_xlfn.IFS(C2082&lt;=5.7,"NORMAL",C2082&lt;=6.4,"PREDIABETES",C2082&gt;=6.5,"DIABETES")</f>
        <v>NORMAL</v>
      </c>
    </row>
    <row r="2083" spans="1:10" x14ac:dyDescent="0.25">
      <c r="A2083" t="s">
        <v>283</v>
      </c>
      <c r="B2083">
        <v>27.72</v>
      </c>
      <c r="C2083">
        <v>6.43</v>
      </c>
      <c r="D2083" t="s">
        <v>2379</v>
      </c>
      <c r="E2083" t="s">
        <v>2379</v>
      </c>
      <c r="F2083" t="s">
        <v>2379</v>
      </c>
      <c r="G2083" s="11">
        <v>1</v>
      </c>
      <c r="H2083" t="s">
        <v>2379</v>
      </c>
      <c r="I2083" t="str" cm="1">
        <f t="array" ref="I2083">_xlfn.IFS(B2083&lt;=18,"UNDERWEIGHT",B2083&lt;=24.9,"NORMALWEIGHT",B2083&lt;=29.9,"OVERWEIGHT",B2083&gt;=30,"OBESITY")</f>
        <v>OVERWEIGHT</v>
      </c>
      <c r="J2083" t="str" cm="1">
        <f t="array" ref="J2083">_xlfn.IFS(C2083&lt;=5.7,"NORMAL",C2083&lt;=6.49,"PREDIABETES",C2083&gt;=6.5,"DIABETES")</f>
        <v>PREDIABETES</v>
      </c>
    </row>
    <row r="2084" spans="1:10" x14ac:dyDescent="0.25">
      <c r="A2084" t="s">
        <v>282</v>
      </c>
      <c r="B2084">
        <v>30.59</v>
      </c>
      <c r="C2084">
        <v>11.62</v>
      </c>
      <c r="D2084" t="s">
        <v>2379</v>
      </c>
      <c r="E2084" t="s">
        <v>2379</v>
      </c>
      <c r="F2084" t="s">
        <v>2379</v>
      </c>
      <c r="G2084" s="11">
        <v>0</v>
      </c>
      <c r="H2084" t="s">
        <v>2379</v>
      </c>
      <c r="I2084" t="str" cm="1">
        <f t="array" ref="I2084">_xlfn.IFS(B2084&lt;=18,"UNDERWEIGHT",B2084&lt;=24.9,"NORMALWEIGHT",B2084&lt;=29.9,"OVERWEIGHT",B2084&gt;=30,"OBESITY")</f>
        <v>OBESITY</v>
      </c>
      <c r="J2084" t="str" cm="1">
        <f t="array" ref="J2084">_xlfn.IFS(C2084&lt;=5.7,"NORMAL",C2084&lt;=6.4,"PREDIABETES",C2084&gt;=6.5,"DIABETES")</f>
        <v>DIABETES</v>
      </c>
    </row>
    <row r="2085" spans="1:10" x14ac:dyDescent="0.25">
      <c r="A2085" t="s">
        <v>281</v>
      </c>
      <c r="B2085">
        <v>22.6</v>
      </c>
      <c r="C2085">
        <v>6.04</v>
      </c>
      <c r="D2085" t="s">
        <v>2379</v>
      </c>
      <c r="E2085" t="s">
        <v>2379</v>
      </c>
      <c r="F2085" t="s">
        <v>2379</v>
      </c>
      <c r="G2085" s="11">
        <v>1</v>
      </c>
      <c r="H2085" t="s">
        <v>2379</v>
      </c>
      <c r="I2085" t="str" cm="1">
        <f t="array" ref="I2085">_xlfn.IFS(B2085&lt;=18,"UNDERWEIGHT",B2085&lt;=24.9,"NORMALWEIGHT",B2085&lt;=29.9,"OVERWEIGHT",B2085&gt;=30,"OBESITY")</f>
        <v>NORMALWEIGHT</v>
      </c>
      <c r="J2085" t="str" cm="1">
        <f t="array" ref="J2085">_xlfn.IFS(C2085&lt;=5.7,"NORMAL",C2085&lt;=6.4,"PREDIABETES",C2085&gt;=6.5,"DIABETES")</f>
        <v>PREDIABETES</v>
      </c>
    </row>
    <row r="2086" spans="1:10" x14ac:dyDescent="0.25">
      <c r="A2086" t="s">
        <v>280</v>
      </c>
      <c r="B2086">
        <v>28.785</v>
      </c>
      <c r="C2086">
        <v>8.82</v>
      </c>
      <c r="D2086" t="s">
        <v>2379</v>
      </c>
      <c r="E2086" t="s">
        <v>2379</v>
      </c>
      <c r="F2086" t="s">
        <v>2379</v>
      </c>
      <c r="G2086" s="11">
        <v>0</v>
      </c>
      <c r="H2086" t="s">
        <v>2379</v>
      </c>
      <c r="I2086" t="str" cm="1">
        <f t="array" ref="I2086">_xlfn.IFS(B2086&lt;=18,"UNDERWEIGHT",B2086&lt;=24.9,"NORMALWEIGHT",B2086&lt;=29.9,"OVERWEIGHT",B2086&gt;=30,"OBESITY")</f>
        <v>OVERWEIGHT</v>
      </c>
      <c r="J2086" t="str" cm="1">
        <f t="array" ref="J2086">_xlfn.IFS(C2086&lt;=5.7,"NORMAL",C2086&lt;=6.4,"PREDIABETES",C2086&gt;=6.5,"DIABETES")</f>
        <v>DIABETES</v>
      </c>
    </row>
    <row r="2087" spans="1:10" x14ac:dyDescent="0.25">
      <c r="A2087" t="s">
        <v>279</v>
      </c>
      <c r="B2087">
        <v>50.38</v>
      </c>
      <c r="C2087">
        <v>5.8</v>
      </c>
      <c r="D2087" t="s">
        <v>2379</v>
      </c>
      <c r="E2087" t="s">
        <v>2379</v>
      </c>
      <c r="F2087" t="s">
        <v>2379</v>
      </c>
      <c r="G2087" s="11">
        <v>0</v>
      </c>
      <c r="H2087" t="s">
        <v>2379</v>
      </c>
      <c r="I2087" t="str" cm="1">
        <f t="array" ref="I2087">_xlfn.IFS(B2087&lt;=18,"UNDERWEIGHT",B2087&lt;=24.9,"NORMALWEIGHT",B2087&lt;=29.9,"OVERWEIGHT",B2087&gt;=30,"OBESITY")</f>
        <v>OBESITY</v>
      </c>
      <c r="J2087" t="str" cm="1">
        <f t="array" ref="J2087">_xlfn.IFS(C2087&lt;=5.7,"NORMAL",C2087&lt;=6.4,"PREDIABETES",C2087&gt;=6.5,"DIABETES")</f>
        <v>PREDIABETES</v>
      </c>
    </row>
    <row r="2088" spans="1:10" x14ac:dyDescent="0.25">
      <c r="A2088" t="s">
        <v>278</v>
      </c>
      <c r="B2088">
        <v>35.200000000000003</v>
      </c>
      <c r="C2088">
        <v>4.28</v>
      </c>
      <c r="D2088" t="s">
        <v>2379</v>
      </c>
      <c r="E2088" t="s">
        <v>2379</v>
      </c>
      <c r="F2088" t="s">
        <v>2379</v>
      </c>
      <c r="G2088" s="11">
        <v>0</v>
      </c>
      <c r="H2088" t="s">
        <v>2379</v>
      </c>
      <c r="I2088" t="str" cm="1">
        <f t="array" ref="I2088">_xlfn.IFS(B2088&lt;=18,"UNDERWEIGHT",B2088&lt;=24.9,"NORMALWEIGHT",B2088&lt;=29.9,"OVERWEIGHT",B2088&gt;=30,"OBESITY")</f>
        <v>OBESITY</v>
      </c>
      <c r="J2088" t="str" cm="1">
        <f t="array" ref="J2088">_xlfn.IFS(C2088&lt;=5.7,"NORMAL",C2088&lt;=6.4,"PREDIABETES",C2088&gt;=6.5,"DIABETES")</f>
        <v>NORMAL</v>
      </c>
    </row>
    <row r="2089" spans="1:10" x14ac:dyDescent="0.25">
      <c r="A2089" t="s">
        <v>277</v>
      </c>
      <c r="B2089">
        <v>35.72</v>
      </c>
      <c r="C2089">
        <v>5.5</v>
      </c>
      <c r="D2089" t="s">
        <v>2380</v>
      </c>
      <c r="E2089" t="s">
        <v>2379</v>
      </c>
      <c r="F2089" t="s">
        <v>2379</v>
      </c>
      <c r="G2089" s="11">
        <v>0</v>
      </c>
      <c r="H2089" t="s">
        <v>2379</v>
      </c>
      <c r="I2089" t="str" cm="1">
        <f t="array" ref="I2089">_xlfn.IFS(B2089&lt;=18,"UNDERWEIGHT",B2089&lt;=24.9,"NORMALWEIGHT",B2089&lt;=29.9,"OVERWEIGHT",B2089&gt;=30,"OBESITY")</f>
        <v>OBESITY</v>
      </c>
      <c r="J2089" t="str" cm="1">
        <f t="array" ref="J2089">_xlfn.IFS(C2089&lt;=5.7,"NORMAL",C2089&lt;=6.4,"PREDIABETES",C2089&gt;=6.5,"DIABETES")</f>
        <v>NORMAL</v>
      </c>
    </row>
    <row r="2090" spans="1:10" x14ac:dyDescent="0.25">
      <c r="A2090" t="s">
        <v>276</v>
      </c>
      <c r="B2090">
        <v>24.51</v>
      </c>
      <c r="C2090">
        <v>4.6900000000000004</v>
      </c>
      <c r="D2090" t="s">
        <v>2379</v>
      </c>
      <c r="E2090" t="s">
        <v>2379</v>
      </c>
      <c r="F2090" t="s">
        <v>2379</v>
      </c>
      <c r="G2090" s="11">
        <v>0</v>
      </c>
      <c r="H2090" t="s">
        <v>2379</v>
      </c>
      <c r="I2090" t="str" cm="1">
        <f t="array" ref="I2090">_xlfn.IFS(B2090&lt;=18,"UNDERWEIGHT",B2090&lt;=24.9,"NORMALWEIGHT",B2090&lt;=29.9,"OVERWEIGHT",B2090&gt;=30,"OBESITY")</f>
        <v>NORMALWEIGHT</v>
      </c>
      <c r="J2090" t="str" cm="1">
        <f t="array" ref="J2090">_xlfn.IFS(C2090&lt;=5.7,"NORMAL",C2090&lt;=6.4,"PREDIABETES",C2090&gt;=6.5,"DIABETES")</f>
        <v>NORMAL</v>
      </c>
    </row>
    <row r="2091" spans="1:10" x14ac:dyDescent="0.25">
      <c r="A2091" t="s">
        <v>274</v>
      </c>
      <c r="B2091">
        <v>23.844999999999999</v>
      </c>
      <c r="C2091">
        <v>4.43</v>
      </c>
      <c r="D2091" t="s">
        <v>2379</v>
      </c>
      <c r="E2091" t="s">
        <v>2379</v>
      </c>
      <c r="F2091" t="s">
        <v>2379</v>
      </c>
      <c r="G2091" s="11">
        <v>0</v>
      </c>
      <c r="H2091" t="s">
        <v>2379</v>
      </c>
      <c r="I2091" t="str" cm="1">
        <f t="array" ref="I2091">_xlfn.IFS(B2091&lt;=18,"UNDERWEIGHT",B2091&lt;=24.9,"NORMALWEIGHT",B2091&lt;=29.9,"OVERWEIGHT",B2091&gt;=30,"OBESITY")</f>
        <v>NORMALWEIGHT</v>
      </c>
      <c r="J2091" t="str" cm="1">
        <f t="array" ref="J2091">_xlfn.IFS(C2091&lt;=5.7,"NORMAL",C2091&lt;=6.4,"PREDIABETES",C2091&gt;=6.5,"DIABETES")</f>
        <v>NORMAL</v>
      </c>
    </row>
    <row r="2092" spans="1:10" x14ac:dyDescent="0.25">
      <c r="A2092" t="s">
        <v>273</v>
      </c>
      <c r="B2092">
        <v>15.68</v>
      </c>
      <c r="C2092">
        <v>6.16</v>
      </c>
      <c r="D2092" t="s">
        <v>2380</v>
      </c>
      <c r="E2092" t="s">
        <v>2379</v>
      </c>
      <c r="F2092" t="s">
        <v>2379</v>
      </c>
      <c r="G2092" s="11">
        <v>1</v>
      </c>
      <c r="H2092" t="s">
        <v>2379</v>
      </c>
      <c r="I2092" t="str" cm="1">
        <f t="array" ref="I2092">_xlfn.IFS(B2092&lt;=18,"UNDERWEIGHT",B2092&lt;=24.9,"NORMALWEIGHT",B2092&lt;=29.9,"OVERWEIGHT",B2092&gt;=30,"OBESITY")</f>
        <v>UNDERWEIGHT</v>
      </c>
      <c r="J2092" t="str" cm="1">
        <f t="array" ref="J2092">_xlfn.IFS(C2092&lt;=5.7,"NORMAL",C2092&lt;=6.4,"PREDIABETES",C2092&gt;=6.5,"DIABETES")</f>
        <v>PREDIABETES</v>
      </c>
    </row>
    <row r="2093" spans="1:10" x14ac:dyDescent="0.25">
      <c r="A2093" t="s">
        <v>272</v>
      </c>
      <c r="B2093">
        <v>32.395000000000003</v>
      </c>
      <c r="C2093">
        <v>6.66</v>
      </c>
      <c r="D2093" t="s">
        <v>2379</v>
      </c>
      <c r="E2093" t="s">
        <v>2379</v>
      </c>
      <c r="F2093" t="s">
        <v>2379</v>
      </c>
      <c r="G2093" s="11">
        <v>0</v>
      </c>
      <c r="H2093" t="s">
        <v>2379</v>
      </c>
      <c r="I2093" t="str" cm="1">
        <f t="array" ref="I2093">_xlfn.IFS(B2093&lt;=18,"UNDERWEIGHT",B2093&lt;=24.9,"NORMALWEIGHT",B2093&lt;=29.9,"OVERWEIGHT",B2093&gt;=30,"OBESITY")</f>
        <v>OBESITY</v>
      </c>
      <c r="J2093" t="str" cm="1">
        <f t="array" ref="J2093">_xlfn.IFS(C2093&lt;=5.7,"NORMAL",C2093&lt;=6.4,"PREDIABETES",C2093&gt;=6.5,"DIABETES")</f>
        <v>DIABETES</v>
      </c>
    </row>
    <row r="2094" spans="1:10" x14ac:dyDescent="0.25">
      <c r="A2094" t="s">
        <v>271</v>
      </c>
      <c r="B2094">
        <v>23.655000000000001</v>
      </c>
      <c r="C2094">
        <v>5.92</v>
      </c>
      <c r="D2094" t="s">
        <v>2379</v>
      </c>
      <c r="E2094" t="s">
        <v>2379</v>
      </c>
      <c r="F2094" t="s">
        <v>2379</v>
      </c>
      <c r="G2094" s="11">
        <v>1</v>
      </c>
      <c r="H2094" t="s">
        <v>2379</v>
      </c>
      <c r="I2094" t="str" cm="1">
        <f t="array" ref="I2094">_xlfn.IFS(B2094&lt;=18,"UNDERWEIGHT",B2094&lt;=24.9,"NORMALWEIGHT",B2094&lt;=29.9,"OVERWEIGHT",B2094&gt;=30,"OBESITY")</f>
        <v>NORMALWEIGHT</v>
      </c>
      <c r="J2094" t="str" cm="1">
        <f t="array" ref="J2094">_xlfn.IFS(C2094&lt;=5.7,"NORMAL",C2094&lt;=6.4,"PREDIABETES",C2094&gt;=6.5,"DIABETES")</f>
        <v>PREDIABETES</v>
      </c>
    </row>
    <row r="2095" spans="1:10" x14ac:dyDescent="0.25">
      <c r="A2095" t="s">
        <v>270</v>
      </c>
      <c r="B2095">
        <v>28.4</v>
      </c>
      <c r="C2095">
        <v>5.97</v>
      </c>
      <c r="D2095" t="s">
        <v>2379</v>
      </c>
      <c r="E2095" t="s">
        <v>2379</v>
      </c>
      <c r="F2095" t="s">
        <v>2380</v>
      </c>
      <c r="G2095" s="11">
        <v>1</v>
      </c>
      <c r="H2095" t="s">
        <v>2379</v>
      </c>
      <c r="I2095" t="str" cm="1">
        <f t="array" ref="I2095">_xlfn.IFS(B2095&lt;=18,"UNDERWEIGHT",B2095&lt;=24.9,"NORMALWEIGHT",B2095&lt;=29.9,"OVERWEIGHT",B2095&gt;=30,"OBESITY")</f>
        <v>OVERWEIGHT</v>
      </c>
      <c r="J2095" t="str" cm="1">
        <f t="array" ref="J2095">_xlfn.IFS(C2095&lt;=5.7,"NORMAL",C2095&lt;=6.4,"PREDIABETES",C2095&gt;=6.5,"DIABETES")</f>
        <v>PREDIABETES</v>
      </c>
    </row>
    <row r="2096" spans="1:10" x14ac:dyDescent="0.25">
      <c r="A2096" t="s">
        <v>269</v>
      </c>
      <c r="B2096">
        <v>35.42</v>
      </c>
      <c r="C2096">
        <v>4.6399999999999997</v>
      </c>
      <c r="D2096" t="s">
        <v>2380</v>
      </c>
      <c r="E2096" t="s">
        <v>2379</v>
      </c>
      <c r="F2096" t="s">
        <v>2379</v>
      </c>
      <c r="G2096" s="11">
        <v>0</v>
      </c>
      <c r="H2096" t="s">
        <v>2379</v>
      </c>
      <c r="I2096" t="str" cm="1">
        <f t="array" ref="I2096">_xlfn.IFS(B2096&lt;=18,"UNDERWEIGHT",B2096&lt;=24.9,"NORMALWEIGHT",B2096&lt;=29.9,"OVERWEIGHT",B2096&gt;=30,"OBESITY")</f>
        <v>OBESITY</v>
      </c>
      <c r="J2096" t="str" cm="1">
        <f t="array" ref="J2096">_xlfn.IFS(C2096&lt;=5.7,"NORMAL",C2096&lt;=6.4,"PREDIABETES",C2096&gt;=6.5,"DIABETES")</f>
        <v>NORMAL</v>
      </c>
    </row>
    <row r="2097" spans="1:10" x14ac:dyDescent="0.25">
      <c r="A2097" t="s">
        <v>268</v>
      </c>
      <c r="B2097">
        <v>26.18</v>
      </c>
      <c r="C2097">
        <v>6.12</v>
      </c>
      <c r="D2097" t="s">
        <v>2379</v>
      </c>
      <c r="E2097" t="s">
        <v>2380</v>
      </c>
      <c r="F2097" t="s">
        <v>2379</v>
      </c>
      <c r="G2097" s="11">
        <v>1</v>
      </c>
      <c r="H2097" t="s">
        <v>2379</v>
      </c>
      <c r="I2097" t="str" cm="1">
        <f t="array" ref="I2097">_xlfn.IFS(B2097&lt;=18,"UNDERWEIGHT",B2097&lt;=24.9,"NORMALWEIGHT",B2097&lt;=29.9,"OVERWEIGHT",B2097&gt;=30,"OBESITY")</f>
        <v>OVERWEIGHT</v>
      </c>
      <c r="J2097" t="str" cm="1">
        <f t="array" ref="J2097">_xlfn.IFS(C2097&lt;=5.7,"NORMAL",C2097&lt;=6.4,"PREDIABETES",C2097&gt;=6.5,"DIABETES")</f>
        <v>PREDIABETES</v>
      </c>
    </row>
    <row r="2098" spans="1:10" x14ac:dyDescent="0.25">
      <c r="A2098" t="s">
        <v>267</v>
      </c>
      <c r="B2098">
        <v>20.8</v>
      </c>
      <c r="C2098">
        <v>4.87</v>
      </c>
      <c r="D2098" t="s">
        <v>2380</v>
      </c>
      <c r="E2098" t="s">
        <v>2379</v>
      </c>
      <c r="F2098" t="s">
        <v>2379</v>
      </c>
      <c r="G2098" s="11">
        <v>0</v>
      </c>
      <c r="H2098" t="s">
        <v>2379</v>
      </c>
      <c r="I2098" t="str" cm="1">
        <f t="array" ref="I2098">_xlfn.IFS(B2098&lt;=18,"UNDERWEIGHT",B2098&lt;=24.9,"NORMALWEIGHT",B2098&lt;=29.9,"OVERWEIGHT",B2098&gt;=30,"OBESITY")</f>
        <v>NORMALWEIGHT</v>
      </c>
      <c r="J2098" t="str" cm="1">
        <f t="array" ref="J2098">_xlfn.IFS(C2098&lt;=5.7,"NORMAL",C2098&lt;=6.4,"PREDIABETES",C2098&gt;=6.5,"DIABETES")</f>
        <v>NORMAL</v>
      </c>
    </row>
    <row r="2099" spans="1:10" x14ac:dyDescent="0.25">
      <c r="A2099" t="s">
        <v>266</v>
      </c>
      <c r="B2099">
        <v>15.82</v>
      </c>
      <c r="C2099">
        <v>4.5999999999999996</v>
      </c>
      <c r="D2099" t="s">
        <v>2379</v>
      </c>
      <c r="E2099" t="s">
        <v>2379</v>
      </c>
      <c r="F2099" t="s">
        <v>2379</v>
      </c>
      <c r="G2099" s="11">
        <v>0</v>
      </c>
      <c r="H2099" t="s">
        <v>2379</v>
      </c>
      <c r="I2099" t="str" cm="1">
        <f t="array" ref="I2099">_xlfn.IFS(B2099&lt;=18,"UNDERWEIGHT",B2099&lt;=24.9,"NORMALWEIGHT",B2099&lt;=29.9,"OVERWEIGHT",B2099&gt;=30,"OBESITY")</f>
        <v>UNDERWEIGHT</v>
      </c>
      <c r="J2099" t="str" cm="1">
        <f t="array" ref="J2099">_xlfn.IFS(C2099&lt;=5.7,"NORMAL",C2099&lt;=6.4,"PREDIABETES",C2099&gt;=6.5,"DIABETES")</f>
        <v>NORMAL</v>
      </c>
    </row>
    <row r="2100" spans="1:10" x14ac:dyDescent="0.25">
      <c r="A2100" t="s">
        <v>265</v>
      </c>
      <c r="B2100">
        <v>17.670000000000002</v>
      </c>
      <c r="C2100">
        <v>4.78</v>
      </c>
      <c r="D2100" t="s">
        <v>2379</v>
      </c>
      <c r="E2100" t="s">
        <v>2379</v>
      </c>
      <c r="F2100" t="s">
        <v>2379</v>
      </c>
      <c r="G2100" s="11">
        <v>0</v>
      </c>
      <c r="H2100" t="s">
        <v>2379</v>
      </c>
      <c r="I2100" t="str" cm="1">
        <f t="array" ref="I2100">_xlfn.IFS(B2100&lt;=18,"UNDERWEIGHT",B2100&lt;=24.9,"NORMALWEIGHT",B2100&lt;=29.9,"OVERWEIGHT",B2100&gt;=30,"OBESITY")</f>
        <v>UNDERWEIGHT</v>
      </c>
      <c r="J2100" t="str" cm="1">
        <f t="array" ref="J2100">_xlfn.IFS(C2100&lt;=5.7,"NORMAL",C2100&lt;=6.4,"PREDIABETES",C2100&gt;=6.5,"DIABETES")</f>
        <v>NORMAL</v>
      </c>
    </row>
    <row r="2101" spans="1:10" x14ac:dyDescent="0.25">
      <c r="A2101" t="s">
        <v>264</v>
      </c>
      <c r="B2101">
        <v>31.92</v>
      </c>
      <c r="C2101">
        <v>11.05</v>
      </c>
      <c r="D2101" t="s">
        <v>2379</v>
      </c>
      <c r="E2101" t="s">
        <v>2379</v>
      </c>
      <c r="F2101" t="s">
        <v>2379</v>
      </c>
      <c r="G2101" s="11">
        <v>0</v>
      </c>
      <c r="H2101" t="s">
        <v>2379</v>
      </c>
      <c r="I2101" t="str" cm="1">
        <f t="array" ref="I2101">_xlfn.IFS(B2101&lt;=18,"UNDERWEIGHT",B2101&lt;=24.9,"NORMALWEIGHT",B2101&lt;=29.9,"OVERWEIGHT",B2101&gt;=30,"OBESITY")</f>
        <v>OBESITY</v>
      </c>
      <c r="J2101" t="str" cm="1">
        <f t="array" ref="J2101">_xlfn.IFS(C2101&lt;=5.7,"NORMAL",C2101&lt;=6.4,"PREDIABETES",C2101&gt;=6.5,"DIABETES")</f>
        <v>DIABETES</v>
      </c>
    </row>
    <row r="2102" spans="1:10" x14ac:dyDescent="0.25">
      <c r="A2102" t="s">
        <v>263</v>
      </c>
      <c r="B2102">
        <v>28.975000000000001</v>
      </c>
      <c r="C2102">
        <v>7.62</v>
      </c>
      <c r="D2102" t="s">
        <v>2379</v>
      </c>
      <c r="E2102" t="s">
        <v>2379</v>
      </c>
      <c r="F2102" t="s">
        <v>2379</v>
      </c>
      <c r="G2102" s="11">
        <v>0</v>
      </c>
      <c r="H2102" t="s">
        <v>2379</v>
      </c>
      <c r="I2102" t="str" cm="1">
        <f t="array" ref="I2102">_xlfn.IFS(B2102&lt;=18,"UNDERWEIGHT",B2102&lt;=24.9,"NORMALWEIGHT",B2102&lt;=29.9,"OVERWEIGHT",B2102&gt;=30,"OBESITY")</f>
        <v>OVERWEIGHT</v>
      </c>
      <c r="J2102" t="str" cm="1">
        <f t="array" ref="J2102">_xlfn.IFS(C2102&lt;=5.7,"NORMAL",C2102&lt;=6.4,"PREDIABETES",C2102&gt;=6.5,"DIABETES")</f>
        <v>DIABETES</v>
      </c>
    </row>
    <row r="2103" spans="1:10" x14ac:dyDescent="0.25">
      <c r="A2103" t="s">
        <v>262</v>
      </c>
      <c r="B2103">
        <v>31.73</v>
      </c>
      <c r="C2103">
        <v>4.78</v>
      </c>
      <c r="D2103" t="s">
        <v>2380</v>
      </c>
      <c r="E2103" t="s">
        <v>2380</v>
      </c>
      <c r="F2103" t="s">
        <v>2379</v>
      </c>
      <c r="G2103" s="11">
        <v>2</v>
      </c>
      <c r="H2103" t="s">
        <v>2379</v>
      </c>
      <c r="I2103" t="str" cm="1">
        <f t="array" ref="I2103">_xlfn.IFS(B2103&lt;=18,"UNDERWEIGHT",B2103&lt;=24.9,"NORMALWEIGHT",B2103&lt;=29.9,"OVERWEIGHT",B2103&gt;=30,"OBESITY")</f>
        <v>OBESITY</v>
      </c>
      <c r="J2103" t="str" cm="1">
        <f t="array" ref="J2103">_xlfn.IFS(C2103&lt;=5.7,"NORMAL",C2103&lt;=6.4,"PREDIABETES",C2103&gt;=6.5,"DIABETES")</f>
        <v>NORMAL</v>
      </c>
    </row>
    <row r="2104" spans="1:10" x14ac:dyDescent="0.25">
      <c r="A2104" t="s">
        <v>261</v>
      </c>
      <c r="B2104">
        <v>28.88</v>
      </c>
      <c r="C2104">
        <v>6.09</v>
      </c>
      <c r="D2104" t="s">
        <v>2380</v>
      </c>
      <c r="E2104" t="s">
        <v>2380</v>
      </c>
      <c r="F2104" t="s">
        <v>2379</v>
      </c>
      <c r="G2104" s="11">
        <v>2</v>
      </c>
      <c r="H2104" t="s">
        <v>2379</v>
      </c>
      <c r="I2104" t="str" cm="1">
        <f t="array" ref="I2104">_xlfn.IFS(B2104&lt;=18,"UNDERWEIGHT",B2104&lt;=24.9,"NORMALWEIGHT",B2104&lt;=29.9,"OVERWEIGHT",B2104&gt;=30,"OBESITY")</f>
        <v>OVERWEIGHT</v>
      </c>
      <c r="J2104" t="str" cm="1">
        <f t="array" ref="J2104">_xlfn.IFS(C2104&lt;=5.7,"NORMAL",C2104&lt;=6.4,"PREDIABETES",C2104&gt;=6.5,"DIABETES")</f>
        <v>PREDIABETES</v>
      </c>
    </row>
    <row r="2105" spans="1:10" x14ac:dyDescent="0.25">
      <c r="A2105" t="s">
        <v>260</v>
      </c>
      <c r="B2105">
        <v>25.555</v>
      </c>
      <c r="C2105">
        <v>5.1100000000000003</v>
      </c>
      <c r="D2105" t="s">
        <v>2379</v>
      </c>
      <c r="E2105" t="s">
        <v>2379</v>
      </c>
      <c r="F2105" t="s">
        <v>2380</v>
      </c>
      <c r="G2105" s="11">
        <v>1</v>
      </c>
      <c r="H2105" t="s">
        <v>2379</v>
      </c>
      <c r="I2105" t="str" cm="1">
        <f t="array" ref="I2105">_xlfn.IFS(B2105&lt;=18,"UNDERWEIGHT",B2105&lt;=24.9,"NORMALWEIGHT",B2105&lt;=29.9,"OVERWEIGHT",B2105&gt;=30,"OBESITY")</f>
        <v>OVERWEIGHT</v>
      </c>
      <c r="J2105" t="str" cm="1">
        <f t="array" ref="J2105">_xlfn.IFS(C2105&lt;=5.7,"NORMAL",C2105&lt;=6.4,"PREDIABETES",C2105&gt;=6.5,"DIABETES")</f>
        <v>NORMAL</v>
      </c>
    </row>
    <row r="2106" spans="1:10" x14ac:dyDescent="0.25">
      <c r="A2106" t="s">
        <v>259</v>
      </c>
      <c r="B2106">
        <v>37.29</v>
      </c>
      <c r="C2106">
        <v>4.46</v>
      </c>
      <c r="D2106" t="s">
        <v>2379</v>
      </c>
      <c r="E2106" t="s">
        <v>2380</v>
      </c>
      <c r="F2106" t="s">
        <v>2379</v>
      </c>
      <c r="G2106" s="11">
        <v>1</v>
      </c>
      <c r="H2106" t="s">
        <v>2379</v>
      </c>
      <c r="I2106" t="str" cm="1">
        <f t="array" ref="I2106">_xlfn.IFS(B2106&lt;=18,"UNDERWEIGHT",B2106&lt;=24.9,"NORMALWEIGHT",B2106&lt;=29.9,"OVERWEIGHT",B2106&gt;=30,"OBESITY")</f>
        <v>OBESITY</v>
      </c>
      <c r="J2106" t="str" cm="1">
        <f t="array" ref="J2106">_xlfn.IFS(C2106&lt;=5.7,"NORMAL",C2106&lt;=6.4,"PREDIABETES",C2106&gt;=6.5,"DIABETES")</f>
        <v>NORMAL</v>
      </c>
    </row>
    <row r="2107" spans="1:10" x14ac:dyDescent="0.25">
      <c r="A2107" t="s">
        <v>258</v>
      </c>
      <c r="B2107">
        <v>40.28</v>
      </c>
      <c r="C2107">
        <v>6.11</v>
      </c>
      <c r="D2107" t="s">
        <v>2379</v>
      </c>
      <c r="E2107" t="s">
        <v>2380</v>
      </c>
      <c r="F2107" t="s">
        <v>2379</v>
      </c>
      <c r="G2107" s="11">
        <v>1</v>
      </c>
      <c r="H2107" t="s">
        <v>2379</v>
      </c>
      <c r="I2107" t="str" cm="1">
        <f t="array" ref="I2107">_xlfn.IFS(B2107&lt;=18,"UNDERWEIGHT",B2107&lt;=24.9,"NORMALWEIGHT",B2107&lt;=29.9,"OVERWEIGHT",B2107&gt;=30,"OBESITY")</f>
        <v>OBESITY</v>
      </c>
      <c r="J2107" t="str" cm="1">
        <f t="array" ref="J2107">_xlfn.IFS(C2107&lt;=5.7,"NORMAL",C2107&lt;=6.4,"PREDIABETES",C2107&gt;=6.5,"DIABETES")</f>
        <v>PREDIABETES</v>
      </c>
    </row>
    <row r="2108" spans="1:10" x14ac:dyDescent="0.25">
      <c r="A2108" t="s">
        <v>257</v>
      </c>
      <c r="B2108">
        <v>40.185000000000002</v>
      </c>
      <c r="C2108">
        <v>4.66</v>
      </c>
      <c r="D2108" t="s">
        <v>2379</v>
      </c>
      <c r="E2108" t="s">
        <v>2380</v>
      </c>
      <c r="F2108" t="s">
        <v>2379</v>
      </c>
      <c r="G2108" s="11">
        <v>1</v>
      </c>
      <c r="H2108" t="s">
        <v>2379</v>
      </c>
      <c r="I2108" t="str" cm="1">
        <f t="array" ref="I2108">_xlfn.IFS(B2108&lt;=18,"UNDERWEIGHT",B2108&lt;=24.9,"NORMALWEIGHT",B2108&lt;=29.9,"OVERWEIGHT",B2108&gt;=30,"OBESITY")</f>
        <v>OBESITY</v>
      </c>
      <c r="J2108" t="str" cm="1">
        <f t="array" ref="J2108">_xlfn.IFS(C2108&lt;=5.7,"NORMAL",C2108&lt;=6.4,"PREDIABETES",C2108&gt;=6.5,"DIABETES")</f>
        <v>NORMAL</v>
      </c>
    </row>
    <row r="2109" spans="1:10" x14ac:dyDescent="0.25">
      <c r="A2109" t="s">
        <v>256</v>
      </c>
      <c r="B2109">
        <v>23.57</v>
      </c>
      <c r="C2109">
        <v>6.14</v>
      </c>
      <c r="D2109" t="s">
        <v>2379</v>
      </c>
      <c r="E2109" t="s">
        <v>2379</v>
      </c>
      <c r="F2109" t="s">
        <v>2379</v>
      </c>
      <c r="G2109" s="11">
        <v>0</v>
      </c>
      <c r="H2109" t="s">
        <v>2379</v>
      </c>
      <c r="I2109" t="str" cm="1">
        <f t="array" ref="I2109">_xlfn.IFS(B2109&lt;=18,"UNDERWEIGHT",B2109&lt;=24.9,"NORMALWEIGHT",B2109&lt;=29.9,"OVERWEIGHT",B2109&gt;=30,"OBESITY")</f>
        <v>NORMALWEIGHT</v>
      </c>
      <c r="J2109" t="str" cm="1">
        <f t="array" ref="J2109">_xlfn.IFS(C2109&lt;=5.7,"NORMAL",C2109&lt;=6.4,"PREDIABETES",C2109&gt;=6.5,"DIABETES")</f>
        <v>PREDIABETES</v>
      </c>
    </row>
    <row r="2110" spans="1:10" x14ac:dyDescent="0.25">
      <c r="A2110" t="s">
        <v>255</v>
      </c>
      <c r="B2110">
        <v>35.625</v>
      </c>
      <c r="C2110">
        <v>6.21</v>
      </c>
      <c r="D2110" t="s">
        <v>2379</v>
      </c>
      <c r="E2110" t="s">
        <v>2380</v>
      </c>
      <c r="F2110" t="s">
        <v>2379</v>
      </c>
      <c r="G2110" s="11">
        <v>1</v>
      </c>
      <c r="H2110" t="s">
        <v>2379</v>
      </c>
      <c r="I2110" t="str" cm="1">
        <f t="array" ref="I2110">_xlfn.IFS(B2110&lt;=18,"UNDERWEIGHT",B2110&lt;=24.9,"NORMALWEIGHT",B2110&lt;=29.9,"OVERWEIGHT",B2110&gt;=30,"OBESITY")</f>
        <v>OBESITY</v>
      </c>
      <c r="J2110" t="str" cm="1">
        <f t="array" ref="J2110">_xlfn.IFS(C2110&lt;=5.7,"NORMAL",C2110&lt;=6.4,"PREDIABETES",C2110&gt;=6.5,"DIABETES")</f>
        <v>PREDIABETES</v>
      </c>
    </row>
    <row r="2111" spans="1:10" x14ac:dyDescent="0.25">
      <c r="A2111" t="s">
        <v>254</v>
      </c>
      <c r="B2111">
        <v>33.155000000000001</v>
      </c>
      <c r="C2111">
        <v>4.5999999999999996</v>
      </c>
      <c r="D2111" t="s">
        <v>2379</v>
      </c>
      <c r="E2111" t="s">
        <v>2380</v>
      </c>
      <c r="F2111" t="s">
        <v>2379</v>
      </c>
      <c r="G2111" s="11">
        <v>1</v>
      </c>
      <c r="H2111" t="s">
        <v>2379</v>
      </c>
      <c r="I2111" t="str" cm="1">
        <f t="array" ref="I2111">_xlfn.IFS(B2111&lt;=18,"UNDERWEIGHT",B2111&lt;=24.9,"NORMALWEIGHT",B2111&lt;=29.9,"OVERWEIGHT",B2111&gt;=30,"OBESITY")</f>
        <v>OBESITY</v>
      </c>
      <c r="J2111" t="str" cm="1">
        <f t="array" ref="J2111">_xlfn.IFS(C2111&lt;=5.7,"NORMAL",C2111&lt;=6.4,"PREDIABETES",C2111&gt;=6.5,"DIABETES")</f>
        <v>NORMAL</v>
      </c>
    </row>
    <row r="2112" spans="1:10" x14ac:dyDescent="0.25">
      <c r="A2112" t="s">
        <v>253</v>
      </c>
      <c r="B2112">
        <v>31.92</v>
      </c>
      <c r="C2112">
        <v>5.04</v>
      </c>
      <c r="D2112" t="s">
        <v>2379</v>
      </c>
      <c r="E2112" t="s">
        <v>2380</v>
      </c>
      <c r="F2112" t="s">
        <v>2379</v>
      </c>
      <c r="G2112" s="11">
        <v>1</v>
      </c>
      <c r="H2112" t="s">
        <v>2379</v>
      </c>
      <c r="I2112" t="str" cm="1">
        <f t="array" ref="I2112">_xlfn.IFS(B2112&lt;=18,"UNDERWEIGHT",B2112&lt;=24.9,"NORMALWEIGHT",B2112&lt;=29.9,"OVERWEIGHT",B2112&gt;=30,"OBESITY")</f>
        <v>OBESITY</v>
      </c>
      <c r="J2112" t="str" cm="1">
        <f t="array" ref="J2112">_xlfn.IFS(C2112&lt;=5.7,"NORMAL",C2112&lt;=6.4,"PREDIABETES",C2112&gt;=6.5,"DIABETES")</f>
        <v>NORMAL</v>
      </c>
    </row>
    <row r="2113" spans="1:10" x14ac:dyDescent="0.25">
      <c r="A2113" t="s">
        <v>252</v>
      </c>
      <c r="B2113">
        <v>30.305</v>
      </c>
      <c r="C2113">
        <v>5.08</v>
      </c>
      <c r="D2113" t="s">
        <v>2379</v>
      </c>
      <c r="E2113" t="s">
        <v>2380</v>
      </c>
      <c r="F2113" t="s">
        <v>2379</v>
      </c>
      <c r="G2113" s="11">
        <v>1</v>
      </c>
      <c r="H2113" t="s">
        <v>2379</v>
      </c>
      <c r="I2113" t="str" cm="1">
        <f t="array" ref="I2113">_xlfn.IFS(B2113&lt;=18,"UNDERWEIGHT",B2113&lt;=24.9,"NORMALWEIGHT",B2113&lt;=29.9,"OVERWEIGHT",B2113&gt;=30,"OBESITY")</f>
        <v>OBESITY</v>
      </c>
      <c r="J2113" t="str" cm="1">
        <f t="array" ref="J2113">_xlfn.IFS(C2113&lt;=5.7,"NORMAL",C2113&lt;=6.4,"PREDIABETES",C2113&gt;=6.5,"DIABETES")</f>
        <v>NORMAL</v>
      </c>
    </row>
    <row r="2114" spans="1:10" x14ac:dyDescent="0.25">
      <c r="A2114" t="s">
        <v>251</v>
      </c>
      <c r="B2114">
        <v>30.114999999999998</v>
      </c>
      <c r="C2114">
        <v>4.38</v>
      </c>
      <c r="D2114" t="s">
        <v>2379</v>
      </c>
      <c r="E2114" t="s">
        <v>2380</v>
      </c>
      <c r="F2114" t="s">
        <v>2379</v>
      </c>
      <c r="G2114" s="11">
        <v>1</v>
      </c>
      <c r="H2114" t="s">
        <v>2379</v>
      </c>
      <c r="I2114" t="str" cm="1">
        <f t="array" ref="I2114">_xlfn.IFS(B2114&lt;=18,"UNDERWEIGHT",B2114&lt;=24.9,"NORMALWEIGHT",B2114&lt;=29.9,"OVERWEIGHT",B2114&gt;=30,"OBESITY")</f>
        <v>OBESITY</v>
      </c>
      <c r="J2114" t="str" cm="1">
        <f t="array" ref="J2114">_xlfn.IFS(C2114&lt;=5.7,"NORMAL",C2114&lt;=6.4,"PREDIABETES",C2114&gt;=6.5,"DIABETES")</f>
        <v>NORMAL</v>
      </c>
    </row>
    <row r="2115" spans="1:10" x14ac:dyDescent="0.25">
      <c r="A2115" t="s">
        <v>250</v>
      </c>
      <c r="B2115">
        <v>24.09</v>
      </c>
      <c r="C2115">
        <v>4.79</v>
      </c>
      <c r="D2115" t="s">
        <v>2379</v>
      </c>
      <c r="E2115" t="s">
        <v>2380</v>
      </c>
      <c r="F2115" t="s">
        <v>2379</v>
      </c>
      <c r="G2115" s="11">
        <v>1</v>
      </c>
      <c r="H2115" t="s">
        <v>2379</v>
      </c>
      <c r="I2115" t="str" cm="1">
        <f t="array" ref="I2115">_xlfn.IFS(B2115&lt;=18,"UNDERWEIGHT",B2115&lt;=24.9,"NORMALWEIGHT",B2115&lt;=29.9,"OVERWEIGHT",B2115&gt;=30,"OBESITY")</f>
        <v>NORMALWEIGHT</v>
      </c>
      <c r="J2115" t="str" cm="1">
        <f t="array" ref="J2115">_xlfn.IFS(C2115&lt;=5.7,"NORMAL",C2115&lt;=6.4,"PREDIABETES",C2115&gt;=6.5,"DIABETES")</f>
        <v>NORMAL</v>
      </c>
    </row>
    <row r="2116" spans="1:10" x14ac:dyDescent="0.25">
      <c r="A2116" t="s">
        <v>249</v>
      </c>
      <c r="B2116">
        <v>28.215</v>
      </c>
      <c r="C2116">
        <v>4.21</v>
      </c>
      <c r="D2116" t="s">
        <v>2379</v>
      </c>
      <c r="E2116" t="s">
        <v>2380</v>
      </c>
      <c r="F2116" t="s">
        <v>2379</v>
      </c>
      <c r="G2116" s="11">
        <v>1</v>
      </c>
      <c r="H2116" t="s">
        <v>2379</v>
      </c>
      <c r="I2116" t="str" cm="1">
        <f t="array" ref="I2116">_xlfn.IFS(B2116&lt;=18,"UNDERWEIGHT",B2116&lt;=24.9,"NORMALWEIGHT",B2116&lt;=29.9,"OVERWEIGHT",B2116&gt;=30,"OBESITY")</f>
        <v>OVERWEIGHT</v>
      </c>
      <c r="J2116" t="str" cm="1">
        <f t="array" ref="J2116">_xlfn.IFS(C2116&lt;=5.7,"NORMAL",C2116&lt;=6.4,"PREDIABETES",C2116&gt;=6.5,"DIABETES")</f>
        <v>NORMAL</v>
      </c>
    </row>
    <row r="2117" spans="1:10" x14ac:dyDescent="0.25">
      <c r="A2117" t="s">
        <v>247</v>
      </c>
      <c r="B2117">
        <v>26.315000000000001</v>
      </c>
      <c r="C2117">
        <v>5.47</v>
      </c>
      <c r="D2117" t="s">
        <v>2379</v>
      </c>
      <c r="E2117" t="s">
        <v>2380</v>
      </c>
      <c r="F2117" t="s">
        <v>2379</v>
      </c>
      <c r="G2117" s="11">
        <v>1</v>
      </c>
      <c r="H2117" t="s">
        <v>2379</v>
      </c>
      <c r="I2117" t="str" cm="1">
        <f t="array" ref="I2117">_xlfn.IFS(B2117&lt;=18,"UNDERWEIGHT",B2117&lt;=24.9,"NORMALWEIGHT",B2117&lt;=29.9,"OVERWEIGHT",B2117&gt;=30,"OBESITY")</f>
        <v>OVERWEIGHT</v>
      </c>
      <c r="J2117" t="str" cm="1">
        <f t="array" ref="J2117">_xlfn.IFS(C2117&lt;=5.7,"NORMAL",C2117&lt;=6.4,"PREDIABETES",C2117&gt;=6.5,"DIABETES")</f>
        <v>NORMAL</v>
      </c>
    </row>
    <row r="2118" spans="1:10" x14ac:dyDescent="0.25">
      <c r="A2118" t="s">
        <v>245</v>
      </c>
      <c r="B2118">
        <v>25.08</v>
      </c>
      <c r="C2118">
        <v>5.09</v>
      </c>
      <c r="D2118" t="s">
        <v>2379</v>
      </c>
      <c r="E2118" t="s">
        <v>2380</v>
      </c>
      <c r="F2118" t="s">
        <v>2379</v>
      </c>
      <c r="G2118" s="11">
        <v>1</v>
      </c>
      <c r="H2118" t="s">
        <v>2379</v>
      </c>
      <c r="I2118" t="str" cm="1">
        <f t="array" ref="I2118">_xlfn.IFS(B2118&lt;=18,"UNDERWEIGHT",B2118&lt;=24.9,"NORMALWEIGHT",B2118&lt;=29.9,"OVERWEIGHT",B2118&gt;=30,"OBESITY")</f>
        <v>OVERWEIGHT</v>
      </c>
      <c r="J2118" t="str" cm="1">
        <f t="array" ref="J2118">_xlfn.IFS(C2118&lt;=5.7,"NORMAL",C2118&lt;=6.4,"PREDIABETES",C2118&gt;=6.5,"DIABETES")</f>
        <v>NORMAL</v>
      </c>
    </row>
    <row r="2119" spans="1:10" x14ac:dyDescent="0.25">
      <c r="A2119" t="s">
        <v>244</v>
      </c>
      <c r="B2119">
        <v>15.41</v>
      </c>
      <c r="C2119">
        <v>5.08</v>
      </c>
      <c r="D2119" t="s">
        <v>2379</v>
      </c>
      <c r="E2119" t="s">
        <v>2379</v>
      </c>
      <c r="F2119" t="s">
        <v>2379</v>
      </c>
      <c r="G2119" s="11">
        <v>0</v>
      </c>
      <c r="H2119" t="s">
        <v>2379</v>
      </c>
      <c r="I2119" t="str" cm="1">
        <f t="array" ref="I2119">_xlfn.IFS(B2119&lt;=18,"UNDERWEIGHT",B2119&lt;=24.9,"NORMALWEIGHT",B2119&lt;=29.9,"OVERWEIGHT",B2119&gt;=30,"OBESITY")</f>
        <v>UNDERWEIGHT</v>
      </c>
      <c r="J2119" t="str" cm="1">
        <f t="array" ref="J2119">_xlfn.IFS(C2119&lt;=5.7,"NORMAL",C2119&lt;=6.4,"PREDIABETES",C2119&gt;=6.5,"DIABETES")</f>
        <v>NORMAL</v>
      </c>
    </row>
    <row r="2120" spans="1:10" x14ac:dyDescent="0.25">
      <c r="A2120" t="s">
        <v>243</v>
      </c>
      <c r="B2120">
        <v>23.83</v>
      </c>
      <c r="C2120">
        <v>5.68</v>
      </c>
      <c r="D2120" t="s">
        <v>2379</v>
      </c>
      <c r="E2120" t="s">
        <v>2379</v>
      </c>
      <c r="F2120" t="s">
        <v>2379</v>
      </c>
      <c r="G2120" s="11">
        <v>0</v>
      </c>
      <c r="H2120" t="s">
        <v>2379</v>
      </c>
      <c r="I2120" t="str" cm="1">
        <f t="array" ref="I2120">_xlfn.IFS(B2120&lt;=18,"UNDERWEIGHT",B2120&lt;=24.9,"NORMALWEIGHT",B2120&lt;=29.9,"OVERWEIGHT",B2120&gt;=30,"OBESITY")</f>
        <v>NORMALWEIGHT</v>
      </c>
      <c r="J2120" t="str" cm="1">
        <f t="array" ref="J2120">_xlfn.IFS(C2120&lt;=5.7,"NORMAL",C2120&lt;=6.4,"PREDIABETES",C2120&gt;=6.5,"DIABETES")</f>
        <v>NORMAL</v>
      </c>
    </row>
    <row r="2121" spans="1:10" x14ac:dyDescent="0.25">
      <c r="A2121" t="s">
        <v>242</v>
      </c>
      <c r="B2121">
        <v>36</v>
      </c>
      <c r="C2121">
        <v>4.66</v>
      </c>
      <c r="D2121" t="s">
        <v>2379</v>
      </c>
      <c r="E2121" t="s">
        <v>2380</v>
      </c>
      <c r="F2121" t="s">
        <v>2379</v>
      </c>
      <c r="G2121" s="11">
        <v>1</v>
      </c>
      <c r="H2121" t="s">
        <v>2379</v>
      </c>
      <c r="I2121" t="str" cm="1">
        <f t="array" ref="I2121">_xlfn.IFS(B2121&lt;=18,"UNDERWEIGHT",B2121&lt;=24.9,"NORMALWEIGHT",B2121&lt;=29.9,"OVERWEIGHT",B2121&gt;=30,"OBESITY")</f>
        <v>OBESITY</v>
      </c>
      <c r="J2121" t="str" cm="1">
        <f t="array" ref="J2121">_xlfn.IFS(C2121&lt;=5.7,"NORMAL",C2121&lt;=6.4,"PREDIABETES",C2121&gt;=6.5,"DIABETES")</f>
        <v>NORMAL</v>
      </c>
    </row>
    <row r="2122" spans="1:10" x14ac:dyDescent="0.25">
      <c r="A2122" t="s">
        <v>241</v>
      </c>
      <c r="B2122">
        <v>28.82</v>
      </c>
      <c r="C2122">
        <v>5.59</v>
      </c>
      <c r="D2122" t="s">
        <v>2379</v>
      </c>
      <c r="E2122" t="s">
        <v>2380</v>
      </c>
      <c r="F2122" t="s">
        <v>2379</v>
      </c>
      <c r="G2122" s="11">
        <v>1</v>
      </c>
      <c r="H2122" t="s">
        <v>2379</v>
      </c>
      <c r="I2122" t="str" cm="1">
        <f t="array" ref="I2122">_xlfn.IFS(B2122&lt;=18,"UNDERWEIGHT",B2122&lt;=24.9,"NORMALWEIGHT",B2122&lt;=29.9,"OVERWEIGHT",B2122&gt;=30,"OBESITY")</f>
        <v>OVERWEIGHT</v>
      </c>
      <c r="J2122" t="str" cm="1">
        <f t="array" ref="J2122">_xlfn.IFS(C2122&lt;=5.7,"NORMAL",C2122&lt;=6.4,"PREDIABETES",C2122&gt;=6.5,"DIABETES")</f>
        <v>NORMAL</v>
      </c>
    </row>
    <row r="2123" spans="1:10" x14ac:dyDescent="0.25">
      <c r="A2123" t="s">
        <v>240</v>
      </c>
      <c r="B2123">
        <v>28.05</v>
      </c>
      <c r="C2123">
        <v>6.2</v>
      </c>
      <c r="D2123" t="s">
        <v>2379</v>
      </c>
      <c r="E2123" t="s">
        <v>2380</v>
      </c>
      <c r="F2123" t="s">
        <v>2379</v>
      </c>
      <c r="G2123" s="11">
        <v>1</v>
      </c>
      <c r="H2123" t="s">
        <v>2379</v>
      </c>
      <c r="I2123" t="str" cm="1">
        <f t="array" ref="I2123">_xlfn.IFS(B2123&lt;=18,"UNDERWEIGHT",B2123&lt;=24.9,"NORMALWEIGHT",B2123&lt;=29.9,"OVERWEIGHT",B2123&gt;=30,"OBESITY")</f>
        <v>OVERWEIGHT</v>
      </c>
      <c r="J2123" t="str" cm="1">
        <f t="array" ref="J2123">_xlfn.IFS(C2123&lt;=5.7,"NORMAL",C2123&lt;=6.4,"PREDIABETES",C2123&gt;=6.5,"DIABETES")</f>
        <v>PREDIABETES</v>
      </c>
    </row>
    <row r="2124" spans="1:10" x14ac:dyDescent="0.25">
      <c r="A2124" t="s">
        <v>239</v>
      </c>
      <c r="B2124">
        <v>27.1</v>
      </c>
      <c r="C2124">
        <v>4.45</v>
      </c>
      <c r="D2124" t="s">
        <v>2379</v>
      </c>
      <c r="E2124" t="s">
        <v>2380</v>
      </c>
      <c r="F2124" t="s">
        <v>2379</v>
      </c>
      <c r="G2124" s="11">
        <v>1</v>
      </c>
      <c r="H2124" t="s">
        <v>2379</v>
      </c>
      <c r="I2124" t="str" cm="1">
        <f t="array" ref="I2124">_xlfn.IFS(B2124&lt;=18,"UNDERWEIGHT",B2124&lt;=24.9,"NORMALWEIGHT",B2124&lt;=29.9,"OVERWEIGHT",B2124&gt;=30,"OBESITY")</f>
        <v>OVERWEIGHT</v>
      </c>
      <c r="J2124" t="str" cm="1">
        <f t="array" ref="J2124">_xlfn.IFS(C2124&lt;=5.7,"NORMAL",C2124&lt;=6.4,"PREDIABETES",C2124&gt;=6.5,"DIABETES")</f>
        <v>NORMAL</v>
      </c>
    </row>
    <row r="2125" spans="1:10" x14ac:dyDescent="0.25">
      <c r="A2125" t="s">
        <v>238</v>
      </c>
      <c r="B2125">
        <v>24.3</v>
      </c>
      <c r="C2125">
        <v>6.1</v>
      </c>
      <c r="D2125" t="s">
        <v>2380</v>
      </c>
      <c r="E2125" t="s">
        <v>2380</v>
      </c>
      <c r="F2125" t="s">
        <v>2379</v>
      </c>
      <c r="G2125" s="11">
        <v>1</v>
      </c>
      <c r="H2125" t="s">
        <v>2379</v>
      </c>
      <c r="I2125" t="str" cm="1">
        <f t="array" ref="I2125">_xlfn.IFS(B2125&lt;=18,"UNDERWEIGHT",B2125&lt;=24.9,"NORMALWEIGHT",B2125&lt;=29.9,"OVERWEIGHT",B2125&gt;=30,"OBESITY")</f>
        <v>NORMALWEIGHT</v>
      </c>
      <c r="J2125" t="str" cm="1">
        <f t="array" ref="J2125">_xlfn.IFS(C2125&lt;=5.7,"NORMAL",C2125&lt;=6.4,"PREDIABETES",C2125&gt;=6.5,"DIABETES")</f>
        <v>PREDIABETES</v>
      </c>
    </row>
    <row r="2126" spans="1:10" x14ac:dyDescent="0.25">
      <c r="A2126" t="s">
        <v>237</v>
      </c>
      <c r="B2126">
        <v>30.72</v>
      </c>
      <c r="C2126">
        <v>6.06</v>
      </c>
      <c r="D2126" t="s">
        <v>2379</v>
      </c>
      <c r="E2126" t="s">
        <v>2380</v>
      </c>
      <c r="F2126" t="s">
        <v>2379</v>
      </c>
      <c r="G2126" s="11">
        <v>1</v>
      </c>
      <c r="H2126" t="s">
        <v>2379</v>
      </c>
      <c r="I2126" t="str" cm="1">
        <f t="array" ref="I2126">_xlfn.IFS(B2126&lt;=18,"UNDERWEIGHT",B2126&lt;=24.9,"NORMALWEIGHT",B2126&lt;=29.9,"OVERWEIGHT",B2126&gt;=30,"OBESITY")</f>
        <v>OBESITY</v>
      </c>
      <c r="J2126" t="str" cm="1">
        <f t="array" ref="J2126">_xlfn.IFS(C2126&lt;=5.7,"NORMAL",C2126&lt;=6.4,"PREDIABETES",C2126&gt;=6.5,"DIABETES")</f>
        <v>PREDIABETES</v>
      </c>
    </row>
    <row r="2127" spans="1:10" x14ac:dyDescent="0.25">
      <c r="A2127" t="s">
        <v>236</v>
      </c>
      <c r="B2127">
        <v>37.43</v>
      </c>
      <c r="C2127">
        <v>4.5599999999999996</v>
      </c>
      <c r="D2127" t="s">
        <v>2379</v>
      </c>
      <c r="E2127" t="s">
        <v>2379</v>
      </c>
      <c r="F2127" t="s">
        <v>2380</v>
      </c>
      <c r="G2127" s="11">
        <v>1</v>
      </c>
      <c r="H2127" t="s">
        <v>2379</v>
      </c>
      <c r="I2127" t="str" cm="1">
        <f t="array" ref="I2127">_xlfn.IFS(B2127&lt;=18,"UNDERWEIGHT",B2127&lt;=24.9,"NORMALWEIGHT",B2127&lt;=29.9,"OVERWEIGHT",B2127&gt;=30,"OBESITY")</f>
        <v>OBESITY</v>
      </c>
      <c r="J2127" t="str" cm="1">
        <f t="array" ref="J2127">_xlfn.IFS(C2127&lt;=5.7,"NORMAL",C2127&lt;=6.4,"PREDIABETES",C2127&gt;=6.5,"DIABETES")</f>
        <v>NORMAL</v>
      </c>
    </row>
    <row r="2128" spans="1:10" x14ac:dyDescent="0.25">
      <c r="A2128" t="s">
        <v>235</v>
      </c>
      <c r="B2128">
        <v>25.74</v>
      </c>
      <c r="C2128">
        <v>6.41</v>
      </c>
      <c r="D2128" t="s">
        <v>2380</v>
      </c>
      <c r="E2128" t="s">
        <v>2379</v>
      </c>
      <c r="F2128" t="s">
        <v>2380</v>
      </c>
      <c r="G2128" s="11">
        <v>1</v>
      </c>
      <c r="H2128" t="s">
        <v>2379</v>
      </c>
      <c r="I2128" t="str" cm="1">
        <f t="array" ref="I2128">_xlfn.IFS(B2128&lt;=18,"UNDERWEIGHT",B2128&lt;=24.9,"NORMALWEIGHT",B2128&lt;=29.9,"OVERWEIGHT",B2128&gt;=30,"OBESITY")</f>
        <v>OVERWEIGHT</v>
      </c>
      <c r="J2128" t="str" cm="1">
        <f t="array" ref="J2128">_xlfn.IFS(C2128&lt;=5.7,"NORMAL",C2128&lt;=6.49,"PREDIABETES",C2128&gt;=6.5,"DIABETES")</f>
        <v>PREDIABETES</v>
      </c>
    </row>
    <row r="2129" spans="1:10" x14ac:dyDescent="0.25">
      <c r="A2129" t="s">
        <v>234</v>
      </c>
      <c r="B2129">
        <v>36.575000000000003</v>
      </c>
      <c r="C2129">
        <v>5.57</v>
      </c>
      <c r="D2129" t="s">
        <v>2379</v>
      </c>
      <c r="E2129" t="s">
        <v>2379</v>
      </c>
      <c r="F2129" t="s">
        <v>2380</v>
      </c>
      <c r="G2129" s="11">
        <v>1</v>
      </c>
      <c r="H2129" t="s">
        <v>2379</v>
      </c>
      <c r="I2129" t="str" cm="1">
        <f t="array" ref="I2129">_xlfn.IFS(B2129&lt;=18,"UNDERWEIGHT",B2129&lt;=24.9,"NORMALWEIGHT",B2129&lt;=29.9,"OVERWEIGHT",B2129&gt;=30,"OBESITY")</f>
        <v>OBESITY</v>
      </c>
      <c r="J2129" t="str" cm="1">
        <f t="array" ref="J2129">_xlfn.IFS(C2129&lt;=5.7,"NORMAL",C2129&lt;=6.4,"PREDIABETES",C2129&gt;=6.5,"DIABETES")</f>
        <v>NORMAL</v>
      </c>
    </row>
    <row r="2130" spans="1:10" x14ac:dyDescent="0.25">
      <c r="A2130" t="s">
        <v>233</v>
      </c>
      <c r="B2130">
        <v>35.15</v>
      </c>
      <c r="C2130">
        <v>5.47</v>
      </c>
      <c r="D2130" t="s">
        <v>2379</v>
      </c>
      <c r="E2130" t="s">
        <v>2379</v>
      </c>
      <c r="F2130" t="s">
        <v>2380</v>
      </c>
      <c r="G2130" s="11">
        <v>1</v>
      </c>
      <c r="H2130" t="s">
        <v>2379</v>
      </c>
      <c r="I2130" t="str" cm="1">
        <f t="array" ref="I2130">_xlfn.IFS(B2130&lt;=18,"UNDERWEIGHT",B2130&lt;=24.9,"NORMALWEIGHT",B2130&lt;=29.9,"OVERWEIGHT",B2130&gt;=30,"OBESITY")</f>
        <v>OBESITY</v>
      </c>
      <c r="J2130" t="str" cm="1">
        <f t="array" ref="J2130">_xlfn.IFS(C2130&lt;=5.7,"NORMAL",C2130&lt;=6.4,"PREDIABETES",C2130&gt;=6.5,"DIABETES")</f>
        <v>NORMAL</v>
      </c>
    </row>
    <row r="2131" spans="1:10" x14ac:dyDescent="0.25">
      <c r="A2131" t="s">
        <v>232</v>
      </c>
      <c r="B2131">
        <v>32.11</v>
      </c>
      <c r="C2131">
        <v>4.43</v>
      </c>
      <c r="D2131" t="s">
        <v>2379</v>
      </c>
      <c r="E2131" t="s">
        <v>2379</v>
      </c>
      <c r="F2131" t="s">
        <v>2380</v>
      </c>
      <c r="G2131" s="11">
        <v>1</v>
      </c>
      <c r="H2131" t="s">
        <v>2379</v>
      </c>
      <c r="I2131" t="str" cm="1">
        <f t="array" ref="I2131">_xlfn.IFS(B2131&lt;=18,"UNDERWEIGHT",B2131&lt;=24.9,"NORMALWEIGHT",B2131&lt;=29.9,"OVERWEIGHT",B2131&gt;=30,"OBESITY")</f>
        <v>OBESITY</v>
      </c>
      <c r="J2131" t="str" cm="1">
        <f t="array" ref="J2131">_xlfn.IFS(C2131&lt;=5.7,"NORMAL",C2131&lt;=6.4,"PREDIABETES",C2131&gt;=6.5,"DIABETES")</f>
        <v>NORMAL</v>
      </c>
    </row>
    <row r="2132" spans="1:10" x14ac:dyDescent="0.25">
      <c r="A2132" t="s">
        <v>231</v>
      </c>
      <c r="B2132">
        <v>30.495000000000001</v>
      </c>
      <c r="C2132">
        <v>4.95</v>
      </c>
      <c r="D2132" t="s">
        <v>2379</v>
      </c>
      <c r="E2132" t="s">
        <v>2379</v>
      </c>
      <c r="F2132" t="s">
        <v>2380</v>
      </c>
      <c r="G2132" s="11">
        <v>1</v>
      </c>
      <c r="H2132" t="s">
        <v>2379</v>
      </c>
      <c r="I2132" t="str" cm="1">
        <f t="array" ref="I2132">_xlfn.IFS(B2132&lt;=18,"UNDERWEIGHT",B2132&lt;=24.9,"NORMALWEIGHT",B2132&lt;=29.9,"OVERWEIGHT",B2132&gt;=30,"OBESITY")</f>
        <v>OBESITY</v>
      </c>
      <c r="J2132" t="str" cm="1">
        <f t="array" ref="J2132">_xlfn.IFS(C2132&lt;=5.7,"NORMAL",C2132&lt;=6.4,"PREDIABETES",C2132&gt;=6.5,"DIABETES")</f>
        <v>NORMAL</v>
      </c>
    </row>
    <row r="2133" spans="1:10" x14ac:dyDescent="0.25">
      <c r="A2133" t="s">
        <v>230</v>
      </c>
      <c r="B2133">
        <v>29.24</v>
      </c>
      <c r="C2133">
        <v>4.04</v>
      </c>
      <c r="D2133" t="s">
        <v>2379</v>
      </c>
      <c r="E2133" t="s">
        <v>2380</v>
      </c>
      <c r="F2133" t="s">
        <v>2379</v>
      </c>
      <c r="G2133" s="11">
        <v>1</v>
      </c>
      <c r="H2133" t="s">
        <v>2379</v>
      </c>
      <c r="I2133" t="str" cm="1">
        <f t="array" ref="I2133">_xlfn.IFS(B2133&lt;=18,"UNDERWEIGHT",B2133&lt;=24.9,"NORMALWEIGHT",B2133&lt;=29.9,"OVERWEIGHT",B2133&gt;=30,"OBESITY")</f>
        <v>OVERWEIGHT</v>
      </c>
      <c r="J2133" t="str" cm="1">
        <f t="array" ref="J2133">_xlfn.IFS(C2133&lt;=5.7,"NORMAL",C2133&lt;=6.4,"PREDIABETES",C2133&gt;=6.5,"DIABETES")</f>
        <v>NORMAL</v>
      </c>
    </row>
    <row r="2134" spans="1:10" x14ac:dyDescent="0.25">
      <c r="A2134" t="s">
        <v>229</v>
      </c>
      <c r="B2134">
        <v>22.515000000000001</v>
      </c>
      <c r="C2134">
        <v>5.93</v>
      </c>
      <c r="D2134" t="s">
        <v>2379</v>
      </c>
      <c r="E2134" t="s">
        <v>2379</v>
      </c>
      <c r="F2134" t="s">
        <v>2380</v>
      </c>
      <c r="G2134" s="11">
        <v>1</v>
      </c>
      <c r="H2134" t="s">
        <v>2379</v>
      </c>
      <c r="I2134" t="str" cm="1">
        <f t="array" ref="I2134">_xlfn.IFS(B2134&lt;=18,"UNDERWEIGHT",B2134&lt;=24.9,"NORMALWEIGHT",B2134&lt;=29.9,"OVERWEIGHT",B2134&gt;=30,"OBESITY")</f>
        <v>NORMALWEIGHT</v>
      </c>
      <c r="J2134" t="str" cm="1">
        <f t="array" ref="J2134">_xlfn.IFS(C2134&lt;=5.7,"NORMAL",C2134&lt;=6.4,"PREDIABETES",C2134&gt;=6.5,"DIABETES")</f>
        <v>PREDIABETES</v>
      </c>
    </row>
    <row r="2135" spans="1:10" x14ac:dyDescent="0.25">
      <c r="A2135" t="s">
        <v>228</v>
      </c>
      <c r="B2135">
        <v>15.65</v>
      </c>
      <c r="C2135">
        <v>4.2300000000000004</v>
      </c>
      <c r="D2135" t="s">
        <v>2379</v>
      </c>
      <c r="E2135" t="s">
        <v>2379</v>
      </c>
      <c r="F2135" t="s">
        <v>2379</v>
      </c>
      <c r="G2135" s="11">
        <v>0</v>
      </c>
      <c r="H2135" t="s">
        <v>2379</v>
      </c>
      <c r="I2135" t="str" cm="1">
        <f t="array" ref="I2135">_xlfn.IFS(B2135&lt;=18,"UNDERWEIGHT",B2135&lt;=24.9,"NORMALWEIGHT",B2135&lt;=29.9,"OVERWEIGHT",B2135&gt;=30,"OBESITY")</f>
        <v>UNDERWEIGHT</v>
      </c>
      <c r="J2135" t="str" cm="1">
        <f t="array" ref="J2135">_xlfn.IFS(C2135&lt;=5.7,"NORMAL",C2135&lt;=6.4,"PREDIABETES",C2135&gt;=6.5,"DIABETES")</f>
        <v>NORMAL</v>
      </c>
    </row>
    <row r="2136" spans="1:10" x14ac:dyDescent="0.25">
      <c r="A2136" t="s">
        <v>227</v>
      </c>
      <c r="B2136">
        <v>27.36</v>
      </c>
      <c r="C2136">
        <v>5.59</v>
      </c>
      <c r="D2136" t="s">
        <v>2380</v>
      </c>
      <c r="E2136" t="s">
        <v>2379</v>
      </c>
      <c r="F2136" t="s">
        <v>2379</v>
      </c>
      <c r="G2136" s="11">
        <v>0</v>
      </c>
      <c r="H2136" t="s">
        <v>2379</v>
      </c>
      <c r="I2136" t="str" cm="1">
        <f t="array" ref="I2136">_xlfn.IFS(B2136&lt;=18,"UNDERWEIGHT",B2136&lt;=24.9,"NORMALWEIGHT",B2136&lt;=29.9,"OVERWEIGHT",B2136&gt;=30,"OBESITY")</f>
        <v>OVERWEIGHT</v>
      </c>
      <c r="J2136" t="str" cm="1">
        <f t="array" ref="J2136">_xlfn.IFS(C2136&lt;=5.7,"NORMAL",C2136&lt;=6.4,"PREDIABETES",C2136&gt;=6.5,"DIABETES")</f>
        <v>NORMAL</v>
      </c>
    </row>
    <row r="2137" spans="1:10" x14ac:dyDescent="0.25">
      <c r="A2137" t="s">
        <v>226</v>
      </c>
      <c r="B2137">
        <v>22.3</v>
      </c>
      <c r="C2137">
        <v>4.8899999999999997</v>
      </c>
      <c r="D2137" t="s">
        <v>2380</v>
      </c>
      <c r="E2137" t="s">
        <v>2379</v>
      </c>
      <c r="F2137" t="s">
        <v>2379</v>
      </c>
      <c r="G2137" s="11">
        <v>0</v>
      </c>
      <c r="H2137" t="s">
        <v>2379</v>
      </c>
      <c r="I2137" t="str" cm="1">
        <f t="array" ref="I2137">_xlfn.IFS(B2137&lt;=18,"UNDERWEIGHT",B2137&lt;=24.9,"NORMALWEIGHT",B2137&lt;=29.9,"OVERWEIGHT",B2137&gt;=30,"OBESITY")</f>
        <v>NORMALWEIGHT</v>
      </c>
      <c r="J2137" t="str" cm="1">
        <f t="array" ref="J2137">_xlfn.IFS(C2137&lt;=5.7,"NORMAL",C2137&lt;=6.4,"PREDIABETES",C2137&gt;=6.5,"DIABETES")</f>
        <v>NORMAL</v>
      </c>
    </row>
    <row r="2138" spans="1:10" x14ac:dyDescent="0.25">
      <c r="A2138" t="s">
        <v>225</v>
      </c>
      <c r="B2138">
        <v>26.03</v>
      </c>
      <c r="C2138">
        <v>5.81</v>
      </c>
      <c r="D2138" t="s">
        <v>2380</v>
      </c>
      <c r="E2138" t="s">
        <v>2379</v>
      </c>
      <c r="F2138" t="s">
        <v>2379</v>
      </c>
      <c r="G2138" s="11">
        <v>0</v>
      </c>
      <c r="H2138" t="s">
        <v>2379</v>
      </c>
      <c r="I2138" t="str" cm="1">
        <f t="array" ref="I2138">_xlfn.IFS(B2138&lt;=18,"UNDERWEIGHT",B2138&lt;=24.9,"NORMALWEIGHT",B2138&lt;=29.9,"OVERWEIGHT",B2138&gt;=30,"OBESITY")</f>
        <v>OVERWEIGHT</v>
      </c>
      <c r="J2138" t="str" cm="1">
        <f t="array" ref="J2138">_xlfn.IFS(C2138&lt;=5.7,"NORMAL",C2138&lt;=6.4,"PREDIABETES",C2138&gt;=6.5,"DIABETES")</f>
        <v>PREDIABETES</v>
      </c>
    </row>
    <row r="2139" spans="1:10" x14ac:dyDescent="0.25">
      <c r="A2139" t="s">
        <v>224</v>
      </c>
      <c r="B2139">
        <v>27.74</v>
      </c>
      <c r="C2139">
        <v>4.29</v>
      </c>
      <c r="D2139" t="s">
        <v>2379</v>
      </c>
      <c r="E2139" t="s">
        <v>2380</v>
      </c>
      <c r="F2139" t="s">
        <v>2379</v>
      </c>
      <c r="G2139" s="11">
        <v>1</v>
      </c>
      <c r="H2139" t="s">
        <v>2379</v>
      </c>
      <c r="I2139" t="str" cm="1">
        <f t="array" ref="I2139">_xlfn.IFS(B2139&lt;=18,"UNDERWEIGHT",B2139&lt;=24.9,"NORMALWEIGHT",B2139&lt;=29.9,"OVERWEIGHT",B2139&gt;=30,"OBESITY")</f>
        <v>OVERWEIGHT</v>
      </c>
      <c r="J2139" t="str" cm="1">
        <f t="array" ref="J2139">_xlfn.IFS(C2139&lt;=5.7,"NORMAL",C2139&lt;=6.4,"PREDIABETES",C2139&gt;=6.5,"DIABETES")</f>
        <v>NORMAL</v>
      </c>
    </row>
    <row r="2140" spans="1:10" x14ac:dyDescent="0.25">
      <c r="A2140" t="s">
        <v>223</v>
      </c>
      <c r="B2140">
        <v>32.11</v>
      </c>
      <c r="C2140">
        <v>4.03</v>
      </c>
      <c r="D2140" t="s">
        <v>2380</v>
      </c>
      <c r="E2140" t="s">
        <v>2380</v>
      </c>
      <c r="F2140" t="s">
        <v>2379</v>
      </c>
      <c r="G2140" s="11">
        <v>2</v>
      </c>
      <c r="H2140" t="s">
        <v>2379</v>
      </c>
      <c r="I2140" t="str" cm="1">
        <f t="array" ref="I2140">_xlfn.IFS(B2140&lt;=18,"UNDERWEIGHT",B2140&lt;=24.9,"NORMALWEIGHT",B2140&lt;=29.9,"OVERWEIGHT",B2140&gt;=30,"OBESITY")</f>
        <v>OBESITY</v>
      </c>
      <c r="J2140" t="str" cm="1">
        <f t="array" ref="J2140">_xlfn.IFS(C2140&lt;=5.7,"NORMAL",C2140&lt;=6.4,"PREDIABETES",C2140&gt;=6.5,"DIABETES")</f>
        <v>NORMAL</v>
      </c>
    </row>
    <row r="2141" spans="1:10" x14ac:dyDescent="0.25">
      <c r="A2141" t="s">
        <v>222</v>
      </c>
      <c r="B2141">
        <v>25.175000000000001</v>
      </c>
      <c r="C2141">
        <v>6.29</v>
      </c>
      <c r="D2141" t="s">
        <v>2380</v>
      </c>
      <c r="E2141" t="s">
        <v>2380</v>
      </c>
      <c r="F2141" t="s">
        <v>2379</v>
      </c>
      <c r="G2141" s="11">
        <v>2</v>
      </c>
      <c r="H2141" t="s">
        <v>2379</v>
      </c>
      <c r="I2141" t="str" cm="1">
        <f t="array" ref="I2141">_xlfn.IFS(B2141&lt;=18,"UNDERWEIGHT",B2141&lt;=24.9,"NORMALWEIGHT",B2141&lt;=29.9,"OVERWEIGHT",B2141&gt;=30,"OBESITY")</f>
        <v>OVERWEIGHT</v>
      </c>
      <c r="J2141" t="str" cm="1">
        <f t="array" ref="J2141">_xlfn.IFS(C2141&lt;=5.7,"NORMAL",C2141&lt;=6.4,"PREDIABETES",C2141&gt;=6.5,"DIABETES")</f>
        <v>PREDIABETES</v>
      </c>
    </row>
    <row r="2142" spans="1:10" x14ac:dyDescent="0.25">
      <c r="A2142" t="s">
        <v>221</v>
      </c>
      <c r="B2142">
        <v>39.49</v>
      </c>
      <c r="C2142">
        <v>4.4800000000000004</v>
      </c>
      <c r="D2142" t="s">
        <v>2380</v>
      </c>
      <c r="E2142" t="s">
        <v>2379</v>
      </c>
      <c r="F2142" t="s">
        <v>2379</v>
      </c>
      <c r="G2142" s="11">
        <v>0</v>
      </c>
      <c r="H2142" t="s">
        <v>2379</v>
      </c>
      <c r="I2142" t="str" cm="1">
        <f t="array" ref="I2142">_xlfn.IFS(B2142&lt;=18,"UNDERWEIGHT",B2142&lt;=24.9,"NORMALWEIGHT",B2142&lt;=29.9,"OVERWEIGHT",B2142&gt;=30,"OBESITY")</f>
        <v>OBESITY</v>
      </c>
      <c r="J2142" t="str" cm="1">
        <f t="array" ref="J2142">_xlfn.IFS(C2142&lt;=5.7,"NORMAL",C2142&lt;=6.4,"PREDIABETES",C2142&gt;=6.5,"DIABETES")</f>
        <v>NORMAL</v>
      </c>
    </row>
    <row r="2143" spans="1:10" x14ac:dyDescent="0.25">
      <c r="A2143" t="s">
        <v>220</v>
      </c>
      <c r="B2143">
        <v>34.869999999999997</v>
      </c>
      <c r="C2143">
        <v>5.51</v>
      </c>
      <c r="D2143" t="s">
        <v>2380</v>
      </c>
      <c r="E2143" t="s">
        <v>2379</v>
      </c>
      <c r="F2143" t="s">
        <v>2379</v>
      </c>
      <c r="G2143" s="11">
        <v>0</v>
      </c>
      <c r="H2143" t="s">
        <v>2379</v>
      </c>
      <c r="I2143" t="str" cm="1">
        <f t="array" ref="I2143">_xlfn.IFS(B2143&lt;=18,"UNDERWEIGHT",B2143&lt;=24.9,"NORMALWEIGHT",B2143&lt;=29.9,"OVERWEIGHT",B2143&gt;=30,"OBESITY")</f>
        <v>OBESITY</v>
      </c>
      <c r="J2143" t="str" cm="1">
        <f t="array" ref="J2143">_xlfn.IFS(C2143&lt;=5.7,"NORMAL",C2143&lt;=6.4,"PREDIABETES",C2143&gt;=6.5,"DIABETES")</f>
        <v>NORMAL</v>
      </c>
    </row>
    <row r="2144" spans="1:10" x14ac:dyDescent="0.25">
      <c r="A2144" t="s">
        <v>219</v>
      </c>
      <c r="B2144">
        <v>34.6</v>
      </c>
      <c r="C2144">
        <v>4.5</v>
      </c>
      <c r="D2144" t="s">
        <v>2380</v>
      </c>
      <c r="E2144" t="s">
        <v>2379</v>
      </c>
      <c r="F2144" t="s">
        <v>2379</v>
      </c>
      <c r="G2144" s="11">
        <v>0</v>
      </c>
      <c r="H2144" t="s">
        <v>2379</v>
      </c>
      <c r="I2144" t="str" cm="1">
        <f t="array" ref="I2144">_xlfn.IFS(B2144&lt;=18,"UNDERWEIGHT",B2144&lt;=24.9,"NORMALWEIGHT",B2144&lt;=29.9,"OVERWEIGHT",B2144&gt;=30,"OBESITY")</f>
        <v>OBESITY</v>
      </c>
      <c r="J2144" t="str" cm="1">
        <f t="array" ref="J2144">_xlfn.IFS(C2144&lt;=5.7,"NORMAL",C2144&lt;=6.4,"PREDIABETES",C2144&gt;=6.5,"DIABETES")</f>
        <v>NORMAL</v>
      </c>
    </row>
    <row r="2145" spans="1:10" x14ac:dyDescent="0.25">
      <c r="A2145" t="s">
        <v>218</v>
      </c>
      <c r="B2145">
        <v>25.8</v>
      </c>
      <c r="C2145">
        <v>6.29</v>
      </c>
      <c r="D2145" t="s">
        <v>2380</v>
      </c>
      <c r="E2145" t="s">
        <v>2379</v>
      </c>
      <c r="F2145" t="s">
        <v>2379</v>
      </c>
      <c r="G2145" s="11">
        <v>0</v>
      </c>
      <c r="H2145" t="s">
        <v>2379</v>
      </c>
      <c r="I2145" t="str" cm="1">
        <f t="array" ref="I2145">_xlfn.IFS(B2145&lt;=18,"UNDERWEIGHT",B2145&lt;=24.9,"NORMALWEIGHT",B2145&lt;=29.9,"OVERWEIGHT",B2145&gt;=30,"OBESITY")</f>
        <v>OVERWEIGHT</v>
      </c>
      <c r="J2145" t="str" cm="1">
        <f t="array" ref="J2145">_xlfn.IFS(C2145&lt;=5.7,"NORMAL",C2145&lt;=6.4,"PREDIABETES",C2145&gt;=6.5,"DIABETES")</f>
        <v>PREDIABETES</v>
      </c>
    </row>
    <row r="2146" spans="1:10" x14ac:dyDescent="0.25">
      <c r="A2146" t="s">
        <v>217</v>
      </c>
      <c r="B2146">
        <v>35.86</v>
      </c>
      <c r="C2146">
        <v>4.33</v>
      </c>
      <c r="D2146" t="s">
        <v>2379</v>
      </c>
      <c r="E2146" t="s">
        <v>2379</v>
      </c>
      <c r="F2146" t="s">
        <v>2379</v>
      </c>
      <c r="G2146" s="11">
        <v>1</v>
      </c>
      <c r="H2146" t="s">
        <v>2379</v>
      </c>
      <c r="I2146" t="str" cm="1">
        <f t="array" ref="I2146">_xlfn.IFS(B2146&lt;=18,"UNDERWEIGHT",B2146&lt;=24.9,"NORMALWEIGHT",B2146&lt;=29.9,"OVERWEIGHT",B2146&gt;=30,"OBESITY")</f>
        <v>OBESITY</v>
      </c>
      <c r="J2146" t="str" cm="1">
        <f t="array" ref="J2146">_xlfn.IFS(C2146&lt;=5.7,"NORMAL",C2146&lt;=6.4,"PREDIABETES",C2146&gt;=6.5,"DIABETES")</f>
        <v>NORMAL</v>
      </c>
    </row>
    <row r="2147" spans="1:10" x14ac:dyDescent="0.25">
      <c r="A2147" t="s">
        <v>216</v>
      </c>
      <c r="B2147">
        <v>40.47</v>
      </c>
      <c r="C2147">
        <v>11.15</v>
      </c>
      <c r="D2147" t="s">
        <v>2379</v>
      </c>
      <c r="E2147" t="s">
        <v>2379</v>
      </c>
      <c r="F2147" t="s">
        <v>2379</v>
      </c>
      <c r="G2147" s="11">
        <v>0</v>
      </c>
      <c r="H2147" t="s">
        <v>2379</v>
      </c>
      <c r="I2147" t="str" cm="1">
        <f t="array" ref="I2147">_xlfn.IFS(B2147&lt;=18,"UNDERWEIGHT",B2147&lt;=24.9,"NORMALWEIGHT",B2147&lt;=29.9,"OVERWEIGHT",B2147&gt;=30,"OBESITY")</f>
        <v>OBESITY</v>
      </c>
      <c r="J2147" t="str" cm="1">
        <f t="array" ref="J2147">_xlfn.IFS(C2147&lt;=5.7,"NORMAL",C2147&lt;=6.4,"PREDIABETES",C2147&gt;=6.5,"DIABETES")</f>
        <v>DIABETES</v>
      </c>
    </row>
    <row r="2148" spans="1:10" x14ac:dyDescent="0.25">
      <c r="A2148" t="s">
        <v>215</v>
      </c>
      <c r="B2148">
        <v>32.01</v>
      </c>
      <c r="C2148">
        <v>6.45</v>
      </c>
      <c r="D2148" t="s">
        <v>2379</v>
      </c>
      <c r="E2148" t="s">
        <v>2379</v>
      </c>
      <c r="F2148" t="s">
        <v>2379</v>
      </c>
      <c r="G2148" s="11">
        <v>1</v>
      </c>
      <c r="H2148" t="s">
        <v>2379</v>
      </c>
      <c r="I2148" t="str" cm="1">
        <f t="array" ref="I2148">_xlfn.IFS(B2148&lt;=18,"UNDERWEIGHT",B2148&lt;=24.9,"NORMALWEIGHT",B2148&lt;=29.9,"OVERWEIGHT",B2148&gt;=30,"OBESITY")</f>
        <v>OBESITY</v>
      </c>
      <c r="J2148" t="str" cm="1">
        <f t="array" ref="J2148">_xlfn.IFS(C2148&lt;=5.7,"NORMAL",C2148&lt;=6.49,"PREDIABETES",C2148&gt;=6.5,"DIABETES")</f>
        <v>PREDIABETES</v>
      </c>
    </row>
    <row r="2149" spans="1:10" x14ac:dyDescent="0.25">
      <c r="A2149" t="s">
        <v>214</v>
      </c>
      <c r="B2149">
        <v>33</v>
      </c>
      <c r="C2149">
        <v>9.27</v>
      </c>
      <c r="D2149" t="s">
        <v>2379</v>
      </c>
      <c r="E2149" t="s">
        <v>2379</v>
      </c>
      <c r="F2149" t="s">
        <v>2379</v>
      </c>
      <c r="G2149" s="11">
        <v>0</v>
      </c>
      <c r="H2149" t="s">
        <v>2379</v>
      </c>
      <c r="I2149" t="str" cm="1">
        <f t="array" ref="I2149">_xlfn.IFS(B2149&lt;=18,"UNDERWEIGHT",B2149&lt;=24.9,"NORMALWEIGHT",B2149&lt;=29.9,"OVERWEIGHT",B2149&gt;=30,"OBESITY")</f>
        <v>OBESITY</v>
      </c>
      <c r="J2149" t="str" cm="1">
        <f t="array" ref="J2149">_xlfn.IFS(C2149&lt;=5.7,"NORMAL",C2149&lt;=6.4,"PREDIABETES",C2149&gt;=6.5,"DIABETES")</f>
        <v>DIABETES</v>
      </c>
    </row>
    <row r="2150" spans="1:10" x14ac:dyDescent="0.25">
      <c r="A2150" t="s">
        <v>213</v>
      </c>
      <c r="B2150">
        <v>29.3</v>
      </c>
      <c r="C2150">
        <v>6.15</v>
      </c>
      <c r="D2150" t="s">
        <v>2379</v>
      </c>
      <c r="E2150" t="s">
        <v>2379</v>
      </c>
      <c r="F2150" t="s">
        <v>2379</v>
      </c>
      <c r="G2150" s="11">
        <v>1</v>
      </c>
      <c r="H2150" t="s">
        <v>2379</v>
      </c>
      <c r="I2150" t="str" cm="1">
        <f t="array" ref="I2150">_xlfn.IFS(B2150&lt;=18,"UNDERWEIGHT",B2150&lt;=24.9,"NORMALWEIGHT",B2150&lt;=29.9,"OVERWEIGHT",B2150&gt;=30,"OBESITY")</f>
        <v>OVERWEIGHT</v>
      </c>
      <c r="J2150" t="str" cm="1">
        <f t="array" ref="J2150">_xlfn.IFS(C2150&lt;=5.7,"NORMAL",C2150&lt;=6.4,"PREDIABETES",C2150&gt;=6.5,"DIABETES")</f>
        <v>PREDIABETES</v>
      </c>
    </row>
    <row r="2151" spans="1:10" x14ac:dyDescent="0.25">
      <c r="A2151" t="s">
        <v>212</v>
      </c>
      <c r="B2151">
        <v>25.8</v>
      </c>
      <c r="C2151">
        <v>4.13</v>
      </c>
      <c r="D2151" t="s">
        <v>2379</v>
      </c>
      <c r="E2151" t="s">
        <v>2379</v>
      </c>
      <c r="F2151" t="s">
        <v>2379</v>
      </c>
      <c r="G2151" s="11">
        <v>1</v>
      </c>
      <c r="H2151" t="s">
        <v>2379</v>
      </c>
      <c r="I2151" t="str" cm="1">
        <f t="array" ref="I2151">_xlfn.IFS(B2151&lt;=18,"UNDERWEIGHT",B2151&lt;=24.9,"NORMALWEIGHT",B2151&lt;=29.9,"OVERWEIGHT",B2151&gt;=30,"OBESITY")</f>
        <v>OVERWEIGHT</v>
      </c>
      <c r="J2151" t="str" cm="1">
        <f t="array" ref="J2151">_xlfn.IFS(C2151&lt;=5.7,"NORMAL",C2151&lt;=6.4,"PREDIABETES",C2151&gt;=6.5,"DIABETES")</f>
        <v>NORMAL</v>
      </c>
    </row>
    <row r="2152" spans="1:10" x14ac:dyDescent="0.25">
      <c r="A2152" t="s">
        <v>211</v>
      </c>
      <c r="B2152">
        <v>23.4</v>
      </c>
      <c r="C2152">
        <v>4.24</v>
      </c>
      <c r="D2152" t="s">
        <v>2379</v>
      </c>
      <c r="E2152" t="s">
        <v>2379</v>
      </c>
      <c r="F2152" t="s">
        <v>2379</v>
      </c>
      <c r="G2152" s="11">
        <v>1</v>
      </c>
      <c r="H2152" t="s">
        <v>2379</v>
      </c>
      <c r="I2152" t="str" cm="1">
        <f t="array" ref="I2152">_xlfn.IFS(B2152&lt;=18,"UNDERWEIGHT",B2152&lt;=24.9,"NORMALWEIGHT",B2152&lt;=29.9,"OVERWEIGHT",B2152&gt;=30,"OBESITY")</f>
        <v>NORMALWEIGHT</v>
      </c>
      <c r="J2152" t="str" cm="1">
        <f t="array" ref="J2152">_xlfn.IFS(C2152&lt;=5.7,"NORMAL",C2152&lt;=6.4,"PREDIABETES",C2152&gt;=6.5,"DIABETES")</f>
        <v>NORMAL</v>
      </c>
    </row>
    <row r="2153" spans="1:10" x14ac:dyDescent="0.25">
      <c r="A2153" t="s">
        <v>210</v>
      </c>
      <c r="B2153">
        <v>27.93</v>
      </c>
      <c r="C2153">
        <v>9.8800000000000008</v>
      </c>
      <c r="D2153" t="s">
        <v>2379</v>
      </c>
      <c r="E2153" t="s">
        <v>2379</v>
      </c>
      <c r="F2153" t="s">
        <v>2379</v>
      </c>
      <c r="G2153" s="11">
        <v>0</v>
      </c>
      <c r="H2153" t="s">
        <v>2379</v>
      </c>
      <c r="I2153" t="str" cm="1">
        <f t="array" ref="I2153">_xlfn.IFS(B2153&lt;=18,"UNDERWEIGHT",B2153&lt;=24.9,"NORMALWEIGHT",B2153&lt;=29.9,"OVERWEIGHT",B2153&gt;=30,"OBESITY")</f>
        <v>OVERWEIGHT</v>
      </c>
      <c r="J2153" t="str" cm="1">
        <f t="array" ref="J2153">_xlfn.IFS(C2153&lt;=5.7,"NORMAL",C2153&lt;=6.4,"PREDIABETES",C2153&gt;=6.5,"DIABETES")</f>
        <v>DIABETES</v>
      </c>
    </row>
    <row r="2154" spans="1:10" x14ac:dyDescent="0.25">
      <c r="A2154" t="s">
        <v>209</v>
      </c>
      <c r="B2154">
        <v>22</v>
      </c>
      <c r="C2154">
        <v>9.5</v>
      </c>
      <c r="D2154" t="s">
        <v>2379</v>
      </c>
      <c r="E2154" t="s">
        <v>2379</v>
      </c>
      <c r="F2154" t="s">
        <v>2379</v>
      </c>
      <c r="G2154" s="11">
        <v>0</v>
      </c>
      <c r="H2154" t="s">
        <v>2379</v>
      </c>
      <c r="I2154" t="str" cm="1">
        <f t="array" ref="I2154">_xlfn.IFS(B2154&lt;=18,"UNDERWEIGHT",B2154&lt;=24.9,"NORMALWEIGHT",B2154&lt;=29.9,"OVERWEIGHT",B2154&gt;=30,"OBESITY")</f>
        <v>NORMALWEIGHT</v>
      </c>
      <c r="J2154" t="str" cm="1">
        <f t="array" ref="J2154">_xlfn.IFS(C2154&lt;=5.7,"NORMAL",C2154&lt;=6.4,"PREDIABETES",C2154&gt;=6.5,"DIABETES")</f>
        <v>DIABETES</v>
      </c>
    </row>
    <row r="2155" spans="1:10" x14ac:dyDescent="0.25">
      <c r="A2155" t="s">
        <v>208</v>
      </c>
      <c r="B2155">
        <v>36.86</v>
      </c>
      <c r="C2155">
        <v>4.97</v>
      </c>
      <c r="D2155" t="s">
        <v>2380</v>
      </c>
      <c r="E2155" t="s">
        <v>2379</v>
      </c>
      <c r="F2155" t="s">
        <v>2379</v>
      </c>
      <c r="G2155" s="11">
        <v>0</v>
      </c>
      <c r="H2155" t="s">
        <v>2379</v>
      </c>
      <c r="I2155" t="str" cm="1">
        <f t="array" ref="I2155">_xlfn.IFS(B2155&lt;=18,"UNDERWEIGHT",B2155&lt;=24.9,"NORMALWEIGHT",B2155&lt;=29.9,"OVERWEIGHT",B2155&gt;=30,"OBESITY")</f>
        <v>OBESITY</v>
      </c>
      <c r="J2155" t="str" cm="1">
        <f t="array" ref="J2155">_xlfn.IFS(C2155&lt;=5.7,"NORMAL",C2155&lt;=6.4,"PREDIABETES",C2155&gt;=6.5,"DIABETES")</f>
        <v>NORMAL</v>
      </c>
    </row>
    <row r="2156" spans="1:10" x14ac:dyDescent="0.25">
      <c r="A2156" t="s">
        <v>207</v>
      </c>
      <c r="B2156">
        <v>31.254999999999999</v>
      </c>
      <c r="C2156">
        <v>5.49</v>
      </c>
      <c r="D2156" t="s">
        <v>2380</v>
      </c>
      <c r="E2156" t="s">
        <v>2379</v>
      </c>
      <c r="F2156" t="s">
        <v>2379</v>
      </c>
      <c r="G2156" s="11">
        <v>0</v>
      </c>
      <c r="H2156" t="s">
        <v>2379</v>
      </c>
      <c r="I2156" t="str" cm="1">
        <f t="array" ref="I2156">_xlfn.IFS(B2156&lt;=18,"UNDERWEIGHT",B2156&lt;=24.9,"NORMALWEIGHT",B2156&lt;=29.9,"OVERWEIGHT",B2156&gt;=30,"OBESITY")</f>
        <v>OBESITY</v>
      </c>
      <c r="J2156" t="str" cm="1">
        <f t="array" ref="J2156">_xlfn.IFS(C2156&lt;=5.7,"NORMAL",C2156&lt;=6.4,"PREDIABETES",C2156&gt;=6.5,"DIABETES")</f>
        <v>NORMAL</v>
      </c>
    </row>
    <row r="2157" spans="1:10" x14ac:dyDescent="0.25">
      <c r="A2157" t="s">
        <v>206</v>
      </c>
      <c r="B2157">
        <v>23.06</v>
      </c>
      <c r="C2157">
        <v>4.47</v>
      </c>
      <c r="D2157" t="s">
        <v>2379</v>
      </c>
      <c r="E2157" t="s">
        <v>2379</v>
      </c>
      <c r="F2157" t="s">
        <v>2379</v>
      </c>
      <c r="G2157" s="11">
        <v>0</v>
      </c>
      <c r="H2157" t="s">
        <v>2379</v>
      </c>
      <c r="I2157" t="str" cm="1">
        <f t="array" ref="I2157">_xlfn.IFS(B2157&lt;=18,"UNDERWEIGHT",B2157&lt;=24.9,"NORMALWEIGHT",B2157&lt;=29.9,"OVERWEIGHT",B2157&gt;=30,"OBESITY")</f>
        <v>NORMALWEIGHT</v>
      </c>
      <c r="J2157" t="str" cm="1">
        <f t="array" ref="J2157">_xlfn.IFS(C2157&lt;=5.7,"NORMAL",C2157&lt;=6.4,"PREDIABETES",C2157&gt;=6.5,"DIABETES")</f>
        <v>NORMAL</v>
      </c>
    </row>
    <row r="2158" spans="1:10" x14ac:dyDescent="0.25">
      <c r="A2158" t="s">
        <v>205</v>
      </c>
      <c r="B2158">
        <v>28.975000000000001</v>
      </c>
      <c r="C2158">
        <v>4.34</v>
      </c>
      <c r="D2158" t="s">
        <v>2380</v>
      </c>
      <c r="E2158" t="s">
        <v>2379</v>
      </c>
      <c r="F2158" t="s">
        <v>2379</v>
      </c>
      <c r="G2158" s="11">
        <v>0</v>
      </c>
      <c r="H2158" t="s">
        <v>2379</v>
      </c>
      <c r="I2158" t="str" cm="1">
        <f t="array" ref="I2158">_xlfn.IFS(B2158&lt;=18,"UNDERWEIGHT",B2158&lt;=24.9,"NORMALWEIGHT",B2158&lt;=29.9,"OVERWEIGHT",B2158&gt;=30,"OBESITY")</f>
        <v>OVERWEIGHT</v>
      </c>
      <c r="J2158" t="str" cm="1">
        <f t="array" ref="J2158">_xlfn.IFS(C2158&lt;=5.7,"NORMAL",C2158&lt;=6.4,"PREDIABETES",C2158&gt;=6.5,"DIABETES")</f>
        <v>NORMAL</v>
      </c>
    </row>
    <row r="2159" spans="1:10" x14ac:dyDescent="0.25">
      <c r="A2159" t="s">
        <v>204</v>
      </c>
      <c r="B2159">
        <v>33.299999999999997</v>
      </c>
      <c r="C2159">
        <v>9.49</v>
      </c>
      <c r="D2159" t="s">
        <v>2379</v>
      </c>
      <c r="E2159" t="s">
        <v>2379</v>
      </c>
      <c r="F2159" t="s">
        <v>2379</v>
      </c>
      <c r="G2159" s="11">
        <v>0</v>
      </c>
      <c r="H2159" t="s">
        <v>2379</v>
      </c>
      <c r="I2159" t="str" cm="1">
        <f t="array" ref="I2159">_xlfn.IFS(B2159&lt;=18,"UNDERWEIGHT",B2159&lt;=24.9,"NORMALWEIGHT",B2159&lt;=29.9,"OVERWEIGHT",B2159&gt;=30,"OBESITY")</f>
        <v>OBESITY</v>
      </c>
      <c r="J2159" t="str" cm="1">
        <f t="array" ref="J2159">_xlfn.IFS(C2159&lt;=5.7,"NORMAL",C2159&lt;=6.4,"PREDIABETES",C2159&gt;=6.5,"DIABETES")</f>
        <v>DIABETES</v>
      </c>
    </row>
    <row r="2160" spans="1:10" x14ac:dyDescent="0.25">
      <c r="A2160" t="s">
        <v>203</v>
      </c>
      <c r="B2160">
        <v>33</v>
      </c>
      <c r="C2160">
        <v>10.16</v>
      </c>
      <c r="D2160" t="s">
        <v>2379</v>
      </c>
      <c r="E2160" t="s">
        <v>2379</v>
      </c>
      <c r="F2160" t="s">
        <v>2379</v>
      </c>
      <c r="G2160" s="11">
        <v>0</v>
      </c>
      <c r="H2160" t="s">
        <v>2379</v>
      </c>
      <c r="I2160" t="str" cm="1">
        <f t="array" ref="I2160">_xlfn.IFS(B2160&lt;=18,"UNDERWEIGHT",B2160&lt;=24.9,"NORMALWEIGHT",B2160&lt;=29.9,"OVERWEIGHT",B2160&gt;=30,"OBESITY")</f>
        <v>OBESITY</v>
      </c>
      <c r="J2160" t="str" cm="1">
        <f t="array" ref="J2160">_xlfn.IFS(C2160&lt;=5.7,"NORMAL",C2160&lt;=6.4,"PREDIABETES",C2160&gt;=6.5,"DIABETES")</f>
        <v>DIABETES</v>
      </c>
    </row>
    <row r="2161" spans="1:10" x14ac:dyDescent="0.25">
      <c r="A2161" t="s">
        <v>202</v>
      </c>
      <c r="B2161">
        <v>31.46</v>
      </c>
      <c r="C2161">
        <v>11.19</v>
      </c>
      <c r="D2161" t="s">
        <v>2379</v>
      </c>
      <c r="E2161" t="s">
        <v>2379</v>
      </c>
      <c r="F2161" t="s">
        <v>2379</v>
      </c>
      <c r="G2161" s="11">
        <v>0</v>
      </c>
      <c r="H2161" t="s">
        <v>2379</v>
      </c>
      <c r="I2161" t="str" cm="1">
        <f t="array" ref="I2161">_xlfn.IFS(B2161&lt;=18,"UNDERWEIGHT",B2161&lt;=24.9,"NORMALWEIGHT",B2161&lt;=29.9,"OVERWEIGHT",B2161&gt;=30,"OBESITY")</f>
        <v>OBESITY</v>
      </c>
      <c r="J2161" t="str" cm="1">
        <f t="array" ref="J2161">_xlfn.IFS(C2161&lt;=5.7,"NORMAL",C2161&lt;=6.4,"PREDIABETES",C2161&gt;=6.5,"DIABETES")</f>
        <v>DIABETES</v>
      </c>
    </row>
    <row r="2162" spans="1:10" x14ac:dyDescent="0.25">
      <c r="A2162" t="s">
        <v>201</v>
      </c>
      <c r="B2162">
        <v>29.6</v>
      </c>
      <c r="C2162">
        <v>11.03</v>
      </c>
      <c r="D2162" t="s">
        <v>2379</v>
      </c>
      <c r="E2162" t="s">
        <v>2379</v>
      </c>
      <c r="F2162" t="s">
        <v>2379</v>
      </c>
      <c r="G2162" s="11">
        <v>0</v>
      </c>
      <c r="H2162" t="s">
        <v>2379</v>
      </c>
      <c r="I2162" t="str" cm="1">
        <f t="array" ref="I2162">_xlfn.IFS(B2162&lt;=18,"UNDERWEIGHT",B2162&lt;=24.9,"NORMALWEIGHT",B2162&lt;=29.9,"OVERWEIGHT",B2162&gt;=30,"OBESITY")</f>
        <v>OVERWEIGHT</v>
      </c>
      <c r="J2162" t="str" cm="1">
        <f t="array" ref="J2162">_xlfn.IFS(C2162&lt;=5.7,"NORMAL",C2162&lt;=6.4,"PREDIABETES",C2162&gt;=6.5,"DIABETES")</f>
        <v>DIABETES</v>
      </c>
    </row>
    <row r="2163" spans="1:10" x14ac:dyDescent="0.25">
      <c r="A2163" t="s">
        <v>200</v>
      </c>
      <c r="B2163">
        <v>22.05</v>
      </c>
      <c r="C2163">
        <v>4.43</v>
      </c>
      <c r="D2163" t="s">
        <v>2380</v>
      </c>
      <c r="E2163" t="s">
        <v>2379</v>
      </c>
      <c r="F2163" t="s">
        <v>2379</v>
      </c>
      <c r="G2163" s="11">
        <v>0</v>
      </c>
      <c r="H2163" t="s">
        <v>2379</v>
      </c>
      <c r="I2163" t="str" cm="1">
        <f t="array" ref="I2163">_xlfn.IFS(B2163&lt;=18,"UNDERWEIGHT",B2163&lt;=24.9,"NORMALWEIGHT",B2163&lt;=29.9,"OVERWEIGHT",B2163&gt;=30,"OBESITY")</f>
        <v>NORMALWEIGHT</v>
      </c>
      <c r="J2163" t="str" cm="1">
        <f t="array" ref="J2163">_xlfn.IFS(C2163&lt;=5.7,"NORMAL",C2163&lt;=6.4,"PREDIABETES",C2163&gt;=6.5,"DIABETES")</f>
        <v>NORMAL</v>
      </c>
    </row>
    <row r="2164" spans="1:10" x14ac:dyDescent="0.25">
      <c r="A2164" t="s">
        <v>198</v>
      </c>
      <c r="B2164">
        <v>27.06</v>
      </c>
      <c r="C2164">
        <v>6.14</v>
      </c>
      <c r="D2164" t="s">
        <v>2379</v>
      </c>
      <c r="E2164" t="s">
        <v>2380</v>
      </c>
      <c r="F2164" t="s">
        <v>2379</v>
      </c>
      <c r="G2164" s="11">
        <v>1</v>
      </c>
      <c r="H2164" t="s">
        <v>2379</v>
      </c>
      <c r="I2164" t="str" cm="1">
        <f t="array" ref="I2164">_xlfn.IFS(B2164&lt;=18,"UNDERWEIGHT",B2164&lt;=24.9,"NORMALWEIGHT",B2164&lt;=29.9,"OVERWEIGHT",B2164&gt;=30,"OBESITY")</f>
        <v>OVERWEIGHT</v>
      </c>
      <c r="J2164" t="str" cm="1">
        <f t="array" ref="J2164">_xlfn.IFS(C2164&lt;=5.7,"NORMAL",C2164&lt;=6.4,"PREDIABETES",C2164&gt;=6.5,"DIABETES")</f>
        <v>PREDIABETES</v>
      </c>
    </row>
    <row r="2165" spans="1:10" x14ac:dyDescent="0.25">
      <c r="A2165" t="s">
        <v>197</v>
      </c>
      <c r="B2165">
        <v>20.49</v>
      </c>
      <c r="C2165">
        <v>4.87</v>
      </c>
      <c r="D2165" t="s">
        <v>2379</v>
      </c>
      <c r="E2165" t="s">
        <v>2379</v>
      </c>
      <c r="F2165" t="s">
        <v>2379</v>
      </c>
      <c r="G2165" s="11">
        <v>0</v>
      </c>
      <c r="H2165" t="s">
        <v>2379</v>
      </c>
      <c r="I2165" t="str" cm="1">
        <f t="array" ref="I2165">_xlfn.IFS(B2165&lt;=18,"UNDERWEIGHT",B2165&lt;=24.9,"NORMALWEIGHT",B2165&lt;=29.9,"OVERWEIGHT",B2165&gt;=30,"OBESITY")</f>
        <v>NORMALWEIGHT</v>
      </c>
      <c r="J2165" t="str" cm="1">
        <f t="array" ref="J2165">_xlfn.IFS(C2165&lt;=5.7,"NORMAL",C2165&lt;=6.4,"PREDIABETES",C2165&gt;=6.5,"DIABETES")</f>
        <v>NORMAL</v>
      </c>
    </row>
    <row r="2166" spans="1:10" x14ac:dyDescent="0.25">
      <c r="A2166" t="s">
        <v>196</v>
      </c>
      <c r="B2166">
        <v>28.4</v>
      </c>
      <c r="C2166">
        <v>4.3</v>
      </c>
      <c r="D2166" t="s">
        <v>2379</v>
      </c>
      <c r="E2166" t="s">
        <v>2379</v>
      </c>
      <c r="F2166" t="s">
        <v>2380</v>
      </c>
      <c r="G2166" s="11">
        <v>1</v>
      </c>
      <c r="H2166" t="s">
        <v>2379</v>
      </c>
      <c r="I2166" t="str" cm="1">
        <f t="array" ref="I2166">_xlfn.IFS(B2166&lt;=18,"UNDERWEIGHT",B2166&lt;=24.9,"NORMALWEIGHT",B2166&lt;=29.9,"OVERWEIGHT",B2166&gt;=30,"OBESITY")</f>
        <v>OVERWEIGHT</v>
      </c>
      <c r="J2166" t="str" cm="1">
        <f t="array" ref="J2166">_xlfn.IFS(C2166&lt;=5.7,"NORMAL",C2166&lt;=6.4,"PREDIABETES",C2166&gt;=6.5,"DIABETES")</f>
        <v>NORMAL</v>
      </c>
    </row>
    <row r="2167" spans="1:10" x14ac:dyDescent="0.25">
      <c r="A2167" t="s">
        <v>195</v>
      </c>
      <c r="B2167">
        <v>41.91</v>
      </c>
      <c r="C2167">
        <v>6.19</v>
      </c>
      <c r="D2167" t="s">
        <v>2379</v>
      </c>
      <c r="E2167" t="s">
        <v>2379</v>
      </c>
      <c r="F2167" t="s">
        <v>2379</v>
      </c>
      <c r="G2167" s="11">
        <v>0</v>
      </c>
      <c r="H2167" t="s">
        <v>2379</v>
      </c>
      <c r="I2167" t="str" cm="1">
        <f t="array" ref="I2167">_xlfn.IFS(B2167&lt;=18,"UNDERWEIGHT",B2167&lt;=24.9,"NORMALWEIGHT",B2167&lt;=29.9,"OVERWEIGHT",B2167&gt;=30,"OBESITY")</f>
        <v>OBESITY</v>
      </c>
      <c r="J2167" t="str" cm="1">
        <f t="array" ref="J2167">_xlfn.IFS(C2167&lt;=5.7,"NORMAL",C2167&lt;=6.4,"PREDIABETES",C2167&gt;=6.5,"DIABETES")</f>
        <v>PREDIABETES</v>
      </c>
    </row>
    <row r="2168" spans="1:10" x14ac:dyDescent="0.25">
      <c r="A2168" t="s">
        <v>194</v>
      </c>
      <c r="B2168">
        <v>24.6</v>
      </c>
      <c r="C2168">
        <v>6.19</v>
      </c>
      <c r="D2168" t="s">
        <v>2379</v>
      </c>
      <c r="E2168" t="s">
        <v>2379</v>
      </c>
      <c r="F2168" t="s">
        <v>2380</v>
      </c>
      <c r="G2168" s="11">
        <v>1</v>
      </c>
      <c r="H2168" t="s">
        <v>2379</v>
      </c>
      <c r="I2168" t="str" cm="1">
        <f t="array" ref="I2168">_xlfn.IFS(B2168&lt;=18,"UNDERWEIGHT",B2168&lt;=24.9,"NORMALWEIGHT",B2168&lt;=29.9,"OVERWEIGHT",B2168&gt;=30,"OBESITY")</f>
        <v>NORMALWEIGHT</v>
      </c>
      <c r="J2168" t="str" cm="1">
        <f t="array" ref="J2168">_xlfn.IFS(C2168&lt;=5.7,"NORMAL",C2168&lt;=6.4,"PREDIABETES",C2168&gt;=6.5,"DIABETES")</f>
        <v>PREDIABETES</v>
      </c>
    </row>
    <row r="2169" spans="1:10" x14ac:dyDescent="0.25">
      <c r="A2169" t="s">
        <v>193</v>
      </c>
      <c r="B2169">
        <v>20.9</v>
      </c>
      <c r="C2169">
        <v>5.12</v>
      </c>
      <c r="D2169" t="s">
        <v>2379</v>
      </c>
      <c r="E2169" t="s">
        <v>2379</v>
      </c>
      <c r="F2169" t="s">
        <v>2380</v>
      </c>
      <c r="G2169" s="11">
        <v>1</v>
      </c>
      <c r="H2169" t="s">
        <v>2379</v>
      </c>
      <c r="I2169" t="str" cm="1">
        <f t="array" ref="I2169">_xlfn.IFS(B2169&lt;=18,"UNDERWEIGHT",B2169&lt;=24.9,"NORMALWEIGHT",B2169&lt;=29.9,"OVERWEIGHT",B2169&gt;=30,"OBESITY")</f>
        <v>NORMALWEIGHT</v>
      </c>
      <c r="J2169" t="str" cm="1">
        <f t="array" ref="J2169">_xlfn.IFS(C2169&lt;=5.7,"NORMAL",C2169&lt;=6.4,"PREDIABETES",C2169&gt;=6.5,"DIABETES")</f>
        <v>NORMAL</v>
      </c>
    </row>
    <row r="2170" spans="1:10" x14ac:dyDescent="0.25">
      <c r="A2170" t="s">
        <v>192</v>
      </c>
      <c r="B2170">
        <v>34.4</v>
      </c>
      <c r="C2170">
        <v>4.04</v>
      </c>
      <c r="D2170" t="s">
        <v>2379</v>
      </c>
      <c r="E2170" t="s">
        <v>2379</v>
      </c>
      <c r="F2170" t="s">
        <v>2379</v>
      </c>
      <c r="G2170" s="11">
        <v>0</v>
      </c>
      <c r="H2170" t="s">
        <v>2379</v>
      </c>
      <c r="I2170" t="str" cm="1">
        <f t="array" ref="I2170">_xlfn.IFS(B2170&lt;=18,"UNDERWEIGHT",B2170&lt;=24.9,"NORMALWEIGHT",B2170&lt;=29.9,"OVERWEIGHT",B2170&gt;=30,"OBESITY")</f>
        <v>OBESITY</v>
      </c>
      <c r="J2170" t="str" cm="1">
        <f t="array" ref="J2170">_xlfn.IFS(C2170&lt;=5.7,"NORMAL",C2170&lt;=6.4,"PREDIABETES",C2170&gt;=6.5,"DIABETES")</f>
        <v>NORMAL</v>
      </c>
    </row>
    <row r="2171" spans="1:10" x14ac:dyDescent="0.25">
      <c r="A2171" t="s">
        <v>191</v>
      </c>
      <c r="B2171">
        <v>32.56</v>
      </c>
      <c r="C2171">
        <v>5.36</v>
      </c>
      <c r="D2171" t="s">
        <v>2379</v>
      </c>
      <c r="E2171" t="s">
        <v>2379</v>
      </c>
      <c r="F2171" t="s">
        <v>2379</v>
      </c>
      <c r="G2171" s="11">
        <v>0</v>
      </c>
      <c r="H2171" t="s">
        <v>2379</v>
      </c>
      <c r="I2171" t="str" cm="1">
        <f t="array" ref="I2171">_xlfn.IFS(B2171&lt;=18,"UNDERWEIGHT",B2171&lt;=24.9,"NORMALWEIGHT",B2171&lt;=29.9,"OVERWEIGHT",B2171&gt;=30,"OBESITY")</f>
        <v>OBESITY</v>
      </c>
      <c r="J2171" t="str" cm="1">
        <f t="array" ref="J2171">_xlfn.IFS(C2171&lt;=5.7,"NORMAL",C2171&lt;=6.4,"PREDIABETES",C2171&gt;=6.5,"DIABETES")</f>
        <v>NORMAL</v>
      </c>
    </row>
    <row r="2172" spans="1:10" x14ac:dyDescent="0.25">
      <c r="A2172" t="s">
        <v>190</v>
      </c>
      <c r="B2172">
        <v>27.98</v>
      </c>
      <c r="C2172">
        <v>4.38</v>
      </c>
      <c r="D2172" t="s">
        <v>2379</v>
      </c>
      <c r="E2172" t="s">
        <v>2380</v>
      </c>
      <c r="F2172" t="s">
        <v>2379</v>
      </c>
      <c r="G2172" s="11">
        <v>1</v>
      </c>
      <c r="H2172" t="s">
        <v>2379</v>
      </c>
      <c r="I2172" t="str" cm="1">
        <f t="array" ref="I2172">_xlfn.IFS(B2172&lt;=18,"UNDERWEIGHT",B2172&lt;=24.9,"NORMALWEIGHT",B2172&lt;=29.9,"OVERWEIGHT",B2172&gt;=30,"OBESITY")</f>
        <v>OVERWEIGHT</v>
      </c>
      <c r="J2172" t="str" cm="1">
        <f t="array" ref="J2172">_xlfn.IFS(C2172&lt;=5.7,"NORMAL",C2172&lt;=6.4,"PREDIABETES",C2172&gt;=6.5,"DIABETES")</f>
        <v>NORMAL</v>
      </c>
    </row>
    <row r="2173" spans="1:10" x14ac:dyDescent="0.25">
      <c r="A2173" t="s">
        <v>189</v>
      </c>
      <c r="B2173">
        <v>26.51</v>
      </c>
      <c r="C2173">
        <v>4.58</v>
      </c>
      <c r="D2173" t="s">
        <v>2379</v>
      </c>
      <c r="E2173" t="s">
        <v>2379</v>
      </c>
      <c r="F2173" t="s">
        <v>2379</v>
      </c>
      <c r="G2173" s="11">
        <v>0</v>
      </c>
      <c r="H2173" t="s">
        <v>2379</v>
      </c>
      <c r="I2173" t="str" cm="1">
        <f t="array" ref="I2173">_xlfn.IFS(B2173&lt;=18,"UNDERWEIGHT",B2173&lt;=24.9,"NORMALWEIGHT",B2173&lt;=29.9,"OVERWEIGHT",B2173&gt;=30,"OBESITY")</f>
        <v>OVERWEIGHT</v>
      </c>
      <c r="J2173" t="str" cm="1">
        <f t="array" ref="J2173">_xlfn.IFS(C2173&lt;=5.7,"NORMAL",C2173&lt;=6.4,"PREDIABETES",C2173&gt;=6.5,"DIABETES")</f>
        <v>NORMAL</v>
      </c>
    </row>
    <row r="2174" spans="1:10" x14ac:dyDescent="0.25">
      <c r="A2174" t="s">
        <v>188</v>
      </c>
      <c r="B2174">
        <v>29.734999999999999</v>
      </c>
      <c r="C2174">
        <v>11.92</v>
      </c>
      <c r="D2174" t="s">
        <v>2379</v>
      </c>
      <c r="E2174" t="s">
        <v>2379</v>
      </c>
      <c r="F2174" t="s">
        <v>2379</v>
      </c>
      <c r="G2174" s="11">
        <v>0</v>
      </c>
      <c r="H2174" t="s">
        <v>2379</v>
      </c>
      <c r="I2174" t="str" cm="1">
        <f t="array" ref="I2174">_xlfn.IFS(B2174&lt;=18,"UNDERWEIGHT",B2174&lt;=24.9,"NORMALWEIGHT",B2174&lt;=29.9,"OVERWEIGHT",B2174&gt;=30,"OBESITY")</f>
        <v>OVERWEIGHT</v>
      </c>
      <c r="J2174" t="str" cm="1">
        <f t="array" ref="J2174">_xlfn.IFS(C2174&lt;=5.7,"NORMAL",C2174&lt;=6.4,"PREDIABETES",C2174&gt;=6.5,"DIABETES")</f>
        <v>DIABETES</v>
      </c>
    </row>
    <row r="2175" spans="1:10" x14ac:dyDescent="0.25">
      <c r="A2175" t="s">
        <v>187</v>
      </c>
      <c r="B2175">
        <v>40.5</v>
      </c>
      <c r="C2175">
        <v>5.4</v>
      </c>
      <c r="D2175" t="s">
        <v>2379</v>
      </c>
      <c r="E2175" t="s">
        <v>2379</v>
      </c>
      <c r="F2175" t="s">
        <v>2380</v>
      </c>
      <c r="G2175" s="11">
        <v>1</v>
      </c>
      <c r="H2175" t="s">
        <v>2379</v>
      </c>
      <c r="I2175" t="str" cm="1">
        <f t="array" ref="I2175">_xlfn.IFS(B2175&lt;=18,"UNDERWEIGHT",B2175&lt;=24.9,"NORMALWEIGHT",B2175&lt;=29.9,"OVERWEIGHT",B2175&gt;=30,"OBESITY")</f>
        <v>OBESITY</v>
      </c>
      <c r="J2175" t="str" cm="1">
        <f t="array" ref="J2175">_xlfn.IFS(C2175&lt;=5.7,"NORMAL",C2175&lt;=6.4,"PREDIABETES",C2175&gt;=6.5,"DIABETES")</f>
        <v>NORMAL</v>
      </c>
    </row>
    <row r="2176" spans="1:10" x14ac:dyDescent="0.25">
      <c r="A2176" t="s">
        <v>186</v>
      </c>
      <c r="B2176">
        <v>25.64</v>
      </c>
      <c r="C2176">
        <v>4.76</v>
      </c>
      <c r="D2176" t="s">
        <v>2379</v>
      </c>
      <c r="E2176" t="s">
        <v>2379</v>
      </c>
      <c r="F2176" t="s">
        <v>2379</v>
      </c>
      <c r="G2176" s="11">
        <v>1</v>
      </c>
      <c r="H2176" t="s">
        <v>2379</v>
      </c>
      <c r="I2176" t="str" cm="1">
        <f t="array" ref="I2176">_xlfn.IFS(B2176&lt;=18,"UNDERWEIGHT",B2176&lt;=24.9,"NORMALWEIGHT",B2176&lt;=29.9,"OVERWEIGHT",B2176&gt;=30,"OBESITY")</f>
        <v>OVERWEIGHT</v>
      </c>
      <c r="J2176" t="str" cm="1">
        <f t="array" ref="J2176">_xlfn.IFS(C2176&lt;=5.7,"NORMAL",C2176&lt;=6.4,"PREDIABETES",C2176&gt;=6.5,"DIABETES")</f>
        <v>NORMAL</v>
      </c>
    </row>
    <row r="2177" spans="1:10" x14ac:dyDescent="0.25">
      <c r="A2177" t="s">
        <v>185</v>
      </c>
      <c r="B2177">
        <v>32.9</v>
      </c>
      <c r="C2177">
        <v>4.78</v>
      </c>
      <c r="D2177" t="s">
        <v>2379</v>
      </c>
      <c r="E2177" t="s">
        <v>2379</v>
      </c>
      <c r="F2177" t="s">
        <v>2380</v>
      </c>
      <c r="G2177" s="11">
        <v>1</v>
      </c>
      <c r="H2177" t="s">
        <v>2379</v>
      </c>
      <c r="I2177" t="str" cm="1">
        <f t="array" ref="I2177">_xlfn.IFS(B2177&lt;=18,"UNDERWEIGHT",B2177&lt;=24.9,"NORMALWEIGHT",B2177&lt;=29.9,"OVERWEIGHT",B2177&gt;=30,"OBESITY")</f>
        <v>OBESITY</v>
      </c>
      <c r="J2177" t="str" cm="1">
        <f t="array" ref="J2177">_xlfn.IFS(C2177&lt;=5.7,"NORMAL",C2177&lt;=6.4,"PREDIABETES",C2177&gt;=6.5,"DIABETES")</f>
        <v>NORMAL</v>
      </c>
    </row>
    <row r="2178" spans="1:10" x14ac:dyDescent="0.25">
      <c r="A2178" t="s">
        <v>184</v>
      </c>
      <c r="B2178">
        <v>29.8</v>
      </c>
      <c r="C2178">
        <v>4.26</v>
      </c>
      <c r="D2178" t="s">
        <v>2379</v>
      </c>
      <c r="E2178" t="s">
        <v>2379</v>
      </c>
      <c r="F2178" t="s">
        <v>2380</v>
      </c>
      <c r="G2178" s="11">
        <v>1</v>
      </c>
      <c r="H2178" t="s">
        <v>2379</v>
      </c>
      <c r="I2178" t="str" cm="1">
        <f t="array" ref="I2178">_xlfn.IFS(B2178&lt;=18,"UNDERWEIGHT",B2178&lt;=24.9,"NORMALWEIGHT",B2178&lt;=29.9,"OVERWEIGHT",B2178&gt;=30,"OBESITY")</f>
        <v>OVERWEIGHT</v>
      </c>
      <c r="J2178" t="str" cm="1">
        <f t="array" ref="J2178">_xlfn.IFS(C2178&lt;=5.7,"NORMAL",C2178&lt;=6.4,"PREDIABETES",C2178&gt;=6.5,"DIABETES")</f>
        <v>NORMAL</v>
      </c>
    </row>
    <row r="2179" spans="1:10" x14ac:dyDescent="0.25">
      <c r="A2179" t="s">
        <v>183</v>
      </c>
      <c r="B2179">
        <v>28.9</v>
      </c>
      <c r="C2179">
        <v>5.85</v>
      </c>
      <c r="D2179" t="s">
        <v>2379</v>
      </c>
      <c r="E2179" t="s">
        <v>2379</v>
      </c>
      <c r="F2179" t="s">
        <v>2380</v>
      </c>
      <c r="G2179" s="11">
        <v>1</v>
      </c>
      <c r="H2179" t="s">
        <v>2379</v>
      </c>
      <c r="I2179" t="str" cm="1">
        <f t="array" ref="I2179">_xlfn.IFS(B2179&lt;=18,"UNDERWEIGHT",B2179&lt;=24.9,"NORMALWEIGHT",B2179&lt;=29.9,"OVERWEIGHT",B2179&gt;=30,"OBESITY")</f>
        <v>OVERWEIGHT</v>
      </c>
      <c r="J2179" t="str" cm="1">
        <f t="array" ref="J2179">_xlfn.IFS(C2179&lt;=5.7,"NORMAL",C2179&lt;=6.4,"PREDIABETES",C2179&gt;=6.5,"DIABETES")</f>
        <v>PREDIABETES</v>
      </c>
    </row>
    <row r="2180" spans="1:10" x14ac:dyDescent="0.25">
      <c r="A2180" t="s">
        <v>182</v>
      </c>
      <c r="B2180">
        <v>24.7</v>
      </c>
      <c r="C2180">
        <v>5.32</v>
      </c>
      <c r="D2180" t="s">
        <v>2379</v>
      </c>
      <c r="E2180" t="s">
        <v>2379</v>
      </c>
      <c r="F2180" t="s">
        <v>2380</v>
      </c>
      <c r="G2180" s="11">
        <v>1</v>
      </c>
      <c r="H2180" t="s">
        <v>2379</v>
      </c>
      <c r="I2180" t="str" cm="1">
        <f t="array" ref="I2180">_xlfn.IFS(B2180&lt;=18,"UNDERWEIGHT",B2180&lt;=24.9,"NORMALWEIGHT",B2180&lt;=29.9,"OVERWEIGHT",B2180&gt;=30,"OBESITY")</f>
        <v>NORMALWEIGHT</v>
      </c>
      <c r="J2180" t="str" cm="1">
        <f t="array" ref="J2180">_xlfn.IFS(C2180&lt;=5.7,"NORMAL",C2180&lt;=6.4,"PREDIABETES",C2180&gt;=6.5,"DIABETES")</f>
        <v>NORMAL</v>
      </c>
    </row>
    <row r="2181" spans="1:10" x14ac:dyDescent="0.25">
      <c r="A2181" t="s">
        <v>181</v>
      </c>
      <c r="B2181">
        <v>20.6</v>
      </c>
      <c r="C2181">
        <v>5.14</v>
      </c>
      <c r="D2181" t="s">
        <v>2379</v>
      </c>
      <c r="E2181" t="s">
        <v>2379</v>
      </c>
      <c r="F2181" t="s">
        <v>2380</v>
      </c>
      <c r="G2181" s="11">
        <v>1</v>
      </c>
      <c r="H2181" t="s">
        <v>2379</v>
      </c>
      <c r="I2181" t="str" cm="1">
        <f t="array" ref="I2181">_xlfn.IFS(B2181&lt;=18,"UNDERWEIGHT",B2181&lt;=24.9,"NORMALWEIGHT",B2181&lt;=29.9,"OVERWEIGHT",B2181&gt;=30,"OBESITY")</f>
        <v>NORMALWEIGHT</v>
      </c>
      <c r="J2181" t="str" cm="1">
        <f t="array" ref="J2181">_xlfn.IFS(C2181&lt;=5.7,"NORMAL",C2181&lt;=6.4,"PREDIABETES",C2181&gt;=6.5,"DIABETES")</f>
        <v>NORMAL</v>
      </c>
    </row>
    <row r="2182" spans="1:10" x14ac:dyDescent="0.25">
      <c r="A2182" t="s">
        <v>180</v>
      </c>
      <c r="B2182">
        <v>18.600000000000001</v>
      </c>
      <c r="C2182">
        <v>5</v>
      </c>
      <c r="D2182" t="s">
        <v>2379</v>
      </c>
      <c r="E2182" t="s">
        <v>2379</v>
      </c>
      <c r="F2182" t="s">
        <v>2380</v>
      </c>
      <c r="G2182" s="11">
        <v>1</v>
      </c>
      <c r="H2182" t="s">
        <v>2379</v>
      </c>
      <c r="I2182" t="str" cm="1">
        <f t="array" ref="I2182">_xlfn.IFS(B2182&lt;=18,"UNDERWEIGHT",B2182&lt;=24.9,"NORMALWEIGHT",B2182&lt;=29.9,"OVERWEIGHT",B2182&gt;=30,"OBESITY")</f>
        <v>NORMALWEIGHT</v>
      </c>
      <c r="J2182" t="str" cm="1">
        <f t="array" ref="J2182">_xlfn.IFS(C2182&lt;=5.7,"NORMAL",C2182&lt;=6.4,"PREDIABETES",C2182&gt;=6.5,"DIABETES")</f>
        <v>NORMAL</v>
      </c>
    </row>
    <row r="2183" spans="1:10" x14ac:dyDescent="0.25">
      <c r="A2183" t="s">
        <v>179</v>
      </c>
      <c r="B2183">
        <v>17.8</v>
      </c>
      <c r="C2183">
        <v>4.55</v>
      </c>
      <c r="D2183" t="s">
        <v>2379</v>
      </c>
      <c r="E2183" t="s">
        <v>2379</v>
      </c>
      <c r="F2183" t="s">
        <v>2380</v>
      </c>
      <c r="G2183" s="11">
        <v>1</v>
      </c>
      <c r="H2183" t="s">
        <v>2379</v>
      </c>
      <c r="I2183" t="str" cm="1">
        <f t="array" ref="I2183">_xlfn.IFS(B2183&lt;=18,"UNDERWEIGHT",B2183&lt;=24.9,"NORMALWEIGHT",B2183&lt;=29.9,"OVERWEIGHT",B2183&gt;=30,"OBESITY")</f>
        <v>UNDERWEIGHT</v>
      </c>
      <c r="J2183" t="str" cm="1">
        <f t="array" ref="J2183">_xlfn.IFS(C2183&lt;=5.7,"NORMAL",C2183&lt;=6.4,"PREDIABETES",C2183&gt;=6.5,"DIABETES")</f>
        <v>NORMAL</v>
      </c>
    </row>
    <row r="2184" spans="1:10" x14ac:dyDescent="0.25">
      <c r="A2184" t="s">
        <v>178</v>
      </c>
      <c r="B2184">
        <v>35.200000000000003</v>
      </c>
      <c r="C2184">
        <v>5.97</v>
      </c>
      <c r="D2184" t="s">
        <v>2379</v>
      </c>
      <c r="E2184" t="s">
        <v>2380</v>
      </c>
      <c r="F2184" t="s">
        <v>2379</v>
      </c>
      <c r="G2184" s="11">
        <v>1</v>
      </c>
      <c r="H2184" t="s">
        <v>2379</v>
      </c>
      <c r="I2184" t="str" cm="1">
        <f t="array" ref="I2184">_xlfn.IFS(B2184&lt;=18,"UNDERWEIGHT",B2184&lt;=24.9,"NORMALWEIGHT",B2184&lt;=29.9,"OVERWEIGHT",B2184&gt;=30,"OBESITY")</f>
        <v>OBESITY</v>
      </c>
      <c r="J2184" t="str" cm="1">
        <f t="array" ref="J2184">_xlfn.IFS(C2184&lt;=5.7,"NORMAL",C2184&lt;=6.4,"PREDIABETES",C2184&gt;=6.5,"DIABETES")</f>
        <v>PREDIABETES</v>
      </c>
    </row>
    <row r="2185" spans="1:10" x14ac:dyDescent="0.25">
      <c r="A2185" t="s">
        <v>177</v>
      </c>
      <c r="B2185">
        <v>33.770000000000003</v>
      </c>
      <c r="C2185">
        <v>4.0199999999999996</v>
      </c>
      <c r="D2185" t="s">
        <v>2379</v>
      </c>
      <c r="E2185" t="s">
        <v>2380</v>
      </c>
      <c r="F2185" t="s">
        <v>2379</v>
      </c>
      <c r="G2185" s="11">
        <v>1</v>
      </c>
      <c r="H2185" t="s">
        <v>2379</v>
      </c>
      <c r="I2185" t="str" cm="1">
        <f t="array" ref="I2185">_xlfn.IFS(B2185&lt;=18,"UNDERWEIGHT",B2185&lt;=24.9,"NORMALWEIGHT",B2185&lt;=29.9,"OVERWEIGHT",B2185&gt;=30,"OBESITY")</f>
        <v>OBESITY</v>
      </c>
      <c r="J2185" t="str" cm="1">
        <f t="array" ref="J2185">_xlfn.IFS(C2185&lt;=5.7,"NORMAL",C2185&lt;=6.4,"PREDIABETES",C2185&gt;=6.5,"DIABETES")</f>
        <v>NORMAL</v>
      </c>
    </row>
    <row r="2186" spans="1:10" x14ac:dyDescent="0.25">
      <c r="A2186" t="s">
        <v>176</v>
      </c>
      <c r="B2186">
        <v>30.03</v>
      </c>
      <c r="C2186">
        <v>4.04</v>
      </c>
      <c r="D2186" t="s">
        <v>2379</v>
      </c>
      <c r="E2186" t="s">
        <v>2380</v>
      </c>
      <c r="F2186" t="s">
        <v>2379</v>
      </c>
      <c r="G2186" s="11">
        <v>1</v>
      </c>
      <c r="H2186" t="s">
        <v>2379</v>
      </c>
      <c r="I2186" t="str" cm="1">
        <f t="array" ref="I2186">_xlfn.IFS(B2186&lt;=18,"UNDERWEIGHT",B2186&lt;=24.9,"NORMALWEIGHT",B2186&lt;=29.9,"OVERWEIGHT",B2186&gt;=30,"OBESITY")</f>
        <v>OBESITY</v>
      </c>
      <c r="J2186" t="str" cm="1">
        <f t="array" ref="J2186">_xlfn.IFS(C2186&lt;=5.7,"NORMAL",C2186&lt;=6.4,"PREDIABETES",C2186&gt;=6.5,"DIABETES")</f>
        <v>NORMAL</v>
      </c>
    </row>
    <row r="2187" spans="1:10" x14ac:dyDescent="0.25">
      <c r="A2187" t="s">
        <v>175</v>
      </c>
      <c r="B2187">
        <v>29.37</v>
      </c>
      <c r="C2187">
        <v>5.54</v>
      </c>
      <c r="D2187" t="s">
        <v>2379</v>
      </c>
      <c r="E2187" t="s">
        <v>2380</v>
      </c>
      <c r="F2187" t="s">
        <v>2379</v>
      </c>
      <c r="G2187" s="11">
        <v>1</v>
      </c>
      <c r="H2187" t="s">
        <v>2379</v>
      </c>
      <c r="I2187" t="str" cm="1">
        <f t="array" ref="I2187">_xlfn.IFS(B2187&lt;=18,"UNDERWEIGHT",B2187&lt;=24.9,"NORMALWEIGHT",B2187&lt;=29.9,"OVERWEIGHT",B2187&gt;=30,"OBESITY")</f>
        <v>OVERWEIGHT</v>
      </c>
      <c r="J2187" t="str" cm="1">
        <f t="array" ref="J2187">_xlfn.IFS(C2187&lt;=5.7,"NORMAL",C2187&lt;=6.4,"PREDIABETES",C2187&gt;=6.5,"DIABETES")</f>
        <v>NORMAL</v>
      </c>
    </row>
    <row r="2188" spans="1:10" x14ac:dyDescent="0.25">
      <c r="A2188" t="s">
        <v>174</v>
      </c>
      <c r="B2188">
        <v>28.5</v>
      </c>
      <c r="C2188">
        <v>4.03</v>
      </c>
      <c r="D2188" t="s">
        <v>2379</v>
      </c>
      <c r="E2188" t="s">
        <v>2380</v>
      </c>
      <c r="F2188" t="s">
        <v>2379</v>
      </c>
      <c r="G2188" s="11">
        <v>1</v>
      </c>
      <c r="H2188" t="s">
        <v>2379</v>
      </c>
      <c r="I2188" t="str" cm="1">
        <f t="array" ref="I2188">_xlfn.IFS(B2188&lt;=18,"UNDERWEIGHT",B2188&lt;=24.9,"NORMALWEIGHT",B2188&lt;=29.9,"OVERWEIGHT",B2188&gt;=30,"OBESITY")</f>
        <v>OVERWEIGHT</v>
      </c>
      <c r="J2188" t="str" cm="1">
        <f t="array" ref="J2188">_xlfn.IFS(C2188&lt;=5.7,"NORMAL",C2188&lt;=6.4,"PREDIABETES",C2188&gt;=6.5,"DIABETES")</f>
        <v>NORMAL</v>
      </c>
    </row>
    <row r="2189" spans="1:10" x14ac:dyDescent="0.25">
      <c r="A2189" t="s">
        <v>173</v>
      </c>
      <c r="B2189">
        <v>23.32</v>
      </c>
      <c r="C2189">
        <v>5.62</v>
      </c>
      <c r="D2189" t="s">
        <v>2379</v>
      </c>
      <c r="E2189" t="s">
        <v>2380</v>
      </c>
      <c r="F2189" t="s">
        <v>2379</v>
      </c>
      <c r="G2189" s="11">
        <v>1</v>
      </c>
      <c r="H2189" t="s">
        <v>2379</v>
      </c>
      <c r="I2189" t="str" cm="1">
        <f t="array" ref="I2189">_xlfn.IFS(B2189&lt;=18,"UNDERWEIGHT",B2189&lt;=24.9,"NORMALWEIGHT",B2189&lt;=29.9,"OVERWEIGHT",B2189&gt;=30,"OBESITY")</f>
        <v>NORMALWEIGHT</v>
      </c>
      <c r="J2189" t="str" cm="1">
        <f t="array" ref="J2189">_xlfn.IFS(C2189&lt;=5.7,"NORMAL",C2189&lt;=6.4,"PREDIABETES",C2189&gt;=6.5,"DIABETES")</f>
        <v>NORMAL</v>
      </c>
    </row>
    <row r="2190" spans="1:10" x14ac:dyDescent="0.25">
      <c r="A2190" t="s">
        <v>172</v>
      </c>
      <c r="B2190">
        <v>26.125</v>
      </c>
      <c r="C2190">
        <v>5.27</v>
      </c>
      <c r="D2190" t="s">
        <v>2379</v>
      </c>
      <c r="E2190" t="s">
        <v>2380</v>
      </c>
      <c r="F2190" t="s">
        <v>2379</v>
      </c>
      <c r="G2190" s="11">
        <v>1</v>
      </c>
      <c r="H2190" t="s">
        <v>2379</v>
      </c>
      <c r="I2190" t="str" cm="1">
        <f t="array" ref="I2190">_xlfn.IFS(B2190&lt;=18,"UNDERWEIGHT",B2190&lt;=24.9,"NORMALWEIGHT",B2190&lt;=29.9,"OVERWEIGHT",B2190&gt;=30,"OBESITY")</f>
        <v>OVERWEIGHT</v>
      </c>
      <c r="J2190" t="str" cm="1">
        <f t="array" ref="J2190">_xlfn.IFS(C2190&lt;=5.7,"NORMAL",C2190&lt;=6.4,"PREDIABETES",C2190&gt;=6.5,"DIABETES")</f>
        <v>NORMAL</v>
      </c>
    </row>
    <row r="2191" spans="1:10" x14ac:dyDescent="0.25">
      <c r="A2191" t="s">
        <v>171</v>
      </c>
      <c r="B2191">
        <v>25.46</v>
      </c>
      <c r="C2191">
        <v>5.18</v>
      </c>
      <c r="D2191" t="s">
        <v>2379</v>
      </c>
      <c r="E2191" t="s">
        <v>2380</v>
      </c>
      <c r="F2191" t="s">
        <v>2379</v>
      </c>
      <c r="G2191" s="11">
        <v>1</v>
      </c>
      <c r="H2191" t="s">
        <v>2379</v>
      </c>
      <c r="I2191" t="str" cm="1">
        <f t="array" ref="I2191">_xlfn.IFS(B2191&lt;=18,"UNDERWEIGHT",B2191&lt;=24.9,"NORMALWEIGHT",B2191&lt;=29.9,"OVERWEIGHT",B2191&gt;=30,"OBESITY")</f>
        <v>OVERWEIGHT</v>
      </c>
      <c r="J2191" t="str" cm="1">
        <f t="array" ref="J2191">_xlfn.IFS(C2191&lt;=5.7,"NORMAL",C2191&lt;=6.4,"PREDIABETES",C2191&gt;=6.5,"DIABETES")</f>
        <v>NORMAL</v>
      </c>
    </row>
    <row r="2192" spans="1:10" x14ac:dyDescent="0.25">
      <c r="A2192" t="s">
        <v>170</v>
      </c>
      <c r="B2192">
        <v>23.75</v>
      </c>
      <c r="C2192">
        <v>5.27</v>
      </c>
      <c r="D2192" t="s">
        <v>2379</v>
      </c>
      <c r="E2192" t="s">
        <v>2380</v>
      </c>
      <c r="F2192" t="s">
        <v>2379</v>
      </c>
      <c r="G2192" s="11">
        <v>1</v>
      </c>
      <c r="H2192" t="s">
        <v>2379</v>
      </c>
      <c r="I2192" t="str" cm="1">
        <f t="array" ref="I2192">_xlfn.IFS(B2192&lt;=18,"UNDERWEIGHT",B2192&lt;=24.9,"NORMALWEIGHT",B2192&lt;=29.9,"OVERWEIGHT",B2192&gt;=30,"OBESITY")</f>
        <v>NORMALWEIGHT</v>
      </c>
      <c r="J2192" t="str" cm="1">
        <f t="array" ref="J2192">_xlfn.IFS(C2192&lt;=5.7,"NORMAL",C2192&lt;=6.4,"PREDIABETES",C2192&gt;=6.5,"DIABETES")</f>
        <v>NORMAL</v>
      </c>
    </row>
    <row r="2193" spans="1:10" x14ac:dyDescent="0.25">
      <c r="A2193" t="s">
        <v>168</v>
      </c>
      <c r="B2193">
        <v>23.085000000000001</v>
      </c>
      <c r="C2193">
        <v>5.62</v>
      </c>
      <c r="D2193" t="s">
        <v>2379</v>
      </c>
      <c r="E2193" t="s">
        <v>2380</v>
      </c>
      <c r="F2193" t="s">
        <v>2379</v>
      </c>
      <c r="G2193" s="11">
        <v>1</v>
      </c>
      <c r="H2193" t="s">
        <v>2379</v>
      </c>
      <c r="I2193" t="str" cm="1">
        <f t="array" ref="I2193">_xlfn.IFS(B2193&lt;=18,"UNDERWEIGHT",B2193&lt;=24.9,"NORMALWEIGHT",B2193&lt;=29.9,"OVERWEIGHT",B2193&gt;=30,"OBESITY")</f>
        <v>NORMALWEIGHT</v>
      </c>
      <c r="J2193" t="str" cm="1">
        <f t="array" ref="J2193">_xlfn.IFS(C2193&lt;=5.7,"NORMAL",C2193&lt;=6.4,"PREDIABETES",C2193&gt;=6.5,"DIABETES")</f>
        <v>NORMAL</v>
      </c>
    </row>
    <row r="2194" spans="1:10" x14ac:dyDescent="0.25">
      <c r="A2194" t="s">
        <v>166</v>
      </c>
      <c r="B2194">
        <v>22.99</v>
      </c>
      <c r="C2194">
        <v>5.0599999999999996</v>
      </c>
      <c r="D2194" t="s">
        <v>2379</v>
      </c>
      <c r="E2194" t="s">
        <v>2380</v>
      </c>
      <c r="F2194" t="s">
        <v>2379</v>
      </c>
      <c r="G2194" s="11">
        <v>1</v>
      </c>
      <c r="H2194" t="s">
        <v>2379</v>
      </c>
      <c r="I2194" t="str" cm="1">
        <f t="array" ref="I2194">_xlfn.IFS(B2194&lt;=18,"UNDERWEIGHT",B2194&lt;=24.9,"NORMALWEIGHT",B2194&lt;=29.9,"OVERWEIGHT",B2194&gt;=30,"OBESITY")</f>
        <v>NORMALWEIGHT</v>
      </c>
      <c r="J2194" t="str" cm="1">
        <f t="array" ref="J2194">_xlfn.IFS(C2194&lt;=5.7,"NORMAL",C2194&lt;=6.4,"PREDIABETES",C2194&gt;=6.5,"DIABETES")</f>
        <v>NORMAL</v>
      </c>
    </row>
    <row r="2195" spans="1:10" x14ac:dyDescent="0.25">
      <c r="A2195" t="s">
        <v>164</v>
      </c>
      <c r="B2195">
        <v>21.47</v>
      </c>
      <c r="C2195">
        <v>4.6900000000000004</v>
      </c>
      <c r="D2195" t="s">
        <v>2379</v>
      </c>
      <c r="E2195" t="s">
        <v>2380</v>
      </c>
      <c r="F2195" t="s">
        <v>2379</v>
      </c>
      <c r="G2195" s="11">
        <v>1</v>
      </c>
      <c r="H2195" t="s">
        <v>2379</v>
      </c>
      <c r="I2195" t="str" cm="1">
        <f t="array" ref="I2195">_xlfn.IFS(B2195&lt;=18,"UNDERWEIGHT",B2195&lt;=24.9,"NORMALWEIGHT",B2195&lt;=29.9,"OVERWEIGHT",B2195&gt;=30,"OBESITY")</f>
        <v>NORMALWEIGHT</v>
      </c>
      <c r="J2195" t="str" cm="1">
        <f t="array" ref="J2195">_xlfn.IFS(C2195&lt;=5.7,"NORMAL",C2195&lt;=6.4,"PREDIABETES",C2195&gt;=6.5,"DIABETES")</f>
        <v>NORMAL</v>
      </c>
    </row>
    <row r="2196" spans="1:10" x14ac:dyDescent="0.25">
      <c r="A2196" t="s">
        <v>162</v>
      </c>
      <c r="B2196">
        <v>15.96</v>
      </c>
      <c r="C2196">
        <v>5.44</v>
      </c>
      <c r="D2196" t="s">
        <v>2379</v>
      </c>
      <c r="E2196" t="s">
        <v>2380</v>
      </c>
      <c r="F2196" t="s">
        <v>2379</v>
      </c>
      <c r="G2196" s="11">
        <v>1</v>
      </c>
      <c r="H2196" t="s">
        <v>2379</v>
      </c>
      <c r="I2196" t="str" cm="1">
        <f t="array" ref="I2196">_xlfn.IFS(B2196&lt;=18,"UNDERWEIGHT",B2196&lt;=24.9,"NORMALWEIGHT",B2196&lt;=29.9,"OVERWEIGHT",B2196&gt;=30,"OBESITY")</f>
        <v>UNDERWEIGHT</v>
      </c>
      <c r="J2196" t="str" cm="1">
        <f t="array" ref="J2196">_xlfn.IFS(C2196&lt;=5.7,"NORMAL",C2196&lt;=6.4,"PREDIABETES",C2196&gt;=6.5,"DIABETES")</f>
        <v>NORMAL</v>
      </c>
    </row>
    <row r="2197" spans="1:10" x14ac:dyDescent="0.25">
      <c r="A2197" t="s">
        <v>161</v>
      </c>
      <c r="B2197">
        <v>39.5</v>
      </c>
      <c r="C2197">
        <v>5.05</v>
      </c>
      <c r="D2197" t="s">
        <v>2379</v>
      </c>
      <c r="E2197" t="s">
        <v>2380</v>
      </c>
      <c r="F2197" t="s">
        <v>2379</v>
      </c>
      <c r="G2197" s="11">
        <v>1</v>
      </c>
      <c r="H2197" t="s">
        <v>2379</v>
      </c>
      <c r="I2197" t="str" cm="1">
        <f t="array" ref="I2197">_xlfn.IFS(B2197&lt;=18,"UNDERWEIGHT",B2197&lt;=24.9,"NORMALWEIGHT",B2197&lt;=29.9,"OVERWEIGHT",B2197&gt;=30,"OBESITY")</f>
        <v>OBESITY</v>
      </c>
      <c r="J2197" t="str" cm="1">
        <f t="array" ref="J2197">_xlfn.IFS(C2197&lt;=5.7,"NORMAL",C2197&lt;=6.4,"PREDIABETES",C2197&gt;=6.5,"DIABETES")</f>
        <v>NORMAL</v>
      </c>
    </row>
    <row r="2198" spans="1:10" x14ac:dyDescent="0.25">
      <c r="A2198" t="s">
        <v>160</v>
      </c>
      <c r="B2198">
        <v>33.770000000000003</v>
      </c>
      <c r="C2198">
        <v>6</v>
      </c>
      <c r="D2198" t="s">
        <v>2379</v>
      </c>
      <c r="E2198" t="s">
        <v>2380</v>
      </c>
      <c r="F2198" t="s">
        <v>2379</v>
      </c>
      <c r="G2198" s="11">
        <v>1</v>
      </c>
      <c r="H2198" t="s">
        <v>2379</v>
      </c>
      <c r="I2198" t="str" cm="1">
        <f t="array" ref="I2198">_xlfn.IFS(B2198&lt;=18,"UNDERWEIGHT",B2198&lt;=24.9,"NORMALWEIGHT",B2198&lt;=29.9,"OVERWEIGHT",B2198&gt;=30,"OBESITY")</f>
        <v>OBESITY</v>
      </c>
      <c r="J2198" t="str" cm="1">
        <f t="array" ref="J2198">_xlfn.IFS(C2198&lt;=5.7,"NORMAL",C2198&lt;=6.4,"PREDIABETES",C2198&gt;=6.5,"DIABETES")</f>
        <v>PREDIABETES</v>
      </c>
    </row>
    <row r="2199" spans="1:10" x14ac:dyDescent="0.25">
      <c r="A2199" t="s">
        <v>159</v>
      </c>
      <c r="B2199">
        <v>26.84</v>
      </c>
      <c r="C2199">
        <v>5.99</v>
      </c>
      <c r="D2199" t="s">
        <v>2380</v>
      </c>
      <c r="E2199" t="s">
        <v>2380</v>
      </c>
      <c r="F2199" t="s">
        <v>2379</v>
      </c>
      <c r="G2199" s="11">
        <v>1</v>
      </c>
      <c r="H2199" t="s">
        <v>2379</v>
      </c>
      <c r="I2199" t="str" cm="1">
        <f t="array" ref="I2199">_xlfn.IFS(B2199&lt;=18,"UNDERWEIGHT",B2199&lt;=24.9,"NORMALWEIGHT",B2199&lt;=29.9,"OVERWEIGHT",B2199&gt;=30,"OBESITY")</f>
        <v>OVERWEIGHT</v>
      </c>
      <c r="J2199" t="str" cm="1">
        <f t="array" ref="J2199">_xlfn.IFS(C2199&lt;=5.7,"NORMAL",C2199&lt;=6.4,"PREDIABETES",C2199&gt;=6.5,"DIABETES")</f>
        <v>PREDIABETES</v>
      </c>
    </row>
    <row r="2200" spans="1:10" x14ac:dyDescent="0.25">
      <c r="A2200" t="s">
        <v>158</v>
      </c>
      <c r="B2200">
        <v>35.53</v>
      </c>
      <c r="C2200">
        <v>4.3600000000000003</v>
      </c>
      <c r="D2200" t="s">
        <v>2379</v>
      </c>
      <c r="E2200" t="s">
        <v>2379</v>
      </c>
      <c r="F2200" t="s">
        <v>2380</v>
      </c>
      <c r="G2200" s="11">
        <v>1</v>
      </c>
      <c r="H2200" t="s">
        <v>2379</v>
      </c>
      <c r="I2200" t="str" cm="1">
        <f t="array" ref="I2200">_xlfn.IFS(B2200&lt;=18,"UNDERWEIGHT",B2200&lt;=24.9,"NORMALWEIGHT",B2200&lt;=29.9,"OVERWEIGHT",B2200&gt;=30,"OBESITY")</f>
        <v>OBESITY</v>
      </c>
      <c r="J2200" t="str" cm="1">
        <f t="array" ref="J2200">_xlfn.IFS(C2200&lt;=5.7,"NORMAL",C2200&lt;=6.4,"PREDIABETES",C2200&gt;=6.5,"DIABETES")</f>
        <v>NORMAL</v>
      </c>
    </row>
    <row r="2201" spans="1:10" x14ac:dyDescent="0.25">
      <c r="A2201" t="s">
        <v>157</v>
      </c>
      <c r="B2201">
        <v>30.59</v>
      </c>
      <c r="C2201">
        <v>4.41</v>
      </c>
      <c r="D2201" t="s">
        <v>2379</v>
      </c>
      <c r="E2201" t="s">
        <v>2379</v>
      </c>
      <c r="F2201" t="s">
        <v>2380</v>
      </c>
      <c r="G2201" s="11">
        <v>1</v>
      </c>
      <c r="H2201" t="s">
        <v>2379</v>
      </c>
      <c r="I2201" t="str" cm="1">
        <f t="array" ref="I2201">_xlfn.IFS(B2201&lt;=18,"UNDERWEIGHT",B2201&lt;=24.9,"NORMALWEIGHT",B2201&lt;=29.9,"OVERWEIGHT",B2201&gt;=30,"OBESITY")</f>
        <v>OBESITY</v>
      </c>
      <c r="J2201" t="str" cm="1">
        <f t="array" ref="J2201">_xlfn.IFS(C2201&lt;=5.7,"NORMAL",C2201&lt;=6.4,"PREDIABETES",C2201&gt;=6.5,"DIABETES")</f>
        <v>NORMAL</v>
      </c>
    </row>
    <row r="2202" spans="1:10" x14ac:dyDescent="0.25">
      <c r="A2202" t="s">
        <v>156</v>
      </c>
      <c r="B2202">
        <v>30.59</v>
      </c>
      <c r="C2202">
        <v>4.17</v>
      </c>
      <c r="D2202" t="s">
        <v>2379</v>
      </c>
      <c r="E2202" t="s">
        <v>2379</v>
      </c>
      <c r="F2202" t="s">
        <v>2380</v>
      </c>
      <c r="G2202" s="11">
        <v>1</v>
      </c>
      <c r="H2202" t="s">
        <v>2379</v>
      </c>
      <c r="I2202" t="str" cm="1">
        <f t="array" ref="I2202">_xlfn.IFS(B2202&lt;=18,"UNDERWEIGHT",B2202&lt;=24.9,"NORMALWEIGHT",B2202&lt;=29.9,"OVERWEIGHT",B2202&gt;=30,"OBESITY")</f>
        <v>OBESITY</v>
      </c>
      <c r="J2202" t="str" cm="1">
        <f t="array" ref="J2202">_xlfn.IFS(C2202&lt;=5.7,"NORMAL",C2202&lt;=6.4,"PREDIABETES",C2202&gt;=6.5,"DIABETES")</f>
        <v>NORMAL</v>
      </c>
    </row>
    <row r="2203" spans="1:10" x14ac:dyDescent="0.25">
      <c r="A2203" t="s">
        <v>155</v>
      </c>
      <c r="B2203">
        <v>27.835000000000001</v>
      </c>
      <c r="C2203">
        <v>4.4400000000000004</v>
      </c>
      <c r="D2203" t="s">
        <v>2379</v>
      </c>
      <c r="E2203" t="s">
        <v>2379</v>
      </c>
      <c r="F2203" t="s">
        <v>2380</v>
      </c>
      <c r="G2203" s="11">
        <v>1</v>
      </c>
      <c r="H2203" t="s">
        <v>2379</v>
      </c>
      <c r="I2203" t="str" cm="1">
        <f t="array" ref="I2203">_xlfn.IFS(B2203&lt;=18,"UNDERWEIGHT",B2203&lt;=24.9,"NORMALWEIGHT",B2203&lt;=29.9,"OVERWEIGHT",B2203&gt;=30,"OBESITY")</f>
        <v>OVERWEIGHT</v>
      </c>
      <c r="J2203" t="str" cm="1">
        <f t="array" ref="J2203">_xlfn.IFS(C2203&lt;=5.7,"NORMAL",C2203&lt;=6.4,"PREDIABETES",C2203&gt;=6.5,"DIABETES")</f>
        <v>NORMAL</v>
      </c>
    </row>
    <row r="2204" spans="1:10" x14ac:dyDescent="0.25">
      <c r="A2204" t="s">
        <v>154</v>
      </c>
      <c r="B2204">
        <v>40.26</v>
      </c>
      <c r="C2204">
        <v>5.52</v>
      </c>
      <c r="D2204" t="s">
        <v>2379</v>
      </c>
      <c r="E2204" t="s">
        <v>2380</v>
      </c>
      <c r="F2204" t="s">
        <v>2379</v>
      </c>
      <c r="G2204" s="11">
        <v>1</v>
      </c>
      <c r="H2204" t="s">
        <v>2379</v>
      </c>
      <c r="I2204" t="str" cm="1">
        <f t="array" ref="I2204">_xlfn.IFS(B2204&lt;=18,"UNDERWEIGHT",B2204&lt;=24.9,"NORMALWEIGHT",B2204&lt;=29.9,"OVERWEIGHT",B2204&gt;=30,"OBESITY")</f>
        <v>OBESITY</v>
      </c>
      <c r="J2204" t="str" cm="1">
        <f t="array" ref="J2204">_xlfn.IFS(C2204&lt;=5.7,"NORMAL",C2204&lt;=6.4,"PREDIABETES",C2204&gt;=6.5,"DIABETES")</f>
        <v>NORMAL</v>
      </c>
    </row>
    <row r="2205" spans="1:10" x14ac:dyDescent="0.25">
      <c r="A2205" t="s">
        <v>153</v>
      </c>
      <c r="B2205">
        <v>39.82</v>
      </c>
      <c r="C2205">
        <v>6.01</v>
      </c>
      <c r="D2205" t="s">
        <v>2379</v>
      </c>
      <c r="E2205" t="s">
        <v>2380</v>
      </c>
      <c r="F2205" t="s">
        <v>2379</v>
      </c>
      <c r="G2205" s="11">
        <v>1</v>
      </c>
      <c r="H2205" t="s">
        <v>2379</v>
      </c>
      <c r="I2205" t="str" cm="1">
        <f t="array" ref="I2205">_xlfn.IFS(B2205&lt;=18,"UNDERWEIGHT",B2205&lt;=24.9,"NORMALWEIGHT",B2205&lt;=29.9,"OVERWEIGHT",B2205&gt;=30,"OBESITY")</f>
        <v>OBESITY</v>
      </c>
      <c r="J2205" t="str" cm="1">
        <f t="array" ref="J2205">_xlfn.IFS(C2205&lt;=5.7,"NORMAL",C2205&lt;=6.4,"PREDIABETES",C2205&gt;=6.5,"DIABETES")</f>
        <v>PREDIABETES</v>
      </c>
    </row>
    <row r="2206" spans="1:10" x14ac:dyDescent="0.25">
      <c r="A2206" t="s">
        <v>152</v>
      </c>
      <c r="B2206">
        <v>39.159999999999997</v>
      </c>
      <c r="C2206">
        <v>5.81</v>
      </c>
      <c r="D2206" t="s">
        <v>2379</v>
      </c>
      <c r="E2206" t="s">
        <v>2380</v>
      </c>
      <c r="F2206" t="s">
        <v>2379</v>
      </c>
      <c r="G2206" s="11">
        <v>1</v>
      </c>
      <c r="H2206" t="s">
        <v>2379</v>
      </c>
      <c r="I2206" t="str" cm="1">
        <f t="array" ref="I2206">_xlfn.IFS(B2206&lt;=18,"UNDERWEIGHT",B2206&lt;=24.9,"NORMALWEIGHT",B2206&lt;=29.9,"OVERWEIGHT",B2206&gt;=30,"OBESITY")</f>
        <v>OBESITY</v>
      </c>
      <c r="J2206" t="str" cm="1">
        <f t="array" ref="J2206">_xlfn.IFS(C2206&lt;=5.7,"NORMAL",C2206&lt;=6.4,"PREDIABETES",C2206&gt;=6.5,"DIABETES")</f>
        <v>PREDIABETES</v>
      </c>
    </row>
    <row r="2207" spans="1:10" x14ac:dyDescent="0.25">
      <c r="A2207" t="s">
        <v>151</v>
      </c>
      <c r="B2207">
        <v>25.555</v>
      </c>
      <c r="C2207">
        <v>4.37</v>
      </c>
      <c r="D2207" t="s">
        <v>2379</v>
      </c>
      <c r="E2207" t="s">
        <v>2379</v>
      </c>
      <c r="F2207" t="s">
        <v>2380</v>
      </c>
      <c r="G2207" s="11">
        <v>1</v>
      </c>
      <c r="H2207" t="s">
        <v>2379</v>
      </c>
      <c r="I2207" t="str" cm="1">
        <f t="array" ref="I2207">_xlfn.IFS(B2207&lt;=18,"UNDERWEIGHT",B2207&lt;=24.9,"NORMALWEIGHT",B2207&lt;=29.9,"OVERWEIGHT",B2207&gt;=30,"OBESITY")</f>
        <v>OVERWEIGHT</v>
      </c>
      <c r="J2207" t="str" cm="1">
        <f t="array" ref="J2207">_xlfn.IFS(C2207&lt;=5.7,"NORMAL",C2207&lt;=6.4,"PREDIABETES",C2207&gt;=6.5,"DIABETES")</f>
        <v>NORMAL</v>
      </c>
    </row>
    <row r="2208" spans="1:10" x14ac:dyDescent="0.25">
      <c r="A2208" t="s">
        <v>150</v>
      </c>
      <c r="B2208">
        <v>25.175000000000001</v>
      </c>
      <c r="C2208">
        <v>5.74</v>
      </c>
      <c r="D2208" t="s">
        <v>2379</v>
      </c>
      <c r="E2208" t="s">
        <v>2379</v>
      </c>
      <c r="F2208" t="s">
        <v>2380</v>
      </c>
      <c r="G2208" s="11">
        <v>1</v>
      </c>
      <c r="H2208" t="s">
        <v>2379</v>
      </c>
      <c r="I2208" t="str" cm="1">
        <f t="array" ref="I2208">_xlfn.IFS(B2208&lt;=18,"UNDERWEIGHT",B2208&lt;=24.9,"NORMALWEIGHT",B2208&lt;=29.9,"OVERWEIGHT",B2208&gt;=30,"OBESITY")</f>
        <v>OVERWEIGHT</v>
      </c>
      <c r="J2208" t="str" cm="1">
        <f t="array" ref="J2208">_xlfn.IFS(C2208&lt;=5.7,"NORMAL",C2208&lt;=6.4,"PREDIABETES",C2208&gt;=6.5,"DIABETES")</f>
        <v>PREDIABETES</v>
      </c>
    </row>
    <row r="2209" spans="1:10" x14ac:dyDescent="0.25">
      <c r="A2209" t="s">
        <v>149</v>
      </c>
      <c r="B2209">
        <v>38.28</v>
      </c>
      <c r="C2209">
        <v>5.39</v>
      </c>
      <c r="D2209" t="s">
        <v>2379</v>
      </c>
      <c r="E2209" t="s">
        <v>2380</v>
      </c>
      <c r="F2209" t="s">
        <v>2379</v>
      </c>
      <c r="G2209" s="11">
        <v>1</v>
      </c>
      <c r="H2209" t="s">
        <v>2379</v>
      </c>
      <c r="I2209" t="str" cm="1">
        <f t="array" ref="I2209">_xlfn.IFS(B2209&lt;=18,"UNDERWEIGHT",B2209&lt;=24.9,"NORMALWEIGHT",B2209&lt;=29.9,"OVERWEIGHT",B2209&gt;=30,"OBESITY")</f>
        <v>OBESITY</v>
      </c>
      <c r="J2209" t="str" cm="1">
        <f t="array" ref="J2209">_xlfn.IFS(C2209&lt;=5.7,"NORMAL",C2209&lt;=6.4,"PREDIABETES",C2209&gt;=6.5,"DIABETES")</f>
        <v>NORMAL</v>
      </c>
    </row>
    <row r="2210" spans="1:10" x14ac:dyDescent="0.25">
      <c r="A2210" t="s">
        <v>148</v>
      </c>
      <c r="B2210">
        <v>38.17</v>
      </c>
      <c r="C2210">
        <v>4.07</v>
      </c>
      <c r="D2210" t="s">
        <v>2379</v>
      </c>
      <c r="E2210" t="s">
        <v>2380</v>
      </c>
      <c r="F2210" t="s">
        <v>2379</v>
      </c>
      <c r="G2210" s="11">
        <v>1</v>
      </c>
      <c r="H2210" t="s">
        <v>2379</v>
      </c>
      <c r="I2210" t="str" cm="1">
        <f t="array" ref="I2210">_xlfn.IFS(B2210&lt;=18,"UNDERWEIGHT",B2210&lt;=24.9,"NORMALWEIGHT",B2210&lt;=29.9,"OVERWEIGHT",B2210&gt;=30,"OBESITY")</f>
        <v>OBESITY</v>
      </c>
      <c r="J2210" t="str" cm="1">
        <f t="array" ref="J2210">_xlfn.IFS(C2210&lt;=5.7,"NORMAL",C2210&lt;=6.4,"PREDIABETES",C2210&gt;=6.5,"DIABETES")</f>
        <v>NORMAL</v>
      </c>
    </row>
    <row r="2211" spans="1:10" x14ac:dyDescent="0.25">
      <c r="A2211" t="s">
        <v>147</v>
      </c>
      <c r="B2211">
        <v>36.85</v>
      </c>
      <c r="C2211">
        <v>5.49</v>
      </c>
      <c r="D2211" t="s">
        <v>2379</v>
      </c>
      <c r="E2211" t="s">
        <v>2380</v>
      </c>
      <c r="F2211" t="s">
        <v>2379</v>
      </c>
      <c r="G2211" s="11">
        <v>1</v>
      </c>
      <c r="H2211" t="s">
        <v>2379</v>
      </c>
      <c r="I2211" t="str" cm="1">
        <f t="array" ref="I2211">_xlfn.IFS(B2211&lt;=18,"UNDERWEIGHT",B2211&lt;=24.9,"NORMALWEIGHT",B2211&lt;=29.9,"OVERWEIGHT",B2211&gt;=30,"OBESITY")</f>
        <v>OBESITY</v>
      </c>
      <c r="J2211" t="str" cm="1">
        <f t="array" ref="J2211">_xlfn.IFS(C2211&lt;=5.7,"NORMAL",C2211&lt;=6.4,"PREDIABETES",C2211&gt;=6.5,"DIABETES")</f>
        <v>NORMAL</v>
      </c>
    </row>
    <row r="2212" spans="1:10" x14ac:dyDescent="0.25">
      <c r="A2212" t="s">
        <v>146</v>
      </c>
      <c r="B2212">
        <v>22.61</v>
      </c>
      <c r="C2212">
        <v>5.68</v>
      </c>
      <c r="D2212" t="s">
        <v>2379</v>
      </c>
      <c r="E2212" t="s">
        <v>2379</v>
      </c>
      <c r="F2212" t="s">
        <v>2380</v>
      </c>
      <c r="G2212" s="11">
        <v>1</v>
      </c>
      <c r="H2212" t="s">
        <v>2379</v>
      </c>
      <c r="I2212" t="str" cm="1">
        <f t="array" ref="I2212">_xlfn.IFS(B2212&lt;=18,"UNDERWEIGHT",B2212&lt;=24.9,"NORMALWEIGHT",B2212&lt;=29.9,"OVERWEIGHT",B2212&gt;=30,"OBESITY")</f>
        <v>NORMALWEIGHT</v>
      </c>
      <c r="J2212" t="str" cm="1">
        <f t="array" ref="J2212">_xlfn.IFS(C2212&lt;=5.7,"NORMAL",C2212&lt;=6.4,"PREDIABETES",C2212&gt;=6.5,"DIABETES")</f>
        <v>NORMAL</v>
      </c>
    </row>
    <row r="2213" spans="1:10" x14ac:dyDescent="0.25">
      <c r="A2213" t="s">
        <v>145</v>
      </c>
      <c r="B2213">
        <v>21.754999999999999</v>
      </c>
      <c r="C2213">
        <v>6.09</v>
      </c>
      <c r="D2213" t="s">
        <v>2379</v>
      </c>
      <c r="E2213" t="s">
        <v>2379</v>
      </c>
      <c r="F2213" t="s">
        <v>2380</v>
      </c>
      <c r="G2213" s="11">
        <v>1</v>
      </c>
      <c r="H2213" t="s">
        <v>2379</v>
      </c>
      <c r="I2213" t="str" cm="1">
        <f t="array" ref="I2213">_xlfn.IFS(B2213&lt;=18,"UNDERWEIGHT",B2213&lt;=24.9,"NORMALWEIGHT",B2213&lt;=29.9,"OVERWEIGHT",B2213&gt;=30,"OBESITY")</f>
        <v>NORMALWEIGHT</v>
      </c>
      <c r="J2213" t="str" cm="1">
        <f t="array" ref="J2213">_xlfn.IFS(C2213&lt;=5.7,"NORMAL",C2213&lt;=6.4,"PREDIABETES",C2213&gt;=6.5,"DIABETES")</f>
        <v>PREDIABETES</v>
      </c>
    </row>
    <row r="2214" spans="1:10" x14ac:dyDescent="0.25">
      <c r="A2214" t="s">
        <v>144</v>
      </c>
      <c r="B2214">
        <v>20.425000000000001</v>
      </c>
      <c r="C2214">
        <v>5.53</v>
      </c>
      <c r="D2214" t="s">
        <v>2379</v>
      </c>
      <c r="E2214" t="s">
        <v>2379</v>
      </c>
      <c r="F2214" t="s">
        <v>2380</v>
      </c>
      <c r="G2214" s="11">
        <v>1</v>
      </c>
      <c r="H2214" t="s">
        <v>2379</v>
      </c>
      <c r="I2214" t="str" cm="1">
        <f t="array" ref="I2214">_xlfn.IFS(B2214&lt;=18,"UNDERWEIGHT",B2214&lt;=24.9,"NORMALWEIGHT",B2214&lt;=29.9,"OVERWEIGHT",B2214&gt;=30,"OBESITY")</f>
        <v>NORMALWEIGHT</v>
      </c>
      <c r="J2214" t="str" cm="1">
        <f t="array" ref="J2214">_xlfn.IFS(C2214&lt;=5.7,"NORMAL",C2214&lt;=6.4,"PREDIABETES",C2214&gt;=6.5,"DIABETES")</f>
        <v>NORMAL</v>
      </c>
    </row>
    <row r="2215" spans="1:10" x14ac:dyDescent="0.25">
      <c r="A2215" t="s">
        <v>143</v>
      </c>
      <c r="B2215">
        <v>31.35</v>
      </c>
      <c r="C2215">
        <v>4.28</v>
      </c>
      <c r="D2215" t="s">
        <v>2379</v>
      </c>
      <c r="E2215" t="s">
        <v>2380</v>
      </c>
      <c r="F2215" t="s">
        <v>2379</v>
      </c>
      <c r="G2215" s="11">
        <v>1</v>
      </c>
      <c r="H2215" t="s">
        <v>2379</v>
      </c>
      <c r="I2215" t="str" cm="1">
        <f t="array" ref="I2215">_xlfn.IFS(B2215&lt;=18,"UNDERWEIGHT",B2215&lt;=24.9,"NORMALWEIGHT",B2215&lt;=29.9,"OVERWEIGHT",B2215&gt;=30,"OBESITY")</f>
        <v>OBESITY</v>
      </c>
      <c r="J2215" t="str" cm="1">
        <f t="array" ref="J2215">_xlfn.IFS(C2215&lt;=5.7,"NORMAL",C2215&lt;=6.4,"PREDIABETES",C2215&gt;=6.5,"DIABETES")</f>
        <v>NORMAL</v>
      </c>
    </row>
    <row r="2216" spans="1:10" x14ac:dyDescent="0.25">
      <c r="A2216" t="s">
        <v>142</v>
      </c>
      <c r="B2216">
        <v>31.13</v>
      </c>
      <c r="C2216">
        <v>6.01</v>
      </c>
      <c r="D2216" t="s">
        <v>2379</v>
      </c>
      <c r="E2216" t="s">
        <v>2380</v>
      </c>
      <c r="F2216" t="s">
        <v>2379</v>
      </c>
      <c r="G2216" s="11">
        <v>1</v>
      </c>
      <c r="H2216" t="s">
        <v>2379</v>
      </c>
      <c r="I2216" t="str" cm="1">
        <f t="array" ref="I2216">_xlfn.IFS(B2216&lt;=18,"UNDERWEIGHT",B2216&lt;=24.9,"NORMALWEIGHT",B2216&lt;=29.9,"OVERWEIGHT",B2216&gt;=30,"OBESITY")</f>
        <v>OBESITY</v>
      </c>
      <c r="J2216" t="str" cm="1">
        <f t="array" ref="J2216">_xlfn.IFS(C2216&lt;=5.7,"NORMAL",C2216&lt;=6.4,"PREDIABETES",C2216&gt;=6.5,"DIABETES")</f>
        <v>PREDIABETES</v>
      </c>
    </row>
    <row r="2217" spans="1:10" x14ac:dyDescent="0.25">
      <c r="A2217" t="s">
        <v>141</v>
      </c>
      <c r="B2217">
        <v>17.48</v>
      </c>
      <c r="C2217">
        <v>4.59</v>
      </c>
      <c r="D2217" t="s">
        <v>2379</v>
      </c>
      <c r="E2217" t="s">
        <v>2379</v>
      </c>
      <c r="F2217" t="s">
        <v>2380</v>
      </c>
      <c r="G2217" s="11">
        <v>1</v>
      </c>
      <c r="H2217" t="s">
        <v>2379</v>
      </c>
      <c r="I2217" t="str" cm="1">
        <f t="array" ref="I2217">_xlfn.IFS(B2217&lt;=18,"UNDERWEIGHT",B2217&lt;=24.9,"NORMALWEIGHT",B2217&lt;=29.9,"OVERWEIGHT",B2217&gt;=30,"OBESITY")</f>
        <v>UNDERWEIGHT</v>
      </c>
      <c r="J2217" t="str" cm="1">
        <f t="array" ref="J2217">_xlfn.IFS(C2217&lt;=5.7,"NORMAL",C2217&lt;=6.4,"PREDIABETES",C2217&gt;=6.5,"DIABETES")</f>
        <v>NORMAL</v>
      </c>
    </row>
    <row r="2218" spans="1:10" x14ac:dyDescent="0.25">
      <c r="A2218" t="s">
        <v>140</v>
      </c>
      <c r="B2218">
        <v>22.57</v>
      </c>
      <c r="C2218">
        <v>5.8</v>
      </c>
      <c r="D2218" t="s">
        <v>2380</v>
      </c>
      <c r="E2218" t="s">
        <v>2379</v>
      </c>
      <c r="F2218" t="s">
        <v>2379</v>
      </c>
      <c r="G2218" s="11">
        <v>1</v>
      </c>
      <c r="H2218" t="s">
        <v>2379</v>
      </c>
      <c r="I2218" t="str" cm="1">
        <f t="array" ref="I2218">_xlfn.IFS(B2218&lt;=18,"UNDERWEIGHT",B2218&lt;=24.9,"NORMALWEIGHT",B2218&lt;=29.9,"OVERWEIGHT",B2218&gt;=30,"OBESITY")</f>
        <v>NORMALWEIGHT</v>
      </c>
      <c r="J2218" t="str" cm="1">
        <f t="array" ref="J2218">_xlfn.IFS(C2218&lt;=5.7,"NORMAL",C2218&lt;=6.4,"PREDIABETES",C2218&gt;=6.5,"DIABETES")</f>
        <v>PREDIABETES</v>
      </c>
    </row>
    <row r="2219" spans="1:10" x14ac:dyDescent="0.25">
      <c r="A2219" t="s">
        <v>139</v>
      </c>
      <c r="B2219">
        <v>26.73</v>
      </c>
      <c r="C2219">
        <v>5.08</v>
      </c>
      <c r="D2219" t="s">
        <v>2379</v>
      </c>
      <c r="E2219" t="s">
        <v>2380</v>
      </c>
      <c r="F2219" t="s">
        <v>2379</v>
      </c>
      <c r="G2219" s="11">
        <v>1</v>
      </c>
      <c r="H2219" t="s">
        <v>2379</v>
      </c>
      <c r="I2219" t="str" cm="1">
        <f t="array" ref="I2219">_xlfn.IFS(B2219&lt;=18,"UNDERWEIGHT",B2219&lt;=24.9,"NORMALWEIGHT",B2219&lt;=29.9,"OVERWEIGHT",B2219&gt;=30,"OBESITY")</f>
        <v>OVERWEIGHT</v>
      </c>
      <c r="J2219" t="str" cm="1">
        <f t="array" ref="J2219">_xlfn.IFS(C2219&lt;=5.7,"NORMAL",C2219&lt;=6.4,"PREDIABETES",C2219&gt;=6.5,"DIABETES")</f>
        <v>NORMAL</v>
      </c>
    </row>
    <row r="2220" spans="1:10" x14ac:dyDescent="0.25">
      <c r="A2220" t="s">
        <v>138</v>
      </c>
      <c r="B2220">
        <v>20.79</v>
      </c>
      <c r="C2220">
        <v>5.84</v>
      </c>
      <c r="D2220" t="s">
        <v>2379</v>
      </c>
      <c r="E2220" t="s">
        <v>2380</v>
      </c>
      <c r="F2220" t="s">
        <v>2379</v>
      </c>
      <c r="G2220" s="11">
        <v>1</v>
      </c>
      <c r="H2220" t="s">
        <v>2379</v>
      </c>
      <c r="I2220" t="str" cm="1">
        <f t="array" ref="I2220">_xlfn.IFS(B2220&lt;=18,"UNDERWEIGHT",B2220&lt;=24.9,"NORMALWEIGHT",B2220&lt;=29.9,"OVERWEIGHT",B2220&gt;=30,"OBESITY")</f>
        <v>NORMALWEIGHT</v>
      </c>
      <c r="J2220" t="str" cm="1">
        <f t="array" ref="J2220">_xlfn.IFS(C2220&lt;=5.7,"NORMAL",C2220&lt;=6.4,"PREDIABETES",C2220&gt;=6.5,"DIABETES")</f>
        <v>PREDIABETES</v>
      </c>
    </row>
    <row r="2221" spans="1:10" x14ac:dyDescent="0.25">
      <c r="A2221" t="s">
        <v>137</v>
      </c>
      <c r="B2221">
        <v>20.149999999999999</v>
      </c>
      <c r="C2221">
        <v>4.1500000000000004</v>
      </c>
      <c r="D2221" t="s">
        <v>2379</v>
      </c>
      <c r="E2221" t="s">
        <v>2379</v>
      </c>
      <c r="F2221" t="s">
        <v>2379</v>
      </c>
      <c r="G2221" s="11">
        <v>1</v>
      </c>
      <c r="H2221" t="s">
        <v>2379</v>
      </c>
      <c r="I2221" t="str" cm="1">
        <f t="array" ref="I2221">_xlfn.IFS(B2221&lt;=18,"UNDERWEIGHT",B2221&lt;=24.9,"NORMALWEIGHT",B2221&lt;=29.9,"OVERWEIGHT",B2221&gt;=30,"OBESITY")</f>
        <v>NORMALWEIGHT</v>
      </c>
      <c r="J2221" t="str" cm="1">
        <f t="array" ref="J2221">_xlfn.IFS(C2221&lt;=5.7,"NORMAL",C2221&lt;=6.4,"PREDIABETES",C2221&gt;=6.5,"DIABETES")</f>
        <v>NORMAL</v>
      </c>
    </row>
    <row r="2222" spans="1:10" x14ac:dyDescent="0.25">
      <c r="A2222" t="s">
        <v>136</v>
      </c>
      <c r="B2222">
        <v>36.85</v>
      </c>
      <c r="C2222">
        <v>4.3600000000000003</v>
      </c>
      <c r="D2222" t="s">
        <v>2380</v>
      </c>
      <c r="E2222" t="s">
        <v>2379</v>
      </c>
      <c r="F2222" t="s">
        <v>2379</v>
      </c>
      <c r="G2222" s="11">
        <v>0</v>
      </c>
      <c r="H2222" t="s">
        <v>2379</v>
      </c>
      <c r="I2222" t="str" cm="1">
        <f t="array" ref="I2222">_xlfn.IFS(B2222&lt;=18,"UNDERWEIGHT",B2222&lt;=24.9,"NORMALWEIGHT",B2222&lt;=29.9,"OVERWEIGHT",B2222&gt;=30,"OBESITY")</f>
        <v>OBESITY</v>
      </c>
      <c r="J2222" t="str" cm="1">
        <f t="array" ref="J2222">_xlfn.IFS(C2222&lt;=5.7,"NORMAL",C2222&lt;=6.4,"PREDIABETES",C2222&gt;=6.5,"DIABETES")</f>
        <v>NORMAL</v>
      </c>
    </row>
    <row r="2223" spans="1:10" x14ac:dyDescent="0.25">
      <c r="A2223" t="s">
        <v>135</v>
      </c>
      <c r="B2223">
        <v>35.53</v>
      </c>
      <c r="C2223">
        <v>4.55</v>
      </c>
      <c r="D2223" t="s">
        <v>2380</v>
      </c>
      <c r="E2223" t="s">
        <v>2379</v>
      </c>
      <c r="F2223" t="s">
        <v>2379</v>
      </c>
      <c r="G2223" s="11">
        <v>0</v>
      </c>
      <c r="H2223" t="s">
        <v>2379</v>
      </c>
      <c r="I2223" t="str" cm="1">
        <f t="array" ref="I2223">_xlfn.IFS(B2223&lt;=18,"UNDERWEIGHT",B2223&lt;=24.9,"NORMALWEIGHT",B2223&lt;=29.9,"OVERWEIGHT",B2223&gt;=30,"OBESITY")</f>
        <v>OBESITY</v>
      </c>
      <c r="J2223" t="str" cm="1">
        <f t="array" ref="J2223">_xlfn.IFS(C2223&lt;=5.7,"NORMAL",C2223&lt;=6.4,"PREDIABETES",C2223&gt;=6.5,"DIABETES")</f>
        <v>NORMAL</v>
      </c>
    </row>
    <row r="2224" spans="1:10" x14ac:dyDescent="0.25">
      <c r="A2224" t="s">
        <v>134</v>
      </c>
      <c r="B2224">
        <v>31.1</v>
      </c>
      <c r="C2224">
        <v>4.37</v>
      </c>
      <c r="D2224" t="s">
        <v>2380</v>
      </c>
      <c r="E2224" t="s">
        <v>2379</v>
      </c>
      <c r="F2224" t="s">
        <v>2379</v>
      </c>
      <c r="G2224" s="11">
        <v>0</v>
      </c>
      <c r="H2224" t="s">
        <v>2379</v>
      </c>
      <c r="I2224" t="str" cm="1">
        <f t="array" ref="I2224">_xlfn.IFS(B2224&lt;=18,"UNDERWEIGHT",B2224&lt;=24.9,"NORMALWEIGHT",B2224&lt;=29.9,"OVERWEIGHT",B2224&gt;=30,"OBESITY")</f>
        <v>OBESITY</v>
      </c>
      <c r="J2224" t="str" cm="1">
        <f t="array" ref="J2224">_xlfn.IFS(C2224&lt;=5.7,"NORMAL",C2224&lt;=6.4,"PREDIABETES",C2224&gt;=6.5,"DIABETES")</f>
        <v>NORMAL</v>
      </c>
    </row>
    <row r="2225" spans="1:10" x14ac:dyDescent="0.25">
      <c r="A2225" t="s">
        <v>133</v>
      </c>
      <c r="B2225">
        <v>23.21</v>
      </c>
      <c r="C2225">
        <v>5.24</v>
      </c>
      <c r="D2225" t="s">
        <v>2380</v>
      </c>
      <c r="E2225" t="s">
        <v>2379</v>
      </c>
      <c r="F2225" t="s">
        <v>2379</v>
      </c>
      <c r="G2225" s="11">
        <v>0</v>
      </c>
      <c r="H2225" t="s">
        <v>2379</v>
      </c>
      <c r="I2225" t="str" cm="1">
        <f t="array" ref="I2225">_xlfn.IFS(B2225&lt;=18,"UNDERWEIGHT",B2225&lt;=24.9,"NORMALWEIGHT",B2225&lt;=29.9,"OVERWEIGHT",B2225&gt;=30,"OBESITY")</f>
        <v>NORMALWEIGHT</v>
      </c>
      <c r="J2225" t="str" cm="1">
        <f t="array" ref="J2225">_xlfn.IFS(C2225&lt;=5.7,"NORMAL",C2225&lt;=6.4,"PREDIABETES",C2225&gt;=6.5,"DIABETES")</f>
        <v>NORMAL</v>
      </c>
    </row>
    <row r="2226" spans="1:10" x14ac:dyDescent="0.25">
      <c r="A2226" t="s">
        <v>132</v>
      </c>
      <c r="B2226">
        <v>18.36</v>
      </c>
      <c r="C2226">
        <v>5.96</v>
      </c>
      <c r="D2226" t="s">
        <v>2379</v>
      </c>
      <c r="E2226" t="s">
        <v>2379</v>
      </c>
      <c r="F2226" t="s">
        <v>2379</v>
      </c>
      <c r="G2226" s="11">
        <v>1</v>
      </c>
      <c r="H2226" t="s">
        <v>2379</v>
      </c>
      <c r="I2226" t="str" cm="1">
        <f t="array" ref="I2226">_xlfn.IFS(B2226&lt;=18,"UNDERWEIGHT",B2226&lt;=24.9,"NORMALWEIGHT",B2226&lt;=29.9,"OVERWEIGHT",B2226&gt;=30,"OBESITY")</f>
        <v>NORMALWEIGHT</v>
      </c>
      <c r="J2226" t="str" cm="1">
        <f t="array" ref="J2226">_xlfn.IFS(C2226&lt;=5.7,"NORMAL",C2226&lt;=6.4,"PREDIABETES",C2226&gt;=6.5,"DIABETES")</f>
        <v>PREDIABETES</v>
      </c>
    </row>
    <row r="2227" spans="1:10" x14ac:dyDescent="0.25">
      <c r="A2227" t="s">
        <v>131</v>
      </c>
      <c r="B2227">
        <v>15.92</v>
      </c>
      <c r="C2227">
        <v>4.76</v>
      </c>
      <c r="D2227" t="s">
        <v>2380</v>
      </c>
      <c r="E2227" t="s">
        <v>2379</v>
      </c>
      <c r="F2227" t="s">
        <v>2379</v>
      </c>
      <c r="G2227" s="11">
        <v>1</v>
      </c>
      <c r="H2227" t="s">
        <v>2379</v>
      </c>
      <c r="I2227" t="str" cm="1">
        <f t="array" ref="I2227">_xlfn.IFS(B2227&lt;=18,"UNDERWEIGHT",B2227&lt;=24.9,"NORMALWEIGHT",B2227&lt;=29.9,"OVERWEIGHT",B2227&gt;=30,"OBESITY")</f>
        <v>UNDERWEIGHT</v>
      </c>
      <c r="J2227" t="str" cm="1">
        <f t="array" ref="J2227">_xlfn.IFS(C2227&lt;=5.7,"NORMAL",C2227&lt;=6.4,"PREDIABETES",C2227&gt;=6.5,"DIABETES")</f>
        <v>NORMAL</v>
      </c>
    </row>
    <row r="2228" spans="1:10" x14ac:dyDescent="0.25">
      <c r="A2228" t="s">
        <v>130</v>
      </c>
      <c r="B2228">
        <v>15.17</v>
      </c>
      <c r="C2228">
        <v>4.3</v>
      </c>
      <c r="D2228" t="s">
        <v>2380</v>
      </c>
      <c r="E2228" t="s">
        <v>2379</v>
      </c>
      <c r="F2228" t="s">
        <v>2380</v>
      </c>
      <c r="G2228" s="11">
        <v>1</v>
      </c>
      <c r="H2228" t="s">
        <v>2379</v>
      </c>
      <c r="I2228" t="str" cm="1">
        <f t="array" ref="I2228">_xlfn.IFS(B2228&lt;=18,"UNDERWEIGHT",B2228&lt;=24.9,"NORMALWEIGHT",B2228&lt;=29.9,"OVERWEIGHT",B2228&gt;=30,"OBESITY")</f>
        <v>UNDERWEIGHT</v>
      </c>
      <c r="J2228" t="str" cm="1">
        <f t="array" ref="J2228">_xlfn.IFS(C2228&lt;=5.7,"NORMAL",C2228&lt;=6.4,"PREDIABETES",C2228&gt;=6.5,"DIABETES")</f>
        <v>NORMAL</v>
      </c>
    </row>
    <row r="2229" spans="1:10" x14ac:dyDescent="0.25">
      <c r="A2229" t="s">
        <v>129</v>
      </c>
      <c r="B2229">
        <v>16.63</v>
      </c>
      <c r="C2229">
        <v>4.5</v>
      </c>
      <c r="D2229" t="s">
        <v>2379</v>
      </c>
      <c r="E2229" t="s">
        <v>2379</v>
      </c>
      <c r="F2229" t="s">
        <v>2379</v>
      </c>
      <c r="G2229" s="11">
        <v>1</v>
      </c>
      <c r="H2229" t="s">
        <v>2379</v>
      </c>
      <c r="I2229" t="str" cm="1">
        <f t="array" ref="I2229">_xlfn.IFS(B2229&lt;=18,"UNDERWEIGHT",B2229&lt;=24.9,"NORMALWEIGHT",B2229&lt;=29.9,"OVERWEIGHT",B2229&gt;=30,"OBESITY")</f>
        <v>UNDERWEIGHT</v>
      </c>
      <c r="J2229" t="str" cm="1">
        <f t="array" ref="J2229">_xlfn.IFS(C2229&lt;=5.7,"NORMAL",C2229&lt;=6.4,"PREDIABETES",C2229&gt;=6.5,"DIABETES")</f>
        <v>NORMAL</v>
      </c>
    </row>
    <row r="2230" spans="1:10" x14ac:dyDescent="0.25">
      <c r="A2230" t="s">
        <v>128</v>
      </c>
      <c r="B2230">
        <v>19.39</v>
      </c>
      <c r="C2230">
        <v>5.59</v>
      </c>
      <c r="D2230" t="s">
        <v>2379</v>
      </c>
      <c r="E2230" t="s">
        <v>2379</v>
      </c>
      <c r="F2230" t="s">
        <v>2380</v>
      </c>
      <c r="G2230" s="11">
        <v>1</v>
      </c>
      <c r="H2230" t="s">
        <v>2379</v>
      </c>
      <c r="I2230" t="str" cm="1">
        <f t="array" ref="I2230">_xlfn.IFS(B2230&lt;=18,"UNDERWEIGHT",B2230&lt;=24.9,"NORMALWEIGHT",B2230&lt;=29.9,"OVERWEIGHT",B2230&gt;=30,"OBESITY")</f>
        <v>NORMALWEIGHT</v>
      </c>
      <c r="J2230" t="str" cm="1">
        <f t="array" ref="J2230">_xlfn.IFS(C2230&lt;=5.7,"NORMAL",C2230&lt;=6.4,"PREDIABETES",C2230&gt;=6.5,"DIABETES")</f>
        <v>NORMAL</v>
      </c>
    </row>
    <row r="2231" spans="1:10" x14ac:dyDescent="0.25">
      <c r="A2231" t="s">
        <v>127</v>
      </c>
      <c r="B2231">
        <v>17.34</v>
      </c>
      <c r="C2231">
        <v>6.29</v>
      </c>
      <c r="D2231" t="s">
        <v>2380</v>
      </c>
      <c r="E2231" t="s">
        <v>2379</v>
      </c>
      <c r="F2231" t="s">
        <v>2380</v>
      </c>
      <c r="G2231" s="11">
        <v>1</v>
      </c>
      <c r="H2231" t="s">
        <v>2379</v>
      </c>
      <c r="I2231" t="str" cm="1">
        <f t="array" ref="I2231">_xlfn.IFS(B2231&lt;=18,"UNDERWEIGHT",B2231&lt;=24.9,"NORMALWEIGHT",B2231&lt;=29.9,"OVERWEIGHT",B2231&gt;=30,"OBESITY")</f>
        <v>UNDERWEIGHT</v>
      </c>
      <c r="J2231" t="str" cm="1">
        <f t="array" ref="J2231">_xlfn.IFS(C2231&lt;=5.7,"NORMAL",C2231&lt;=6.4,"PREDIABETES",C2231&gt;=6.5,"DIABETES")</f>
        <v>PREDIABETES</v>
      </c>
    </row>
    <row r="2232" spans="1:10" x14ac:dyDescent="0.25">
      <c r="A2232" t="s">
        <v>126</v>
      </c>
      <c r="B2232">
        <v>17.940000000000001</v>
      </c>
      <c r="C2232">
        <v>4.1900000000000004</v>
      </c>
      <c r="D2232" t="s">
        <v>2379</v>
      </c>
      <c r="E2232" t="s">
        <v>2380</v>
      </c>
      <c r="F2232" t="s">
        <v>2379</v>
      </c>
      <c r="G2232" s="11">
        <v>1</v>
      </c>
      <c r="H2232" t="s">
        <v>2379</v>
      </c>
      <c r="I2232" t="str" cm="1">
        <f t="array" ref="I2232">_xlfn.IFS(B2232&lt;=18,"UNDERWEIGHT",B2232&lt;=24.9,"NORMALWEIGHT",B2232&lt;=29.9,"OVERWEIGHT",B2232&gt;=30,"OBESITY")</f>
        <v>UNDERWEIGHT</v>
      </c>
      <c r="J2232" t="str" cm="1">
        <f t="array" ref="J2232">_xlfn.IFS(C2232&lt;=5.7,"NORMAL",C2232&lt;=6.4,"PREDIABETES",C2232&gt;=6.5,"DIABETES")</f>
        <v>NORMAL</v>
      </c>
    </row>
    <row r="2233" spans="1:10" x14ac:dyDescent="0.25">
      <c r="A2233" t="s">
        <v>125</v>
      </c>
      <c r="B2233">
        <v>16.670000000000002</v>
      </c>
      <c r="C2233">
        <v>4.7</v>
      </c>
      <c r="D2233" t="s">
        <v>2380</v>
      </c>
      <c r="E2233" t="s">
        <v>2379</v>
      </c>
      <c r="F2233" t="s">
        <v>2380</v>
      </c>
      <c r="G2233" s="11">
        <v>1</v>
      </c>
      <c r="H2233" t="s">
        <v>2379</v>
      </c>
      <c r="I2233" t="str" cm="1">
        <f t="array" ref="I2233">_xlfn.IFS(B2233&lt;=18,"UNDERWEIGHT",B2233&lt;=24.9,"NORMALWEIGHT",B2233&lt;=29.9,"OVERWEIGHT",B2233&gt;=30,"OBESITY")</f>
        <v>UNDERWEIGHT</v>
      </c>
      <c r="J2233" t="str" cm="1">
        <f t="array" ref="J2233">_xlfn.IFS(C2233&lt;=5.7,"NORMAL",C2233&lt;=6.4,"PREDIABETES",C2233&gt;=6.5,"DIABETES")</f>
        <v>NORMAL</v>
      </c>
    </row>
    <row r="2234" spans="1:10" x14ac:dyDescent="0.25">
      <c r="A2234" t="s">
        <v>124</v>
      </c>
      <c r="B2234">
        <v>20.58</v>
      </c>
      <c r="C2234">
        <v>5.64</v>
      </c>
      <c r="D2234" t="s">
        <v>2380</v>
      </c>
      <c r="E2234" t="s">
        <v>2379</v>
      </c>
      <c r="F2234" t="s">
        <v>2379</v>
      </c>
      <c r="G2234" s="11">
        <v>0</v>
      </c>
      <c r="H2234" t="s">
        <v>2379</v>
      </c>
      <c r="I2234" t="str" cm="1">
        <f t="array" ref="I2234">_xlfn.IFS(B2234&lt;=18,"UNDERWEIGHT",B2234&lt;=24.9,"NORMALWEIGHT",B2234&lt;=29.9,"OVERWEIGHT",B2234&gt;=30,"OBESITY")</f>
        <v>NORMALWEIGHT</v>
      </c>
      <c r="J2234" t="str" cm="1">
        <f t="array" ref="J2234">_xlfn.IFS(C2234&lt;=5.7,"NORMAL",C2234&lt;=6.4,"PREDIABETES",C2234&gt;=6.5,"DIABETES")</f>
        <v>NORMAL</v>
      </c>
    </row>
    <row r="2235" spans="1:10" x14ac:dyDescent="0.25">
      <c r="A2235" t="s">
        <v>123</v>
      </c>
      <c r="B2235">
        <v>16.5</v>
      </c>
      <c r="C2235">
        <v>4.1100000000000003</v>
      </c>
      <c r="D2235" t="s">
        <v>2380</v>
      </c>
      <c r="E2235" t="s">
        <v>2379</v>
      </c>
      <c r="F2235" t="s">
        <v>2379</v>
      </c>
      <c r="G2235" s="11">
        <v>0</v>
      </c>
      <c r="H2235" t="s">
        <v>2379</v>
      </c>
      <c r="I2235" t="str" cm="1">
        <f t="array" ref="I2235">_xlfn.IFS(B2235&lt;=18,"UNDERWEIGHT",B2235&lt;=24.9,"NORMALWEIGHT",B2235&lt;=29.9,"OVERWEIGHT",B2235&gt;=30,"OBESITY")</f>
        <v>UNDERWEIGHT</v>
      </c>
      <c r="J2235" t="str" cm="1">
        <f t="array" ref="J2235">_xlfn.IFS(C2235&lt;=5.7,"NORMAL",C2235&lt;=6.4,"PREDIABETES",C2235&gt;=6.5,"DIABETES")</f>
        <v>NORMAL</v>
      </c>
    </row>
    <row r="2236" spans="1:10" x14ac:dyDescent="0.25">
      <c r="A2236" t="s">
        <v>122</v>
      </c>
      <c r="B2236">
        <v>15.41</v>
      </c>
      <c r="C2236">
        <v>5.43</v>
      </c>
      <c r="D2236" t="s">
        <v>2380</v>
      </c>
      <c r="E2236" t="s">
        <v>2379</v>
      </c>
      <c r="F2236" t="s">
        <v>2380</v>
      </c>
      <c r="G2236" s="11">
        <v>1</v>
      </c>
      <c r="H2236" t="s">
        <v>2379</v>
      </c>
      <c r="I2236" t="str" cm="1">
        <f t="array" ref="I2236">_xlfn.IFS(B2236&lt;=18,"UNDERWEIGHT",B2236&lt;=24.9,"NORMALWEIGHT",B2236&lt;=29.9,"OVERWEIGHT",B2236&gt;=30,"OBESITY")</f>
        <v>UNDERWEIGHT</v>
      </c>
      <c r="J2236" t="str" cm="1">
        <f t="array" ref="J2236">_xlfn.IFS(C2236&lt;=5.7,"NORMAL",C2236&lt;=6.4,"PREDIABETES",C2236&gt;=6.5,"DIABETES")</f>
        <v>NORMAL</v>
      </c>
    </row>
    <row r="2237" spans="1:10" x14ac:dyDescent="0.25">
      <c r="A2237" t="s">
        <v>121</v>
      </c>
      <c r="B2237">
        <v>24.59</v>
      </c>
      <c r="C2237">
        <v>4.38</v>
      </c>
      <c r="D2237" t="s">
        <v>2379</v>
      </c>
      <c r="E2237" t="s">
        <v>2379</v>
      </c>
      <c r="F2237" t="s">
        <v>2379</v>
      </c>
      <c r="G2237" s="11">
        <v>1</v>
      </c>
      <c r="H2237" t="s">
        <v>2379</v>
      </c>
      <c r="I2237" t="str" cm="1">
        <f t="array" ref="I2237">_xlfn.IFS(B2237&lt;=18,"UNDERWEIGHT",B2237&lt;=24.9,"NORMALWEIGHT",B2237&lt;=29.9,"OVERWEIGHT",B2237&gt;=30,"OBESITY")</f>
        <v>NORMALWEIGHT</v>
      </c>
      <c r="J2237" t="str" cm="1">
        <f t="array" ref="J2237">_xlfn.IFS(C2237&lt;=5.7,"NORMAL",C2237&lt;=6.4,"PREDIABETES",C2237&gt;=6.5,"DIABETES")</f>
        <v>NORMAL</v>
      </c>
    </row>
    <row r="2238" spans="1:10" x14ac:dyDescent="0.25">
      <c r="A2238" t="s">
        <v>120</v>
      </c>
      <c r="B2238">
        <v>33.33</v>
      </c>
      <c r="C2238">
        <v>9.7899999999999991</v>
      </c>
      <c r="D2238" t="s">
        <v>2379</v>
      </c>
      <c r="E2238" t="s">
        <v>2379</v>
      </c>
      <c r="F2238" t="s">
        <v>2379</v>
      </c>
      <c r="G2238" s="11">
        <v>0</v>
      </c>
      <c r="H2238" t="s">
        <v>2379</v>
      </c>
      <c r="I2238" t="str" cm="1">
        <f t="array" ref="I2238">_xlfn.IFS(B2238&lt;=18,"UNDERWEIGHT",B2238&lt;=24.9,"NORMALWEIGHT",B2238&lt;=29.9,"OVERWEIGHT",B2238&gt;=30,"OBESITY")</f>
        <v>OBESITY</v>
      </c>
      <c r="J2238" t="str" cm="1">
        <f t="array" ref="J2238">_xlfn.IFS(C2238&lt;=5.7,"NORMAL",C2238&lt;=6.4,"PREDIABETES",C2238&gt;=6.5,"DIABETES")</f>
        <v>DIABETES</v>
      </c>
    </row>
    <row r="2239" spans="1:10" x14ac:dyDescent="0.25">
      <c r="A2239" t="s">
        <v>119</v>
      </c>
      <c r="B2239">
        <v>18.5</v>
      </c>
      <c r="C2239">
        <v>11.84</v>
      </c>
      <c r="D2239" t="s">
        <v>2379</v>
      </c>
      <c r="E2239" t="s">
        <v>2379</v>
      </c>
      <c r="F2239" t="s">
        <v>2379</v>
      </c>
      <c r="G2239" s="11">
        <v>0</v>
      </c>
      <c r="H2239" t="s">
        <v>2379</v>
      </c>
      <c r="I2239" t="str" cm="1">
        <f t="array" ref="I2239">_xlfn.IFS(B2239&lt;=18,"UNDERWEIGHT",B2239&lt;=24.9,"NORMALWEIGHT",B2239&lt;=29.9,"OVERWEIGHT",B2239&gt;=30,"OBESITY")</f>
        <v>NORMALWEIGHT</v>
      </c>
      <c r="J2239" t="str" cm="1">
        <f t="array" ref="J2239">_xlfn.IFS(C2239&lt;=5.7,"NORMAL",C2239&lt;=6.4,"PREDIABETES",C2239&gt;=6.5,"DIABETES")</f>
        <v>DIABETES</v>
      </c>
    </row>
    <row r="2240" spans="1:10" x14ac:dyDescent="0.25">
      <c r="A2240" t="s">
        <v>118</v>
      </c>
      <c r="B2240">
        <v>18.579999999999998</v>
      </c>
      <c r="C2240">
        <v>6.22</v>
      </c>
      <c r="D2240" t="s">
        <v>2379</v>
      </c>
      <c r="E2240" t="s">
        <v>2379</v>
      </c>
      <c r="F2240" t="s">
        <v>2379</v>
      </c>
      <c r="G2240" s="11">
        <v>0</v>
      </c>
      <c r="H2240" t="s">
        <v>2379</v>
      </c>
      <c r="I2240" t="str" cm="1">
        <f t="array" ref="I2240">_xlfn.IFS(B2240&lt;=18,"UNDERWEIGHT",B2240&lt;=24.9,"NORMALWEIGHT",B2240&lt;=29.9,"OVERWEIGHT",B2240&gt;=30,"OBESITY")</f>
        <v>NORMALWEIGHT</v>
      </c>
      <c r="J2240" t="str" cm="1">
        <f t="array" ref="J2240">_xlfn.IFS(C2240&lt;=5.7,"NORMAL",C2240&lt;=6.4,"PREDIABETES",C2240&gt;=6.5,"DIABETES")</f>
        <v>PREDIABETES</v>
      </c>
    </row>
    <row r="2241" spans="1:10" x14ac:dyDescent="0.25">
      <c r="A2241" t="s">
        <v>117</v>
      </c>
      <c r="B2241">
        <v>16.64</v>
      </c>
      <c r="C2241">
        <v>10.01</v>
      </c>
      <c r="D2241" t="s">
        <v>2379</v>
      </c>
      <c r="E2241" t="s">
        <v>2379</v>
      </c>
      <c r="F2241" t="s">
        <v>2379</v>
      </c>
      <c r="G2241" s="11">
        <v>0</v>
      </c>
      <c r="H2241" t="s">
        <v>2379</v>
      </c>
      <c r="I2241" t="str" cm="1">
        <f t="array" ref="I2241">_xlfn.IFS(B2241&lt;=18,"UNDERWEIGHT",B2241&lt;=24.9,"NORMALWEIGHT",B2241&lt;=29.9,"OVERWEIGHT",B2241&gt;=30,"OBESITY")</f>
        <v>UNDERWEIGHT</v>
      </c>
      <c r="J2241" t="str" cm="1">
        <f t="array" ref="J2241">_xlfn.IFS(C2241&lt;=5.7,"NORMAL",C2241&lt;=6.4,"PREDIABETES",C2241&gt;=6.5,"DIABETES")</f>
        <v>DIABETES</v>
      </c>
    </row>
    <row r="2242" spans="1:10" x14ac:dyDescent="0.25">
      <c r="A2242" t="s">
        <v>116</v>
      </c>
      <c r="B2242">
        <v>19.329999999999998</v>
      </c>
      <c r="C2242">
        <v>4.32</v>
      </c>
      <c r="D2242" t="s">
        <v>2379</v>
      </c>
      <c r="E2242" t="s">
        <v>2379</v>
      </c>
      <c r="F2242" t="s">
        <v>2379</v>
      </c>
      <c r="G2242" s="11">
        <v>1</v>
      </c>
      <c r="H2242" t="s">
        <v>2379</v>
      </c>
      <c r="I2242" t="str" cm="1">
        <f t="array" ref="I2242">_xlfn.IFS(B2242&lt;=18,"UNDERWEIGHT",B2242&lt;=24.9,"NORMALWEIGHT",B2242&lt;=29.9,"OVERWEIGHT",B2242&gt;=30,"OBESITY")</f>
        <v>NORMALWEIGHT</v>
      </c>
      <c r="J2242" t="str" cm="1">
        <f t="array" ref="J2242">_xlfn.IFS(C2242&lt;=5.7,"NORMAL",C2242&lt;=6.4,"PREDIABETES",C2242&gt;=6.5,"DIABETES")</f>
        <v>NORMAL</v>
      </c>
    </row>
    <row r="2243" spans="1:10" x14ac:dyDescent="0.25">
      <c r="A2243" t="s">
        <v>115</v>
      </c>
      <c r="B2243">
        <v>21.26</v>
      </c>
      <c r="C2243">
        <v>5.65</v>
      </c>
      <c r="D2243" t="s">
        <v>2380</v>
      </c>
      <c r="E2243" t="s">
        <v>2379</v>
      </c>
      <c r="F2243" t="s">
        <v>2380</v>
      </c>
      <c r="G2243" s="11">
        <v>1</v>
      </c>
      <c r="H2243" t="s">
        <v>2379</v>
      </c>
      <c r="I2243" t="str" cm="1">
        <f t="array" ref="I2243">_xlfn.IFS(B2243&lt;=18,"UNDERWEIGHT",B2243&lt;=24.9,"NORMALWEIGHT",B2243&lt;=29.9,"OVERWEIGHT",B2243&gt;=30,"OBESITY")</f>
        <v>NORMALWEIGHT</v>
      </c>
      <c r="J2243" t="str" cm="1">
        <f t="array" ref="J2243">_xlfn.IFS(C2243&lt;=5.7,"NORMAL",C2243&lt;=6.4,"PREDIABETES",C2243&gt;=6.5,"DIABETES")</f>
        <v>NORMAL</v>
      </c>
    </row>
    <row r="2244" spans="1:10" x14ac:dyDescent="0.25">
      <c r="A2244" t="s">
        <v>114</v>
      </c>
      <c r="B2244">
        <v>15.6</v>
      </c>
      <c r="C2244">
        <v>4.12</v>
      </c>
      <c r="D2244" t="s">
        <v>2380</v>
      </c>
      <c r="E2244" t="s">
        <v>2379</v>
      </c>
      <c r="F2244" t="s">
        <v>2379</v>
      </c>
      <c r="G2244" s="11">
        <v>1</v>
      </c>
      <c r="H2244" t="s">
        <v>2379</v>
      </c>
      <c r="I2244" t="str" cm="1">
        <f t="array" ref="I2244">_xlfn.IFS(B2244&lt;=18,"UNDERWEIGHT",B2244&lt;=24.9,"NORMALWEIGHT",B2244&lt;=29.9,"OVERWEIGHT",B2244&gt;=30,"OBESITY")</f>
        <v>UNDERWEIGHT</v>
      </c>
      <c r="J2244" t="str" cm="1">
        <f t="array" ref="J2244">_xlfn.IFS(C2244&lt;=5.7,"NORMAL",C2244&lt;=6.4,"PREDIABETES",C2244&gt;=6.5,"DIABETES")</f>
        <v>NORMAL</v>
      </c>
    </row>
    <row r="2245" spans="1:10" x14ac:dyDescent="0.25">
      <c r="A2245" t="s">
        <v>113</v>
      </c>
      <c r="B2245">
        <v>24.39</v>
      </c>
      <c r="C2245">
        <v>6.24</v>
      </c>
      <c r="D2245" t="s">
        <v>2379</v>
      </c>
      <c r="E2245" t="s">
        <v>2379</v>
      </c>
      <c r="F2245" t="s">
        <v>2379</v>
      </c>
      <c r="G2245" s="11">
        <v>1</v>
      </c>
      <c r="H2245" t="s">
        <v>2379</v>
      </c>
      <c r="I2245" t="str" cm="1">
        <f t="array" ref="I2245">_xlfn.IFS(B2245&lt;=18,"UNDERWEIGHT",B2245&lt;=24.9,"NORMALWEIGHT",B2245&lt;=29.9,"OVERWEIGHT",B2245&gt;=30,"OBESITY")</f>
        <v>NORMALWEIGHT</v>
      </c>
      <c r="J2245" t="str" cm="1">
        <f t="array" ref="J2245">_xlfn.IFS(C2245&lt;=5.7,"NORMAL",C2245&lt;=6.4,"PREDIABETES",C2245&gt;=6.5,"DIABETES")</f>
        <v>PREDIABETES</v>
      </c>
    </row>
    <row r="2246" spans="1:10" x14ac:dyDescent="0.25">
      <c r="A2246" t="s">
        <v>112</v>
      </c>
      <c r="B2246">
        <v>24.75</v>
      </c>
      <c r="C2246">
        <v>4.83</v>
      </c>
      <c r="D2246" t="s">
        <v>2379</v>
      </c>
      <c r="E2246" t="s">
        <v>2379</v>
      </c>
      <c r="F2246" t="s">
        <v>2379</v>
      </c>
      <c r="G2246" s="11">
        <v>0</v>
      </c>
      <c r="H2246" t="s">
        <v>2379</v>
      </c>
      <c r="I2246" t="str" cm="1">
        <f t="array" ref="I2246">_xlfn.IFS(B2246&lt;=18,"UNDERWEIGHT",B2246&lt;=24.9,"NORMALWEIGHT",B2246&lt;=29.9,"OVERWEIGHT",B2246&gt;=30,"OBESITY")</f>
        <v>NORMALWEIGHT</v>
      </c>
      <c r="J2246" t="str" cm="1">
        <f t="array" ref="J2246">_xlfn.IFS(C2246&lt;=5.7,"NORMAL",C2246&lt;=6.4,"PREDIABETES",C2246&gt;=6.5,"DIABETES")</f>
        <v>NORMAL</v>
      </c>
    </row>
    <row r="2247" spans="1:10" x14ac:dyDescent="0.25">
      <c r="A2247" t="s">
        <v>111</v>
      </c>
      <c r="B2247">
        <v>20.88</v>
      </c>
      <c r="C2247">
        <v>7.4</v>
      </c>
      <c r="D2247" t="s">
        <v>2379</v>
      </c>
      <c r="E2247" t="s">
        <v>2379</v>
      </c>
      <c r="F2247" t="s">
        <v>2379</v>
      </c>
      <c r="G2247" s="11">
        <v>0</v>
      </c>
      <c r="H2247" t="s">
        <v>2379</v>
      </c>
      <c r="I2247" t="str" cm="1">
        <f t="array" ref="I2247">_xlfn.IFS(B2247&lt;=18,"UNDERWEIGHT",B2247&lt;=24.9,"NORMALWEIGHT",B2247&lt;=29.9,"OVERWEIGHT",B2247&gt;=30,"OBESITY")</f>
        <v>NORMALWEIGHT</v>
      </c>
      <c r="J2247" t="str" cm="1">
        <f t="array" ref="J2247">_xlfn.IFS(C2247&lt;=5.7,"NORMAL",C2247&lt;=6.4,"PREDIABETES",C2247&gt;=6.5,"DIABETES")</f>
        <v>DIABETES</v>
      </c>
    </row>
    <row r="2248" spans="1:10" x14ac:dyDescent="0.25">
      <c r="A2248" t="s">
        <v>110</v>
      </c>
      <c r="B2248">
        <v>20.43</v>
      </c>
      <c r="C2248">
        <v>4.54</v>
      </c>
      <c r="D2248" t="s">
        <v>2379</v>
      </c>
      <c r="E2248" t="s">
        <v>2379</v>
      </c>
      <c r="F2248" t="s">
        <v>2379</v>
      </c>
      <c r="G2248" s="11">
        <v>0</v>
      </c>
      <c r="H2248" t="s">
        <v>2379</v>
      </c>
      <c r="I2248" t="str" cm="1">
        <f t="array" ref="I2248">_xlfn.IFS(B2248&lt;=18,"UNDERWEIGHT",B2248&lt;=24.9,"NORMALWEIGHT",B2248&lt;=29.9,"OVERWEIGHT",B2248&gt;=30,"OBESITY")</f>
        <v>NORMALWEIGHT</v>
      </c>
      <c r="J2248" t="str" cm="1">
        <f t="array" ref="J2248">_xlfn.IFS(C2248&lt;=5.7,"NORMAL",C2248&lt;=6.4,"PREDIABETES",C2248&gt;=6.5,"DIABETES")</f>
        <v>NORMAL</v>
      </c>
    </row>
    <row r="2249" spans="1:10" x14ac:dyDescent="0.25">
      <c r="A2249" t="s">
        <v>109</v>
      </c>
      <c r="B2249">
        <v>15.18</v>
      </c>
      <c r="C2249">
        <v>11.11</v>
      </c>
      <c r="D2249" t="s">
        <v>2379</v>
      </c>
      <c r="E2249" t="s">
        <v>2379</v>
      </c>
      <c r="F2249" t="s">
        <v>2379</v>
      </c>
      <c r="G2249" s="11">
        <v>0</v>
      </c>
      <c r="H2249" t="s">
        <v>2379</v>
      </c>
      <c r="I2249" t="str" cm="1">
        <f t="array" ref="I2249">_xlfn.IFS(B2249&lt;=18,"UNDERWEIGHT",B2249&lt;=24.9,"NORMALWEIGHT",B2249&lt;=29.9,"OVERWEIGHT",B2249&gt;=30,"OBESITY")</f>
        <v>UNDERWEIGHT</v>
      </c>
      <c r="J2249" t="str" cm="1">
        <f t="array" ref="J2249">_xlfn.IFS(C2249&lt;=5.7,"NORMAL",C2249&lt;=6.4,"PREDIABETES",C2249&gt;=6.5,"DIABETES")</f>
        <v>DIABETES</v>
      </c>
    </row>
    <row r="2250" spans="1:10" x14ac:dyDescent="0.25">
      <c r="A2250" t="s">
        <v>108</v>
      </c>
      <c r="B2250">
        <v>15.12</v>
      </c>
      <c r="C2250">
        <v>4.03</v>
      </c>
      <c r="D2250" t="s">
        <v>2380</v>
      </c>
      <c r="E2250" t="s">
        <v>2379</v>
      </c>
      <c r="F2250" t="s">
        <v>2379</v>
      </c>
      <c r="G2250" s="11">
        <v>0</v>
      </c>
      <c r="H2250" t="s">
        <v>2379</v>
      </c>
      <c r="I2250" t="str" cm="1">
        <f t="array" ref="I2250">_xlfn.IFS(B2250&lt;=18,"UNDERWEIGHT",B2250&lt;=24.9,"NORMALWEIGHT",B2250&lt;=29.9,"OVERWEIGHT",B2250&gt;=30,"OBESITY")</f>
        <v>UNDERWEIGHT</v>
      </c>
      <c r="J2250" t="str" cm="1">
        <f t="array" ref="J2250">_xlfn.IFS(C2250&lt;=5.7,"NORMAL",C2250&lt;=6.4,"PREDIABETES",C2250&gt;=6.5,"DIABETES")</f>
        <v>NORMAL</v>
      </c>
    </row>
    <row r="2251" spans="1:10" x14ac:dyDescent="0.25">
      <c r="A2251" t="s">
        <v>107</v>
      </c>
      <c r="B2251">
        <v>23.88</v>
      </c>
      <c r="C2251">
        <v>4.51</v>
      </c>
      <c r="D2251" t="s">
        <v>2379</v>
      </c>
      <c r="E2251" t="s">
        <v>2379</v>
      </c>
      <c r="F2251" t="s">
        <v>2379</v>
      </c>
      <c r="G2251" s="11">
        <v>1</v>
      </c>
      <c r="H2251" t="s">
        <v>2379</v>
      </c>
      <c r="I2251" t="str" cm="1">
        <f t="array" ref="I2251">_xlfn.IFS(B2251&lt;=18,"UNDERWEIGHT",B2251&lt;=24.9,"NORMALWEIGHT",B2251&lt;=29.9,"OVERWEIGHT",B2251&gt;=30,"OBESITY")</f>
        <v>NORMALWEIGHT</v>
      </c>
      <c r="J2251" t="str" cm="1">
        <f t="array" ref="J2251">_xlfn.IFS(C2251&lt;=5.7,"NORMAL",C2251&lt;=6.4,"PREDIABETES",C2251&gt;=6.5,"DIABETES")</f>
        <v>NORMAL</v>
      </c>
    </row>
    <row r="2252" spans="1:10" x14ac:dyDescent="0.25">
      <c r="A2252" t="s">
        <v>106</v>
      </c>
      <c r="B2252">
        <v>16.13</v>
      </c>
      <c r="C2252">
        <v>5.56</v>
      </c>
      <c r="D2252" t="s">
        <v>2379</v>
      </c>
      <c r="E2252" t="s">
        <v>2380</v>
      </c>
      <c r="F2252" t="s">
        <v>2379</v>
      </c>
      <c r="G2252" s="11">
        <v>1</v>
      </c>
      <c r="H2252" t="s">
        <v>2379</v>
      </c>
      <c r="I2252" t="str" cm="1">
        <f t="array" ref="I2252">_xlfn.IFS(B2252&lt;=18,"UNDERWEIGHT",B2252&lt;=24.9,"NORMALWEIGHT",B2252&lt;=29.9,"OVERWEIGHT",B2252&gt;=30,"OBESITY")</f>
        <v>UNDERWEIGHT</v>
      </c>
      <c r="J2252" t="str" cm="1">
        <f t="array" ref="J2252">_xlfn.IFS(C2252&lt;=5.7,"NORMAL",C2252&lt;=6.4,"PREDIABETES",C2252&gt;=6.5,"DIABETES")</f>
        <v>NORMAL</v>
      </c>
    </row>
    <row r="2253" spans="1:10" x14ac:dyDescent="0.25">
      <c r="A2253" t="s">
        <v>105</v>
      </c>
      <c r="B2253">
        <v>24.09</v>
      </c>
      <c r="C2253">
        <v>4.0999999999999996</v>
      </c>
      <c r="D2253" t="s">
        <v>2379</v>
      </c>
      <c r="E2253" t="s">
        <v>2380</v>
      </c>
      <c r="F2253" t="s">
        <v>2379</v>
      </c>
      <c r="G2253" s="11">
        <v>1</v>
      </c>
      <c r="H2253" t="s">
        <v>2379</v>
      </c>
      <c r="I2253" t="str" cm="1">
        <f t="array" ref="I2253">_xlfn.IFS(B2253&lt;=18,"UNDERWEIGHT",B2253&lt;=24.9,"NORMALWEIGHT",B2253&lt;=29.9,"OVERWEIGHT",B2253&gt;=30,"OBESITY")</f>
        <v>NORMALWEIGHT</v>
      </c>
      <c r="J2253" t="str" cm="1">
        <f t="array" ref="J2253">_xlfn.IFS(C2253&lt;=5.7,"NORMAL",C2253&lt;=6.4,"PREDIABETES",C2253&gt;=6.5,"DIABETES")</f>
        <v>NORMAL</v>
      </c>
    </row>
    <row r="2254" spans="1:10" x14ac:dyDescent="0.25">
      <c r="A2254" t="s">
        <v>104</v>
      </c>
      <c r="B2254">
        <v>19.43</v>
      </c>
      <c r="C2254">
        <v>5.85</v>
      </c>
      <c r="D2254" t="s">
        <v>2379</v>
      </c>
      <c r="E2254" t="s">
        <v>2380</v>
      </c>
      <c r="F2254" t="s">
        <v>2379</v>
      </c>
      <c r="G2254" s="11">
        <v>1</v>
      </c>
      <c r="H2254" t="s">
        <v>2379</v>
      </c>
      <c r="I2254" t="str" cm="1">
        <f t="array" ref="I2254">_xlfn.IFS(B2254&lt;=18,"UNDERWEIGHT",B2254&lt;=24.9,"NORMALWEIGHT",B2254&lt;=29.9,"OVERWEIGHT",B2254&gt;=30,"OBESITY")</f>
        <v>NORMALWEIGHT</v>
      </c>
      <c r="J2254" t="str" cm="1">
        <f t="array" ref="J2254">_xlfn.IFS(C2254&lt;=5.7,"NORMAL",C2254&lt;=6.4,"PREDIABETES",C2254&gt;=6.5,"DIABETES")</f>
        <v>PREDIABETES</v>
      </c>
    </row>
    <row r="2255" spans="1:10" x14ac:dyDescent="0.25">
      <c r="A2255" t="s">
        <v>103</v>
      </c>
      <c r="B2255">
        <v>15.22</v>
      </c>
      <c r="C2255">
        <v>4.92</v>
      </c>
      <c r="D2255" t="s">
        <v>2380</v>
      </c>
      <c r="E2255" t="s">
        <v>2379</v>
      </c>
      <c r="F2255" t="s">
        <v>2380</v>
      </c>
      <c r="G2255" s="11">
        <v>1</v>
      </c>
      <c r="H2255" t="s">
        <v>2379</v>
      </c>
      <c r="I2255" t="str" cm="1">
        <f t="array" ref="I2255">_xlfn.IFS(B2255&lt;=18,"UNDERWEIGHT",B2255&lt;=24.9,"NORMALWEIGHT",B2255&lt;=29.9,"OVERWEIGHT",B2255&gt;=30,"OBESITY")</f>
        <v>UNDERWEIGHT</v>
      </c>
      <c r="J2255" t="str" cm="1">
        <f t="array" ref="J2255">_xlfn.IFS(C2255&lt;=5.7,"NORMAL",C2255&lt;=6.4,"PREDIABETES",C2255&gt;=6.5,"DIABETES")</f>
        <v>NORMAL</v>
      </c>
    </row>
    <row r="2256" spans="1:10" x14ac:dyDescent="0.25">
      <c r="A2256" t="s">
        <v>102</v>
      </c>
      <c r="B2256">
        <v>20.72</v>
      </c>
      <c r="C2256">
        <v>9.4600000000000009</v>
      </c>
      <c r="D2256" t="s">
        <v>2379</v>
      </c>
      <c r="E2256" t="s">
        <v>2379</v>
      </c>
      <c r="F2256" t="s">
        <v>2379</v>
      </c>
      <c r="G2256" s="11">
        <v>0</v>
      </c>
      <c r="H2256" t="s">
        <v>2379</v>
      </c>
      <c r="I2256" t="str" cm="1">
        <f t="array" ref="I2256">_xlfn.IFS(B2256&lt;=18,"UNDERWEIGHT",B2256&lt;=24.9,"NORMALWEIGHT",B2256&lt;=29.9,"OVERWEIGHT",B2256&gt;=30,"OBESITY")</f>
        <v>NORMALWEIGHT</v>
      </c>
      <c r="J2256" t="str" cm="1">
        <f t="array" ref="J2256">_xlfn.IFS(C2256&lt;=5.7,"NORMAL",C2256&lt;=6.4,"PREDIABETES",C2256&gt;=6.5,"DIABETES")</f>
        <v>DIABETES</v>
      </c>
    </row>
    <row r="2257" spans="1:10" x14ac:dyDescent="0.25">
      <c r="A2257" t="s">
        <v>101</v>
      </c>
      <c r="B2257">
        <v>35.4</v>
      </c>
      <c r="C2257">
        <v>5.94</v>
      </c>
      <c r="D2257" t="s">
        <v>2379</v>
      </c>
      <c r="E2257" t="s">
        <v>2379</v>
      </c>
      <c r="F2257" t="s">
        <v>2380</v>
      </c>
      <c r="G2257" s="11">
        <v>1</v>
      </c>
      <c r="H2257" t="s">
        <v>2379</v>
      </c>
      <c r="I2257" t="str" cm="1">
        <f t="array" ref="I2257">_xlfn.IFS(B2257&lt;=18,"UNDERWEIGHT",B2257&lt;=24.9,"NORMALWEIGHT",B2257&lt;=29.9,"OVERWEIGHT",B2257&gt;=30,"OBESITY")</f>
        <v>OBESITY</v>
      </c>
      <c r="J2257" t="str" cm="1">
        <f t="array" ref="J2257">_xlfn.IFS(C2257&lt;=5.7,"NORMAL",C2257&lt;=6.4,"PREDIABETES",C2257&gt;=6.5,"DIABETES")</f>
        <v>PREDIABETES</v>
      </c>
    </row>
    <row r="2258" spans="1:10" x14ac:dyDescent="0.25">
      <c r="A2258" t="s">
        <v>100</v>
      </c>
      <c r="B2258">
        <v>34.4</v>
      </c>
      <c r="C2258">
        <v>5.7</v>
      </c>
      <c r="D2258" t="s">
        <v>2379</v>
      </c>
      <c r="E2258" t="s">
        <v>2379</v>
      </c>
      <c r="F2258" t="s">
        <v>2380</v>
      </c>
      <c r="G2258" s="11">
        <v>1</v>
      </c>
      <c r="H2258" t="s">
        <v>2379</v>
      </c>
      <c r="I2258" t="str" cm="1">
        <f t="array" ref="I2258">_xlfn.IFS(B2258&lt;=18,"UNDERWEIGHT",B2258&lt;=24.9,"NORMALWEIGHT",B2258&lt;=29.9,"OVERWEIGHT",B2258&gt;=30,"OBESITY")</f>
        <v>OBESITY</v>
      </c>
      <c r="J2258" t="str" cm="1">
        <f t="array" ref="J2258">_xlfn.IFS(C2258&lt;=5.7,"NORMAL",C2258&lt;=6.4,"PREDIABETES",C2258&gt;=6.5,"DIABETES")</f>
        <v>NORMAL</v>
      </c>
    </row>
    <row r="2259" spans="1:10" x14ac:dyDescent="0.25">
      <c r="A2259" t="s">
        <v>99</v>
      </c>
      <c r="B2259">
        <v>34.1</v>
      </c>
      <c r="C2259">
        <v>4.13</v>
      </c>
      <c r="D2259" t="s">
        <v>2379</v>
      </c>
      <c r="E2259" t="s">
        <v>2379</v>
      </c>
      <c r="F2259" t="s">
        <v>2380</v>
      </c>
      <c r="G2259" s="11">
        <v>1</v>
      </c>
      <c r="H2259" t="s">
        <v>2379</v>
      </c>
      <c r="I2259" t="str" cm="1">
        <f t="array" ref="I2259">_xlfn.IFS(B2259&lt;=18,"UNDERWEIGHT",B2259&lt;=24.9,"NORMALWEIGHT",B2259&lt;=29.9,"OVERWEIGHT",B2259&gt;=30,"OBESITY")</f>
        <v>OBESITY</v>
      </c>
      <c r="J2259" t="str" cm="1">
        <f t="array" ref="J2259">_xlfn.IFS(C2259&lt;=5.7,"NORMAL",C2259&lt;=6.4,"PREDIABETES",C2259&gt;=6.5,"DIABETES")</f>
        <v>NORMAL</v>
      </c>
    </row>
    <row r="2260" spans="1:10" x14ac:dyDescent="0.25">
      <c r="A2260" t="s">
        <v>98</v>
      </c>
      <c r="B2260">
        <v>30.4</v>
      </c>
      <c r="C2260">
        <v>4.7699999999999996</v>
      </c>
      <c r="D2260" t="s">
        <v>2379</v>
      </c>
      <c r="E2260" t="s">
        <v>2379</v>
      </c>
      <c r="F2260" t="s">
        <v>2380</v>
      </c>
      <c r="G2260" s="11">
        <v>1</v>
      </c>
      <c r="H2260" t="s">
        <v>2379</v>
      </c>
      <c r="I2260" t="str" cm="1">
        <f t="array" ref="I2260">_xlfn.IFS(B2260&lt;=18,"UNDERWEIGHT",B2260&lt;=24.9,"NORMALWEIGHT",B2260&lt;=29.9,"OVERWEIGHT",B2260&gt;=30,"OBESITY")</f>
        <v>OBESITY</v>
      </c>
      <c r="J2260" t="str" cm="1">
        <f t="array" ref="J2260">_xlfn.IFS(C2260&lt;=5.7,"NORMAL",C2260&lt;=6.4,"PREDIABETES",C2260&gt;=6.5,"DIABETES")</f>
        <v>NORMAL</v>
      </c>
    </row>
    <row r="2261" spans="1:10" x14ac:dyDescent="0.25">
      <c r="A2261" t="s">
        <v>97</v>
      </c>
      <c r="B2261">
        <v>28.7</v>
      </c>
      <c r="C2261">
        <v>4.99</v>
      </c>
      <c r="D2261" t="s">
        <v>2379</v>
      </c>
      <c r="E2261" t="s">
        <v>2379</v>
      </c>
      <c r="F2261" t="s">
        <v>2380</v>
      </c>
      <c r="G2261" s="11">
        <v>1</v>
      </c>
      <c r="H2261" t="s">
        <v>2379</v>
      </c>
      <c r="I2261" t="str" cm="1">
        <f t="array" ref="I2261">_xlfn.IFS(B2261&lt;=18,"UNDERWEIGHT",B2261&lt;=24.9,"NORMALWEIGHT",B2261&lt;=29.9,"OVERWEIGHT",B2261&gt;=30,"OBESITY")</f>
        <v>OVERWEIGHT</v>
      </c>
      <c r="J2261" t="str" cm="1">
        <f t="array" ref="J2261">_xlfn.IFS(C2261&lt;=5.7,"NORMAL",C2261&lt;=6.4,"PREDIABETES",C2261&gt;=6.5,"DIABETES")</f>
        <v>NORMAL</v>
      </c>
    </row>
    <row r="2262" spans="1:10" x14ac:dyDescent="0.25">
      <c r="A2262" t="s">
        <v>96</v>
      </c>
      <c r="B2262">
        <v>17.440000000000001</v>
      </c>
      <c r="C2262">
        <v>4.42</v>
      </c>
      <c r="D2262" t="s">
        <v>2380</v>
      </c>
      <c r="E2262" t="s">
        <v>2379</v>
      </c>
      <c r="F2262" t="s">
        <v>2380</v>
      </c>
      <c r="G2262" s="11">
        <v>1</v>
      </c>
      <c r="H2262" t="s">
        <v>2379</v>
      </c>
      <c r="I2262" t="str" cm="1">
        <f t="array" ref="I2262">_xlfn.IFS(B2262&lt;=18,"UNDERWEIGHT",B2262&lt;=24.9,"NORMALWEIGHT",B2262&lt;=29.9,"OVERWEIGHT",B2262&gt;=30,"OBESITY")</f>
        <v>UNDERWEIGHT</v>
      </c>
      <c r="J2262" t="str" cm="1">
        <f t="array" ref="J2262">_xlfn.IFS(C2262&lt;=5.7,"NORMAL",C2262&lt;=6.4,"PREDIABETES",C2262&gt;=6.5,"DIABETES")</f>
        <v>NORMAL</v>
      </c>
    </row>
    <row r="2263" spans="1:10" x14ac:dyDescent="0.25">
      <c r="A2263" t="s">
        <v>95</v>
      </c>
      <c r="B2263">
        <v>27.6</v>
      </c>
      <c r="C2263">
        <v>4.01</v>
      </c>
      <c r="D2263" t="s">
        <v>2379</v>
      </c>
      <c r="E2263" t="s">
        <v>2379</v>
      </c>
      <c r="F2263" t="s">
        <v>2380</v>
      </c>
      <c r="G2263" s="11">
        <v>1</v>
      </c>
      <c r="H2263" t="s">
        <v>2379</v>
      </c>
      <c r="I2263" t="str" cm="1">
        <f t="array" ref="I2263">_xlfn.IFS(B2263&lt;=18,"UNDERWEIGHT",B2263&lt;=24.9,"NORMALWEIGHT",B2263&lt;=29.9,"OVERWEIGHT",B2263&gt;=30,"OBESITY")</f>
        <v>OVERWEIGHT</v>
      </c>
      <c r="J2263" t="str" cm="1">
        <f t="array" ref="J2263">_xlfn.IFS(C2263&lt;=5.7,"NORMAL",C2263&lt;=6.4,"PREDIABETES",C2263&gt;=6.5,"DIABETES")</f>
        <v>NORMAL</v>
      </c>
    </row>
    <row r="2264" spans="1:10" x14ac:dyDescent="0.25">
      <c r="A2264" t="s">
        <v>94</v>
      </c>
      <c r="B2264">
        <v>20.7</v>
      </c>
      <c r="C2264">
        <v>4.49</v>
      </c>
      <c r="D2264" t="s">
        <v>2379</v>
      </c>
      <c r="E2264" t="s">
        <v>2379</v>
      </c>
      <c r="F2264" t="s">
        <v>2380</v>
      </c>
      <c r="G2264" s="11">
        <v>1</v>
      </c>
      <c r="H2264" t="s">
        <v>2379</v>
      </c>
      <c r="I2264" t="str" cm="1">
        <f t="array" ref="I2264">_xlfn.IFS(B2264&lt;=18,"UNDERWEIGHT",B2264&lt;=24.9,"NORMALWEIGHT",B2264&lt;=29.9,"OVERWEIGHT",B2264&gt;=30,"OBESITY")</f>
        <v>NORMALWEIGHT</v>
      </c>
      <c r="J2264" t="str" cm="1">
        <f t="array" ref="J2264">_xlfn.IFS(C2264&lt;=5.7,"NORMAL",C2264&lt;=6.4,"PREDIABETES",C2264&gt;=6.5,"DIABETES")</f>
        <v>NORMAL</v>
      </c>
    </row>
    <row r="2265" spans="1:10" x14ac:dyDescent="0.25">
      <c r="A2265" t="s">
        <v>93</v>
      </c>
      <c r="B2265">
        <v>20.3</v>
      </c>
      <c r="C2265">
        <v>6.37</v>
      </c>
      <c r="D2265" t="s">
        <v>2379</v>
      </c>
      <c r="E2265" t="s">
        <v>2379</v>
      </c>
      <c r="F2265" t="s">
        <v>2380</v>
      </c>
      <c r="G2265" s="11">
        <v>1</v>
      </c>
      <c r="H2265" t="s">
        <v>2379</v>
      </c>
      <c r="I2265" t="str" cm="1">
        <f t="array" ref="I2265">_xlfn.IFS(B2265&lt;=18,"UNDERWEIGHT",B2265&lt;=24.9,"NORMALWEIGHT",B2265&lt;=29.9,"OVERWEIGHT",B2265&gt;=30,"OBESITY")</f>
        <v>NORMALWEIGHT</v>
      </c>
      <c r="J2265" t="str" cm="1">
        <f t="array" ref="J2265">_xlfn.IFS(C2265&lt;=5.7,"NORMAL",C2265&lt;=6.4,"PREDIABETES",C2265&gt;=6.5,"DIABETES")</f>
        <v>PREDIABETES</v>
      </c>
    </row>
    <row r="2266" spans="1:10" x14ac:dyDescent="0.25">
      <c r="A2266" t="s">
        <v>92</v>
      </c>
      <c r="B2266">
        <v>19.8</v>
      </c>
      <c r="C2266">
        <v>5.12</v>
      </c>
      <c r="D2266" t="s">
        <v>2379</v>
      </c>
      <c r="E2266" t="s">
        <v>2379</v>
      </c>
      <c r="F2266" t="s">
        <v>2380</v>
      </c>
      <c r="G2266" s="11">
        <v>1</v>
      </c>
      <c r="H2266" t="s">
        <v>2379</v>
      </c>
      <c r="I2266" t="str" cm="1">
        <f t="array" ref="I2266">_xlfn.IFS(B2266&lt;=18,"UNDERWEIGHT",B2266&lt;=24.9,"NORMALWEIGHT",B2266&lt;=29.9,"OVERWEIGHT",B2266&gt;=30,"OBESITY")</f>
        <v>NORMALWEIGHT</v>
      </c>
      <c r="J2266" t="str" cm="1">
        <f t="array" ref="J2266">_xlfn.IFS(C2266&lt;=5.7,"NORMAL",C2266&lt;=6.4,"PREDIABETES",C2266&gt;=6.5,"DIABETES")</f>
        <v>NORMAL</v>
      </c>
    </row>
    <row r="2267" spans="1:10" x14ac:dyDescent="0.25">
      <c r="A2267" t="s">
        <v>91</v>
      </c>
      <c r="B2267">
        <v>21.87</v>
      </c>
      <c r="C2267">
        <v>8.59</v>
      </c>
      <c r="D2267" t="s">
        <v>2379</v>
      </c>
      <c r="E2267" t="s">
        <v>2379</v>
      </c>
      <c r="F2267" t="s">
        <v>2379</v>
      </c>
      <c r="G2267" s="11">
        <v>0</v>
      </c>
      <c r="H2267" t="s">
        <v>2379</v>
      </c>
      <c r="I2267" t="str" cm="1">
        <f t="array" ref="I2267">_xlfn.IFS(B2267&lt;=18,"UNDERWEIGHT",B2267&lt;=24.9,"NORMALWEIGHT",B2267&lt;=29.9,"OVERWEIGHT",B2267&gt;=30,"OBESITY")</f>
        <v>NORMALWEIGHT</v>
      </c>
      <c r="J2267" t="str" cm="1">
        <f t="array" ref="J2267">_xlfn.IFS(C2267&lt;=5.7,"NORMAL",C2267&lt;=6.4,"PREDIABETES",C2267&gt;=6.5,"DIABETES")</f>
        <v>DIABETES</v>
      </c>
    </row>
    <row r="2268" spans="1:10" x14ac:dyDescent="0.25">
      <c r="A2268" t="s">
        <v>90</v>
      </c>
      <c r="B2268">
        <v>16.600000000000001</v>
      </c>
      <c r="C2268">
        <v>5.87</v>
      </c>
      <c r="D2268" t="s">
        <v>2379</v>
      </c>
      <c r="E2268" t="s">
        <v>2379</v>
      </c>
      <c r="F2268" t="s">
        <v>2379</v>
      </c>
      <c r="G2268" s="11">
        <v>1</v>
      </c>
      <c r="H2268" t="s">
        <v>2379</v>
      </c>
      <c r="I2268" t="str" cm="1">
        <f t="array" ref="I2268">_xlfn.IFS(B2268&lt;=18,"UNDERWEIGHT",B2268&lt;=24.9,"NORMALWEIGHT",B2268&lt;=29.9,"OVERWEIGHT",B2268&gt;=30,"OBESITY")</f>
        <v>UNDERWEIGHT</v>
      </c>
      <c r="J2268" t="str" cm="1">
        <f t="array" ref="J2268">_xlfn.IFS(C2268&lt;=5.7,"NORMAL",C2268&lt;=6.4,"PREDIABETES",C2268&gt;=6.5,"DIABETES")</f>
        <v>PREDIABETES</v>
      </c>
    </row>
    <row r="2269" spans="1:10" x14ac:dyDescent="0.25">
      <c r="A2269" t="s">
        <v>89</v>
      </c>
      <c r="B2269">
        <v>21.98</v>
      </c>
      <c r="C2269">
        <v>7.03</v>
      </c>
      <c r="D2269" t="s">
        <v>2379</v>
      </c>
      <c r="E2269" t="s">
        <v>2379</v>
      </c>
      <c r="F2269" t="s">
        <v>2379</v>
      </c>
      <c r="G2269" s="11">
        <v>0</v>
      </c>
      <c r="H2269" t="s">
        <v>2379</v>
      </c>
      <c r="I2269" t="str" cm="1">
        <f t="array" ref="I2269">_xlfn.IFS(B2269&lt;=18,"UNDERWEIGHT",B2269&lt;=24.9,"NORMALWEIGHT",B2269&lt;=29.9,"OVERWEIGHT",B2269&gt;=30,"OBESITY")</f>
        <v>NORMALWEIGHT</v>
      </c>
      <c r="J2269" t="str" cm="1">
        <f t="array" ref="J2269">_xlfn.IFS(C2269&lt;=5.7,"NORMAL",C2269&lt;=6.4,"PREDIABETES",C2269&gt;=6.5,"DIABETES")</f>
        <v>DIABETES</v>
      </c>
    </row>
    <row r="2270" spans="1:10" x14ac:dyDescent="0.25">
      <c r="A2270" t="s">
        <v>88</v>
      </c>
      <c r="B2270">
        <v>19.7</v>
      </c>
      <c r="C2270">
        <v>5.51</v>
      </c>
      <c r="D2270" t="s">
        <v>2379</v>
      </c>
      <c r="E2270" t="s">
        <v>2379</v>
      </c>
      <c r="F2270" t="s">
        <v>2379</v>
      </c>
      <c r="G2270" s="11">
        <v>1</v>
      </c>
      <c r="H2270" t="s">
        <v>2379</v>
      </c>
      <c r="I2270" t="str" cm="1">
        <f t="array" ref="I2270">_xlfn.IFS(B2270&lt;=18,"UNDERWEIGHT",B2270&lt;=24.9,"NORMALWEIGHT",B2270&lt;=29.9,"OVERWEIGHT",B2270&gt;=30,"OBESITY")</f>
        <v>NORMALWEIGHT</v>
      </c>
      <c r="J2270" t="str" cm="1">
        <f t="array" ref="J2270">_xlfn.IFS(C2270&lt;=5.7,"NORMAL",C2270&lt;=6.4,"PREDIABETES",C2270&gt;=6.5,"DIABETES")</f>
        <v>NORMAL</v>
      </c>
    </row>
    <row r="2271" spans="1:10" x14ac:dyDescent="0.25">
      <c r="A2271" t="s">
        <v>87</v>
      </c>
      <c r="B2271">
        <v>19.21</v>
      </c>
      <c r="C2271">
        <v>4.76</v>
      </c>
      <c r="D2271" t="s">
        <v>2379</v>
      </c>
      <c r="E2271" t="s">
        <v>2380</v>
      </c>
      <c r="F2271" t="s">
        <v>2379</v>
      </c>
      <c r="G2271" s="11">
        <v>1</v>
      </c>
      <c r="H2271" t="s">
        <v>2379</v>
      </c>
      <c r="I2271" t="str" cm="1">
        <f t="array" ref="I2271">_xlfn.IFS(B2271&lt;=18,"UNDERWEIGHT",B2271&lt;=24.9,"NORMALWEIGHT",B2271&lt;=29.9,"OVERWEIGHT",B2271&gt;=30,"OBESITY")</f>
        <v>NORMALWEIGHT</v>
      </c>
      <c r="J2271" t="str" cm="1">
        <f t="array" ref="J2271">_xlfn.IFS(C2271&lt;=5.7,"NORMAL",C2271&lt;=6.4,"PREDIABETES",C2271&gt;=6.5,"DIABETES")</f>
        <v>NORMAL</v>
      </c>
    </row>
    <row r="2272" spans="1:10" x14ac:dyDescent="0.25">
      <c r="A2272" t="s">
        <v>86</v>
      </c>
      <c r="B2272">
        <v>19.3</v>
      </c>
      <c r="C2272">
        <v>4.7</v>
      </c>
      <c r="D2272" t="s">
        <v>2379</v>
      </c>
      <c r="E2272" t="s">
        <v>2380</v>
      </c>
      <c r="F2272" t="s">
        <v>2379</v>
      </c>
      <c r="G2272" s="11">
        <v>1</v>
      </c>
      <c r="H2272" t="s">
        <v>2379</v>
      </c>
      <c r="I2272" t="str" cm="1">
        <f t="array" ref="I2272">_xlfn.IFS(B2272&lt;=18,"UNDERWEIGHT",B2272&lt;=24.9,"NORMALWEIGHT",B2272&lt;=29.9,"OVERWEIGHT",B2272&gt;=30,"OBESITY")</f>
        <v>NORMALWEIGHT</v>
      </c>
      <c r="J2272" t="str" cm="1">
        <f t="array" ref="J2272">_xlfn.IFS(C2272&lt;=5.7,"NORMAL",C2272&lt;=6.4,"PREDIABETES",C2272&gt;=6.5,"DIABETES")</f>
        <v>NORMAL</v>
      </c>
    </row>
    <row r="2273" spans="1:10" x14ac:dyDescent="0.25">
      <c r="A2273" t="s">
        <v>85</v>
      </c>
      <c r="B2273">
        <v>16.22</v>
      </c>
      <c r="C2273">
        <v>6.21</v>
      </c>
      <c r="D2273" t="s">
        <v>2380</v>
      </c>
      <c r="E2273" t="s">
        <v>2379</v>
      </c>
      <c r="F2273" t="s">
        <v>2379</v>
      </c>
      <c r="G2273" s="11">
        <v>0</v>
      </c>
      <c r="H2273" t="s">
        <v>2379</v>
      </c>
      <c r="I2273" t="str" cm="1">
        <f t="array" ref="I2273">_xlfn.IFS(B2273&lt;=18,"UNDERWEIGHT",B2273&lt;=24.9,"NORMALWEIGHT",B2273&lt;=29.9,"OVERWEIGHT",B2273&gt;=30,"OBESITY")</f>
        <v>UNDERWEIGHT</v>
      </c>
      <c r="J2273" t="str" cm="1">
        <f t="array" ref="J2273">_xlfn.IFS(C2273&lt;=5.7,"NORMAL",C2273&lt;=6.4,"PREDIABETES",C2273&gt;=6.5,"DIABETES")</f>
        <v>PREDIABETES</v>
      </c>
    </row>
    <row r="2274" spans="1:10" x14ac:dyDescent="0.25">
      <c r="A2274" t="s">
        <v>84</v>
      </c>
      <c r="B2274">
        <v>17.12</v>
      </c>
      <c r="C2274">
        <v>4.5199999999999996</v>
      </c>
      <c r="D2274" t="s">
        <v>2379</v>
      </c>
      <c r="E2274" t="s">
        <v>2380</v>
      </c>
      <c r="F2274" t="s">
        <v>2379</v>
      </c>
      <c r="G2274" s="11">
        <v>1</v>
      </c>
      <c r="H2274" t="s">
        <v>2379</v>
      </c>
      <c r="I2274" t="str" cm="1">
        <f t="array" ref="I2274">_xlfn.IFS(B2274&lt;=18,"UNDERWEIGHT",B2274&lt;=24.9,"NORMALWEIGHT",B2274&lt;=29.9,"OVERWEIGHT",B2274&gt;=30,"OBESITY")</f>
        <v>UNDERWEIGHT</v>
      </c>
      <c r="J2274" t="str" cm="1">
        <f t="array" ref="J2274">_xlfn.IFS(C2274&lt;=5.7,"NORMAL",C2274&lt;=6.4,"PREDIABETES",C2274&gt;=6.5,"DIABETES")</f>
        <v>NORMAL</v>
      </c>
    </row>
    <row r="2275" spans="1:10" x14ac:dyDescent="0.25">
      <c r="A2275" t="s">
        <v>83</v>
      </c>
      <c r="B2275">
        <v>19.07</v>
      </c>
      <c r="C2275">
        <v>5.45</v>
      </c>
      <c r="D2275" t="s">
        <v>2379</v>
      </c>
      <c r="E2275" t="s">
        <v>2379</v>
      </c>
      <c r="F2275" t="s">
        <v>2379</v>
      </c>
      <c r="G2275" s="11">
        <v>1</v>
      </c>
      <c r="H2275" t="s">
        <v>2379</v>
      </c>
      <c r="I2275" t="str" cm="1">
        <f t="array" ref="I2275">_xlfn.IFS(B2275&lt;=18,"UNDERWEIGHT",B2275&lt;=24.9,"NORMALWEIGHT",B2275&lt;=29.9,"OVERWEIGHT",B2275&gt;=30,"OBESITY")</f>
        <v>NORMALWEIGHT</v>
      </c>
      <c r="J2275" t="str" cm="1">
        <f t="array" ref="J2275">_xlfn.IFS(C2275&lt;=5.7,"NORMAL",C2275&lt;=6.4,"PREDIABETES",C2275&gt;=6.5,"DIABETES")</f>
        <v>NORMAL</v>
      </c>
    </row>
    <row r="2276" spans="1:10" x14ac:dyDescent="0.25">
      <c r="A2276" t="s">
        <v>82</v>
      </c>
      <c r="B2276">
        <v>15.56</v>
      </c>
      <c r="C2276">
        <v>4.42</v>
      </c>
      <c r="D2276" t="s">
        <v>2379</v>
      </c>
      <c r="E2276" t="s">
        <v>2379</v>
      </c>
      <c r="F2276" t="s">
        <v>2379</v>
      </c>
      <c r="G2276" s="11">
        <v>0</v>
      </c>
      <c r="H2276" t="s">
        <v>2379</v>
      </c>
      <c r="I2276" t="str" cm="1">
        <f t="array" ref="I2276">_xlfn.IFS(B2276&lt;=18,"UNDERWEIGHT",B2276&lt;=24.9,"NORMALWEIGHT",B2276&lt;=29.9,"OVERWEIGHT",B2276&gt;=30,"OBESITY")</f>
        <v>UNDERWEIGHT</v>
      </c>
      <c r="J2276" t="str" cm="1">
        <f t="array" ref="J2276">_xlfn.IFS(C2276&lt;=5.7,"NORMAL",C2276&lt;=6.4,"PREDIABETES",C2276&gt;=6.5,"DIABETES")</f>
        <v>NORMAL</v>
      </c>
    </row>
    <row r="2277" spans="1:10" x14ac:dyDescent="0.25">
      <c r="A2277" t="s">
        <v>81</v>
      </c>
      <c r="B2277">
        <v>22.76</v>
      </c>
      <c r="C2277">
        <v>9.44</v>
      </c>
      <c r="D2277" t="s">
        <v>2379</v>
      </c>
      <c r="E2277" t="s">
        <v>2379</v>
      </c>
      <c r="F2277" t="s">
        <v>2379</v>
      </c>
      <c r="G2277" s="11">
        <v>0</v>
      </c>
      <c r="H2277" t="s">
        <v>2379</v>
      </c>
      <c r="I2277" t="str" cm="1">
        <f t="array" ref="I2277">_xlfn.IFS(B2277&lt;=18,"UNDERWEIGHT",B2277&lt;=24.9,"NORMALWEIGHT",B2277&lt;=29.9,"OVERWEIGHT",B2277&gt;=30,"OBESITY")</f>
        <v>NORMALWEIGHT</v>
      </c>
      <c r="J2277" t="str" cm="1">
        <f t="array" ref="J2277">_xlfn.IFS(C2277&lt;=5.7,"NORMAL",C2277&lt;=6.4,"PREDIABETES",C2277&gt;=6.5,"DIABETES")</f>
        <v>DIABETES</v>
      </c>
    </row>
    <row r="2278" spans="1:10" x14ac:dyDescent="0.25">
      <c r="A2278" t="s">
        <v>80</v>
      </c>
      <c r="B2278">
        <v>22.79</v>
      </c>
      <c r="C2278">
        <v>6.15</v>
      </c>
      <c r="D2278" t="s">
        <v>2380</v>
      </c>
      <c r="E2278" t="s">
        <v>2379</v>
      </c>
      <c r="F2278" t="s">
        <v>2380</v>
      </c>
      <c r="G2278" s="11">
        <v>1</v>
      </c>
      <c r="H2278" t="s">
        <v>2379</v>
      </c>
      <c r="I2278" t="str" cm="1">
        <f t="array" ref="I2278">_xlfn.IFS(B2278&lt;=18,"UNDERWEIGHT",B2278&lt;=24.9,"NORMALWEIGHT",B2278&lt;=29.9,"OVERWEIGHT",B2278&gt;=30,"OBESITY")</f>
        <v>NORMALWEIGHT</v>
      </c>
      <c r="J2278" t="str" cm="1">
        <f t="array" ref="J2278">_xlfn.IFS(C2278&lt;=5.7,"NORMAL",C2278&lt;=6.4,"PREDIABETES",C2278&gt;=6.5,"DIABETES")</f>
        <v>PREDIABETES</v>
      </c>
    </row>
    <row r="2279" spans="1:10" x14ac:dyDescent="0.25">
      <c r="A2279" t="s">
        <v>79</v>
      </c>
      <c r="B2279">
        <v>17.41</v>
      </c>
      <c r="C2279">
        <v>5.13</v>
      </c>
      <c r="D2279" t="s">
        <v>2380</v>
      </c>
      <c r="E2279" t="s">
        <v>2379</v>
      </c>
      <c r="F2279" t="s">
        <v>2379</v>
      </c>
      <c r="G2279" s="11">
        <v>0</v>
      </c>
      <c r="H2279" t="s">
        <v>2379</v>
      </c>
      <c r="I2279" t="str" cm="1">
        <f t="array" ref="I2279">_xlfn.IFS(B2279&lt;=18,"UNDERWEIGHT",B2279&lt;=24.9,"NORMALWEIGHT",B2279&lt;=29.9,"OVERWEIGHT",B2279&gt;=30,"OBESITY")</f>
        <v>UNDERWEIGHT</v>
      </c>
      <c r="J2279" t="str" cm="1">
        <f t="array" ref="J2279">_xlfn.IFS(C2279&lt;=5.7,"NORMAL",C2279&lt;=6.4,"PREDIABETES",C2279&gt;=6.5,"DIABETES")</f>
        <v>NORMAL</v>
      </c>
    </row>
    <row r="2280" spans="1:10" x14ac:dyDescent="0.25">
      <c r="A2280" t="s">
        <v>78</v>
      </c>
      <c r="B2280">
        <v>19.32</v>
      </c>
      <c r="C2280">
        <v>4.96</v>
      </c>
      <c r="D2280" t="s">
        <v>2380</v>
      </c>
      <c r="E2280" t="s">
        <v>2379</v>
      </c>
      <c r="F2280" t="s">
        <v>2379</v>
      </c>
      <c r="G2280" s="11">
        <v>0</v>
      </c>
      <c r="H2280" t="s">
        <v>2379</v>
      </c>
      <c r="I2280" t="str" cm="1">
        <f t="array" ref="I2280">_xlfn.IFS(B2280&lt;=18,"UNDERWEIGHT",B2280&lt;=24.9,"NORMALWEIGHT",B2280&lt;=29.9,"OVERWEIGHT",B2280&gt;=30,"OBESITY")</f>
        <v>NORMALWEIGHT</v>
      </c>
      <c r="J2280" t="str" cm="1">
        <f t="array" ref="J2280">_xlfn.IFS(C2280&lt;=5.7,"NORMAL",C2280&lt;=6.4,"PREDIABETES",C2280&gt;=6.5,"DIABETES")</f>
        <v>NORMAL</v>
      </c>
    </row>
    <row r="2281" spans="1:10" x14ac:dyDescent="0.25">
      <c r="A2281" t="s">
        <v>77</v>
      </c>
      <c r="B2281">
        <v>18.25</v>
      </c>
      <c r="C2281">
        <v>10.95</v>
      </c>
      <c r="D2281" t="s">
        <v>2379</v>
      </c>
      <c r="E2281" t="s">
        <v>2379</v>
      </c>
      <c r="F2281" t="s">
        <v>2379</v>
      </c>
      <c r="G2281" s="11">
        <v>0</v>
      </c>
      <c r="H2281" t="s">
        <v>2379</v>
      </c>
      <c r="I2281" t="str" cm="1">
        <f t="array" ref="I2281">_xlfn.IFS(B2281&lt;=18,"UNDERWEIGHT",B2281&lt;=24.9,"NORMALWEIGHT",B2281&lt;=29.9,"OVERWEIGHT",B2281&gt;=30,"OBESITY")</f>
        <v>NORMALWEIGHT</v>
      </c>
      <c r="J2281" t="str" cm="1">
        <f t="array" ref="J2281">_xlfn.IFS(C2281&lt;=5.7,"NORMAL",C2281&lt;=6.4,"PREDIABETES",C2281&gt;=6.5,"DIABETES")</f>
        <v>DIABETES</v>
      </c>
    </row>
    <row r="2282" spans="1:10" x14ac:dyDescent="0.25">
      <c r="A2282" t="s">
        <v>76</v>
      </c>
      <c r="B2282">
        <v>53.13</v>
      </c>
      <c r="C2282">
        <v>4.4400000000000004</v>
      </c>
      <c r="D2282" t="s">
        <v>2379</v>
      </c>
      <c r="E2282" t="s">
        <v>2380</v>
      </c>
      <c r="F2282" t="s">
        <v>2379</v>
      </c>
      <c r="G2282" s="11">
        <v>1</v>
      </c>
      <c r="H2282" t="s">
        <v>2379</v>
      </c>
      <c r="I2282" t="str" cm="1">
        <f t="array" ref="I2282">_xlfn.IFS(B2282&lt;=18,"UNDERWEIGHT",B2282&lt;=24.9,"NORMALWEIGHT",B2282&lt;=29.9,"OVERWEIGHT",B2282&gt;=30,"OBESITY")</f>
        <v>OBESITY</v>
      </c>
      <c r="J2282" t="str" cm="1">
        <f t="array" ref="J2282">_xlfn.IFS(C2282&lt;=5.7,"NORMAL",C2282&lt;=6.4,"PREDIABETES",C2282&gt;=6.5,"DIABETES")</f>
        <v>NORMAL</v>
      </c>
    </row>
    <row r="2283" spans="1:10" x14ac:dyDescent="0.25">
      <c r="A2283" t="s">
        <v>75</v>
      </c>
      <c r="B2283">
        <v>20.46</v>
      </c>
      <c r="C2283">
        <v>4.0199999999999996</v>
      </c>
      <c r="D2283" t="s">
        <v>2379</v>
      </c>
      <c r="E2283" t="s">
        <v>2379</v>
      </c>
      <c r="F2283" t="s">
        <v>2379</v>
      </c>
      <c r="G2283" s="11">
        <v>0</v>
      </c>
      <c r="H2283" t="s">
        <v>2379</v>
      </c>
      <c r="I2283" t="str" cm="1">
        <f t="array" ref="I2283">_xlfn.IFS(B2283&lt;=18,"UNDERWEIGHT",B2283&lt;=24.9,"NORMALWEIGHT",B2283&lt;=29.9,"OVERWEIGHT",B2283&gt;=30,"OBESITY")</f>
        <v>NORMALWEIGHT</v>
      </c>
      <c r="J2283" t="str" cm="1">
        <f t="array" ref="J2283">_xlfn.IFS(C2283&lt;=5.7,"NORMAL",C2283&lt;=6.4,"PREDIABETES",C2283&gt;=6.5,"DIABETES")</f>
        <v>NORMAL</v>
      </c>
    </row>
    <row r="2284" spans="1:10" x14ac:dyDescent="0.25">
      <c r="A2284" t="s">
        <v>74</v>
      </c>
      <c r="B2284">
        <v>43.01</v>
      </c>
      <c r="C2284">
        <v>5.44</v>
      </c>
      <c r="D2284" t="s">
        <v>2379</v>
      </c>
      <c r="E2284" t="s">
        <v>2380</v>
      </c>
      <c r="F2284" t="s">
        <v>2379</v>
      </c>
      <c r="G2284" s="11">
        <v>1</v>
      </c>
      <c r="H2284" t="s">
        <v>2379</v>
      </c>
      <c r="I2284" t="str" cm="1">
        <f t="array" ref="I2284">_xlfn.IFS(B2284&lt;=18,"UNDERWEIGHT",B2284&lt;=24.9,"NORMALWEIGHT",B2284&lt;=29.9,"OVERWEIGHT",B2284&gt;=30,"OBESITY")</f>
        <v>OBESITY</v>
      </c>
      <c r="J2284" t="str" cm="1">
        <f t="array" ref="J2284">_xlfn.IFS(C2284&lt;=5.7,"NORMAL",C2284&lt;=6.4,"PREDIABETES",C2284&gt;=6.5,"DIABETES")</f>
        <v>NORMAL</v>
      </c>
    </row>
    <row r="2285" spans="1:10" x14ac:dyDescent="0.25">
      <c r="A2285" t="s">
        <v>73</v>
      </c>
      <c r="B2285">
        <v>15.01</v>
      </c>
      <c r="C2285">
        <v>4.1500000000000004</v>
      </c>
      <c r="D2285" t="s">
        <v>2379</v>
      </c>
      <c r="E2285" t="s">
        <v>2379</v>
      </c>
      <c r="F2285" t="s">
        <v>2380</v>
      </c>
      <c r="G2285" s="11">
        <v>1</v>
      </c>
      <c r="H2285" t="s">
        <v>2379</v>
      </c>
      <c r="I2285" t="str" cm="1">
        <f t="array" ref="I2285">_xlfn.IFS(B2285&lt;=18,"UNDERWEIGHT",B2285&lt;=24.9,"NORMALWEIGHT",B2285&lt;=29.9,"OVERWEIGHT",B2285&gt;=30,"OBESITY")</f>
        <v>UNDERWEIGHT</v>
      </c>
      <c r="J2285" t="str" cm="1">
        <f t="array" ref="J2285">_xlfn.IFS(C2285&lt;=5.7,"NORMAL",C2285&lt;=6.4,"PREDIABETES",C2285&gt;=6.5,"DIABETES")</f>
        <v>NORMAL</v>
      </c>
    </row>
    <row r="2286" spans="1:10" x14ac:dyDescent="0.25">
      <c r="A2286" t="s">
        <v>72</v>
      </c>
      <c r="B2286">
        <v>41.14</v>
      </c>
      <c r="C2286">
        <v>6.02</v>
      </c>
      <c r="D2286" t="s">
        <v>2379</v>
      </c>
      <c r="E2286" t="s">
        <v>2380</v>
      </c>
      <c r="F2286" t="s">
        <v>2379</v>
      </c>
      <c r="G2286" s="11">
        <v>1</v>
      </c>
      <c r="H2286" t="s">
        <v>2379</v>
      </c>
      <c r="I2286" t="str" cm="1">
        <f t="array" ref="I2286">_xlfn.IFS(B2286&lt;=18,"UNDERWEIGHT",B2286&lt;=24.9,"NORMALWEIGHT",B2286&lt;=29.9,"OVERWEIGHT",B2286&gt;=30,"OBESITY")</f>
        <v>OBESITY</v>
      </c>
      <c r="J2286" t="str" cm="1">
        <f t="array" ref="J2286">_xlfn.IFS(C2286&lt;=5.7,"NORMAL",C2286&lt;=6.4,"PREDIABETES",C2286&gt;=6.5,"DIABETES")</f>
        <v>PREDIABETES</v>
      </c>
    </row>
    <row r="2287" spans="1:10" x14ac:dyDescent="0.25">
      <c r="A2287" t="s">
        <v>71</v>
      </c>
      <c r="B2287">
        <v>16.55</v>
      </c>
      <c r="C2287">
        <v>7.73</v>
      </c>
      <c r="D2287" t="s">
        <v>2379</v>
      </c>
      <c r="E2287" t="s">
        <v>2379</v>
      </c>
      <c r="F2287" t="s">
        <v>2379</v>
      </c>
      <c r="G2287" s="11">
        <v>0</v>
      </c>
      <c r="H2287" t="s">
        <v>2379</v>
      </c>
      <c r="I2287" t="str" cm="1">
        <f t="array" ref="I2287">_xlfn.IFS(B2287&lt;=18,"UNDERWEIGHT",B2287&lt;=24.9,"NORMALWEIGHT",B2287&lt;=29.9,"OVERWEIGHT",B2287&gt;=30,"OBESITY")</f>
        <v>UNDERWEIGHT</v>
      </c>
      <c r="J2287" t="str" cm="1">
        <f t="array" ref="J2287">_xlfn.IFS(C2287&lt;=5.7,"NORMAL",C2287&lt;=6.4,"PREDIABETES",C2287&gt;=6.5,"DIABETES")</f>
        <v>DIABETES</v>
      </c>
    </row>
    <row r="2288" spans="1:10" x14ac:dyDescent="0.25">
      <c r="A2288" t="s">
        <v>70</v>
      </c>
      <c r="B2288">
        <v>37.29</v>
      </c>
      <c r="C2288">
        <v>5.03</v>
      </c>
      <c r="D2288" t="s">
        <v>2379</v>
      </c>
      <c r="E2288" t="s">
        <v>2380</v>
      </c>
      <c r="F2288" t="s">
        <v>2379</v>
      </c>
      <c r="G2288" s="11">
        <v>1</v>
      </c>
      <c r="H2288" t="s">
        <v>2379</v>
      </c>
      <c r="I2288" t="str" cm="1">
        <f t="array" ref="I2288">_xlfn.IFS(B2288&lt;=18,"UNDERWEIGHT",B2288&lt;=24.9,"NORMALWEIGHT",B2288&lt;=29.9,"OVERWEIGHT",B2288&gt;=30,"OBESITY")</f>
        <v>OBESITY</v>
      </c>
      <c r="J2288" t="str" cm="1">
        <f t="array" ref="J2288">_xlfn.IFS(C2288&lt;=5.7,"NORMAL",C2288&lt;=6.4,"PREDIABETES",C2288&gt;=6.5,"DIABETES")</f>
        <v>NORMAL</v>
      </c>
    </row>
    <row r="2289" spans="1:10" x14ac:dyDescent="0.25">
      <c r="A2289" t="s">
        <v>69</v>
      </c>
      <c r="B2289">
        <v>16.739999999999998</v>
      </c>
      <c r="C2289">
        <v>4.08</v>
      </c>
      <c r="D2289" t="s">
        <v>2380</v>
      </c>
      <c r="E2289" t="s">
        <v>2379</v>
      </c>
      <c r="F2289" t="s">
        <v>2379</v>
      </c>
      <c r="G2289" s="11">
        <v>0</v>
      </c>
      <c r="H2289" t="s">
        <v>2379</v>
      </c>
      <c r="I2289" t="str" cm="1">
        <f t="array" ref="I2289">_xlfn.IFS(B2289&lt;=18,"UNDERWEIGHT",B2289&lt;=24.9,"NORMALWEIGHT",B2289&lt;=29.9,"OVERWEIGHT",B2289&gt;=30,"OBESITY")</f>
        <v>UNDERWEIGHT</v>
      </c>
      <c r="J2289" t="str" cm="1">
        <f t="array" ref="J2289">_xlfn.IFS(C2289&lt;=5.7,"NORMAL",C2289&lt;=6.4,"PREDIABETES",C2289&gt;=6.5,"DIABETES")</f>
        <v>NORMAL</v>
      </c>
    </row>
    <row r="2290" spans="1:10" x14ac:dyDescent="0.25">
      <c r="A2290" t="s">
        <v>68</v>
      </c>
      <c r="B2290">
        <v>34.43</v>
      </c>
      <c r="C2290">
        <v>4.2699999999999996</v>
      </c>
      <c r="D2290" t="s">
        <v>2379</v>
      </c>
      <c r="E2290" t="s">
        <v>2380</v>
      </c>
      <c r="F2290" t="s">
        <v>2379</v>
      </c>
      <c r="G2290" s="11">
        <v>1</v>
      </c>
      <c r="H2290" t="s">
        <v>2379</v>
      </c>
      <c r="I2290" t="str" cm="1">
        <f t="array" ref="I2290">_xlfn.IFS(B2290&lt;=18,"UNDERWEIGHT",B2290&lt;=24.9,"NORMALWEIGHT",B2290&lt;=29.9,"OVERWEIGHT",B2290&gt;=30,"OBESITY")</f>
        <v>OBESITY</v>
      </c>
      <c r="J2290" t="str" cm="1">
        <f t="array" ref="J2290">_xlfn.IFS(C2290&lt;=5.7,"NORMAL",C2290&lt;=6.4,"PREDIABETES",C2290&gt;=6.5,"DIABETES")</f>
        <v>NORMAL</v>
      </c>
    </row>
    <row r="2291" spans="1:10" x14ac:dyDescent="0.25">
      <c r="A2291" t="s">
        <v>67</v>
      </c>
      <c r="B2291">
        <v>34.1</v>
      </c>
      <c r="C2291">
        <v>4.07</v>
      </c>
      <c r="D2291" t="s">
        <v>2379</v>
      </c>
      <c r="E2291" t="s">
        <v>2380</v>
      </c>
      <c r="F2291" t="s">
        <v>2379</v>
      </c>
      <c r="G2291" s="11">
        <v>1</v>
      </c>
      <c r="H2291" t="s">
        <v>2379</v>
      </c>
      <c r="I2291" t="str" cm="1">
        <f t="array" ref="I2291">_xlfn.IFS(B2291&lt;=18,"UNDERWEIGHT",B2291&lt;=24.9,"NORMALWEIGHT",B2291&lt;=29.9,"OVERWEIGHT",B2291&gt;=30,"OBESITY")</f>
        <v>OBESITY</v>
      </c>
      <c r="J2291" t="str" cm="1">
        <f t="array" ref="J2291">_xlfn.IFS(C2291&lt;=5.7,"NORMAL",C2291&lt;=6.4,"PREDIABETES",C2291&gt;=6.5,"DIABETES")</f>
        <v>NORMAL</v>
      </c>
    </row>
    <row r="2292" spans="1:10" x14ac:dyDescent="0.25">
      <c r="A2292" t="s">
        <v>66</v>
      </c>
      <c r="B2292">
        <v>19.3</v>
      </c>
      <c r="C2292">
        <v>10.36</v>
      </c>
      <c r="D2292" t="s">
        <v>2379</v>
      </c>
      <c r="E2292" t="s">
        <v>2379</v>
      </c>
      <c r="F2292" t="s">
        <v>2379</v>
      </c>
      <c r="G2292" s="11">
        <v>0</v>
      </c>
      <c r="H2292" t="s">
        <v>2379</v>
      </c>
      <c r="I2292" t="str" cm="1">
        <f t="array" ref="I2292">_xlfn.IFS(B2292&lt;=18,"UNDERWEIGHT",B2292&lt;=24.9,"NORMALWEIGHT",B2292&lt;=29.9,"OVERWEIGHT",B2292&gt;=30,"OBESITY")</f>
        <v>NORMALWEIGHT</v>
      </c>
      <c r="J2292" t="str" cm="1">
        <f t="array" ref="J2292">_xlfn.IFS(C2292&lt;=5.7,"NORMAL",C2292&lt;=6.4,"PREDIABETES",C2292&gt;=6.5,"DIABETES")</f>
        <v>DIABETES</v>
      </c>
    </row>
    <row r="2293" spans="1:10" x14ac:dyDescent="0.25">
      <c r="A2293" t="s">
        <v>65</v>
      </c>
      <c r="B2293">
        <v>33.659999999999997</v>
      </c>
      <c r="C2293">
        <v>5.71</v>
      </c>
      <c r="D2293" t="s">
        <v>2379</v>
      </c>
      <c r="E2293" t="s">
        <v>2380</v>
      </c>
      <c r="F2293" t="s">
        <v>2379</v>
      </c>
      <c r="G2293" s="11">
        <v>1</v>
      </c>
      <c r="H2293" t="s">
        <v>2379</v>
      </c>
      <c r="I2293" t="str" cm="1">
        <f t="array" ref="I2293">_xlfn.IFS(B2293&lt;=18,"UNDERWEIGHT",B2293&lt;=24.9,"NORMALWEIGHT",B2293&lt;=29.9,"OVERWEIGHT",B2293&gt;=30,"OBESITY")</f>
        <v>OBESITY</v>
      </c>
      <c r="J2293" t="str" cm="1">
        <f t="array" ref="J2293">_xlfn.IFS(C2293&lt;=5.7,"NORMAL",C2293&lt;=6.4,"PREDIABETES",C2293&gt;=6.5,"DIABETES")</f>
        <v>PREDIABETES</v>
      </c>
    </row>
    <row r="2294" spans="1:10" x14ac:dyDescent="0.25">
      <c r="A2294" t="s">
        <v>64</v>
      </c>
      <c r="B2294">
        <v>33.33</v>
      </c>
      <c r="C2294">
        <v>6.08</v>
      </c>
      <c r="D2294" t="s">
        <v>2379</v>
      </c>
      <c r="E2294" t="s">
        <v>2380</v>
      </c>
      <c r="F2294" t="s">
        <v>2379</v>
      </c>
      <c r="G2294" s="11">
        <v>1</v>
      </c>
      <c r="H2294" t="s">
        <v>2379</v>
      </c>
      <c r="I2294" t="str" cm="1">
        <f t="array" ref="I2294">_xlfn.IFS(B2294&lt;=18,"UNDERWEIGHT",B2294&lt;=24.9,"NORMALWEIGHT",B2294&lt;=29.9,"OVERWEIGHT",B2294&gt;=30,"OBESITY")</f>
        <v>OBESITY</v>
      </c>
      <c r="J2294" t="str" cm="1">
        <f t="array" ref="J2294">_xlfn.IFS(C2294&lt;=5.7,"NORMAL",C2294&lt;=6.4,"PREDIABETES",C2294&gt;=6.5,"DIABETES")</f>
        <v>PREDIABETES</v>
      </c>
    </row>
    <row r="2295" spans="1:10" x14ac:dyDescent="0.25">
      <c r="A2295" t="s">
        <v>63</v>
      </c>
      <c r="B2295">
        <v>21.84</v>
      </c>
      <c r="C2295">
        <v>5.71</v>
      </c>
      <c r="D2295" t="s">
        <v>2379</v>
      </c>
      <c r="E2295" t="s">
        <v>2380</v>
      </c>
      <c r="F2295" t="s">
        <v>2379</v>
      </c>
      <c r="G2295" s="11">
        <v>1</v>
      </c>
      <c r="H2295" t="s">
        <v>2379</v>
      </c>
      <c r="I2295" t="str" cm="1">
        <f t="array" ref="I2295">_xlfn.IFS(B2295&lt;=18,"UNDERWEIGHT",B2295&lt;=24.9,"NORMALWEIGHT",B2295&lt;=29.9,"OVERWEIGHT",B2295&gt;=30,"OBESITY")</f>
        <v>NORMALWEIGHT</v>
      </c>
      <c r="J2295" t="str" cm="1">
        <f t="array" ref="J2295">_xlfn.IFS(C2295&lt;=5.7,"NORMAL",C2295&lt;=6.4,"PREDIABETES",C2295&gt;=6.5,"DIABETES")</f>
        <v>PREDIABETES</v>
      </c>
    </row>
    <row r="2296" spans="1:10" x14ac:dyDescent="0.25">
      <c r="A2296" t="s">
        <v>62</v>
      </c>
      <c r="B2296">
        <v>16.87</v>
      </c>
      <c r="C2296">
        <v>9.1300000000000008</v>
      </c>
      <c r="D2296" t="s">
        <v>2379</v>
      </c>
      <c r="E2296" t="s">
        <v>2379</v>
      </c>
      <c r="F2296" t="s">
        <v>2379</v>
      </c>
      <c r="G2296" s="11">
        <v>0</v>
      </c>
      <c r="H2296" t="s">
        <v>2379</v>
      </c>
      <c r="I2296" t="str" cm="1">
        <f t="array" ref="I2296">_xlfn.IFS(B2296&lt;=18,"UNDERWEIGHT",B2296&lt;=24.9,"NORMALWEIGHT",B2296&lt;=29.9,"OVERWEIGHT",B2296&gt;=30,"OBESITY")</f>
        <v>UNDERWEIGHT</v>
      </c>
      <c r="J2296" t="str" cm="1">
        <f t="array" ref="J2296">_xlfn.IFS(C2296&lt;=5.7,"NORMAL",C2296&lt;=6.4,"PREDIABETES",C2296&gt;=6.5,"DIABETES")</f>
        <v>DIABETES</v>
      </c>
    </row>
    <row r="2297" spans="1:10" x14ac:dyDescent="0.25">
      <c r="A2297" t="s">
        <v>61</v>
      </c>
      <c r="B2297">
        <v>30.14</v>
      </c>
      <c r="C2297">
        <v>5.49</v>
      </c>
      <c r="D2297" t="s">
        <v>2379</v>
      </c>
      <c r="E2297" t="s">
        <v>2380</v>
      </c>
      <c r="F2297" t="s">
        <v>2379</v>
      </c>
      <c r="G2297" s="11">
        <v>1</v>
      </c>
      <c r="H2297" t="s">
        <v>2379</v>
      </c>
      <c r="I2297" t="str" cm="1">
        <f t="array" ref="I2297">_xlfn.IFS(B2297&lt;=18,"UNDERWEIGHT",B2297&lt;=24.9,"NORMALWEIGHT",B2297&lt;=29.9,"OVERWEIGHT",B2297&gt;=30,"OBESITY")</f>
        <v>OBESITY</v>
      </c>
      <c r="J2297" t="str" cm="1">
        <f t="array" ref="J2297">_xlfn.IFS(C2297&lt;=5.7,"NORMAL",C2297&lt;=6.4,"PREDIABETES",C2297&gt;=6.5,"DIABETES")</f>
        <v>NORMAL</v>
      </c>
    </row>
    <row r="2298" spans="1:10" x14ac:dyDescent="0.25">
      <c r="A2298" t="s">
        <v>60</v>
      </c>
      <c r="B2298">
        <v>23.21</v>
      </c>
      <c r="C2298">
        <v>4.37</v>
      </c>
      <c r="D2298" t="s">
        <v>2379</v>
      </c>
      <c r="E2298" t="s">
        <v>2380</v>
      </c>
      <c r="F2298" t="s">
        <v>2379</v>
      </c>
      <c r="G2298" s="11">
        <v>1</v>
      </c>
      <c r="H2298" t="s">
        <v>2379</v>
      </c>
      <c r="I2298" t="str" cm="1">
        <f t="array" ref="I2298">_xlfn.IFS(B2298&lt;=18,"UNDERWEIGHT",B2298&lt;=24.9,"NORMALWEIGHT",B2298&lt;=29.9,"OVERWEIGHT",B2298&gt;=30,"OBESITY")</f>
        <v>NORMALWEIGHT</v>
      </c>
      <c r="J2298" t="str" cm="1">
        <f t="array" ref="J2298">_xlfn.IFS(C2298&lt;=5.7,"NORMAL",C2298&lt;=6.4,"PREDIABETES",C2298&gt;=6.5,"DIABETES")</f>
        <v>NORMAL</v>
      </c>
    </row>
    <row r="2299" spans="1:10" x14ac:dyDescent="0.25">
      <c r="A2299" t="s">
        <v>59</v>
      </c>
      <c r="B2299">
        <v>17.170000000000002</v>
      </c>
      <c r="C2299">
        <v>8.4600000000000009</v>
      </c>
      <c r="D2299" t="s">
        <v>2379</v>
      </c>
      <c r="E2299" t="s">
        <v>2379</v>
      </c>
      <c r="F2299" t="s">
        <v>2379</v>
      </c>
      <c r="G2299" s="11">
        <v>0</v>
      </c>
      <c r="H2299" t="s">
        <v>2379</v>
      </c>
      <c r="I2299" t="str" cm="1">
        <f t="array" ref="I2299">_xlfn.IFS(B2299&lt;=18,"UNDERWEIGHT",B2299&lt;=24.9,"NORMALWEIGHT",B2299&lt;=29.9,"OVERWEIGHT",B2299&gt;=30,"OBESITY")</f>
        <v>UNDERWEIGHT</v>
      </c>
      <c r="J2299" t="str" cm="1">
        <f t="array" ref="J2299">_xlfn.IFS(C2299&lt;=5.7,"NORMAL",C2299&lt;=6.4,"PREDIABETES",C2299&gt;=6.5,"DIABETES")</f>
        <v>DIABETES</v>
      </c>
    </row>
    <row r="2300" spans="1:10" x14ac:dyDescent="0.25">
      <c r="A2300" t="s">
        <v>58</v>
      </c>
      <c r="B2300">
        <v>15.61</v>
      </c>
      <c r="C2300">
        <v>5.28</v>
      </c>
      <c r="D2300" t="s">
        <v>2379</v>
      </c>
      <c r="E2300" t="s">
        <v>2379</v>
      </c>
      <c r="F2300" t="s">
        <v>2379</v>
      </c>
      <c r="G2300" s="11">
        <v>1</v>
      </c>
      <c r="H2300" t="s">
        <v>2379</v>
      </c>
      <c r="I2300" t="str" cm="1">
        <f t="array" ref="I2300">_xlfn.IFS(B2300&lt;=18,"UNDERWEIGHT",B2300&lt;=24.9,"NORMALWEIGHT",B2300&lt;=29.9,"OVERWEIGHT",B2300&gt;=30,"OBESITY")</f>
        <v>UNDERWEIGHT</v>
      </c>
      <c r="J2300" t="str" cm="1">
        <f t="array" ref="J2300">_xlfn.IFS(C2300&lt;=5.7,"NORMAL",C2300&lt;=6.4,"PREDIABETES",C2300&gt;=6.5,"DIABETES")</f>
        <v>NORMAL</v>
      </c>
    </row>
    <row r="2301" spans="1:10" x14ac:dyDescent="0.25">
      <c r="A2301" t="s">
        <v>57</v>
      </c>
      <c r="B2301">
        <v>17.98</v>
      </c>
      <c r="C2301">
        <v>5.33</v>
      </c>
      <c r="D2301" t="s">
        <v>2380</v>
      </c>
      <c r="E2301" t="s">
        <v>2379</v>
      </c>
      <c r="F2301" t="s">
        <v>2380</v>
      </c>
      <c r="G2301" s="11">
        <v>1</v>
      </c>
      <c r="H2301" t="s">
        <v>2379</v>
      </c>
      <c r="I2301" t="str" cm="1">
        <f t="array" ref="I2301">_xlfn.IFS(B2301&lt;=18,"UNDERWEIGHT",B2301&lt;=24.9,"NORMALWEIGHT",B2301&lt;=29.9,"OVERWEIGHT",B2301&gt;=30,"OBESITY")</f>
        <v>UNDERWEIGHT</v>
      </c>
      <c r="J2301" t="str" cm="1">
        <f t="array" ref="J2301">_xlfn.IFS(C2301&lt;=5.7,"NORMAL",C2301&lt;=6.4,"PREDIABETES",C2301&gt;=6.5,"DIABETES")</f>
        <v>NORMAL</v>
      </c>
    </row>
    <row r="2302" spans="1:10" x14ac:dyDescent="0.25">
      <c r="A2302" t="s">
        <v>56</v>
      </c>
      <c r="B2302">
        <v>21.64</v>
      </c>
      <c r="C2302">
        <v>5.5</v>
      </c>
      <c r="D2302" t="s">
        <v>2379</v>
      </c>
      <c r="E2302" t="s">
        <v>2380</v>
      </c>
      <c r="F2302" t="s">
        <v>2379</v>
      </c>
      <c r="G2302" s="11">
        <v>1</v>
      </c>
      <c r="H2302" t="s">
        <v>2379</v>
      </c>
      <c r="I2302" t="str" cm="1">
        <f t="array" ref="I2302">_xlfn.IFS(B2302&lt;=18,"UNDERWEIGHT",B2302&lt;=24.9,"NORMALWEIGHT",B2302&lt;=29.9,"OVERWEIGHT",B2302&gt;=30,"OBESITY")</f>
        <v>NORMALWEIGHT</v>
      </c>
      <c r="J2302" t="str" cm="1">
        <f t="array" ref="J2302">_xlfn.IFS(C2302&lt;=5.7,"NORMAL",C2302&lt;=6.4,"PREDIABETES",C2302&gt;=6.5,"DIABETES")</f>
        <v>NORMAL</v>
      </c>
    </row>
    <row r="2303" spans="1:10" x14ac:dyDescent="0.25">
      <c r="A2303" t="s">
        <v>55</v>
      </c>
      <c r="B2303">
        <v>16.399999999999999</v>
      </c>
      <c r="C2303">
        <v>5.4</v>
      </c>
      <c r="D2303" t="s">
        <v>2379</v>
      </c>
      <c r="E2303" t="s">
        <v>2379</v>
      </c>
      <c r="F2303" t="s">
        <v>2380</v>
      </c>
      <c r="G2303" s="11">
        <v>1</v>
      </c>
      <c r="H2303" t="s">
        <v>2379</v>
      </c>
      <c r="I2303" t="str" cm="1">
        <f t="array" ref="I2303">_xlfn.IFS(B2303&lt;=18,"UNDERWEIGHT",B2303&lt;=24.9,"NORMALWEIGHT",B2303&lt;=29.9,"OVERWEIGHT",B2303&gt;=30,"OBESITY")</f>
        <v>UNDERWEIGHT</v>
      </c>
      <c r="J2303" t="str" cm="1">
        <f t="array" ref="J2303">_xlfn.IFS(C2303&lt;=5.7,"NORMAL",C2303&lt;=6.4,"PREDIABETES",C2303&gt;=6.5,"DIABETES")</f>
        <v>NORMAL</v>
      </c>
    </row>
    <row r="2304" spans="1:10" x14ac:dyDescent="0.25">
      <c r="A2304" t="s">
        <v>54</v>
      </c>
      <c r="B2304">
        <v>15.77</v>
      </c>
      <c r="C2304">
        <v>6.05</v>
      </c>
      <c r="D2304" t="s">
        <v>2380</v>
      </c>
      <c r="E2304" t="s">
        <v>2379</v>
      </c>
      <c r="F2304" t="s">
        <v>2379</v>
      </c>
      <c r="G2304" s="11">
        <v>1</v>
      </c>
      <c r="H2304" t="s">
        <v>2379</v>
      </c>
      <c r="I2304" t="str" cm="1">
        <f t="array" ref="I2304">_xlfn.IFS(B2304&lt;=18,"UNDERWEIGHT",B2304&lt;=24.9,"NORMALWEIGHT",B2304&lt;=29.9,"OVERWEIGHT",B2304&gt;=30,"OBESITY")</f>
        <v>UNDERWEIGHT</v>
      </c>
      <c r="J2304" t="str" cm="1">
        <f t="array" ref="J2304">_xlfn.IFS(C2304&lt;=5.7,"NORMAL",C2304&lt;=6.4,"PREDIABETES",C2304&gt;=6.5,"DIABETES")</f>
        <v>PREDIABETES</v>
      </c>
    </row>
    <row r="2305" spans="1:10" x14ac:dyDescent="0.25">
      <c r="A2305" t="s">
        <v>53</v>
      </c>
      <c r="B2305">
        <v>18.27</v>
      </c>
      <c r="C2305">
        <v>11.46</v>
      </c>
      <c r="D2305" t="s">
        <v>2379</v>
      </c>
      <c r="E2305" t="s">
        <v>2379</v>
      </c>
      <c r="F2305" t="s">
        <v>2379</v>
      </c>
      <c r="G2305" s="11">
        <v>0</v>
      </c>
      <c r="H2305" t="s">
        <v>2379</v>
      </c>
      <c r="I2305" t="str" cm="1">
        <f t="array" ref="I2305">_xlfn.IFS(B2305&lt;=18,"UNDERWEIGHT",B2305&lt;=24.9,"NORMALWEIGHT",B2305&lt;=29.9,"OVERWEIGHT",B2305&gt;=30,"OBESITY")</f>
        <v>NORMALWEIGHT</v>
      </c>
      <c r="J2305" t="str" cm="1">
        <f t="array" ref="J2305">_xlfn.IFS(C2305&lt;=5.7,"NORMAL",C2305&lt;=6.4,"PREDIABETES",C2305&gt;=6.5,"DIABETES")</f>
        <v>DIABETES</v>
      </c>
    </row>
    <row r="2306" spans="1:10" x14ac:dyDescent="0.25">
      <c r="A2306" t="s">
        <v>52</v>
      </c>
      <c r="B2306">
        <v>16.489999999999998</v>
      </c>
      <c r="C2306">
        <v>8.48</v>
      </c>
      <c r="D2306" t="s">
        <v>2379</v>
      </c>
      <c r="E2306" t="s">
        <v>2379</v>
      </c>
      <c r="F2306" t="s">
        <v>2379</v>
      </c>
      <c r="G2306" s="11">
        <v>0</v>
      </c>
      <c r="H2306" t="s">
        <v>2379</v>
      </c>
      <c r="I2306" t="str" cm="1">
        <f t="array" ref="I2306">_xlfn.IFS(B2306&lt;=18,"UNDERWEIGHT",B2306&lt;=24.9,"NORMALWEIGHT",B2306&lt;=29.9,"OVERWEIGHT",B2306&gt;=30,"OBESITY")</f>
        <v>UNDERWEIGHT</v>
      </c>
      <c r="J2306" t="str" cm="1">
        <f t="array" ref="J2306">_xlfn.IFS(C2306&lt;=5.7,"NORMAL",C2306&lt;=6.4,"PREDIABETES",C2306&gt;=6.5,"DIABETES")</f>
        <v>DIABETES</v>
      </c>
    </row>
    <row r="2307" spans="1:10" x14ac:dyDescent="0.25">
      <c r="A2307" t="s">
        <v>51</v>
      </c>
      <c r="B2307">
        <v>16.14</v>
      </c>
      <c r="C2307">
        <v>4.8600000000000003</v>
      </c>
      <c r="D2307" t="s">
        <v>2379</v>
      </c>
      <c r="E2307" t="s">
        <v>2379</v>
      </c>
      <c r="F2307" t="s">
        <v>2379</v>
      </c>
      <c r="G2307" s="11">
        <v>0</v>
      </c>
      <c r="H2307" t="s">
        <v>2379</v>
      </c>
      <c r="I2307" t="str" cm="1">
        <f t="array" ref="I2307">_xlfn.IFS(B2307&lt;=18,"UNDERWEIGHT",B2307&lt;=24.9,"NORMALWEIGHT",B2307&lt;=29.9,"OVERWEIGHT",B2307&gt;=30,"OBESITY")</f>
        <v>UNDERWEIGHT</v>
      </c>
      <c r="J2307" t="str" cm="1">
        <f t="array" ref="J2307">_xlfn.IFS(C2307&lt;=5.7,"NORMAL",C2307&lt;=6.4,"PREDIABETES",C2307&gt;=6.5,"DIABETES")</f>
        <v>NORMAL</v>
      </c>
    </row>
    <row r="2308" spans="1:10" x14ac:dyDescent="0.25">
      <c r="A2308" t="s">
        <v>50</v>
      </c>
      <c r="B2308">
        <v>20.85</v>
      </c>
      <c r="C2308">
        <v>4.45</v>
      </c>
      <c r="D2308" t="s">
        <v>2380</v>
      </c>
      <c r="E2308" t="s">
        <v>2379</v>
      </c>
      <c r="F2308" t="s">
        <v>2379</v>
      </c>
      <c r="G2308" s="11">
        <v>1</v>
      </c>
      <c r="H2308" t="s">
        <v>2379</v>
      </c>
      <c r="I2308" t="str" cm="1">
        <f t="array" ref="I2308">_xlfn.IFS(B2308&lt;=18,"UNDERWEIGHT",B2308&lt;=24.9,"NORMALWEIGHT",B2308&lt;=29.9,"OVERWEIGHT",B2308&gt;=30,"OBESITY")</f>
        <v>NORMALWEIGHT</v>
      </c>
      <c r="J2308" t="str" cm="1">
        <f t="array" ref="J2308">_xlfn.IFS(C2308&lt;=5.7,"NORMAL",C2308&lt;=6.4,"PREDIABETES",C2308&gt;=6.5,"DIABETES")</f>
        <v>NORMAL</v>
      </c>
    </row>
    <row r="2309" spans="1:10" x14ac:dyDescent="0.25">
      <c r="A2309" t="s">
        <v>49</v>
      </c>
      <c r="B2309">
        <v>15.88</v>
      </c>
      <c r="C2309">
        <v>4.3600000000000003</v>
      </c>
      <c r="D2309" t="s">
        <v>2379</v>
      </c>
      <c r="E2309" t="s">
        <v>2379</v>
      </c>
      <c r="F2309" t="s">
        <v>2379</v>
      </c>
      <c r="G2309" s="11">
        <v>0</v>
      </c>
      <c r="H2309" t="s">
        <v>2379</v>
      </c>
      <c r="I2309" t="str" cm="1">
        <f t="array" ref="I2309">_xlfn.IFS(B2309&lt;=18,"UNDERWEIGHT",B2309&lt;=24.9,"NORMALWEIGHT",B2309&lt;=29.9,"OVERWEIGHT",B2309&gt;=30,"OBESITY")</f>
        <v>UNDERWEIGHT</v>
      </c>
      <c r="J2309" t="str" cm="1">
        <f t="array" ref="J2309">_xlfn.IFS(C2309&lt;=5.7,"NORMAL",C2309&lt;=6.4,"PREDIABETES",C2309&gt;=6.5,"DIABETES")</f>
        <v>NORMAL</v>
      </c>
    </row>
    <row r="2310" spans="1:10" x14ac:dyDescent="0.25">
      <c r="A2310" t="s">
        <v>48</v>
      </c>
      <c r="B2310">
        <v>20.66</v>
      </c>
      <c r="C2310">
        <v>5.8</v>
      </c>
      <c r="D2310" t="s">
        <v>2379</v>
      </c>
      <c r="E2310" t="s">
        <v>2380</v>
      </c>
      <c r="F2310" t="s">
        <v>2379</v>
      </c>
      <c r="G2310" s="11">
        <v>1</v>
      </c>
      <c r="H2310" t="s">
        <v>2379</v>
      </c>
      <c r="I2310" t="str" cm="1">
        <f t="array" ref="I2310">_xlfn.IFS(B2310&lt;=18,"UNDERWEIGHT",B2310&lt;=24.9,"NORMALWEIGHT",B2310&lt;=29.9,"OVERWEIGHT",B2310&gt;=30,"OBESITY")</f>
        <v>NORMALWEIGHT</v>
      </c>
      <c r="J2310" t="str" cm="1">
        <f t="array" ref="J2310">_xlfn.IFS(C2310&lt;=5.7,"NORMAL",C2310&lt;=6.4,"PREDIABETES",C2310&gt;=6.5,"DIABETES")</f>
        <v>PREDIABETES</v>
      </c>
    </row>
    <row r="2311" spans="1:10" x14ac:dyDescent="0.25">
      <c r="A2311" t="s">
        <v>47</v>
      </c>
      <c r="B2311">
        <v>20.399999999999999</v>
      </c>
      <c r="C2311">
        <v>5.27</v>
      </c>
      <c r="D2311" t="s">
        <v>2379</v>
      </c>
      <c r="E2311" t="s">
        <v>2379</v>
      </c>
      <c r="F2311" t="s">
        <v>2379</v>
      </c>
      <c r="G2311" s="11">
        <v>0</v>
      </c>
      <c r="H2311" t="s">
        <v>2379</v>
      </c>
      <c r="I2311" t="str" cm="1">
        <f t="array" ref="I2311">_xlfn.IFS(B2311&lt;=18,"UNDERWEIGHT",B2311&lt;=24.9,"NORMALWEIGHT",B2311&lt;=29.9,"OVERWEIGHT",B2311&gt;=30,"OBESITY")</f>
        <v>NORMALWEIGHT</v>
      </c>
      <c r="J2311" t="str" cm="1">
        <f t="array" ref="J2311">_xlfn.IFS(C2311&lt;=5.7,"NORMAL",C2311&lt;=6.4,"PREDIABETES",C2311&gt;=6.5,"DIABETES")</f>
        <v>NORMAL</v>
      </c>
    </row>
    <row r="2312" spans="1:10" x14ac:dyDescent="0.25">
      <c r="A2312" t="s">
        <v>46</v>
      </c>
      <c r="B2312">
        <v>25.19</v>
      </c>
      <c r="C2312">
        <v>5.64</v>
      </c>
      <c r="D2312" t="s">
        <v>2380</v>
      </c>
      <c r="E2312" t="s">
        <v>2379</v>
      </c>
      <c r="F2312" t="s">
        <v>2379</v>
      </c>
      <c r="G2312" s="11">
        <v>0</v>
      </c>
      <c r="H2312" t="s">
        <v>2379</v>
      </c>
      <c r="I2312" t="str" cm="1">
        <f t="array" ref="I2312">_xlfn.IFS(B2312&lt;=18,"UNDERWEIGHT",B2312&lt;=24.9,"NORMALWEIGHT",B2312&lt;=29.9,"OVERWEIGHT",B2312&gt;=30,"OBESITY")</f>
        <v>OVERWEIGHT</v>
      </c>
      <c r="J2312" t="str" cm="1">
        <f t="array" ref="J2312">_xlfn.IFS(C2312&lt;=5.7,"NORMAL",C2312&lt;=6.4,"PREDIABETES",C2312&gt;=6.5,"DIABETES")</f>
        <v>NORMAL</v>
      </c>
    </row>
    <row r="2313" spans="1:10" x14ac:dyDescent="0.25">
      <c r="A2313" t="s">
        <v>45</v>
      </c>
      <c r="B2313">
        <v>20.54</v>
      </c>
      <c r="C2313">
        <v>4.2</v>
      </c>
      <c r="D2313" t="s">
        <v>2380</v>
      </c>
      <c r="E2313" t="s">
        <v>2379</v>
      </c>
      <c r="F2313" t="s">
        <v>2379</v>
      </c>
      <c r="G2313" s="11">
        <v>1</v>
      </c>
      <c r="H2313" t="s">
        <v>2379</v>
      </c>
      <c r="I2313" t="str" cm="1">
        <f t="array" ref="I2313">_xlfn.IFS(B2313&lt;=18,"UNDERWEIGHT",B2313&lt;=24.9,"NORMALWEIGHT",B2313&lt;=29.9,"OVERWEIGHT",B2313&gt;=30,"OBESITY")</f>
        <v>NORMALWEIGHT</v>
      </c>
      <c r="J2313" t="str" cm="1">
        <f t="array" ref="J2313">_xlfn.IFS(C2313&lt;=5.7,"NORMAL",C2313&lt;=6.4,"PREDIABETES",C2313&gt;=6.5,"DIABETES")</f>
        <v>NORMAL</v>
      </c>
    </row>
    <row r="2314" spans="1:10" x14ac:dyDescent="0.25">
      <c r="A2314" t="s">
        <v>44</v>
      </c>
      <c r="B2314">
        <v>20.13</v>
      </c>
      <c r="C2314">
        <v>5.42</v>
      </c>
      <c r="D2314" t="s">
        <v>2379</v>
      </c>
      <c r="E2314" t="s">
        <v>2379</v>
      </c>
      <c r="F2314" t="s">
        <v>2379</v>
      </c>
      <c r="G2314" s="11">
        <v>0</v>
      </c>
      <c r="H2314" t="s">
        <v>2379</v>
      </c>
      <c r="I2314" t="str" cm="1">
        <f t="array" ref="I2314">_xlfn.IFS(B2314&lt;=18,"UNDERWEIGHT",B2314&lt;=24.9,"NORMALWEIGHT",B2314&lt;=29.9,"OVERWEIGHT",B2314&gt;=30,"OBESITY")</f>
        <v>NORMALWEIGHT</v>
      </c>
      <c r="J2314" t="str" cm="1">
        <f t="array" ref="J2314">_xlfn.IFS(C2314&lt;=5.7,"NORMAL",C2314&lt;=6.4,"PREDIABETES",C2314&gt;=6.5,"DIABETES")</f>
        <v>NORMAL</v>
      </c>
    </row>
    <row r="2315" spans="1:10" x14ac:dyDescent="0.25">
      <c r="A2315" t="s">
        <v>43</v>
      </c>
      <c r="B2315">
        <v>18.93</v>
      </c>
      <c r="C2315">
        <v>6.11</v>
      </c>
      <c r="D2315" t="s">
        <v>2379</v>
      </c>
      <c r="E2315" t="s">
        <v>2379</v>
      </c>
      <c r="F2315" t="s">
        <v>2380</v>
      </c>
      <c r="G2315" s="11">
        <v>1</v>
      </c>
      <c r="H2315" t="s">
        <v>2379</v>
      </c>
      <c r="I2315" t="str" cm="1">
        <f t="array" ref="I2315">_xlfn.IFS(B2315&lt;=18,"UNDERWEIGHT",B2315&lt;=24.9,"NORMALWEIGHT",B2315&lt;=29.9,"OVERWEIGHT",B2315&gt;=30,"OBESITY")</f>
        <v>NORMALWEIGHT</v>
      </c>
      <c r="J2315" t="str" cm="1">
        <f t="array" ref="J2315">_xlfn.IFS(C2315&lt;=5.7,"NORMAL",C2315&lt;=6.4,"PREDIABETES",C2315&gt;=6.5,"DIABETES")</f>
        <v>PREDIABETES</v>
      </c>
    </row>
    <row r="2316" spans="1:10" x14ac:dyDescent="0.25">
      <c r="A2316" t="s">
        <v>42</v>
      </c>
      <c r="B2316">
        <v>24.14</v>
      </c>
      <c r="C2316">
        <v>5.29</v>
      </c>
      <c r="D2316" t="s">
        <v>2379</v>
      </c>
      <c r="E2316" t="s">
        <v>2380</v>
      </c>
      <c r="F2316" t="s">
        <v>2379</v>
      </c>
      <c r="G2316" s="11">
        <v>1</v>
      </c>
      <c r="H2316" t="s">
        <v>2379</v>
      </c>
      <c r="I2316" t="str" cm="1">
        <f t="array" ref="I2316">_xlfn.IFS(B2316&lt;=18,"UNDERWEIGHT",B2316&lt;=24.9,"NORMALWEIGHT",B2316&lt;=29.9,"OVERWEIGHT",B2316&gt;=30,"OBESITY")</f>
        <v>NORMALWEIGHT</v>
      </c>
      <c r="J2316" t="str" cm="1">
        <f t="array" ref="J2316">_xlfn.IFS(C2316&lt;=5.7,"NORMAL",C2316&lt;=6.4,"PREDIABETES",C2316&gt;=6.5,"DIABETES")</f>
        <v>NORMAL</v>
      </c>
    </row>
    <row r="2317" spans="1:10" x14ac:dyDescent="0.25">
      <c r="A2317" t="s">
        <v>40</v>
      </c>
      <c r="B2317">
        <v>25.03</v>
      </c>
      <c r="C2317">
        <v>5.91</v>
      </c>
      <c r="D2317" t="s">
        <v>2379</v>
      </c>
      <c r="E2317" t="s">
        <v>2380</v>
      </c>
      <c r="F2317" t="s">
        <v>2379</v>
      </c>
      <c r="G2317" s="11">
        <v>1</v>
      </c>
      <c r="H2317" t="s">
        <v>2379</v>
      </c>
      <c r="I2317" t="str" cm="1">
        <f t="array" ref="I2317">_xlfn.IFS(B2317&lt;=18,"UNDERWEIGHT",B2317&lt;=24.9,"NORMALWEIGHT",B2317&lt;=29.9,"OVERWEIGHT",B2317&gt;=30,"OBESITY")</f>
        <v>OVERWEIGHT</v>
      </c>
      <c r="J2317" t="str" cm="1">
        <f t="array" ref="J2317">_xlfn.IFS(C2317&lt;=5.7,"NORMAL",C2317&lt;=6.4,"PREDIABETES",C2317&gt;=6.5,"DIABETES")</f>
        <v>PREDIABETES</v>
      </c>
    </row>
    <row r="2318" spans="1:10" x14ac:dyDescent="0.25">
      <c r="A2318" t="s">
        <v>39</v>
      </c>
      <c r="B2318">
        <v>20.47</v>
      </c>
      <c r="C2318">
        <v>5.81</v>
      </c>
      <c r="D2318" t="s">
        <v>2380</v>
      </c>
      <c r="E2318" t="s">
        <v>2379</v>
      </c>
      <c r="F2318" t="s">
        <v>2379</v>
      </c>
      <c r="G2318" s="11">
        <v>1</v>
      </c>
      <c r="H2318" t="s">
        <v>2379</v>
      </c>
      <c r="I2318" t="str" cm="1">
        <f t="array" ref="I2318">_xlfn.IFS(B2318&lt;=18,"UNDERWEIGHT",B2318&lt;=24.9,"NORMALWEIGHT",B2318&lt;=29.9,"OVERWEIGHT",B2318&gt;=30,"OBESITY")</f>
        <v>NORMALWEIGHT</v>
      </c>
      <c r="J2318" t="str" cm="1">
        <f t="array" ref="J2318">_xlfn.IFS(C2318&lt;=5.7,"NORMAL",C2318&lt;=6.4,"PREDIABETES",C2318&gt;=6.5,"DIABETES")</f>
        <v>PREDIABETES</v>
      </c>
    </row>
    <row r="2319" spans="1:10" x14ac:dyDescent="0.25">
      <c r="A2319" t="s">
        <v>38</v>
      </c>
      <c r="B2319">
        <v>18.82</v>
      </c>
      <c r="C2319">
        <v>5.51</v>
      </c>
      <c r="D2319" t="s">
        <v>2380</v>
      </c>
      <c r="E2319" t="s">
        <v>2379</v>
      </c>
      <c r="F2319" t="s">
        <v>2379</v>
      </c>
      <c r="G2319" s="11">
        <v>0</v>
      </c>
      <c r="H2319" t="s">
        <v>2379</v>
      </c>
      <c r="I2319" t="str" cm="1">
        <f t="array" ref="I2319">_xlfn.IFS(B2319&lt;=18,"UNDERWEIGHT",B2319&lt;=24.9,"NORMALWEIGHT",B2319&lt;=29.9,"OVERWEIGHT",B2319&gt;=30,"OBESITY")</f>
        <v>NORMALWEIGHT</v>
      </c>
      <c r="J2319" t="str" cm="1">
        <f t="array" ref="J2319">_xlfn.IFS(C2319&lt;=5.7,"NORMAL",C2319&lt;=6.4,"PREDIABETES",C2319&gt;=6.5,"DIABETES")</f>
        <v>NORMAL</v>
      </c>
    </row>
    <row r="2320" spans="1:10" x14ac:dyDescent="0.25">
      <c r="A2320" t="s">
        <v>37</v>
      </c>
      <c r="B2320">
        <v>17.079999999999998</v>
      </c>
      <c r="C2320">
        <v>5.73</v>
      </c>
      <c r="D2320" t="s">
        <v>2379</v>
      </c>
      <c r="E2320" t="s">
        <v>2379</v>
      </c>
      <c r="F2320" t="s">
        <v>2380</v>
      </c>
      <c r="G2320" s="11">
        <v>1</v>
      </c>
      <c r="H2320" t="s">
        <v>2379</v>
      </c>
      <c r="I2320" t="str" cm="1">
        <f t="array" ref="I2320">_xlfn.IFS(B2320&lt;=18,"UNDERWEIGHT",B2320&lt;=24.9,"NORMALWEIGHT",B2320&lt;=29.9,"OVERWEIGHT",B2320&gt;=30,"OBESITY")</f>
        <v>UNDERWEIGHT</v>
      </c>
      <c r="J2320" t="str" cm="1">
        <f t="array" ref="J2320">_xlfn.IFS(C2320&lt;=5.7,"NORMAL",C2320&lt;=6.4,"PREDIABETES",C2320&gt;=6.5,"DIABETES")</f>
        <v>PREDIABETES</v>
      </c>
    </row>
    <row r="2321" spans="1:10" x14ac:dyDescent="0.25">
      <c r="A2321" t="s">
        <v>35</v>
      </c>
      <c r="B2321">
        <v>19.21</v>
      </c>
      <c r="C2321">
        <v>5.53</v>
      </c>
      <c r="D2321" t="s">
        <v>2380</v>
      </c>
      <c r="E2321" t="s">
        <v>2379</v>
      </c>
      <c r="F2321" t="s">
        <v>2379</v>
      </c>
      <c r="G2321" s="11">
        <v>0</v>
      </c>
      <c r="H2321" t="s">
        <v>2379</v>
      </c>
      <c r="I2321" t="str" cm="1">
        <f t="array" ref="I2321">_xlfn.IFS(B2321&lt;=18,"UNDERWEIGHT",B2321&lt;=24.9,"NORMALWEIGHT",B2321&lt;=29.9,"OVERWEIGHT",B2321&gt;=30,"OBESITY")</f>
        <v>NORMALWEIGHT</v>
      </c>
      <c r="J2321" t="str" cm="1">
        <f t="array" ref="J2321">_xlfn.IFS(C2321&lt;=5.7,"NORMAL",C2321&lt;=6.4,"PREDIABETES",C2321&gt;=6.5,"DIABETES")</f>
        <v>NORMAL</v>
      </c>
    </row>
    <row r="2322" spans="1:10" x14ac:dyDescent="0.25">
      <c r="A2322" t="s">
        <v>33</v>
      </c>
      <c r="B2322">
        <v>17.86</v>
      </c>
      <c r="C2322">
        <v>5.43</v>
      </c>
      <c r="D2322" t="s">
        <v>2379</v>
      </c>
      <c r="E2322" t="s">
        <v>2379</v>
      </c>
      <c r="F2322" t="s">
        <v>2380</v>
      </c>
      <c r="G2322" s="11">
        <v>1</v>
      </c>
      <c r="H2322" t="s">
        <v>2379</v>
      </c>
      <c r="I2322" t="str" cm="1">
        <f t="array" ref="I2322">_xlfn.IFS(B2322&lt;=18,"UNDERWEIGHT",B2322&lt;=24.9,"NORMALWEIGHT",B2322&lt;=29.9,"OVERWEIGHT",B2322&gt;=30,"OBESITY")</f>
        <v>UNDERWEIGHT</v>
      </c>
      <c r="J2322" t="str" cm="1">
        <f t="array" ref="J2322">_xlfn.IFS(C2322&lt;=5.7,"NORMAL",C2322&lt;=6.4,"PREDIABETES",C2322&gt;=6.5,"DIABETES")</f>
        <v>NORMAL</v>
      </c>
    </row>
    <row r="2323" spans="1:10" x14ac:dyDescent="0.25">
      <c r="A2323" t="s">
        <v>32</v>
      </c>
      <c r="B2323">
        <v>21.38</v>
      </c>
      <c r="C2323">
        <v>8.01</v>
      </c>
      <c r="D2323" t="s">
        <v>2379</v>
      </c>
      <c r="E2323" t="s">
        <v>2379</v>
      </c>
      <c r="F2323" t="s">
        <v>2379</v>
      </c>
      <c r="G2323" s="11">
        <v>0</v>
      </c>
      <c r="H2323" t="s">
        <v>2379</v>
      </c>
      <c r="I2323" t="str" cm="1">
        <f t="array" ref="I2323">_xlfn.IFS(B2323&lt;=18,"UNDERWEIGHT",B2323&lt;=24.9,"NORMALWEIGHT",B2323&lt;=29.9,"OVERWEIGHT",B2323&gt;=30,"OBESITY")</f>
        <v>NORMALWEIGHT</v>
      </c>
      <c r="J2323" t="str" cm="1">
        <f t="array" ref="J2323">_xlfn.IFS(C2323&lt;=5.7,"NORMAL",C2323&lt;=6.4,"PREDIABETES",C2323&gt;=6.5,"DIABETES")</f>
        <v>DIABETES</v>
      </c>
    </row>
    <row r="2324" spans="1:10" x14ac:dyDescent="0.25">
      <c r="A2324" t="s">
        <v>31</v>
      </c>
      <c r="B2324">
        <v>23.35</v>
      </c>
      <c r="C2324">
        <v>5.94</v>
      </c>
      <c r="D2324" t="s">
        <v>2379</v>
      </c>
      <c r="E2324" t="s">
        <v>2379</v>
      </c>
      <c r="F2324" t="s">
        <v>2379</v>
      </c>
      <c r="G2324" s="11">
        <v>0</v>
      </c>
      <c r="H2324" t="s">
        <v>2379</v>
      </c>
      <c r="I2324" t="str" cm="1">
        <f t="array" ref="I2324">_xlfn.IFS(B2324&lt;=18,"UNDERWEIGHT",B2324&lt;=24.9,"NORMALWEIGHT",B2324&lt;=29.9,"OVERWEIGHT",B2324&gt;=30,"OBESITY")</f>
        <v>NORMALWEIGHT</v>
      </c>
      <c r="J2324" t="str" cm="1">
        <f t="array" ref="J2324">_xlfn.IFS(C2324&lt;=5.7,"NORMAL",C2324&lt;=6.4,"PREDIABETES",C2324&gt;=6.5,"DIABETES")</f>
        <v>PREDIABETES</v>
      </c>
    </row>
    <row r="2325" spans="1:10" x14ac:dyDescent="0.25">
      <c r="A2325" t="s">
        <v>29</v>
      </c>
      <c r="B2325">
        <v>22.24</v>
      </c>
      <c r="C2325">
        <v>5.04</v>
      </c>
      <c r="D2325" t="s">
        <v>2379</v>
      </c>
      <c r="E2325" t="s">
        <v>2379</v>
      </c>
      <c r="F2325" t="s">
        <v>2379</v>
      </c>
      <c r="G2325" s="11">
        <v>0</v>
      </c>
      <c r="H2325" t="s">
        <v>2379</v>
      </c>
      <c r="I2325" t="str" cm="1">
        <f t="array" ref="I2325">_xlfn.IFS(B2325&lt;=18,"UNDERWEIGHT",B2325&lt;=24.9,"NORMALWEIGHT",B2325&lt;=29.9,"OVERWEIGHT",B2325&gt;=30,"OBESITY")</f>
        <v>NORMALWEIGHT</v>
      </c>
      <c r="J2325" t="str" cm="1">
        <f t="array" ref="J2325">_xlfn.IFS(C2325&lt;=5.7,"NORMAL",C2325&lt;=6.4,"PREDIABETES",C2325&gt;=6.5,"DIABETES")</f>
        <v>NORMAL</v>
      </c>
    </row>
    <row r="2326" spans="1:10" x14ac:dyDescent="0.25">
      <c r="A2326" t="s">
        <v>28</v>
      </c>
      <c r="B2326">
        <v>24.76</v>
      </c>
      <c r="C2326">
        <v>4.54</v>
      </c>
      <c r="D2326" t="s">
        <v>2380</v>
      </c>
      <c r="E2326" t="s">
        <v>2379</v>
      </c>
      <c r="F2326" t="s">
        <v>2379</v>
      </c>
      <c r="G2326" s="11">
        <v>0</v>
      </c>
      <c r="H2326" t="s">
        <v>2379</v>
      </c>
      <c r="I2326" t="str" cm="1">
        <f t="array" ref="I2326">_xlfn.IFS(B2326&lt;=18,"UNDERWEIGHT",B2326&lt;=24.9,"NORMALWEIGHT",B2326&lt;=29.9,"OVERWEIGHT",B2326&gt;=30,"OBESITY")</f>
        <v>NORMALWEIGHT</v>
      </c>
      <c r="J2326" t="str" cm="1">
        <f t="array" ref="J2326">_xlfn.IFS(C2326&lt;=5.7,"NORMAL",C2326&lt;=6.4,"PREDIABETES",C2326&gt;=6.5,"DIABETES")</f>
        <v>NORMAL</v>
      </c>
    </row>
    <row r="2327" spans="1:10" x14ac:dyDescent="0.25">
      <c r="A2327" t="s">
        <v>27</v>
      </c>
      <c r="B2327">
        <v>20.100000000000001</v>
      </c>
      <c r="C2327">
        <v>5.6</v>
      </c>
      <c r="D2327" t="s">
        <v>2380</v>
      </c>
      <c r="E2327" t="s">
        <v>2379</v>
      </c>
      <c r="F2327" t="s">
        <v>2380</v>
      </c>
      <c r="G2327" s="11">
        <v>1</v>
      </c>
      <c r="H2327" t="s">
        <v>2379</v>
      </c>
      <c r="I2327" t="str" cm="1">
        <f t="array" ref="I2327">_xlfn.IFS(B2327&lt;=18,"UNDERWEIGHT",B2327&lt;=24.9,"NORMALWEIGHT",B2327&lt;=29.9,"OVERWEIGHT",B2327&gt;=30,"OBESITY")</f>
        <v>NORMALWEIGHT</v>
      </c>
      <c r="J2327" t="str" cm="1">
        <f t="array" ref="J2327">_xlfn.IFS(C2327&lt;=5.7,"NORMAL",C2327&lt;=6.4,"PREDIABETES",C2327&gt;=6.5,"DIABETES")</f>
        <v>NORMAL</v>
      </c>
    </row>
    <row r="2328" spans="1:10" x14ac:dyDescent="0.25">
      <c r="A2328" t="s">
        <v>26</v>
      </c>
      <c r="B2328">
        <v>21.77</v>
      </c>
      <c r="C2328">
        <v>10.67</v>
      </c>
      <c r="D2328" t="s">
        <v>2379</v>
      </c>
      <c r="E2328" t="s">
        <v>2379</v>
      </c>
      <c r="F2328" t="s">
        <v>2379</v>
      </c>
      <c r="G2328" s="11">
        <v>0</v>
      </c>
      <c r="H2328" t="s">
        <v>2379</v>
      </c>
      <c r="I2328" t="str" cm="1">
        <f t="array" ref="I2328">_xlfn.IFS(B2328&lt;=18,"UNDERWEIGHT",B2328&lt;=24.9,"NORMALWEIGHT",B2328&lt;=29.9,"OVERWEIGHT",B2328&gt;=30,"OBESITY")</f>
        <v>NORMALWEIGHT</v>
      </c>
      <c r="J2328" t="str" cm="1">
        <f t="array" ref="J2328">_xlfn.IFS(C2328&lt;=5.7,"NORMAL",C2328&lt;=6.4,"PREDIABETES",C2328&gt;=6.5,"DIABETES")</f>
        <v>DIABETES</v>
      </c>
    </row>
    <row r="2329" spans="1:10" x14ac:dyDescent="0.25">
      <c r="A2329" t="s">
        <v>25</v>
      </c>
      <c r="B2329">
        <v>17.82</v>
      </c>
      <c r="C2329">
        <v>5.26</v>
      </c>
      <c r="D2329" t="s">
        <v>2380</v>
      </c>
      <c r="E2329" t="s">
        <v>2379</v>
      </c>
      <c r="F2329" t="s">
        <v>2379</v>
      </c>
      <c r="G2329" s="11">
        <v>1</v>
      </c>
      <c r="H2329" t="s">
        <v>2379</v>
      </c>
      <c r="I2329" t="str" cm="1">
        <f t="array" ref="I2329">_xlfn.IFS(B2329&lt;=18,"UNDERWEIGHT",B2329&lt;=24.9,"NORMALWEIGHT",B2329&lt;=29.9,"OVERWEIGHT",B2329&gt;=30,"OBESITY")</f>
        <v>UNDERWEIGHT</v>
      </c>
      <c r="J2329" t="str" cm="1">
        <f t="array" ref="J2329">_xlfn.IFS(C2329&lt;=5.7,"NORMAL",C2329&lt;=6.4,"PREDIABETES",C2329&gt;=6.5,"DIABETES")</f>
        <v>NORMAL</v>
      </c>
    </row>
    <row r="2330" spans="1:10" x14ac:dyDescent="0.25">
      <c r="A2330" t="s">
        <v>24</v>
      </c>
      <c r="B2330">
        <v>17.07</v>
      </c>
      <c r="C2330">
        <v>5.22</v>
      </c>
      <c r="D2330" t="s">
        <v>2379</v>
      </c>
      <c r="E2330" t="s">
        <v>2379</v>
      </c>
      <c r="F2330" t="s">
        <v>2380</v>
      </c>
      <c r="G2330" s="11">
        <v>1</v>
      </c>
      <c r="H2330" t="s">
        <v>2379</v>
      </c>
      <c r="I2330" t="str" cm="1">
        <f t="array" ref="I2330">_xlfn.IFS(B2330&lt;=18,"UNDERWEIGHT",B2330&lt;=24.9,"NORMALWEIGHT",B2330&lt;=29.9,"OVERWEIGHT",B2330&gt;=30,"OBESITY")</f>
        <v>UNDERWEIGHT</v>
      </c>
      <c r="J2330" t="str" cm="1">
        <f t="array" ref="J2330">_xlfn.IFS(C2330&lt;=5.7,"NORMAL",C2330&lt;=6.4,"PREDIABETES",C2330&gt;=6.5,"DIABETES")</f>
        <v>NORMAL</v>
      </c>
    </row>
    <row r="2331" spans="1:10" x14ac:dyDescent="0.25">
      <c r="A2331" t="s">
        <v>22</v>
      </c>
      <c r="B2331">
        <v>22.24</v>
      </c>
      <c r="C2331">
        <v>4.29</v>
      </c>
      <c r="D2331" t="s">
        <v>2380</v>
      </c>
      <c r="E2331" t="s">
        <v>2379</v>
      </c>
      <c r="F2331" t="s">
        <v>2379</v>
      </c>
      <c r="G2331" s="11">
        <v>0</v>
      </c>
      <c r="H2331" t="s">
        <v>2379</v>
      </c>
      <c r="I2331" t="str" cm="1">
        <f t="array" ref="I2331">_xlfn.IFS(B2331&lt;=18,"UNDERWEIGHT",B2331&lt;=24.9,"NORMALWEIGHT",B2331&lt;=29.9,"OVERWEIGHT",B2331&gt;=30,"OBESITY")</f>
        <v>NORMALWEIGHT</v>
      </c>
      <c r="J2331" t="str" cm="1">
        <f t="array" ref="J2331">_xlfn.IFS(C2331&lt;=5.7,"NORMAL",C2331&lt;=6.4,"PREDIABETES",C2331&gt;=6.5,"DIABETES")</f>
        <v>NORMAL</v>
      </c>
    </row>
    <row r="2332" spans="1:10" x14ac:dyDescent="0.25">
      <c r="A2332" t="s">
        <v>21</v>
      </c>
      <c r="B2332">
        <v>22.34</v>
      </c>
      <c r="C2332">
        <v>5.57</v>
      </c>
      <c r="D2332" t="s">
        <v>2379</v>
      </c>
      <c r="E2332" t="s">
        <v>2379</v>
      </c>
      <c r="F2332" t="s">
        <v>2379</v>
      </c>
      <c r="G2332" s="11">
        <v>1</v>
      </c>
      <c r="H2332" t="s">
        <v>2379</v>
      </c>
      <c r="I2332" t="str" cm="1">
        <f t="array" ref="I2332">_xlfn.IFS(B2332&lt;=18,"UNDERWEIGHT",B2332&lt;=24.9,"NORMALWEIGHT",B2332&lt;=29.9,"OVERWEIGHT",B2332&gt;=30,"OBESITY")</f>
        <v>NORMALWEIGHT</v>
      </c>
      <c r="J2332" t="str" cm="1">
        <f t="array" ref="J2332">_xlfn.IFS(C2332&lt;=5.7,"NORMAL",C2332&lt;=6.4,"PREDIABETES",C2332&gt;=6.5,"DIABETES")</f>
        <v>NORMAL</v>
      </c>
    </row>
    <row r="2333" spans="1:10" x14ac:dyDescent="0.25">
      <c r="A2333" t="s">
        <v>19</v>
      </c>
      <c r="B2333">
        <v>17.7</v>
      </c>
      <c r="C2333">
        <v>6.28</v>
      </c>
      <c r="D2333" t="s">
        <v>2379</v>
      </c>
      <c r="E2333" t="s">
        <v>2379</v>
      </c>
      <c r="F2333" t="s">
        <v>2379</v>
      </c>
      <c r="G2333" s="11">
        <v>1</v>
      </c>
      <c r="H2333" t="s">
        <v>2379</v>
      </c>
      <c r="I2333" t="str" cm="1">
        <f t="array" ref="I2333">_xlfn.IFS(B2333&lt;=18,"UNDERWEIGHT",B2333&lt;=24.9,"NORMALWEIGHT",B2333&lt;=29.9,"OVERWEIGHT",B2333&gt;=30,"OBESITY")</f>
        <v>UNDERWEIGHT</v>
      </c>
      <c r="J2333" t="str" cm="1">
        <f t="array" ref="J2333">_xlfn.IFS(C2333&lt;=5.7,"NORMAL",C2333&lt;=6.4,"PREDIABETES",C2333&gt;=6.5,"DIABETES")</f>
        <v>PREDIABETES</v>
      </c>
    </row>
    <row r="2334" spans="1:10" x14ac:dyDescent="0.25">
      <c r="A2334" t="s">
        <v>17</v>
      </c>
      <c r="B2334">
        <v>16.47</v>
      </c>
      <c r="C2334">
        <v>6.35</v>
      </c>
      <c r="D2334" t="s">
        <v>2379</v>
      </c>
      <c r="E2334" t="s">
        <v>2379</v>
      </c>
      <c r="F2334" t="s">
        <v>2380</v>
      </c>
      <c r="G2334" s="11">
        <v>1</v>
      </c>
      <c r="H2334" t="s">
        <v>2379</v>
      </c>
      <c r="I2334" t="str" cm="1">
        <f t="array" ref="I2334">_xlfn.IFS(B2334&lt;=18,"UNDERWEIGHT",B2334&lt;=24.9,"NORMALWEIGHT",B2334&lt;=29.9,"OVERWEIGHT",B2334&gt;=30,"OBESITY")</f>
        <v>UNDERWEIGHT</v>
      </c>
      <c r="J2334" t="str" cm="1">
        <f t="array" ref="J2334">_xlfn.IFS(C2334&lt;=5.7,"NORMAL",C2334&lt;=6.4,"PREDIABETES",C2334&gt;=6.5,"DIABETES")</f>
        <v>PREDIABETES</v>
      </c>
    </row>
    <row r="2335" spans="1:10" x14ac:dyDescent="0.25">
      <c r="A2335" t="s">
        <v>14</v>
      </c>
      <c r="B2335">
        <v>17.600000000000001</v>
      </c>
      <c r="C2335">
        <v>4.3899999999999997</v>
      </c>
      <c r="D2335" t="s">
        <v>2379</v>
      </c>
      <c r="E2335" t="s">
        <v>2379</v>
      </c>
      <c r="F2335" t="s">
        <v>2379</v>
      </c>
      <c r="G2335" s="11">
        <v>1</v>
      </c>
      <c r="H2335" t="s">
        <v>2379</v>
      </c>
      <c r="I2335" t="str" cm="1">
        <f t="array" ref="I2335">_xlfn.IFS(B2335&lt;=18,"UNDERWEIGHT",B2335&lt;=24.9,"NORMALWEIGHT",B2335&lt;=29.9,"OVERWEIGHT",B2335&gt;=30,"OBESITY")</f>
        <v>UNDERWEIGHT</v>
      </c>
      <c r="J2335" t="str" cm="1">
        <f t="array" ref="J2335">_xlfn.IFS(C2335&lt;=5.7,"NORMAL",C2335&lt;=6.4,"PREDIABETES",C2335&gt;=6.5,"DIABETES")</f>
        <v>NORMAL</v>
      </c>
    </row>
    <row r="2336" spans="1:10" x14ac:dyDescent="0.25">
      <c r="A2336" t="s">
        <v>9</v>
      </c>
      <c r="B2336">
        <v>17.579999999999998</v>
      </c>
      <c r="C2336">
        <v>4.51</v>
      </c>
      <c r="D2336" t="s">
        <v>2379</v>
      </c>
      <c r="E2336" t="s">
        <v>2379</v>
      </c>
      <c r="F2336" t="s">
        <v>2379</v>
      </c>
      <c r="G2336" s="11">
        <v>1</v>
      </c>
      <c r="H2336" t="s">
        <v>2379</v>
      </c>
      <c r="I2336" t="str" cm="1">
        <f t="array" ref="I2336">_xlfn.IFS(B2336&lt;=18,"UNDERWEIGHT",B2336&lt;=24.9,"NORMALWEIGHT",B2336&lt;=29.9,"OVERWEIGHT",B2336&gt;=30,"OBESITY")</f>
        <v>UNDERWEIGHT</v>
      </c>
      <c r="J2336" t="str" cm="1">
        <f t="array" ref="J2336">_xlfn.IFS(C2336&lt;=5.7,"NORMAL",C2336&lt;=6.4,"PREDIABETES",C2336&gt;=6.5,"DIABETES")</f>
        <v>NORMAL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344"/>
  <sheetViews>
    <sheetView tabSelected="1" workbookViewId="0">
      <selection activeCell="R18" sqref="R18"/>
    </sheetView>
  </sheetViews>
  <sheetFormatPr defaultRowHeight="15" x14ac:dyDescent="0.25"/>
  <cols>
    <col min="1" max="1" width="12.85546875" bestFit="1" customWidth="1"/>
    <col min="2" max="2" width="6.28515625" customWidth="1"/>
    <col min="3" max="3" width="11" customWidth="1"/>
    <col min="4" max="4" width="11.7109375" customWidth="1"/>
    <col min="5" max="5" width="7.85546875" customWidth="1"/>
    <col min="6" max="6" width="16" style="14" customWidth="1"/>
    <col min="7" max="7" width="7.140625" customWidth="1"/>
    <col min="10" max="10" width="10.7109375" style="7" bestFit="1" customWidth="1"/>
    <col min="11" max="11" width="13.140625" customWidth="1"/>
    <col min="12" max="12" width="10.7109375" customWidth="1"/>
    <col min="15" max="15" width="11.5703125" customWidth="1"/>
    <col min="16" max="17" width="15" bestFit="1" customWidth="1"/>
  </cols>
  <sheetData>
    <row r="1" spans="1:17" s="2" customFormat="1" ht="18.95" customHeight="1" x14ac:dyDescent="0.25">
      <c r="A1" s="3" t="s">
        <v>0</v>
      </c>
      <c r="B1" s="3" t="s">
        <v>1</v>
      </c>
      <c r="C1" s="3" t="s">
        <v>5998</v>
      </c>
      <c r="D1" s="3" t="s">
        <v>5999</v>
      </c>
      <c r="E1" s="3" t="s">
        <v>2</v>
      </c>
      <c r="F1" s="16" t="s">
        <v>5995</v>
      </c>
      <c r="G1" s="3" t="s">
        <v>3</v>
      </c>
      <c r="H1" s="3" t="s">
        <v>5996</v>
      </c>
      <c r="I1" s="3" t="s">
        <v>4</v>
      </c>
      <c r="J1" s="8" t="s">
        <v>5</v>
      </c>
      <c r="K1" s="3" t="s">
        <v>6</v>
      </c>
      <c r="L1" s="3" t="s">
        <v>7</v>
      </c>
      <c r="M1" s="3" t="s">
        <v>8</v>
      </c>
      <c r="O1" s="9"/>
    </row>
    <row r="2" spans="1:17" x14ac:dyDescent="0.25">
      <c r="A2" t="s">
        <v>9</v>
      </c>
      <c r="B2">
        <v>1992</v>
      </c>
      <c r="C2">
        <f>MONTH(DATEVALUE(F2))</f>
        <v>7</v>
      </c>
      <c r="D2" t="str">
        <f>CONCATENATE(G2,"-",C2,"-",B2)</f>
        <v>9-7-1992</v>
      </c>
      <c r="E2" s="15" t="s">
        <v>10</v>
      </c>
      <c r="F2" s="14" t="str">
        <f t="shared" ref="F2:F65" si="0">CONCATENATE(G2,"-",E2,"-",B2)</f>
        <v>9-Jul-1992</v>
      </c>
      <c r="G2">
        <v>9</v>
      </c>
      <c r="H2">
        <f>DATEDIF(F2,$P$2,"Y")</f>
        <v>30</v>
      </c>
      <c r="I2">
        <v>0</v>
      </c>
      <c r="J2" s="7">
        <v>563.84</v>
      </c>
      <c r="K2" t="s">
        <v>11</v>
      </c>
      <c r="L2" t="s">
        <v>12</v>
      </c>
      <c r="M2" t="s">
        <v>13</v>
      </c>
      <c r="O2" t="s">
        <v>6015</v>
      </c>
      <c r="P2" s="13">
        <v>45085</v>
      </c>
    </row>
    <row r="3" spans="1:17" x14ac:dyDescent="0.25">
      <c r="A3" t="s">
        <v>14</v>
      </c>
      <c r="B3">
        <v>1992</v>
      </c>
      <c r="C3">
        <f t="shared" ref="C3:C66" si="1">MONTH(DATEVALUE(F3))</f>
        <v>11</v>
      </c>
      <c r="D3" t="str">
        <f t="shared" ref="D3:D66" si="2">CONCATENATE(G3,"-",C3,"-",B3)</f>
        <v>30-11-1992</v>
      </c>
      <c r="E3" t="s">
        <v>15</v>
      </c>
      <c r="F3" s="14" t="str">
        <f t="shared" si="0"/>
        <v>30-Nov-1992</v>
      </c>
      <c r="G3">
        <v>30</v>
      </c>
      <c r="H3">
        <f>DATEDIF(F3,$P$2,"Y")</f>
        <v>30</v>
      </c>
      <c r="I3">
        <v>0</v>
      </c>
      <c r="J3" s="7">
        <v>570.62</v>
      </c>
      <c r="K3" t="s">
        <v>11</v>
      </c>
      <c r="L3" t="s">
        <v>16</v>
      </c>
      <c r="M3" t="s">
        <v>13</v>
      </c>
      <c r="O3" s="22" t="s">
        <v>6014</v>
      </c>
      <c r="P3" s="23"/>
    </row>
    <row r="4" spans="1:17" x14ac:dyDescent="0.25">
      <c r="A4" t="s">
        <v>17</v>
      </c>
      <c r="B4">
        <v>1993</v>
      </c>
      <c r="C4">
        <f t="shared" si="1"/>
        <v>6</v>
      </c>
      <c r="D4" t="str">
        <f t="shared" si="2"/>
        <v>30-6-1993</v>
      </c>
      <c r="E4" t="s">
        <v>18</v>
      </c>
      <c r="F4" s="14" t="str">
        <f t="shared" si="0"/>
        <v>30-Jun-1993</v>
      </c>
      <c r="G4">
        <v>30</v>
      </c>
      <c r="H4">
        <f>DATEDIF(F4,$P$2,"Y")</f>
        <v>29</v>
      </c>
      <c r="I4">
        <v>0</v>
      </c>
      <c r="J4" s="7">
        <v>600</v>
      </c>
      <c r="K4" t="s">
        <v>11</v>
      </c>
      <c r="L4" t="s">
        <v>16</v>
      </c>
      <c r="M4" t="s">
        <v>13</v>
      </c>
      <c r="O4" s="17" t="s">
        <v>6006</v>
      </c>
      <c r="P4" s="20">
        <f>AVERAGE(J2:J2344)</f>
        <v>13559.067870251803</v>
      </c>
      <c r="Q4" s="7"/>
    </row>
    <row r="5" spans="1:17" x14ac:dyDescent="0.25">
      <c r="A5" t="s">
        <v>19</v>
      </c>
      <c r="B5">
        <v>1992</v>
      </c>
      <c r="C5">
        <f t="shared" si="1"/>
        <v>9</v>
      </c>
      <c r="D5" t="str">
        <f t="shared" si="2"/>
        <v>13-9-1992</v>
      </c>
      <c r="E5" t="s">
        <v>20</v>
      </c>
      <c r="F5" s="14" t="str">
        <f t="shared" si="0"/>
        <v>13-Sep-1992</v>
      </c>
      <c r="G5">
        <v>13</v>
      </c>
      <c r="H5">
        <f t="shared" ref="H5:H68" si="3">DATEDIF(F5,$P$2,"Y")</f>
        <v>30</v>
      </c>
      <c r="I5">
        <v>0</v>
      </c>
      <c r="J5" s="7">
        <v>604.54</v>
      </c>
      <c r="K5" t="s">
        <v>12</v>
      </c>
      <c r="L5" t="s">
        <v>12</v>
      </c>
      <c r="M5" t="s">
        <v>13</v>
      </c>
      <c r="O5" s="17" t="s">
        <v>6008</v>
      </c>
      <c r="P5" s="20">
        <f>MEDIAN(J2:J2344)</f>
        <v>9634.5400000000009</v>
      </c>
    </row>
    <row r="6" spans="1:17" x14ac:dyDescent="0.25">
      <c r="A6" t="s">
        <v>21</v>
      </c>
      <c r="B6">
        <v>1998</v>
      </c>
      <c r="C6">
        <f t="shared" si="1"/>
        <v>7</v>
      </c>
      <c r="D6" t="str">
        <f t="shared" si="2"/>
        <v>27-7-1998</v>
      </c>
      <c r="E6" t="s">
        <v>10</v>
      </c>
      <c r="F6" s="14" t="str">
        <f t="shared" si="0"/>
        <v>27-Jul-1998</v>
      </c>
      <c r="G6">
        <v>27</v>
      </c>
      <c r="H6">
        <f t="shared" si="3"/>
        <v>24</v>
      </c>
      <c r="I6">
        <v>0</v>
      </c>
      <c r="J6" s="7">
        <v>637.26</v>
      </c>
      <c r="K6" t="s">
        <v>12</v>
      </c>
      <c r="L6" t="s">
        <v>12</v>
      </c>
      <c r="M6" t="s">
        <v>13</v>
      </c>
      <c r="O6" s="17" t="s">
        <v>6007</v>
      </c>
      <c r="P6" s="21">
        <f>MODE(J2:J2344)</f>
        <v>650</v>
      </c>
    </row>
    <row r="7" spans="1:17" x14ac:dyDescent="0.25">
      <c r="A7" t="s">
        <v>22</v>
      </c>
      <c r="B7">
        <v>2001</v>
      </c>
      <c r="C7">
        <f t="shared" si="1"/>
        <v>11</v>
      </c>
      <c r="D7" t="str">
        <f t="shared" si="2"/>
        <v>20-11-2001</v>
      </c>
      <c r="E7" t="s">
        <v>15</v>
      </c>
      <c r="F7" s="14" t="str">
        <f t="shared" si="0"/>
        <v>20-Nov-2001</v>
      </c>
      <c r="G7">
        <v>20</v>
      </c>
      <c r="H7">
        <f t="shared" si="3"/>
        <v>21</v>
      </c>
      <c r="I7">
        <v>0</v>
      </c>
      <c r="J7" s="7">
        <v>646.14</v>
      </c>
      <c r="K7" t="s">
        <v>12</v>
      </c>
      <c r="L7" t="s">
        <v>12</v>
      </c>
      <c r="M7" t="s">
        <v>23</v>
      </c>
      <c r="O7" s="17" t="s">
        <v>6009</v>
      </c>
      <c r="P7" s="21">
        <f>_xlfn.STDEV.P(J2:J2344)</f>
        <v>11920.113828841595</v>
      </c>
    </row>
    <row r="8" spans="1:17" x14ac:dyDescent="0.25">
      <c r="A8" t="s">
        <v>24</v>
      </c>
      <c r="B8">
        <v>1993</v>
      </c>
      <c r="C8">
        <f t="shared" si="1"/>
        <v>6</v>
      </c>
      <c r="D8" t="str">
        <f t="shared" si="2"/>
        <v>1-6-1993</v>
      </c>
      <c r="E8" t="s">
        <v>18</v>
      </c>
      <c r="F8" s="14" t="str">
        <f t="shared" si="0"/>
        <v>1-Jun-1993</v>
      </c>
      <c r="G8">
        <v>1</v>
      </c>
      <c r="H8">
        <f t="shared" si="3"/>
        <v>30</v>
      </c>
      <c r="I8">
        <v>0</v>
      </c>
      <c r="J8" s="7">
        <v>650</v>
      </c>
      <c r="K8" t="s">
        <v>12</v>
      </c>
      <c r="L8" t="s">
        <v>12</v>
      </c>
      <c r="M8" t="s">
        <v>13</v>
      </c>
      <c r="O8" s="17" t="s">
        <v>6010</v>
      </c>
      <c r="P8" s="20">
        <f>MIN(J2:J2344)</f>
        <v>563.84</v>
      </c>
    </row>
    <row r="9" spans="1:17" x14ac:dyDescent="0.25">
      <c r="A9" t="s">
        <v>25</v>
      </c>
      <c r="B9">
        <v>1995</v>
      </c>
      <c r="C9">
        <f t="shared" si="1"/>
        <v>7</v>
      </c>
      <c r="D9" t="str">
        <f t="shared" si="2"/>
        <v>4-7-1995</v>
      </c>
      <c r="E9" t="s">
        <v>10</v>
      </c>
      <c r="F9" s="14" t="str">
        <f t="shared" si="0"/>
        <v>4-Jul-1995</v>
      </c>
      <c r="G9">
        <v>4</v>
      </c>
      <c r="H9">
        <f t="shared" si="3"/>
        <v>27</v>
      </c>
      <c r="I9">
        <v>0</v>
      </c>
      <c r="J9" s="7">
        <v>650</v>
      </c>
      <c r="K9" t="s">
        <v>12</v>
      </c>
      <c r="L9" t="s">
        <v>12</v>
      </c>
      <c r="M9" t="s">
        <v>13</v>
      </c>
      <c r="O9" s="17" t="s">
        <v>6011</v>
      </c>
      <c r="P9" s="20">
        <f>MAX(J2:J2344)</f>
        <v>63770.43</v>
      </c>
    </row>
    <row r="10" spans="1:17" x14ac:dyDescent="0.25">
      <c r="A10" t="s">
        <v>26</v>
      </c>
      <c r="B10">
        <v>2002</v>
      </c>
      <c r="C10">
        <f t="shared" si="1"/>
        <v>11</v>
      </c>
      <c r="D10" t="str">
        <f t="shared" si="2"/>
        <v>29-11-2002</v>
      </c>
      <c r="E10" t="s">
        <v>15</v>
      </c>
      <c r="F10" s="14" t="str">
        <f t="shared" si="0"/>
        <v>29-Nov-2002</v>
      </c>
      <c r="G10">
        <v>29</v>
      </c>
      <c r="H10">
        <f t="shared" si="3"/>
        <v>20</v>
      </c>
      <c r="I10">
        <v>0</v>
      </c>
      <c r="J10" s="7">
        <v>668</v>
      </c>
      <c r="K10" t="s">
        <v>12</v>
      </c>
      <c r="L10" t="s">
        <v>11</v>
      </c>
      <c r="M10" t="s">
        <v>23</v>
      </c>
      <c r="O10" s="17" t="s">
        <v>6012</v>
      </c>
      <c r="P10" s="20">
        <f>SUM(J2:J2344)</f>
        <v>31768896.019999977</v>
      </c>
    </row>
    <row r="11" spans="1:17" x14ac:dyDescent="0.25">
      <c r="A11" t="s">
        <v>27</v>
      </c>
      <c r="B11">
        <v>1997</v>
      </c>
      <c r="C11">
        <f t="shared" si="1"/>
        <v>11</v>
      </c>
      <c r="D11" t="str">
        <f t="shared" si="2"/>
        <v>9-11-1997</v>
      </c>
      <c r="E11" t="s">
        <v>15</v>
      </c>
      <c r="F11" s="14" t="str">
        <f t="shared" si="0"/>
        <v>9-Nov-1997</v>
      </c>
      <c r="G11">
        <v>9</v>
      </c>
      <c r="H11">
        <f t="shared" si="3"/>
        <v>25</v>
      </c>
      <c r="I11">
        <v>0</v>
      </c>
      <c r="J11" s="7">
        <v>670</v>
      </c>
      <c r="K11" t="s">
        <v>12</v>
      </c>
      <c r="L11" t="s">
        <v>12</v>
      </c>
      <c r="M11" t="s">
        <v>13</v>
      </c>
      <c r="O11" s="17" t="s">
        <v>6013</v>
      </c>
      <c r="P11" s="21">
        <f>COUNT(J2:J2344)</f>
        <v>2343</v>
      </c>
    </row>
    <row r="12" spans="1:17" x14ac:dyDescent="0.25">
      <c r="A12" t="s">
        <v>28</v>
      </c>
      <c r="B12">
        <v>2001</v>
      </c>
      <c r="C12">
        <f t="shared" si="1"/>
        <v>9</v>
      </c>
      <c r="D12" t="str">
        <f t="shared" si="2"/>
        <v>12-9-2001</v>
      </c>
      <c r="E12" t="s">
        <v>20</v>
      </c>
      <c r="F12" s="14" t="str">
        <f t="shared" si="0"/>
        <v>12-Sep-2001</v>
      </c>
      <c r="G12">
        <v>12</v>
      </c>
      <c r="H12">
        <f t="shared" si="3"/>
        <v>21</v>
      </c>
      <c r="I12">
        <v>0</v>
      </c>
      <c r="J12" s="7">
        <v>687.54</v>
      </c>
      <c r="K12" t="s">
        <v>12</v>
      </c>
      <c r="L12" t="s">
        <v>11</v>
      </c>
      <c r="M12" t="s">
        <v>13</v>
      </c>
    </row>
    <row r="13" spans="1:17" x14ac:dyDescent="0.25">
      <c r="A13" t="s">
        <v>29</v>
      </c>
      <c r="B13">
        <v>1999</v>
      </c>
      <c r="C13">
        <f t="shared" si="1"/>
        <v>12</v>
      </c>
      <c r="D13" t="str">
        <f t="shared" si="2"/>
        <v>26-12-1999</v>
      </c>
      <c r="E13" t="s">
        <v>30</v>
      </c>
      <c r="F13" s="14" t="str">
        <f t="shared" si="0"/>
        <v>26-Dec-1999</v>
      </c>
      <c r="G13">
        <v>26</v>
      </c>
      <c r="H13">
        <f t="shared" si="3"/>
        <v>23</v>
      </c>
      <c r="I13">
        <v>0</v>
      </c>
      <c r="J13" s="7">
        <v>700</v>
      </c>
      <c r="K13" t="s">
        <v>2381</v>
      </c>
      <c r="L13" t="s">
        <v>12</v>
      </c>
      <c r="M13" t="s">
        <v>13</v>
      </c>
      <c r="O13" s="17" t="s">
        <v>6016</v>
      </c>
      <c r="P13" s="24">
        <f>AVERAGEIF(H2:H2344,"&gt;50",J2:J2344)</f>
        <v>17856.790858585849</v>
      </c>
    </row>
    <row r="14" spans="1:17" x14ac:dyDescent="0.25">
      <c r="A14" t="s">
        <v>31</v>
      </c>
      <c r="B14">
        <v>1999</v>
      </c>
      <c r="C14">
        <f t="shared" si="1"/>
        <v>12</v>
      </c>
      <c r="D14" t="str">
        <f t="shared" si="2"/>
        <v>14-12-1999</v>
      </c>
      <c r="E14" t="s">
        <v>30</v>
      </c>
      <c r="F14" s="14" t="str">
        <f t="shared" si="0"/>
        <v>14-Dec-1999</v>
      </c>
      <c r="G14">
        <v>14</v>
      </c>
      <c r="H14">
        <f t="shared" si="3"/>
        <v>23</v>
      </c>
      <c r="I14">
        <v>0</v>
      </c>
      <c r="J14" s="7">
        <v>722.99</v>
      </c>
      <c r="K14" t="s">
        <v>12</v>
      </c>
      <c r="L14" t="s">
        <v>16</v>
      </c>
      <c r="M14" t="s">
        <v>13</v>
      </c>
      <c r="O14" s="17" t="s">
        <v>6017</v>
      </c>
      <c r="P14" s="24">
        <f>AVERAGEIF(I2:I2344,"&gt;2",J2:J2344)</f>
        <v>14217.520498812351</v>
      </c>
    </row>
    <row r="15" spans="1:17" x14ac:dyDescent="0.25">
      <c r="A15" t="s">
        <v>32</v>
      </c>
      <c r="B15">
        <v>2002</v>
      </c>
      <c r="C15">
        <f t="shared" si="1"/>
        <v>9</v>
      </c>
      <c r="D15" t="str">
        <f t="shared" si="2"/>
        <v>19-9-2002</v>
      </c>
      <c r="E15" t="s">
        <v>20</v>
      </c>
      <c r="F15" s="14" t="str">
        <f t="shared" si="0"/>
        <v>19-Sep-2002</v>
      </c>
      <c r="G15">
        <v>19</v>
      </c>
      <c r="H15">
        <f t="shared" si="3"/>
        <v>20</v>
      </c>
      <c r="I15">
        <v>0</v>
      </c>
      <c r="J15" s="7">
        <v>750</v>
      </c>
      <c r="K15" t="s">
        <v>12</v>
      </c>
      <c r="L15" t="s">
        <v>16</v>
      </c>
      <c r="M15" t="s">
        <v>23</v>
      </c>
      <c r="O15" s="17" t="s">
        <v>6018</v>
      </c>
      <c r="P15" s="24">
        <f>AVERAGEIF(H2:H2344,"&lt;40",J2:J2344)</f>
        <v>10477.416547921963</v>
      </c>
    </row>
    <row r="16" spans="1:17" x14ac:dyDescent="0.25">
      <c r="A16" t="s">
        <v>33</v>
      </c>
      <c r="B16">
        <v>1993</v>
      </c>
      <c r="C16">
        <f t="shared" si="1"/>
        <v>8</v>
      </c>
      <c r="D16" t="str">
        <f t="shared" si="2"/>
        <v>9-8-1993</v>
      </c>
      <c r="E16" t="s">
        <v>34</v>
      </c>
      <c r="F16" s="14" t="str">
        <f t="shared" si="0"/>
        <v>9-Aug-1993</v>
      </c>
      <c r="G16">
        <v>9</v>
      </c>
      <c r="H16">
        <f t="shared" si="3"/>
        <v>29</v>
      </c>
      <c r="I16">
        <v>0</v>
      </c>
      <c r="J16" s="7">
        <v>760</v>
      </c>
      <c r="K16" t="s">
        <v>12</v>
      </c>
      <c r="L16" t="s">
        <v>16</v>
      </c>
      <c r="M16" t="s">
        <v>13</v>
      </c>
    </row>
    <row r="17" spans="1:13" x14ac:dyDescent="0.25">
      <c r="A17" t="s">
        <v>35</v>
      </c>
      <c r="B17">
        <v>1996</v>
      </c>
      <c r="C17">
        <f t="shared" si="1"/>
        <v>10</v>
      </c>
      <c r="D17" t="str">
        <f t="shared" si="2"/>
        <v>22-10-1996</v>
      </c>
      <c r="E17" t="s">
        <v>36</v>
      </c>
      <c r="F17" s="14" t="str">
        <f t="shared" si="0"/>
        <v>22-Oct-1996</v>
      </c>
      <c r="G17">
        <v>22</v>
      </c>
      <c r="H17">
        <f t="shared" si="3"/>
        <v>26</v>
      </c>
      <c r="I17">
        <v>0</v>
      </c>
      <c r="J17" s="7">
        <v>760</v>
      </c>
      <c r="K17" t="s">
        <v>12</v>
      </c>
      <c r="L17" t="s">
        <v>12</v>
      </c>
      <c r="M17" t="s">
        <v>13</v>
      </c>
    </row>
    <row r="18" spans="1:13" x14ac:dyDescent="0.25">
      <c r="A18" t="s">
        <v>37</v>
      </c>
      <c r="B18">
        <v>1993</v>
      </c>
      <c r="C18">
        <f t="shared" si="1"/>
        <v>6</v>
      </c>
      <c r="D18" t="str">
        <f t="shared" si="2"/>
        <v>28-6-1993</v>
      </c>
      <c r="E18" t="s">
        <v>18</v>
      </c>
      <c r="F18" s="14" t="str">
        <f t="shared" si="0"/>
        <v>28-Jun-1993</v>
      </c>
      <c r="G18">
        <v>28</v>
      </c>
      <c r="H18">
        <f t="shared" si="3"/>
        <v>29</v>
      </c>
      <c r="I18">
        <v>0</v>
      </c>
      <c r="J18" s="7">
        <v>770</v>
      </c>
      <c r="K18" t="s">
        <v>12</v>
      </c>
      <c r="L18" t="s">
        <v>12</v>
      </c>
      <c r="M18" t="s">
        <v>13</v>
      </c>
    </row>
    <row r="19" spans="1:13" x14ac:dyDescent="0.25">
      <c r="A19" t="s">
        <v>38</v>
      </c>
      <c r="B19">
        <v>1996</v>
      </c>
      <c r="C19">
        <f t="shared" si="1"/>
        <v>9</v>
      </c>
      <c r="D19" t="str">
        <f t="shared" si="2"/>
        <v>18-9-1996</v>
      </c>
      <c r="E19" t="s">
        <v>20</v>
      </c>
      <c r="F19" s="14" t="str">
        <f t="shared" si="0"/>
        <v>18-Sep-1996</v>
      </c>
      <c r="G19">
        <v>18</v>
      </c>
      <c r="H19">
        <f t="shared" si="3"/>
        <v>26</v>
      </c>
      <c r="I19">
        <v>0</v>
      </c>
      <c r="J19" s="7">
        <v>770.38</v>
      </c>
      <c r="K19" t="s">
        <v>12</v>
      </c>
      <c r="L19" t="s">
        <v>2381</v>
      </c>
      <c r="M19" t="s">
        <v>23</v>
      </c>
    </row>
    <row r="20" spans="1:13" x14ac:dyDescent="0.25">
      <c r="A20" t="s">
        <v>39</v>
      </c>
      <c r="B20">
        <v>1995</v>
      </c>
      <c r="C20">
        <f t="shared" si="1"/>
        <v>12</v>
      </c>
      <c r="D20" t="str">
        <f t="shared" si="2"/>
        <v>7-12-1995</v>
      </c>
      <c r="E20" t="s">
        <v>30</v>
      </c>
      <c r="F20" s="14" t="str">
        <f t="shared" si="0"/>
        <v>7-Dec-1995</v>
      </c>
      <c r="G20">
        <v>7</v>
      </c>
      <c r="H20">
        <f t="shared" si="3"/>
        <v>27</v>
      </c>
      <c r="I20">
        <v>0</v>
      </c>
      <c r="J20" s="7">
        <v>773.54</v>
      </c>
      <c r="K20" t="s">
        <v>12</v>
      </c>
      <c r="L20" t="s">
        <v>11</v>
      </c>
      <c r="M20" t="s">
        <v>13</v>
      </c>
    </row>
    <row r="21" spans="1:13" x14ac:dyDescent="0.25">
      <c r="A21" t="s">
        <v>40</v>
      </c>
      <c r="B21">
        <v>2004</v>
      </c>
      <c r="C21">
        <f t="shared" si="1"/>
        <v>10</v>
      </c>
      <c r="D21" t="str">
        <f t="shared" si="2"/>
        <v>7-10-2004</v>
      </c>
      <c r="E21" t="s">
        <v>36</v>
      </c>
      <c r="F21" s="14" t="str">
        <f t="shared" si="0"/>
        <v>7-Oct-2004</v>
      </c>
      <c r="G21">
        <v>7</v>
      </c>
      <c r="H21">
        <f t="shared" si="3"/>
        <v>18</v>
      </c>
      <c r="I21">
        <v>0</v>
      </c>
      <c r="J21" s="7">
        <v>830.52</v>
      </c>
      <c r="K21" t="s">
        <v>12</v>
      </c>
      <c r="L21" t="s">
        <v>11</v>
      </c>
      <c r="M21" t="s">
        <v>41</v>
      </c>
    </row>
    <row r="22" spans="1:13" x14ac:dyDescent="0.25">
      <c r="A22" t="s">
        <v>42</v>
      </c>
      <c r="B22">
        <v>2000</v>
      </c>
      <c r="C22">
        <f t="shared" si="1"/>
        <v>11</v>
      </c>
      <c r="D22" t="str">
        <f t="shared" si="2"/>
        <v>18-11-2000</v>
      </c>
      <c r="E22" t="s">
        <v>15</v>
      </c>
      <c r="F22" s="14" t="str">
        <f t="shared" si="0"/>
        <v>18-Nov-2000</v>
      </c>
      <c r="G22">
        <v>18</v>
      </c>
      <c r="H22">
        <f t="shared" si="3"/>
        <v>22</v>
      </c>
      <c r="I22">
        <v>0</v>
      </c>
      <c r="J22" s="7">
        <v>865.41</v>
      </c>
      <c r="K22" t="s">
        <v>12</v>
      </c>
      <c r="L22" t="s">
        <v>16</v>
      </c>
      <c r="M22" t="s">
        <v>13</v>
      </c>
    </row>
    <row r="23" spans="1:13" x14ac:dyDescent="0.25">
      <c r="A23" t="s">
        <v>43</v>
      </c>
      <c r="B23">
        <v>1993</v>
      </c>
      <c r="C23">
        <f t="shared" si="1"/>
        <v>11</v>
      </c>
      <c r="D23" t="str">
        <f t="shared" si="2"/>
        <v>27-11-1993</v>
      </c>
      <c r="E23" t="s">
        <v>15</v>
      </c>
      <c r="F23" s="14" t="str">
        <f t="shared" si="0"/>
        <v>27-Nov-1993</v>
      </c>
      <c r="G23">
        <v>27</v>
      </c>
      <c r="H23">
        <f t="shared" si="3"/>
        <v>29</v>
      </c>
      <c r="I23">
        <v>0</v>
      </c>
      <c r="J23" s="7">
        <v>896.21</v>
      </c>
      <c r="K23" t="s">
        <v>12</v>
      </c>
      <c r="L23" t="s">
        <v>16</v>
      </c>
      <c r="M23" t="s">
        <v>13</v>
      </c>
    </row>
    <row r="24" spans="1:13" x14ac:dyDescent="0.25">
      <c r="A24" t="s">
        <v>44</v>
      </c>
      <c r="B24">
        <v>1994</v>
      </c>
      <c r="C24">
        <f t="shared" si="1"/>
        <v>10</v>
      </c>
      <c r="D24" t="str">
        <f t="shared" si="2"/>
        <v>30-10-1994</v>
      </c>
      <c r="E24" t="s">
        <v>36</v>
      </c>
      <c r="F24" s="14" t="str">
        <f t="shared" si="0"/>
        <v>30-Oct-1994</v>
      </c>
      <c r="G24">
        <v>30</v>
      </c>
      <c r="H24">
        <f t="shared" si="3"/>
        <v>28</v>
      </c>
      <c r="I24">
        <v>0</v>
      </c>
      <c r="J24" s="7">
        <v>915.07</v>
      </c>
      <c r="K24" t="s">
        <v>12</v>
      </c>
      <c r="L24" t="s">
        <v>16</v>
      </c>
      <c r="M24" t="s">
        <v>13</v>
      </c>
    </row>
    <row r="25" spans="1:13" x14ac:dyDescent="0.25">
      <c r="A25" t="s">
        <v>45</v>
      </c>
      <c r="B25">
        <v>1995</v>
      </c>
      <c r="C25">
        <f t="shared" si="1"/>
        <v>10</v>
      </c>
      <c r="D25" t="str">
        <f t="shared" si="2"/>
        <v>28-10-1995</v>
      </c>
      <c r="E25" t="s">
        <v>36</v>
      </c>
      <c r="F25" s="14" t="str">
        <f t="shared" si="0"/>
        <v>28-Oct-1995</v>
      </c>
      <c r="G25">
        <v>28</v>
      </c>
      <c r="H25">
        <f t="shared" si="3"/>
        <v>27</v>
      </c>
      <c r="I25">
        <v>0</v>
      </c>
      <c r="J25" s="7">
        <v>928.59</v>
      </c>
      <c r="K25" t="s">
        <v>12</v>
      </c>
      <c r="L25" t="s">
        <v>16</v>
      </c>
      <c r="M25" t="s">
        <v>13</v>
      </c>
    </row>
    <row r="26" spans="1:13" x14ac:dyDescent="0.25">
      <c r="A26" t="s">
        <v>46</v>
      </c>
      <c r="B26">
        <v>2001</v>
      </c>
      <c r="C26">
        <f t="shared" si="1"/>
        <v>8</v>
      </c>
      <c r="D26" t="str">
        <f t="shared" si="2"/>
        <v>19-8-2001</v>
      </c>
      <c r="E26" t="s">
        <v>34</v>
      </c>
      <c r="F26" s="14" t="str">
        <f t="shared" si="0"/>
        <v>19-Aug-2001</v>
      </c>
      <c r="G26">
        <v>19</v>
      </c>
      <c r="H26">
        <f t="shared" si="3"/>
        <v>21</v>
      </c>
      <c r="I26">
        <v>0</v>
      </c>
      <c r="J26" s="7">
        <v>964.71</v>
      </c>
      <c r="K26" t="s">
        <v>12</v>
      </c>
      <c r="L26" t="s">
        <v>11</v>
      </c>
      <c r="M26" t="s">
        <v>13</v>
      </c>
    </row>
    <row r="27" spans="1:13" x14ac:dyDescent="0.25">
      <c r="A27" t="s">
        <v>47</v>
      </c>
      <c r="B27">
        <v>1994</v>
      </c>
      <c r="C27">
        <f t="shared" si="1"/>
        <v>11</v>
      </c>
      <c r="D27" t="str">
        <f t="shared" si="2"/>
        <v>22-11-1994</v>
      </c>
      <c r="E27" t="s">
        <v>15</v>
      </c>
      <c r="F27" s="14" t="str">
        <f t="shared" si="0"/>
        <v>22-Nov-1994</v>
      </c>
      <c r="G27">
        <v>22</v>
      </c>
      <c r="H27">
        <f t="shared" si="3"/>
        <v>28</v>
      </c>
      <c r="I27">
        <v>0</v>
      </c>
      <c r="J27" s="7">
        <v>1006.65</v>
      </c>
      <c r="K27" t="s">
        <v>12</v>
      </c>
      <c r="L27" t="s">
        <v>11</v>
      </c>
      <c r="M27" t="s">
        <v>13</v>
      </c>
    </row>
    <row r="28" spans="1:13" x14ac:dyDescent="0.25">
      <c r="A28" t="s">
        <v>48</v>
      </c>
      <c r="B28">
        <v>2000</v>
      </c>
      <c r="C28">
        <f t="shared" si="1"/>
        <v>10</v>
      </c>
      <c r="D28" t="str">
        <f t="shared" si="2"/>
        <v>9-10-2000</v>
      </c>
      <c r="E28" t="s">
        <v>36</v>
      </c>
      <c r="F28" s="14" t="str">
        <f t="shared" si="0"/>
        <v>9-Oct-2000</v>
      </c>
      <c r="G28">
        <v>9</v>
      </c>
      <c r="H28">
        <f t="shared" si="3"/>
        <v>22</v>
      </c>
      <c r="I28">
        <v>0</v>
      </c>
      <c r="J28" s="7">
        <v>1012</v>
      </c>
      <c r="K28" t="s">
        <v>12</v>
      </c>
      <c r="L28" t="s">
        <v>11</v>
      </c>
      <c r="M28" t="s">
        <v>13</v>
      </c>
    </row>
    <row r="29" spans="1:13" x14ac:dyDescent="0.25">
      <c r="A29" t="s">
        <v>49</v>
      </c>
      <c r="B29">
        <v>1999</v>
      </c>
      <c r="C29">
        <f t="shared" si="1"/>
        <v>8</v>
      </c>
      <c r="D29" t="str">
        <f t="shared" si="2"/>
        <v>5-8-1999</v>
      </c>
      <c r="E29" t="s">
        <v>34</v>
      </c>
      <c r="F29" s="14" t="str">
        <f t="shared" si="0"/>
        <v>5-Aug-1999</v>
      </c>
      <c r="G29">
        <v>5</v>
      </c>
      <c r="H29">
        <f t="shared" si="3"/>
        <v>23</v>
      </c>
      <c r="I29">
        <v>0</v>
      </c>
      <c r="J29" s="7">
        <v>1019</v>
      </c>
      <c r="K29" t="s">
        <v>12</v>
      </c>
      <c r="L29" t="s">
        <v>11</v>
      </c>
      <c r="M29" t="s">
        <v>13</v>
      </c>
    </row>
    <row r="30" spans="1:13" x14ac:dyDescent="0.25">
      <c r="A30" t="s">
        <v>50</v>
      </c>
      <c r="B30">
        <v>1995</v>
      </c>
      <c r="C30">
        <f t="shared" si="1"/>
        <v>10</v>
      </c>
      <c r="D30" t="str">
        <f t="shared" si="2"/>
        <v>5-10-1995</v>
      </c>
      <c r="E30" t="s">
        <v>36</v>
      </c>
      <c r="F30" s="14" t="str">
        <f t="shared" si="0"/>
        <v>5-Oct-1995</v>
      </c>
      <c r="G30">
        <v>5</v>
      </c>
      <c r="H30">
        <f t="shared" si="3"/>
        <v>27</v>
      </c>
      <c r="I30">
        <v>0</v>
      </c>
      <c r="J30" s="7">
        <v>1033.74</v>
      </c>
      <c r="K30" t="s">
        <v>12</v>
      </c>
      <c r="L30" t="s">
        <v>16</v>
      </c>
      <c r="M30" t="s">
        <v>13</v>
      </c>
    </row>
    <row r="31" spans="1:13" x14ac:dyDescent="0.25">
      <c r="A31" t="s">
        <v>51</v>
      </c>
      <c r="B31">
        <v>1994</v>
      </c>
      <c r="C31">
        <f t="shared" si="1"/>
        <v>11</v>
      </c>
      <c r="D31" t="str">
        <f t="shared" si="2"/>
        <v>17-11-1994</v>
      </c>
      <c r="E31" t="s">
        <v>15</v>
      </c>
      <c r="F31" s="14" t="str">
        <f t="shared" si="0"/>
        <v>17-Nov-1994</v>
      </c>
      <c r="G31">
        <v>17</v>
      </c>
      <c r="H31">
        <f t="shared" si="3"/>
        <v>28</v>
      </c>
      <c r="I31">
        <v>0</v>
      </c>
      <c r="J31" s="7">
        <v>1044</v>
      </c>
      <c r="K31" t="s">
        <v>12</v>
      </c>
      <c r="L31" t="s">
        <v>11</v>
      </c>
      <c r="M31" t="s">
        <v>13</v>
      </c>
    </row>
    <row r="32" spans="1:13" x14ac:dyDescent="0.25">
      <c r="A32" t="s">
        <v>52</v>
      </c>
      <c r="B32">
        <v>2002</v>
      </c>
      <c r="C32">
        <f t="shared" si="1"/>
        <v>7</v>
      </c>
      <c r="D32" t="str">
        <f t="shared" si="2"/>
        <v>20-7-2002</v>
      </c>
      <c r="E32" t="s">
        <v>10</v>
      </c>
      <c r="F32" s="14" t="str">
        <f t="shared" si="0"/>
        <v>20-Jul-2002</v>
      </c>
      <c r="G32">
        <v>20</v>
      </c>
      <c r="H32">
        <f t="shared" si="3"/>
        <v>20</v>
      </c>
      <c r="I32">
        <v>0</v>
      </c>
      <c r="J32" s="7">
        <v>1047</v>
      </c>
      <c r="K32" t="s">
        <v>12</v>
      </c>
      <c r="L32" t="s">
        <v>16</v>
      </c>
      <c r="M32" t="s">
        <v>13</v>
      </c>
    </row>
    <row r="33" spans="1:13" x14ac:dyDescent="0.25">
      <c r="A33" t="s">
        <v>53</v>
      </c>
      <c r="B33">
        <v>2002</v>
      </c>
      <c r="C33">
        <f t="shared" si="1"/>
        <v>7</v>
      </c>
      <c r="D33" t="str">
        <f t="shared" si="2"/>
        <v>1-7-2002</v>
      </c>
      <c r="E33" t="s">
        <v>10</v>
      </c>
      <c r="F33" s="14" t="str">
        <f t="shared" si="0"/>
        <v>1-Jul-2002</v>
      </c>
      <c r="G33">
        <v>1</v>
      </c>
      <c r="H33">
        <f t="shared" si="3"/>
        <v>20</v>
      </c>
      <c r="I33">
        <v>0</v>
      </c>
      <c r="J33" s="7">
        <v>1049</v>
      </c>
      <c r="K33" t="s">
        <v>12</v>
      </c>
      <c r="L33" t="s">
        <v>11</v>
      </c>
      <c r="M33" t="s">
        <v>23</v>
      </c>
    </row>
    <row r="34" spans="1:13" x14ac:dyDescent="0.25">
      <c r="A34" t="s">
        <v>54</v>
      </c>
      <c r="B34">
        <v>1995</v>
      </c>
      <c r="C34">
        <f t="shared" si="1"/>
        <v>6</v>
      </c>
      <c r="D34" t="str">
        <f t="shared" si="2"/>
        <v>1-6-1995</v>
      </c>
      <c r="E34" t="s">
        <v>18</v>
      </c>
      <c r="F34" s="14" t="str">
        <f t="shared" si="0"/>
        <v>1-Jun-1995</v>
      </c>
      <c r="G34">
        <v>1</v>
      </c>
      <c r="H34">
        <f t="shared" si="3"/>
        <v>28</v>
      </c>
      <c r="I34">
        <v>0</v>
      </c>
      <c r="J34" s="7">
        <v>1056</v>
      </c>
      <c r="K34" t="s">
        <v>12</v>
      </c>
      <c r="L34" t="s">
        <v>11</v>
      </c>
      <c r="M34" t="s">
        <v>13</v>
      </c>
    </row>
    <row r="35" spans="1:13" x14ac:dyDescent="0.25">
      <c r="A35" t="s">
        <v>55</v>
      </c>
      <c r="B35">
        <v>1993</v>
      </c>
      <c r="C35">
        <f t="shared" si="1"/>
        <v>9</v>
      </c>
      <c r="D35" t="str">
        <f t="shared" si="2"/>
        <v>28-9-1993</v>
      </c>
      <c r="E35" t="s">
        <v>20</v>
      </c>
      <c r="F35" s="14" t="str">
        <f t="shared" si="0"/>
        <v>28-Sep-1993</v>
      </c>
      <c r="G35">
        <v>28</v>
      </c>
      <c r="H35">
        <f t="shared" si="3"/>
        <v>29</v>
      </c>
      <c r="I35">
        <v>0</v>
      </c>
      <c r="J35" s="7">
        <v>1068</v>
      </c>
      <c r="K35" t="s">
        <v>12</v>
      </c>
      <c r="L35" t="s">
        <v>16</v>
      </c>
      <c r="M35" t="s">
        <v>13</v>
      </c>
    </row>
    <row r="36" spans="1:13" x14ac:dyDescent="0.25">
      <c r="A36" t="s">
        <v>56</v>
      </c>
      <c r="B36">
        <v>2004</v>
      </c>
      <c r="C36">
        <f>MONTH(DATEVALUE(F36))</f>
        <v>8</v>
      </c>
      <c r="D36" t="str">
        <f t="shared" si="2"/>
        <v>24-8-2004</v>
      </c>
      <c r="E36" t="s">
        <v>34</v>
      </c>
      <c r="F36" s="14" t="str">
        <f t="shared" si="0"/>
        <v>24-Aug-2004</v>
      </c>
      <c r="G36">
        <v>24</v>
      </c>
      <c r="H36">
        <f t="shared" si="3"/>
        <v>18</v>
      </c>
      <c r="I36">
        <v>0</v>
      </c>
      <c r="J36" s="7">
        <v>1070</v>
      </c>
      <c r="K36" t="s">
        <v>12</v>
      </c>
      <c r="L36" t="s">
        <v>12</v>
      </c>
      <c r="M36" t="s">
        <v>13</v>
      </c>
    </row>
    <row r="37" spans="1:13" x14ac:dyDescent="0.25">
      <c r="A37" t="s">
        <v>57</v>
      </c>
      <c r="B37">
        <v>1997</v>
      </c>
      <c r="C37">
        <f t="shared" si="1"/>
        <v>8</v>
      </c>
      <c r="D37" t="str">
        <f t="shared" si="2"/>
        <v>13-8-1997</v>
      </c>
      <c r="E37" t="s">
        <v>34</v>
      </c>
      <c r="F37" s="14" t="str">
        <f t="shared" si="0"/>
        <v>13-Aug-1997</v>
      </c>
      <c r="G37">
        <v>13</v>
      </c>
      <c r="H37">
        <f t="shared" si="3"/>
        <v>25</v>
      </c>
      <c r="I37">
        <v>0</v>
      </c>
      <c r="J37" s="7">
        <v>1071</v>
      </c>
      <c r="K37" t="s">
        <v>12</v>
      </c>
      <c r="L37" t="s">
        <v>12</v>
      </c>
      <c r="M37" t="s">
        <v>13</v>
      </c>
    </row>
    <row r="38" spans="1:13" x14ac:dyDescent="0.25">
      <c r="A38" t="s">
        <v>58</v>
      </c>
      <c r="B38">
        <v>1998</v>
      </c>
      <c r="C38">
        <f t="shared" si="1"/>
        <v>12</v>
      </c>
      <c r="D38" t="str">
        <f t="shared" si="2"/>
        <v>26-12-1998</v>
      </c>
      <c r="E38" t="s">
        <v>30</v>
      </c>
      <c r="F38" s="14" t="str">
        <f t="shared" si="0"/>
        <v>26-Dec-1998</v>
      </c>
      <c r="G38">
        <v>26</v>
      </c>
      <c r="H38">
        <f t="shared" si="3"/>
        <v>24</v>
      </c>
      <c r="I38">
        <v>0</v>
      </c>
      <c r="J38" s="7">
        <v>1082</v>
      </c>
      <c r="K38" t="s">
        <v>12</v>
      </c>
      <c r="L38" t="s">
        <v>11</v>
      </c>
      <c r="M38" t="s">
        <v>13</v>
      </c>
    </row>
    <row r="39" spans="1:13" x14ac:dyDescent="0.25">
      <c r="A39" t="s">
        <v>59</v>
      </c>
      <c r="B39">
        <v>2002</v>
      </c>
      <c r="C39">
        <f t="shared" si="1"/>
        <v>8</v>
      </c>
      <c r="D39" t="str">
        <f t="shared" si="2"/>
        <v>13-8-2002</v>
      </c>
      <c r="E39" t="s">
        <v>34</v>
      </c>
      <c r="F39" s="14" t="str">
        <f t="shared" si="0"/>
        <v>13-Aug-2002</v>
      </c>
      <c r="G39">
        <v>13</v>
      </c>
      <c r="H39">
        <f t="shared" si="3"/>
        <v>20</v>
      </c>
      <c r="I39">
        <v>0</v>
      </c>
      <c r="J39" s="7">
        <v>1086</v>
      </c>
      <c r="K39" t="s">
        <v>12</v>
      </c>
      <c r="L39" t="s">
        <v>12</v>
      </c>
      <c r="M39" t="s">
        <v>13</v>
      </c>
    </row>
    <row r="40" spans="1:13" x14ac:dyDescent="0.25">
      <c r="A40" t="s">
        <v>60</v>
      </c>
      <c r="B40">
        <v>2004</v>
      </c>
      <c r="C40">
        <f t="shared" si="1"/>
        <v>11</v>
      </c>
      <c r="D40" t="str">
        <f t="shared" si="2"/>
        <v>12-11-2004</v>
      </c>
      <c r="E40" t="s">
        <v>15</v>
      </c>
      <c r="F40" s="14" t="str">
        <f t="shared" si="0"/>
        <v>12-Nov-2004</v>
      </c>
      <c r="G40">
        <v>12</v>
      </c>
      <c r="H40">
        <f t="shared" si="3"/>
        <v>18</v>
      </c>
      <c r="I40">
        <v>0</v>
      </c>
      <c r="J40" s="7">
        <v>1121.8699999999999</v>
      </c>
      <c r="K40" t="s">
        <v>12</v>
      </c>
      <c r="L40" t="s">
        <v>16</v>
      </c>
      <c r="M40" t="s">
        <v>13</v>
      </c>
    </row>
    <row r="41" spans="1:13" x14ac:dyDescent="0.25">
      <c r="A41" t="s">
        <v>61</v>
      </c>
      <c r="B41">
        <v>2004</v>
      </c>
      <c r="C41">
        <f t="shared" si="1"/>
        <v>6</v>
      </c>
      <c r="D41" t="str">
        <f t="shared" si="2"/>
        <v>14-6-2004</v>
      </c>
      <c r="E41" t="s">
        <v>18</v>
      </c>
      <c r="F41" s="14" t="str">
        <f t="shared" si="0"/>
        <v>14-Jun-2004</v>
      </c>
      <c r="G41">
        <v>14</v>
      </c>
      <c r="H41">
        <f t="shared" si="3"/>
        <v>18</v>
      </c>
      <c r="I41">
        <v>0</v>
      </c>
      <c r="J41" s="7">
        <v>1131.51</v>
      </c>
      <c r="K41" t="s">
        <v>12</v>
      </c>
      <c r="L41" t="s">
        <v>16</v>
      </c>
      <c r="M41" t="s">
        <v>13</v>
      </c>
    </row>
    <row r="42" spans="1:13" x14ac:dyDescent="0.25">
      <c r="A42" t="s">
        <v>62</v>
      </c>
      <c r="B42">
        <v>2002</v>
      </c>
      <c r="C42">
        <f t="shared" si="1"/>
        <v>7</v>
      </c>
      <c r="D42" t="str">
        <f t="shared" si="2"/>
        <v>19-7-2002</v>
      </c>
      <c r="E42" t="s">
        <v>10</v>
      </c>
      <c r="F42" s="14" t="str">
        <f t="shared" si="0"/>
        <v>19-Jul-2002</v>
      </c>
      <c r="G42">
        <v>19</v>
      </c>
      <c r="H42">
        <f t="shared" si="3"/>
        <v>20</v>
      </c>
      <c r="I42">
        <v>0</v>
      </c>
      <c r="J42" s="7">
        <v>1132</v>
      </c>
      <c r="K42" t="s">
        <v>12</v>
      </c>
      <c r="L42" t="s">
        <v>16</v>
      </c>
      <c r="M42" t="s">
        <v>13</v>
      </c>
    </row>
    <row r="43" spans="1:13" x14ac:dyDescent="0.25">
      <c r="A43" t="s">
        <v>63</v>
      </c>
      <c r="B43">
        <v>2004</v>
      </c>
      <c r="C43">
        <f t="shared" si="1"/>
        <v>10</v>
      </c>
      <c r="D43" t="str">
        <f t="shared" si="2"/>
        <v>6-10-2004</v>
      </c>
      <c r="E43" t="s">
        <v>36</v>
      </c>
      <c r="F43" s="14" t="str">
        <f t="shared" si="0"/>
        <v>6-Oct-2004</v>
      </c>
      <c r="G43">
        <v>6</v>
      </c>
      <c r="H43">
        <f t="shared" si="3"/>
        <v>18</v>
      </c>
      <c r="I43">
        <v>0</v>
      </c>
      <c r="J43" s="7">
        <v>1135</v>
      </c>
      <c r="K43" t="s">
        <v>12</v>
      </c>
      <c r="L43" t="s">
        <v>12</v>
      </c>
      <c r="M43" t="s">
        <v>13</v>
      </c>
    </row>
    <row r="44" spans="1:13" x14ac:dyDescent="0.25">
      <c r="A44" t="s">
        <v>64</v>
      </c>
      <c r="B44">
        <v>2004</v>
      </c>
      <c r="C44">
        <f t="shared" si="1"/>
        <v>6</v>
      </c>
      <c r="D44" t="str">
        <f t="shared" si="2"/>
        <v>11-6-2004</v>
      </c>
      <c r="E44" t="s">
        <v>18</v>
      </c>
      <c r="F44" s="14" t="str">
        <f t="shared" si="0"/>
        <v>11-Jun-2004</v>
      </c>
      <c r="G44">
        <v>11</v>
      </c>
      <c r="H44">
        <f t="shared" si="3"/>
        <v>18</v>
      </c>
      <c r="I44">
        <v>0</v>
      </c>
      <c r="J44" s="7">
        <v>1135.94</v>
      </c>
      <c r="K44" t="s">
        <v>12</v>
      </c>
      <c r="L44" t="s">
        <v>12</v>
      </c>
      <c r="M44" t="s">
        <v>13</v>
      </c>
    </row>
    <row r="45" spans="1:13" x14ac:dyDescent="0.25">
      <c r="A45" t="s">
        <v>65</v>
      </c>
      <c r="B45">
        <v>2004</v>
      </c>
      <c r="C45">
        <f t="shared" si="1"/>
        <v>11</v>
      </c>
      <c r="D45" t="str">
        <f t="shared" si="2"/>
        <v>28-11-2004</v>
      </c>
      <c r="E45" t="s">
        <v>15</v>
      </c>
      <c r="F45" s="14" t="str">
        <f t="shared" si="0"/>
        <v>28-Nov-2004</v>
      </c>
      <c r="G45">
        <v>28</v>
      </c>
      <c r="H45">
        <f t="shared" si="3"/>
        <v>18</v>
      </c>
      <c r="I45">
        <v>0</v>
      </c>
      <c r="J45" s="7">
        <v>1136.4000000000001</v>
      </c>
      <c r="K45" t="s">
        <v>12</v>
      </c>
      <c r="L45" t="s">
        <v>12</v>
      </c>
      <c r="M45" t="s">
        <v>13</v>
      </c>
    </row>
    <row r="46" spans="1:13" x14ac:dyDescent="0.25">
      <c r="A46" t="s">
        <v>66</v>
      </c>
      <c r="B46">
        <v>2002</v>
      </c>
      <c r="C46">
        <f t="shared" si="1"/>
        <v>8</v>
      </c>
      <c r="D46" t="str">
        <f t="shared" si="2"/>
        <v>11-8-2002</v>
      </c>
      <c r="E46" t="s">
        <v>34</v>
      </c>
      <c r="F46" s="14" t="str">
        <f t="shared" si="0"/>
        <v>11-Aug-2002</v>
      </c>
      <c r="G46">
        <v>11</v>
      </c>
      <c r="H46">
        <f t="shared" si="3"/>
        <v>20</v>
      </c>
      <c r="I46">
        <v>0</v>
      </c>
      <c r="J46" s="7">
        <v>1137</v>
      </c>
      <c r="K46" t="s">
        <v>12</v>
      </c>
      <c r="L46" t="s">
        <v>16</v>
      </c>
      <c r="M46" t="s">
        <v>13</v>
      </c>
    </row>
    <row r="47" spans="1:13" x14ac:dyDescent="0.25">
      <c r="A47" t="s">
        <v>2381</v>
      </c>
      <c r="B47">
        <v>2004</v>
      </c>
      <c r="C47">
        <f t="shared" si="1"/>
        <v>11</v>
      </c>
      <c r="D47" t="str">
        <f t="shared" si="2"/>
        <v>6-11-2004</v>
      </c>
      <c r="E47" t="s">
        <v>15</v>
      </c>
      <c r="F47" s="14" t="str">
        <f t="shared" si="0"/>
        <v>6-Nov-2004</v>
      </c>
      <c r="G47">
        <v>6</v>
      </c>
      <c r="H47">
        <f t="shared" si="3"/>
        <v>18</v>
      </c>
      <c r="I47">
        <v>0</v>
      </c>
      <c r="J47" s="7">
        <v>1137.01</v>
      </c>
      <c r="K47" t="s">
        <v>12</v>
      </c>
      <c r="L47" t="s">
        <v>16</v>
      </c>
      <c r="M47" t="s">
        <v>13</v>
      </c>
    </row>
    <row r="48" spans="1:13" x14ac:dyDescent="0.25">
      <c r="A48" t="s">
        <v>67</v>
      </c>
      <c r="B48">
        <v>2004</v>
      </c>
      <c r="C48">
        <f t="shared" si="1"/>
        <v>10</v>
      </c>
      <c r="D48" t="str">
        <f t="shared" si="2"/>
        <v>15-10-2004</v>
      </c>
      <c r="E48" t="s">
        <v>36</v>
      </c>
      <c r="F48" s="14" t="str">
        <f t="shared" si="0"/>
        <v>15-Oct-2004</v>
      </c>
      <c r="G48">
        <v>15</v>
      </c>
      <c r="H48">
        <f t="shared" si="3"/>
        <v>18</v>
      </c>
      <c r="I48">
        <v>0</v>
      </c>
      <c r="J48" s="7">
        <v>1137.01</v>
      </c>
      <c r="K48" t="s">
        <v>12</v>
      </c>
      <c r="L48" t="s">
        <v>16</v>
      </c>
      <c r="M48" t="s">
        <v>13</v>
      </c>
    </row>
    <row r="49" spans="1:13" x14ac:dyDescent="0.25">
      <c r="A49" t="s">
        <v>68</v>
      </c>
      <c r="B49">
        <v>2004</v>
      </c>
      <c r="C49">
        <f t="shared" si="1"/>
        <v>11</v>
      </c>
      <c r="D49" t="str">
        <f t="shared" si="2"/>
        <v>27-11-2004</v>
      </c>
      <c r="E49" t="s">
        <v>15</v>
      </c>
      <c r="F49" s="14" t="str">
        <f t="shared" si="0"/>
        <v>27-Nov-2004</v>
      </c>
      <c r="G49">
        <v>27</v>
      </c>
      <c r="H49">
        <f t="shared" si="3"/>
        <v>18</v>
      </c>
      <c r="I49">
        <v>0</v>
      </c>
      <c r="J49" s="7">
        <v>1137.47</v>
      </c>
      <c r="K49" t="s">
        <v>12</v>
      </c>
      <c r="L49" t="s">
        <v>11</v>
      </c>
      <c r="M49" t="s">
        <v>13</v>
      </c>
    </row>
    <row r="50" spans="1:13" x14ac:dyDescent="0.25">
      <c r="A50" t="s">
        <v>69</v>
      </c>
      <c r="B50">
        <v>2001</v>
      </c>
      <c r="C50">
        <f t="shared" si="1"/>
        <v>10</v>
      </c>
      <c r="D50" t="str">
        <f t="shared" si="2"/>
        <v>25-10-2001</v>
      </c>
      <c r="E50" t="s">
        <v>36</v>
      </c>
      <c r="F50" s="14" t="str">
        <f t="shared" si="0"/>
        <v>25-Oct-2001</v>
      </c>
      <c r="G50">
        <v>25</v>
      </c>
      <c r="H50">
        <f t="shared" si="3"/>
        <v>21</v>
      </c>
      <c r="I50">
        <v>0</v>
      </c>
      <c r="J50" s="7">
        <v>1141</v>
      </c>
      <c r="K50" t="s">
        <v>12</v>
      </c>
      <c r="L50" t="s">
        <v>16</v>
      </c>
      <c r="M50" t="s">
        <v>13</v>
      </c>
    </row>
    <row r="51" spans="1:13" x14ac:dyDescent="0.25">
      <c r="A51" t="s">
        <v>70</v>
      </c>
      <c r="B51">
        <v>2004</v>
      </c>
      <c r="C51">
        <f t="shared" si="1"/>
        <v>9</v>
      </c>
      <c r="D51" t="str">
        <f t="shared" si="2"/>
        <v>12-9-2004</v>
      </c>
      <c r="E51" t="s">
        <v>20</v>
      </c>
      <c r="F51" s="14" t="str">
        <f t="shared" si="0"/>
        <v>12-Sep-2004</v>
      </c>
      <c r="G51">
        <v>12</v>
      </c>
      <c r="H51">
        <f t="shared" si="3"/>
        <v>18</v>
      </c>
      <c r="I51">
        <v>0</v>
      </c>
      <c r="J51" s="7">
        <v>1141.45</v>
      </c>
      <c r="K51" t="s">
        <v>12</v>
      </c>
      <c r="L51" t="s">
        <v>12</v>
      </c>
      <c r="M51" t="s">
        <v>13</v>
      </c>
    </row>
    <row r="52" spans="1:13" x14ac:dyDescent="0.25">
      <c r="A52" t="s">
        <v>71</v>
      </c>
      <c r="B52">
        <v>2002</v>
      </c>
      <c r="C52">
        <f t="shared" si="1"/>
        <v>10</v>
      </c>
      <c r="D52" t="str">
        <f t="shared" si="2"/>
        <v>1-10-2002</v>
      </c>
      <c r="E52" t="s">
        <v>36</v>
      </c>
      <c r="F52" s="14" t="str">
        <f t="shared" si="0"/>
        <v>1-Oct-2002</v>
      </c>
      <c r="G52">
        <v>1</v>
      </c>
      <c r="H52">
        <f t="shared" si="3"/>
        <v>20</v>
      </c>
      <c r="I52">
        <v>0</v>
      </c>
      <c r="J52" s="7">
        <v>1142</v>
      </c>
      <c r="K52" t="s">
        <v>12</v>
      </c>
      <c r="L52" t="s">
        <v>11</v>
      </c>
      <c r="M52" t="s">
        <v>41</v>
      </c>
    </row>
    <row r="53" spans="1:13" x14ac:dyDescent="0.25">
      <c r="A53" t="s">
        <v>72</v>
      </c>
      <c r="B53">
        <v>2004</v>
      </c>
      <c r="C53">
        <f t="shared" si="1"/>
        <v>6</v>
      </c>
      <c r="D53" t="str">
        <f t="shared" si="2"/>
        <v>10-6-2004</v>
      </c>
      <c r="E53" t="s">
        <v>18</v>
      </c>
      <c r="F53" s="14" t="str">
        <f t="shared" si="0"/>
        <v>10-Jun-2004</v>
      </c>
      <c r="G53">
        <v>10</v>
      </c>
      <c r="H53">
        <f t="shared" si="3"/>
        <v>18</v>
      </c>
      <c r="I53">
        <v>0</v>
      </c>
      <c r="J53" s="7">
        <v>1146.8</v>
      </c>
      <c r="K53" t="s">
        <v>11</v>
      </c>
      <c r="L53" t="s">
        <v>11</v>
      </c>
      <c r="M53" t="s">
        <v>13</v>
      </c>
    </row>
    <row r="54" spans="1:13" x14ac:dyDescent="0.25">
      <c r="A54" t="s">
        <v>73</v>
      </c>
      <c r="B54">
        <v>2003</v>
      </c>
      <c r="C54">
        <f t="shared" si="1"/>
        <v>6</v>
      </c>
      <c r="D54" t="str">
        <f t="shared" si="2"/>
        <v>12-6-2003</v>
      </c>
      <c r="E54" t="s">
        <v>18</v>
      </c>
      <c r="F54" s="14" t="str">
        <f t="shared" si="0"/>
        <v>12-Jun-2003</v>
      </c>
      <c r="G54">
        <v>12</v>
      </c>
      <c r="H54">
        <f t="shared" si="3"/>
        <v>19</v>
      </c>
      <c r="I54">
        <v>0</v>
      </c>
      <c r="J54" s="7">
        <v>1149</v>
      </c>
      <c r="K54" t="s">
        <v>11</v>
      </c>
      <c r="L54" t="s">
        <v>16</v>
      </c>
      <c r="M54" t="s">
        <v>23</v>
      </c>
    </row>
    <row r="55" spans="1:13" x14ac:dyDescent="0.25">
      <c r="A55" t="s">
        <v>74</v>
      </c>
      <c r="B55">
        <v>2004</v>
      </c>
      <c r="C55">
        <f t="shared" si="1"/>
        <v>7</v>
      </c>
      <c r="D55" t="str">
        <f t="shared" si="2"/>
        <v>18-7-2004</v>
      </c>
      <c r="E55" t="s">
        <v>10</v>
      </c>
      <c r="F55" s="14" t="str">
        <f t="shared" si="0"/>
        <v>18-Jul-2004</v>
      </c>
      <c r="G55">
        <v>18</v>
      </c>
      <c r="H55">
        <f t="shared" si="3"/>
        <v>18</v>
      </c>
      <c r="I55">
        <v>0</v>
      </c>
      <c r="J55" s="7">
        <v>1149.4000000000001</v>
      </c>
      <c r="K55" t="s">
        <v>11</v>
      </c>
      <c r="L55" t="s">
        <v>11</v>
      </c>
      <c r="M55" t="s">
        <v>13</v>
      </c>
    </row>
    <row r="56" spans="1:13" x14ac:dyDescent="0.25">
      <c r="A56" t="s">
        <v>75</v>
      </c>
      <c r="B56">
        <v>1994</v>
      </c>
      <c r="C56">
        <f t="shared" si="1"/>
        <v>7</v>
      </c>
      <c r="D56" t="str">
        <f t="shared" si="2"/>
        <v>26-7-1994</v>
      </c>
      <c r="E56" t="s">
        <v>10</v>
      </c>
      <c r="F56" s="14" t="str">
        <f t="shared" si="0"/>
        <v>26-Jul-1994</v>
      </c>
      <c r="G56">
        <v>26</v>
      </c>
      <c r="H56">
        <f t="shared" si="3"/>
        <v>28</v>
      </c>
      <c r="I56">
        <v>0</v>
      </c>
      <c r="J56" s="7">
        <v>1158.32</v>
      </c>
      <c r="K56" t="s">
        <v>11</v>
      </c>
      <c r="L56" t="s">
        <v>16</v>
      </c>
      <c r="M56" t="s">
        <v>13</v>
      </c>
    </row>
    <row r="57" spans="1:13" x14ac:dyDescent="0.25">
      <c r="A57" t="s">
        <v>76</v>
      </c>
      <c r="B57">
        <v>2004</v>
      </c>
      <c r="C57">
        <f t="shared" si="1"/>
        <v>11</v>
      </c>
      <c r="D57" t="str">
        <f t="shared" si="2"/>
        <v>11-11-2004</v>
      </c>
      <c r="E57" t="s">
        <v>15</v>
      </c>
      <c r="F57" s="14" t="str">
        <f t="shared" si="0"/>
        <v>11-Nov-2004</v>
      </c>
      <c r="G57">
        <v>11</v>
      </c>
      <c r="H57">
        <f t="shared" si="3"/>
        <v>18</v>
      </c>
      <c r="I57">
        <v>0</v>
      </c>
      <c r="J57" s="7">
        <v>1163.46</v>
      </c>
      <c r="K57" t="s">
        <v>11</v>
      </c>
      <c r="L57" t="s">
        <v>12</v>
      </c>
      <c r="M57" t="s">
        <v>13</v>
      </c>
    </row>
    <row r="58" spans="1:13" x14ac:dyDescent="0.25">
      <c r="A58" t="s">
        <v>77</v>
      </c>
      <c r="B58">
        <v>2002</v>
      </c>
      <c r="C58">
        <f t="shared" si="1"/>
        <v>6</v>
      </c>
      <c r="D58" t="str">
        <f t="shared" si="2"/>
        <v>11-6-2002</v>
      </c>
      <c r="E58" t="s">
        <v>18</v>
      </c>
      <c r="F58" s="14" t="str">
        <f t="shared" si="0"/>
        <v>11-Jun-2002</v>
      </c>
      <c r="G58">
        <v>11</v>
      </c>
      <c r="H58">
        <f t="shared" si="3"/>
        <v>20</v>
      </c>
      <c r="I58">
        <v>0</v>
      </c>
      <c r="J58" s="7">
        <v>1165</v>
      </c>
      <c r="K58" t="s">
        <v>11</v>
      </c>
      <c r="L58" t="s">
        <v>12</v>
      </c>
      <c r="M58" t="s">
        <v>23</v>
      </c>
    </row>
    <row r="59" spans="1:13" x14ac:dyDescent="0.25">
      <c r="A59" t="s">
        <v>78</v>
      </c>
      <c r="B59">
        <v>2001</v>
      </c>
      <c r="C59">
        <f t="shared" si="1"/>
        <v>11</v>
      </c>
      <c r="D59" t="str">
        <f t="shared" si="2"/>
        <v>12-11-2001</v>
      </c>
      <c r="E59" t="s">
        <v>15</v>
      </c>
      <c r="F59" s="14" t="str">
        <f t="shared" si="0"/>
        <v>12-Nov-2001</v>
      </c>
      <c r="G59">
        <v>12</v>
      </c>
      <c r="H59">
        <f t="shared" si="3"/>
        <v>21</v>
      </c>
      <c r="I59">
        <v>0</v>
      </c>
      <c r="J59" s="7">
        <v>1167</v>
      </c>
      <c r="K59" t="s">
        <v>11</v>
      </c>
      <c r="L59" t="s">
        <v>16</v>
      </c>
      <c r="M59" t="s">
        <v>13</v>
      </c>
    </row>
    <row r="60" spans="1:13" x14ac:dyDescent="0.25">
      <c r="A60" t="s">
        <v>79</v>
      </c>
      <c r="B60">
        <v>1996</v>
      </c>
      <c r="C60">
        <f t="shared" si="1"/>
        <v>8</v>
      </c>
      <c r="D60" t="str">
        <f t="shared" si="2"/>
        <v>11-8-1996</v>
      </c>
      <c r="E60" t="s">
        <v>34</v>
      </c>
      <c r="F60" s="14" t="str">
        <f t="shared" si="0"/>
        <v>11-Aug-1996</v>
      </c>
      <c r="G60">
        <v>11</v>
      </c>
      <c r="H60">
        <f t="shared" si="3"/>
        <v>26</v>
      </c>
      <c r="I60">
        <v>0</v>
      </c>
      <c r="J60" s="7">
        <v>1178</v>
      </c>
      <c r="K60" t="s">
        <v>11</v>
      </c>
      <c r="L60" t="s">
        <v>12</v>
      </c>
      <c r="M60" t="s">
        <v>13</v>
      </c>
    </row>
    <row r="61" spans="1:13" x14ac:dyDescent="0.25">
      <c r="A61" t="s">
        <v>80</v>
      </c>
      <c r="B61">
        <v>1997</v>
      </c>
      <c r="C61">
        <f t="shared" si="1"/>
        <v>6</v>
      </c>
      <c r="D61" t="str">
        <f t="shared" si="2"/>
        <v>28-6-1997</v>
      </c>
      <c r="E61" t="s">
        <v>18</v>
      </c>
      <c r="F61" s="14" t="str">
        <f t="shared" si="0"/>
        <v>28-Jun-1997</v>
      </c>
      <c r="G61">
        <v>28</v>
      </c>
      <c r="H61">
        <f t="shared" si="3"/>
        <v>25</v>
      </c>
      <c r="I61">
        <v>0</v>
      </c>
      <c r="J61" s="7">
        <v>1178.07</v>
      </c>
      <c r="K61" t="s">
        <v>11</v>
      </c>
      <c r="L61" t="s">
        <v>11</v>
      </c>
      <c r="M61" t="s">
        <v>13</v>
      </c>
    </row>
    <row r="62" spans="1:13" x14ac:dyDescent="0.25">
      <c r="A62" t="s">
        <v>81</v>
      </c>
      <c r="B62">
        <v>2002</v>
      </c>
      <c r="C62">
        <f t="shared" si="1"/>
        <v>8</v>
      </c>
      <c r="D62" t="str">
        <f t="shared" si="2"/>
        <v>26-8-2002</v>
      </c>
      <c r="E62" t="s">
        <v>34</v>
      </c>
      <c r="F62" s="14" t="str">
        <f t="shared" si="0"/>
        <v>26-Aug-2002</v>
      </c>
      <c r="G62">
        <v>26</v>
      </c>
      <c r="H62">
        <f t="shared" si="3"/>
        <v>20</v>
      </c>
      <c r="I62">
        <v>0</v>
      </c>
      <c r="J62" s="7">
        <v>1191</v>
      </c>
      <c r="K62" t="s">
        <v>11</v>
      </c>
      <c r="L62" t="s">
        <v>16</v>
      </c>
      <c r="M62" t="s">
        <v>13</v>
      </c>
    </row>
    <row r="63" spans="1:13" x14ac:dyDescent="0.25">
      <c r="A63" t="s">
        <v>82</v>
      </c>
      <c r="B63">
        <v>1999</v>
      </c>
      <c r="C63">
        <f t="shared" si="1"/>
        <v>6</v>
      </c>
      <c r="D63" t="str">
        <f t="shared" si="2"/>
        <v>28-6-1999</v>
      </c>
      <c r="E63" t="s">
        <v>18</v>
      </c>
      <c r="F63" s="14" t="str">
        <f t="shared" si="0"/>
        <v>28-Jun-1999</v>
      </c>
      <c r="G63">
        <v>28</v>
      </c>
      <c r="H63">
        <f t="shared" si="3"/>
        <v>23</v>
      </c>
      <c r="I63">
        <v>0</v>
      </c>
      <c r="J63" s="7">
        <v>1200</v>
      </c>
      <c r="K63" t="s">
        <v>11</v>
      </c>
      <c r="L63" t="s">
        <v>12</v>
      </c>
      <c r="M63" t="s">
        <v>23</v>
      </c>
    </row>
    <row r="64" spans="1:13" x14ac:dyDescent="0.25">
      <c r="A64" t="s">
        <v>83</v>
      </c>
      <c r="B64">
        <v>1992</v>
      </c>
      <c r="C64">
        <f t="shared" si="1"/>
        <v>10</v>
      </c>
      <c r="D64" t="str">
        <f t="shared" si="2"/>
        <v>6-10-1992</v>
      </c>
      <c r="E64" t="s">
        <v>36</v>
      </c>
      <c r="F64" s="14" t="str">
        <f t="shared" si="0"/>
        <v>6-Oct-1992</v>
      </c>
      <c r="G64">
        <v>6</v>
      </c>
      <c r="H64">
        <f t="shared" si="3"/>
        <v>30</v>
      </c>
      <c r="I64">
        <v>0</v>
      </c>
      <c r="J64" s="7">
        <v>1200.55</v>
      </c>
      <c r="K64" t="s">
        <v>11</v>
      </c>
      <c r="L64" t="s">
        <v>12</v>
      </c>
      <c r="M64" t="s">
        <v>13</v>
      </c>
    </row>
    <row r="65" spans="1:13" x14ac:dyDescent="0.25">
      <c r="A65" t="s">
        <v>84</v>
      </c>
      <c r="B65">
        <v>2004</v>
      </c>
      <c r="C65">
        <f t="shared" si="1"/>
        <v>6</v>
      </c>
      <c r="D65" t="str">
        <f t="shared" si="2"/>
        <v>2-6-2004</v>
      </c>
      <c r="E65" t="s">
        <v>18</v>
      </c>
      <c r="F65" s="14" t="str">
        <f t="shared" si="0"/>
        <v>2-Jun-2004</v>
      </c>
      <c r="G65">
        <v>2</v>
      </c>
      <c r="H65">
        <f t="shared" si="3"/>
        <v>19</v>
      </c>
      <c r="I65">
        <v>0</v>
      </c>
      <c r="J65" s="7">
        <v>1210</v>
      </c>
      <c r="K65" t="s">
        <v>11</v>
      </c>
      <c r="L65" t="s">
        <v>16</v>
      </c>
      <c r="M65" t="s">
        <v>13</v>
      </c>
    </row>
    <row r="66" spans="1:13" x14ac:dyDescent="0.25">
      <c r="A66" t="s">
        <v>85</v>
      </c>
      <c r="B66">
        <v>1996</v>
      </c>
      <c r="C66">
        <f t="shared" si="1"/>
        <v>11</v>
      </c>
      <c r="D66" t="str">
        <f t="shared" si="2"/>
        <v>4-11-1996</v>
      </c>
      <c r="E66" t="s">
        <v>15</v>
      </c>
      <c r="F66" s="14" t="str">
        <f t="shared" ref="F66:F129" si="4">CONCATENATE(G66,"-",E66,"-",B66)</f>
        <v>4-Nov-1996</v>
      </c>
      <c r="G66">
        <v>4</v>
      </c>
      <c r="H66">
        <f t="shared" si="3"/>
        <v>26</v>
      </c>
      <c r="I66">
        <v>0</v>
      </c>
      <c r="J66" s="7">
        <v>1220</v>
      </c>
      <c r="K66" t="s">
        <v>11</v>
      </c>
      <c r="L66" t="s">
        <v>12</v>
      </c>
      <c r="M66" t="s">
        <v>23</v>
      </c>
    </row>
    <row r="67" spans="1:13" x14ac:dyDescent="0.25">
      <c r="A67" t="s">
        <v>86</v>
      </c>
      <c r="B67">
        <v>2004</v>
      </c>
      <c r="C67">
        <f t="shared" ref="C67:C130" si="5">MONTH(DATEVALUE(F67))</f>
        <v>7</v>
      </c>
      <c r="D67" t="str">
        <f t="shared" ref="D67:D130" si="6">CONCATENATE(G67,"-",C67,"-",B67)</f>
        <v>9-7-2004</v>
      </c>
      <c r="E67" t="s">
        <v>10</v>
      </c>
      <c r="F67" s="14" t="str">
        <f t="shared" si="4"/>
        <v>9-Jul-2004</v>
      </c>
      <c r="G67">
        <v>9</v>
      </c>
      <c r="H67">
        <f t="shared" si="3"/>
        <v>18</v>
      </c>
      <c r="I67">
        <v>0</v>
      </c>
      <c r="J67" s="7">
        <v>1224</v>
      </c>
      <c r="K67" t="s">
        <v>11</v>
      </c>
      <c r="L67" t="s">
        <v>16</v>
      </c>
      <c r="M67" t="s">
        <v>13</v>
      </c>
    </row>
    <row r="68" spans="1:13" x14ac:dyDescent="0.25">
      <c r="A68" t="s">
        <v>87</v>
      </c>
      <c r="B68">
        <v>2004</v>
      </c>
      <c r="C68">
        <f t="shared" si="5"/>
        <v>10</v>
      </c>
      <c r="D68" t="str">
        <f t="shared" si="6"/>
        <v>16-10-2004</v>
      </c>
      <c r="E68" t="s">
        <v>36</v>
      </c>
      <c r="F68" s="14" t="str">
        <f t="shared" si="4"/>
        <v>16-Oct-2004</v>
      </c>
      <c r="G68">
        <v>16</v>
      </c>
      <c r="H68">
        <f t="shared" si="3"/>
        <v>18</v>
      </c>
      <c r="I68">
        <v>0</v>
      </c>
      <c r="J68" s="7">
        <v>1228</v>
      </c>
      <c r="K68" t="s">
        <v>11</v>
      </c>
      <c r="L68" t="s">
        <v>16</v>
      </c>
      <c r="M68" t="s">
        <v>23</v>
      </c>
    </row>
    <row r="69" spans="1:13" x14ac:dyDescent="0.25">
      <c r="A69" t="s">
        <v>88</v>
      </c>
      <c r="B69">
        <v>1998</v>
      </c>
      <c r="C69">
        <f t="shared" si="5"/>
        <v>7</v>
      </c>
      <c r="D69" t="str">
        <f t="shared" si="6"/>
        <v>13-7-1998</v>
      </c>
      <c r="E69" t="s">
        <v>10</v>
      </c>
      <c r="F69" s="14" t="str">
        <f t="shared" si="4"/>
        <v>13-Jul-1998</v>
      </c>
      <c r="G69">
        <v>13</v>
      </c>
      <c r="H69">
        <f t="shared" ref="H69:H132" si="7">DATEDIF(F69,$P$2,"Y")</f>
        <v>24</v>
      </c>
      <c r="I69">
        <v>0</v>
      </c>
      <c r="J69" s="7">
        <v>1234</v>
      </c>
      <c r="K69" t="s">
        <v>11</v>
      </c>
      <c r="L69" t="s">
        <v>16</v>
      </c>
      <c r="M69" t="s">
        <v>13</v>
      </c>
    </row>
    <row r="70" spans="1:13" x14ac:dyDescent="0.25">
      <c r="A70" t="s">
        <v>89</v>
      </c>
      <c r="B70">
        <v>2002</v>
      </c>
      <c r="C70">
        <f t="shared" si="5"/>
        <v>12</v>
      </c>
      <c r="D70" t="str">
        <f t="shared" si="6"/>
        <v>12-12-2002</v>
      </c>
      <c r="E70" t="s">
        <v>30</v>
      </c>
      <c r="F70" s="14" t="str">
        <f t="shared" si="4"/>
        <v>12-Dec-2002</v>
      </c>
      <c r="G70">
        <v>12</v>
      </c>
      <c r="H70">
        <f t="shared" si="7"/>
        <v>20</v>
      </c>
      <c r="I70">
        <v>0</v>
      </c>
      <c r="J70" s="7">
        <v>1237</v>
      </c>
      <c r="K70" t="s">
        <v>11</v>
      </c>
      <c r="L70" t="s">
        <v>11</v>
      </c>
      <c r="M70" t="s">
        <v>13</v>
      </c>
    </row>
    <row r="71" spans="1:13" x14ac:dyDescent="0.25">
      <c r="A71" t="s">
        <v>90</v>
      </c>
      <c r="B71">
        <v>1998</v>
      </c>
      <c r="C71">
        <f t="shared" si="5"/>
        <v>10</v>
      </c>
      <c r="D71" t="str">
        <f t="shared" si="6"/>
        <v>11-10-1998</v>
      </c>
      <c r="E71" t="s">
        <v>36</v>
      </c>
      <c r="F71" s="14" t="str">
        <f t="shared" si="4"/>
        <v>11-Oct-1998</v>
      </c>
      <c r="G71">
        <v>11</v>
      </c>
      <c r="H71">
        <f t="shared" si="7"/>
        <v>24</v>
      </c>
      <c r="I71">
        <v>0</v>
      </c>
      <c r="J71" s="7">
        <v>1240</v>
      </c>
      <c r="K71" t="s">
        <v>11</v>
      </c>
      <c r="L71" t="s">
        <v>16</v>
      </c>
      <c r="M71" t="s">
        <v>23</v>
      </c>
    </row>
    <row r="72" spans="1:13" x14ac:dyDescent="0.25">
      <c r="A72" t="s">
        <v>91</v>
      </c>
      <c r="B72">
        <v>2002</v>
      </c>
      <c r="C72">
        <f t="shared" si="5"/>
        <v>7</v>
      </c>
      <c r="D72" t="str">
        <f t="shared" si="6"/>
        <v>1-7-2002</v>
      </c>
      <c r="E72" t="s">
        <v>10</v>
      </c>
      <c r="F72" s="14" t="str">
        <f t="shared" si="4"/>
        <v>1-Jul-2002</v>
      </c>
      <c r="G72">
        <v>1</v>
      </c>
      <c r="H72">
        <f t="shared" si="7"/>
        <v>20</v>
      </c>
      <c r="I72">
        <v>0</v>
      </c>
      <c r="J72" s="7">
        <v>1241</v>
      </c>
      <c r="K72" t="s">
        <v>11</v>
      </c>
      <c r="L72" t="s">
        <v>11</v>
      </c>
      <c r="M72" t="s">
        <v>13</v>
      </c>
    </row>
    <row r="73" spans="1:13" x14ac:dyDescent="0.25">
      <c r="A73" t="s">
        <v>92</v>
      </c>
      <c r="B73">
        <v>2003</v>
      </c>
      <c r="C73">
        <f t="shared" si="5"/>
        <v>8</v>
      </c>
      <c r="D73" t="str">
        <f t="shared" si="6"/>
        <v>2-8-2003</v>
      </c>
      <c r="E73" t="s">
        <v>34</v>
      </c>
      <c r="F73" s="14" t="str">
        <f t="shared" si="4"/>
        <v>2-Aug-2003</v>
      </c>
      <c r="G73">
        <v>2</v>
      </c>
      <c r="H73">
        <f t="shared" si="7"/>
        <v>19</v>
      </c>
      <c r="I73">
        <v>0</v>
      </c>
      <c r="J73" s="7">
        <v>1241.57</v>
      </c>
      <c r="K73" t="s">
        <v>11</v>
      </c>
      <c r="L73" t="s">
        <v>11</v>
      </c>
      <c r="M73" t="s">
        <v>41</v>
      </c>
    </row>
    <row r="74" spans="1:13" x14ac:dyDescent="0.25">
      <c r="A74" t="s">
        <v>93</v>
      </c>
      <c r="B74">
        <v>2003</v>
      </c>
      <c r="C74">
        <f t="shared" si="5"/>
        <v>9</v>
      </c>
      <c r="D74" t="str">
        <f t="shared" si="6"/>
        <v>15-9-2003</v>
      </c>
      <c r="E74" t="s">
        <v>20</v>
      </c>
      <c r="F74" s="14" t="str">
        <f t="shared" si="4"/>
        <v>15-Sep-2003</v>
      </c>
      <c r="G74">
        <v>15</v>
      </c>
      <c r="H74">
        <f t="shared" si="7"/>
        <v>19</v>
      </c>
      <c r="I74">
        <v>0</v>
      </c>
      <c r="J74" s="7">
        <v>1242.26</v>
      </c>
      <c r="K74" t="s">
        <v>11</v>
      </c>
      <c r="L74" t="s">
        <v>16</v>
      </c>
      <c r="M74" t="s">
        <v>41</v>
      </c>
    </row>
    <row r="75" spans="1:13" x14ac:dyDescent="0.25">
      <c r="A75" t="s">
        <v>94</v>
      </c>
      <c r="B75">
        <v>2003</v>
      </c>
      <c r="C75">
        <f t="shared" si="5"/>
        <v>9</v>
      </c>
      <c r="D75" t="str">
        <f t="shared" si="6"/>
        <v>8-9-2003</v>
      </c>
      <c r="E75" t="s">
        <v>20</v>
      </c>
      <c r="F75" s="14" t="str">
        <f t="shared" si="4"/>
        <v>8-Sep-2003</v>
      </c>
      <c r="G75">
        <v>8</v>
      </c>
      <c r="H75">
        <f t="shared" si="7"/>
        <v>19</v>
      </c>
      <c r="I75">
        <v>0</v>
      </c>
      <c r="J75" s="7">
        <v>1242.82</v>
      </c>
      <c r="K75" t="s">
        <v>11</v>
      </c>
      <c r="L75" t="s">
        <v>16</v>
      </c>
      <c r="M75" t="s">
        <v>41</v>
      </c>
    </row>
    <row r="76" spans="1:13" x14ac:dyDescent="0.25">
      <c r="A76" t="s">
        <v>95</v>
      </c>
      <c r="B76">
        <v>2003</v>
      </c>
      <c r="C76">
        <f t="shared" si="5"/>
        <v>9</v>
      </c>
      <c r="D76" t="str">
        <f t="shared" si="6"/>
        <v>15-9-2003</v>
      </c>
      <c r="E76" t="s">
        <v>20</v>
      </c>
      <c r="F76" s="14" t="str">
        <f t="shared" si="4"/>
        <v>15-Sep-2003</v>
      </c>
      <c r="G76">
        <v>15</v>
      </c>
      <c r="H76">
        <f t="shared" si="7"/>
        <v>19</v>
      </c>
      <c r="I76">
        <v>0</v>
      </c>
      <c r="J76" s="7">
        <v>1252.4100000000001</v>
      </c>
      <c r="K76" t="s">
        <v>11</v>
      </c>
      <c r="L76" t="s">
        <v>12</v>
      </c>
      <c r="M76" t="s">
        <v>41</v>
      </c>
    </row>
    <row r="77" spans="1:13" x14ac:dyDescent="0.25">
      <c r="A77" t="s">
        <v>96</v>
      </c>
      <c r="B77">
        <v>1997</v>
      </c>
      <c r="C77">
        <f t="shared" si="5"/>
        <v>11</v>
      </c>
      <c r="D77" t="str">
        <f t="shared" si="6"/>
        <v>4-11-1997</v>
      </c>
      <c r="E77" t="s">
        <v>15</v>
      </c>
      <c r="F77" s="14" t="str">
        <f t="shared" si="4"/>
        <v>4-Nov-1997</v>
      </c>
      <c r="G77">
        <v>4</v>
      </c>
      <c r="H77">
        <f t="shared" si="7"/>
        <v>25</v>
      </c>
      <c r="I77">
        <v>0</v>
      </c>
      <c r="J77" s="7">
        <v>1253</v>
      </c>
      <c r="K77" t="s">
        <v>11</v>
      </c>
      <c r="L77" t="s">
        <v>11</v>
      </c>
      <c r="M77" t="s">
        <v>13</v>
      </c>
    </row>
    <row r="78" spans="1:13" x14ac:dyDescent="0.25">
      <c r="A78" t="s">
        <v>97</v>
      </c>
      <c r="B78">
        <v>2003</v>
      </c>
      <c r="C78">
        <f t="shared" si="5"/>
        <v>12</v>
      </c>
      <c r="D78" t="str">
        <f t="shared" si="6"/>
        <v>10-12-2003</v>
      </c>
      <c r="E78" t="s">
        <v>30</v>
      </c>
      <c r="F78" s="14" t="str">
        <f t="shared" si="4"/>
        <v>10-Dec-2003</v>
      </c>
      <c r="G78">
        <v>10</v>
      </c>
      <c r="H78">
        <f t="shared" si="7"/>
        <v>19</v>
      </c>
      <c r="I78">
        <v>0</v>
      </c>
      <c r="J78" s="7">
        <v>1253.94</v>
      </c>
      <c r="K78" t="s">
        <v>11</v>
      </c>
      <c r="L78" t="s">
        <v>11</v>
      </c>
      <c r="M78" t="s">
        <v>41</v>
      </c>
    </row>
    <row r="79" spans="1:13" x14ac:dyDescent="0.25">
      <c r="A79" t="s">
        <v>98</v>
      </c>
      <c r="B79">
        <v>2003</v>
      </c>
      <c r="C79">
        <f t="shared" si="5"/>
        <v>10</v>
      </c>
      <c r="D79" t="str">
        <f t="shared" si="6"/>
        <v>13-10-2003</v>
      </c>
      <c r="E79" t="s">
        <v>36</v>
      </c>
      <c r="F79" s="14" t="str">
        <f t="shared" si="4"/>
        <v>13-Oct-2003</v>
      </c>
      <c r="G79">
        <v>13</v>
      </c>
      <c r="H79">
        <f t="shared" si="7"/>
        <v>19</v>
      </c>
      <c r="I79">
        <v>0</v>
      </c>
      <c r="J79" s="7">
        <v>1256.3</v>
      </c>
      <c r="K79" t="s">
        <v>11</v>
      </c>
      <c r="L79" t="s">
        <v>12</v>
      </c>
      <c r="M79" t="s">
        <v>41</v>
      </c>
    </row>
    <row r="80" spans="1:13" x14ac:dyDescent="0.25">
      <c r="A80" t="s">
        <v>99</v>
      </c>
      <c r="B80">
        <v>2003</v>
      </c>
      <c r="C80">
        <f t="shared" si="5"/>
        <v>10</v>
      </c>
      <c r="D80" t="str">
        <f t="shared" si="6"/>
        <v>30-10-2003</v>
      </c>
      <c r="E80" t="s">
        <v>36</v>
      </c>
      <c r="F80" s="14" t="str">
        <f t="shared" si="4"/>
        <v>30-Oct-2003</v>
      </c>
      <c r="G80">
        <v>30</v>
      </c>
      <c r="H80">
        <f t="shared" si="7"/>
        <v>19</v>
      </c>
      <c r="I80">
        <v>0</v>
      </c>
      <c r="J80" s="7">
        <v>1261.44</v>
      </c>
      <c r="K80" t="s">
        <v>11</v>
      </c>
      <c r="L80" t="s">
        <v>12</v>
      </c>
      <c r="M80" t="s">
        <v>41</v>
      </c>
    </row>
    <row r="81" spans="1:13" x14ac:dyDescent="0.25">
      <c r="A81" t="s">
        <v>100</v>
      </c>
      <c r="B81">
        <v>2003</v>
      </c>
      <c r="C81">
        <f t="shared" si="5"/>
        <v>8</v>
      </c>
      <c r="D81" t="str">
        <f t="shared" si="6"/>
        <v>15-8-2003</v>
      </c>
      <c r="E81" t="s">
        <v>34</v>
      </c>
      <c r="F81" s="14" t="str">
        <f t="shared" si="4"/>
        <v>15-Aug-2003</v>
      </c>
      <c r="G81">
        <v>15</v>
      </c>
      <c r="H81">
        <f t="shared" si="7"/>
        <v>19</v>
      </c>
      <c r="I81">
        <v>0</v>
      </c>
      <c r="J81" s="7">
        <v>1261.8599999999999</v>
      </c>
      <c r="K81" t="s">
        <v>11</v>
      </c>
      <c r="L81" t="s">
        <v>12</v>
      </c>
      <c r="M81" t="s">
        <v>41</v>
      </c>
    </row>
    <row r="82" spans="1:13" x14ac:dyDescent="0.25">
      <c r="A82" t="s">
        <v>101</v>
      </c>
      <c r="B82">
        <v>2003</v>
      </c>
      <c r="C82">
        <f t="shared" si="5"/>
        <v>11</v>
      </c>
      <c r="D82" t="str">
        <f t="shared" si="6"/>
        <v>21-11-2003</v>
      </c>
      <c r="E82" t="s">
        <v>15</v>
      </c>
      <c r="F82" s="14" t="str">
        <f t="shared" si="4"/>
        <v>21-Nov-2003</v>
      </c>
      <c r="G82">
        <v>21</v>
      </c>
      <c r="H82">
        <f t="shared" si="7"/>
        <v>19</v>
      </c>
      <c r="I82">
        <v>0</v>
      </c>
      <c r="J82" s="7">
        <v>1263.25</v>
      </c>
      <c r="K82" t="s">
        <v>11</v>
      </c>
      <c r="L82" t="s">
        <v>12</v>
      </c>
      <c r="M82" t="s">
        <v>41</v>
      </c>
    </row>
    <row r="83" spans="1:13" x14ac:dyDescent="0.25">
      <c r="A83" t="s">
        <v>102</v>
      </c>
      <c r="B83">
        <v>2002</v>
      </c>
      <c r="C83">
        <f t="shared" si="5"/>
        <v>12</v>
      </c>
      <c r="D83" t="str">
        <f t="shared" si="6"/>
        <v>4-12-2002</v>
      </c>
      <c r="E83" t="s">
        <v>30</v>
      </c>
      <c r="F83" s="14" t="str">
        <f t="shared" si="4"/>
        <v>4-Dec-2002</v>
      </c>
      <c r="G83">
        <v>4</v>
      </c>
      <c r="H83">
        <f t="shared" si="7"/>
        <v>20</v>
      </c>
      <c r="I83">
        <v>0</v>
      </c>
      <c r="J83" s="7">
        <v>1267</v>
      </c>
      <c r="K83" t="s">
        <v>11</v>
      </c>
      <c r="L83" t="s">
        <v>16</v>
      </c>
      <c r="M83" t="s">
        <v>13</v>
      </c>
    </row>
    <row r="84" spans="1:13" x14ac:dyDescent="0.25">
      <c r="A84" t="s">
        <v>103</v>
      </c>
      <c r="B84">
        <v>1997</v>
      </c>
      <c r="C84">
        <f t="shared" si="5"/>
        <v>10</v>
      </c>
      <c r="D84" t="str">
        <f t="shared" si="6"/>
        <v>26-10-1997</v>
      </c>
      <c r="E84" t="s">
        <v>36</v>
      </c>
      <c r="F84" s="14" t="str">
        <f t="shared" si="4"/>
        <v>26-Oct-1997</v>
      </c>
      <c r="G84">
        <v>26</v>
      </c>
      <c r="H84">
        <f t="shared" si="7"/>
        <v>25</v>
      </c>
      <c r="I84">
        <v>0</v>
      </c>
      <c r="J84" s="7">
        <v>1276</v>
      </c>
      <c r="K84" t="s">
        <v>11</v>
      </c>
      <c r="L84" t="s">
        <v>11</v>
      </c>
      <c r="M84" t="s">
        <v>23</v>
      </c>
    </row>
    <row r="85" spans="1:13" x14ac:dyDescent="0.25">
      <c r="A85" t="s">
        <v>104</v>
      </c>
      <c r="B85">
        <v>2004</v>
      </c>
      <c r="C85">
        <f t="shared" si="5"/>
        <v>9</v>
      </c>
      <c r="D85" t="str">
        <f t="shared" si="6"/>
        <v>30-9-2004</v>
      </c>
      <c r="E85" t="s">
        <v>20</v>
      </c>
      <c r="F85" s="14" t="str">
        <f t="shared" si="4"/>
        <v>30-Sep-2004</v>
      </c>
      <c r="G85">
        <v>30</v>
      </c>
      <c r="H85">
        <f t="shared" si="7"/>
        <v>18</v>
      </c>
      <c r="I85">
        <v>0</v>
      </c>
      <c r="J85" s="7">
        <v>1283</v>
      </c>
      <c r="K85" t="s">
        <v>11</v>
      </c>
      <c r="L85" t="s">
        <v>16</v>
      </c>
      <c r="M85" t="s">
        <v>13</v>
      </c>
    </row>
    <row r="86" spans="1:13" x14ac:dyDescent="0.25">
      <c r="A86" t="s">
        <v>105</v>
      </c>
      <c r="B86">
        <v>2004</v>
      </c>
      <c r="C86">
        <f t="shared" si="5"/>
        <v>7</v>
      </c>
      <c r="D86" t="str">
        <f t="shared" si="6"/>
        <v>28-7-2004</v>
      </c>
      <c r="E86" t="s">
        <v>10</v>
      </c>
      <c r="F86" s="14" t="str">
        <f t="shared" si="4"/>
        <v>28-Jul-2004</v>
      </c>
      <c r="G86">
        <v>28</v>
      </c>
      <c r="H86">
        <f t="shared" si="7"/>
        <v>18</v>
      </c>
      <c r="I86">
        <v>0</v>
      </c>
      <c r="J86" s="7">
        <v>1285</v>
      </c>
      <c r="K86" t="s">
        <v>11</v>
      </c>
      <c r="L86" t="s">
        <v>12</v>
      </c>
      <c r="M86" t="s">
        <v>13</v>
      </c>
    </row>
    <row r="87" spans="1:13" x14ac:dyDescent="0.25">
      <c r="A87" t="s">
        <v>106</v>
      </c>
      <c r="B87">
        <v>2000</v>
      </c>
      <c r="C87">
        <f t="shared" si="5"/>
        <v>6</v>
      </c>
      <c r="D87" t="str">
        <f t="shared" si="6"/>
        <v>26-6-2000</v>
      </c>
      <c r="E87" t="s">
        <v>18</v>
      </c>
      <c r="F87" s="14" t="str">
        <f t="shared" si="4"/>
        <v>26-Jun-2000</v>
      </c>
      <c r="G87">
        <v>26</v>
      </c>
      <c r="H87">
        <f t="shared" si="7"/>
        <v>22</v>
      </c>
      <c r="I87">
        <v>0</v>
      </c>
      <c r="J87" s="7">
        <v>1286</v>
      </c>
      <c r="K87" t="s">
        <v>11</v>
      </c>
      <c r="L87" t="s">
        <v>11</v>
      </c>
      <c r="M87" t="s">
        <v>13</v>
      </c>
    </row>
    <row r="88" spans="1:13" x14ac:dyDescent="0.25">
      <c r="A88" t="s">
        <v>107</v>
      </c>
      <c r="B88">
        <v>1998</v>
      </c>
      <c r="C88">
        <f t="shared" si="5"/>
        <v>6</v>
      </c>
      <c r="D88" t="str">
        <f t="shared" si="6"/>
        <v>4-6-1998</v>
      </c>
      <c r="E88" t="s">
        <v>18</v>
      </c>
      <c r="F88" s="14" t="str">
        <f t="shared" si="4"/>
        <v>4-Jun-1998</v>
      </c>
      <c r="G88">
        <v>4</v>
      </c>
      <c r="H88">
        <f t="shared" si="7"/>
        <v>25</v>
      </c>
      <c r="I88">
        <v>0</v>
      </c>
      <c r="J88" s="7">
        <v>1290.93</v>
      </c>
      <c r="K88" t="s">
        <v>11</v>
      </c>
      <c r="L88" t="s">
        <v>11</v>
      </c>
      <c r="M88" t="s">
        <v>13</v>
      </c>
    </row>
    <row r="89" spans="1:13" x14ac:dyDescent="0.25">
      <c r="A89" t="s">
        <v>108</v>
      </c>
      <c r="B89">
        <v>2001</v>
      </c>
      <c r="C89">
        <f t="shared" si="5"/>
        <v>11</v>
      </c>
      <c r="D89" t="str">
        <f t="shared" si="6"/>
        <v>29-11-2001</v>
      </c>
      <c r="E89" t="s">
        <v>15</v>
      </c>
      <c r="F89" s="14" t="str">
        <f t="shared" si="4"/>
        <v>29-Nov-2001</v>
      </c>
      <c r="G89">
        <v>29</v>
      </c>
      <c r="H89">
        <f t="shared" si="7"/>
        <v>21</v>
      </c>
      <c r="I89">
        <v>0</v>
      </c>
      <c r="J89" s="7">
        <v>1293</v>
      </c>
      <c r="K89" t="s">
        <v>11</v>
      </c>
      <c r="L89" t="s">
        <v>12</v>
      </c>
      <c r="M89" t="s">
        <v>23</v>
      </c>
    </row>
    <row r="90" spans="1:13" x14ac:dyDescent="0.25">
      <c r="A90" t="s">
        <v>109</v>
      </c>
      <c r="B90">
        <v>2002</v>
      </c>
      <c r="C90">
        <f t="shared" si="5"/>
        <v>12</v>
      </c>
      <c r="D90" t="str">
        <f t="shared" si="6"/>
        <v>10-12-2002</v>
      </c>
      <c r="E90" t="s">
        <v>30</v>
      </c>
      <c r="F90" s="14" t="str">
        <f t="shared" si="4"/>
        <v>10-Dec-2002</v>
      </c>
      <c r="G90">
        <v>10</v>
      </c>
      <c r="H90">
        <f t="shared" si="7"/>
        <v>20</v>
      </c>
      <c r="I90">
        <v>0</v>
      </c>
      <c r="J90" s="7">
        <v>1304</v>
      </c>
      <c r="K90" t="s">
        <v>11</v>
      </c>
      <c r="L90" t="s">
        <v>11</v>
      </c>
      <c r="M90" t="s">
        <v>23</v>
      </c>
    </row>
    <row r="91" spans="1:13" x14ac:dyDescent="0.25">
      <c r="A91" t="s">
        <v>110</v>
      </c>
      <c r="B91">
        <v>1999</v>
      </c>
      <c r="C91">
        <f t="shared" si="5"/>
        <v>12</v>
      </c>
      <c r="D91" t="str">
        <f t="shared" si="6"/>
        <v>2-12-1999</v>
      </c>
      <c r="E91" t="s">
        <v>30</v>
      </c>
      <c r="F91" s="14" t="str">
        <f t="shared" si="4"/>
        <v>2-Dec-1999</v>
      </c>
      <c r="G91">
        <v>2</v>
      </c>
      <c r="H91">
        <f t="shared" si="7"/>
        <v>23</v>
      </c>
      <c r="I91">
        <v>0</v>
      </c>
      <c r="J91" s="7">
        <v>1304</v>
      </c>
      <c r="K91" t="s">
        <v>11</v>
      </c>
      <c r="L91" t="s">
        <v>11</v>
      </c>
      <c r="M91" t="s">
        <v>13</v>
      </c>
    </row>
    <row r="92" spans="1:13" x14ac:dyDescent="0.25">
      <c r="A92" t="s">
        <v>111</v>
      </c>
      <c r="B92">
        <v>2002</v>
      </c>
      <c r="C92">
        <f t="shared" si="5"/>
        <v>10</v>
      </c>
      <c r="D92" t="str">
        <f t="shared" si="6"/>
        <v>13-10-2002</v>
      </c>
      <c r="E92" t="s">
        <v>36</v>
      </c>
      <c r="F92" s="14" t="str">
        <f t="shared" si="4"/>
        <v>13-Oct-2002</v>
      </c>
      <c r="G92">
        <v>13</v>
      </c>
      <c r="H92">
        <f t="shared" si="7"/>
        <v>20</v>
      </c>
      <c r="I92">
        <v>0</v>
      </c>
      <c r="J92" s="7">
        <v>1315</v>
      </c>
      <c r="K92" t="s">
        <v>11</v>
      </c>
      <c r="L92" t="s">
        <v>11</v>
      </c>
      <c r="M92" t="s">
        <v>13</v>
      </c>
    </row>
    <row r="93" spans="1:13" x14ac:dyDescent="0.25">
      <c r="A93" t="s">
        <v>112</v>
      </c>
      <c r="B93">
        <v>1999</v>
      </c>
      <c r="C93">
        <f t="shared" si="5"/>
        <v>10</v>
      </c>
      <c r="D93" t="str">
        <f t="shared" si="6"/>
        <v>14-10-1999</v>
      </c>
      <c r="E93" t="s">
        <v>36</v>
      </c>
      <c r="F93" s="14" t="str">
        <f t="shared" si="4"/>
        <v>14-Oct-1999</v>
      </c>
      <c r="G93">
        <v>14</v>
      </c>
      <c r="H93">
        <f t="shared" si="7"/>
        <v>23</v>
      </c>
      <c r="I93">
        <v>0</v>
      </c>
      <c r="J93" s="7">
        <v>1329.17</v>
      </c>
      <c r="K93" t="s">
        <v>11</v>
      </c>
      <c r="L93" t="s">
        <v>12</v>
      </c>
      <c r="M93" t="s">
        <v>13</v>
      </c>
    </row>
    <row r="94" spans="1:13" x14ac:dyDescent="0.25">
      <c r="A94" t="s">
        <v>113</v>
      </c>
      <c r="B94">
        <v>1998</v>
      </c>
      <c r="C94">
        <f t="shared" si="5"/>
        <v>7</v>
      </c>
      <c r="D94" t="str">
        <f t="shared" si="6"/>
        <v>12-7-1998</v>
      </c>
      <c r="E94" t="s">
        <v>10</v>
      </c>
      <c r="F94" s="14" t="str">
        <f t="shared" si="4"/>
        <v>12-Jul-1998</v>
      </c>
      <c r="G94">
        <v>12</v>
      </c>
      <c r="H94">
        <f t="shared" si="7"/>
        <v>24</v>
      </c>
      <c r="I94">
        <v>0</v>
      </c>
      <c r="J94" s="7">
        <v>1332.61</v>
      </c>
      <c r="K94" t="s">
        <v>11</v>
      </c>
      <c r="L94" t="s">
        <v>12</v>
      </c>
      <c r="M94" t="s">
        <v>13</v>
      </c>
    </row>
    <row r="95" spans="1:13" x14ac:dyDescent="0.25">
      <c r="A95" t="s">
        <v>114</v>
      </c>
      <c r="B95">
        <v>1995</v>
      </c>
      <c r="C95">
        <f t="shared" si="5"/>
        <v>7</v>
      </c>
      <c r="D95" t="str">
        <f t="shared" si="6"/>
        <v>30-7-1995</v>
      </c>
      <c r="E95" t="s">
        <v>10</v>
      </c>
      <c r="F95" s="14" t="str">
        <f t="shared" si="4"/>
        <v>30-Jul-1995</v>
      </c>
      <c r="G95">
        <v>30</v>
      </c>
      <c r="H95">
        <f t="shared" si="7"/>
        <v>27</v>
      </c>
      <c r="I95">
        <v>0</v>
      </c>
      <c r="J95" s="7">
        <v>1338</v>
      </c>
      <c r="K95" t="s">
        <v>11</v>
      </c>
      <c r="L95" t="s">
        <v>12</v>
      </c>
      <c r="M95" t="s">
        <v>23</v>
      </c>
    </row>
    <row r="96" spans="1:13" x14ac:dyDescent="0.25">
      <c r="A96" t="s">
        <v>115</v>
      </c>
      <c r="B96">
        <v>1997</v>
      </c>
      <c r="C96">
        <f t="shared" si="5"/>
        <v>11</v>
      </c>
      <c r="D96" t="str">
        <f t="shared" si="6"/>
        <v>7-11-1997</v>
      </c>
      <c r="E96" t="s">
        <v>15</v>
      </c>
      <c r="F96" s="14" t="str">
        <f t="shared" si="4"/>
        <v>7-Nov-1997</v>
      </c>
      <c r="G96">
        <v>7</v>
      </c>
      <c r="H96">
        <f t="shared" si="7"/>
        <v>25</v>
      </c>
      <c r="I96">
        <v>0</v>
      </c>
      <c r="J96" s="7">
        <v>1341.16</v>
      </c>
      <c r="K96" t="s">
        <v>11</v>
      </c>
      <c r="L96" t="s">
        <v>11</v>
      </c>
      <c r="M96" t="s">
        <v>23</v>
      </c>
    </row>
    <row r="97" spans="1:13" x14ac:dyDescent="0.25">
      <c r="A97" t="s">
        <v>116</v>
      </c>
      <c r="B97">
        <v>1998</v>
      </c>
      <c r="C97">
        <f t="shared" si="5"/>
        <v>12</v>
      </c>
      <c r="D97" t="str">
        <f t="shared" si="6"/>
        <v>3-12-1998</v>
      </c>
      <c r="E97" t="s">
        <v>30</v>
      </c>
      <c r="F97" s="14" t="str">
        <f t="shared" si="4"/>
        <v>3-Dec-1998</v>
      </c>
      <c r="G97">
        <v>3</v>
      </c>
      <c r="H97">
        <f t="shared" si="7"/>
        <v>24</v>
      </c>
      <c r="I97">
        <v>0</v>
      </c>
      <c r="J97" s="7">
        <v>1359</v>
      </c>
      <c r="K97" t="s">
        <v>11</v>
      </c>
      <c r="L97" t="s">
        <v>16</v>
      </c>
      <c r="M97" t="s">
        <v>13</v>
      </c>
    </row>
    <row r="98" spans="1:13" x14ac:dyDescent="0.25">
      <c r="A98" t="s">
        <v>117</v>
      </c>
      <c r="B98">
        <v>2002</v>
      </c>
      <c r="C98">
        <f t="shared" si="5"/>
        <v>8</v>
      </c>
      <c r="D98" t="str">
        <f t="shared" si="6"/>
        <v>15-8-2002</v>
      </c>
      <c r="E98" t="s">
        <v>34</v>
      </c>
      <c r="F98" s="14" t="str">
        <f t="shared" si="4"/>
        <v>15-Aug-2002</v>
      </c>
      <c r="G98">
        <v>15</v>
      </c>
      <c r="H98">
        <f t="shared" si="7"/>
        <v>20</v>
      </c>
      <c r="I98">
        <v>0</v>
      </c>
      <c r="J98" s="7">
        <v>1382</v>
      </c>
      <c r="K98" t="s">
        <v>11</v>
      </c>
      <c r="L98" t="s">
        <v>16</v>
      </c>
      <c r="M98" t="s">
        <v>13</v>
      </c>
    </row>
    <row r="99" spans="1:13" x14ac:dyDescent="0.25">
      <c r="A99" t="s">
        <v>118</v>
      </c>
      <c r="B99">
        <v>1999</v>
      </c>
      <c r="C99">
        <f t="shared" si="5"/>
        <v>7</v>
      </c>
      <c r="D99" t="str">
        <f t="shared" si="6"/>
        <v>6-7-1999</v>
      </c>
      <c r="E99" t="s">
        <v>10</v>
      </c>
      <c r="F99" s="14" t="str">
        <f t="shared" si="4"/>
        <v>6-Jul-1999</v>
      </c>
      <c r="G99">
        <v>6</v>
      </c>
      <c r="H99">
        <f t="shared" si="7"/>
        <v>23</v>
      </c>
      <c r="I99">
        <v>0</v>
      </c>
      <c r="J99" s="7">
        <v>1389</v>
      </c>
      <c r="K99" t="s">
        <v>11</v>
      </c>
      <c r="L99" t="s">
        <v>11</v>
      </c>
      <c r="M99" t="s">
        <v>13</v>
      </c>
    </row>
    <row r="100" spans="1:13" x14ac:dyDescent="0.25">
      <c r="A100" t="s">
        <v>119</v>
      </c>
      <c r="B100">
        <v>2002</v>
      </c>
      <c r="C100">
        <f t="shared" si="5"/>
        <v>11</v>
      </c>
      <c r="D100" t="str">
        <f t="shared" si="6"/>
        <v>14-11-2002</v>
      </c>
      <c r="E100" t="s">
        <v>15</v>
      </c>
      <c r="F100" s="14" t="str">
        <f t="shared" si="4"/>
        <v>14-Nov-2002</v>
      </c>
      <c r="G100">
        <v>14</v>
      </c>
      <c r="H100">
        <f t="shared" si="7"/>
        <v>20</v>
      </c>
      <c r="I100">
        <v>0</v>
      </c>
      <c r="J100" s="7">
        <v>1390</v>
      </c>
      <c r="K100" t="s">
        <v>11</v>
      </c>
      <c r="L100" t="s">
        <v>11</v>
      </c>
      <c r="M100" t="s">
        <v>13</v>
      </c>
    </row>
    <row r="101" spans="1:13" x14ac:dyDescent="0.25">
      <c r="A101" t="s">
        <v>120</v>
      </c>
      <c r="B101">
        <v>2002</v>
      </c>
      <c r="C101">
        <f t="shared" si="5"/>
        <v>12</v>
      </c>
      <c r="D101" t="str">
        <f t="shared" si="6"/>
        <v>22-12-2002</v>
      </c>
      <c r="E101" t="s">
        <v>30</v>
      </c>
      <c r="F101" s="14" t="str">
        <f t="shared" si="4"/>
        <v>22-Dec-2002</v>
      </c>
      <c r="G101">
        <v>22</v>
      </c>
      <c r="H101">
        <f t="shared" si="7"/>
        <v>20</v>
      </c>
      <c r="I101">
        <v>0</v>
      </c>
      <c r="J101" s="7">
        <v>1391.53</v>
      </c>
      <c r="K101" t="s">
        <v>11</v>
      </c>
      <c r="L101" t="s">
        <v>16</v>
      </c>
      <c r="M101" t="s">
        <v>13</v>
      </c>
    </row>
    <row r="102" spans="1:13" x14ac:dyDescent="0.25">
      <c r="A102" t="s">
        <v>121</v>
      </c>
      <c r="B102">
        <v>1998</v>
      </c>
      <c r="C102">
        <f t="shared" si="5"/>
        <v>9</v>
      </c>
      <c r="D102" t="str">
        <f t="shared" si="6"/>
        <v>5-9-1998</v>
      </c>
      <c r="E102" t="s">
        <v>20</v>
      </c>
      <c r="F102" s="14" t="str">
        <f t="shared" si="4"/>
        <v>5-Sep-1998</v>
      </c>
      <c r="G102">
        <v>5</v>
      </c>
      <c r="H102">
        <f t="shared" si="7"/>
        <v>24</v>
      </c>
      <c r="I102">
        <v>0</v>
      </c>
      <c r="J102" s="7">
        <v>1400.44</v>
      </c>
      <c r="K102" t="s">
        <v>11</v>
      </c>
      <c r="L102" t="s">
        <v>11</v>
      </c>
      <c r="M102" t="s">
        <v>13</v>
      </c>
    </row>
    <row r="103" spans="1:13" x14ac:dyDescent="0.25">
      <c r="A103" t="s">
        <v>122</v>
      </c>
      <c r="B103">
        <v>1997</v>
      </c>
      <c r="C103">
        <f t="shared" si="5"/>
        <v>10</v>
      </c>
      <c r="D103" t="str">
        <f t="shared" si="6"/>
        <v>27-10-1997</v>
      </c>
      <c r="E103" t="s">
        <v>36</v>
      </c>
      <c r="F103" s="14" t="str">
        <f t="shared" si="4"/>
        <v>27-Oct-1997</v>
      </c>
      <c r="G103">
        <v>27</v>
      </c>
      <c r="H103">
        <f t="shared" si="7"/>
        <v>25</v>
      </c>
      <c r="I103">
        <v>0</v>
      </c>
      <c r="J103" s="7">
        <v>1402</v>
      </c>
      <c r="K103" t="s">
        <v>11</v>
      </c>
      <c r="L103" t="s">
        <v>12</v>
      </c>
      <c r="M103" t="s">
        <v>41</v>
      </c>
    </row>
    <row r="104" spans="1:13" x14ac:dyDescent="0.25">
      <c r="A104" t="s">
        <v>123</v>
      </c>
      <c r="B104">
        <v>1996</v>
      </c>
      <c r="C104">
        <f t="shared" si="5"/>
        <v>6</v>
      </c>
      <c r="D104" t="str">
        <f t="shared" si="6"/>
        <v>23-6-1996</v>
      </c>
      <c r="E104" t="s">
        <v>18</v>
      </c>
      <c r="F104" s="14" t="str">
        <f t="shared" si="4"/>
        <v>23-Jun-1996</v>
      </c>
      <c r="G104">
        <v>23</v>
      </c>
      <c r="H104">
        <f t="shared" si="7"/>
        <v>26</v>
      </c>
      <c r="I104">
        <v>0</v>
      </c>
      <c r="J104" s="7">
        <v>1417</v>
      </c>
      <c r="K104" t="s">
        <v>11</v>
      </c>
      <c r="L104" t="s">
        <v>12</v>
      </c>
      <c r="M104" t="s">
        <v>13</v>
      </c>
    </row>
    <row r="105" spans="1:13" x14ac:dyDescent="0.25">
      <c r="A105" t="s">
        <v>124</v>
      </c>
      <c r="B105">
        <v>2001</v>
      </c>
      <c r="C105">
        <f t="shared" si="5"/>
        <v>8</v>
      </c>
      <c r="D105" t="str">
        <f t="shared" si="6"/>
        <v>23-8-2001</v>
      </c>
      <c r="E105" t="s">
        <v>34</v>
      </c>
      <c r="F105" s="14" t="str">
        <f t="shared" si="4"/>
        <v>23-Aug-2001</v>
      </c>
      <c r="G105">
        <v>23</v>
      </c>
      <c r="H105">
        <f t="shared" si="7"/>
        <v>21</v>
      </c>
      <c r="I105">
        <v>0</v>
      </c>
      <c r="J105" s="7">
        <v>1421</v>
      </c>
      <c r="K105" t="s">
        <v>11</v>
      </c>
      <c r="L105" t="s">
        <v>11</v>
      </c>
      <c r="M105" t="s">
        <v>13</v>
      </c>
    </row>
    <row r="106" spans="1:13" x14ac:dyDescent="0.25">
      <c r="A106" t="s">
        <v>125</v>
      </c>
      <c r="B106">
        <v>1997</v>
      </c>
      <c r="C106">
        <f t="shared" si="5"/>
        <v>12</v>
      </c>
      <c r="D106" t="str">
        <f t="shared" si="6"/>
        <v>5-12-1997</v>
      </c>
      <c r="E106" t="s">
        <v>30</v>
      </c>
      <c r="F106" s="14" t="str">
        <f t="shared" si="4"/>
        <v>5-Dec-1997</v>
      </c>
      <c r="G106">
        <v>5</v>
      </c>
      <c r="H106">
        <f t="shared" si="7"/>
        <v>25</v>
      </c>
      <c r="I106">
        <v>0</v>
      </c>
      <c r="J106" s="7">
        <v>1422</v>
      </c>
      <c r="K106" t="s">
        <v>11</v>
      </c>
      <c r="L106" t="s">
        <v>11</v>
      </c>
      <c r="M106" t="s">
        <v>13</v>
      </c>
    </row>
    <row r="107" spans="1:13" x14ac:dyDescent="0.25">
      <c r="A107" t="s">
        <v>126</v>
      </c>
      <c r="B107">
        <v>2000</v>
      </c>
      <c r="C107">
        <f t="shared" si="5"/>
        <v>9</v>
      </c>
      <c r="D107" t="str">
        <f t="shared" si="6"/>
        <v>1-9-2000</v>
      </c>
      <c r="E107" t="s">
        <v>20</v>
      </c>
      <c r="F107" s="14" t="str">
        <f t="shared" si="4"/>
        <v>1-Sep-2000</v>
      </c>
      <c r="G107">
        <v>1</v>
      </c>
      <c r="H107">
        <f t="shared" si="7"/>
        <v>22</v>
      </c>
      <c r="I107">
        <v>0</v>
      </c>
      <c r="J107" s="7">
        <v>1438</v>
      </c>
      <c r="K107" t="s">
        <v>11</v>
      </c>
      <c r="L107" t="s">
        <v>11</v>
      </c>
      <c r="M107" t="s">
        <v>13</v>
      </c>
    </row>
    <row r="108" spans="1:13" x14ac:dyDescent="0.25">
      <c r="A108" t="s">
        <v>127</v>
      </c>
      <c r="B108">
        <v>1997</v>
      </c>
      <c r="C108">
        <f t="shared" si="5"/>
        <v>6</v>
      </c>
      <c r="D108" t="str">
        <f t="shared" si="6"/>
        <v>19-6-1997</v>
      </c>
      <c r="E108" t="s">
        <v>18</v>
      </c>
      <c r="F108" s="14" t="str">
        <f t="shared" si="4"/>
        <v>19-Jun-1997</v>
      </c>
      <c r="G108">
        <v>19</v>
      </c>
      <c r="H108">
        <f t="shared" si="7"/>
        <v>25</v>
      </c>
      <c r="I108">
        <v>0</v>
      </c>
      <c r="J108" s="7">
        <v>1445</v>
      </c>
      <c r="K108" t="s">
        <v>11</v>
      </c>
      <c r="L108" t="s">
        <v>16</v>
      </c>
      <c r="M108" t="s">
        <v>13</v>
      </c>
    </row>
    <row r="109" spans="1:13" x14ac:dyDescent="0.25">
      <c r="A109" t="s">
        <v>128</v>
      </c>
      <c r="B109">
        <v>2003</v>
      </c>
      <c r="C109">
        <f t="shared" si="5"/>
        <v>6</v>
      </c>
      <c r="D109" t="str">
        <f t="shared" si="6"/>
        <v>20-6-2003</v>
      </c>
      <c r="E109" t="s">
        <v>18</v>
      </c>
      <c r="F109" s="14" t="str">
        <f t="shared" si="4"/>
        <v>20-Jun-2003</v>
      </c>
      <c r="G109">
        <v>20</v>
      </c>
      <c r="H109">
        <f t="shared" si="7"/>
        <v>19</v>
      </c>
      <c r="I109">
        <v>0</v>
      </c>
      <c r="J109" s="7">
        <v>1467</v>
      </c>
      <c r="K109" t="s">
        <v>11</v>
      </c>
      <c r="L109" t="s">
        <v>11</v>
      </c>
      <c r="M109" t="s">
        <v>13</v>
      </c>
    </row>
    <row r="110" spans="1:13" x14ac:dyDescent="0.25">
      <c r="A110" t="s">
        <v>129</v>
      </c>
      <c r="B110">
        <v>1998</v>
      </c>
      <c r="C110">
        <f t="shared" si="5"/>
        <v>12</v>
      </c>
      <c r="D110" t="str">
        <f t="shared" si="6"/>
        <v>7-12-1998</v>
      </c>
      <c r="E110" t="s">
        <v>30</v>
      </c>
      <c r="F110" s="14" t="str">
        <f t="shared" si="4"/>
        <v>7-Dec-1998</v>
      </c>
      <c r="G110">
        <v>7</v>
      </c>
      <c r="H110">
        <f t="shared" si="7"/>
        <v>24</v>
      </c>
      <c r="I110">
        <v>0</v>
      </c>
      <c r="J110" s="7">
        <v>1477</v>
      </c>
      <c r="K110" t="s">
        <v>11</v>
      </c>
      <c r="L110" t="s">
        <v>16</v>
      </c>
      <c r="M110" t="s">
        <v>13</v>
      </c>
    </row>
    <row r="111" spans="1:13" x14ac:dyDescent="0.25">
      <c r="A111" t="s">
        <v>130</v>
      </c>
      <c r="B111">
        <v>1997</v>
      </c>
      <c r="C111">
        <f t="shared" si="5"/>
        <v>6</v>
      </c>
      <c r="D111" t="str">
        <f t="shared" si="6"/>
        <v>9-6-1997</v>
      </c>
      <c r="E111" t="s">
        <v>18</v>
      </c>
      <c r="F111" s="14" t="str">
        <f t="shared" si="4"/>
        <v>9-Jun-1997</v>
      </c>
      <c r="G111">
        <v>9</v>
      </c>
      <c r="H111">
        <f t="shared" si="7"/>
        <v>25</v>
      </c>
      <c r="I111">
        <v>0</v>
      </c>
      <c r="J111" s="7">
        <v>1481</v>
      </c>
      <c r="K111" t="s">
        <v>11</v>
      </c>
      <c r="L111" t="s">
        <v>16</v>
      </c>
      <c r="M111" t="s">
        <v>23</v>
      </c>
    </row>
    <row r="112" spans="1:13" x14ac:dyDescent="0.25">
      <c r="A112" t="s">
        <v>131</v>
      </c>
      <c r="B112">
        <v>1995</v>
      </c>
      <c r="C112">
        <f t="shared" si="5"/>
        <v>10</v>
      </c>
      <c r="D112" t="str">
        <f t="shared" si="6"/>
        <v>7-10-1995</v>
      </c>
      <c r="E112" t="s">
        <v>36</v>
      </c>
      <c r="F112" s="14" t="str">
        <f t="shared" si="4"/>
        <v>7-Oct-1995</v>
      </c>
      <c r="G112">
        <v>7</v>
      </c>
      <c r="H112">
        <f t="shared" si="7"/>
        <v>27</v>
      </c>
      <c r="I112">
        <v>0</v>
      </c>
      <c r="J112" s="7">
        <v>1493</v>
      </c>
      <c r="K112" t="s">
        <v>11</v>
      </c>
      <c r="L112" t="s">
        <v>12</v>
      </c>
      <c r="M112" t="s">
        <v>13</v>
      </c>
    </row>
    <row r="113" spans="1:13" x14ac:dyDescent="0.25">
      <c r="A113" t="s">
        <v>132</v>
      </c>
      <c r="B113">
        <v>1998</v>
      </c>
      <c r="C113">
        <f t="shared" si="5"/>
        <v>6</v>
      </c>
      <c r="D113" t="str">
        <f t="shared" si="6"/>
        <v>19-6-1998</v>
      </c>
      <c r="E113" t="s">
        <v>18</v>
      </c>
      <c r="F113" s="14" t="str">
        <f t="shared" si="4"/>
        <v>19-Jun-1998</v>
      </c>
      <c r="G113">
        <v>19</v>
      </c>
      <c r="H113">
        <f t="shared" si="7"/>
        <v>24</v>
      </c>
      <c r="I113">
        <v>0</v>
      </c>
      <c r="J113" s="7">
        <v>1497</v>
      </c>
      <c r="K113" t="s">
        <v>11</v>
      </c>
      <c r="L113" t="s">
        <v>11</v>
      </c>
      <c r="M113" t="s">
        <v>13</v>
      </c>
    </row>
    <row r="114" spans="1:13" x14ac:dyDescent="0.25">
      <c r="A114" t="s">
        <v>133</v>
      </c>
      <c r="B114">
        <v>2001</v>
      </c>
      <c r="C114">
        <f t="shared" si="5"/>
        <v>8</v>
      </c>
      <c r="D114" t="str">
        <f t="shared" si="6"/>
        <v>25-8-2001</v>
      </c>
      <c r="E114" t="s">
        <v>34</v>
      </c>
      <c r="F114" s="14" t="str">
        <f t="shared" si="4"/>
        <v>25-Aug-2001</v>
      </c>
      <c r="G114">
        <v>25</v>
      </c>
      <c r="H114">
        <f t="shared" si="7"/>
        <v>21</v>
      </c>
      <c r="I114">
        <v>0</v>
      </c>
      <c r="J114" s="7">
        <v>1515.34</v>
      </c>
      <c r="K114" t="s">
        <v>11</v>
      </c>
      <c r="L114" t="s">
        <v>12</v>
      </c>
      <c r="M114" t="s">
        <v>13</v>
      </c>
    </row>
    <row r="115" spans="1:13" x14ac:dyDescent="0.25">
      <c r="A115" t="s">
        <v>134</v>
      </c>
      <c r="B115">
        <v>2001</v>
      </c>
      <c r="C115">
        <f t="shared" si="5"/>
        <v>7</v>
      </c>
      <c r="D115" t="str">
        <f t="shared" si="6"/>
        <v>7-7-2001</v>
      </c>
      <c r="E115" t="s">
        <v>10</v>
      </c>
      <c r="F115" s="14" t="str">
        <f t="shared" si="4"/>
        <v>7-Jul-2001</v>
      </c>
      <c r="G115">
        <v>7</v>
      </c>
      <c r="H115">
        <f t="shared" si="7"/>
        <v>21</v>
      </c>
      <c r="I115">
        <v>0</v>
      </c>
      <c r="J115" s="7">
        <v>1526.31</v>
      </c>
      <c r="K115" t="s">
        <v>11</v>
      </c>
      <c r="L115" t="s">
        <v>12</v>
      </c>
      <c r="M115" t="s">
        <v>41</v>
      </c>
    </row>
    <row r="116" spans="1:13" x14ac:dyDescent="0.25">
      <c r="A116" t="s">
        <v>135</v>
      </c>
      <c r="B116">
        <v>2001</v>
      </c>
      <c r="C116">
        <f t="shared" si="5"/>
        <v>6</v>
      </c>
      <c r="D116" t="str">
        <f t="shared" si="6"/>
        <v>2-6-2001</v>
      </c>
      <c r="E116" t="s">
        <v>18</v>
      </c>
      <c r="F116" s="14" t="str">
        <f t="shared" si="4"/>
        <v>2-Jun-2001</v>
      </c>
      <c r="G116">
        <v>2</v>
      </c>
      <c r="H116">
        <f t="shared" si="7"/>
        <v>22</v>
      </c>
      <c r="I116">
        <v>0</v>
      </c>
      <c r="J116" s="7">
        <v>1532.47</v>
      </c>
      <c r="K116" t="s">
        <v>11</v>
      </c>
      <c r="L116" t="s">
        <v>11</v>
      </c>
      <c r="M116" t="s">
        <v>13</v>
      </c>
    </row>
    <row r="117" spans="1:13" x14ac:dyDescent="0.25">
      <c r="A117" t="s">
        <v>136</v>
      </c>
      <c r="B117">
        <v>2001</v>
      </c>
      <c r="C117">
        <f t="shared" si="5"/>
        <v>12</v>
      </c>
      <c r="D117" t="str">
        <f t="shared" si="6"/>
        <v>5-12-2001</v>
      </c>
      <c r="E117" t="s">
        <v>30</v>
      </c>
      <c r="F117" s="14" t="str">
        <f t="shared" si="4"/>
        <v>5-Dec-2001</v>
      </c>
      <c r="G117">
        <v>5</v>
      </c>
      <c r="H117">
        <f t="shared" si="7"/>
        <v>21</v>
      </c>
      <c r="I117">
        <v>0</v>
      </c>
      <c r="J117" s="7">
        <v>1534.3</v>
      </c>
      <c r="K117" t="s">
        <v>11</v>
      </c>
      <c r="L117" t="s">
        <v>11</v>
      </c>
      <c r="M117" t="s">
        <v>13</v>
      </c>
    </row>
    <row r="118" spans="1:13" x14ac:dyDescent="0.25">
      <c r="A118" t="s">
        <v>137</v>
      </c>
      <c r="B118">
        <v>1992</v>
      </c>
      <c r="C118">
        <f t="shared" si="5"/>
        <v>9</v>
      </c>
      <c r="D118" t="str">
        <f t="shared" si="6"/>
        <v>22-9-1992</v>
      </c>
      <c r="E118" t="s">
        <v>20</v>
      </c>
      <c r="F118" s="14" t="str">
        <f t="shared" si="4"/>
        <v>22-Sep-1992</v>
      </c>
      <c r="G118">
        <v>22</v>
      </c>
      <c r="H118">
        <f t="shared" si="7"/>
        <v>30</v>
      </c>
      <c r="I118">
        <v>0</v>
      </c>
      <c r="J118" s="7">
        <v>1566.88</v>
      </c>
      <c r="K118" t="s">
        <v>11</v>
      </c>
      <c r="L118" t="s">
        <v>16</v>
      </c>
      <c r="M118" t="s">
        <v>13</v>
      </c>
    </row>
    <row r="119" spans="1:13" x14ac:dyDescent="0.25">
      <c r="A119" t="s">
        <v>138</v>
      </c>
      <c r="B119">
        <v>2004</v>
      </c>
      <c r="C119">
        <f t="shared" si="5"/>
        <v>11</v>
      </c>
      <c r="D119" t="str">
        <f t="shared" si="6"/>
        <v>19-11-2004</v>
      </c>
      <c r="E119" t="s">
        <v>15</v>
      </c>
      <c r="F119" s="14" t="str">
        <f t="shared" si="4"/>
        <v>19-Nov-2004</v>
      </c>
      <c r="G119">
        <v>19</v>
      </c>
      <c r="H119">
        <f t="shared" si="7"/>
        <v>18</v>
      </c>
      <c r="I119">
        <v>0</v>
      </c>
      <c r="J119" s="7">
        <v>1607.51</v>
      </c>
      <c r="K119" t="s">
        <v>11</v>
      </c>
      <c r="L119" t="s">
        <v>12</v>
      </c>
      <c r="M119" t="s">
        <v>13</v>
      </c>
    </row>
    <row r="120" spans="1:13" x14ac:dyDescent="0.25">
      <c r="A120" t="s">
        <v>139</v>
      </c>
      <c r="B120">
        <v>2004</v>
      </c>
      <c r="C120">
        <f t="shared" si="5"/>
        <v>7</v>
      </c>
      <c r="D120" t="str">
        <f t="shared" si="6"/>
        <v>22-7-2004</v>
      </c>
      <c r="E120" t="s">
        <v>10</v>
      </c>
      <c r="F120" s="14" t="str">
        <f t="shared" si="4"/>
        <v>22-Jul-2004</v>
      </c>
      <c r="G120">
        <v>22</v>
      </c>
      <c r="H120">
        <f t="shared" si="7"/>
        <v>18</v>
      </c>
      <c r="I120">
        <v>0</v>
      </c>
      <c r="J120" s="7">
        <v>1615.77</v>
      </c>
      <c r="K120" t="s">
        <v>11</v>
      </c>
      <c r="L120" t="s">
        <v>16</v>
      </c>
      <c r="M120" t="s">
        <v>13</v>
      </c>
    </row>
    <row r="121" spans="1:13" x14ac:dyDescent="0.25">
      <c r="A121" t="s">
        <v>140</v>
      </c>
      <c r="B121">
        <v>1995</v>
      </c>
      <c r="C121">
        <f t="shared" si="5"/>
        <v>8</v>
      </c>
      <c r="D121" t="str">
        <f t="shared" si="6"/>
        <v>5-8-1995</v>
      </c>
      <c r="E121" t="s">
        <v>34</v>
      </c>
      <c r="F121" s="14" t="str">
        <f t="shared" si="4"/>
        <v>5-Aug-1995</v>
      </c>
      <c r="G121">
        <v>5</v>
      </c>
      <c r="H121">
        <f t="shared" si="7"/>
        <v>27</v>
      </c>
      <c r="I121">
        <v>0</v>
      </c>
      <c r="J121" s="7">
        <v>1617.16</v>
      </c>
      <c r="K121" t="s">
        <v>11</v>
      </c>
      <c r="L121" t="s">
        <v>16</v>
      </c>
      <c r="M121" t="s">
        <v>13</v>
      </c>
    </row>
    <row r="122" spans="1:13" x14ac:dyDescent="0.25">
      <c r="A122" t="s">
        <v>141</v>
      </c>
      <c r="B122">
        <v>2003</v>
      </c>
      <c r="C122">
        <f t="shared" si="5"/>
        <v>9</v>
      </c>
      <c r="D122" t="str">
        <f t="shared" si="6"/>
        <v>14-9-2003</v>
      </c>
      <c r="E122" t="s">
        <v>20</v>
      </c>
      <c r="F122" s="14" t="str">
        <f t="shared" si="4"/>
        <v>14-Sep-2003</v>
      </c>
      <c r="G122">
        <v>14</v>
      </c>
      <c r="H122">
        <f t="shared" si="7"/>
        <v>19</v>
      </c>
      <c r="I122">
        <v>0</v>
      </c>
      <c r="J122" s="7">
        <v>1621.34</v>
      </c>
      <c r="K122" t="s">
        <v>11</v>
      </c>
      <c r="L122" t="s">
        <v>11</v>
      </c>
      <c r="M122" t="s">
        <v>23</v>
      </c>
    </row>
    <row r="123" spans="1:13" x14ac:dyDescent="0.25">
      <c r="A123" t="s">
        <v>142</v>
      </c>
      <c r="B123">
        <v>2004</v>
      </c>
      <c r="C123">
        <f t="shared" si="5"/>
        <v>8</v>
      </c>
      <c r="D123" t="str">
        <f t="shared" si="6"/>
        <v>21-8-2004</v>
      </c>
      <c r="E123" t="s">
        <v>34</v>
      </c>
      <c r="F123" s="14" t="str">
        <f t="shared" si="4"/>
        <v>21-Aug-2004</v>
      </c>
      <c r="G123">
        <v>21</v>
      </c>
      <c r="H123">
        <f t="shared" si="7"/>
        <v>18</v>
      </c>
      <c r="I123">
        <v>0</v>
      </c>
      <c r="J123" s="7">
        <v>1621.88</v>
      </c>
      <c r="K123" t="s">
        <v>11</v>
      </c>
      <c r="L123" t="s">
        <v>11</v>
      </c>
      <c r="M123" t="s">
        <v>13</v>
      </c>
    </row>
    <row r="124" spans="1:13" x14ac:dyDescent="0.25">
      <c r="A124" t="s">
        <v>143</v>
      </c>
      <c r="B124">
        <v>2004</v>
      </c>
      <c r="C124">
        <f t="shared" si="5"/>
        <v>7</v>
      </c>
      <c r="D124" t="str">
        <f t="shared" si="6"/>
        <v>25-7-2004</v>
      </c>
      <c r="E124" t="s">
        <v>10</v>
      </c>
      <c r="F124" s="14" t="str">
        <f t="shared" si="4"/>
        <v>25-Jul-2004</v>
      </c>
      <c r="G124">
        <v>25</v>
      </c>
      <c r="H124">
        <f t="shared" si="7"/>
        <v>18</v>
      </c>
      <c r="I124">
        <v>0</v>
      </c>
      <c r="J124" s="7">
        <v>1622.19</v>
      </c>
      <c r="K124" t="s">
        <v>11</v>
      </c>
      <c r="L124" t="s">
        <v>16</v>
      </c>
      <c r="M124" t="s">
        <v>13</v>
      </c>
    </row>
    <row r="125" spans="1:13" x14ac:dyDescent="0.25">
      <c r="A125" t="s">
        <v>144</v>
      </c>
      <c r="B125">
        <v>2003</v>
      </c>
      <c r="C125">
        <f t="shared" si="5"/>
        <v>9</v>
      </c>
      <c r="D125" t="str">
        <f t="shared" si="6"/>
        <v>9-9-2003</v>
      </c>
      <c r="E125" t="s">
        <v>20</v>
      </c>
      <c r="F125" s="14" t="str">
        <f t="shared" si="4"/>
        <v>9-Sep-2003</v>
      </c>
      <c r="G125">
        <v>9</v>
      </c>
      <c r="H125">
        <f t="shared" si="7"/>
        <v>19</v>
      </c>
      <c r="I125">
        <v>0</v>
      </c>
      <c r="J125" s="7">
        <v>1625.43</v>
      </c>
      <c r="K125" t="s">
        <v>11</v>
      </c>
      <c r="L125" t="s">
        <v>12</v>
      </c>
      <c r="M125" t="s">
        <v>23</v>
      </c>
    </row>
    <row r="126" spans="1:13" x14ac:dyDescent="0.25">
      <c r="A126" t="s">
        <v>145</v>
      </c>
      <c r="B126">
        <v>2003</v>
      </c>
      <c r="C126">
        <f t="shared" si="5"/>
        <v>12</v>
      </c>
      <c r="D126" t="str">
        <f t="shared" si="6"/>
        <v>4-12-2003</v>
      </c>
      <c r="E126" t="s">
        <v>30</v>
      </c>
      <c r="F126" s="14" t="str">
        <f t="shared" si="4"/>
        <v>4-Dec-2003</v>
      </c>
      <c r="G126">
        <v>4</v>
      </c>
      <c r="H126">
        <f t="shared" si="7"/>
        <v>19</v>
      </c>
      <c r="I126">
        <v>0</v>
      </c>
      <c r="J126" s="7">
        <v>1627.28</v>
      </c>
      <c r="K126" t="s">
        <v>11</v>
      </c>
      <c r="L126" t="s">
        <v>11</v>
      </c>
      <c r="M126" t="s">
        <v>23</v>
      </c>
    </row>
    <row r="127" spans="1:13" x14ac:dyDescent="0.25">
      <c r="A127" t="s">
        <v>146</v>
      </c>
      <c r="B127">
        <v>2003</v>
      </c>
      <c r="C127">
        <f t="shared" si="5"/>
        <v>7</v>
      </c>
      <c r="D127" t="str">
        <f t="shared" si="6"/>
        <v>17-7-2003</v>
      </c>
      <c r="E127" t="s">
        <v>10</v>
      </c>
      <c r="F127" s="14" t="str">
        <f t="shared" si="4"/>
        <v>17-Jul-2003</v>
      </c>
      <c r="G127">
        <v>17</v>
      </c>
      <c r="H127">
        <f t="shared" si="7"/>
        <v>19</v>
      </c>
      <c r="I127">
        <v>0</v>
      </c>
      <c r="J127" s="7">
        <v>1628.47</v>
      </c>
      <c r="K127" t="s">
        <v>11</v>
      </c>
      <c r="L127" t="s">
        <v>16</v>
      </c>
      <c r="M127" t="s">
        <v>23</v>
      </c>
    </row>
    <row r="128" spans="1:13" x14ac:dyDescent="0.25">
      <c r="A128" t="s">
        <v>147</v>
      </c>
      <c r="B128">
        <v>2004</v>
      </c>
      <c r="C128">
        <f t="shared" si="5"/>
        <v>10</v>
      </c>
      <c r="D128" t="str">
        <f t="shared" si="6"/>
        <v>4-10-2004</v>
      </c>
      <c r="E128" t="s">
        <v>36</v>
      </c>
      <c r="F128" s="14" t="str">
        <f t="shared" si="4"/>
        <v>4-Oct-2004</v>
      </c>
      <c r="G128">
        <v>4</v>
      </c>
      <c r="H128">
        <f t="shared" si="7"/>
        <v>18</v>
      </c>
      <c r="I128">
        <v>0</v>
      </c>
      <c r="J128" s="7">
        <v>1629.83</v>
      </c>
      <c r="K128" t="s">
        <v>11</v>
      </c>
      <c r="L128" t="s">
        <v>11</v>
      </c>
      <c r="M128" t="s">
        <v>13</v>
      </c>
    </row>
    <row r="129" spans="1:13" x14ac:dyDescent="0.25">
      <c r="A129" t="s">
        <v>148</v>
      </c>
      <c r="B129">
        <v>2004</v>
      </c>
      <c r="C129">
        <f t="shared" si="5"/>
        <v>12</v>
      </c>
      <c r="D129" t="str">
        <f t="shared" si="6"/>
        <v>5-12-2004</v>
      </c>
      <c r="E129" t="s">
        <v>30</v>
      </c>
      <c r="F129" s="14" t="str">
        <f t="shared" si="4"/>
        <v>5-Dec-2004</v>
      </c>
      <c r="G129">
        <v>5</v>
      </c>
      <c r="H129">
        <f t="shared" si="7"/>
        <v>18</v>
      </c>
      <c r="I129">
        <v>0</v>
      </c>
      <c r="J129" s="7">
        <v>1631.67</v>
      </c>
      <c r="K129" t="s">
        <v>11</v>
      </c>
      <c r="L129" t="s">
        <v>12</v>
      </c>
      <c r="M129" t="s">
        <v>13</v>
      </c>
    </row>
    <row r="130" spans="1:13" x14ac:dyDescent="0.25">
      <c r="A130" t="s">
        <v>149</v>
      </c>
      <c r="B130">
        <v>2004</v>
      </c>
      <c r="C130">
        <f t="shared" si="5"/>
        <v>7</v>
      </c>
      <c r="D130" t="str">
        <f t="shared" si="6"/>
        <v>9-7-2004</v>
      </c>
      <c r="E130" t="s">
        <v>10</v>
      </c>
      <c r="F130" s="14" t="str">
        <f t="shared" ref="F130:F193" si="8">CONCATENATE(G130,"-",E130,"-",B130)</f>
        <v>9-Jul-2004</v>
      </c>
      <c r="G130">
        <v>9</v>
      </c>
      <c r="H130">
        <f t="shared" si="7"/>
        <v>18</v>
      </c>
      <c r="I130">
        <v>0</v>
      </c>
      <c r="J130" s="7">
        <v>1631.82</v>
      </c>
      <c r="K130" t="s">
        <v>11</v>
      </c>
      <c r="L130" t="s">
        <v>16</v>
      </c>
      <c r="M130" t="s">
        <v>13</v>
      </c>
    </row>
    <row r="131" spans="1:13" x14ac:dyDescent="0.25">
      <c r="A131" t="s">
        <v>150</v>
      </c>
      <c r="B131">
        <v>2003</v>
      </c>
      <c r="C131">
        <f t="shared" ref="C131:C194" si="9">MONTH(DATEVALUE(F131))</f>
        <v>10</v>
      </c>
      <c r="D131" t="str">
        <f t="shared" ref="D131:D194" si="10">CONCATENATE(G131,"-",C131,"-",B131)</f>
        <v>3-10-2003</v>
      </c>
      <c r="E131" t="s">
        <v>36</v>
      </c>
      <c r="F131" s="14" t="str">
        <f t="shared" si="8"/>
        <v>3-Oct-2003</v>
      </c>
      <c r="G131">
        <v>3</v>
      </c>
      <c r="H131">
        <f t="shared" si="7"/>
        <v>19</v>
      </c>
      <c r="I131">
        <v>0</v>
      </c>
      <c r="J131" s="7">
        <v>1632.04</v>
      </c>
      <c r="K131" t="s">
        <v>11</v>
      </c>
      <c r="L131" t="s">
        <v>11</v>
      </c>
      <c r="M131" t="s">
        <v>23</v>
      </c>
    </row>
    <row r="132" spans="1:13" x14ac:dyDescent="0.25">
      <c r="A132" t="s">
        <v>151</v>
      </c>
      <c r="B132">
        <v>2003</v>
      </c>
      <c r="C132">
        <f t="shared" si="9"/>
        <v>9</v>
      </c>
      <c r="D132" t="str">
        <f t="shared" si="10"/>
        <v>16-9-2003</v>
      </c>
      <c r="E132" t="s">
        <v>20</v>
      </c>
      <c r="F132" s="14" t="str">
        <f t="shared" si="8"/>
        <v>16-Sep-2003</v>
      </c>
      <c r="G132">
        <v>16</v>
      </c>
      <c r="H132">
        <f t="shared" si="7"/>
        <v>19</v>
      </c>
      <c r="I132">
        <v>0</v>
      </c>
      <c r="J132" s="7">
        <v>1632.56</v>
      </c>
      <c r="K132" t="s">
        <v>11</v>
      </c>
      <c r="L132" t="s">
        <v>11</v>
      </c>
      <c r="M132" t="s">
        <v>23</v>
      </c>
    </row>
    <row r="133" spans="1:13" x14ac:dyDescent="0.25">
      <c r="A133" t="s">
        <v>152</v>
      </c>
      <c r="B133">
        <v>2004</v>
      </c>
      <c r="C133">
        <f t="shared" si="9"/>
        <v>12</v>
      </c>
      <c r="D133" t="str">
        <f t="shared" si="10"/>
        <v>13-12-2004</v>
      </c>
      <c r="E133" t="s">
        <v>30</v>
      </c>
      <c r="F133" s="14" t="str">
        <f t="shared" si="8"/>
        <v>13-Dec-2004</v>
      </c>
      <c r="G133">
        <v>13</v>
      </c>
      <c r="H133">
        <f t="shared" ref="H133:H196" si="11">DATEDIF(F133,$P$2,"Y")</f>
        <v>18</v>
      </c>
      <c r="I133">
        <v>0</v>
      </c>
      <c r="J133" s="7">
        <v>1633.04</v>
      </c>
      <c r="K133" t="s">
        <v>11</v>
      </c>
      <c r="L133" t="s">
        <v>11</v>
      </c>
      <c r="M133" t="s">
        <v>13</v>
      </c>
    </row>
    <row r="134" spans="1:13" x14ac:dyDescent="0.25">
      <c r="A134" t="s">
        <v>153</v>
      </c>
      <c r="B134">
        <v>2004</v>
      </c>
      <c r="C134">
        <f t="shared" si="9"/>
        <v>8</v>
      </c>
      <c r="D134" t="str">
        <f t="shared" si="10"/>
        <v>8-8-2004</v>
      </c>
      <c r="E134" t="s">
        <v>34</v>
      </c>
      <c r="F134" s="14" t="str">
        <f t="shared" si="8"/>
        <v>8-Aug-2004</v>
      </c>
      <c r="G134">
        <v>8</v>
      </c>
      <c r="H134">
        <f t="shared" si="11"/>
        <v>18</v>
      </c>
      <c r="I134">
        <v>0</v>
      </c>
      <c r="J134" s="7">
        <v>1633.96</v>
      </c>
      <c r="K134" t="s">
        <v>11</v>
      </c>
      <c r="L134" t="s">
        <v>16</v>
      </c>
      <c r="M134" t="s">
        <v>13</v>
      </c>
    </row>
    <row r="135" spans="1:13" x14ac:dyDescent="0.25">
      <c r="A135" t="s">
        <v>154</v>
      </c>
      <c r="B135">
        <v>2004</v>
      </c>
      <c r="C135">
        <f t="shared" si="9"/>
        <v>6</v>
      </c>
      <c r="D135" t="str">
        <f t="shared" si="10"/>
        <v>13-6-2004</v>
      </c>
      <c r="E135" t="s">
        <v>18</v>
      </c>
      <c r="F135" s="14" t="str">
        <f t="shared" si="8"/>
        <v>13-Jun-2004</v>
      </c>
      <c r="G135">
        <v>13</v>
      </c>
      <c r="H135">
        <f t="shared" si="11"/>
        <v>18</v>
      </c>
      <c r="I135">
        <v>0</v>
      </c>
      <c r="J135" s="7">
        <v>1634.57</v>
      </c>
      <c r="K135" t="s">
        <v>11</v>
      </c>
      <c r="L135" t="s">
        <v>11</v>
      </c>
      <c r="M135" t="s">
        <v>13</v>
      </c>
    </row>
    <row r="136" spans="1:13" x14ac:dyDescent="0.25">
      <c r="A136" t="s">
        <v>155</v>
      </c>
      <c r="B136">
        <v>2003</v>
      </c>
      <c r="C136">
        <f t="shared" si="9"/>
        <v>12</v>
      </c>
      <c r="D136" t="str">
        <f t="shared" si="10"/>
        <v>30-12-2003</v>
      </c>
      <c r="E136" t="s">
        <v>30</v>
      </c>
      <c r="F136" s="14" t="str">
        <f t="shared" si="8"/>
        <v>30-Dec-2003</v>
      </c>
      <c r="G136">
        <v>30</v>
      </c>
      <c r="H136">
        <f t="shared" si="11"/>
        <v>19</v>
      </c>
      <c r="I136">
        <v>0</v>
      </c>
      <c r="J136" s="7">
        <v>1635.73</v>
      </c>
      <c r="K136" t="s">
        <v>11</v>
      </c>
      <c r="L136" t="s">
        <v>12</v>
      </c>
      <c r="M136" t="s">
        <v>23</v>
      </c>
    </row>
    <row r="137" spans="1:13" x14ac:dyDescent="0.25">
      <c r="A137" t="s">
        <v>156</v>
      </c>
      <c r="B137">
        <v>2003</v>
      </c>
      <c r="C137">
        <f t="shared" si="9"/>
        <v>9</v>
      </c>
      <c r="D137" t="str">
        <f t="shared" si="10"/>
        <v>16-9-2003</v>
      </c>
      <c r="E137" t="s">
        <v>20</v>
      </c>
      <c r="F137" s="14" t="str">
        <f t="shared" si="8"/>
        <v>16-Sep-2003</v>
      </c>
      <c r="G137">
        <v>16</v>
      </c>
      <c r="H137">
        <f t="shared" si="11"/>
        <v>19</v>
      </c>
      <c r="I137">
        <v>0</v>
      </c>
      <c r="J137" s="7">
        <v>1639.56</v>
      </c>
      <c r="K137" t="s">
        <v>11</v>
      </c>
      <c r="L137" t="s">
        <v>11</v>
      </c>
      <c r="M137" t="s">
        <v>23</v>
      </c>
    </row>
    <row r="138" spans="1:13" x14ac:dyDescent="0.25">
      <c r="A138" t="s">
        <v>157</v>
      </c>
      <c r="B138">
        <v>2003</v>
      </c>
      <c r="C138">
        <f t="shared" si="9"/>
        <v>8</v>
      </c>
      <c r="D138" t="str">
        <f t="shared" si="10"/>
        <v>21-8-2003</v>
      </c>
      <c r="E138" t="s">
        <v>34</v>
      </c>
      <c r="F138" s="14" t="str">
        <f t="shared" si="8"/>
        <v>21-Aug-2003</v>
      </c>
      <c r="G138">
        <v>21</v>
      </c>
      <c r="H138">
        <f t="shared" si="11"/>
        <v>19</v>
      </c>
      <c r="I138">
        <v>0</v>
      </c>
      <c r="J138" s="7">
        <v>1639.56</v>
      </c>
      <c r="K138" t="s">
        <v>11</v>
      </c>
      <c r="L138" t="s">
        <v>11</v>
      </c>
      <c r="M138" t="s">
        <v>23</v>
      </c>
    </row>
    <row r="139" spans="1:13" x14ac:dyDescent="0.25">
      <c r="A139" t="s">
        <v>158</v>
      </c>
      <c r="B139">
        <v>2003</v>
      </c>
      <c r="C139">
        <f t="shared" si="9"/>
        <v>12</v>
      </c>
      <c r="D139" t="str">
        <f t="shared" si="10"/>
        <v>30-12-2003</v>
      </c>
      <c r="E139" t="s">
        <v>30</v>
      </c>
      <c r="F139" s="14" t="str">
        <f t="shared" si="8"/>
        <v>30-Dec-2003</v>
      </c>
      <c r="G139">
        <v>30</v>
      </c>
      <c r="H139">
        <f t="shared" si="11"/>
        <v>19</v>
      </c>
      <c r="I139">
        <v>0</v>
      </c>
      <c r="J139" s="7">
        <v>1646.43</v>
      </c>
      <c r="K139" t="s">
        <v>11</v>
      </c>
      <c r="L139" t="s">
        <v>16</v>
      </c>
      <c r="M139" t="s">
        <v>23</v>
      </c>
    </row>
    <row r="140" spans="1:13" x14ac:dyDescent="0.25">
      <c r="A140" t="s">
        <v>159</v>
      </c>
      <c r="B140">
        <v>2000</v>
      </c>
      <c r="C140">
        <f t="shared" si="9"/>
        <v>10</v>
      </c>
      <c r="D140" t="str">
        <f t="shared" si="10"/>
        <v>23-10-2000</v>
      </c>
      <c r="E140" t="s">
        <v>36</v>
      </c>
      <c r="F140" s="14" t="str">
        <f t="shared" si="8"/>
        <v>23-Oct-2000</v>
      </c>
      <c r="G140">
        <v>23</v>
      </c>
      <c r="H140">
        <f t="shared" si="11"/>
        <v>22</v>
      </c>
      <c r="I140">
        <v>0</v>
      </c>
      <c r="J140" s="7">
        <v>1665</v>
      </c>
      <c r="K140" t="s">
        <v>11</v>
      </c>
      <c r="L140" t="s">
        <v>11</v>
      </c>
      <c r="M140" t="s">
        <v>13</v>
      </c>
    </row>
    <row r="141" spans="1:13" x14ac:dyDescent="0.25">
      <c r="A141" t="s">
        <v>160</v>
      </c>
      <c r="B141">
        <v>2000</v>
      </c>
      <c r="C141">
        <f t="shared" si="9"/>
        <v>6</v>
      </c>
      <c r="D141" t="str">
        <f t="shared" si="10"/>
        <v>10-6-2000</v>
      </c>
      <c r="E141" t="s">
        <v>18</v>
      </c>
      <c r="F141" s="14" t="str">
        <f t="shared" si="8"/>
        <v>10-Jun-2000</v>
      </c>
      <c r="G141">
        <v>10</v>
      </c>
      <c r="H141">
        <f t="shared" si="11"/>
        <v>22</v>
      </c>
      <c r="I141">
        <v>0</v>
      </c>
      <c r="J141" s="7">
        <v>1674.63</v>
      </c>
      <c r="K141" t="s">
        <v>11</v>
      </c>
      <c r="L141" t="s">
        <v>11</v>
      </c>
      <c r="M141" t="s">
        <v>13</v>
      </c>
    </row>
    <row r="142" spans="1:13" x14ac:dyDescent="0.25">
      <c r="A142" t="s">
        <v>161</v>
      </c>
      <c r="B142">
        <v>2000</v>
      </c>
      <c r="C142">
        <f t="shared" si="9"/>
        <v>10</v>
      </c>
      <c r="D142" t="str">
        <f t="shared" si="10"/>
        <v>21-10-2000</v>
      </c>
      <c r="E142" t="s">
        <v>36</v>
      </c>
      <c r="F142" s="14" t="str">
        <f t="shared" si="8"/>
        <v>21-Oct-2000</v>
      </c>
      <c r="G142">
        <v>21</v>
      </c>
      <c r="H142">
        <f t="shared" si="11"/>
        <v>22</v>
      </c>
      <c r="I142">
        <v>0</v>
      </c>
      <c r="J142" s="7">
        <v>1682.6</v>
      </c>
      <c r="K142" t="s">
        <v>11</v>
      </c>
      <c r="L142" t="s">
        <v>11</v>
      </c>
      <c r="M142" t="s">
        <v>41</v>
      </c>
    </row>
    <row r="143" spans="1:13" x14ac:dyDescent="0.25">
      <c r="A143" t="s">
        <v>162</v>
      </c>
      <c r="B143">
        <v>2004</v>
      </c>
      <c r="C143">
        <f t="shared" si="9"/>
        <v>11</v>
      </c>
      <c r="D143" t="str">
        <f t="shared" si="10"/>
        <v>17-11-2004</v>
      </c>
      <c r="E143" t="s">
        <v>15</v>
      </c>
      <c r="F143" s="14" t="str">
        <f t="shared" si="8"/>
        <v>17-Nov-2004</v>
      </c>
      <c r="G143">
        <v>17</v>
      </c>
      <c r="H143">
        <f t="shared" si="11"/>
        <v>18</v>
      </c>
      <c r="I143">
        <v>0</v>
      </c>
      <c r="J143" s="7">
        <v>1694.8</v>
      </c>
      <c r="K143" t="s">
        <v>11</v>
      </c>
      <c r="L143" t="s">
        <v>11</v>
      </c>
      <c r="M143" t="s">
        <v>163</v>
      </c>
    </row>
    <row r="144" spans="1:13" x14ac:dyDescent="0.25">
      <c r="A144" t="s">
        <v>164</v>
      </c>
      <c r="B144">
        <v>2004</v>
      </c>
      <c r="C144">
        <f t="shared" si="9"/>
        <v>12</v>
      </c>
      <c r="D144" t="str">
        <f t="shared" si="10"/>
        <v>10-12-2004</v>
      </c>
      <c r="E144" t="s">
        <v>30</v>
      </c>
      <c r="F144" s="14" t="str">
        <f t="shared" si="8"/>
        <v>10-Dec-2004</v>
      </c>
      <c r="G144">
        <v>10</v>
      </c>
      <c r="H144">
        <f t="shared" si="11"/>
        <v>18</v>
      </c>
      <c r="I144">
        <v>0</v>
      </c>
      <c r="J144" s="7">
        <v>1702.46</v>
      </c>
      <c r="K144" t="s">
        <v>11</v>
      </c>
      <c r="L144" t="s">
        <v>12</v>
      </c>
      <c r="M144" t="s">
        <v>165</v>
      </c>
    </row>
    <row r="145" spans="1:13" x14ac:dyDescent="0.25">
      <c r="A145" t="s">
        <v>166</v>
      </c>
      <c r="B145">
        <v>2004</v>
      </c>
      <c r="C145">
        <f t="shared" si="9"/>
        <v>11</v>
      </c>
      <c r="D145" t="str">
        <f t="shared" si="10"/>
        <v>7-11-2004</v>
      </c>
      <c r="E145" t="s">
        <v>15</v>
      </c>
      <c r="F145" s="14" t="str">
        <f t="shared" si="8"/>
        <v>7-Nov-2004</v>
      </c>
      <c r="G145">
        <v>7</v>
      </c>
      <c r="H145">
        <f t="shared" si="11"/>
        <v>18</v>
      </c>
      <c r="I145">
        <v>0</v>
      </c>
      <c r="J145" s="7">
        <v>1704.57</v>
      </c>
      <c r="K145" t="s">
        <v>11</v>
      </c>
      <c r="L145" t="s">
        <v>16</v>
      </c>
      <c r="M145" t="s">
        <v>167</v>
      </c>
    </row>
    <row r="146" spans="1:13" x14ac:dyDescent="0.25">
      <c r="A146" t="s">
        <v>168</v>
      </c>
      <c r="B146">
        <v>2004</v>
      </c>
      <c r="C146">
        <f t="shared" si="9"/>
        <v>12</v>
      </c>
      <c r="D146" t="str">
        <f t="shared" si="10"/>
        <v>14-12-2004</v>
      </c>
      <c r="E146" t="s">
        <v>30</v>
      </c>
      <c r="F146" s="14" t="str">
        <f t="shared" si="8"/>
        <v>14-Dec-2004</v>
      </c>
      <c r="G146">
        <v>14</v>
      </c>
      <c r="H146">
        <f t="shared" si="11"/>
        <v>18</v>
      </c>
      <c r="I146">
        <v>0</v>
      </c>
      <c r="J146" s="7">
        <v>1704.7</v>
      </c>
      <c r="K146" t="s">
        <v>11</v>
      </c>
      <c r="L146" t="s">
        <v>12</v>
      </c>
      <c r="M146" t="s">
        <v>169</v>
      </c>
    </row>
    <row r="147" spans="1:13" x14ac:dyDescent="0.25">
      <c r="A147" t="s">
        <v>170</v>
      </c>
      <c r="B147">
        <v>2004</v>
      </c>
      <c r="C147">
        <f t="shared" si="9"/>
        <v>12</v>
      </c>
      <c r="D147" t="str">
        <f t="shared" si="10"/>
        <v>6-12-2004</v>
      </c>
      <c r="E147" t="s">
        <v>30</v>
      </c>
      <c r="F147" s="14" t="str">
        <f t="shared" si="8"/>
        <v>6-Dec-2004</v>
      </c>
      <c r="G147">
        <v>6</v>
      </c>
      <c r="H147">
        <f t="shared" si="11"/>
        <v>18</v>
      </c>
      <c r="I147">
        <v>0</v>
      </c>
      <c r="J147" s="7">
        <v>1705.62</v>
      </c>
      <c r="K147" t="s">
        <v>11</v>
      </c>
      <c r="L147" t="s">
        <v>11</v>
      </c>
      <c r="M147" t="s">
        <v>163</v>
      </c>
    </row>
    <row r="148" spans="1:13" x14ac:dyDescent="0.25">
      <c r="A148" t="s">
        <v>171</v>
      </c>
      <c r="B148">
        <v>2004</v>
      </c>
      <c r="C148">
        <f t="shared" si="9"/>
        <v>10</v>
      </c>
      <c r="D148" t="str">
        <f t="shared" si="10"/>
        <v>17-10-2004</v>
      </c>
      <c r="E148" t="s">
        <v>36</v>
      </c>
      <c r="F148" s="14" t="str">
        <f t="shared" si="8"/>
        <v>17-Oct-2004</v>
      </c>
      <c r="G148">
        <v>17</v>
      </c>
      <c r="H148">
        <f t="shared" si="11"/>
        <v>18</v>
      </c>
      <c r="I148">
        <v>0</v>
      </c>
      <c r="J148" s="7">
        <v>1708</v>
      </c>
      <c r="K148" t="s">
        <v>12</v>
      </c>
      <c r="L148" t="s">
        <v>11</v>
      </c>
      <c r="M148" t="s">
        <v>167</v>
      </c>
    </row>
    <row r="149" spans="1:13" x14ac:dyDescent="0.25">
      <c r="A149" t="s">
        <v>172</v>
      </c>
      <c r="B149">
        <v>2004</v>
      </c>
      <c r="C149">
        <f t="shared" si="9"/>
        <v>12</v>
      </c>
      <c r="D149" t="str">
        <f t="shared" si="10"/>
        <v>12-12-2004</v>
      </c>
      <c r="E149" t="s">
        <v>30</v>
      </c>
      <c r="F149" s="14" t="str">
        <f t="shared" si="8"/>
        <v>12-Dec-2004</v>
      </c>
      <c r="G149">
        <v>12</v>
      </c>
      <c r="H149">
        <f t="shared" si="11"/>
        <v>18</v>
      </c>
      <c r="I149">
        <v>0</v>
      </c>
      <c r="J149" s="7">
        <v>1708.93</v>
      </c>
      <c r="K149" t="s">
        <v>12</v>
      </c>
      <c r="L149" t="s">
        <v>16</v>
      </c>
      <c r="M149" t="s">
        <v>165</v>
      </c>
    </row>
    <row r="150" spans="1:13" x14ac:dyDescent="0.25">
      <c r="A150" t="s">
        <v>173</v>
      </c>
      <c r="B150">
        <v>2004</v>
      </c>
      <c r="C150">
        <f t="shared" si="9"/>
        <v>9</v>
      </c>
      <c r="D150" t="str">
        <f t="shared" si="10"/>
        <v>19-9-2004</v>
      </c>
      <c r="E150" t="s">
        <v>20</v>
      </c>
      <c r="F150" s="14" t="str">
        <f t="shared" si="8"/>
        <v>19-Sep-2004</v>
      </c>
      <c r="G150">
        <v>19</v>
      </c>
      <c r="H150">
        <f t="shared" si="11"/>
        <v>18</v>
      </c>
      <c r="I150">
        <v>1</v>
      </c>
      <c r="J150" s="7">
        <v>1711.03</v>
      </c>
      <c r="K150" t="s">
        <v>12</v>
      </c>
      <c r="L150" t="s">
        <v>12</v>
      </c>
      <c r="M150" t="s">
        <v>13</v>
      </c>
    </row>
    <row r="151" spans="1:13" x14ac:dyDescent="0.25">
      <c r="A151" t="s">
        <v>174</v>
      </c>
      <c r="B151">
        <v>2004</v>
      </c>
      <c r="C151">
        <f t="shared" si="9"/>
        <v>9</v>
      </c>
      <c r="D151" t="str">
        <f t="shared" si="10"/>
        <v>21-9-2004</v>
      </c>
      <c r="E151" t="s">
        <v>20</v>
      </c>
      <c r="F151" s="14" t="str">
        <f t="shared" si="8"/>
        <v>21-Sep-2004</v>
      </c>
      <c r="G151">
        <v>21</v>
      </c>
      <c r="H151">
        <f t="shared" si="11"/>
        <v>18</v>
      </c>
      <c r="I151">
        <v>0</v>
      </c>
      <c r="J151" s="7">
        <v>1712.23</v>
      </c>
      <c r="K151" t="s">
        <v>12</v>
      </c>
      <c r="L151" t="s">
        <v>16</v>
      </c>
      <c r="M151" t="s">
        <v>167</v>
      </c>
    </row>
    <row r="152" spans="1:13" x14ac:dyDescent="0.25">
      <c r="A152" t="s">
        <v>175</v>
      </c>
      <c r="B152">
        <v>2004</v>
      </c>
      <c r="C152">
        <f t="shared" si="9"/>
        <v>6</v>
      </c>
      <c r="D152" t="str">
        <f t="shared" si="10"/>
        <v>10-6-2004</v>
      </c>
      <c r="E152" t="s">
        <v>18</v>
      </c>
      <c r="F152" s="14" t="str">
        <f t="shared" si="8"/>
        <v>10-Jun-2004</v>
      </c>
      <c r="G152">
        <v>10</v>
      </c>
      <c r="H152">
        <f t="shared" si="11"/>
        <v>18</v>
      </c>
      <c r="I152">
        <v>1</v>
      </c>
      <c r="J152" s="7">
        <v>1719.44</v>
      </c>
      <c r="K152" t="s">
        <v>12</v>
      </c>
      <c r="L152" t="s">
        <v>12</v>
      </c>
      <c r="M152" t="s">
        <v>13</v>
      </c>
    </row>
    <row r="153" spans="1:13" x14ac:dyDescent="0.25">
      <c r="A153" t="s">
        <v>176</v>
      </c>
      <c r="B153">
        <v>2004</v>
      </c>
      <c r="C153">
        <f t="shared" si="9"/>
        <v>9</v>
      </c>
      <c r="D153" t="str">
        <f t="shared" si="10"/>
        <v>11-9-2004</v>
      </c>
      <c r="E153" t="s">
        <v>20</v>
      </c>
      <c r="F153" s="14" t="str">
        <f t="shared" si="8"/>
        <v>11-Sep-2004</v>
      </c>
      <c r="G153">
        <v>11</v>
      </c>
      <c r="H153">
        <f t="shared" si="11"/>
        <v>18</v>
      </c>
      <c r="I153">
        <v>1</v>
      </c>
      <c r="J153" s="7">
        <v>1720.35</v>
      </c>
      <c r="K153" t="s">
        <v>12</v>
      </c>
      <c r="L153" t="s">
        <v>12</v>
      </c>
      <c r="M153" t="s">
        <v>13</v>
      </c>
    </row>
    <row r="154" spans="1:13" x14ac:dyDescent="0.25">
      <c r="A154" t="s">
        <v>177</v>
      </c>
      <c r="B154">
        <v>2004</v>
      </c>
      <c r="C154">
        <f t="shared" si="9"/>
        <v>10</v>
      </c>
      <c r="D154" t="str">
        <f t="shared" si="10"/>
        <v>21-10-2004</v>
      </c>
      <c r="E154" t="s">
        <v>36</v>
      </c>
      <c r="F154" s="14" t="str">
        <f t="shared" si="8"/>
        <v>21-Oct-2004</v>
      </c>
      <c r="G154">
        <v>21</v>
      </c>
      <c r="H154">
        <f t="shared" si="11"/>
        <v>18</v>
      </c>
      <c r="I154">
        <v>1</v>
      </c>
      <c r="J154" s="7">
        <v>1725.55</v>
      </c>
      <c r="K154" t="s">
        <v>12</v>
      </c>
      <c r="L154" t="s">
        <v>11</v>
      </c>
      <c r="M154" t="s">
        <v>13</v>
      </c>
    </row>
    <row r="155" spans="1:13" x14ac:dyDescent="0.25">
      <c r="A155" t="s">
        <v>178</v>
      </c>
      <c r="B155">
        <v>2004</v>
      </c>
      <c r="C155">
        <f t="shared" si="9"/>
        <v>9</v>
      </c>
      <c r="D155" t="str">
        <f t="shared" si="10"/>
        <v>9-9-2004</v>
      </c>
      <c r="E155" t="s">
        <v>20</v>
      </c>
      <c r="F155" s="14" t="str">
        <f t="shared" si="8"/>
        <v>9-Sep-2004</v>
      </c>
      <c r="G155">
        <v>9</v>
      </c>
      <c r="H155">
        <f t="shared" si="11"/>
        <v>18</v>
      </c>
      <c r="I155">
        <v>1</v>
      </c>
      <c r="J155" s="7">
        <v>1727.54</v>
      </c>
      <c r="K155" t="s">
        <v>12</v>
      </c>
      <c r="L155" t="s">
        <v>16</v>
      </c>
      <c r="M155" t="s">
        <v>13</v>
      </c>
    </row>
    <row r="156" spans="1:13" x14ac:dyDescent="0.25">
      <c r="A156" t="s">
        <v>179</v>
      </c>
      <c r="B156">
        <v>2003</v>
      </c>
      <c r="C156">
        <f t="shared" si="9"/>
        <v>11</v>
      </c>
      <c r="D156" t="str">
        <f t="shared" si="10"/>
        <v>21-11-2003</v>
      </c>
      <c r="E156" t="s">
        <v>15</v>
      </c>
      <c r="F156" s="14" t="str">
        <f t="shared" si="8"/>
        <v>21-Nov-2003</v>
      </c>
      <c r="G156">
        <v>21</v>
      </c>
      <c r="H156">
        <f t="shared" si="11"/>
        <v>19</v>
      </c>
      <c r="I156">
        <v>0</v>
      </c>
      <c r="J156" s="7">
        <v>1727.79</v>
      </c>
      <c r="K156" t="s">
        <v>12</v>
      </c>
      <c r="L156" t="s">
        <v>12</v>
      </c>
      <c r="M156" t="s">
        <v>41</v>
      </c>
    </row>
    <row r="157" spans="1:13" x14ac:dyDescent="0.25">
      <c r="A157" t="s">
        <v>180</v>
      </c>
      <c r="B157">
        <v>2003</v>
      </c>
      <c r="C157">
        <f t="shared" si="9"/>
        <v>9</v>
      </c>
      <c r="D157" t="str">
        <f t="shared" si="10"/>
        <v>1-9-2003</v>
      </c>
      <c r="E157" t="s">
        <v>20</v>
      </c>
      <c r="F157" s="14" t="str">
        <f t="shared" si="8"/>
        <v>1-Sep-2003</v>
      </c>
      <c r="G157">
        <v>1</v>
      </c>
      <c r="H157">
        <f t="shared" si="11"/>
        <v>19</v>
      </c>
      <c r="I157">
        <v>0</v>
      </c>
      <c r="J157" s="7">
        <v>1728.9</v>
      </c>
      <c r="K157" t="s">
        <v>12</v>
      </c>
      <c r="L157" t="s">
        <v>11</v>
      </c>
      <c r="M157" t="s">
        <v>41</v>
      </c>
    </row>
    <row r="158" spans="1:13" x14ac:dyDescent="0.25">
      <c r="A158" t="s">
        <v>181</v>
      </c>
      <c r="B158">
        <v>2003</v>
      </c>
      <c r="C158">
        <f t="shared" si="9"/>
        <v>11</v>
      </c>
      <c r="D158" t="str">
        <f t="shared" si="10"/>
        <v>9-11-2003</v>
      </c>
      <c r="E158" t="s">
        <v>15</v>
      </c>
      <c r="F158" s="14" t="str">
        <f t="shared" si="8"/>
        <v>9-Nov-2003</v>
      </c>
      <c r="G158">
        <v>9</v>
      </c>
      <c r="H158">
        <f t="shared" si="11"/>
        <v>19</v>
      </c>
      <c r="I158">
        <v>0</v>
      </c>
      <c r="J158" s="7">
        <v>1731.68</v>
      </c>
      <c r="K158" t="s">
        <v>12</v>
      </c>
      <c r="L158" t="s">
        <v>11</v>
      </c>
      <c r="M158" t="s">
        <v>41</v>
      </c>
    </row>
    <row r="159" spans="1:13" x14ac:dyDescent="0.25">
      <c r="A159" t="s">
        <v>182</v>
      </c>
      <c r="B159">
        <v>2003</v>
      </c>
      <c r="C159">
        <f t="shared" si="9"/>
        <v>11</v>
      </c>
      <c r="D159" t="str">
        <f t="shared" si="10"/>
        <v>14-11-2003</v>
      </c>
      <c r="E159" t="s">
        <v>15</v>
      </c>
      <c r="F159" s="14" t="str">
        <f t="shared" si="8"/>
        <v>14-Nov-2003</v>
      </c>
      <c r="G159">
        <v>14</v>
      </c>
      <c r="H159">
        <f t="shared" si="11"/>
        <v>19</v>
      </c>
      <c r="I159">
        <v>0</v>
      </c>
      <c r="J159" s="7">
        <v>1737.38</v>
      </c>
      <c r="K159" t="s">
        <v>12</v>
      </c>
      <c r="L159" t="s">
        <v>11</v>
      </c>
      <c r="M159" t="s">
        <v>41</v>
      </c>
    </row>
    <row r="160" spans="1:13" x14ac:dyDescent="0.25">
      <c r="A160" t="s">
        <v>183</v>
      </c>
      <c r="B160">
        <v>2003</v>
      </c>
      <c r="C160">
        <f t="shared" si="9"/>
        <v>7</v>
      </c>
      <c r="D160" t="str">
        <f t="shared" si="10"/>
        <v>25-7-2003</v>
      </c>
      <c r="E160" t="s">
        <v>10</v>
      </c>
      <c r="F160" s="14" t="str">
        <f t="shared" si="8"/>
        <v>25-Jul-2003</v>
      </c>
      <c r="G160">
        <v>25</v>
      </c>
      <c r="H160">
        <f t="shared" si="11"/>
        <v>19</v>
      </c>
      <c r="I160">
        <v>0</v>
      </c>
      <c r="J160" s="7">
        <v>1743.21</v>
      </c>
      <c r="K160" t="s">
        <v>12</v>
      </c>
      <c r="L160" t="s">
        <v>16</v>
      </c>
      <c r="M160" t="s">
        <v>41</v>
      </c>
    </row>
    <row r="161" spans="1:13" x14ac:dyDescent="0.25">
      <c r="A161" t="s">
        <v>184</v>
      </c>
      <c r="B161">
        <v>2003</v>
      </c>
      <c r="C161">
        <f t="shared" si="9"/>
        <v>7</v>
      </c>
      <c r="D161" t="str">
        <f t="shared" si="10"/>
        <v>28-7-2003</v>
      </c>
      <c r="E161" t="s">
        <v>10</v>
      </c>
      <c r="F161" s="14" t="str">
        <f t="shared" si="8"/>
        <v>28-Jul-2003</v>
      </c>
      <c r="G161">
        <v>28</v>
      </c>
      <c r="H161">
        <f t="shared" si="11"/>
        <v>19</v>
      </c>
      <c r="I161">
        <v>0</v>
      </c>
      <c r="J161" s="7">
        <v>1744.47</v>
      </c>
      <c r="K161" t="s">
        <v>12</v>
      </c>
      <c r="L161" t="s">
        <v>16</v>
      </c>
      <c r="M161" t="s">
        <v>41</v>
      </c>
    </row>
    <row r="162" spans="1:13" x14ac:dyDescent="0.25">
      <c r="A162" t="s">
        <v>185</v>
      </c>
      <c r="B162">
        <v>2003</v>
      </c>
      <c r="C162">
        <f t="shared" si="9"/>
        <v>9</v>
      </c>
      <c r="D162" t="str">
        <f t="shared" si="10"/>
        <v>26-9-2003</v>
      </c>
      <c r="E162" t="s">
        <v>20</v>
      </c>
      <c r="F162" s="14" t="str">
        <f t="shared" si="8"/>
        <v>26-Sep-2003</v>
      </c>
      <c r="G162">
        <v>26</v>
      </c>
      <c r="H162">
        <f t="shared" si="11"/>
        <v>19</v>
      </c>
      <c r="I162">
        <v>0</v>
      </c>
      <c r="J162" s="7">
        <v>1748.77</v>
      </c>
      <c r="K162" t="s">
        <v>12</v>
      </c>
      <c r="L162" t="s">
        <v>16</v>
      </c>
      <c r="M162" t="s">
        <v>41</v>
      </c>
    </row>
    <row r="163" spans="1:13" x14ac:dyDescent="0.25">
      <c r="A163" t="s">
        <v>186</v>
      </c>
      <c r="B163">
        <v>1998</v>
      </c>
      <c r="C163">
        <f t="shared" si="9"/>
        <v>10</v>
      </c>
      <c r="D163" t="str">
        <f t="shared" si="10"/>
        <v>7-10-1998</v>
      </c>
      <c r="E163" t="s">
        <v>36</v>
      </c>
      <c r="F163" s="14" t="str">
        <f t="shared" si="8"/>
        <v>7-Oct-1998</v>
      </c>
      <c r="G163">
        <v>7</v>
      </c>
      <c r="H163">
        <f t="shared" si="11"/>
        <v>24</v>
      </c>
      <c r="I163">
        <v>0</v>
      </c>
      <c r="J163" s="7">
        <v>1756.6</v>
      </c>
      <c r="K163" t="s">
        <v>12</v>
      </c>
      <c r="L163" t="s">
        <v>12</v>
      </c>
      <c r="M163" t="s">
        <v>13</v>
      </c>
    </row>
    <row r="164" spans="1:13" x14ac:dyDescent="0.25">
      <c r="A164" t="s">
        <v>187</v>
      </c>
      <c r="B164">
        <v>2003</v>
      </c>
      <c r="C164">
        <f t="shared" si="9"/>
        <v>11</v>
      </c>
      <c r="D164" t="str">
        <f t="shared" si="10"/>
        <v>19-11-2003</v>
      </c>
      <c r="E164" t="s">
        <v>15</v>
      </c>
      <c r="F164" s="14" t="str">
        <f t="shared" si="8"/>
        <v>19-Nov-2003</v>
      </c>
      <c r="G164">
        <v>19</v>
      </c>
      <c r="H164">
        <f t="shared" si="11"/>
        <v>19</v>
      </c>
      <c r="I164">
        <v>0</v>
      </c>
      <c r="J164" s="7">
        <v>1759.34</v>
      </c>
      <c r="K164" t="s">
        <v>12</v>
      </c>
      <c r="L164" t="s">
        <v>16</v>
      </c>
      <c r="M164" t="s">
        <v>41</v>
      </c>
    </row>
    <row r="165" spans="1:13" x14ac:dyDescent="0.25">
      <c r="A165" t="s">
        <v>188</v>
      </c>
      <c r="B165">
        <v>2002</v>
      </c>
      <c r="C165">
        <f t="shared" si="9"/>
        <v>12</v>
      </c>
      <c r="D165" t="str">
        <f t="shared" si="10"/>
        <v>13-12-2002</v>
      </c>
      <c r="E165" t="s">
        <v>30</v>
      </c>
      <c r="F165" s="14" t="str">
        <f t="shared" si="8"/>
        <v>13-Dec-2002</v>
      </c>
      <c r="G165">
        <v>13</v>
      </c>
      <c r="H165">
        <f t="shared" si="11"/>
        <v>20</v>
      </c>
      <c r="I165">
        <v>0</v>
      </c>
      <c r="J165" s="7">
        <v>1769.53</v>
      </c>
      <c r="K165" t="s">
        <v>12</v>
      </c>
      <c r="L165" t="s">
        <v>12</v>
      </c>
      <c r="M165" t="s">
        <v>23</v>
      </c>
    </row>
    <row r="166" spans="1:13" x14ac:dyDescent="0.25">
      <c r="A166" t="s">
        <v>189</v>
      </c>
      <c r="B166">
        <v>1999</v>
      </c>
      <c r="C166">
        <f t="shared" si="9"/>
        <v>9</v>
      </c>
      <c r="D166" t="str">
        <f t="shared" si="10"/>
        <v>25-9-1999</v>
      </c>
      <c r="E166" t="s">
        <v>20</v>
      </c>
      <c r="F166" s="14" t="str">
        <f t="shared" si="8"/>
        <v>25-Sep-1999</v>
      </c>
      <c r="G166">
        <v>25</v>
      </c>
      <c r="H166">
        <f t="shared" si="11"/>
        <v>23</v>
      </c>
      <c r="I166">
        <v>0</v>
      </c>
      <c r="J166" s="7">
        <v>1815.88</v>
      </c>
      <c r="K166" t="s">
        <v>12</v>
      </c>
      <c r="L166" t="s">
        <v>12</v>
      </c>
      <c r="M166" t="s">
        <v>13</v>
      </c>
    </row>
    <row r="167" spans="1:13" x14ac:dyDescent="0.25">
      <c r="A167" t="s">
        <v>190</v>
      </c>
      <c r="B167">
        <v>2004</v>
      </c>
      <c r="C167">
        <f t="shared" si="9"/>
        <v>8</v>
      </c>
      <c r="D167" t="str">
        <f t="shared" si="10"/>
        <v>19-8-2004</v>
      </c>
      <c r="E167" t="s">
        <v>34</v>
      </c>
      <c r="F167" s="14" t="str">
        <f t="shared" si="8"/>
        <v>19-Aug-2004</v>
      </c>
      <c r="G167">
        <v>19</v>
      </c>
      <c r="H167">
        <f t="shared" si="11"/>
        <v>18</v>
      </c>
      <c r="I167">
        <v>0</v>
      </c>
      <c r="J167" s="7">
        <v>1822.54</v>
      </c>
      <c r="K167" t="s">
        <v>12</v>
      </c>
      <c r="L167" t="s">
        <v>16</v>
      </c>
      <c r="M167" t="s">
        <v>23</v>
      </c>
    </row>
    <row r="168" spans="1:13" x14ac:dyDescent="0.25">
      <c r="A168" t="s">
        <v>191</v>
      </c>
      <c r="B168">
        <v>1999</v>
      </c>
      <c r="C168">
        <f t="shared" si="9"/>
        <v>11</v>
      </c>
      <c r="D168" t="str">
        <f t="shared" si="10"/>
        <v>17-11-1999</v>
      </c>
      <c r="E168" t="s">
        <v>15</v>
      </c>
      <c r="F168" s="14" t="str">
        <f t="shared" si="8"/>
        <v>17-Nov-1999</v>
      </c>
      <c r="G168">
        <v>17</v>
      </c>
      <c r="H168">
        <f t="shared" si="11"/>
        <v>23</v>
      </c>
      <c r="I168">
        <v>0</v>
      </c>
      <c r="J168" s="7">
        <v>1824.29</v>
      </c>
      <c r="K168" t="s">
        <v>12</v>
      </c>
      <c r="L168" t="s">
        <v>12</v>
      </c>
      <c r="M168" t="s">
        <v>13</v>
      </c>
    </row>
    <row r="169" spans="1:13" x14ac:dyDescent="0.25">
      <c r="A169" t="s">
        <v>192</v>
      </c>
      <c r="B169">
        <v>1999</v>
      </c>
      <c r="C169">
        <f t="shared" si="9"/>
        <v>10</v>
      </c>
      <c r="D169" t="str">
        <f t="shared" si="10"/>
        <v>1-10-1999</v>
      </c>
      <c r="E169" t="s">
        <v>36</v>
      </c>
      <c r="F169" s="14" t="str">
        <f t="shared" si="8"/>
        <v>1-Oct-1999</v>
      </c>
      <c r="G169">
        <v>1</v>
      </c>
      <c r="H169">
        <f t="shared" si="11"/>
        <v>23</v>
      </c>
      <c r="I169">
        <v>0</v>
      </c>
      <c r="J169" s="7">
        <v>1826.84</v>
      </c>
      <c r="K169" t="s">
        <v>12</v>
      </c>
      <c r="L169" t="s">
        <v>11</v>
      </c>
      <c r="M169" t="s">
        <v>41</v>
      </c>
    </row>
    <row r="170" spans="1:13" x14ac:dyDescent="0.25">
      <c r="A170" t="s">
        <v>193</v>
      </c>
      <c r="B170">
        <v>2003</v>
      </c>
      <c r="C170">
        <f t="shared" si="9"/>
        <v>8</v>
      </c>
      <c r="D170" t="str">
        <f t="shared" si="10"/>
        <v>11-8-2003</v>
      </c>
      <c r="E170" t="s">
        <v>34</v>
      </c>
      <c r="F170" s="14" t="str">
        <f t="shared" si="8"/>
        <v>11-Aug-2003</v>
      </c>
      <c r="G170">
        <v>11</v>
      </c>
      <c r="H170">
        <f t="shared" si="11"/>
        <v>19</v>
      </c>
      <c r="I170">
        <v>1</v>
      </c>
      <c r="J170" s="7">
        <v>1832.09</v>
      </c>
      <c r="K170" t="s">
        <v>12</v>
      </c>
      <c r="L170" t="s">
        <v>12</v>
      </c>
      <c r="M170" t="s">
        <v>41</v>
      </c>
    </row>
    <row r="171" spans="1:13" x14ac:dyDescent="0.25">
      <c r="A171" t="s">
        <v>194</v>
      </c>
      <c r="B171">
        <v>2003</v>
      </c>
      <c r="C171">
        <f t="shared" si="9"/>
        <v>8</v>
      </c>
      <c r="D171" t="str">
        <f t="shared" si="10"/>
        <v>4-8-2003</v>
      </c>
      <c r="E171" t="s">
        <v>34</v>
      </c>
      <c r="F171" s="14" t="str">
        <f t="shared" si="8"/>
        <v>4-Aug-2003</v>
      </c>
      <c r="G171">
        <v>4</v>
      </c>
      <c r="H171">
        <f t="shared" si="11"/>
        <v>19</v>
      </c>
      <c r="I171">
        <v>1</v>
      </c>
      <c r="J171" s="7">
        <v>1837.24</v>
      </c>
      <c r="K171" t="s">
        <v>12</v>
      </c>
      <c r="L171" t="s">
        <v>11</v>
      </c>
      <c r="M171" t="s">
        <v>41</v>
      </c>
    </row>
    <row r="172" spans="1:13" x14ac:dyDescent="0.25">
      <c r="A172" t="s">
        <v>195</v>
      </c>
      <c r="B172">
        <v>1999</v>
      </c>
      <c r="C172">
        <f t="shared" si="9"/>
        <v>12</v>
      </c>
      <c r="D172" t="str">
        <f t="shared" si="10"/>
        <v>12-12-1999</v>
      </c>
      <c r="E172" t="s">
        <v>30</v>
      </c>
      <c r="F172" s="14" t="str">
        <f t="shared" si="8"/>
        <v>12-Dec-1999</v>
      </c>
      <c r="G172">
        <v>12</v>
      </c>
      <c r="H172">
        <f t="shared" si="11"/>
        <v>23</v>
      </c>
      <c r="I172">
        <v>0</v>
      </c>
      <c r="J172" s="7">
        <v>1837.28</v>
      </c>
      <c r="K172" t="s">
        <v>12</v>
      </c>
      <c r="L172" t="s">
        <v>11</v>
      </c>
      <c r="M172" t="s">
        <v>13</v>
      </c>
    </row>
    <row r="173" spans="1:13" x14ac:dyDescent="0.25">
      <c r="A173" t="s">
        <v>196</v>
      </c>
      <c r="B173">
        <v>2003</v>
      </c>
      <c r="C173">
        <f t="shared" si="9"/>
        <v>7</v>
      </c>
      <c r="D173" t="str">
        <f t="shared" si="10"/>
        <v>20-7-2003</v>
      </c>
      <c r="E173" t="s">
        <v>10</v>
      </c>
      <c r="F173" s="14" t="str">
        <f t="shared" si="8"/>
        <v>20-Jul-2003</v>
      </c>
      <c r="G173">
        <v>20</v>
      </c>
      <c r="H173">
        <f t="shared" si="11"/>
        <v>19</v>
      </c>
      <c r="I173">
        <v>1</v>
      </c>
      <c r="J173" s="7">
        <v>1842.52</v>
      </c>
      <c r="K173" t="s">
        <v>12</v>
      </c>
      <c r="L173" t="s">
        <v>11</v>
      </c>
      <c r="M173" t="s">
        <v>41</v>
      </c>
    </row>
    <row r="174" spans="1:13" x14ac:dyDescent="0.25">
      <c r="A174" t="s">
        <v>197</v>
      </c>
      <c r="B174">
        <v>1994</v>
      </c>
      <c r="C174">
        <f t="shared" si="9"/>
        <v>12</v>
      </c>
      <c r="D174" t="str">
        <f t="shared" si="10"/>
        <v>6-12-1994</v>
      </c>
      <c r="E174" t="s">
        <v>30</v>
      </c>
      <c r="F174" s="14" t="str">
        <f t="shared" si="8"/>
        <v>6-Dec-1994</v>
      </c>
      <c r="G174">
        <v>6</v>
      </c>
      <c r="H174">
        <f t="shared" si="11"/>
        <v>28</v>
      </c>
      <c r="I174">
        <v>0</v>
      </c>
      <c r="J174" s="7">
        <v>1850.55</v>
      </c>
      <c r="K174" t="s">
        <v>12</v>
      </c>
      <c r="L174" t="s">
        <v>11</v>
      </c>
      <c r="M174" t="s">
        <v>23</v>
      </c>
    </row>
    <row r="175" spans="1:13" x14ac:dyDescent="0.25">
      <c r="A175" t="s">
        <v>198</v>
      </c>
      <c r="B175">
        <v>2004</v>
      </c>
      <c r="C175">
        <f t="shared" si="9"/>
        <v>12</v>
      </c>
      <c r="D175" t="str">
        <f t="shared" si="10"/>
        <v>27-12-2004</v>
      </c>
      <c r="E175" t="s">
        <v>30</v>
      </c>
      <c r="F175" s="14" t="str">
        <f t="shared" si="8"/>
        <v>27-Dec-2004</v>
      </c>
      <c r="G175">
        <v>27</v>
      </c>
      <c r="H175">
        <f t="shared" si="11"/>
        <v>18</v>
      </c>
      <c r="I175">
        <v>0</v>
      </c>
      <c r="J175" s="7">
        <v>1863.45</v>
      </c>
      <c r="K175" t="s">
        <v>12</v>
      </c>
      <c r="L175" t="s">
        <v>16</v>
      </c>
      <c r="M175" t="s">
        <v>199</v>
      </c>
    </row>
    <row r="176" spans="1:13" x14ac:dyDescent="0.25">
      <c r="A176" t="s">
        <v>200</v>
      </c>
      <c r="B176">
        <v>1996</v>
      </c>
      <c r="C176">
        <f t="shared" si="9"/>
        <v>7</v>
      </c>
      <c r="D176" t="str">
        <f t="shared" si="10"/>
        <v>2-7-1996</v>
      </c>
      <c r="E176" t="s">
        <v>10</v>
      </c>
      <c r="F176" s="14" t="str">
        <f t="shared" si="8"/>
        <v>2-Jul-1996</v>
      </c>
      <c r="G176">
        <v>2</v>
      </c>
      <c r="H176">
        <f t="shared" si="11"/>
        <v>26</v>
      </c>
      <c r="I176">
        <v>0</v>
      </c>
      <c r="J176" s="7">
        <v>1865.98</v>
      </c>
      <c r="K176" t="s">
        <v>12</v>
      </c>
      <c r="L176" t="s">
        <v>12</v>
      </c>
      <c r="M176" t="s">
        <v>23</v>
      </c>
    </row>
    <row r="177" spans="1:13" x14ac:dyDescent="0.25">
      <c r="A177" t="s">
        <v>201</v>
      </c>
      <c r="B177">
        <v>2002</v>
      </c>
      <c r="C177">
        <f t="shared" si="9"/>
        <v>9</v>
      </c>
      <c r="D177" t="str">
        <f t="shared" si="10"/>
        <v>22-9-2002</v>
      </c>
      <c r="E177" t="s">
        <v>20</v>
      </c>
      <c r="F177" s="14" t="str">
        <f t="shared" si="8"/>
        <v>22-Sep-2002</v>
      </c>
      <c r="G177">
        <v>22</v>
      </c>
      <c r="H177">
        <f t="shared" si="11"/>
        <v>20</v>
      </c>
      <c r="I177">
        <v>0</v>
      </c>
      <c r="J177" s="7">
        <v>1875.34</v>
      </c>
      <c r="K177" t="s">
        <v>12</v>
      </c>
      <c r="L177" t="s">
        <v>11</v>
      </c>
      <c r="M177" t="s">
        <v>41</v>
      </c>
    </row>
    <row r="178" spans="1:13" x14ac:dyDescent="0.25">
      <c r="A178" t="s">
        <v>202</v>
      </c>
      <c r="B178">
        <v>2002</v>
      </c>
      <c r="C178">
        <f t="shared" si="9"/>
        <v>10</v>
      </c>
      <c r="D178" t="str">
        <f t="shared" si="10"/>
        <v>29-10-2002</v>
      </c>
      <c r="E178" t="s">
        <v>36</v>
      </c>
      <c r="F178" s="14" t="str">
        <f t="shared" si="8"/>
        <v>29-Oct-2002</v>
      </c>
      <c r="G178">
        <v>29</v>
      </c>
      <c r="H178">
        <f t="shared" si="11"/>
        <v>20</v>
      </c>
      <c r="I178">
        <v>0</v>
      </c>
      <c r="J178" s="7">
        <v>1877.93</v>
      </c>
      <c r="K178" t="s">
        <v>12</v>
      </c>
      <c r="L178" t="s">
        <v>16</v>
      </c>
      <c r="M178" t="s">
        <v>13</v>
      </c>
    </row>
    <row r="179" spans="1:13" x14ac:dyDescent="0.25">
      <c r="A179" t="s">
        <v>203</v>
      </c>
      <c r="B179">
        <v>2002</v>
      </c>
      <c r="C179">
        <f t="shared" si="9"/>
        <v>8</v>
      </c>
      <c r="D179" t="str">
        <f t="shared" si="10"/>
        <v>29-8-2002</v>
      </c>
      <c r="E179" t="s">
        <v>34</v>
      </c>
      <c r="F179" s="14" t="str">
        <f t="shared" si="8"/>
        <v>29-Aug-2002</v>
      </c>
      <c r="G179">
        <v>29</v>
      </c>
      <c r="H179">
        <f t="shared" si="11"/>
        <v>20</v>
      </c>
      <c r="I179">
        <v>0</v>
      </c>
      <c r="J179" s="7">
        <v>1880.07</v>
      </c>
      <c r="K179" t="s">
        <v>12</v>
      </c>
      <c r="L179" t="s">
        <v>11</v>
      </c>
      <c r="M179" t="s">
        <v>13</v>
      </c>
    </row>
    <row r="180" spans="1:13" x14ac:dyDescent="0.25">
      <c r="A180" t="s">
        <v>204</v>
      </c>
      <c r="B180">
        <v>2002</v>
      </c>
      <c r="C180">
        <f t="shared" si="9"/>
        <v>8</v>
      </c>
      <c r="D180" t="str">
        <f t="shared" si="10"/>
        <v>21-8-2002</v>
      </c>
      <c r="E180" t="s">
        <v>34</v>
      </c>
      <c r="F180" s="14" t="str">
        <f t="shared" si="8"/>
        <v>21-Aug-2002</v>
      </c>
      <c r="G180">
        <v>21</v>
      </c>
      <c r="H180">
        <f t="shared" si="11"/>
        <v>20</v>
      </c>
      <c r="I180">
        <v>0</v>
      </c>
      <c r="J180" s="7">
        <v>1880.49</v>
      </c>
      <c r="K180" t="s">
        <v>12</v>
      </c>
      <c r="L180" t="s">
        <v>16</v>
      </c>
      <c r="M180" t="s">
        <v>41</v>
      </c>
    </row>
    <row r="181" spans="1:13" x14ac:dyDescent="0.25">
      <c r="A181" t="s">
        <v>205</v>
      </c>
      <c r="B181">
        <v>2001</v>
      </c>
      <c r="C181">
        <f t="shared" si="9"/>
        <v>8</v>
      </c>
      <c r="D181" t="str">
        <f t="shared" si="10"/>
        <v>10-8-2001</v>
      </c>
      <c r="E181" t="s">
        <v>34</v>
      </c>
      <c r="F181" s="14" t="str">
        <f t="shared" si="8"/>
        <v>10-Aug-2001</v>
      </c>
      <c r="G181">
        <v>10</v>
      </c>
      <c r="H181">
        <f t="shared" si="11"/>
        <v>21</v>
      </c>
      <c r="I181">
        <v>0</v>
      </c>
      <c r="J181" s="7">
        <v>1906.36</v>
      </c>
      <c r="K181" t="s">
        <v>12</v>
      </c>
      <c r="L181" t="s">
        <v>16</v>
      </c>
      <c r="M181" t="s">
        <v>23</v>
      </c>
    </row>
    <row r="182" spans="1:13" x14ac:dyDescent="0.25">
      <c r="A182" t="s">
        <v>206</v>
      </c>
      <c r="B182">
        <v>1994</v>
      </c>
      <c r="C182">
        <f t="shared" si="9"/>
        <v>10</v>
      </c>
      <c r="D182" t="str">
        <f t="shared" si="10"/>
        <v>6-10-1994</v>
      </c>
      <c r="E182" t="s">
        <v>36</v>
      </c>
      <c r="F182" s="14" t="str">
        <f t="shared" si="8"/>
        <v>6-Oct-1994</v>
      </c>
      <c r="G182">
        <v>6</v>
      </c>
      <c r="H182">
        <f t="shared" si="11"/>
        <v>28</v>
      </c>
      <c r="I182">
        <v>0</v>
      </c>
      <c r="J182" s="7">
        <v>1908.9</v>
      </c>
      <c r="K182" t="s">
        <v>12</v>
      </c>
      <c r="L182" t="s">
        <v>12</v>
      </c>
      <c r="M182" t="s">
        <v>13</v>
      </c>
    </row>
    <row r="183" spans="1:13" x14ac:dyDescent="0.25">
      <c r="A183" t="s">
        <v>207</v>
      </c>
      <c r="B183">
        <v>2001</v>
      </c>
      <c r="C183">
        <f t="shared" si="9"/>
        <v>8</v>
      </c>
      <c r="D183" t="str">
        <f t="shared" si="10"/>
        <v>3-8-2001</v>
      </c>
      <c r="E183" t="s">
        <v>34</v>
      </c>
      <c r="F183" s="14" t="str">
        <f t="shared" si="8"/>
        <v>3-Aug-2001</v>
      </c>
      <c r="G183">
        <v>3</v>
      </c>
      <c r="H183">
        <f t="shared" si="11"/>
        <v>21</v>
      </c>
      <c r="I183">
        <v>0</v>
      </c>
      <c r="J183" s="7">
        <v>1909.53</v>
      </c>
      <c r="K183" t="s">
        <v>12</v>
      </c>
      <c r="L183" t="s">
        <v>12</v>
      </c>
      <c r="M183" t="s">
        <v>23</v>
      </c>
    </row>
    <row r="184" spans="1:13" x14ac:dyDescent="0.25">
      <c r="A184" t="s">
        <v>208</v>
      </c>
      <c r="B184">
        <v>2001</v>
      </c>
      <c r="C184">
        <f t="shared" si="9"/>
        <v>12</v>
      </c>
      <c r="D184" t="str">
        <f t="shared" si="10"/>
        <v>9-12-2001</v>
      </c>
      <c r="E184" t="s">
        <v>30</v>
      </c>
      <c r="F184" s="14" t="str">
        <f t="shared" si="8"/>
        <v>9-Dec-2001</v>
      </c>
      <c r="G184">
        <v>9</v>
      </c>
      <c r="H184">
        <f t="shared" si="11"/>
        <v>21</v>
      </c>
      <c r="I184">
        <v>0</v>
      </c>
      <c r="J184" s="7">
        <v>1917.32</v>
      </c>
      <c r="K184" t="s">
        <v>12</v>
      </c>
      <c r="L184" t="s">
        <v>11</v>
      </c>
      <c r="M184" t="s">
        <v>23</v>
      </c>
    </row>
    <row r="185" spans="1:13" x14ac:dyDescent="0.25">
      <c r="A185" t="s">
        <v>209</v>
      </c>
      <c r="B185">
        <v>2002</v>
      </c>
      <c r="C185">
        <f t="shared" si="9"/>
        <v>9</v>
      </c>
      <c r="D185" t="str">
        <f t="shared" si="10"/>
        <v>7-9-2002</v>
      </c>
      <c r="E185" t="s">
        <v>20</v>
      </c>
      <c r="F185" s="14" t="str">
        <f t="shared" si="8"/>
        <v>7-Sep-2002</v>
      </c>
      <c r="G185">
        <v>7</v>
      </c>
      <c r="H185">
        <f t="shared" si="11"/>
        <v>20</v>
      </c>
      <c r="I185">
        <v>1</v>
      </c>
      <c r="J185" s="7">
        <v>1964.78</v>
      </c>
      <c r="K185" t="s">
        <v>12</v>
      </c>
      <c r="L185" t="s">
        <v>16</v>
      </c>
      <c r="M185" t="s">
        <v>41</v>
      </c>
    </row>
    <row r="186" spans="1:13" x14ac:dyDescent="0.25">
      <c r="A186" t="s">
        <v>210</v>
      </c>
      <c r="B186">
        <v>2002</v>
      </c>
      <c r="C186">
        <f t="shared" si="9"/>
        <v>7</v>
      </c>
      <c r="D186" t="str">
        <f t="shared" si="10"/>
        <v>29-7-2002</v>
      </c>
      <c r="E186" t="s">
        <v>10</v>
      </c>
      <c r="F186" s="14" t="str">
        <f t="shared" si="8"/>
        <v>29-Jul-2002</v>
      </c>
      <c r="G186">
        <v>29</v>
      </c>
      <c r="H186">
        <f t="shared" si="11"/>
        <v>20</v>
      </c>
      <c r="I186">
        <v>0</v>
      </c>
      <c r="J186" s="7">
        <v>1967.02</v>
      </c>
      <c r="K186" t="s">
        <v>12</v>
      </c>
      <c r="L186" t="s">
        <v>11</v>
      </c>
      <c r="M186" t="s">
        <v>167</v>
      </c>
    </row>
    <row r="187" spans="1:13" x14ac:dyDescent="0.25">
      <c r="A187" t="s">
        <v>211</v>
      </c>
      <c r="B187">
        <v>1998</v>
      </c>
      <c r="C187">
        <f t="shared" si="9"/>
        <v>9</v>
      </c>
      <c r="D187" t="str">
        <f t="shared" si="10"/>
        <v>28-9-1998</v>
      </c>
      <c r="E187" t="s">
        <v>20</v>
      </c>
      <c r="F187" s="14" t="str">
        <f t="shared" si="8"/>
        <v>28-Sep-1998</v>
      </c>
      <c r="G187">
        <v>28</v>
      </c>
      <c r="H187">
        <f t="shared" si="11"/>
        <v>24</v>
      </c>
      <c r="I187">
        <v>0</v>
      </c>
      <c r="J187" s="7">
        <v>1969.61</v>
      </c>
      <c r="K187" t="s">
        <v>12</v>
      </c>
      <c r="L187" t="s">
        <v>12</v>
      </c>
      <c r="M187" t="s">
        <v>41</v>
      </c>
    </row>
    <row r="188" spans="1:13" x14ac:dyDescent="0.25">
      <c r="A188" t="s">
        <v>212</v>
      </c>
      <c r="B188">
        <v>1998</v>
      </c>
      <c r="C188">
        <f t="shared" si="9"/>
        <v>10</v>
      </c>
      <c r="D188" t="str">
        <f t="shared" si="10"/>
        <v>5-10-1998</v>
      </c>
      <c r="E188" t="s">
        <v>36</v>
      </c>
      <c r="F188" s="14" t="str">
        <f t="shared" si="8"/>
        <v>5-Oct-1998</v>
      </c>
      <c r="G188">
        <v>5</v>
      </c>
      <c r="H188">
        <f t="shared" si="11"/>
        <v>24</v>
      </c>
      <c r="I188">
        <v>0</v>
      </c>
      <c r="J188" s="7">
        <v>1972.95</v>
      </c>
      <c r="K188" t="s">
        <v>12</v>
      </c>
      <c r="L188" t="s">
        <v>16</v>
      </c>
      <c r="M188" t="s">
        <v>41</v>
      </c>
    </row>
    <row r="189" spans="1:13" x14ac:dyDescent="0.25">
      <c r="A189" t="s">
        <v>213</v>
      </c>
      <c r="B189">
        <v>1998</v>
      </c>
      <c r="C189">
        <f t="shared" si="9"/>
        <v>9</v>
      </c>
      <c r="D189" t="str">
        <f t="shared" si="10"/>
        <v>29-9-1998</v>
      </c>
      <c r="E189" t="s">
        <v>20</v>
      </c>
      <c r="F189" s="14" t="str">
        <f t="shared" si="8"/>
        <v>29-Sep-1998</v>
      </c>
      <c r="G189">
        <v>29</v>
      </c>
      <c r="H189">
        <f t="shared" si="11"/>
        <v>24</v>
      </c>
      <c r="I189">
        <v>0</v>
      </c>
      <c r="J189" s="7">
        <v>1977.82</v>
      </c>
      <c r="K189" t="s">
        <v>12</v>
      </c>
      <c r="L189" t="s">
        <v>16</v>
      </c>
      <c r="M189" t="s">
        <v>41</v>
      </c>
    </row>
    <row r="190" spans="1:13" x14ac:dyDescent="0.25">
      <c r="A190" t="s">
        <v>214</v>
      </c>
      <c r="B190">
        <v>2002</v>
      </c>
      <c r="C190">
        <f t="shared" si="9"/>
        <v>7</v>
      </c>
      <c r="D190" t="str">
        <f t="shared" si="10"/>
        <v>16-7-2002</v>
      </c>
      <c r="E190" t="s">
        <v>10</v>
      </c>
      <c r="F190" s="14" t="str">
        <f t="shared" si="8"/>
        <v>16-Jul-2002</v>
      </c>
      <c r="G190">
        <v>16</v>
      </c>
      <c r="H190">
        <f t="shared" si="11"/>
        <v>20</v>
      </c>
      <c r="I190">
        <v>1</v>
      </c>
      <c r="J190" s="7">
        <v>1980.07</v>
      </c>
      <c r="K190" t="s">
        <v>12</v>
      </c>
      <c r="L190" t="s">
        <v>12</v>
      </c>
      <c r="M190" t="s">
        <v>41</v>
      </c>
    </row>
    <row r="191" spans="1:13" x14ac:dyDescent="0.25">
      <c r="A191" t="s">
        <v>215</v>
      </c>
      <c r="B191">
        <v>1998</v>
      </c>
      <c r="C191">
        <f t="shared" si="9"/>
        <v>12</v>
      </c>
      <c r="D191" t="str">
        <f t="shared" si="10"/>
        <v>29-12-1998</v>
      </c>
      <c r="E191" t="s">
        <v>30</v>
      </c>
      <c r="F191" s="14" t="str">
        <f t="shared" si="8"/>
        <v>29-Dec-1998</v>
      </c>
      <c r="G191">
        <v>29</v>
      </c>
      <c r="H191">
        <f t="shared" si="11"/>
        <v>24</v>
      </c>
      <c r="I191">
        <v>0</v>
      </c>
      <c r="J191" s="7">
        <v>1981.58</v>
      </c>
      <c r="K191" t="s">
        <v>12</v>
      </c>
      <c r="L191" t="s">
        <v>16</v>
      </c>
      <c r="M191" t="s">
        <v>13</v>
      </c>
    </row>
    <row r="192" spans="1:13" x14ac:dyDescent="0.25">
      <c r="A192" t="s">
        <v>216</v>
      </c>
      <c r="B192">
        <v>2002</v>
      </c>
      <c r="C192">
        <f t="shared" si="9"/>
        <v>9</v>
      </c>
      <c r="D192" t="str">
        <f t="shared" si="10"/>
        <v>29-9-2002</v>
      </c>
      <c r="E192" t="s">
        <v>20</v>
      </c>
      <c r="F192" s="14" t="str">
        <f t="shared" si="8"/>
        <v>29-Sep-2002</v>
      </c>
      <c r="G192">
        <v>29</v>
      </c>
      <c r="H192">
        <f t="shared" si="11"/>
        <v>20</v>
      </c>
      <c r="I192">
        <v>0</v>
      </c>
      <c r="J192" s="7">
        <v>1984.45</v>
      </c>
      <c r="K192" t="s">
        <v>12</v>
      </c>
      <c r="L192" t="s">
        <v>12</v>
      </c>
      <c r="M192" t="s">
        <v>167</v>
      </c>
    </row>
    <row r="193" spans="1:13" x14ac:dyDescent="0.25">
      <c r="A193" t="s">
        <v>217</v>
      </c>
      <c r="B193">
        <v>1998</v>
      </c>
      <c r="C193">
        <f t="shared" si="9"/>
        <v>9</v>
      </c>
      <c r="D193" t="str">
        <f t="shared" si="10"/>
        <v>14-9-1998</v>
      </c>
      <c r="E193" t="s">
        <v>20</v>
      </c>
      <c r="F193" s="14" t="str">
        <f t="shared" si="8"/>
        <v>14-Sep-1998</v>
      </c>
      <c r="G193">
        <v>14</v>
      </c>
      <c r="H193">
        <f t="shared" si="11"/>
        <v>24</v>
      </c>
      <c r="I193">
        <v>0</v>
      </c>
      <c r="J193" s="7">
        <v>1986.93</v>
      </c>
      <c r="K193" t="s">
        <v>12</v>
      </c>
      <c r="L193" t="s">
        <v>11</v>
      </c>
      <c r="M193" t="s">
        <v>13</v>
      </c>
    </row>
    <row r="194" spans="1:13" x14ac:dyDescent="0.25">
      <c r="A194" t="s">
        <v>218</v>
      </c>
      <c r="B194">
        <v>2001</v>
      </c>
      <c r="C194">
        <f t="shared" si="9"/>
        <v>8</v>
      </c>
      <c r="D194" t="str">
        <f t="shared" si="10"/>
        <v>14-8-2001</v>
      </c>
      <c r="E194" t="s">
        <v>34</v>
      </c>
      <c r="F194" s="14" t="str">
        <f t="shared" ref="F194:F257" si="12">CONCATENATE(G194,"-",E194,"-",B194)</f>
        <v>14-Aug-2001</v>
      </c>
      <c r="G194">
        <v>14</v>
      </c>
      <c r="H194">
        <f t="shared" si="11"/>
        <v>21</v>
      </c>
      <c r="I194">
        <v>0</v>
      </c>
      <c r="J194" s="7">
        <v>2007.95</v>
      </c>
      <c r="K194" t="s">
        <v>12</v>
      </c>
      <c r="L194" t="s">
        <v>11</v>
      </c>
      <c r="M194" t="s">
        <v>41</v>
      </c>
    </row>
    <row r="195" spans="1:13" x14ac:dyDescent="0.25">
      <c r="A195" t="s">
        <v>219</v>
      </c>
      <c r="B195">
        <v>2001</v>
      </c>
      <c r="C195">
        <f t="shared" ref="C195:C258" si="13">MONTH(DATEVALUE(F195))</f>
        <v>7</v>
      </c>
      <c r="D195" t="str">
        <f t="shared" ref="D195:D258" si="14">CONCATENATE(G195,"-",C195,"-",B195)</f>
        <v>1-7-2001</v>
      </c>
      <c r="E195" t="s">
        <v>10</v>
      </c>
      <c r="F195" s="14" t="str">
        <f t="shared" si="12"/>
        <v>1-Jul-2001</v>
      </c>
      <c r="G195">
        <v>1</v>
      </c>
      <c r="H195">
        <f t="shared" si="11"/>
        <v>21</v>
      </c>
      <c r="I195">
        <v>0</v>
      </c>
      <c r="J195" s="7">
        <v>2020.18</v>
      </c>
      <c r="K195" t="s">
        <v>12</v>
      </c>
      <c r="L195" t="s">
        <v>16</v>
      </c>
      <c r="M195" t="s">
        <v>41</v>
      </c>
    </row>
    <row r="196" spans="1:13" x14ac:dyDescent="0.25">
      <c r="A196" t="s">
        <v>220</v>
      </c>
      <c r="B196">
        <v>2001</v>
      </c>
      <c r="C196">
        <f t="shared" si="13"/>
        <v>9</v>
      </c>
      <c r="D196" t="str">
        <f t="shared" si="14"/>
        <v>6-9-2001</v>
      </c>
      <c r="E196" t="s">
        <v>20</v>
      </c>
      <c r="F196" s="14" t="str">
        <f t="shared" si="12"/>
        <v>6-Sep-2001</v>
      </c>
      <c r="G196">
        <v>6</v>
      </c>
      <c r="H196">
        <f t="shared" si="11"/>
        <v>21</v>
      </c>
      <c r="I196">
        <v>0</v>
      </c>
      <c r="J196" s="7">
        <v>2020.55</v>
      </c>
      <c r="K196" t="s">
        <v>12</v>
      </c>
      <c r="L196" t="s">
        <v>11</v>
      </c>
      <c r="M196" t="s">
        <v>13</v>
      </c>
    </row>
    <row r="197" spans="1:13" x14ac:dyDescent="0.25">
      <c r="A197" t="s">
        <v>221</v>
      </c>
      <c r="B197">
        <v>2001</v>
      </c>
      <c r="C197">
        <f t="shared" si="13"/>
        <v>8</v>
      </c>
      <c r="D197" t="str">
        <f t="shared" si="14"/>
        <v>4-8-2001</v>
      </c>
      <c r="E197" t="s">
        <v>34</v>
      </c>
      <c r="F197" s="14" t="str">
        <f t="shared" si="12"/>
        <v>4-Aug-2001</v>
      </c>
      <c r="G197">
        <v>4</v>
      </c>
      <c r="H197">
        <f t="shared" ref="H197:H260" si="15">DATEDIF(F197,$P$2,"Y")</f>
        <v>21</v>
      </c>
      <c r="I197">
        <v>0</v>
      </c>
      <c r="J197" s="7">
        <v>2026.97</v>
      </c>
      <c r="K197" t="s">
        <v>12</v>
      </c>
      <c r="L197" t="s">
        <v>11</v>
      </c>
      <c r="M197" t="s">
        <v>13</v>
      </c>
    </row>
    <row r="198" spans="1:13" x14ac:dyDescent="0.25">
      <c r="A198" t="s">
        <v>222</v>
      </c>
      <c r="B198">
        <v>2000</v>
      </c>
      <c r="C198">
        <f t="shared" si="13"/>
        <v>9</v>
      </c>
      <c r="D198" t="str">
        <f t="shared" si="14"/>
        <v>2-9-2000</v>
      </c>
      <c r="E198" t="s">
        <v>20</v>
      </c>
      <c r="F198" s="14" t="str">
        <f t="shared" si="12"/>
        <v>2-Sep-2000</v>
      </c>
      <c r="G198">
        <v>2</v>
      </c>
      <c r="H198">
        <f t="shared" si="15"/>
        <v>22</v>
      </c>
      <c r="I198">
        <v>0</v>
      </c>
      <c r="J198" s="7">
        <v>2045.69</v>
      </c>
      <c r="K198" t="s">
        <v>12</v>
      </c>
      <c r="L198" t="s">
        <v>12</v>
      </c>
      <c r="M198" t="s">
        <v>23</v>
      </c>
    </row>
    <row r="199" spans="1:13" x14ac:dyDescent="0.25">
      <c r="A199" t="s">
        <v>223</v>
      </c>
      <c r="B199">
        <v>2000</v>
      </c>
      <c r="C199">
        <f t="shared" si="13"/>
        <v>7</v>
      </c>
      <c r="D199" t="str">
        <f t="shared" si="14"/>
        <v>26-7-2000</v>
      </c>
      <c r="E199" t="s">
        <v>10</v>
      </c>
      <c r="F199" s="14" t="str">
        <f t="shared" si="12"/>
        <v>26-Jul-2000</v>
      </c>
      <c r="G199">
        <v>26</v>
      </c>
      <c r="H199">
        <f t="shared" si="15"/>
        <v>22</v>
      </c>
      <c r="I199">
        <v>0</v>
      </c>
      <c r="J199" s="7">
        <v>2055.3200000000002</v>
      </c>
      <c r="K199" t="s">
        <v>12</v>
      </c>
      <c r="L199" t="s">
        <v>12</v>
      </c>
      <c r="M199" t="s">
        <v>23</v>
      </c>
    </row>
    <row r="200" spans="1:13" x14ac:dyDescent="0.25">
      <c r="A200" t="s">
        <v>224</v>
      </c>
      <c r="B200">
        <v>2004</v>
      </c>
      <c r="C200">
        <f t="shared" si="13"/>
        <v>6</v>
      </c>
      <c r="D200" t="str">
        <f t="shared" si="14"/>
        <v>12-6-2004</v>
      </c>
      <c r="E200" t="s">
        <v>18</v>
      </c>
      <c r="F200" s="14" t="str">
        <f t="shared" si="12"/>
        <v>12-Jun-2004</v>
      </c>
      <c r="G200">
        <v>12</v>
      </c>
      <c r="H200">
        <f t="shared" si="15"/>
        <v>18</v>
      </c>
      <c r="I200">
        <v>0</v>
      </c>
      <c r="J200" s="7">
        <v>2094.1</v>
      </c>
      <c r="K200" t="s">
        <v>12</v>
      </c>
      <c r="L200" t="s">
        <v>11</v>
      </c>
      <c r="M200" t="s">
        <v>199</v>
      </c>
    </row>
    <row r="201" spans="1:13" x14ac:dyDescent="0.25">
      <c r="A201" t="s">
        <v>225</v>
      </c>
      <c r="B201">
        <v>2001</v>
      </c>
      <c r="C201">
        <f t="shared" si="13"/>
        <v>8</v>
      </c>
      <c r="D201" t="str">
        <f t="shared" si="14"/>
        <v>14-8-2001</v>
      </c>
      <c r="E201" t="s">
        <v>34</v>
      </c>
      <c r="F201" s="14" t="str">
        <f t="shared" si="12"/>
        <v>14-Aug-2001</v>
      </c>
      <c r="G201">
        <v>14</v>
      </c>
      <c r="H201">
        <f t="shared" si="15"/>
        <v>21</v>
      </c>
      <c r="I201">
        <v>0</v>
      </c>
      <c r="J201" s="7">
        <v>2102.2600000000002</v>
      </c>
      <c r="K201" t="s">
        <v>12</v>
      </c>
      <c r="L201" t="s">
        <v>11</v>
      </c>
      <c r="M201" t="s">
        <v>165</v>
      </c>
    </row>
    <row r="202" spans="1:13" x14ac:dyDescent="0.25">
      <c r="A202" t="s">
        <v>226</v>
      </c>
      <c r="B202">
        <v>2001</v>
      </c>
      <c r="C202">
        <f t="shared" si="13"/>
        <v>6</v>
      </c>
      <c r="D202" t="str">
        <f t="shared" si="14"/>
        <v>22-6-2001</v>
      </c>
      <c r="E202" t="s">
        <v>18</v>
      </c>
      <c r="F202" s="14" t="str">
        <f t="shared" si="12"/>
        <v>22-Jun-2001</v>
      </c>
      <c r="G202">
        <v>22</v>
      </c>
      <c r="H202">
        <f t="shared" si="15"/>
        <v>21</v>
      </c>
      <c r="I202">
        <v>1</v>
      </c>
      <c r="J202" s="7">
        <v>2103.08</v>
      </c>
      <c r="K202" t="s">
        <v>12</v>
      </c>
      <c r="L202" t="s">
        <v>11</v>
      </c>
      <c r="M202" t="s">
        <v>41</v>
      </c>
    </row>
    <row r="203" spans="1:13" x14ac:dyDescent="0.25">
      <c r="A203" t="s">
        <v>227</v>
      </c>
      <c r="B203">
        <v>2001</v>
      </c>
      <c r="C203">
        <f t="shared" si="13"/>
        <v>11</v>
      </c>
      <c r="D203" t="str">
        <f t="shared" si="14"/>
        <v>28-11-2001</v>
      </c>
      <c r="E203" t="s">
        <v>15</v>
      </c>
      <c r="F203" s="14" t="str">
        <f t="shared" si="12"/>
        <v>28-Nov-2001</v>
      </c>
      <c r="G203">
        <v>28</v>
      </c>
      <c r="H203">
        <f t="shared" si="15"/>
        <v>21</v>
      </c>
      <c r="I203">
        <v>0</v>
      </c>
      <c r="J203" s="7">
        <v>2104.11</v>
      </c>
      <c r="K203" t="s">
        <v>11</v>
      </c>
      <c r="L203" t="s">
        <v>16</v>
      </c>
      <c r="M203" t="s">
        <v>167</v>
      </c>
    </row>
    <row r="204" spans="1:13" x14ac:dyDescent="0.25">
      <c r="A204" t="s">
        <v>228</v>
      </c>
      <c r="B204">
        <v>1989</v>
      </c>
      <c r="C204">
        <f t="shared" si="13"/>
        <v>7</v>
      </c>
      <c r="D204" t="str">
        <f t="shared" si="14"/>
        <v>21-7-1989</v>
      </c>
      <c r="E204" t="s">
        <v>10</v>
      </c>
      <c r="F204" s="14" t="str">
        <f t="shared" si="12"/>
        <v>21-Jul-1989</v>
      </c>
      <c r="G204">
        <v>21</v>
      </c>
      <c r="H204">
        <f t="shared" si="15"/>
        <v>33</v>
      </c>
      <c r="I204">
        <v>3</v>
      </c>
      <c r="J204" s="7">
        <v>2106.2600000000002</v>
      </c>
      <c r="K204" t="s">
        <v>11</v>
      </c>
      <c r="L204" t="s">
        <v>11</v>
      </c>
      <c r="M204" t="s">
        <v>13</v>
      </c>
    </row>
    <row r="205" spans="1:13" x14ac:dyDescent="0.25">
      <c r="A205" t="s">
        <v>229</v>
      </c>
      <c r="B205">
        <v>2003</v>
      </c>
      <c r="C205">
        <f t="shared" si="13"/>
        <v>9</v>
      </c>
      <c r="D205" t="str">
        <f t="shared" si="14"/>
        <v>30-9-2003</v>
      </c>
      <c r="E205" t="s">
        <v>20</v>
      </c>
      <c r="F205" s="14" t="str">
        <f t="shared" si="12"/>
        <v>30-Sep-2003</v>
      </c>
      <c r="G205">
        <v>30</v>
      </c>
      <c r="H205">
        <f t="shared" si="15"/>
        <v>19</v>
      </c>
      <c r="I205">
        <v>0</v>
      </c>
      <c r="J205" s="7">
        <v>2117.34</v>
      </c>
      <c r="K205" t="s">
        <v>11</v>
      </c>
      <c r="L205" t="s">
        <v>12</v>
      </c>
      <c r="M205" t="s">
        <v>23</v>
      </c>
    </row>
    <row r="206" spans="1:13" x14ac:dyDescent="0.25">
      <c r="A206" t="s">
        <v>230</v>
      </c>
      <c r="B206">
        <v>2004</v>
      </c>
      <c r="C206">
        <f t="shared" si="13"/>
        <v>11</v>
      </c>
      <c r="D206" t="str">
        <f t="shared" si="14"/>
        <v>4-11-2004</v>
      </c>
      <c r="E206" t="s">
        <v>15</v>
      </c>
      <c r="F206" s="14" t="str">
        <f t="shared" si="12"/>
        <v>4-Nov-2004</v>
      </c>
      <c r="G206">
        <v>4</v>
      </c>
      <c r="H206">
        <f t="shared" si="15"/>
        <v>18</v>
      </c>
      <c r="I206">
        <v>0</v>
      </c>
      <c r="J206" s="7">
        <v>2118.61</v>
      </c>
      <c r="K206" t="s">
        <v>11</v>
      </c>
      <c r="L206" t="s">
        <v>16</v>
      </c>
      <c r="M206" t="s">
        <v>23</v>
      </c>
    </row>
    <row r="207" spans="1:13" x14ac:dyDescent="0.25">
      <c r="A207" t="s">
        <v>231</v>
      </c>
      <c r="B207">
        <v>2003</v>
      </c>
      <c r="C207">
        <f t="shared" si="13"/>
        <v>8</v>
      </c>
      <c r="D207" t="str">
        <f t="shared" si="14"/>
        <v>30-8-2003</v>
      </c>
      <c r="E207" t="s">
        <v>34</v>
      </c>
      <c r="F207" s="14" t="str">
        <f t="shared" si="12"/>
        <v>30-Aug-2003</v>
      </c>
      <c r="G207">
        <v>30</v>
      </c>
      <c r="H207">
        <f t="shared" si="15"/>
        <v>19</v>
      </c>
      <c r="I207">
        <v>0</v>
      </c>
      <c r="J207" s="7">
        <v>2128.4299999999998</v>
      </c>
      <c r="K207" t="s">
        <v>11</v>
      </c>
      <c r="L207" t="s">
        <v>16</v>
      </c>
      <c r="M207" t="s">
        <v>23</v>
      </c>
    </row>
    <row r="208" spans="1:13" x14ac:dyDescent="0.25">
      <c r="A208" t="s">
        <v>232</v>
      </c>
      <c r="B208">
        <v>2003</v>
      </c>
      <c r="C208">
        <f t="shared" si="13"/>
        <v>12</v>
      </c>
      <c r="D208" t="str">
        <f t="shared" si="14"/>
        <v>22-12-2003</v>
      </c>
      <c r="E208" t="s">
        <v>30</v>
      </c>
      <c r="F208" s="14" t="str">
        <f t="shared" si="12"/>
        <v>22-Dec-2003</v>
      </c>
      <c r="G208">
        <v>22</v>
      </c>
      <c r="H208">
        <f t="shared" si="15"/>
        <v>19</v>
      </c>
      <c r="I208">
        <v>0</v>
      </c>
      <c r="J208" s="7">
        <v>2130.6799999999998</v>
      </c>
      <c r="K208" t="s">
        <v>11</v>
      </c>
      <c r="L208" t="s">
        <v>12</v>
      </c>
      <c r="M208" t="s">
        <v>23</v>
      </c>
    </row>
    <row r="209" spans="1:13" x14ac:dyDescent="0.25">
      <c r="A209" t="s">
        <v>233</v>
      </c>
      <c r="B209">
        <v>2003</v>
      </c>
      <c r="C209">
        <f t="shared" si="13"/>
        <v>9</v>
      </c>
      <c r="D209" t="str">
        <f t="shared" si="14"/>
        <v>1-9-2003</v>
      </c>
      <c r="E209" t="s">
        <v>20</v>
      </c>
      <c r="F209" s="14" t="str">
        <f t="shared" si="12"/>
        <v>1-Sep-2003</v>
      </c>
      <c r="G209">
        <v>1</v>
      </c>
      <c r="H209">
        <f t="shared" si="15"/>
        <v>19</v>
      </c>
      <c r="I209">
        <v>0</v>
      </c>
      <c r="J209" s="7">
        <v>2134.9</v>
      </c>
      <c r="K209" t="s">
        <v>11</v>
      </c>
      <c r="L209" t="s">
        <v>12</v>
      </c>
      <c r="M209" t="s">
        <v>23</v>
      </c>
    </row>
    <row r="210" spans="1:13" x14ac:dyDescent="0.25">
      <c r="A210" t="s">
        <v>234</v>
      </c>
      <c r="B210">
        <v>2003</v>
      </c>
      <c r="C210">
        <f t="shared" si="13"/>
        <v>9</v>
      </c>
      <c r="D210" t="str">
        <f t="shared" si="14"/>
        <v>26-9-2003</v>
      </c>
      <c r="E210" t="s">
        <v>20</v>
      </c>
      <c r="F210" s="14" t="str">
        <f t="shared" si="12"/>
        <v>26-Sep-2003</v>
      </c>
      <c r="G210">
        <v>26</v>
      </c>
      <c r="H210">
        <f t="shared" si="15"/>
        <v>19</v>
      </c>
      <c r="I210">
        <v>0</v>
      </c>
      <c r="J210" s="7">
        <v>2136.88</v>
      </c>
      <c r="K210" t="s">
        <v>11</v>
      </c>
      <c r="L210" t="s">
        <v>11</v>
      </c>
      <c r="M210" t="s">
        <v>23</v>
      </c>
    </row>
    <row r="211" spans="1:13" x14ac:dyDescent="0.25">
      <c r="A211" t="s">
        <v>235</v>
      </c>
      <c r="B211">
        <v>1997</v>
      </c>
      <c r="C211">
        <f t="shared" si="13"/>
        <v>9</v>
      </c>
      <c r="D211" t="str">
        <f t="shared" si="14"/>
        <v>3-9-1997</v>
      </c>
      <c r="E211" t="s">
        <v>20</v>
      </c>
      <c r="F211" s="14" t="str">
        <f t="shared" si="12"/>
        <v>3-Sep-1997</v>
      </c>
      <c r="G211">
        <v>3</v>
      </c>
      <c r="H211">
        <f t="shared" si="15"/>
        <v>25</v>
      </c>
      <c r="I211">
        <v>0</v>
      </c>
      <c r="J211" s="7">
        <v>2137.65</v>
      </c>
      <c r="K211" t="s">
        <v>12</v>
      </c>
      <c r="L211" t="s">
        <v>16</v>
      </c>
      <c r="M211" t="s">
        <v>13</v>
      </c>
    </row>
    <row r="212" spans="1:13" x14ac:dyDescent="0.25">
      <c r="A212" t="s">
        <v>236</v>
      </c>
      <c r="B212">
        <v>2003</v>
      </c>
      <c r="C212">
        <f t="shared" si="13"/>
        <v>8</v>
      </c>
      <c r="D212" t="str">
        <f t="shared" si="14"/>
        <v>19-8-2003</v>
      </c>
      <c r="E212" t="s">
        <v>34</v>
      </c>
      <c r="F212" s="14" t="str">
        <f t="shared" si="12"/>
        <v>19-Aug-2003</v>
      </c>
      <c r="G212">
        <v>19</v>
      </c>
      <c r="H212">
        <f t="shared" si="15"/>
        <v>19</v>
      </c>
      <c r="I212">
        <v>0</v>
      </c>
      <c r="J212" s="7">
        <v>2138.0700000000002</v>
      </c>
      <c r="K212" t="s">
        <v>11</v>
      </c>
      <c r="L212" t="s">
        <v>16</v>
      </c>
      <c r="M212" t="s">
        <v>23</v>
      </c>
    </row>
    <row r="213" spans="1:13" x14ac:dyDescent="0.25">
      <c r="A213" t="s">
        <v>237</v>
      </c>
      <c r="B213">
        <v>2004</v>
      </c>
      <c r="C213">
        <f t="shared" si="13"/>
        <v>10</v>
      </c>
      <c r="D213" t="str">
        <f t="shared" si="14"/>
        <v>4-10-2004</v>
      </c>
      <c r="E213" t="s">
        <v>36</v>
      </c>
      <c r="F213" s="14" t="str">
        <f t="shared" si="12"/>
        <v>4-Oct-2004</v>
      </c>
      <c r="G213">
        <v>4</v>
      </c>
      <c r="H213">
        <f t="shared" si="15"/>
        <v>18</v>
      </c>
      <c r="I213">
        <v>0</v>
      </c>
      <c r="J213" s="7">
        <v>2144.85</v>
      </c>
      <c r="K213" t="s">
        <v>11</v>
      </c>
      <c r="L213" t="s">
        <v>16</v>
      </c>
      <c r="M213" t="s">
        <v>41</v>
      </c>
    </row>
    <row r="214" spans="1:13" x14ac:dyDescent="0.25">
      <c r="A214" t="s">
        <v>238</v>
      </c>
      <c r="B214">
        <v>2000</v>
      </c>
      <c r="C214">
        <f t="shared" si="13"/>
        <v>12</v>
      </c>
      <c r="D214" t="str">
        <f t="shared" si="14"/>
        <v>27-12-2000</v>
      </c>
      <c r="E214" t="s">
        <v>30</v>
      </c>
      <c r="F214" s="14" t="str">
        <f t="shared" si="12"/>
        <v>27-Dec-2000</v>
      </c>
      <c r="G214">
        <v>27</v>
      </c>
      <c r="H214">
        <f t="shared" si="15"/>
        <v>22</v>
      </c>
      <c r="I214">
        <v>0</v>
      </c>
      <c r="J214" s="7">
        <v>2150.4699999999998</v>
      </c>
      <c r="K214" t="s">
        <v>11</v>
      </c>
      <c r="L214" t="s">
        <v>12</v>
      </c>
      <c r="M214" t="s">
        <v>41</v>
      </c>
    </row>
    <row r="215" spans="1:13" x14ac:dyDescent="0.25">
      <c r="A215" t="s">
        <v>239</v>
      </c>
      <c r="B215">
        <v>2000</v>
      </c>
      <c r="C215">
        <f t="shared" si="13"/>
        <v>10</v>
      </c>
      <c r="D215" t="str">
        <f t="shared" si="14"/>
        <v>22-10-2000</v>
      </c>
      <c r="E215" t="s">
        <v>36</v>
      </c>
      <c r="F215" s="14" t="str">
        <f t="shared" si="12"/>
        <v>22-Oct-2000</v>
      </c>
      <c r="G215">
        <v>22</v>
      </c>
      <c r="H215">
        <f t="shared" si="15"/>
        <v>22</v>
      </c>
      <c r="I215">
        <v>0</v>
      </c>
      <c r="J215" s="7">
        <v>2154.36</v>
      </c>
      <c r="K215" t="s">
        <v>11</v>
      </c>
      <c r="L215" t="s">
        <v>11</v>
      </c>
      <c r="M215" t="s">
        <v>41</v>
      </c>
    </row>
    <row r="216" spans="1:13" x14ac:dyDescent="0.25">
      <c r="A216" t="s">
        <v>240</v>
      </c>
      <c r="B216">
        <v>2000</v>
      </c>
      <c r="C216">
        <f t="shared" si="13"/>
        <v>11</v>
      </c>
      <c r="D216" t="str">
        <f t="shared" si="14"/>
        <v>29-11-2000</v>
      </c>
      <c r="E216" t="s">
        <v>15</v>
      </c>
      <c r="F216" s="14" t="str">
        <f t="shared" si="12"/>
        <v>29-Nov-2000</v>
      </c>
      <c r="G216">
        <v>29</v>
      </c>
      <c r="H216">
        <f t="shared" si="15"/>
        <v>22</v>
      </c>
      <c r="I216">
        <v>0</v>
      </c>
      <c r="J216" s="7">
        <v>2155.6799999999998</v>
      </c>
      <c r="K216" t="s">
        <v>11</v>
      </c>
      <c r="L216" t="s">
        <v>12</v>
      </c>
      <c r="M216" t="s">
        <v>13</v>
      </c>
    </row>
    <row r="217" spans="1:13" x14ac:dyDescent="0.25">
      <c r="A217" t="s">
        <v>241</v>
      </c>
      <c r="B217">
        <v>2000</v>
      </c>
      <c r="C217">
        <f t="shared" si="13"/>
        <v>12</v>
      </c>
      <c r="D217" t="str">
        <f t="shared" si="14"/>
        <v>10-12-2000</v>
      </c>
      <c r="E217" t="s">
        <v>30</v>
      </c>
      <c r="F217" s="14" t="str">
        <f t="shared" si="12"/>
        <v>10-Dec-2000</v>
      </c>
      <c r="G217">
        <v>10</v>
      </c>
      <c r="H217">
        <f t="shared" si="15"/>
        <v>22</v>
      </c>
      <c r="I217">
        <v>0</v>
      </c>
      <c r="J217" s="7">
        <v>2156.75</v>
      </c>
      <c r="K217" t="s">
        <v>11</v>
      </c>
      <c r="L217" t="s">
        <v>11</v>
      </c>
      <c r="M217" t="s">
        <v>13</v>
      </c>
    </row>
    <row r="218" spans="1:13" x14ac:dyDescent="0.25">
      <c r="A218" t="s">
        <v>242</v>
      </c>
      <c r="B218">
        <v>2000</v>
      </c>
      <c r="C218">
        <f t="shared" si="13"/>
        <v>8</v>
      </c>
      <c r="D218" t="str">
        <f t="shared" si="14"/>
        <v>23-8-2000</v>
      </c>
      <c r="E218" t="s">
        <v>34</v>
      </c>
      <c r="F218" s="14" t="str">
        <f t="shared" si="12"/>
        <v>23-Aug-2000</v>
      </c>
      <c r="G218">
        <v>23</v>
      </c>
      <c r="H218">
        <f t="shared" si="15"/>
        <v>22</v>
      </c>
      <c r="I218">
        <v>0</v>
      </c>
      <c r="J218" s="7">
        <v>2166.73</v>
      </c>
      <c r="K218" t="s">
        <v>11</v>
      </c>
      <c r="L218" t="s">
        <v>11</v>
      </c>
      <c r="M218" t="s">
        <v>41</v>
      </c>
    </row>
    <row r="219" spans="1:13" x14ac:dyDescent="0.25">
      <c r="A219" t="s">
        <v>243</v>
      </c>
      <c r="B219">
        <v>1994</v>
      </c>
      <c r="C219">
        <f t="shared" si="13"/>
        <v>9</v>
      </c>
      <c r="D219" t="str">
        <f t="shared" si="14"/>
        <v>27-9-1994</v>
      </c>
      <c r="E219" t="s">
        <v>20</v>
      </c>
      <c r="F219" s="14" t="str">
        <f t="shared" si="12"/>
        <v>27-Sep-1994</v>
      </c>
      <c r="G219">
        <v>27</v>
      </c>
      <c r="H219">
        <f t="shared" si="15"/>
        <v>28</v>
      </c>
      <c r="I219">
        <v>0</v>
      </c>
      <c r="J219" s="7">
        <v>2170.08</v>
      </c>
      <c r="K219" t="s">
        <v>11</v>
      </c>
      <c r="L219" t="s">
        <v>11</v>
      </c>
      <c r="M219" t="s">
        <v>13</v>
      </c>
    </row>
    <row r="220" spans="1:13" x14ac:dyDescent="0.25">
      <c r="A220" t="s">
        <v>244</v>
      </c>
      <c r="B220">
        <v>1991</v>
      </c>
      <c r="C220">
        <f t="shared" si="13"/>
        <v>12</v>
      </c>
      <c r="D220" t="str">
        <f t="shared" si="14"/>
        <v>16-12-1991</v>
      </c>
      <c r="E220" t="s">
        <v>30</v>
      </c>
      <c r="F220" s="14" t="str">
        <f t="shared" si="12"/>
        <v>16-Dec-1991</v>
      </c>
      <c r="G220">
        <v>16</v>
      </c>
      <c r="H220">
        <f t="shared" si="15"/>
        <v>31</v>
      </c>
      <c r="I220">
        <v>3</v>
      </c>
      <c r="J220" s="7">
        <v>2193.1999999999998</v>
      </c>
      <c r="K220" t="s">
        <v>11</v>
      </c>
      <c r="L220" t="s">
        <v>11</v>
      </c>
      <c r="M220" t="s">
        <v>23</v>
      </c>
    </row>
    <row r="221" spans="1:13" x14ac:dyDescent="0.25">
      <c r="A221" t="s">
        <v>245</v>
      </c>
      <c r="B221">
        <v>2004</v>
      </c>
      <c r="C221">
        <f t="shared" si="13"/>
        <v>12</v>
      </c>
      <c r="D221" t="str">
        <f t="shared" si="14"/>
        <v>7-12-2004</v>
      </c>
      <c r="E221" t="s">
        <v>30</v>
      </c>
      <c r="F221" s="14" t="str">
        <f t="shared" si="12"/>
        <v>7-Dec-2004</v>
      </c>
      <c r="G221">
        <v>7</v>
      </c>
      <c r="H221">
        <f t="shared" si="15"/>
        <v>18</v>
      </c>
      <c r="I221">
        <v>0</v>
      </c>
      <c r="J221" s="7">
        <v>2196.4699999999998</v>
      </c>
      <c r="K221" t="s">
        <v>11</v>
      </c>
      <c r="L221" t="s">
        <v>12</v>
      </c>
      <c r="M221" t="s">
        <v>246</v>
      </c>
    </row>
    <row r="222" spans="1:13" x14ac:dyDescent="0.25">
      <c r="A222" t="s">
        <v>247</v>
      </c>
      <c r="B222">
        <v>2004</v>
      </c>
      <c r="C222">
        <f t="shared" si="13"/>
        <v>9</v>
      </c>
      <c r="D222" t="str">
        <f t="shared" si="14"/>
        <v>3-9-2004</v>
      </c>
      <c r="E222" t="s">
        <v>20</v>
      </c>
      <c r="F222" s="14" t="str">
        <f t="shared" si="12"/>
        <v>3-Sep-2004</v>
      </c>
      <c r="G222">
        <v>3</v>
      </c>
      <c r="H222">
        <f t="shared" si="15"/>
        <v>18</v>
      </c>
      <c r="I222">
        <v>0</v>
      </c>
      <c r="J222" s="7">
        <v>2198.19</v>
      </c>
      <c r="K222" t="s">
        <v>11</v>
      </c>
      <c r="L222" t="s">
        <v>16</v>
      </c>
      <c r="M222" t="s">
        <v>248</v>
      </c>
    </row>
    <row r="223" spans="1:13" x14ac:dyDescent="0.25">
      <c r="A223" t="s">
        <v>249</v>
      </c>
      <c r="B223">
        <v>2004</v>
      </c>
      <c r="C223">
        <f t="shared" si="13"/>
        <v>9</v>
      </c>
      <c r="D223" t="str">
        <f t="shared" si="14"/>
        <v>12-9-2004</v>
      </c>
      <c r="E223" t="s">
        <v>20</v>
      </c>
      <c r="F223" s="14" t="str">
        <f t="shared" si="12"/>
        <v>12-Sep-2004</v>
      </c>
      <c r="G223">
        <v>12</v>
      </c>
      <c r="H223">
        <f t="shared" si="15"/>
        <v>18</v>
      </c>
      <c r="I223">
        <v>0</v>
      </c>
      <c r="J223" s="7">
        <v>2200.83</v>
      </c>
      <c r="K223" t="s">
        <v>11</v>
      </c>
      <c r="L223" t="s">
        <v>11</v>
      </c>
      <c r="M223" t="s">
        <v>246</v>
      </c>
    </row>
    <row r="224" spans="1:13" x14ac:dyDescent="0.25">
      <c r="A224" t="s">
        <v>250</v>
      </c>
      <c r="B224">
        <v>2004</v>
      </c>
      <c r="C224">
        <f t="shared" si="13"/>
        <v>7</v>
      </c>
      <c r="D224" t="str">
        <f t="shared" si="14"/>
        <v>27-7-2004</v>
      </c>
      <c r="E224" t="s">
        <v>10</v>
      </c>
      <c r="F224" s="14" t="str">
        <f t="shared" si="12"/>
        <v>27-Jul-2004</v>
      </c>
      <c r="G224">
        <v>27</v>
      </c>
      <c r="H224">
        <f t="shared" si="15"/>
        <v>18</v>
      </c>
      <c r="I224">
        <v>1</v>
      </c>
      <c r="J224" s="7">
        <v>2201.1</v>
      </c>
      <c r="K224" t="s">
        <v>11</v>
      </c>
      <c r="L224" t="s">
        <v>12</v>
      </c>
      <c r="M224" t="s">
        <v>13</v>
      </c>
    </row>
    <row r="225" spans="1:13" x14ac:dyDescent="0.25">
      <c r="A225" t="s">
        <v>251</v>
      </c>
      <c r="B225">
        <v>2004</v>
      </c>
      <c r="C225">
        <f t="shared" si="13"/>
        <v>8</v>
      </c>
      <c r="D225" t="str">
        <f t="shared" si="14"/>
        <v>6-8-2004</v>
      </c>
      <c r="E225" t="s">
        <v>34</v>
      </c>
      <c r="F225" s="14" t="str">
        <f t="shared" si="12"/>
        <v>6-Aug-2004</v>
      </c>
      <c r="G225">
        <v>6</v>
      </c>
      <c r="H225">
        <f t="shared" si="15"/>
        <v>18</v>
      </c>
      <c r="I225">
        <v>0</v>
      </c>
      <c r="J225" s="7">
        <v>2203.4699999999998</v>
      </c>
      <c r="K225" t="s">
        <v>11</v>
      </c>
      <c r="L225" t="s">
        <v>11</v>
      </c>
      <c r="M225" t="s">
        <v>246</v>
      </c>
    </row>
    <row r="226" spans="1:13" x14ac:dyDescent="0.25">
      <c r="A226" t="s">
        <v>252</v>
      </c>
      <c r="B226">
        <v>2004</v>
      </c>
      <c r="C226">
        <f t="shared" si="13"/>
        <v>10</v>
      </c>
      <c r="D226" t="str">
        <f t="shared" si="14"/>
        <v>28-10-2004</v>
      </c>
      <c r="E226" t="s">
        <v>36</v>
      </c>
      <c r="F226" s="14" t="str">
        <f t="shared" si="12"/>
        <v>28-Oct-2004</v>
      </c>
      <c r="G226">
        <v>28</v>
      </c>
      <c r="H226">
        <f t="shared" si="15"/>
        <v>18</v>
      </c>
      <c r="I226">
        <v>0</v>
      </c>
      <c r="J226" s="7">
        <v>2203.7399999999998</v>
      </c>
      <c r="K226" t="s">
        <v>11</v>
      </c>
      <c r="L226" t="s">
        <v>11</v>
      </c>
      <c r="M226" t="s">
        <v>246</v>
      </c>
    </row>
    <row r="227" spans="1:13" x14ac:dyDescent="0.25">
      <c r="A227" t="s">
        <v>253</v>
      </c>
      <c r="B227">
        <v>2004</v>
      </c>
      <c r="C227">
        <f t="shared" si="13"/>
        <v>11</v>
      </c>
      <c r="D227" t="str">
        <f t="shared" si="14"/>
        <v>13-11-2004</v>
      </c>
      <c r="E227" t="s">
        <v>15</v>
      </c>
      <c r="F227" s="14" t="str">
        <f t="shared" si="12"/>
        <v>13-Nov-2004</v>
      </c>
      <c r="G227">
        <v>13</v>
      </c>
      <c r="H227">
        <f t="shared" si="15"/>
        <v>18</v>
      </c>
      <c r="I227">
        <v>0</v>
      </c>
      <c r="J227" s="7">
        <v>2205.98</v>
      </c>
      <c r="K227" t="s">
        <v>11</v>
      </c>
      <c r="L227" t="s">
        <v>12</v>
      </c>
      <c r="M227" t="s">
        <v>246</v>
      </c>
    </row>
    <row r="228" spans="1:13" x14ac:dyDescent="0.25">
      <c r="A228" t="s">
        <v>254</v>
      </c>
      <c r="B228">
        <v>2004</v>
      </c>
      <c r="C228">
        <f t="shared" si="13"/>
        <v>8</v>
      </c>
      <c r="D228" t="str">
        <f t="shared" si="14"/>
        <v>6-8-2004</v>
      </c>
      <c r="E228" t="s">
        <v>34</v>
      </c>
      <c r="F228" s="14" t="str">
        <f t="shared" si="12"/>
        <v>6-Aug-2004</v>
      </c>
      <c r="G228">
        <v>6</v>
      </c>
      <c r="H228">
        <f t="shared" si="15"/>
        <v>18</v>
      </c>
      <c r="I228">
        <v>0</v>
      </c>
      <c r="J228" s="7">
        <v>2207.6999999999998</v>
      </c>
      <c r="K228" t="s">
        <v>11</v>
      </c>
      <c r="L228" t="s">
        <v>11</v>
      </c>
      <c r="M228" t="s">
        <v>246</v>
      </c>
    </row>
    <row r="229" spans="1:13" x14ac:dyDescent="0.25">
      <c r="A229" t="s">
        <v>255</v>
      </c>
      <c r="B229">
        <v>2004</v>
      </c>
      <c r="C229">
        <f t="shared" si="13"/>
        <v>7</v>
      </c>
      <c r="D229" t="str">
        <f t="shared" si="14"/>
        <v>27-7-2004</v>
      </c>
      <c r="E229" t="s">
        <v>10</v>
      </c>
      <c r="F229" s="14" t="str">
        <f t="shared" si="12"/>
        <v>27-Jul-2004</v>
      </c>
      <c r="G229">
        <v>27</v>
      </c>
      <c r="H229">
        <f t="shared" si="15"/>
        <v>18</v>
      </c>
      <c r="I229">
        <v>0</v>
      </c>
      <c r="J229" s="7">
        <v>2211.13</v>
      </c>
      <c r="K229" t="s">
        <v>11</v>
      </c>
      <c r="L229" t="s">
        <v>11</v>
      </c>
      <c r="M229" t="s">
        <v>246</v>
      </c>
    </row>
    <row r="230" spans="1:13" x14ac:dyDescent="0.25">
      <c r="A230" t="s">
        <v>256</v>
      </c>
      <c r="B230">
        <v>1994</v>
      </c>
      <c r="C230">
        <f t="shared" si="13"/>
        <v>11</v>
      </c>
      <c r="D230" t="str">
        <f t="shared" si="14"/>
        <v>17-11-1994</v>
      </c>
      <c r="E230" t="s">
        <v>15</v>
      </c>
      <c r="F230" s="14" t="str">
        <f t="shared" si="12"/>
        <v>17-Nov-1994</v>
      </c>
      <c r="G230">
        <v>17</v>
      </c>
      <c r="H230">
        <f t="shared" si="15"/>
        <v>28</v>
      </c>
      <c r="I230">
        <v>0</v>
      </c>
      <c r="J230" s="7">
        <v>2213.21</v>
      </c>
      <c r="K230" t="s">
        <v>11</v>
      </c>
      <c r="L230" t="s">
        <v>11</v>
      </c>
      <c r="M230" t="s">
        <v>13</v>
      </c>
    </row>
    <row r="231" spans="1:13" x14ac:dyDescent="0.25">
      <c r="A231" t="s">
        <v>257</v>
      </c>
      <c r="B231">
        <v>2004</v>
      </c>
      <c r="C231">
        <f t="shared" si="13"/>
        <v>6</v>
      </c>
      <c r="D231" t="str">
        <f t="shared" si="14"/>
        <v>13-6-2004</v>
      </c>
      <c r="E231" t="s">
        <v>18</v>
      </c>
      <c r="F231" s="14" t="str">
        <f t="shared" si="12"/>
        <v>13-Jun-2004</v>
      </c>
      <c r="G231">
        <v>13</v>
      </c>
      <c r="H231">
        <f t="shared" si="15"/>
        <v>18</v>
      </c>
      <c r="I231">
        <v>0</v>
      </c>
      <c r="J231" s="7">
        <v>2217.4699999999998</v>
      </c>
      <c r="K231" t="s">
        <v>11</v>
      </c>
      <c r="L231" t="s">
        <v>16</v>
      </c>
      <c r="M231" t="s">
        <v>246</v>
      </c>
    </row>
    <row r="232" spans="1:13" x14ac:dyDescent="0.25">
      <c r="A232" t="s">
        <v>258</v>
      </c>
      <c r="B232">
        <v>2004</v>
      </c>
      <c r="C232">
        <f t="shared" si="13"/>
        <v>9</v>
      </c>
      <c r="D232" t="str">
        <f t="shared" si="14"/>
        <v>25-9-2004</v>
      </c>
      <c r="E232" t="s">
        <v>20</v>
      </c>
      <c r="F232" s="14" t="str">
        <f t="shared" si="12"/>
        <v>25-Sep-2004</v>
      </c>
      <c r="G232">
        <v>25</v>
      </c>
      <c r="H232">
        <f t="shared" si="15"/>
        <v>18</v>
      </c>
      <c r="I232">
        <v>0</v>
      </c>
      <c r="J232" s="7">
        <v>2217.6</v>
      </c>
      <c r="K232" t="s">
        <v>11</v>
      </c>
      <c r="L232" t="s">
        <v>16</v>
      </c>
      <c r="M232" t="s">
        <v>246</v>
      </c>
    </row>
    <row r="233" spans="1:13" x14ac:dyDescent="0.25">
      <c r="A233" t="s">
        <v>259</v>
      </c>
      <c r="B233">
        <v>2004</v>
      </c>
      <c r="C233">
        <f t="shared" si="13"/>
        <v>12</v>
      </c>
      <c r="D233" t="str">
        <f t="shared" si="14"/>
        <v>12-12-2004</v>
      </c>
      <c r="E233" t="s">
        <v>30</v>
      </c>
      <c r="F233" s="14" t="str">
        <f t="shared" si="12"/>
        <v>12-Dec-2004</v>
      </c>
      <c r="G233">
        <v>12</v>
      </c>
      <c r="H233">
        <f t="shared" si="15"/>
        <v>18</v>
      </c>
      <c r="I233">
        <v>1</v>
      </c>
      <c r="J233" s="7">
        <v>2219.4499999999998</v>
      </c>
      <c r="K233" t="s">
        <v>11</v>
      </c>
      <c r="L233" t="s">
        <v>16</v>
      </c>
      <c r="M233" t="s">
        <v>13</v>
      </c>
    </row>
    <row r="234" spans="1:13" x14ac:dyDescent="0.25">
      <c r="A234" t="s">
        <v>260</v>
      </c>
      <c r="B234">
        <v>2003</v>
      </c>
      <c r="C234">
        <f t="shared" si="13"/>
        <v>12</v>
      </c>
      <c r="D234" t="str">
        <f t="shared" si="14"/>
        <v>10-12-2003</v>
      </c>
      <c r="E234" t="s">
        <v>30</v>
      </c>
      <c r="F234" s="14" t="str">
        <f t="shared" si="12"/>
        <v>10-Dec-2003</v>
      </c>
      <c r="G234">
        <v>10</v>
      </c>
      <c r="H234">
        <f t="shared" si="15"/>
        <v>19</v>
      </c>
      <c r="I234">
        <v>1</v>
      </c>
      <c r="J234" s="7">
        <v>2221.56</v>
      </c>
      <c r="K234" t="s">
        <v>11</v>
      </c>
      <c r="L234" t="s">
        <v>12</v>
      </c>
      <c r="M234" t="s">
        <v>23</v>
      </c>
    </row>
    <row r="235" spans="1:13" x14ac:dyDescent="0.25">
      <c r="A235" t="s">
        <v>261</v>
      </c>
      <c r="B235">
        <v>2000</v>
      </c>
      <c r="C235">
        <f t="shared" si="13"/>
        <v>6</v>
      </c>
      <c r="D235" t="str">
        <f t="shared" si="14"/>
        <v>30-6-2000</v>
      </c>
      <c r="E235" t="s">
        <v>18</v>
      </c>
      <c r="F235" s="14" t="str">
        <f t="shared" si="12"/>
        <v>30-Jun-2000</v>
      </c>
      <c r="G235">
        <v>30</v>
      </c>
      <c r="H235">
        <f t="shared" si="15"/>
        <v>22</v>
      </c>
      <c r="I235">
        <v>0</v>
      </c>
      <c r="J235" s="7">
        <v>2250.84</v>
      </c>
      <c r="K235" t="s">
        <v>11</v>
      </c>
      <c r="L235" t="s">
        <v>11</v>
      </c>
      <c r="M235" t="s">
        <v>169</v>
      </c>
    </row>
    <row r="236" spans="1:13" x14ac:dyDescent="0.25">
      <c r="A236" t="s">
        <v>262</v>
      </c>
      <c r="B236">
        <v>2000</v>
      </c>
      <c r="C236">
        <f t="shared" si="13"/>
        <v>12</v>
      </c>
      <c r="D236" t="str">
        <f t="shared" si="14"/>
        <v>11-12-2000</v>
      </c>
      <c r="E236" t="s">
        <v>30</v>
      </c>
      <c r="F236" s="14" t="str">
        <f t="shared" si="12"/>
        <v>11-Dec-2000</v>
      </c>
      <c r="G236">
        <v>11</v>
      </c>
      <c r="H236">
        <f t="shared" si="15"/>
        <v>22</v>
      </c>
      <c r="I236">
        <v>0</v>
      </c>
      <c r="J236" s="7">
        <v>2254.8000000000002</v>
      </c>
      <c r="K236" t="s">
        <v>11</v>
      </c>
      <c r="L236" t="s">
        <v>12</v>
      </c>
      <c r="M236" t="s">
        <v>167</v>
      </c>
    </row>
    <row r="237" spans="1:13" x14ac:dyDescent="0.25">
      <c r="A237" t="s">
        <v>263</v>
      </c>
      <c r="B237">
        <v>2002</v>
      </c>
      <c r="C237">
        <f t="shared" si="13"/>
        <v>7</v>
      </c>
      <c r="D237" t="str">
        <f t="shared" si="14"/>
        <v>15-7-2002</v>
      </c>
      <c r="E237" t="s">
        <v>10</v>
      </c>
      <c r="F237" s="14" t="str">
        <f t="shared" si="12"/>
        <v>15-Jul-2002</v>
      </c>
      <c r="G237">
        <v>15</v>
      </c>
      <c r="H237">
        <f t="shared" si="15"/>
        <v>20</v>
      </c>
      <c r="I237">
        <v>0</v>
      </c>
      <c r="J237" s="7">
        <v>2257.48</v>
      </c>
      <c r="K237" t="s">
        <v>11</v>
      </c>
      <c r="L237" t="s">
        <v>16</v>
      </c>
      <c r="M237" t="s">
        <v>23</v>
      </c>
    </row>
    <row r="238" spans="1:13" x14ac:dyDescent="0.25">
      <c r="A238" t="s">
        <v>264</v>
      </c>
      <c r="B238">
        <v>2002</v>
      </c>
      <c r="C238">
        <f t="shared" si="13"/>
        <v>11</v>
      </c>
      <c r="D238" t="str">
        <f t="shared" si="14"/>
        <v>12-11-2002</v>
      </c>
      <c r="E238" t="s">
        <v>15</v>
      </c>
      <c r="F238" s="14" t="str">
        <f t="shared" si="12"/>
        <v>12-Nov-2002</v>
      </c>
      <c r="G238">
        <v>12</v>
      </c>
      <c r="H238">
        <f t="shared" si="15"/>
        <v>20</v>
      </c>
      <c r="I238">
        <v>0</v>
      </c>
      <c r="J238" s="7">
        <v>2261.5700000000002</v>
      </c>
      <c r="K238" t="s">
        <v>11</v>
      </c>
      <c r="L238" t="s">
        <v>16</v>
      </c>
      <c r="M238" t="s">
        <v>23</v>
      </c>
    </row>
    <row r="239" spans="1:13" x14ac:dyDescent="0.25">
      <c r="A239" t="s">
        <v>265</v>
      </c>
      <c r="B239">
        <v>1991</v>
      </c>
      <c r="C239">
        <f t="shared" si="13"/>
        <v>6</v>
      </c>
      <c r="D239" t="str">
        <f t="shared" si="14"/>
        <v>16-6-1991</v>
      </c>
      <c r="E239" t="s">
        <v>18</v>
      </c>
      <c r="F239" s="14" t="str">
        <f t="shared" si="12"/>
        <v>16-Jun-1991</v>
      </c>
      <c r="G239">
        <v>16</v>
      </c>
      <c r="H239">
        <f t="shared" si="15"/>
        <v>31</v>
      </c>
      <c r="I239">
        <v>3</v>
      </c>
      <c r="J239" s="7">
        <v>2277.7199999999998</v>
      </c>
      <c r="K239" t="s">
        <v>11</v>
      </c>
      <c r="L239" t="s">
        <v>16</v>
      </c>
      <c r="M239" t="s">
        <v>13</v>
      </c>
    </row>
    <row r="240" spans="1:13" x14ac:dyDescent="0.25">
      <c r="A240" t="s">
        <v>266</v>
      </c>
      <c r="B240">
        <v>1989</v>
      </c>
      <c r="C240">
        <f t="shared" si="13"/>
        <v>10</v>
      </c>
      <c r="D240" t="str">
        <f t="shared" si="14"/>
        <v>5-10-1989</v>
      </c>
      <c r="E240" t="s">
        <v>36</v>
      </c>
      <c r="F240" s="14" t="str">
        <f t="shared" si="12"/>
        <v>5-Oct-1989</v>
      </c>
      <c r="G240">
        <v>5</v>
      </c>
      <c r="H240">
        <f t="shared" si="15"/>
        <v>33</v>
      </c>
      <c r="I240">
        <v>3</v>
      </c>
      <c r="J240" s="7">
        <v>2295.2399999999998</v>
      </c>
      <c r="K240" t="s">
        <v>11</v>
      </c>
      <c r="L240" t="s">
        <v>16</v>
      </c>
      <c r="M240" t="s">
        <v>13</v>
      </c>
    </row>
    <row r="241" spans="1:13" x14ac:dyDescent="0.25">
      <c r="A241" t="s">
        <v>267</v>
      </c>
      <c r="B241">
        <v>1996</v>
      </c>
      <c r="C241">
        <f t="shared" si="13"/>
        <v>11</v>
      </c>
      <c r="D241" t="str">
        <f t="shared" si="14"/>
        <v>28-11-1996</v>
      </c>
      <c r="E241" t="s">
        <v>15</v>
      </c>
      <c r="F241" s="14" t="str">
        <f t="shared" si="12"/>
        <v>28-Nov-1996</v>
      </c>
      <c r="G241">
        <v>28</v>
      </c>
      <c r="H241">
        <f t="shared" si="15"/>
        <v>26</v>
      </c>
      <c r="I241">
        <v>0</v>
      </c>
      <c r="J241" s="7">
        <v>2302.3000000000002</v>
      </c>
      <c r="K241" t="s">
        <v>16</v>
      </c>
      <c r="L241" t="s">
        <v>11</v>
      </c>
      <c r="M241" t="s">
        <v>41</v>
      </c>
    </row>
    <row r="242" spans="1:13" x14ac:dyDescent="0.25">
      <c r="A242" t="s">
        <v>268</v>
      </c>
      <c r="B242">
        <v>2004</v>
      </c>
      <c r="C242">
        <f t="shared" si="13"/>
        <v>9</v>
      </c>
      <c r="D242" t="str">
        <f t="shared" si="14"/>
        <v>6-9-2004</v>
      </c>
      <c r="E242" t="s">
        <v>20</v>
      </c>
      <c r="F242" s="14" t="str">
        <f t="shared" si="12"/>
        <v>6-Sep-2004</v>
      </c>
      <c r="G242">
        <v>6</v>
      </c>
      <c r="H242">
        <f t="shared" si="15"/>
        <v>18</v>
      </c>
      <c r="I242">
        <v>2</v>
      </c>
      <c r="J242" s="7">
        <v>2304</v>
      </c>
      <c r="K242" t="s">
        <v>11</v>
      </c>
      <c r="L242" t="s">
        <v>12</v>
      </c>
      <c r="M242" t="s">
        <v>13</v>
      </c>
    </row>
    <row r="243" spans="1:13" x14ac:dyDescent="0.25">
      <c r="A243" t="s">
        <v>269</v>
      </c>
      <c r="B243">
        <v>1996</v>
      </c>
      <c r="C243">
        <f t="shared" si="13"/>
        <v>12</v>
      </c>
      <c r="D243" t="str">
        <f t="shared" si="14"/>
        <v>17-12-1996</v>
      </c>
      <c r="E243" t="s">
        <v>30</v>
      </c>
      <c r="F243" s="14" t="str">
        <f t="shared" si="12"/>
        <v>17-Dec-1996</v>
      </c>
      <c r="G243">
        <v>17</v>
      </c>
      <c r="H243">
        <f t="shared" si="15"/>
        <v>26</v>
      </c>
      <c r="I243">
        <v>0</v>
      </c>
      <c r="J243" s="7">
        <v>2322.62</v>
      </c>
      <c r="K243" t="s">
        <v>11</v>
      </c>
      <c r="L243" t="s">
        <v>16</v>
      </c>
      <c r="M243" t="s">
        <v>13</v>
      </c>
    </row>
    <row r="244" spans="1:13" x14ac:dyDescent="0.25">
      <c r="A244" t="s">
        <v>270</v>
      </c>
      <c r="B244">
        <v>2003</v>
      </c>
      <c r="C244">
        <f t="shared" si="13"/>
        <v>11</v>
      </c>
      <c r="D244" t="str">
        <f t="shared" si="14"/>
        <v>18-11-2003</v>
      </c>
      <c r="E244" t="s">
        <v>15</v>
      </c>
      <c r="F244" s="14" t="str">
        <f t="shared" si="12"/>
        <v>18-Nov-2003</v>
      </c>
      <c r="G244">
        <v>18</v>
      </c>
      <c r="H244">
        <f t="shared" si="15"/>
        <v>19</v>
      </c>
      <c r="I244">
        <v>1</v>
      </c>
      <c r="J244" s="7">
        <v>2331.52</v>
      </c>
      <c r="K244" t="s">
        <v>11</v>
      </c>
      <c r="L244" t="s">
        <v>12</v>
      </c>
      <c r="M244" t="s">
        <v>41</v>
      </c>
    </row>
    <row r="245" spans="1:13" x14ac:dyDescent="0.25">
      <c r="A245" t="s">
        <v>271</v>
      </c>
      <c r="B245">
        <v>1998</v>
      </c>
      <c r="C245">
        <f t="shared" si="13"/>
        <v>10</v>
      </c>
      <c r="D245" t="str">
        <f t="shared" si="14"/>
        <v>21-10-1998</v>
      </c>
      <c r="E245" t="s">
        <v>36</v>
      </c>
      <c r="F245" s="14" t="str">
        <f t="shared" si="12"/>
        <v>21-Oct-1998</v>
      </c>
      <c r="G245">
        <v>21</v>
      </c>
      <c r="H245">
        <f t="shared" si="15"/>
        <v>24</v>
      </c>
      <c r="I245">
        <v>0</v>
      </c>
      <c r="J245" s="7">
        <v>2352.9699999999998</v>
      </c>
      <c r="K245" t="s">
        <v>12</v>
      </c>
      <c r="L245" t="s">
        <v>12</v>
      </c>
      <c r="M245" t="s">
        <v>23</v>
      </c>
    </row>
    <row r="246" spans="1:13" x14ac:dyDescent="0.25">
      <c r="A246" t="s">
        <v>272</v>
      </c>
      <c r="B246">
        <v>2002</v>
      </c>
      <c r="C246">
        <f t="shared" si="13"/>
        <v>11</v>
      </c>
      <c r="D246" t="str">
        <f t="shared" si="14"/>
        <v>5-11-2002</v>
      </c>
      <c r="E246" t="s">
        <v>15</v>
      </c>
      <c r="F246" s="14" t="str">
        <f t="shared" si="12"/>
        <v>5-Nov-2002</v>
      </c>
      <c r="G246">
        <v>5</v>
      </c>
      <c r="H246">
        <f t="shared" si="15"/>
        <v>20</v>
      </c>
      <c r="I246">
        <v>1</v>
      </c>
      <c r="J246" s="7">
        <v>2362.23</v>
      </c>
      <c r="K246" t="s">
        <v>11</v>
      </c>
      <c r="L246" t="s">
        <v>16</v>
      </c>
      <c r="M246" t="s">
        <v>23</v>
      </c>
    </row>
    <row r="247" spans="1:13" x14ac:dyDescent="0.25">
      <c r="A247" t="s">
        <v>273</v>
      </c>
      <c r="B247">
        <v>1988</v>
      </c>
      <c r="C247">
        <f t="shared" si="13"/>
        <v>12</v>
      </c>
      <c r="D247" t="str">
        <f t="shared" si="14"/>
        <v>12-12-1988</v>
      </c>
      <c r="E247" t="s">
        <v>30</v>
      </c>
      <c r="F247" s="14" t="str">
        <f t="shared" si="12"/>
        <v>12-Dec-1988</v>
      </c>
      <c r="G247">
        <v>12</v>
      </c>
      <c r="H247">
        <f t="shared" si="15"/>
        <v>34</v>
      </c>
      <c r="I247">
        <v>3</v>
      </c>
      <c r="J247" s="7">
        <v>2373.3000000000002</v>
      </c>
      <c r="K247" t="s">
        <v>11</v>
      </c>
      <c r="L247" t="s">
        <v>11</v>
      </c>
      <c r="M247" t="s">
        <v>13</v>
      </c>
    </row>
    <row r="248" spans="1:13" x14ac:dyDescent="0.25">
      <c r="A248" t="s">
        <v>274</v>
      </c>
      <c r="B248">
        <v>1999</v>
      </c>
      <c r="C248">
        <f t="shared" si="13"/>
        <v>12</v>
      </c>
      <c r="D248" t="str">
        <f t="shared" si="14"/>
        <v>17-12-1999</v>
      </c>
      <c r="E248" t="s">
        <v>30</v>
      </c>
      <c r="F248" s="14" t="str">
        <f t="shared" si="12"/>
        <v>17-Dec-1999</v>
      </c>
      <c r="G248">
        <v>17</v>
      </c>
      <c r="H248">
        <f t="shared" si="15"/>
        <v>23</v>
      </c>
      <c r="I248">
        <v>0</v>
      </c>
      <c r="J248" s="7">
        <v>2395.17</v>
      </c>
      <c r="K248" t="s">
        <v>11</v>
      </c>
      <c r="L248" t="s">
        <v>16</v>
      </c>
      <c r="M248" t="s">
        <v>275</v>
      </c>
    </row>
    <row r="249" spans="1:13" x14ac:dyDescent="0.25">
      <c r="A249" t="s">
        <v>276</v>
      </c>
      <c r="B249">
        <v>1999</v>
      </c>
      <c r="C249">
        <f t="shared" si="13"/>
        <v>8</v>
      </c>
      <c r="D249" t="str">
        <f t="shared" si="14"/>
        <v>10-8-1999</v>
      </c>
      <c r="E249" t="s">
        <v>34</v>
      </c>
      <c r="F249" s="14" t="str">
        <f t="shared" si="12"/>
        <v>10-Aug-1999</v>
      </c>
      <c r="G249">
        <v>10</v>
      </c>
      <c r="H249">
        <f t="shared" si="15"/>
        <v>23</v>
      </c>
      <c r="I249">
        <v>0</v>
      </c>
      <c r="J249" s="7">
        <v>2396.1</v>
      </c>
      <c r="K249" t="s">
        <v>11</v>
      </c>
      <c r="L249" t="s">
        <v>16</v>
      </c>
      <c r="M249" t="s">
        <v>165</v>
      </c>
    </row>
    <row r="250" spans="1:13" x14ac:dyDescent="0.25">
      <c r="A250" t="s">
        <v>277</v>
      </c>
      <c r="B250">
        <v>2001</v>
      </c>
      <c r="C250">
        <f t="shared" si="13"/>
        <v>6</v>
      </c>
      <c r="D250" t="str">
        <f t="shared" si="14"/>
        <v>3-6-2001</v>
      </c>
      <c r="E250" t="s">
        <v>18</v>
      </c>
      <c r="F250" s="14" t="str">
        <f t="shared" si="12"/>
        <v>3-Jun-2001</v>
      </c>
      <c r="G250">
        <v>3</v>
      </c>
      <c r="H250">
        <f t="shared" si="15"/>
        <v>22</v>
      </c>
      <c r="I250">
        <v>0</v>
      </c>
      <c r="J250" s="7">
        <v>2404.73</v>
      </c>
      <c r="K250" t="s">
        <v>11</v>
      </c>
      <c r="L250" t="s">
        <v>12</v>
      </c>
      <c r="M250" t="s">
        <v>23</v>
      </c>
    </row>
    <row r="251" spans="1:13" x14ac:dyDescent="0.25">
      <c r="A251" t="s">
        <v>278</v>
      </c>
      <c r="B251">
        <v>1999</v>
      </c>
      <c r="C251">
        <f t="shared" si="13"/>
        <v>11</v>
      </c>
      <c r="D251" t="str">
        <f t="shared" si="14"/>
        <v>12-11-1999</v>
      </c>
      <c r="E251" t="s">
        <v>15</v>
      </c>
      <c r="F251" s="14" t="str">
        <f t="shared" si="12"/>
        <v>12-Nov-1999</v>
      </c>
      <c r="G251">
        <v>12</v>
      </c>
      <c r="H251">
        <f t="shared" si="15"/>
        <v>23</v>
      </c>
      <c r="I251">
        <v>1</v>
      </c>
      <c r="J251" s="7">
        <v>2416.96</v>
      </c>
      <c r="K251" t="s">
        <v>11</v>
      </c>
      <c r="L251" t="s">
        <v>11</v>
      </c>
      <c r="M251" t="s">
        <v>41</v>
      </c>
    </row>
    <row r="252" spans="1:13" x14ac:dyDescent="0.25">
      <c r="A252" t="s">
        <v>279</v>
      </c>
      <c r="B252">
        <v>1999</v>
      </c>
      <c r="C252">
        <f t="shared" si="13"/>
        <v>11</v>
      </c>
      <c r="D252" t="str">
        <f t="shared" si="14"/>
        <v>21-11-1999</v>
      </c>
      <c r="E252" t="s">
        <v>15</v>
      </c>
      <c r="F252" s="14" t="str">
        <f t="shared" si="12"/>
        <v>21-Nov-1999</v>
      </c>
      <c r="G252">
        <v>21</v>
      </c>
      <c r="H252">
        <f t="shared" si="15"/>
        <v>23</v>
      </c>
      <c r="I252">
        <v>1</v>
      </c>
      <c r="J252" s="7">
        <v>2438.06</v>
      </c>
      <c r="K252" t="s">
        <v>11</v>
      </c>
      <c r="L252" t="s">
        <v>11</v>
      </c>
      <c r="M252" t="s">
        <v>13</v>
      </c>
    </row>
    <row r="253" spans="1:13" x14ac:dyDescent="0.25">
      <c r="A253" t="s">
        <v>280</v>
      </c>
      <c r="B253">
        <v>2002</v>
      </c>
      <c r="C253">
        <f t="shared" si="13"/>
        <v>7</v>
      </c>
      <c r="D253" t="str">
        <f t="shared" si="14"/>
        <v>29-7-2002</v>
      </c>
      <c r="E253" t="s">
        <v>10</v>
      </c>
      <c r="F253" s="14" t="str">
        <f t="shared" si="12"/>
        <v>29-Jul-2002</v>
      </c>
      <c r="G253">
        <v>29</v>
      </c>
      <c r="H253">
        <f t="shared" si="15"/>
        <v>20</v>
      </c>
      <c r="I253">
        <v>0</v>
      </c>
      <c r="J253" s="7">
        <v>2457.21</v>
      </c>
      <c r="K253" t="s">
        <v>11</v>
      </c>
      <c r="L253" t="s">
        <v>16</v>
      </c>
      <c r="M253" t="s">
        <v>246</v>
      </c>
    </row>
    <row r="254" spans="1:13" x14ac:dyDescent="0.25">
      <c r="A254" t="s">
        <v>281</v>
      </c>
      <c r="B254">
        <v>1998</v>
      </c>
      <c r="C254">
        <f t="shared" si="13"/>
        <v>11</v>
      </c>
      <c r="D254" t="str">
        <f t="shared" si="14"/>
        <v>19-11-1998</v>
      </c>
      <c r="E254" t="s">
        <v>15</v>
      </c>
      <c r="F254" s="14" t="str">
        <f t="shared" si="12"/>
        <v>19-Nov-1998</v>
      </c>
      <c r="G254">
        <v>19</v>
      </c>
      <c r="H254">
        <f t="shared" si="15"/>
        <v>24</v>
      </c>
      <c r="I254">
        <v>0</v>
      </c>
      <c r="J254" s="7">
        <v>2457.5</v>
      </c>
      <c r="K254" t="s">
        <v>11</v>
      </c>
      <c r="L254" t="s">
        <v>16</v>
      </c>
      <c r="M254" t="s">
        <v>41</v>
      </c>
    </row>
    <row r="255" spans="1:13" x14ac:dyDescent="0.25">
      <c r="A255" t="s">
        <v>282</v>
      </c>
      <c r="B255">
        <v>2002</v>
      </c>
      <c r="C255">
        <f t="shared" si="13"/>
        <v>7</v>
      </c>
      <c r="D255" t="str">
        <f t="shared" si="14"/>
        <v>11-7-2002</v>
      </c>
      <c r="E255" t="s">
        <v>10</v>
      </c>
      <c r="F255" s="14" t="str">
        <f t="shared" si="12"/>
        <v>11-Jul-2002</v>
      </c>
      <c r="G255">
        <v>11</v>
      </c>
      <c r="H255">
        <f t="shared" si="15"/>
        <v>20</v>
      </c>
      <c r="I255">
        <v>0</v>
      </c>
      <c r="J255" s="7">
        <v>2459.7199999999998</v>
      </c>
      <c r="K255" t="s">
        <v>11</v>
      </c>
      <c r="L255" t="s">
        <v>11</v>
      </c>
      <c r="M255" t="s">
        <v>246</v>
      </c>
    </row>
    <row r="256" spans="1:13" x14ac:dyDescent="0.25">
      <c r="A256" t="s">
        <v>283</v>
      </c>
      <c r="B256">
        <v>1998</v>
      </c>
      <c r="C256">
        <f t="shared" si="13"/>
        <v>8</v>
      </c>
      <c r="D256" t="str">
        <f t="shared" si="14"/>
        <v>17-8-1998</v>
      </c>
      <c r="E256" t="s">
        <v>34</v>
      </c>
      <c r="F256" s="14" t="str">
        <f t="shared" si="12"/>
        <v>17-Aug-1998</v>
      </c>
      <c r="G256">
        <v>17</v>
      </c>
      <c r="H256">
        <f t="shared" si="15"/>
        <v>24</v>
      </c>
      <c r="I256">
        <v>0</v>
      </c>
      <c r="J256" s="7">
        <v>2464.62</v>
      </c>
      <c r="K256" t="s">
        <v>11</v>
      </c>
      <c r="L256" t="s">
        <v>12</v>
      </c>
      <c r="M256" t="s">
        <v>13</v>
      </c>
    </row>
    <row r="257" spans="1:13" x14ac:dyDescent="0.25">
      <c r="A257" t="s">
        <v>284</v>
      </c>
      <c r="B257">
        <v>1998</v>
      </c>
      <c r="C257">
        <f t="shared" si="13"/>
        <v>7</v>
      </c>
      <c r="D257" t="str">
        <f t="shared" si="14"/>
        <v>2-7-1998</v>
      </c>
      <c r="E257" t="s">
        <v>10</v>
      </c>
      <c r="F257" s="14" t="str">
        <f t="shared" si="12"/>
        <v>2-Jul-1998</v>
      </c>
      <c r="G257">
        <v>2</v>
      </c>
      <c r="H257">
        <f t="shared" si="15"/>
        <v>24</v>
      </c>
      <c r="I257">
        <v>0</v>
      </c>
      <c r="J257" s="7">
        <v>2473.33</v>
      </c>
      <c r="K257" t="s">
        <v>11</v>
      </c>
      <c r="L257" t="s">
        <v>12</v>
      </c>
      <c r="M257" t="s">
        <v>13</v>
      </c>
    </row>
    <row r="258" spans="1:13" x14ac:dyDescent="0.25">
      <c r="A258" t="s">
        <v>285</v>
      </c>
      <c r="B258">
        <v>1998</v>
      </c>
      <c r="C258">
        <f t="shared" si="13"/>
        <v>6</v>
      </c>
      <c r="D258" t="str">
        <f t="shared" si="14"/>
        <v>20-6-1998</v>
      </c>
      <c r="E258" t="s">
        <v>18</v>
      </c>
      <c r="F258" s="14" t="str">
        <f t="shared" ref="F258:F321" si="16">CONCATENATE(G258,"-",E258,"-",B258)</f>
        <v>20-Jun-1998</v>
      </c>
      <c r="G258">
        <v>20</v>
      </c>
      <c r="H258">
        <f t="shared" si="15"/>
        <v>24</v>
      </c>
      <c r="I258">
        <v>0</v>
      </c>
      <c r="J258" s="7">
        <v>2480.98</v>
      </c>
      <c r="K258" t="s">
        <v>11</v>
      </c>
      <c r="L258" t="s">
        <v>11</v>
      </c>
      <c r="M258" t="s">
        <v>13</v>
      </c>
    </row>
    <row r="259" spans="1:13" x14ac:dyDescent="0.25">
      <c r="A259" t="s">
        <v>286</v>
      </c>
      <c r="B259">
        <v>1995</v>
      </c>
      <c r="C259">
        <f t="shared" ref="C259:C322" si="17">MONTH(DATEVALUE(F259))</f>
        <v>11</v>
      </c>
      <c r="D259" t="str">
        <f t="shared" ref="D259:D322" si="18">CONCATENATE(G259,"-",C259,"-",B259)</f>
        <v>6-11-1995</v>
      </c>
      <c r="E259" t="s">
        <v>15</v>
      </c>
      <c r="F259" s="14" t="str">
        <f t="shared" si="16"/>
        <v>6-Nov-1995</v>
      </c>
      <c r="G259">
        <v>6</v>
      </c>
      <c r="H259">
        <f t="shared" si="15"/>
        <v>27</v>
      </c>
      <c r="I259">
        <v>0</v>
      </c>
      <c r="J259" s="7">
        <v>2483.7399999999998</v>
      </c>
      <c r="K259" t="s">
        <v>12</v>
      </c>
      <c r="L259" t="s">
        <v>11</v>
      </c>
      <c r="M259" t="s">
        <v>13</v>
      </c>
    </row>
    <row r="260" spans="1:13" x14ac:dyDescent="0.25">
      <c r="A260" t="s">
        <v>287</v>
      </c>
      <c r="B260">
        <v>1995</v>
      </c>
      <c r="C260">
        <f t="shared" si="17"/>
        <v>10</v>
      </c>
      <c r="D260" t="str">
        <f t="shared" si="18"/>
        <v>14-10-1995</v>
      </c>
      <c r="E260" t="s">
        <v>36</v>
      </c>
      <c r="F260" s="14" t="str">
        <f t="shared" si="16"/>
        <v>14-Oct-1995</v>
      </c>
      <c r="G260">
        <v>14</v>
      </c>
      <c r="H260">
        <f t="shared" si="15"/>
        <v>27</v>
      </c>
      <c r="I260">
        <v>0</v>
      </c>
      <c r="J260" s="7">
        <v>2494.02</v>
      </c>
      <c r="K260" t="s">
        <v>12</v>
      </c>
      <c r="L260" t="s">
        <v>16</v>
      </c>
      <c r="M260" t="s">
        <v>41</v>
      </c>
    </row>
    <row r="261" spans="1:13" x14ac:dyDescent="0.25">
      <c r="A261" t="s">
        <v>288</v>
      </c>
      <c r="B261">
        <v>1995</v>
      </c>
      <c r="C261">
        <f t="shared" si="17"/>
        <v>7</v>
      </c>
      <c r="D261" t="str">
        <f t="shared" si="18"/>
        <v>9-7-1995</v>
      </c>
      <c r="E261" t="s">
        <v>10</v>
      </c>
      <c r="F261" s="14" t="str">
        <f t="shared" si="16"/>
        <v>9-Jul-1995</v>
      </c>
      <c r="G261">
        <v>9</v>
      </c>
      <c r="H261">
        <f t="shared" ref="H261:H324" si="19">DATEDIF(F261,$P$2,"Y")</f>
        <v>27</v>
      </c>
      <c r="I261">
        <v>0</v>
      </c>
      <c r="J261" s="7">
        <v>2497.04</v>
      </c>
      <c r="K261" t="s">
        <v>12</v>
      </c>
      <c r="L261" t="s">
        <v>12</v>
      </c>
      <c r="M261" t="s">
        <v>13</v>
      </c>
    </row>
    <row r="262" spans="1:13" x14ac:dyDescent="0.25">
      <c r="A262" t="s">
        <v>289</v>
      </c>
      <c r="B262">
        <v>1995</v>
      </c>
      <c r="C262">
        <f t="shared" si="17"/>
        <v>10</v>
      </c>
      <c r="D262" t="str">
        <f t="shared" si="18"/>
        <v>15-10-1995</v>
      </c>
      <c r="E262" t="s">
        <v>36</v>
      </c>
      <c r="F262" s="14" t="str">
        <f t="shared" si="16"/>
        <v>15-Oct-1995</v>
      </c>
      <c r="G262">
        <v>15</v>
      </c>
      <c r="H262">
        <f t="shared" si="19"/>
        <v>27</v>
      </c>
      <c r="I262">
        <v>0</v>
      </c>
      <c r="J262" s="7">
        <v>2498.41</v>
      </c>
      <c r="K262" t="s">
        <v>12</v>
      </c>
      <c r="L262" t="s">
        <v>12</v>
      </c>
      <c r="M262" t="s">
        <v>13</v>
      </c>
    </row>
    <row r="263" spans="1:13" x14ac:dyDescent="0.25">
      <c r="A263" t="s">
        <v>290</v>
      </c>
      <c r="B263">
        <v>2004</v>
      </c>
      <c r="C263">
        <f t="shared" si="17"/>
        <v>9</v>
      </c>
      <c r="D263" t="str">
        <f t="shared" si="18"/>
        <v>6-9-2004</v>
      </c>
      <c r="E263" t="s">
        <v>20</v>
      </c>
      <c r="F263" s="14" t="str">
        <f t="shared" si="16"/>
        <v>6-Sep-2004</v>
      </c>
      <c r="G263">
        <v>6</v>
      </c>
      <c r="H263">
        <f t="shared" si="19"/>
        <v>18</v>
      </c>
      <c r="I263">
        <v>0</v>
      </c>
      <c r="J263" s="7">
        <v>2500.9299999999998</v>
      </c>
      <c r="K263" t="s">
        <v>11</v>
      </c>
      <c r="L263" t="s">
        <v>11</v>
      </c>
      <c r="M263" t="s">
        <v>23</v>
      </c>
    </row>
    <row r="264" spans="1:13" x14ac:dyDescent="0.25">
      <c r="A264" t="s">
        <v>291</v>
      </c>
      <c r="B264">
        <v>1991</v>
      </c>
      <c r="C264">
        <f t="shared" si="17"/>
        <v>8</v>
      </c>
      <c r="D264" t="str">
        <f t="shared" si="18"/>
        <v>5-8-1991</v>
      </c>
      <c r="E264" t="s">
        <v>34</v>
      </c>
      <c r="F264" s="14" t="str">
        <f t="shared" si="16"/>
        <v>5-Aug-1991</v>
      </c>
      <c r="G264">
        <v>5</v>
      </c>
      <c r="H264">
        <f t="shared" si="19"/>
        <v>31</v>
      </c>
      <c r="I264">
        <v>3</v>
      </c>
      <c r="J264" s="7">
        <v>2510.79</v>
      </c>
      <c r="K264" t="s">
        <v>11</v>
      </c>
      <c r="L264" t="s">
        <v>16</v>
      </c>
      <c r="M264" t="s">
        <v>13</v>
      </c>
    </row>
    <row r="265" spans="1:13" x14ac:dyDescent="0.25">
      <c r="A265" t="s">
        <v>292</v>
      </c>
      <c r="B265">
        <v>1997</v>
      </c>
      <c r="C265">
        <f t="shared" si="17"/>
        <v>11</v>
      </c>
      <c r="D265" t="str">
        <f t="shared" si="18"/>
        <v>2-11-1997</v>
      </c>
      <c r="E265" t="s">
        <v>15</v>
      </c>
      <c r="F265" s="14" t="str">
        <f t="shared" si="16"/>
        <v>2-Nov-1997</v>
      </c>
      <c r="G265">
        <v>2</v>
      </c>
      <c r="H265">
        <f t="shared" si="19"/>
        <v>25</v>
      </c>
      <c r="I265">
        <v>0</v>
      </c>
      <c r="J265" s="7">
        <v>2523.17</v>
      </c>
      <c r="K265" t="s">
        <v>12</v>
      </c>
      <c r="L265" t="s">
        <v>16</v>
      </c>
      <c r="M265" t="s">
        <v>23</v>
      </c>
    </row>
    <row r="266" spans="1:13" x14ac:dyDescent="0.25">
      <c r="A266" t="s">
        <v>293</v>
      </c>
      <c r="B266">
        <v>2000</v>
      </c>
      <c r="C266">
        <f t="shared" si="17"/>
        <v>8</v>
      </c>
      <c r="D266" t="str">
        <f t="shared" si="18"/>
        <v>25-8-2000</v>
      </c>
      <c r="E266" t="s">
        <v>34</v>
      </c>
      <c r="F266" s="14" t="str">
        <f t="shared" si="16"/>
        <v>25-Aug-2000</v>
      </c>
      <c r="G266">
        <v>25</v>
      </c>
      <c r="H266">
        <f t="shared" si="19"/>
        <v>22</v>
      </c>
      <c r="I266">
        <v>0</v>
      </c>
      <c r="J266" s="7">
        <v>2527.8200000000002</v>
      </c>
      <c r="K266" t="s">
        <v>11</v>
      </c>
      <c r="L266" t="s">
        <v>12</v>
      </c>
      <c r="M266" t="s">
        <v>23</v>
      </c>
    </row>
    <row r="267" spans="1:13" x14ac:dyDescent="0.25">
      <c r="A267" t="s">
        <v>294</v>
      </c>
      <c r="B267">
        <v>1997</v>
      </c>
      <c r="C267">
        <f t="shared" si="17"/>
        <v>7</v>
      </c>
      <c r="D267" t="str">
        <f t="shared" si="18"/>
        <v>28-7-1997</v>
      </c>
      <c r="E267" t="s">
        <v>10</v>
      </c>
      <c r="F267" s="14" t="str">
        <f t="shared" si="16"/>
        <v>28-Jul-1997</v>
      </c>
      <c r="G267">
        <v>28</v>
      </c>
      <c r="H267">
        <f t="shared" si="19"/>
        <v>25</v>
      </c>
      <c r="I267">
        <v>0</v>
      </c>
      <c r="J267" s="7">
        <v>2534.39</v>
      </c>
      <c r="K267" t="s">
        <v>12</v>
      </c>
      <c r="L267" t="s">
        <v>12</v>
      </c>
      <c r="M267" t="s">
        <v>23</v>
      </c>
    </row>
    <row r="268" spans="1:13" x14ac:dyDescent="0.25">
      <c r="A268" t="s">
        <v>295</v>
      </c>
      <c r="B268">
        <v>1990</v>
      </c>
      <c r="C268">
        <f t="shared" si="17"/>
        <v>10</v>
      </c>
      <c r="D268" t="str">
        <f t="shared" si="18"/>
        <v>1-10-1990</v>
      </c>
      <c r="E268" t="s">
        <v>36</v>
      </c>
      <c r="F268" s="14" t="str">
        <f t="shared" si="16"/>
        <v>1-Oct-1990</v>
      </c>
      <c r="G268">
        <v>1</v>
      </c>
      <c r="H268">
        <f t="shared" si="19"/>
        <v>32</v>
      </c>
      <c r="I268">
        <v>3</v>
      </c>
      <c r="J268" s="7">
        <v>2540.39</v>
      </c>
      <c r="K268" t="s">
        <v>11</v>
      </c>
      <c r="L268" t="s">
        <v>11</v>
      </c>
      <c r="M268" t="s">
        <v>13</v>
      </c>
    </row>
    <row r="269" spans="1:13" x14ac:dyDescent="0.25">
      <c r="A269" t="s">
        <v>296</v>
      </c>
      <c r="B269">
        <v>1991</v>
      </c>
      <c r="C269">
        <f t="shared" si="17"/>
        <v>11</v>
      </c>
      <c r="D269" t="str">
        <f t="shared" si="18"/>
        <v>17-11-1991</v>
      </c>
      <c r="E269" t="s">
        <v>15</v>
      </c>
      <c r="F269" s="14" t="str">
        <f t="shared" si="16"/>
        <v>17-Nov-1991</v>
      </c>
      <c r="G269">
        <v>17</v>
      </c>
      <c r="H269">
        <f t="shared" si="19"/>
        <v>31</v>
      </c>
      <c r="I269">
        <v>3</v>
      </c>
      <c r="J269" s="7">
        <v>2545.6799999999998</v>
      </c>
      <c r="K269" t="s">
        <v>11</v>
      </c>
      <c r="L269" t="s">
        <v>16</v>
      </c>
      <c r="M269" t="s">
        <v>13</v>
      </c>
    </row>
    <row r="270" spans="1:13" x14ac:dyDescent="0.25">
      <c r="A270" t="s">
        <v>297</v>
      </c>
      <c r="B270">
        <v>2002</v>
      </c>
      <c r="C270">
        <f t="shared" si="17"/>
        <v>10</v>
      </c>
      <c r="D270" t="str">
        <f t="shared" si="18"/>
        <v>11-10-2002</v>
      </c>
      <c r="E270" t="s">
        <v>36</v>
      </c>
      <c r="F270" s="14" t="str">
        <f t="shared" si="16"/>
        <v>11-Oct-2002</v>
      </c>
      <c r="G270">
        <v>11</v>
      </c>
      <c r="H270">
        <f t="shared" si="19"/>
        <v>20</v>
      </c>
      <c r="I270">
        <v>2</v>
      </c>
      <c r="J270" s="7">
        <v>2566.4699999999998</v>
      </c>
      <c r="K270" t="s">
        <v>11</v>
      </c>
      <c r="L270" t="s">
        <v>12</v>
      </c>
      <c r="M270" t="s">
        <v>13</v>
      </c>
    </row>
    <row r="271" spans="1:13" x14ac:dyDescent="0.25">
      <c r="A271" t="s">
        <v>298</v>
      </c>
      <c r="B271">
        <v>2002</v>
      </c>
      <c r="C271">
        <f t="shared" si="17"/>
        <v>7</v>
      </c>
      <c r="D271" t="str">
        <f t="shared" si="18"/>
        <v>20-7-2002</v>
      </c>
      <c r="E271" t="s">
        <v>10</v>
      </c>
      <c r="F271" s="14" t="str">
        <f t="shared" si="16"/>
        <v>20-Jul-2002</v>
      </c>
      <c r="G271">
        <v>20</v>
      </c>
      <c r="H271">
        <f t="shared" si="19"/>
        <v>20</v>
      </c>
      <c r="I271">
        <v>0</v>
      </c>
      <c r="J271" s="7">
        <v>2585.04</v>
      </c>
      <c r="K271" t="s">
        <v>11</v>
      </c>
      <c r="L271" t="s">
        <v>11</v>
      </c>
      <c r="M271" t="s">
        <v>299</v>
      </c>
    </row>
    <row r="272" spans="1:13" x14ac:dyDescent="0.25">
      <c r="A272" t="s">
        <v>300</v>
      </c>
      <c r="B272">
        <v>2001</v>
      </c>
      <c r="C272">
        <f t="shared" si="17"/>
        <v>10</v>
      </c>
      <c r="D272" t="str">
        <f t="shared" si="18"/>
        <v>15-10-2001</v>
      </c>
      <c r="E272" t="s">
        <v>36</v>
      </c>
      <c r="F272" s="14" t="str">
        <f t="shared" si="16"/>
        <v>15-Oct-2001</v>
      </c>
      <c r="G272">
        <v>15</v>
      </c>
      <c r="H272">
        <f t="shared" si="19"/>
        <v>21</v>
      </c>
      <c r="I272">
        <v>1</v>
      </c>
      <c r="J272" s="7">
        <v>2585.27</v>
      </c>
      <c r="K272" t="s">
        <v>11</v>
      </c>
      <c r="L272" t="s">
        <v>12</v>
      </c>
      <c r="M272" t="s">
        <v>41</v>
      </c>
    </row>
    <row r="273" spans="1:13" x14ac:dyDescent="0.25">
      <c r="A273" t="s">
        <v>301</v>
      </c>
      <c r="B273">
        <v>2001</v>
      </c>
      <c r="C273">
        <f t="shared" si="17"/>
        <v>7</v>
      </c>
      <c r="D273" t="str">
        <f t="shared" si="18"/>
        <v>28-7-2001</v>
      </c>
      <c r="E273" t="s">
        <v>10</v>
      </c>
      <c r="F273" s="14" t="str">
        <f t="shared" si="16"/>
        <v>28-Jul-2001</v>
      </c>
      <c r="G273">
        <v>28</v>
      </c>
      <c r="H273">
        <f t="shared" si="19"/>
        <v>21</v>
      </c>
      <c r="I273">
        <v>0</v>
      </c>
      <c r="J273" s="7">
        <v>2585.85</v>
      </c>
      <c r="K273" t="s">
        <v>11</v>
      </c>
      <c r="L273" t="s">
        <v>11</v>
      </c>
      <c r="M273" t="s">
        <v>246</v>
      </c>
    </row>
    <row r="274" spans="1:13" x14ac:dyDescent="0.25">
      <c r="A274" t="s">
        <v>302</v>
      </c>
      <c r="B274">
        <v>2001</v>
      </c>
      <c r="C274">
        <f t="shared" si="17"/>
        <v>8</v>
      </c>
      <c r="D274" t="str">
        <f t="shared" si="18"/>
        <v>26-8-2001</v>
      </c>
      <c r="E274" t="s">
        <v>34</v>
      </c>
      <c r="F274" s="14" t="str">
        <f t="shared" si="16"/>
        <v>26-Aug-2001</v>
      </c>
      <c r="G274">
        <v>26</v>
      </c>
      <c r="H274">
        <f t="shared" si="19"/>
        <v>21</v>
      </c>
      <c r="I274">
        <v>1</v>
      </c>
      <c r="J274" s="7">
        <v>2597.7800000000002</v>
      </c>
      <c r="K274" t="s">
        <v>11</v>
      </c>
      <c r="L274" t="s">
        <v>16</v>
      </c>
      <c r="M274" t="s">
        <v>41</v>
      </c>
    </row>
    <row r="275" spans="1:13" x14ac:dyDescent="0.25">
      <c r="A275" t="s">
        <v>303</v>
      </c>
      <c r="B275">
        <v>1997</v>
      </c>
      <c r="C275">
        <f t="shared" si="17"/>
        <v>8</v>
      </c>
      <c r="D275" t="str">
        <f t="shared" si="18"/>
        <v>26-8-1997</v>
      </c>
      <c r="E275" t="s">
        <v>34</v>
      </c>
      <c r="F275" s="14" t="str">
        <f t="shared" si="16"/>
        <v>26-Aug-1997</v>
      </c>
      <c r="G275">
        <v>26</v>
      </c>
      <c r="H275">
        <f t="shared" si="19"/>
        <v>25</v>
      </c>
      <c r="I275">
        <v>0</v>
      </c>
      <c r="J275" s="7">
        <v>2632.99</v>
      </c>
      <c r="K275" t="s">
        <v>11</v>
      </c>
      <c r="L275" t="s">
        <v>16</v>
      </c>
      <c r="M275" t="s">
        <v>41</v>
      </c>
    </row>
    <row r="276" spans="1:13" x14ac:dyDescent="0.25">
      <c r="A276" t="s">
        <v>304</v>
      </c>
      <c r="B276">
        <v>2000</v>
      </c>
      <c r="C276">
        <f t="shared" si="17"/>
        <v>6</v>
      </c>
      <c r="D276" t="str">
        <f t="shared" si="18"/>
        <v>24-6-2000</v>
      </c>
      <c r="E276" t="s">
        <v>18</v>
      </c>
      <c r="F276" s="14" t="str">
        <f t="shared" si="16"/>
        <v>24-Jun-2000</v>
      </c>
      <c r="G276">
        <v>24</v>
      </c>
      <c r="H276">
        <f t="shared" si="19"/>
        <v>22</v>
      </c>
      <c r="I276">
        <v>1</v>
      </c>
      <c r="J276" s="7">
        <v>2639.04</v>
      </c>
      <c r="K276" t="s">
        <v>11</v>
      </c>
      <c r="L276" t="s">
        <v>11</v>
      </c>
      <c r="M276" t="s">
        <v>23</v>
      </c>
    </row>
    <row r="277" spans="1:13" x14ac:dyDescent="0.25">
      <c r="A277" t="s">
        <v>305</v>
      </c>
      <c r="B277">
        <v>2000</v>
      </c>
      <c r="C277">
        <f t="shared" si="17"/>
        <v>12</v>
      </c>
      <c r="D277" t="str">
        <f t="shared" si="18"/>
        <v>9-12-2000</v>
      </c>
      <c r="E277" t="s">
        <v>30</v>
      </c>
      <c r="F277" s="14" t="str">
        <f t="shared" si="16"/>
        <v>9-Dec-2000</v>
      </c>
      <c r="G277">
        <v>9</v>
      </c>
      <c r="H277">
        <f t="shared" si="19"/>
        <v>22</v>
      </c>
      <c r="I277">
        <v>1</v>
      </c>
      <c r="J277" s="7">
        <v>2643.27</v>
      </c>
      <c r="K277" t="s">
        <v>11</v>
      </c>
      <c r="L277" t="s">
        <v>16</v>
      </c>
      <c r="M277" t="s">
        <v>23</v>
      </c>
    </row>
    <row r="278" spans="1:13" x14ac:dyDescent="0.25">
      <c r="A278" t="s">
        <v>306</v>
      </c>
      <c r="B278">
        <v>1996</v>
      </c>
      <c r="C278">
        <f t="shared" si="17"/>
        <v>8</v>
      </c>
      <c r="D278" t="str">
        <f t="shared" si="18"/>
        <v>5-8-1996</v>
      </c>
      <c r="E278" t="s">
        <v>34</v>
      </c>
      <c r="F278" s="14" t="str">
        <f t="shared" si="16"/>
        <v>5-Aug-1996</v>
      </c>
      <c r="G278">
        <v>5</v>
      </c>
      <c r="H278">
        <f t="shared" si="19"/>
        <v>26</v>
      </c>
      <c r="I278">
        <v>0</v>
      </c>
      <c r="J278" s="7">
        <v>2680.95</v>
      </c>
      <c r="K278" t="s">
        <v>12</v>
      </c>
      <c r="L278" t="s">
        <v>11</v>
      </c>
      <c r="M278" t="s">
        <v>23</v>
      </c>
    </row>
    <row r="279" spans="1:13" x14ac:dyDescent="0.25">
      <c r="A279" t="s">
        <v>307</v>
      </c>
      <c r="B279">
        <v>1994</v>
      </c>
      <c r="C279">
        <f t="shared" si="17"/>
        <v>9</v>
      </c>
      <c r="D279" t="str">
        <f t="shared" si="18"/>
        <v>17-9-1994</v>
      </c>
      <c r="E279" t="s">
        <v>20</v>
      </c>
      <c r="F279" s="14" t="str">
        <f t="shared" si="16"/>
        <v>17-Sep-1994</v>
      </c>
      <c r="G279">
        <v>17</v>
      </c>
      <c r="H279">
        <f t="shared" si="19"/>
        <v>28</v>
      </c>
      <c r="I279">
        <v>0</v>
      </c>
      <c r="J279" s="7">
        <v>2684.69</v>
      </c>
      <c r="K279" t="s">
        <v>11</v>
      </c>
      <c r="L279" t="s">
        <v>11</v>
      </c>
      <c r="M279" t="s">
        <v>13</v>
      </c>
    </row>
    <row r="280" spans="1:13" x14ac:dyDescent="0.25">
      <c r="A280" t="s">
        <v>308</v>
      </c>
      <c r="B280">
        <v>1994</v>
      </c>
      <c r="C280">
        <f t="shared" si="17"/>
        <v>10</v>
      </c>
      <c r="D280" t="str">
        <f t="shared" si="18"/>
        <v>2-10-1994</v>
      </c>
      <c r="E280" t="s">
        <v>36</v>
      </c>
      <c r="F280" s="14" t="str">
        <f t="shared" si="16"/>
        <v>2-Oct-1994</v>
      </c>
      <c r="G280">
        <v>2</v>
      </c>
      <c r="H280">
        <f t="shared" si="19"/>
        <v>28</v>
      </c>
      <c r="I280">
        <v>0</v>
      </c>
      <c r="J280" s="7">
        <v>2689.5</v>
      </c>
      <c r="K280" t="s">
        <v>12</v>
      </c>
      <c r="L280" t="s">
        <v>11</v>
      </c>
      <c r="M280" t="s">
        <v>13</v>
      </c>
    </row>
    <row r="281" spans="1:13" x14ac:dyDescent="0.25">
      <c r="A281" t="s">
        <v>309</v>
      </c>
      <c r="B281">
        <v>1999</v>
      </c>
      <c r="C281">
        <f t="shared" si="17"/>
        <v>6</v>
      </c>
      <c r="D281" t="str">
        <f t="shared" si="18"/>
        <v>11-6-1999</v>
      </c>
      <c r="E281" t="s">
        <v>18</v>
      </c>
      <c r="F281" s="14" t="str">
        <f t="shared" si="16"/>
        <v>11-Jun-1999</v>
      </c>
      <c r="G281">
        <v>11</v>
      </c>
      <c r="H281">
        <f t="shared" si="19"/>
        <v>23</v>
      </c>
      <c r="I281">
        <v>0</v>
      </c>
      <c r="J281" s="7">
        <v>2690.11</v>
      </c>
      <c r="K281" t="s">
        <v>11</v>
      </c>
      <c r="L281" t="s">
        <v>11</v>
      </c>
      <c r="M281" t="s">
        <v>23</v>
      </c>
    </row>
    <row r="282" spans="1:13" x14ac:dyDescent="0.25">
      <c r="A282" t="s">
        <v>310</v>
      </c>
      <c r="B282">
        <v>1996</v>
      </c>
      <c r="C282">
        <f t="shared" si="17"/>
        <v>6</v>
      </c>
      <c r="D282" t="str">
        <f t="shared" si="18"/>
        <v>13-6-1996</v>
      </c>
      <c r="E282" t="s">
        <v>18</v>
      </c>
      <c r="F282" s="14" t="str">
        <f t="shared" si="16"/>
        <v>13-Jun-1996</v>
      </c>
      <c r="G282">
        <v>13</v>
      </c>
      <c r="H282">
        <f t="shared" si="19"/>
        <v>26</v>
      </c>
      <c r="I282">
        <v>0</v>
      </c>
      <c r="J282" s="7">
        <v>2699.57</v>
      </c>
      <c r="K282" t="s">
        <v>11</v>
      </c>
      <c r="L282" t="s">
        <v>16</v>
      </c>
      <c r="M282" t="s">
        <v>23</v>
      </c>
    </row>
    <row r="283" spans="1:13" x14ac:dyDescent="0.25">
      <c r="A283" t="s">
        <v>311</v>
      </c>
      <c r="B283">
        <v>2003</v>
      </c>
      <c r="C283">
        <f t="shared" si="17"/>
        <v>7</v>
      </c>
      <c r="D283" t="str">
        <f t="shared" si="18"/>
        <v>17-7-2003</v>
      </c>
      <c r="E283" t="s">
        <v>10</v>
      </c>
      <c r="F283" s="14" t="str">
        <f t="shared" si="16"/>
        <v>17-Jul-2003</v>
      </c>
      <c r="G283">
        <v>17</v>
      </c>
      <c r="H283">
        <f t="shared" si="19"/>
        <v>19</v>
      </c>
      <c r="I283">
        <v>1</v>
      </c>
      <c r="J283" s="7">
        <v>2709.11</v>
      </c>
      <c r="K283" t="s">
        <v>11</v>
      </c>
      <c r="L283" t="s">
        <v>11</v>
      </c>
      <c r="M283" t="s">
        <v>23</v>
      </c>
    </row>
    <row r="284" spans="1:13" x14ac:dyDescent="0.25">
      <c r="A284" t="s">
        <v>312</v>
      </c>
      <c r="B284">
        <v>2003</v>
      </c>
      <c r="C284">
        <f t="shared" si="17"/>
        <v>11</v>
      </c>
      <c r="D284" t="str">
        <f t="shared" si="18"/>
        <v>21-11-2003</v>
      </c>
      <c r="E284" t="s">
        <v>15</v>
      </c>
      <c r="F284" s="14" t="str">
        <f t="shared" si="16"/>
        <v>21-Nov-2003</v>
      </c>
      <c r="G284">
        <v>21</v>
      </c>
      <c r="H284">
        <f t="shared" si="19"/>
        <v>19</v>
      </c>
      <c r="I284">
        <v>1</v>
      </c>
      <c r="J284" s="7">
        <v>2709.24</v>
      </c>
      <c r="K284" t="s">
        <v>11</v>
      </c>
      <c r="L284" t="s">
        <v>11</v>
      </c>
      <c r="M284" t="s">
        <v>23</v>
      </c>
    </row>
    <row r="285" spans="1:13" x14ac:dyDescent="0.25">
      <c r="A285" t="s">
        <v>313</v>
      </c>
      <c r="B285">
        <v>2003</v>
      </c>
      <c r="C285">
        <f t="shared" si="17"/>
        <v>12</v>
      </c>
      <c r="D285" t="str">
        <f t="shared" si="18"/>
        <v>1-12-2003</v>
      </c>
      <c r="E285" t="s">
        <v>30</v>
      </c>
      <c r="F285" s="14" t="str">
        <f t="shared" si="16"/>
        <v>1-Dec-2003</v>
      </c>
      <c r="G285">
        <v>1</v>
      </c>
      <c r="H285">
        <f t="shared" si="19"/>
        <v>19</v>
      </c>
      <c r="I285">
        <v>1</v>
      </c>
      <c r="J285" s="7">
        <v>2710.83</v>
      </c>
      <c r="K285" t="s">
        <v>11</v>
      </c>
      <c r="L285" t="s">
        <v>12</v>
      </c>
      <c r="M285" t="s">
        <v>23</v>
      </c>
    </row>
    <row r="286" spans="1:13" x14ac:dyDescent="0.25">
      <c r="A286" t="s">
        <v>314</v>
      </c>
      <c r="B286">
        <v>2003</v>
      </c>
      <c r="C286">
        <f t="shared" si="17"/>
        <v>8</v>
      </c>
      <c r="D286" t="str">
        <f t="shared" si="18"/>
        <v>6-8-2003</v>
      </c>
      <c r="E286" t="s">
        <v>34</v>
      </c>
      <c r="F286" s="14" t="str">
        <f t="shared" si="16"/>
        <v>6-Aug-2003</v>
      </c>
      <c r="G286">
        <v>6</v>
      </c>
      <c r="H286">
        <f t="shared" si="19"/>
        <v>19</v>
      </c>
      <c r="I286">
        <v>1</v>
      </c>
      <c r="J286" s="7">
        <v>2719.28</v>
      </c>
      <c r="K286" t="s">
        <v>11</v>
      </c>
      <c r="L286" t="s">
        <v>11</v>
      </c>
      <c r="M286" t="s">
        <v>23</v>
      </c>
    </row>
    <row r="287" spans="1:13" x14ac:dyDescent="0.25">
      <c r="A287" t="s">
        <v>315</v>
      </c>
      <c r="B287">
        <v>1997</v>
      </c>
      <c r="C287">
        <f t="shared" si="17"/>
        <v>10</v>
      </c>
      <c r="D287" t="str">
        <f t="shared" si="18"/>
        <v>30-10-1997</v>
      </c>
      <c r="E287" t="s">
        <v>36</v>
      </c>
      <c r="F287" s="14" t="str">
        <f t="shared" si="16"/>
        <v>30-Oct-1997</v>
      </c>
      <c r="G287">
        <v>30</v>
      </c>
      <c r="H287">
        <f t="shared" si="19"/>
        <v>25</v>
      </c>
      <c r="I287">
        <v>0</v>
      </c>
      <c r="J287" s="7">
        <v>2721.32</v>
      </c>
      <c r="K287" t="s">
        <v>16</v>
      </c>
      <c r="L287" t="s">
        <v>12</v>
      </c>
      <c r="M287" t="s">
        <v>275</v>
      </c>
    </row>
    <row r="288" spans="1:13" x14ac:dyDescent="0.25">
      <c r="A288" t="s">
        <v>316</v>
      </c>
      <c r="B288">
        <v>1988</v>
      </c>
      <c r="C288">
        <f t="shared" si="17"/>
        <v>8</v>
      </c>
      <c r="D288" t="str">
        <f t="shared" si="18"/>
        <v>20-8-1988</v>
      </c>
      <c r="E288" t="s">
        <v>34</v>
      </c>
      <c r="F288" s="14" t="str">
        <f t="shared" si="16"/>
        <v>20-Aug-1988</v>
      </c>
      <c r="G288">
        <v>20</v>
      </c>
      <c r="H288">
        <f t="shared" si="19"/>
        <v>34</v>
      </c>
      <c r="I288">
        <v>3</v>
      </c>
      <c r="J288" s="7">
        <v>2726.06</v>
      </c>
      <c r="K288" t="s">
        <v>11</v>
      </c>
      <c r="L288" t="s">
        <v>11</v>
      </c>
      <c r="M288" t="s">
        <v>13</v>
      </c>
    </row>
    <row r="289" spans="1:13" x14ac:dyDescent="0.25">
      <c r="A289" t="s">
        <v>317</v>
      </c>
      <c r="B289">
        <v>1997</v>
      </c>
      <c r="C289">
        <f t="shared" si="17"/>
        <v>10</v>
      </c>
      <c r="D289" t="str">
        <f t="shared" si="18"/>
        <v>6-10-1997</v>
      </c>
      <c r="E289" t="s">
        <v>36</v>
      </c>
      <c r="F289" s="14" t="str">
        <f t="shared" si="16"/>
        <v>6-Oct-1997</v>
      </c>
      <c r="G289">
        <v>6</v>
      </c>
      <c r="H289">
        <f t="shared" si="19"/>
        <v>25</v>
      </c>
      <c r="I289">
        <v>0</v>
      </c>
      <c r="J289" s="7">
        <v>2727.4</v>
      </c>
      <c r="K289" t="s">
        <v>12</v>
      </c>
      <c r="L289" t="s">
        <v>12</v>
      </c>
      <c r="M289" t="s">
        <v>167</v>
      </c>
    </row>
    <row r="290" spans="1:13" x14ac:dyDescent="0.25">
      <c r="A290" t="s">
        <v>318</v>
      </c>
      <c r="B290">
        <v>2003</v>
      </c>
      <c r="C290">
        <f t="shared" si="17"/>
        <v>12</v>
      </c>
      <c r="D290" t="str">
        <f t="shared" si="18"/>
        <v>3-12-2003</v>
      </c>
      <c r="E290" t="s">
        <v>30</v>
      </c>
      <c r="F290" s="14" t="str">
        <f t="shared" si="16"/>
        <v>3-Dec-2003</v>
      </c>
      <c r="G290">
        <v>3</v>
      </c>
      <c r="H290">
        <f t="shared" si="19"/>
        <v>19</v>
      </c>
      <c r="I290">
        <v>1</v>
      </c>
      <c r="J290" s="7">
        <v>2730.11</v>
      </c>
      <c r="K290" t="s">
        <v>11</v>
      </c>
      <c r="L290" t="s">
        <v>12</v>
      </c>
      <c r="M290" t="s">
        <v>23</v>
      </c>
    </row>
    <row r="291" spans="1:13" x14ac:dyDescent="0.25">
      <c r="A291" t="s">
        <v>319</v>
      </c>
      <c r="B291">
        <v>2000</v>
      </c>
      <c r="C291">
        <f t="shared" si="17"/>
        <v>12</v>
      </c>
      <c r="D291" t="str">
        <f t="shared" si="18"/>
        <v>17-12-2000</v>
      </c>
      <c r="E291" t="s">
        <v>30</v>
      </c>
      <c r="F291" s="14" t="str">
        <f t="shared" si="16"/>
        <v>17-Dec-2000</v>
      </c>
      <c r="G291">
        <v>17</v>
      </c>
      <c r="H291">
        <f t="shared" si="19"/>
        <v>22</v>
      </c>
      <c r="I291">
        <v>0</v>
      </c>
      <c r="J291" s="7">
        <v>2731.91</v>
      </c>
      <c r="K291" t="s">
        <v>11</v>
      </c>
      <c r="L291" t="s">
        <v>12</v>
      </c>
      <c r="M291" t="s">
        <v>246</v>
      </c>
    </row>
    <row r="292" spans="1:13" x14ac:dyDescent="0.25">
      <c r="A292" t="s">
        <v>320</v>
      </c>
      <c r="B292">
        <v>2000</v>
      </c>
      <c r="C292">
        <f t="shared" si="17"/>
        <v>10</v>
      </c>
      <c r="D292" t="str">
        <f t="shared" si="18"/>
        <v>3-10-2000</v>
      </c>
      <c r="E292" t="s">
        <v>36</v>
      </c>
      <c r="F292" s="14" t="str">
        <f t="shared" si="16"/>
        <v>3-Oct-2000</v>
      </c>
      <c r="G292">
        <v>3</v>
      </c>
      <c r="H292">
        <f t="shared" si="19"/>
        <v>22</v>
      </c>
      <c r="I292">
        <v>0</v>
      </c>
      <c r="J292" s="7">
        <v>2741.95</v>
      </c>
      <c r="K292" t="s">
        <v>11</v>
      </c>
      <c r="L292" t="s">
        <v>12</v>
      </c>
      <c r="M292" t="s">
        <v>246</v>
      </c>
    </row>
    <row r="293" spans="1:13" x14ac:dyDescent="0.25">
      <c r="A293" t="s">
        <v>321</v>
      </c>
      <c r="B293">
        <v>2000</v>
      </c>
      <c r="C293">
        <f t="shared" si="17"/>
        <v>10</v>
      </c>
      <c r="D293" t="str">
        <f t="shared" si="18"/>
        <v>11-10-2000</v>
      </c>
      <c r="E293" t="s">
        <v>36</v>
      </c>
      <c r="F293" s="14" t="str">
        <f t="shared" si="16"/>
        <v>11-Oct-2000</v>
      </c>
      <c r="G293">
        <v>11</v>
      </c>
      <c r="H293">
        <f t="shared" si="19"/>
        <v>22</v>
      </c>
      <c r="I293">
        <v>0</v>
      </c>
      <c r="J293" s="7">
        <v>2755.02</v>
      </c>
      <c r="K293" t="s">
        <v>11</v>
      </c>
      <c r="L293" t="s">
        <v>16</v>
      </c>
      <c r="M293" t="s">
        <v>246</v>
      </c>
    </row>
    <row r="294" spans="1:13" x14ac:dyDescent="0.25">
      <c r="A294" t="s">
        <v>322</v>
      </c>
      <c r="B294">
        <v>1997</v>
      </c>
      <c r="C294">
        <f t="shared" si="17"/>
        <v>8</v>
      </c>
      <c r="D294" t="str">
        <f t="shared" si="18"/>
        <v>10-8-1997</v>
      </c>
      <c r="E294" t="s">
        <v>34</v>
      </c>
      <c r="F294" s="14" t="str">
        <f t="shared" si="16"/>
        <v>10-Aug-1997</v>
      </c>
      <c r="G294">
        <v>10</v>
      </c>
      <c r="H294">
        <f t="shared" si="19"/>
        <v>25</v>
      </c>
      <c r="I294">
        <v>0</v>
      </c>
      <c r="J294" s="7">
        <v>2758.99</v>
      </c>
      <c r="K294" t="s">
        <v>11</v>
      </c>
      <c r="L294" t="s">
        <v>16</v>
      </c>
      <c r="M294" t="s">
        <v>23</v>
      </c>
    </row>
    <row r="295" spans="1:13" x14ac:dyDescent="0.25">
      <c r="A295" t="s">
        <v>323</v>
      </c>
      <c r="B295">
        <v>2004</v>
      </c>
      <c r="C295">
        <f t="shared" si="17"/>
        <v>11</v>
      </c>
      <c r="D295" t="str">
        <f t="shared" si="18"/>
        <v>14-11-2004</v>
      </c>
      <c r="E295" t="s">
        <v>15</v>
      </c>
      <c r="F295" s="14" t="str">
        <f t="shared" si="16"/>
        <v>14-Nov-2004</v>
      </c>
      <c r="G295">
        <v>14</v>
      </c>
      <c r="H295">
        <f t="shared" si="19"/>
        <v>18</v>
      </c>
      <c r="I295">
        <v>0</v>
      </c>
      <c r="J295" s="7">
        <v>2773.46</v>
      </c>
      <c r="K295" t="s">
        <v>11</v>
      </c>
      <c r="L295" t="s">
        <v>16</v>
      </c>
      <c r="M295" t="s">
        <v>299</v>
      </c>
    </row>
    <row r="296" spans="1:13" x14ac:dyDescent="0.25">
      <c r="A296" t="s">
        <v>2381</v>
      </c>
      <c r="B296">
        <v>1999</v>
      </c>
      <c r="C296">
        <f t="shared" si="17"/>
        <v>6</v>
      </c>
      <c r="D296" t="str">
        <f t="shared" si="18"/>
        <v>9-6-1999</v>
      </c>
      <c r="E296" t="s">
        <v>18</v>
      </c>
      <c r="F296" s="14" t="str">
        <f t="shared" si="16"/>
        <v>9-Jun-1999</v>
      </c>
      <c r="G296">
        <v>9</v>
      </c>
      <c r="H296">
        <f t="shared" si="19"/>
        <v>23</v>
      </c>
      <c r="I296">
        <v>1</v>
      </c>
      <c r="J296" s="7">
        <v>2775.19</v>
      </c>
      <c r="K296" t="s">
        <v>11</v>
      </c>
      <c r="L296" t="s">
        <v>16</v>
      </c>
      <c r="M296" t="s">
        <v>23</v>
      </c>
    </row>
    <row r="297" spans="1:13" x14ac:dyDescent="0.25">
      <c r="A297" t="s">
        <v>324</v>
      </c>
      <c r="B297">
        <v>1999</v>
      </c>
      <c r="C297">
        <f t="shared" si="17"/>
        <v>8</v>
      </c>
      <c r="D297" t="str">
        <f t="shared" si="18"/>
        <v>29-8-1999</v>
      </c>
      <c r="E297" t="s">
        <v>34</v>
      </c>
      <c r="F297" s="14" t="str">
        <f t="shared" si="16"/>
        <v>29-Aug-1999</v>
      </c>
      <c r="G297">
        <v>29</v>
      </c>
      <c r="H297">
        <f t="shared" si="19"/>
        <v>23</v>
      </c>
      <c r="I297">
        <v>1</v>
      </c>
      <c r="J297" s="7">
        <v>2775.19</v>
      </c>
      <c r="K297" t="s">
        <v>11</v>
      </c>
      <c r="L297" t="s">
        <v>16</v>
      </c>
      <c r="M297" t="s">
        <v>23</v>
      </c>
    </row>
    <row r="298" spans="1:13" x14ac:dyDescent="0.25">
      <c r="A298" t="s">
        <v>325</v>
      </c>
      <c r="B298">
        <v>1999</v>
      </c>
      <c r="C298">
        <f t="shared" si="17"/>
        <v>12</v>
      </c>
      <c r="D298" t="str">
        <f t="shared" si="18"/>
        <v>24-12-1999</v>
      </c>
      <c r="E298" t="s">
        <v>30</v>
      </c>
      <c r="F298" s="14" t="str">
        <f t="shared" si="16"/>
        <v>24-Dec-1999</v>
      </c>
      <c r="G298">
        <v>24</v>
      </c>
      <c r="H298">
        <f t="shared" si="19"/>
        <v>23</v>
      </c>
      <c r="I298">
        <v>1</v>
      </c>
      <c r="J298" s="7">
        <v>2789.06</v>
      </c>
      <c r="K298" t="s">
        <v>11</v>
      </c>
      <c r="L298" t="s">
        <v>12</v>
      </c>
      <c r="M298" t="s">
        <v>23</v>
      </c>
    </row>
    <row r="299" spans="1:13" x14ac:dyDescent="0.25">
      <c r="A299" t="s">
        <v>326</v>
      </c>
      <c r="B299">
        <v>2004</v>
      </c>
      <c r="C299">
        <f t="shared" si="17"/>
        <v>8</v>
      </c>
      <c r="D299" t="str">
        <f t="shared" si="18"/>
        <v>4-8-2004</v>
      </c>
      <c r="E299" t="s">
        <v>34</v>
      </c>
      <c r="F299" s="14" t="str">
        <f t="shared" si="16"/>
        <v>4-Aug-2004</v>
      </c>
      <c r="G299">
        <v>4</v>
      </c>
      <c r="H299">
        <f t="shared" si="19"/>
        <v>18</v>
      </c>
      <c r="I299">
        <v>2</v>
      </c>
      <c r="J299" s="7">
        <v>2801.26</v>
      </c>
      <c r="K299" t="s">
        <v>11</v>
      </c>
      <c r="L299" t="s">
        <v>12</v>
      </c>
      <c r="M299" t="s">
        <v>13</v>
      </c>
    </row>
    <row r="300" spans="1:13" x14ac:dyDescent="0.25">
      <c r="A300" t="s">
        <v>327</v>
      </c>
      <c r="B300">
        <v>2003</v>
      </c>
      <c r="C300">
        <f t="shared" si="17"/>
        <v>9</v>
      </c>
      <c r="D300" t="str">
        <f t="shared" si="18"/>
        <v>23-9-2003</v>
      </c>
      <c r="E300" t="s">
        <v>20</v>
      </c>
      <c r="F300" s="14" t="str">
        <f t="shared" si="16"/>
        <v>23-Sep-2003</v>
      </c>
      <c r="G300">
        <v>23</v>
      </c>
      <c r="H300">
        <f t="shared" si="19"/>
        <v>19</v>
      </c>
      <c r="I300">
        <v>2</v>
      </c>
      <c r="J300" s="7">
        <v>2803.7</v>
      </c>
      <c r="K300" t="s">
        <v>11</v>
      </c>
      <c r="L300" t="s">
        <v>16</v>
      </c>
      <c r="M300" t="s">
        <v>23</v>
      </c>
    </row>
    <row r="301" spans="1:13" x14ac:dyDescent="0.25">
      <c r="A301" t="s">
        <v>328</v>
      </c>
      <c r="B301">
        <v>2000</v>
      </c>
      <c r="C301">
        <f t="shared" si="17"/>
        <v>10</v>
      </c>
      <c r="D301" t="str">
        <f t="shared" si="18"/>
        <v>1-10-2000</v>
      </c>
      <c r="E301" t="s">
        <v>36</v>
      </c>
      <c r="F301" s="14" t="str">
        <f t="shared" si="16"/>
        <v>1-Oct-2000</v>
      </c>
      <c r="G301">
        <v>1</v>
      </c>
      <c r="H301">
        <f t="shared" si="19"/>
        <v>22</v>
      </c>
      <c r="I301">
        <v>0</v>
      </c>
      <c r="J301" s="7">
        <v>2819.51</v>
      </c>
      <c r="K301" t="s">
        <v>11</v>
      </c>
      <c r="L301" t="s">
        <v>12</v>
      </c>
      <c r="M301" t="s">
        <v>41</v>
      </c>
    </row>
    <row r="302" spans="1:13" x14ac:dyDescent="0.25">
      <c r="A302" t="s">
        <v>329</v>
      </c>
      <c r="B302">
        <v>1998</v>
      </c>
      <c r="C302">
        <f t="shared" si="17"/>
        <v>11</v>
      </c>
      <c r="D302" t="str">
        <f t="shared" si="18"/>
        <v>15-11-1998</v>
      </c>
      <c r="E302" t="s">
        <v>15</v>
      </c>
      <c r="F302" s="14" t="str">
        <f t="shared" si="16"/>
        <v>15-Nov-1998</v>
      </c>
      <c r="G302">
        <v>15</v>
      </c>
      <c r="H302">
        <f t="shared" si="19"/>
        <v>24</v>
      </c>
      <c r="I302">
        <v>0</v>
      </c>
      <c r="J302" s="7">
        <v>2842.76</v>
      </c>
      <c r="K302" t="s">
        <v>11</v>
      </c>
      <c r="L302" t="s">
        <v>12</v>
      </c>
      <c r="M302" t="s">
        <v>23</v>
      </c>
    </row>
    <row r="303" spans="1:13" x14ac:dyDescent="0.25">
      <c r="A303" t="s">
        <v>330</v>
      </c>
      <c r="B303">
        <v>1998</v>
      </c>
      <c r="C303">
        <f t="shared" si="17"/>
        <v>6</v>
      </c>
      <c r="D303" t="str">
        <f t="shared" si="18"/>
        <v>17-6-1998</v>
      </c>
      <c r="E303" t="s">
        <v>18</v>
      </c>
      <c r="F303" s="14" t="str">
        <f t="shared" si="16"/>
        <v>17-Jun-1998</v>
      </c>
      <c r="G303">
        <v>17</v>
      </c>
      <c r="H303">
        <f t="shared" si="19"/>
        <v>24</v>
      </c>
      <c r="I303">
        <v>0</v>
      </c>
      <c r="J303" s="7">
        <v>2850.68</v>
      </c>
      <c r="K303" t="s">
        <v>11</v>
      </c>
      <c r="L303" t="s">
        <v>12</v>
      </c>
      <c r="M303" t="s">
        <v>23</v>
      </c>
    </row>
    <row r="304" spans="1:13" x14ac:dyDescent="0.25">
      <c r="A304" t="s">
        <v>331</v>
      </c>
      <c r="B304">
        <v>1998</v>
      </c>
      <c r="C304">
        <f t="shared" si="17"/>
        <v>9</v>
      </c>
      <c r="D304" t="str">
        <f t="shared" si="18"/>
        <v>4-9-1998</v>
      </c>
      <c r="E304" t="s">
        <v>20</v>
      </c>
      <c r="F304" s="14" t="str">
        <f t="shared" si="16"/>
        <v>4-Sep-1998</v>
      </c>
      <c r="G304">
        <v>4</v>
      </c>
      <c r="H304">
        <f t="shared" si="19"/>
        <v>24</v>
      </c>
      <c r="I304">
        <v>0</v>
      </c>
      <c r="J304" s="7">
        <v>2855.44</v>
      </c>
      <c r="K304" t="s">
        <v>11</v>
      </c>
      <c r="L304" t="s">
        <v>12</v>
      </c>
      <c r="M304" t="s">
        <v>23</v>
      </c>
    </row>
    <row r="305" spans="1:13" x14ac:dyDescent="0.25">
      <c r="A305" t="s">
        <v>332</v>
      </c>
      <c r="B305">
        <v>1993</v>
      </c>
      <c r="C305">
        <f t="shared" si="17"/>
        <v>11</v>
      </c>
      <c r="D305" t="str">
        <f t="shared" si="18"/>
        <v>1-11-1993</v>
      </c>
      <c r="E305" t="s">
        <v>15</v>
      </c>
      <c r="F305" s="14" t="str">
        <f t="shared" si="16"/>
        <v>1-Nov-1993</v>
      </c>
      <c r="G305">
        <v>1</v>
      </c>
      <c r="H305">
        <f t="shared" si="19"/>
        <v>29</v>
      </c>
      <c r="I305">
        <v>0</v>
      </c>
      <c r="J305" s="7">
        <v>2866.09</v>
      </c>
      <c r="K305" t="s">
        <v>12</v>
      </c>
      <c r="L305" t="s">
        <v>12</v>
      </c>
      <c r="M305" t="s">
        <v>41</v>
      </c>
    </row>
    <row r="306" spans="1:13" x14ac:dyDescent="0.25">
      <c r="A306" t="s">
        <v>333</v>
      </c>
      <c r="B306">
        <v>1993</v>
      </c>
      <c r="C306">
        <f t="shared" si="17"/>
        <v>8</v>
      </c>
      <c r="D306" t="str">
        <f t="shared" si="18"/>
        <v>12-8-1993</v>
      </c>
      <c r="E306" t="s">
        <v>34</v>
      </c>
      <c r="F306" s="14" t="str">
        <f t="shared" si="16"/>
        <v>12-Aug-1993</v>
      </c>
      <c r="G306">
        <v>12</v>
      </c>
      <c r="H306">
        <f t="shared" si="19"/>
        <v>29</v>
      </c>
      <c r="I306">
        <v>0</v>
      </c>
      <c r="J306" s="7">
        <v>2867.12</v>
      </c>
      <c r="K306" t="s">
        <v>16</v>
      </c>
      <c r="L306" t="s">
        <v>12</v>
      </c>
      <c r="M306" t="s">
        <v>13</v>
      </c>
    </row>
    <row r="307" spans="1:13" x14ac:dyDescent="0.25">
      <c r="A307" t="s">
        <v>334</v>
      </c>
      <c r="B307">
        <v>1996</v>
      </c>
      <c r="C307">
        <f t="shared" si="17"/>
        <v>6</v>
      </c>
      <c r="D307" t="str">
        <f t="shared" si="18"/>
        <v>21-6-1996</v>
      </c>
      <c r="E307" t="s">
        <v>18</v>
      </c>
      <c r="F307" s="14" t="str">
        <f t="shared" si="16"/>
        <v>21-Jun-1996</v>
      </c>
      <c r="G307">
        <v>21</v>
      </c>
      <c r="H307">
        <f t="shared" si="19"/>
        <v>26</v>
      </c>
      <c r="I307">
        <v>0</v>
      </c>
      <c r="J307" s="7">
        <v>2897.32</v>
      </c>
      <c r="K307" t="s">
        <v>12</v>
      </c>
      <c r="L307" t="s">
        <v>12</v>
      </c>
      <c r="M307" t="s">
        <v>167</v>
      </c>
    </row>
    <row r="308" spans="1:13" x14ac:dyDescent="0.25">
      <c r="A308" t="s">
        <v>335</v>
      </c>
      <c r="B308">
        <v>2000</v>
      </c>
      <c r="C308">
        <f t="shared" si="17"/>
        <v>7</v>
      </c>
      <c r="D308" t="str">
        <f t="shared" si="18"/>
        <v>14-7-2000</v>
      </c>
      <c r="E308" t="s">
        <v>10</v>
      </c>
      <c r="F308" s="14" t="str">
        <f t="shared" si="16"/>
        <v>14-Jul-2000</v>
      </c>
      <c r="G308">
        <v>14</v>
      </c>
      <c r="H308">
        <f t="shared" si="19"/>
        <v>22</v>
      </c>
      <c r="I308">
        <v>0</v>
      </c>
      <c r="J308" s="7">
        <v>2897.46</v>
      </c>
      <c r="K308" t="s">
        <v>11</v>
      </c>
      <c r="L308" t="s">
        <v>16</v>
      </c>
      <c r="M308" t="s">
        <v>23</v>
      </c>
    </row>
    <row r="309" spans="1:13" x14ac:dyDescent="0.25">
      <c r="A309" t="s">
        <v>336</v>
      </c>
      <c r="B309">
        <v>1999</v>
      </c>
      <c r="C309">
        <f t="shared" si="17"/>
        <v>11</v>
      </c>
      <c r="D309" t="str">
        <f t="shared" si="18"/>
        <v>1-11-1999</v>
      </c>
      <c r="E309" t="s">
        <v>15</v>
      </c>
      <c r="F309" s="14" t="str">
        <f t="shared" si="16"/>
        <v>1-Nov-1999</v>
      </c>
      <c r="G309">
        <v>1</v>
      </c>
      <c r="H309">
        <f t="shared" si="19"/>
        <v>23</v>
      </c>
      <c r="I309">
        <v>0</v>
      </c>
      <c r="J309" s="7">
        <v>2899.49</v>
      </c>
      <c r="K309" t="s">
        <v>11</v>
      </c>
      <c r="L309" t="s">
        <v>11</v>
      </c>
      <c r="M309" t="s">
        <v>246</v>
      </c>
    </row>
    <row r="310" spans="1:13" x14ac:dyDescent="0.25">
      <c r="A310" t="s">
        <v>337</v>
      </c>
      <c r="B310">
        <v>1996</v>
      </c>
      <c r="C310">
        <f t="shared" si="17"/>
        <v>10</v>
      </c>
      <c r="D310" t="str">
        <f t="shared" si="18"/>
        <v>24-10-1996</v>
      </c>
      <c r="E310" t="s">
        <v>36</v>
      </c>
      <c r="F310" s="14" t="str">
        <f t="shared" si="16"/>
        <v>24-Oct-1996</v>
      </c>
      <c r="G310">
        <v>24</v>
      </c>
      <c r="H310">
        <f t="shared" si="19"/>
        <v>26</v>
      </c>
      <c r="I310">
        <v>1</v>
      </c>
      <c r="J310" s="7">
        <v>2902.91</v>
      </c>
      <c r="K310" t="s">
        <v>11</v>
      </c>
      <c r="L310" t="s">
        <v>11</v>
      </c>
      <c r="M310" t="s">
        <v>13</v>
      </c>
    </row>
    <row r="311" spans="1:13" x14ac:dyDescent="0.25">
      <c r="A311" t="s">
        <v>338</v>
      </c>
      <c r="B311">
        <v>1996</v>
      </c>
      <c r="C311">
        <f t="shared" si="17"/>
        <v>6</v>
      </c>
      <c r="D311" t="str">
        <f t="shared" si="18"/>
        <v>13-6-1996</v>
      </c>
      <c r="E311" t="s">
        <v>18</v>
      </c>
      <c r="F311" s="14" t="str">
        <f t="shared" si="16"/>
        <v>13-Jun-1996</v>
      </c>
      <c r="G311">
        <v>13</v>
      </c>
      <c r="H311">
        <f t="shared" si="19"/>
        <v>26</v>
      </c>
      <c r="I311">
        <v>1</v>
      </c>
      <c r="J311" s="7">
        <v>2904.09</v>
      </c>
      <c r="K311" t="s">
        <v>11</v>
      </c>
      <c r="L311" t="s">
        <v>11</v>
      </c>
      <c r="M311" t="s">
        <v>41</v>
      </c>
    </row>
    <row r="312" spans="1:13" x14ac:dyDescent="0.25">
      <c r="A312" t="s">
        <v>339</v>
      </c>
      <c r="B312">
        <v>2003</v>
      </c>
      <c r="C312">
        <f t="shared" si="17"/>
        <v>6</v>
      </c>
      <c r="D312" t="str">
        <f t="shared" si="18"/>
        <v>5-6-2003</v>
      </c>
      <c r="E312" t="s">
        <v>18</v>
      </c>
      <c r="F312" s="14" t="str">
        <f t="shared" si="16"/>
        <v>5-Jun-2003</v>
      </c>
      <c r="G312">
        <v>5</v>
      </c>
      <c r="H312">
        <f t="shared" si="19"/>
        <v>20</v>
      </c>
      <c r="I312">
        <v>2</v>
      </c>
      <c r="J312" s="7">
        <v>2913.57</v>
      </c>
      <c r="K312" t="s">
        <v>11</v>
      </c>
      <c r="L312" t="s">
        <v>11</v>
      </c>
      <c r="M312" t="s">
        <v>41</v>
      </c>
    </row>
    <row r="313" spans="1:13" x14ac:dyDescent="0.25">
      <c r="A313" t="s">
        <v>340</v>
      </c>
      <c r="B313">
        <v>1996</v>
      </c>
      <c r="C313">
        <f t="shared" si="17"/>
        <v>6</v>
      </c>
      <c r="D313" t="str">
        <f t="shared" si="18"/>
        <v>30-6-1996</v>
      </c>
      <c r="E313" t="s">
        <v>18</v>
      </c>
      <c r="F313" s="14" t="str">
        <f t="shared" si="16"/>
        <v>30-Jun-1996</v>
      </c>
      <c r="G313">
        <v>30</v>
      </c>
      <c r="H313">
        <f t="shared" si="19"/>
        <v>26</v>
      </c>
      <c r="I313">
        <v>1</v>
      </c>
      <c r="J313" s="7">
        <v>2927.06</v>
      </c>
      <c r="K313" t="s">
        <v>11</v>
      </c>
      <c r="L313" t="s">
        <v>11</v>
      </c>
      <c r="M313" t="s">
        <v>13</v>
      </c>
    </row>
    <row r="314" spans="1:13" x14ac:dyDescent="0.25">
      <c r="A314" t="s">
        <v>341</v>
      </c>
      <c r="B314">
        <v>2002</v>
      </c>
      <c r="C314">
        <f t="shared" si="17"/>
        <v>9</v>
      </c>
      <c r="D314" t="str">
        <f t="shared" si="18"/>
        <v>30-9-2002</v>
      </c>
      <c r="E314" t="s">
        <v>20</v>
      </c>
      <c r="F314" s="14" t="str">
        <f t="shared" si="16"/>
        <v>30-Sep-2002</v>
      </c>
      <c r="G314">
        <v>30</v>
      </c>
      <c r="H314">
        <f t="shared" si="19"/>
        <v>20</v>
      </c>
      <c r="I314">
        <v>0</v>
      </c>
      <c r="J314" s="7">
        <v>2943.41</v>
      </c>
      <c r="K314" t="s">
        <v>11</v>
      </c>
      <c r="L314" t="s">
        <v>12</v>
      </c>
      <c r="M314" t="s">
        <v>23</v>
      </c>
    </row>
    <row r="315" spans="1:13" x14ac:dyDescent="0.25">
      <c r="A315" t="s">
        <v>342</v>
      </c>
      <c r="B315">
        <v>1995</v>
      </c>
      <c r="C315">
        <f t="shared" si="17"/>
        <v>9</v>
      </c>
      <c r="D315" t="str">
        <f t="shared" si="18"/>
        <v>24-9-1995</v>
      </c>
      <c r="E315" t="s">
        <v>20</v>
      </c>
      <c r="F315" s="14" t="str">
        <f t="shared" si="16"/>
        <v>24-Sep-1995</v>
      </c>
      <c r="G315">
        <v>24</v>
      </c>
      <c r="H315">
        <f t="shared" si="19"/>
        <v>27</v>
      </c>
      <c r="I315">
        <v>0</v>
      </c>
      <c r="J315" s="7">
        <v>2974.13</v>
      </c>
      <c r="K315" t="s">
        <v>11</v>
      </c>
      <c r="L315" t="s">
        <v>16</v>
      </c>
      <c r="M315" t="s">
        <v>41</v>
      </c>
    </row>
    <row r="316" spans="1:13" x14ac:dyDescent="0.25">
      <c r="A316" t="s">
        <v>343</v>
      </c>
      <c r="B316">
        <v>1987</v>
      </c>
      <c r="C316">
        <f t="shared" si="17"/>
        <v>6</v>
      </c>
      <c r="D316" t="str">
        <f t="shared" si="18"/>
        <v>18-6-1987</v>
      </c>
      <c r="E316" t="s">
        <v>18</v>
      </c>
      <c r="F316" s="14" t="str">
        <f t="shared" si="16"/>
        <v>18-Jun-1987</v>
      </c>
      <c r="G316">
        <v>18</v>
      </c>
      <c r="H316">
        <f t="shared" si="19"/>
        <v>35</v>
      </c>
      <c r="I316">
        <v>3</v>
      </c>
      <c r="J316" s="7">
        <v>2979.52</v>
      </c>
      <c r="K316" t="s">
        <v>11</v>
      </c>
      <c r="L316" t="s">
        <v>12</v>
      </c>
      <c r="M316" t="s">
        <v>13</v>
      </c>
    </row>
    <row r="317" spans="1:13" x14ac:dyDescent="0.25">
      <c r="A317" t="s">
        <v>344</v>
      </c>
      <c r="B317">
        <v>1991</v>
      </c>
      <c r="C317">
        <f t="shared" si="17"/>
        <v>11</v>
      </c>
      <c r="D317" t="str">
        <f t="shared" si="18"/>
        <v>20-11-1991</v>
      </c>
      <c r="E317" t="s">
        <v>15</v>
      </c>
      <c r="F317" s="14" t="str">
        <f t="shared" si="16"/>
        <v>20-Nov-1991</v>
      </c>
      <c r="G317">
        <v>20</v>
      </c>
      <c r="H317">
        <f t="shared" si="19"/>
        <v>31</v>
      </c>
      <c r="I317">
        <v>3</v>
      </c>
      <c r="J317" s="7">
        <v>2985.67</v>
      </c>
      <c r="K317" t="s">
        <v>11</v>
      </c>
      <c r="L317" t="s">
        <v>11</v>
      </c>
      <c r="M317" t="s">
        <v>13</v>
      </c>
    </row>
    <row r="318" spans="1:13" x14ac:dyDescent="0.25">
      <c r="A318" t="s">
        <v>345</v>
      </c>
      <c r="B318">
        <v>2002</v>
      </c>
      <c r="C318">
        <f t="shared" si="17"/>
        <v>12</v>
      </c>
      <c r="D318" t="str">
        <f t="shared" si="18"/>
        <v>15-12-2002</v>
      </c>
      <c r="E318" t="s">
        <v>30</v>
      </c>
      <c r="F318" s="14" t="str">
        <f t="shared" si="16"/>
        <v>15-Dec-2002</v>
      </c>
      <c r="G318">
        <v>15</v>
      </c>
      <c r="H318">
        <f t="shared" si="19"/>
        <v>20</v>
      </c>
      <c r="I318">
        <v>0</v>
      </c>
      <c r="J318" s="7">
        <v>3012.22</v>
      </c>
      <c r="K318" t="s">
        <v>11</v>
      </c>
      <c r="L318" t="s">
        <v>12</v>
      </c>
      <c r="M318" t="s">
        <v>23</v>
      </c>
    </row>
    <row r="319" spans="1:13" x14ac:dyDescent="0.25">
      <c r="A319" t="s">
        <v>346</v>
      </c>
      <c r="B319">
        <v>1988</v>
      </c>
      <c r="C319">
        <f t="shared" si="17"/>
        <v>9</v>
      </c>
      <c r="D319" t="str">
        <f t="shared" si="18"/>
        <v>28-9-1988</v>
      </c>
      <c r="E319" t="s">
        <v>20</v>
      </c>
      <c r="F319" s="14" t="str">
        <f t="shared" si="16"/>
        <v>28-Sep-1988</v>
      </c>
      <c r="G319">
        <v>28</v>
      </c>
      <c r="H319">
        <f t="shared" si="19"/>
        <v>34</v>
      </c>
      <c r="I319">
        <v>3</v>
      </c>
      <c r="J319" s="7">
        <v>3018.04</v>
      </c>
      <c r="K319" t="s">
        <v>11</v>
      </c>
      <c r="L319" t="s">
        <v>11</v>
      </c>
      <c r="M319" t="s">
        <v>23</v>
      </c>
    </row>
    <row r="320" spans="1:13" x14ac:dyDescent="0.25">
      <c r="A320" t="s">
        <v>347</v>
      </c>
      <c r="B320">
        <v>1997</v>
      </c>
      <c r="C320">
        <f t="shared" si="17"/>
        <v>12</v>
      </c>
      <c r="D320" t="str">
        <f t="shared" si="18"/>
        <v>19-12-1997</v>
      </c>
      <c r="E320" t="s">
        <v>30</v>
      </c>
      <c r="F320" s="14" t="str">
        <f t="shared" si="16"/>
        <v>19-Dec-1997</v>
      </c>
      <c r="G320">
        <v>19</v>
      </c>
      <c r="H320">
        <f t="shared" si="19"/>
        <v>25</v>
      </c>
      <c r="I320">
        <v>0</v>
      </c>
      <c r="J320" s="7">
        <v>3021.81</v>
      </c>
      <c r="K320" t="s">
        <v>11</v>
      </c>
      <c r="L320" t="s">
        <v>12</v>
      </c>
      <c r="M320" t="s">
        <v>23</v>
      </c>
    </row>
    <row r="321" spans="1:13" x14ac:dyDescent="0.25">
      <c r="A321" t="s">
        <v>348</v>
      </c>
      <c r="B321">
        <v>1998</v>
      </c>
      <c r="C321">
        <f t="shared" si="17"/>
        <v>9</v>
      </c>
      <c r="D321" t="str">
        <f t="shared" si="18"/>
        <v>15-9-1998</v>
      </c>
      <c r="E321" t="s">
        <v>20</v>
      </c>
      <c r="F321" s="14" t="str">
        <f t="shared" si="16"/>
        <v>15-Sep-1998</v>
      </c>
      <c r="G321">
        <v>15</v>
      </c>
      <c r="H321">
        <f t="shared" si="19"/>
        <v>24</v>
      </c>
      <c r="I321">
        <v>0</v>
      </c>
      <c r="J321" s="7">
        <v>3044.21</v>
      </c>
      <c r="K321" t="s">
        <v>11</v>
      </c>
      <c r="L321" t="s">
        <v>12</v>
      </c>
      <c r="M321" t="s">
        <v>246</v>
      </c>
    </row>
    <row r="322" spans="1:13" x14ac:dyDescent="0.25">
      <c r="A322" t="s">
        <v>349</v>
      </c>
      <c r="B322">
        <v>1998</v>
      </c>
      <c r="C322">
        <f t="shared" si="17"/>
        <v>8</v>
      </c>
      <c r="D322" t="str">
        <f t="shared" si="18"/>
        <v>9-8-1998</v>
      </c>
      <c r="E322" t="s">
        <v>34</v>
      </c>
      <c r="F322" s="14" t="str">
        <f t="shared" ref="F322:F385" si="20">CONCATENATE(G322,"-",E322,"-",B322)</f>
        <v>9-Aug-1998</v>
      </c>
      <c r="G322">
        <v>9</v>
      </c>
      <c r="H322">
        <f t="shared" si="19"/>
        <v>24</v>
      </c>
      <c r="I322">
        <v>0</v>
      </c>
      <c r="J322" s="7">
        <v>3046.06</v>
      </c>
      <c r="K322" t="s">
        <v>11</v>
      </c>
      <c r="L322" t="s">
        <v>16</v>
      </c>
      <c r="M322" t="s">
        <v>248</v>
      </c>
    </row>
    <row r="323" spans="1:13" x14ac:dyDescent="0.25">
      <c r="A323" t="s">
        <v>350</v>
      </c>
      <c r="B323">
        <v>1997</v>
      </c>
      <c r="C323">
        <f t="shared" ref="C323:C386" si="21">MONTH(DATEVALUE(F323))</f>
        <v>12</v>
      </c>
      <c r="D323" t="str">
        <f t="shared" ref="D323:D386" si="22">CONCATENATE(G323,"-",C323,"-",B323)</f>
        <v>22-12-1997</v>
      </c>
      <c r="E323" t="s">
        <v>30</v>
      </c>
      <c r="F323" s="14" t="str">
        <f t="shared" si="20"/>
        <v>22-Dec-1997</v>
      </c>
      <c r="G323">
        <v>22</v>
      </c>
      <c r="H323">
        <f t="shared" si="19"/>
        <v>25</v>
      </c>
      <c r="I323">
        <v>0</v>
      </c>
      <c r="J323" s="7">
        <v>3051.73</v>
      </c>
      <c r="K323" t="s">
        <v>11</v>
      </c>
      <c r="L323" t="s">
        <v>11</v>
      </c>
      <c r="M323" t="s">
        <v>41</v>
      </c>
    </row>
    <row r="324" spans="1:13" x14ac:dyDescent="0.25">
      <c r="A324" t="s">
        <v>351</v>
      </c>
      <c r="B324">
        <v>2002</v>
      </c>
      <c r="C324">
        <f t="shared" si="21"/>
        <v>6</v>
      </c>
      <c r="D324" t="str">
        <f t="shared" si="22"/>
        <v>21-6-2002</v>
      </c>
      <c r="E324" t="s">
        <v>18</v>
      </c>
      <c r="F324" s="14" t="str">
        <f t="shared" si="20"/>
        <v>21-Jun-2002</v>
      </c>
      <c r="G324">
        <v>21</v>
      </c>
      <c r="H324">
        <f t="shared" si="19"/>
        <v>20</v>
      </c>
      <c r="I324">
        <v>2</v>
      </c>
      <c r="J324" s="7">
        <v>3056.39</v>
      </c>
      <c r="K324" t="s">
        <v>11</v>
      </c>
      <c r="L324" t="s">
        <v>12</v>
      </c>
      <c r="M324" t="s">
        <v>13</v>
      </c>
    </row>
    <row r="325" spans="1:13" x14ac:dyDescent="0.25">
      <c r="A325" t="s">
        <v>352</v>
      </c>
      <c r="B325">
        <v>1994</v>
      </c>
      <c r="C325">
        <f t="shared" si="21"/>
        <v>9</v>
      </c>
      <c r="D325" t="str">
        <f t="shared" si="22"/>
        <v>26-9-1994</v>
      </c>
      <c r="E325" t="s">
        <v>20</v>
      </c>
      <c r="F325" s="14" t="str">
        <f t="shared" si="20"/>
        <v>26-Sep-1994</v>
      </c>
      <c r="G325">
        <v>26</v>
      </c>
      <c r="H325">
        <f t="shared" ref="H325:H388" si="23">DATEDIF(F325,$P$2,"Y")</f>
        <v>28</v>
      </c>
      <c r="I325">
        <v>0</v>
      </c>
      <c r="J325" s="7">
        <v>3062.51</v>
      </c>
      <c r="K325" t="s">
        <v>12</v>
      </c>
      <c r="L325" t="s">
        <v>16</v>
      </c>
      <c r="M325" t="s">
        <v>23</v>
      </c>
    </row>
    <row r="326" spans="1:13" x14ac:dyDescent="0.25">
      <c r="A326" t="s">
        <v>353</v>
      </c>
      <c r="B326">
        <v>1989</v>
      </c>
      <c r="C326">
        <f t="shared" si="21"/>
        <v>10</v>
      </c>
      <c r="D326" t="str">
        <f t="shared" si="22"/>
        <v>1-10-1989</v>
      </c>
      <c r="E326" t="s">
        <v>36</v>
      </c>
      <c r="F326" s="14" t="str">
        <f t="shared" si="20"/>
        <v>1-Oct-1989</v>
      </c>
      <c r="G326">
        <v>1</v>
      </c>
      <c r="H326">
        <f t="shared" si="23"/>
        <v>33</v>
      </c>
      <c r="I326">
        <v>3</v>
      </c>
      <c r="J326" s="7">
        <v>3065.49</v>
      </c>
      <c r="K326" t="s">
        <v>11</v>
      </c>
      <c r="L326" t="s">
        <v>16</v>
      </c>
      <c r="M326" t="s">
        <v>23</v>
      </c>
    </row>
    <row r="327" spans="1:13" x14ac:dyDescent="0.25">
      <c r="A327" t="s">
        <v>354</v>
      </c>
      <c r="B327">
        <v>1995</v>
      </c>
      <c r="C327">
        <f t="shared" si="21"/>
        <v>9</v>
      </c>
      <c r="D327" t="str">
        <f t="shared" si="22"/>
        <v>10-9-1995</v>
      </c>
      <c r="E327" t="s">
        <v>20</v>
      </c>
      <c r="F327" s="14" t="str">
        <f t="shared" si="20"/>
        <v>10-Sep-1995</v>
      </c>
      <c r="G327">
        <v>10</v>
      </c>
      <c r="H327">
        <f t="shared" si="23"/>
        <v>27</v>
      </c>
      <c r="I327">
        <v>0</v>
      </c>
      <c r="J327" s="7">
        <v>3070.81</v>
      </c>
      <c r="K327" t="s">
        <v>12</v>
      </c>
      <c r="L327" t="s">
        <v>16</v>
      </c>
      <c r="M327" t="s">
        <v>355</v>
      </c>
    </row>
    <row r="328" spans="1:13" x14ac:dyDescent="0.25">
      <c r="A328" t="s">
        <v>356</v>
      </c>
      <c r="B328">
        <v>2001</v>
      </c>
      <c r="C328">
        <f t="shared" si="21"/>
        <v>10</v>
      </c>
      <c r="D328" t="str">
        <f t="shared" si="22"/>
        <v>13-10-2001</v>
      </c>
      <c r="E328" t="s">
        <v>36</v>
      </c>
      <c r="F328" s="14" t="str">
        <f t="shared" si="20"/>
        <v>13-Oct-2001</v>
      </c>
      <c r="G328">
        <v>13</v>
      </c>
      <c r="H328">
        <f t="shared" si="23"/>
        <v>21</v>
      </c>
      <c r="I328">
        <v>2</v>
      </c>
      <c r="J328" s="7">
        <v>3077.1</v>
      </c>
      <c r="K328" t="s">
        <v>11</v>
      </c>
      <c r="L328" t="s">
        <v>16</v>
      </c>
      <c r="M328" t="s">
        <v>23</v>
      </c>
    </row>
    <row r="329" spans="1:13" x14ac:dyDescent="0.25">
      <c r="A329" t="s">
        <v>357</v>
      </c>
      <c r="B329">
        <v>1987</v>
      </c>
      <c r="C329">
        <f t="shared" si="21"/>
        <v>8</v>
      </c>
      <c r="D329" t="str">
        <f t="shared" si="22"/>
        <v>1-8-1987</v>
      </c>
      <c r="E329" t="s">
        <v>34</v>
      </c>
      <c r="F329" s="14" t="str">
        <f t="shared" si="20"/>
        <v>1-Aug-1987</v>
      </c>
      <c r="G329">
        <v>1</v>
      </c>
      <c r="H329">
        <f t="shared" si="23"/>
        <v>35</v>
      </c>
      <c r="I329">
        <v>3</v>
      </c>
      <c r="J329" s="7">
        <v>3088.06</v>
      </c>
      <c r="K329" t="s">
        <v>11</v>
      </c>
      <c r="L329" t="s">
        <v>11</v>
      </c>
      <c r="M329" t="s">
        <v>13</v>
      </c>
    </row>
    <row r="330" spans="1:13" x14ac:dyDescent="0.25">
      <c r="A330" t="s">
        <v>358</v>
      </c>
      <c r="B330">
        <v>1999</v>
      </c>
      <c r="C330">
        <f t="shared" si="21"/>
        <v>6</v>
      </c>
      <c r="D330" t="str">
        <f t="shared" si="22"/>
        <v>25-6-1999</v>
      </c>
      <c r="E330" t="s">
        <v>18</v>
      </c>
      <c r="F330" s="14" t="str">
        <f t="shared" si="20"/>
        <v>25-Jun-1999</v>
      </c>
      <c r="G330">
        <v>25</v>
      </c>
      <c r="H330">
        <f t="shared" si="23"/>
        <v>23</v>
      </c>
      <c r="I330">
        <v>0</v>
      </c>
      <c r="J330" s="7">
        <v>3128.35</v>
      </c>
      <c r="K330" t="s">
        <v>11</v>
      </c>
      <c r="L330" t="s">
        <v>12</v>
      </c>
      <c r="M330" t="s">
        <v>299</v>
      </c>
    </row>
    <row r="331" spans="1:13" x14ac:dyDescent="0.25">
      <c r="A331" t="s">
        <v>359</v>
      </c>
      <c r="B331">
        <v>1994</v>
      </c>
      <c r="C331">
        <f t="shared" si="21"/>
        <v>7</v>
      </c>
      <c r="D331" t="str">
        <f t="shared" si="22"/>
        <v>10-7-1994</v>
      </c>
      <c r="E331" t="s">
        <v>10</v>
      </c>
      <c r="F331" s="14" t="str">
        <f t="shared" si="20"/>
        <v>10-Jul-1994</v>
      </c>
      <c r="G331">
        <v>10</v>
      </c>
      <c r="H331">
        <f t="shared" si="23"/>
        <v>28</v>
      </c>
      <c r="I331">
        <v>0</v>
      </c>
      <c r="J331" s="7">
        <v>3161.45</v>
      </c>
      <c r="K331" t="s">
        <v>11</v>
      </c>
      <c r="L331" t="s">
        <v>16</v>
      </c>
      <c r="M331" t="s">
        <v>41</v>
      </c>
    </row>
    <row r="332" spans="1:13" x14ac:dyDescent="0.25">
      <c r="A332" t="s">
        <v>360</v>
      </c>
      <c r="B332">
        <v>1993</v>
      </c>
      <c r="C332">
        <f t="shared" si="21"/>
        <v>9</v>
      </c>
      <c r="D332" t="str">
        <f t="shared" si="22"/>
        <v>25-9-1993</v>
      </c>
      <c r="E332" t="s">
        <v>20</v>
      </c>
      <c r="F332" s="14" t="str">
        <f t="shared" si="20"/>
        <v>25-Sep-1993</v>
      </c>
      <c r="G332">
        <v>25</v>
      </c>
      <c r="H332">
        <f t="shared" si="23"/>
        <v>29</v>
      </c>
      <c r="I332">
        <v>0</v>
      </c>
      <c r="J332" s="7">
        <v>3162.02</v>
      </c>
      <c r="K332" t="s">
        <v>11</v>
      </c>
      <c r="L332" t="s">
        <v>12</v>
      </c>
      <c r="M332" t="s">
        <v>13</v>
      </c>
    </row>
    <row r="333" spans="1:13" x14ac:dyDescent="0.25">
      <c r="A333" t="s">
        <v>361</v>
      </c>
      <c r="B333">
        <v>2001</v>
      </c>
      <c r="C333">
        <f t="shared" si="21"/>
        <v>8</v>
      </c>
      <c r="D333" t="str">
        <f t="shared" si="22"/>
        <v>29-8-2001</v>
      </c>
      <c r="E333" t="s">
        <v>34</v>
      </c>
      <c r="F333" s="14" t="str">
        <f t="shared" si="20"/>
        <v>29-Aug-2001</v>
      </c>
      <c r="G333">
        <v>29</v>
      </c>
      <c r="H333">
        <f t="shared" si="23"/>
        <v>21</v>
      </c>
      <c r="I333">
        <v>1</v>
      </c>
      <c r="J333" s="7">
        <v>3167.46</v>
      </c>
      <c r="K333" t="s">
        <v>11</v>
      </c>
      <c r="L333" t="s">
        <v>12</v>
      </c>
      <c r="M333" t="s">
        <v>246</v>
      </c>
    </row>
    <row r="334" spans="1:13" x14ac:dyDescent="0.25">
      <c r="A334" t="s">
        <v>362</v>
      </c>
      <c r="B334">
        <v>1994</v>
      </c>
      <c r="C334">
        <f t="shared" si="21"/>
        <v>10</v>
      </c>
      <c r="D334" t="str">
        <f t="shared" si="22"/>
        <v>25-10-1994</v>
      </c>
      <c r="E334" t="s">
        <v>36</v>
      </c>
      <c r="F334" s="14" t="str">
        <f t="shared" si="20"/>
        <v>25-Oct-1994</v>
      </c>
      <c r="G334">
        <v>25</v>
      </c>
      <c r="H334">
        <f t="shared" si="23"/>
        <v>28</v>
      </c>
      <c r="I334">
        <v>0</v>
      </c>
      <c r="J334" s="7">
        <v>3171.61</v>
      </c>
      <c r="K334" t="s">
        <v>11</v>
      </c>
      <c r="L334" t="s">
        <v>12</v>
      </c>
      <c r="M334" t="s">
        <v>13</v>
      </c>
    </row>
    <row r="335" spans="1:13" x14ac:dyDescent="0.25">
      <c r="A335" t="s">
        <v>363</v>
      </c>
      <c r="B335">
        <v>1994</v>
      </c>
      <c r="C335">
        <f t="shared" si="21"/>
        <v>7</v>
      </c>
      <c r="D335" t="str">
        <f t="shared" si="22"/>
        <v>6-7-1994</v>
      </c>
      <c r="E335" t="s">
        <v>10</v>
      </c>
      <c r="F335" s="14" t="str">
        <f t="shared" si="20"/>
        <v>6-Jul-1994</v>
      </c>
      <c r="G335">
        <v>6</v>
      </c>
      <c r="H335">
        <f t="shared" si="23"/>
        <v>28</v>
      </c>
      <c r="I335">
        <v>0</v>
      </c>
      <c r="J335" s="7">
        <v>3172.02</v>
      </c>
      <c r="K335" t="s">
        <v>11</v>
      </c>
      <c r="L335" t="s">
        <v>16</v>
      </c>
      <c r="M335" t="s">
        <v>41</v>
      </c>
    </row>
    <row r="336" spans="1:13" x14ac:dyDescent="0.25">
      <c r="A336" t="s">
        <v>364</v>
      </c>
      <c r="B336">
        <v>1996</v>
      </c>
      <c r="C336">
        <f t="shared" si="21"/>
        <v>8</v>
      </c>
      <c r="D336" t="str">
        <f t="shared" si="22"/>
        <v>14-8-1996</v>
      </c>
      <c r="E336" t="s">
        <v>34</v>
      </c>
      <c r="F336" s="14" t="str">
        <f t="shared" si="20"/>
        <v>14-Aug-1996</v>
      </c>
      <c r="G336">
        <v>14</v>
      </c>
      <c r="H336">
        <f t="shared" si="23"/>
        <v>26</v>
      </c>
      <c r="I336">
        <v>0</v>
      </c>
      <c r="J336" s="7">
        <v>3176.29</v>
      </c>
      <c r="K336" t="s">
        <v>11</v>
      </c>
      <c r="L336" t="s">
        <v>11</v>
      </c>
      <c r="M336" t="s">
        <v>23</v>
      </c>
    </row>
    <row r="337" spans="1:13" x14ac:dyDescent="0.25">
      <c r="A337" t="s">
        <v>365</v>
      </c>
      <c r="B337">
        <v>1996</v>
      </c>
      <c r="C337">
        <f t="shared" si="21"/>
        <v>7</v>
      </c>
      <c r="D337" t="str">
        <f t="shared" si="22"/>
        <v>3-7-1996</v>
      </c>
      <c r="E337" t="s">
        <v>10</v>
      </c>
      <c r="F337" s="14" t="str">
        <f t="shared" si="20"/>
        <v>3-Jul-1996</v>
      </c>
      <c r="G337">
        <v>3</v>
      </c>
      <c r="H337">
        <f t="shared" si="23"/>
        <v>26</v>
      </c>
      <c r="I337">
        <v>0</v>
      </c>
      <c r="J337" s="7">
        <v>3176.82</v>
      </c>
      <c r="K337" t="s">
        <v>11</v>
      </c>
      <c r="L337" t="s">
        <v>16</v>
      </c>
      <c r="M337" t="s">
        <v>23</v>
      </c>
    </row>
    <row r="338" spans="1:13" x14ac:dyDescent="0.25">
      <c r="A338" t="s">
        <v>366</v>
      </c>
      <c r="B338">
        <v>2000</v>
      </c>
      <c r="C338">
        <f t="shared" si="21"/>
        <v>9</v>
      </c>
      <c r="D338" t="str">
        <f t="shared" si="22"/>
        <v>23-9-2000</v>
      </c>
      <c r="E338" t="s">
        <v>20</v>
      </c>
      <c r="F338" s="14" t="str">
        <f t="shared" si="20"/>
        <v>23-Sep-2000</v>
      </c>
      <c r="G338">
        <v>23</v>
      </c>
      <c r="H338">
        <f t="shared" si="23"/>
        <v>22</v>
      </c>
      <c r="I338">
        <v>0</v>
      </c>
      <c r="J338" s="7">
        <v>3179.96</v>
      </c>
      <c r="K338" t="s">
        <v>11</v>
      </c>
      <c r="L338" t="s">
        <v>11</v>
      </c>
      <c r="M338" t="s">
        <v>23</v>
      </c>
    </row>
    <row r="339" spans="1:13" x14ac:dyDescent="0.25">
      <c r="A339" t="s">
        <v>367</v>
      </c>
      <c r="B339">
        <v>2001</v>
      </c>
      <c r="C339">
        <f t="shared" si="21"/>
        <v>9</v>
      </c>
      <c r="D339" t="str">
        <f t="shared" si="22"/>
        <v>2-9-2001</v>
      </c>
      <c r="E339" t="s">
        <v>20</v>
      </c>
      <c r="F339" s="14" t="str">
        <f t="shared" si="20"/>
        <v>2-Sep-2001</v>
      </c>
      <c r="G339">
        <v>2</v>
      </c>
      <c r="H339">
        <f t="shared" si="23"/>
        <v>21</v>
      </c>
      <c r="I339">
        <v>2</v>
      </c>
      <c r="J339" s="7">
        <v>3180.51</v>
      </c>
      <c r="K339" t="s">
        <v>11</v>
      </c>
      <c r="L339" t="s">
        <v>11</v>
      </c>
      <c r="M339" t="s">
        <v>13</v>
      </c>
    </row>
    <row r="340" spans="1:13" x14ac:dyDescent="0.25">
      <c r="A340" t="s">
        <v>368</v>
      </c>
      <c r="B340">
        <v>1996</v>
      </c>
      <c r="C340">
        <f t="shared" si="21"/>
        <v>10</v>
      </c>
      <c r="D340" t="str">
        <f t="shared" si="22"/>
        <v>11-10-1996</v>
      </c>
      <c r="E340" t="s">
        <v>36</v>
      </c>
      <c r="F340" s="14" t="str">
        <f t="shared" si="20"/>
        <v>11-Oct-1996</v>
      </c>
      <c r="G340">
        <v>11</v>
      </c>
      <c r="H340">
        <f t="shared" si="23"/>
        <v>26</v>
      </c>
      <c r="I340">
        <v>0</v>
      </c>
      <c r="J340" s="7">
        <v>3201.25</v>
      </c>
      <c r="K340" t="s">
        <v>11</v>
      </c>
      <c r="L340" t="s">
        <v>12</v>
      </c>
      <c r="M340" t="s">
        <v>23</v>
      </c>
    </row>
    <row r="341" spans="1:13" x14ac:dyDescent="0.25">
      <c r="A341" t="s">
        <v>369</v>
      </c>
      <c r="B341">
        <v>1997</v>
      </c>
      <c r="C341">
        <f t="shared" si="21"/>
        <v>7</v>
      </c>
      <c r="D341" t="str">
        <f t="shared" si="22"/>
        <v>5-7-1997</v>
      </c>
      <c r="E341" t="s">
        <v>10</v>
      </c>
      <c r="F341" s="14" t="str">
        <f t="shared" si="20"/>
        <v>5-Jul-1997</v>
      </c>
      <c r="G341">
        <v>5</v>
      </c>
      <c r="H341">
        <f t="shared" si="23"/>
        <v>25</v>
      </c>
      <c r="I341">
        <v>0</v>
      </c>
      <c r="J341" s="7">
        <v>3206.49</v>
      </c>
      <c r="K341" t="s">
        <v>11</v>
      </c>
      <c r="L341" t="s">
        <v>12</v>
      </c>
      <c r="M341" t="s">
        <v>246</v>
      </c>
    </row>
    <row r="342" spans="1:13" x14ac:dyDescent="0.25">
      <c r="A342" t="s">
        <v>370</v>
      </c>
      <c r="B342">
        <v>1997</v>
      </c>
      <c r="C342">
        <f t="shared" si="21"/>
        <v>12</v>
      </c>
      <c r="D342" t="str">
        <f t="shared" si="22"/>
        <v>22-12-1997</v>
      </c>
      <c r="E342" t="s">
        <v>30</v>
      </c>
      <c r="F342" s="14" t="str">
        <f t="shared" si="20"/>
        <v>22-Dec-1997</v>
      </c>
      <c r="G342">
        <v>22</v>
      </c>
      <c r="H342">
        <f t="shared" si="23"/>
        <v>25</v>
      </c>
      <c r="I342">
        <v>1</v>
      </c>
      <c r="J342" s="7">
        <v>3208.79</v>
      </c>
      <c r="K342" t="s">
        <v>11</v>
      </c>
      <c r="L342" t="s">
        <v>12</v>
      </c>
      <c r="M342" t="s">
        <v>41</v>
      </c>
    </row>
    <row r="343" spans="1:13" x14ac:dyDescent="0.25">
      <c r="A343" t="s">
        <v>371</v>
      </c>
      <c r="B343">
        <v>1997</v>
      </c>
      <c r="C343">
        <f t="shared" si="21"/>
        <v>7</v>
      </c>
      <c r="D343" t="str">
        <f t="shared" si="22"/>
        <v>6-7-1997</v>
      </c>
      <c r="E343" t="s">
        <v>10</v>
      </c>
      <c r="F343" s="14" t="str">
        <f t="shared" si="20"/>
        <v>6-Jul-1997</v>
      </c>
      <c r="G343">
        <v>6</v>
      </c>
      <c r="H343">
        <f t="shared" si="23"/>
        <v>25</v>
      </c>
      <c r="I343">
        <v>0</v>
      </c>
      <c r="J343" s="7">
        <v>3213.62</v>
      </c>
      <c r="K343" t="s">
        <v>11</v>
      </c>
      <c r="L343" t="s">
        <v>11</v>
      </c>
      <c r="M343" t="s">
        <v>246</v>
      </c>
    </row>
    <row r="344" spans="1:13" x14ac:dyDescent="0.25">
      <c r="A344" t="s">
        <v>372</v>
      </c>
      <c r="B344">
        <v>1997</v>
      </c>
      <c r="C344">
        <f t="shared" si="21"/>
        <v>8</v>
      </c>
      <c r="D344" t="str">
        <f t="shared" si="22"/>
        <v>2-8-1997</v>
      </c>
      <c r="E344" t="s">
        <v>34</v>
      </c>
      <c r="F344" s="14" t="str">
        <f t="shared" si="20"/>
        <v>2-Aug-1997</v>
      </c>
      <c r="G344">
        <v>2</v>
      </c>
      <c r="H344">
        <f t="shared" si="23"/>
        <v>25</v>
      </c>
      <c r="I344">
        <v>1</v>
      </c>
      <c r="J344" s="7">
        <v>3227.12</v>
      </c>
      <c r="K344" t="s">
        <v>11</v>
      </c>
      <c r="L344" t="s">
        <v>12</v>
      </c>
      <c r="M344" t="s">
        <v>13</v>
      </c>
    </row>
    <row r="345" spans="1:13" x14ac:dyDescent="0.25">
      <c r="A345" t="s">
        <v>373</v>
      </c>
      <c r="B345">
        <v>1997</v>
      </c>
      <c r="C345">
        <f t="shared" si="21"/>
        <v>9</v>
      </c>
      <c r="D345" t="str">
        <f t="shared" si="22"/>
        <v>2-9-1997</v>
      </c>
      <c r="E345" t="s">
        <v>20</v>
      </c>
      <c r="F345" s="14" t="str">
        <f t="shared" si="20"/>
        <v>2-Sep-1997</v>
      </c>
      <c r="G345">
        <v>2</v>
      </c>
      <c r="H345">
        <f t="shared" si="23"/>
        <v>25</v>
      </c>
      <c r="I345">
        <v>1</v>
      </c>
      <c r="J345" s="7">
        <v>3238.44</v>
      </c>
      <c r="K345" t="s">
        <v>11</v>
      </c>
      <c r="L345" t="s">
        <v>12</v>
      </c>
      <c r="M345" t="s">
        <v>13</v>
      </c>
    </row>
    <row r="346" spans="1:13" x14ac:dyDescent="0.25">
      <c r="A346" t="s">
        <v>374</v>
      </c>
      <c r="B346">
        <v>1991</v>
      </c>
      <c r="C346">
        <f t="shared" si="21"/>
        <v>11</v>
      </c>
      <c r="D346" t="str">
        <f t="shared" si="22"/>
        <v>13-11-1991</v>
      </c>
      <c r="E346" t="s">
        <v>15</v>
      </c>
      <c r="F346" s="14" t="str">
        <f t="shared" si="20"/>
        <v>13-Nov-1991</v>
      </c>
      <c r="G346">
        <v>13</v>
      </c>
      <c r="H346">
        <f t="shared" si="23"/>
        <v>31</v>
      </c>
      <c r="I346">
        <v>0</v>
      </c>
      <c r="J346" s="7">
        <v>3260.2</v>
      </c>
      <c r="K346" t="s">
        <v>12</v>
      </c>
      <c r="L346" t="s">
        <v>11</v>
      </c>
      <c r="M346" t="s">
        <v>41</v>
      </c>
    </row>
    <row r="347" spans="1:13" x14ac:dyDescent="0.25">
      <c r="A347" t="s">
        <v>375</v>
      </c>
      <c r="B347">
        <v>1994</v>
      </c>
      <c r="C347">
        <f t="shared" si="21"/>
        <v>12</v>
      </c>
      <c r="D347" t="str">
        <f t="shared" si="22"/>
        <v>2-12-1994</v>
      </c>
      <c r="E347" t="s">
        <v>30</v>
      </c>
      <c r="F347" s="14" t="str">
        <f t="shared" si="20"/>
        <v>2-Dec-1994</v>
      </c>
      <c r="G347">
        <v>2</v>
      </c>
      <c r="H347">
        <f t="shared" si="23"/>
        <v>28</v>
      </c>
      <c r="I347">
        <v>0</v>
      </c>
      <c r="J347" s="7">
        <v>3268.85</v>
      </c>
      <c r="K347" t="s">
        <v>12</v>
      </c>
      <c r="L347" t="s">
        <v>16</v>
      </c>
      <c r="M347" t="s">
        <v>167</v>
      </c>
    </row>
    <row r="348" spans="1:13" x14ac:dyDescent="0.25">
      <c r="A348" t="s">
        <v>376</v>
      </c>
      <c r="B348">
        <v>1994</v>
      </c>
      <c r="C348">
        <f t="shared" si="21"/>
        <v>7</v>
      </c>
      <c r="D348" t="str">
        <f t="shared" si="22"/>
        <v>1-7-1994</v>
      </c>
      <c r="E348" t="s">
        <v>10</v>
      </c>
      <c r="F348" s="14" t="str">
        <f t="shared" si="20"/>
        <v>1-Jul-1994</v>
      </c>
      <c r="G348">
        <v>1</v>
      </c>
      <c r="H348">
        <f t="shared" si="23"/>
        <v>28</v>
      </c>
      <c r="I348">
        <v>1</v>
      </c>
      <c r="J348" s="7">
        <v>3277.16</v>
      </c>
      <c r="K348" t="s">
        <v>11</v>
      </c>
      <c r="L348" t="s">
        <v>12</v>
      </c>
      <c r="M348" t="s">
        <v>41</v>
      </c>
    </row>
    <row r="349" spans="1:13" x14ac:dyDescent="0.25">
      <c r="A349" t="s">
        <v>377</v>
      </c>
      <c r="B349">
        <v>2001</v>
      </c>
      <c r="C349">
        <f t="shared" si="21"/>
        <v>10</v>
      </c>
      <c r="D349" t="str">
        <f t="shared" si="22"/>
        <v>6-10-2001</v>
      </c>
      <c r="E349" t="s">
        <v>36</v>
      </c>
      <c r="F349" s="14" t="str">
        <f t="shared" si="20"/>
        <v>6-Oct-2001</v>
      </c>
      <c r="G349">
        <v>6</v>
      </c>
      <c r="H349">
        <f t="shared" si="23"/>
        <v>21</v>
      </c>
      <c r="I349">
        <v>2</v>
      </c>
      <c r="J349" s="7">
        <v>3279.87</v>
      </c>
      <c r="K349" t="s">
        <v>11</v>
      </c>
      <c r="L349" t="s">
        <v>16</v>
      </c>
      <c r="M349" t="s">
        <v>355</v>
      </c>
    </row>
    <row r="350" spans="1:13" x14ac:dyDescent="0.25">
      <c r="A350" t="s">
        <v>378</v>
      </c>
      <c r="B350">
        <v>2003</v>
      </c>
      <c r="C350">
        <f t="shared" si="21"/>
        <v>7</v>
      </c>
      <c r="D350" t="str">
        <f t="shared" si="22"/>
        <v>3-7-2003</v>
      </c>
      <c r="E350" t="s">
        <v>10</v>
      </c>
      <c r="F350" s="14" t="str">
        <f t="shared" si="20"/>
        <v>3-Jul-2003</v>
      </c>
      <c r="G350">
        <v>3</v>
      </c>
      <c r="H350">
        <f t="shared" si="23"/>
        <v>19</v>
      </c>
      <c r="I350">
        <v>0</v>
      </c>
      <c r="J350" s="7">
        <v>3280.22</v>
      </c>
      <c r="K350" t="s">
        <v>11</v>
      </c>
      <c r="L350" t="s">
        <v>12</v>
      </c>
      <c r="M350" t="s">
        <v>41</v>
      </c>
    </row>
    <row r="351" spans="1:13" x14ac:dyDescent="0.25">
      <c r="A351" t="s">
        <v>379</v>
      </c>
      <c r="B351">
        <v>1996</v>
      </c>
      <c r="C351">
        <f t="shared" si="21"/>
        <v>11</v>
      </c>
      <c r="D351" t="str">
        <f t="shared" si="22"/>
        <v>17-11-1996</v>
      </c>
      <c r="E351" t="s">
        <v>15</v>
      </c>
      <c r="F351" s="14" t="str">
        <f t="shared" si="20"/>
        <v>17-Nov-1996</v>
      </c>
      <c r="G351">
        <v>17</v>
      </c>
      <c r="H351">
        <f t="shared" si="23"/>
        <v>26</v>
      </c>
      <c r="I351">
        <v>1</v>
      </c>
      <c r="J351" s="7">
        <v>3292.53</v>
      </c>
      <c r="K351" t="s">
        <v>11</v>
      </c>
      <c r="L351" t="s">
        <v>11</v>
      </c>
      <c r="M351" t="s">
        <v>23</v>
      </c>
    </row>
    <row r="352" spans="1:13" x14ac:dyDescent="0.25">
      <c r="A352" t="s">
        <v>380</v>
      </c>
      <c r="B352">
        <v>2003</v>
      </c>
      <c r="C352">
        <f t="shared" si="21"/>
        <v>12</v>
      </c>
      <c r="D352" t="str">
        <f t="shared" si="22"/>
        <v>5-12-2003</v>
      </c>
      <c r="E352" t="s">
        <v>30</v>
      </c>
      <c r="F352" s="14" t="str">
        <f t="shared" si="20"/>
        <v>5-Dec-2003</v>
      </c>
      <c r="G352">
        <v>5</v>
      </c>
      <c r="H352">
        <f t="shared" si="23"/>
        <v>19</v>
      </c>
      <c r="I352">
        <v>0</v>
      </c>
      <c r="J352" s="7">
        <v>3300.7</v>
      </c>
      <c r="K352" t="s">
        <v>11</v>
      </c>
      <c r="L352" t="s">
        <v>11</v>
      </c>
      <c r="M352" t="s">
        <v>199</v>
      </c>
    </row>
    <row r="353" spans="1:13" x14ac:dyDescent="0.25">
      <c r="A353" t="s">
        <v>381</v>
      </c>
      <c r="B353">
        <v>2003</v>
      </c>
      <c r="C353">
        <f t="shared" si="21"/>
        <v>11</v>
      </c>
      <c r="D353" t="str">
        <f t="shared" si="22"/>
        <v>18-11-2003</v>
      </c>
      <c r="E353" t="s">
        <v>15</v>
      </c>
      <c r="F353" s="14" t="str">
        <f t="shared" si="20"/>
        <v>18-Nov-2003</v>
      </c>
      <c r="G353">
        <v>18</v>
      </c>
      <c r="H353">
        <f t="shared" si="23"/>
        <v>19</v>
      </c>
      <c r="I353">
        <v>0</v>
      </c>
      <c r="J353" s="7">
        <v>3308.46</v>
      </c>
      <c r="K353" t="s">
        <v>11</v>
      </c>
      <c r="L353" t="s">
        <v>16</v>
      </c>
      <c r="M353" t="s">
        <v>299</v>
      </c>
    </row>
    <row r="354" spans="1:13" x14ac:dyDescent="0.25">
      <c r="A354" t="s">
        <v>382</v>
      </c>
      <c r="B354">
        <v>1997</v>
      </c>
      <c r="C354">
        <f t="shared" si="21"/>
        <v>6</v>
      </c>
      <c r="D354" t="str">
        <f t="shared" si="22"/>
        <v>20-6-1997</v>
      </c>
      <c r="E354" t="s">
        <v>18</v>
      </c>
      <c r="F354" s="14" t="str">
        <f t="shared" si="20"/>
        <v>20-Jun-1997</v>
      </c>
      <c r="G354">
        <v>20</v>
      </c>
      <c r="H354">
        <f t="shared" si="23"/>
        <v>25</v>
      </c>
      <c r="I354">
        <v>1</v>
      </c>
      <c r="J354" s="7">
        <v>3309.79</v>
      </c>
      <c r="K354" t="s">
        <v>12</v>
      </c>
      <c r="L354" t="s">
        <v>12</v>
      </c>
      <c r="M354" t="s">
        <v>355</v>
      </c>
    </row>
    <row r="355" spans="1:13" x14ac:dyDescent="0.25">
      <c r="A355" t="s">
        <v>383</v>
      </c>
      <c r="B355">
        <v>1991</v>
      </c>
      <c r="C355">
        <f t="shared" si="21"/>
        <v>9</v>
      </c>
      <c r="D355" t="str">
        <f t="shared" si="22"/>
        <v>1-9-1991</v>
      </c>
      <c r="E355" t="s">
        <v>20</v>
      </c>
      <c r="F355" s="14" t="str">
        <f t="shared" si="20"/>
        <v>1-Sep-1991</v>
      </c>
      <c r="G355">
        <v>1</v>
      </c>
      <c r="H355">
        <f t="shared" si="23"/>
        <v>31</v>
      </c>
      <c r="I355">
        <v>3</v>
      </c>
      <c r="J355" s="7">
        <v>3342.79</v>
      </c>
      <c r="K355" t="s">
        <v>11</v>
      </c>
      <c r="L355" t="s">
        <v>16</v>
      </c>
      <c r="M355" t="s">
        <v>13</v>
      </c>
    </row>
    <row r="356" spans="1:13" x14ac:dyDescent="0.25">
      <c r="A356" t="s">
        <v>384</v>
      </c>
      <c r="B356">
        <v>1993</v>
      </c>
      <c r="C356">
        <f t="shared" si="21"/>
        <v>10</v>
      </c>
      <c r="D356" t="str">
        <f t="shared" si="22"/>
        <v>28-10-1993</v>
      </c>
      <c r="E356" t="s">
        <v>36</v>
      </c>
      <c r="F356" s="14" t="str">
        <f t="shared" si="20"/>
        <v>28-Oct-1993</v>
      </c>
      <c r="G356">
        <v>28</v>
      </c>
      <c r="H356">
        <f t="shared" si="23"/>
        <v>29</v>
      </c>
      <c r="I356">
        <v>0</v>
      </c>
      <c r="J356" s="7">
        <v>3353.28</v>
      </c>
      <c r="K356" t="s">
        <v>11</v>
      </c>
      <c r="L356" t="s">
        <v>16</v>
      </c>
      <c r="M356" t="s">
        <v>41</v>
      </c>
    </row>
    <row r="357" spans="1:13" x14ac:dyDescent="0.25">
      <c r="A357" t="s">
        <v>385</v>
      </c>
      <c r="B357">
        <v>1995</v>
      </c>
      <c r="C357">
        <f t="shared" si="21"/>
        <v>6</v>
      </c>
      <c r="D357" t="str">
        <f t="shared" si="22"/>
        <v>23-6-1995</v>
      </c>
      <c r="E357" t="s">
        <v>18</v>
      </c>
      <c r="F357" s="14" t="str">
        <f t="shared" si="20"/>
        <v>23-Jun-1995</v>
      </c>
      <c r="G357">
        <v>23</v>
      </c>
      <c r="H357">
        <f t="shared" si="23"/>
        <v>27</v>
      </c>
      <c r="I357">
        <v>0</v>
      </c>
      <c r="J357" s="7">
        <v>3353.47</v>
      </c>
      <c r="K357" t="s">
        <v>11</v>
      </c>
      <c r="L357" t="s">
        <v>12</v>
      </c>
      <c r="M357" t="s">
        <v>23</v>
      </c>
    </row>
    <row r="358" spans="1:13" x14ac:dyDescent="0.25">
      <c r="A358" t="s">
        <v>386</v>
      </c>
      <c r="B358">
        <v>1993</v>
      </c>
      <c r="C358">
        <f t="shared" si="21"/>
        <v>10</v>
      </c>
      <c r="D358" t="str">
        <f t="shared" si="22"/>
        <v>7-10-1993</v>
      </c>
      <c r="E358" t="s">
        <v>36</v>
      </c>
      <c r="F358" s="14" t="str">
        <f t="shared" si="20"/>
        <v>7-Oct-1993</v>
      </c>
      <c r="G358">
        <v>7</v>
      </c>
      <c r="H358">
        <f t="shared" si="23"/>
        <v>29</v>
      </c>
      <c r="I358">
        <v>0</v>
      </c>
      <c r="J358" s="7">
        <v>3366.67</v>
      </c>
      <c r="K358" t="s">
        <v>11</v>
      </c>
      <c r="L358" t="s">
        <v>11</v>
      </c>
      <c r="M358" t="s">
        <v>13</v>
      </c>
    </row>
    <row r="359" spans="1:13" x14ac:dyDescent="0.25">
      <c r="A359" t="s">
        <v>387</v>
      </c>
      <c r="B359">
        <v>1996</v>
      </c>
      <c r="C359">
        <f t="shared" si="21"/>
        <v>12</v>
      </c>
      <c r="D359" t="str">
        <f t="shared" si="22"/>
        <v>14-12-1996</v>
      </c>
      <c r="E359" t="s">
        <v>30</v>
      </c>
      <c r="F359" s="14" t="str">
        <f t="shared" si="20"/>
        <v>14-Dec-1996</v>
      </c>
      <c r="G359">
        <v>14</v>
      </c>
      <c r="H359">
        <f t="shared" si="23"/>
        <v>26</v>
      </c>
      <c r="I359">
        <v>1</v>
      </c>
      <c r="J359" s="7">
        <v>3378.91</v>
      </c>
      <c r="K359" t="s">
        <v>11</v>
      </c>
      <c r="L359" t="s">
        <v>16</v>
      </c>
      <c r="M359" t="s">
        <v>41</v>
      </c>
    </row>
    <row r="360" spans="1:13" x14ac:dyDescent="0.25">
      <c r="A360" t="s">
        <v>388</v>
      </c>
      <c r="B360">
        <v>1996</v>
      </c>
      <c r="C360">
        <f t="shared" si="21"/>
        <v>11</v>
      </c>
      <c r="D360" t="str">
        <f t="shared" si="22"/>
        <v>13-11-1996</v>
      </c>
      <c r="E360" t="s">
        <v>15</v>
      </c>
      <c r="F360" s="14" t="str">
        <f t="shared" si="20"/>
        <v>13-Nov-1996</v>
      </c>
      <c r="G360">
        <v>13</v>
      </c>
      <c r="H360">
        <f t="shared" si="23"/>
        <v>26</v>
      </c>
      <c r="I360">
        <v>0</v>
      </c>
      <c r="J360" s="7">
        <v>3385.4</v>
      </c>
      <c r="K360" t="s">
        <v>11</v>
      </c>
      <c r="L360" t="s">
        <v>11</v>
      </c>
      <c r="M360" t="s">
        <v>246</v>
      </c>
    </row>
    <row r="361" spans="1:13" x14ac:dyDescent="0.25">
      <c r="A361" t="s">
        <v>389</v>
      </c>
      <c r="B361">
        <v>1996</v>
      </c>
      <c r="C361">
        <f t="shared" si="21"/>
        <v>8</v>
      </c>
      <c r="D361" t="str">
        <f t="shared" si="22"/>
        <v>10-8-1996</v>
      </c>
      <c r="E361" t="s">
        <v>34</v>
      </c>
      <c r="F361" s="14" t="str">
        <f t="shared" si="20"/>
        <v>10-Aug-1996</v>
      </c>
      <c r="G361">
        <v>10</v>
      </c>
      <c r="H361">
        <f t="shared" si="23"/>
        <v>26</v>
      </c>
      <c r="I361">
        <v>1</v>
      </c>
      <c r="J361" s="7">
        <v>3392.37</v>
      </c>
      <c r="K361" t="s">
        <v>11</v>
      </c>
      <c r="L361" t="s">
        <v>12</v>
      </c>
      <c r="M361" t="s">
        <v>13</v>
      </c>
    </row>
    <row r="362" spans="1:13" x14ac:dyDescent="0.25">
      <c r="A362" t="s">
        <v>390</v>
      </c>
      <c r="B362">
        <v>1996</v>
      </c>
      <c r="C362">
        <f t="shared" si="21"/>
        <v>10</v>
      </c>
      <c r="D362" t="str">
        <f t="shared" si="22"/>
        <v>27-10-1996</v>
      </c>
      <c r="E362" t="s">
        <v>36</v>
      </c>
      <c r="F362" s="14" t="str">
        <f t="shared" si="20"/>
        <v>27-Oct-1996</v>
      </c>
      <c r="G362">
        <v>27</v>
      </c>
      <c r="H362">
        <f t="shared" si="23"/>
        <v>26</v>
      </c>
      <c r="I362">
        <v>1</v>
      </c>
      <c r="J362" s="7">
        <v>3392.98</v>
      </c>
      <c r="K362" t="s">
        <v>11</v>
      </c>
      <c r="L362" t="s">
        <v>12</v>
      </c>
      <c r="M362" t="s">
        <v>13</v>
      </c>
    </row>
    <row r="363" spans="1:13" x14ac:dyDescent="0.25">
      <c r="A363" t="s">
        <v>391</v>
      </c>
      <c r="B363">
        <v>2004</v>
      </c>
      <c r="C363">
        <f t="shared" si="21"/>
        <v>7</v>
      </c>
      <c r="D363" t="str">
        <f t="shared" si="22"/>
        <v>16-7-2004</v>
      </c>
      <c r="E363" t="s">
        <v>10</v>
      </c>
      <c r="F363" s="14" t="str">
        <f t="shared" si="20"/>
        <v>16-Jul-2004</v>
      </c>
      <c r="G363">
        <v>16</v>
      </c>
      <c r="H363">
        <f t="shared" si="23"/>
        <v>18</v>
      </c>
      <c r="I363">
        <v>2</v>
      </c>
      <c r="J363" s="7">
        <v>3393.36</v>
      </c>
      <c r="K363" t="s">
        <v>11</v>
      </c>
      <c r="L363" t="s">
        <v>11</v>
      </c>
      <c r="M363" t="s">
        <v>248</v>
      </c>
    </row>
    <row r="364" spans="1:13" x14ac:dyDescent="0.25">
      <c r="A364" t="s">
        <v>392</v>
      </c>
      <c r="B364">
        <v>1996</v>
      </c>
      <c r="C364">
        <f t="shared" si="21"/>
        <v>12</v>
      </c>
      <c r="D364" t="str">
        <f t="shared" si="22"/>
        <v>19-12-1996</v>
      </c>
      <c r="E364" t="s">
        <v>30</v>
      </c>
      <c r="F364" s="14" t="str">
        <f t="shared" si="20"/>
        <v>19-Dec-1996</v>
      </c>
      <c r="G364">
        <v>19</v>
      </c>
      <c r="H364">
        <f t="shared" si="23"/>
        <v>26</v>
      </c>
      <c r="I364">
        <v>1</v>
      </c>
      <c r="J364" s="7">
        <v>3410.32</v>
      </c>
      <c r="K364" t="s">
        <v>11</v>
      </c>
      <c r="L364" t="s">
        <v>11</v>
      </c>
      <c r="M364" t="s">
        <v>41</v>
      </c>
    </row>
    <row r="365" spans="1:13" x14ac:dyDescent="0.25">
      <c r="A365" t="s">
        <v>393</v>
      </c>
      <c r="B365">
        <v>2001</v>
      </c>
      <c r="C365">
        <f t="shared" si="21"/>
        <v>12</v>
      </c>
      <c r="D365" t="str">
        <f t="shared" si="22"/>
        <v>26-12-2001</v>
      </c>
      <c r="E365" t="s">
        <v>30</v>
      </c>
      <c r="F365" s="14" t="str">
        <f t="shared" si="20"/>
        <v>26-Dec-2001</v>
      </c>
      <c r="G365">
        <v>26</v>
      </c>
      <c r="H365">
        <f t="shared" si="23"/>
        <v>21</v>
      </c>
      <c r="I365">
        <v>0</v>
      </c>
      <c r="J365" s="7">
        <v>3434.38</v>
      </c>
      <c r="K365" t="s">
        <v>11</v>
      </c>
      <c r="L365" t="s">
        <v>11</v>
      </c>
      <c r="M365" t="s">
        <v>41</v>
      </c>
    </row>
    <row r="366" spans="1:13" x14ac:dyDescent="0.25">
      <c r="A366" t="s">
        <v>394</v>
      </c>
      <c r="B366">
        <v>1986</v>
      </c>
      <c r="C366">
        <f t="shared" si="21"/>
        <v>8</v>
      </c>
      <c r="D366" t="str">
        <f t="shared" si="22"/>
        <v>27-8-1986</v>
      </c>
      <c r="E366" t="s">
        <v>34</v>
      </c>
      <c r="F366" s="14" t="str">
        <f t="shared" si="20"/>
        <v>27-Aug-1986</v>
      </c>
      <c r="G366">
        <v>27</v>
      </c>
      <c r="H366">
        <f t="shared" si="23"/>
        <v>36</v>
      </c>
      <c r="I366">
        <v>3</v>
      </c>
      <c r="J366" s="7">
        <v>3436.5</v>
      </c>
      <c r="K366" t="s">
        <v>11</v>
      </c>
      <c r="L366" t="s">
        <v>16</v>
      </c>
      <c r="M366" t="s">
        <v>13</v>
      </c>
    </row>
    <row r="367" spans="1:13" x14ac:dyDescent="0.25">
      <c r="A367" t="s">
        <v>395</v>
      </c>
      <c r="B367">
        <v>2000</v>
      </c>
      <c r="C367">
        <f t="shared" si="21"/>
        <v>6</v>
      </c>
      <c r="D367" t="str">
        <f t="shared" si="22"/>
        <v>20-6-2000</v>
      </c>
      <c r="E367" t="s">
        <v>18</v>
      </c>
      <c r="F367" s="14" t="str">
        <f t="shared" si="20"/>
        <v>20-Jun-2000</v>
      </c>
      <c r="G367">
        <v>20</v>
      </c>
      <c r="H367">
        <f t="shared" si="23"/>
        <v>22</v>
      </c>
      <c r="I367">
        <v>3</v>
      </c>
      <c r="J367" s="7">
        <v>3443.06</v>
      </c>
      <c r="K367" t="s">
        <v>11</v>
      </c>
      <c r="L367" t="s">
        <v>16</v>
      </c>
      <c r="M367" t="s">
        <v>41</v>
      </c>
    </row>
    <row r="368" spans="1:13" x14ac:dyDescent="0.25">
      <c r="A368" t="s">
        <v>396</v>
      </c>
      <c r="B368">
        <v>1987</v>
      </c>
      <c r="C368">
        <f t="shared" si="21"/>
        <v>9</v>
      </c>
      <c r="D368" t="str">
        <f t="shared" si="22"/>
        <v>14-9-1987</v>
      </c>
      <c r="E368" t="s">
        <v>20</v>
      </c>
      <c r="F368" s="14" t="str">
        <f t="shared" si="20"/>
        <v>14-Sep-1987</v>
      </c>
      <c r="G368">
        <v>14</v>
      </c>
      <c r="H368">
        <f t="shared" si="23"/>
        <v>35</v>
      </c>
      <c r="I368">
        <v>3</v>
      </c>
      <c r="J368" s="7">
        <v>3453.77</v>
      </c>
      <c r="K368" t="s">
        <v>11</v>
      </c>
      <c r="L368" t="s">
        <v>16</v>
      </c>
      <c r="M368" t="s">
        <v>41</v>
      </c>
    </row>
    <row r="369" spans="1:13" x14ac:dyDescent="0.25">
      <c r="A369" t="s">
        <v>397</v>
      </c>
      <c r="B369">
        <v>2003</v>
      </c>
      <c r="C369">
        <f t="shared" si="21"/>
        <v>7</v>
      </c>
      <c r="D369" t="str">
        <f t="shared" si="22"/>
        <v>29-7-2003</v>
      </c>
      <c r="E369" t="s">
        <v>10</v>
      </c>
      <c r="F369" s="14" t="str">
        <f t="shared" si="20"/>
        <v>29-Jul-2003</v>
      </c>
      <c r="G369">
        <v>29</v>
      </c>
      <c r="H369">
        <f t="shared" si="23"/>
        <v>19</v>
      </c>
      <c r="I369">
        <v>0</v>
      </c>
      <c r="J369" s="7">
        <v>3463.51</v>
      </c>
      <c r="K369" t="s">
        <v>11</v>
      </c>
      <c r="L369" t="s">
        <v>16</v>
      </c>
      <c r="M369" t="s">
        <v>199</v>
      </c>
    </row>
    <row r="370" spans="1:13" x14ac:dyDescent="0.25">
      <c r="A370" t="s">
        <v>398</v>
      </c>
      <c r="B370">
        <v>1993</v>
      </c>
      <c r="C370">
        <f t="shared" si="21"/>
        <v>10</v>
      </c>
      <c r="D370" t="str">
        <f t="shared" si="22"/>
        <v>12-10-1993</v>
      </c>
      <c r="E370" t="s">
        <v>36</v>
      </c>
      <c r="F370" s="14" t="str">
        <f t="shared" si="20"/>
        <v>12-Oct-1993</v>
      </c>
      <c r="G370">
        <v>12</v>
      </c>
      <c r="H370">
        <f t="shared" si="23"/>
        <v>29</v>
      </c>
      <c r="I370">
        <v>1</v>
      </c>
      <c r="J370" s="7">
        <v>3471.41</v>
      </c>
      <c r="K370" t="s">
        <v>11</v>
      </c>
      <c r="L370" t="s">
        <v>11</v>
      </c>
      <c r="M370" t="s">
        <v>13</v>
      </c>
    </row>
    <row r="371" spans="1:13" x14ac:dyDescent="0.25">
      <c r="A371" t="s">
        <v>399</v>
      </c>
      <c r="B371">
        <v>2004</v>
      </c>
      <c r="C371">
        <f t="shared" si="21"/>
        <v>6</v>
      </c>
      <c r="D371" t="str">
        <f t="shared" si="22"/>
        <v>26-6-2004</v>
      </c>
      <c r="E371" t="s">
        <v>18</v>
      </c>
      <c r="F371" s="14" t="str">
        <f t="shared" si="20"/>
        <v>26-Jun-2004</v>
      </c>
      <c r="G371">
        <v>26</v>
      </c>
      <c r="H371">
        <f t="shared" si="23"/>
        <v>18</v>
      </c>
      <c r="I371">
        <v>3</v>
      </c>
      <c r="J371" s="7">
        <v>3481.87</v>
      </c>
      <c r="K371" t="s">
        <v>11</v>
      </c>
      <c r="L371" t="s">
        <v>12</v>
      </c>
      <c r="M371" t="s">
        <v>167</v>
      </c>
    </row>
    <row r="372" spans="1:13" x14ac:dyDescent="0.25">
      <c r="A372" t="s">
        <v>400</v>
      </c>
      <c r="B372">
        <v>1996</v>
      </c>
      <c r="C372">
        <f t="shared" si="21"/>
        <v>9</v>
      </c>
      <c r="D372" t="str">
        <f t="shared" si="22"/>
        <v>19-9-1996</v>
      </c>
      <c r="E372" t="s">
        <v>20</v>
      </c>
      <c r="F372" s="14" t="str">
        <f t="shared" si="20"/>
        <v>19-Sep-1996</v>
      </c>
      <c r="G372">
        <v>19</v>
      </c>
      <c r="H372">
        <f t="shared" si="23"/>
        <v>26</v>
      </c>
      <c r="I372">
        <v>2</v>
      </c>
      <c r="J372" s="7">
        <v>3484.33</v>
      </c>
      <c r="K372" t="s">
        <v>12</v>
      </c>
      <c r="L372" t="s">
        <v>12</v>
      </c>
      <c r="M372" t="s">
        <v>41</v>
      </c>
    </row>
    <row r="373" spans="1:13" x14ac:dyDescent="0.25">
      <c r="A373" t="s">
        <v>401</v>
      </c>
      <c r="B373">
        <v>1996</v>
      </c>
      <c r="C373">
        <f t="shared" si="21"/>
        <v>9</v>
      </c>
      <c r="D373" t="str">
        <f t="shared" si="22"/>
        <v>18-9-1996</v>
      </c>
      <c r="E373" t="s">
        <v>20</v>
      </c>
      <c r="F373" s="14" t="str">
        <f t="shared" si="20"/>
        <v>18-Sep-1996</v>
      </c>
      <c r="G373">
        <v>18</v>
      </c>
      <c r="H373">
        <f t="shared" si="23"/>
        <v>26</v>
      </c>
      <c r="I373">
        <v>1</v>
      </c>
      <c r="J373" s="7">
        <v>3490.55</v>
      </c>
      <c r="K373" t="s">
        <v>16</v>
      </c>
      <c r="L373" t="s">
        <v>11</v>
      </c>
      <c r="M373" t="s">
        <v>163</v>
      </c>
    </row>
    <row r="374" spans="1:13" x14ac:dyDescent="0.25">
      <c r="A374" t="s">
        <v>402</v>
      </c>
      <c r="B374">
        <v>1999</v>
      </c>
      <c r="C374">
        <f t="shared" si="21"/>
        <v>9</v>
      </c>
      <c r="D374" t="str">
        <f t="shared" si="22"/>
        <v>22-9-1999</v>
      </c>
      <c r="E374" t="s">
        <v>20</v>
      </c>
      <c r="F374" s="14" t="str">
        <f t="shared" si="20"/>
        <v>22-Sep-1999</v>
      </c>
      <c r="G374">
        <v>22</v>
      </c>
      <c r="H374">
        <f t="shared" si="23"/>
        <v>23</v>
      </c>
      <c r="I374">
        <v>2</v>
      </c>
      <c r="J374" s="7">
        <v>3500.61</v>
      </c>
      <c r="K374" t="s">
        <v>11</v>
      </c>
      <c r="L374" t="s">
        <v>11</v>
      </c>
      <c r="M374" t="s">
        <v>13</v>
      </c>
    </row>
    <row r="375" spans="1:13" x14ac:dyDescent="0.25">
      <c r="A375" t="s">
        <v>403</v>
      </c>
      <c r="B375">
        <v>1998</v>
      </c>
      <c r="C375">
        <f t="shared" si="21"/>
        <v>9</v>
      </c>
      <c r="D375" t="str">
        <f t="shared" si="22"/>
        <v>16-9-1998</v>
      </c>
      <c r="E375" t="s">
        <v>20</v>
      </c>
      <c r="F375" s="14" t="str">
        <f t="shared" si="20"/>
        <v>16-Sep-1998</v>
      </c>
      <c r="G375">
        <v>16</v>
      </c>
      <c r="H375">
        <f t="shared" si="23"/>
        <v>24</v>
      </c>
      <c r="I375">
        <v>2</v>
      </c>
      <c r="J375" s="7">
        <v>3537.7</v>
      </c>
      <c r="K375" t="s">
        <v>12</v>
      </c>
      <c r="L375" t="s">
        <v>12</v>
      </c>
      <c r="M375" t="s">
        <v>23</v>
      </c>
    </row>
    <row r="376" spans="1:13" x14ac:dyDescent="0.25">
      <c r="A376" t="s">
        <v>404</v>
      </c>
      <c r="B376">
        <v>2003</v>
      </c>
      <c r="C376">
        <f t="shared" si="21"/>
        <v>8</v>
      </c>
      <c r="D376" t="str">
        <f t="shared" si="22"/>
        <v>24-8-2003</v>
      </c>
      <c r="E376" t="s">
        <v>34</v>
      </c>
      <c r="F376" s="14" t="str">
        <f t="shared" si="20"/>
        <v>24-Aug-2003</v>
      </c>
      <c r="G376">
        <v>24</v>
      </c>
      <c r="H376">
        <f t="shared" si="23"/>
        <v>19</v>
      </c>
      <c r="I376">
        <v>0</v>
      </c>
      <c r="J376" s="7">
        <v>3538.9</v>
      </c>
      <c r="K376" t="s">
        <v>11</v>
      </c>
      <c r="L376" t="s">
        <v>11</v>
      </c>
      <c r="M376" t="s">
        <v>23</v>
      </c>
    </row>
    <row r="377" spans="1:13" x14ac:dyDescent="0.25">
      <c r="A377" t="s">
        <v>405</v>
      </c>
      <c r="B377">
        <v>1988</v>
      </c>
      <c r="C377">
        <f t="shared" si="21"/>
        <v>10</v>
      </c>
      <c r="D377" t="str">
        <f t="shared" si="22"/>
        <v>15-10-1988</v>
      </c>
      <c r="E377" t="s">
        <v>36</v>
      </c>
      <c r="F377" s="14" t="str">
        <f t="shared" si="20"/>
        <v>15-Oct-1988</v>
      </c>
      <c r="G377">
        <v>15</v>
      </c>
      <c r="H377">
        <f t="shared" si="23"/>
        <v>34</v>
      </c>
      <c r="I377">
        <v>3</v>
      </c>
      <c r="J377" s="7">
        <v>3540.12</v>
      </c>
      <c r="K377" t="s">
        <v>11</v>
      </c>
      <c r="L377" t="s">
        <v>16</v>
      </c>
      <c r="M377" t="s">
        <v>13</v>
      </c>
    </row>
    <row r="378" spans="1:13" x14ac:dyDescent="0.25">
      <c r="A378" t="s">
        <v>406</v>
      </c>
      <c r="B378">
        <v>1992</v>
      </c>
      <c r="C378">
        <f t="shared" si="21"/>
        <v>12</v>
      </c>
      <c r="D378" t="str">
        <f t="shared" si="22"/>
        <v>22-12-1992</v>
      </c>
      <c r="E378" t="s">
        <v>30</v>
      </c>
      <c r="F378" s="14" t="str">
        <f t="shared" si="20"/>
        <v>22-Dec-1992</v>
      </c>
      <c r="G378">
        <v>22</v>
      </c>
      <c r="H378">
        <f t="shared" si="23"/>
        <v>30</v>
      </c>
      <c r="I378">
        <v>0</v>
      </c>
      <c r="J378" s="7">
        <v>3554.2</v>
      </c>
      <c r="K378" t="s">
        <v>11</v>
      </c>
      <c r="L378" t="s">
        <v>12</v>
      </c>
      <c r="M378" t="s">
        <v>41</v>
      </c>
    </row>
    <row r="379" spans="1:13" x14ac:dyDescent="0.25">
      <c r="A379" t="s">
        <v>407</v>
      </c>
      <c r="B379">
        <v>1994</v>
      </c>
      <c r="C379">
        <f t="shared" si="21"/>
        <v>9</v>
      </c>
      <c r="D379" t="str">
        <f t="shared" si="22"/>
        <v>24-9-1994</v>
      </c>
      <c r="E379" t="s">
        <v>20</v>
      </c>
      <c r="F379" s="14" t="str">
        <f t="shared" si="20"/>
        <v>24-Sep-1994</v>
      </c>
      <c r="G379">
        <v>24</v>
      </c>
      <c r="H379">
        <f t="shared" si="23"/>
        <v>28</v>
      </c>
      <c r="I379">
        <v>0</v>
      </c>
      <c r="J379" s="7">
        <v>3556.92</v>
      </c>
      <c r="K379" t="s">
        <v>11</v>
      </c>
      <c r="L379" t="s">
        <v>12</v>
      </c>
      <c r="M379" t="s">
        <v>23</v>
      </c>
    </row>
    <row r="380" spans="1:13" x14ac:dyDescent="0.25">
      <c r="A380" t="s">
        <v>408</v>
      </c>
      <c r="B380">
        <v>1995</v>
      </c>
      <c r="C380">
        <f t="shared" si="21"/>
        <v>10</v>
      </c>
      <c r="D380" t="str">
        <f t="shared" si="22"/>
        <v>9-10-1995</v>
      </c>
      <c r="E380" t="s">
        <v>36</v>
      </c>
      <c r="F380" s="14" t="str">
        <f t="shared" si="20"/>
        <v>9-Oct-1995</v>
      </c>
      <c r="G380">
        <v>9</v>
      </c>
      <c r="H380">
        <f t="shared" si="23"/>
        <v>27</v>
      </c>
      <c r="I380">
        <v>0</v>
      </c>
      <c r="J380" s="7">
        <v>3558.62</v>
      </c>
      <c r="K380" t="s">
        <v>11</v>
      </c>
      <c r="L380" t="s">
        <v>12</v>
      </c>
      <c r="M380" t="s">
        <v>246</v>
      </c>
    </row>
    <row r="381" spans="1:13" x14ac:dyDescent="0.25">
      <c r="A381" t="s">
        <v>409</v>
      </c>
      <c r="B381">
        <v>1995</v>
      </c>
      <c r="C381">
        <f t="shared" si="21"/>
        <v>6</v>
      </c>
      <c r="D381" t="str">
        <f t="shared" si="22"/>
        <v>16-6-1995</v>
      </c>
      <c r="E381" t="s">
        <v>18</v>
      </c>
      <c r="F381" s="14" t="str">
        <f t="shared" si="20"/>
        <v>16-Jun-1995</v>
      </c>
      <c r="G381">
        <v>16</v>
      </c>
      <c r="H381">
        <f t="shared" si="23"/>
        <v>27</v>
      </c>
      <c r="I381">
        <v>1</v>
      </c>
      <c r="J381" s="7">
        <v>3561.89</v>
      </c>
      <c r="K381" t="s">
        <v>11</v>
      </c>
      <c r="L381" t="s">
        <v>16</v>
      </c>
      <c r="M381" t="s">
        <v>13</v>
      </c>
    </row>
    <row r="382" spans="1:13" x14ac:dyDescent="0.25">
      <c r="A382" t="s">
        <v>410</v>
      </c>
      <c r="B382">
        <v>1981</v>
      </c>
      <c r="C382">
        <f t="shared" si="21"/>
        <v>10</v>
      </c>
      <c r="D382" t="str">
        <f t="shared" si="22"/>
        <v>10-10-1981</v>
      </c>
      <c r="E382" t="s">
        <v>36</v>
      </c>
      <c r="F382" s="14" t="str">
        <f t="shared" si="20"/>
        <v>10-Oct-1981</v>
      </c>
      <c r="G382">
        <v>10</v>
      </c>
      <c r="H382">
        <f t="shared" si="23"/>
        <v>41</v>
      </c>
      <c r="I382">
        <v>1</v>
      </c>
      <c r="J382" s="7">
        <v>3562.87</v>
      </c>
      <c r="K382" t="s">
        <v>11</v>
      </c>
      <c r="L382" t="s">
        <v>16</v>
      </c>
      <c r="M382" t="s">
        <v>13</v>
      </c>
    </row>
    <row r="383" spans="1:13" x14ac:dyDescent="0.25">
      <c r="A383" t="s">
        <v>411</v>
      </c>
      <c r="B383">
        <v>1988</v>
      </c>
      <c r="C383">
        <f t="shared" si="21"/>
        <v>8</v>
      </c>
      <c r="D383" t="str">
        <f t="shared" si="22"/>
        <v>18-8-1988</v>
      </c>
      <c r="E383" t="s">
        <v>34</v>
      </c>
      <c r="F383" s="14" t="str">
        <f t="shared" si="20"/>
        <v>18-Aug-1988</v>
      </c>
      <c r="G383">
        <v>18</v>
      </c>
      <c r="H383">
        <f t="shared" si="23"/>
        <v>34</v>
      </c>
      <c r="I383">
        <v>3</v>
      </c>
      <c r="J383" s="7">
        <v>3569.96</v>
      </c>
      <c r="K383" t="s">
        <v>11</v>
      </c>
      <c r="L383" t="s">
        <v>16</v>
      </c>
      <c r="M383" t="s">
        <v>23</v>
      </c>
    </row>
    <row r="384" spans="1:13" x14ac:dyDescent="0.25">
      <c r="A384" t="s">
        <v>412</v>
      </c>
      <c r="B384">
        <v>1995</v>
      </c>
      <c r="C384">
        <f t="shared" si="21"/>
        <v>8</v>
      </c>
      <c r="D384" t="str">
        <f t="shared" si="22"/>
        <v>23-8-1995</v>
      </c>
      <c r="E384" t="s">
        <v>34</v>
      </c>
      <c r="F384" s="14" t="str">
        <f t="shared" si="20"/>
        <v>23-Aug-1995</v>
      </c>
      <c r="G384">
        <v>23</v>
      </c>
      <c r="H384">
        <f t="shared" si="23"/>
        <v>27</v>
      </c>
      <c r="I384">
        <v>1</v>
      </c>
      <c r="J384" s="7">
        <v>3578</v>
      </c>
      <c r="K384" t="s">
        <v>11</v>
      </c>
      <c r="L384" t="s">
        <v>12</v>
      </c>
      <c r="M384" t="s">
        <v>41</v>
      </c>
    </row>
    <row r="385" spans="1:13" x14ac:dyDescent="0.25">
      <c r="A385" t="s">
        <v>413</v>
      </c>
      <c r="B385">
        <v>2001</v>
      </c>
      <c r="C385">
        <f t="shared" si="21"/>
        <v>11</v>
      </c>
      <c r="D385" t="str">
        <f t="shared" si="22"/>
        <v>11-11-2001</v>
      </c>
      <c r="E385" t="s">
        <v>15</v>
      </c>
      <c r="F385" s="14" t="str">
        <f t="shared" si="20"/>
        <v>11-Nov-2001</v>
      </c>
      <c r="G385">
        <v>11</v>
      </c>
      <c r="H385">
        <f t="shared" si="23"/>
        <v>21</v>
      </c>
      <c r="I385">
        <v>2</v>
      </c>
      <c r="J385" s="7">
        <v>3579.83</v>
      </c>
      <c r="K385" t="s">
        <v>11</v>
      </c>
      <c r="L385" t="s">
        <v>11</v>
      </c>
      <c r="M385" t="s">
        <v>23</v>
      </c>
    </row>
    <row r="386" spans="1:13" x14ac:dyDescent="0.25">
      <c r="A386" t="s">
        <v>414</v>
      </c>
      <c r="B386">
        <v>1986</v>
      </c>
      <c r="C386">
        <f t="shared" si="21"/>
        <v>12</v>
      </c>
      <c r="D386" t="str">
        <f t="shared" si="22"/>
        <v>27-12-1986</v>
      </c>
      <c r="E386" t="s">
        <v>30</v>
      </c>
      <c r="F386" s="14" t="str">
        <f t="shared" ref="F386:F449" si="24">CONCATENATE(G386,"-",E386,"-",B386)</f>
        <v>27-Dec-1986</v>
      </c>
      <c r="G386">
        <v>27</v>
      </c>
      <c r="H386">
        <f t="shared" si="23"/>
        <v>36</v>
      </c>
      <c r="I386">
        <v>3</v>
      </c>
      <c r="J386" s="7">
        <v>3589.14</v>
      </c>
      <c r="K386" t="s">
        <v>11</v>
      </c>
      <c r="L386" t="s">
        <v>11</v>
      </c>
      <c r="M386" t="s">
        <v>13</v>
      </c>
    </row>
    <row r="387" spans="1:13" x14ac:dyDescent="0.25">
      <c r="A387" t="s">
        <v>415</v>
      </c>
      <c r="B387">
        <v>1999</v>
      </c>
      <c r="C387">
        <f t="shared" ref="C387:C450" si="25">MONTH(DATEVALUE(F387))</f>
        <v>6</v>
      </c>
      <c r="D387" t="str">
        <f t="shared" ref="D387:D450" si="26">CONCATENATE(G387,"-",C387,"-",B387)</f>
        <v>6-6-1999</v>
      </c>
      <c r="E387" t="s">
        <v>18</v>
      </c>
      <c r="F387" s="14" t="str">
        <f t="shared" si="24"/>
        <v>6-Jun-1999</v>
      </c>
      <c r="G387">
        <v>6</v>
      </c>
      <c r="H387">
        <f t="shared" si="23"/>
        <v>24</v>
      </c>
      <c r="I387">
        <v>3</v>
      </c>
      <c r="J387" s="7">
        <v>3591.48</v>
      </c>
      <c r="K387" t="s">
        <v>11</v>
      </c>
      <c r="L387" t="s">
        <v>12</v>
      </c>
      <c r="M387" t="s">
        <v>41</v>
      </c>
    </row>
    <row r="388" spans="1:13" x14ac:dyDescent="0.25">
      <c r="A388" t="s">
        <v>416</v>
      </c>
      <c r="B388">
        <v>1997</v>
      </c>
      <c r="C388">
        <f t="shared" si="25"/>
        <v>11</v>
      </c>
      <c r="D388" t="str">
        <f t="shared" si="26"/>
        <v>4-11-1997</v>
      </c>
      <c r="E388" t="s">
        <v>15</v>
      </c>
      <c r="F388" s="14" t="str">
        <f t="shared" si="24"/>
        <v>4-Nov-1997</v>
      </c>
      <c r="G388">
        <v>4</v>
      </c>
      <c r="H388">
        <f t="shared" si="23"/>
        <v>25</v>
      </c>
      <c r="I388">
        <v>1</v>
      </c>
      <c r="J388" s="7">
        <v>3594.17</v>
      </c>
      <c r="K388" t="s">
        <v>11</v>
      </c>
      <c r="L388" t="s">
        <v>11</v>
      </c>
      <c r="M388" t="s">
        <v>23</v>
      </c>
    </row>
    <row r="389" spans="1:13" x14ac:dyDescent="0.25">
      <c r="A389" t="s">
        <v>417</v>
      </c>
      <c r="B389">
        <v>1999</v>
      </c>
      <c r="C389">
        <f t="shared" si="25"/>
        <v>8</v>
      </c>
      <c r="D389" t="str">
        <f t="shared" si="26"/>
        <v>12-8-1999</v>
      </c>
      <c r="E389" t="s">
        <v>34</v>
      </c>
      <c r="F389" s="14" t="str">
        <f t="shared" si="24"/>
        <v>12-Aug-1999</v>
      </c>
      <c r="G389">
        <v>12</v>
      </c>
      <c r="H389">
        <f t="shared" ref="H389:H452" si="27">DATEDIF(F389,$P$2,"Y")</f>
        <v>23</v>
      </c>
      <c r="I389">
        <v>3</v>
      </c>
      <c r="J389" s="7">
        <v>3597.6</v>
      </c>
      <c r="K389" t="s">
        <v>11</v>
      </c>
      <c r="L389" t="s">
        <v>11</v>
      </c>
      <c r="M389" t="s">
        <v>41</v>
      </c>
    </row>
    <row r="390" spans="1:13" x14ac:dyDescent="0.25">
      <c r="A390" t="s">
        <v>418</v>
      </c>
      <c r="B390">
        <v>1988</v>
      </c>
      <c r="C390">
        <f t="shared" si="25"/>
        <v>11</v>
      </c>
      <c r="D390" t="str">
        <f t="shared" si="26"/>
        <v>4-11-1988</v>
      </c>
      <c r="E390" t="s">
        <v>15</v>
      </c>
      <c r="F390" s="14" t="str">
        <f t="shared" si="24"/>
        <v>4-Nov-1988</v>
      </c>
      <c r="G390">
        <v>4</v>
      </c>
      <c r="H390">
        <f t="shared" si="27"/>
        <v>34</v>
      </c>
      <c r="I390">
        <v>3</v>
      </c>
      <c r="J390" s="7">
        <v>3603.6</v>
      </c>
      <c r="K390" t="s">
        <v>11</v>
      </c>
      <c r="L390" t="s">
        <v>16</v>
      </c>
      <c r="M390" t="s">
        <v>13</v>
      </c>
    </row>
    <row r="391" spans="1:13" x14ac:dyDescent="0.25">
      <c r="A391" t="s">
        <v>419</v>
      </c>
      <c r="B391">
        <v>1990</v>
      </c>
      <c r="C391">
        <f t="shared" si="25"/>
        <v>10</v>
      </c>
      <c r="D391" t="str">
        <f t="shared" si="26"/>
        <v>11-10-1990</v>
      </c>
      <c r="E391" t="s">
        <v>36</v>
      </c>
      <c r="F391" s="14" t="str">
        <f t="shared" si="24"/>
        <v>11-Oct-1990</v>
      </c>
      <c r="G391">
        <v>11</v>
      </c>
      <c r="H391">
        <f t="shared" si="27"/>
        <v>32</v>
      </c>
      <c r="I391">
        <v>3</v>
      </c>
      <c r="J391" s="7">
        <v>3606.43</v>
      </c>
      <c r="K391" t="s">
        <v>11</v>
      </c>
      <c r="L391" t="s">
        <v>16</v>
      </c>
      <c r="M391" t="s">
        <v>13</v>
      </c>
    </row>
    <row r="392" spans="1:13" x14ac:dyDescent="0.25">
      <c r="A392" t="s">
        <v>420</v>
      </c>
      <c r="B392">
        <v>1985</v>
      </c>
      <c r="C392">
        <f t="shared" si="25"/>
        <v>6</v>
      </c>
      <c r="D392" t="str">
        <f t="shared" si="26"/>
        <v>14-6-1985</v>
      </c>
      <c r="E392" t="s">
        <v>18</v>
      </c>
      <c r="F392" s="14" t="str">
        <f t="shared" si="24"/>
        <v>14-Jun-1985</v>
      </c>
      <c r="G392">
        <v>14</v>
      </c>
      <c r="H392">
        <f t="shared" si="27"/>
        <v>37</v>
      </c>
      <c r="I392">
        <v>3</v>
      </c>
      <c r="J392" s="7">
        <v>3622.13</v>
      </c>
      <c r="K392" t="s">
        <v>11</v>
      </c>
      <c r="L392" t="s">
        <v>16</v>
      </c>
      <c r="M392" t="s">
        <v>13</v>
      </c>
    </row>
    <row r="393" spans="1:13" x14ac:dyDescent="0.25">
      <c r="A393" t="s">
        <v>421</v>
      </c>
      <c r="B393">
        <v>1992</v>
      </c>
      <c r="C393">
        <f t="shared" si="25"/>
        <v>11</v>
      </c>
      <c r="D393" t="str">
        <f t="shared" si="26"/>
        <v>17-11-1992</v>
      </c>
      <c r="E393" t="s">
        <v>15</v>
      </c>
      <c r="F393" s="14" t="str">
        <f t="shared" si="24"/>
        <v>17-Nov-1992</v>
      </c>
      <c r="G393">
        <v>17</v>
      </c>
      <c r="H393">
        <f t="shared" si="27"/>
        <v>30</v>
      </c>
      <c r="I393">
        <v>0</v>
      </c>
      <c r="J393" s="7">
        <v>3645.09</v>
      </c>
      <c r="K393" t="s">
        <v>16</v>
      </c>
      <c r="L393" t="s">
        <v>11</v>
      </c>
      <c r="M393" t="s">
        <v>275</v>
      </c>
    </row>
    <row r="394" spans="1:13" x14ac:dyDescent="0.25">
      <c r="A394" t="s">
        <v>422</v>
      </c>
      <c r="B394">
        <v>1990</v>
      </c>
      <c r="C394">
        <f t="shared" si="25"/>
        <v>11</v>
      </c>
      <c r="D394" t="str">
        <f t="shared" si="26"/>
        <v>8-11-1990</v>
      </c>
      <c r="E394" t="s">
        <v>15</v>
      </c>
      <c r="F394" s="14" t="str">
        <f t="shared" si="24"/>
        <v>8-Nov-1990</v>
      </c>
      <c r="G394">
        <v>8</v>
      </c>
      <c r="H394">
        <f t="shared" si="27"/>
        <v>32</v>
      </c>
      <c r="I394">
        <v>3</v>
      </c>
      <c r="J394" s="7">
        <v>3653.29</v>
      </c>
      <c r="K394" t="s">
        <v>11</v>
      </c>
      <c r="L394" t="s">
        <v>12</v>
      </c>
      <c r="M394" t="s">
        <v>41</v>
      </c>
    </row>
    <row r="395" spans="1:13" x14ac:dyDescent="0.25">
      <c r="A395" t="s">
        <v>423</v>
      </c>
      <c r="B395">
        <v>1992</v>
      </c>
      <c r="C395">
        <f t="shared" si="25"/>
        <v>9</v>
      </c>
      <c r="D395" t="str">
        <f t="shared" si="26"/>
        <v>14-9-1992</v>
      </c>
      <c r="E395" t="s">
        <v>20</v>
      </c>
      <c r="F395" s="14" t="str">
        <f t="shared" si="24"/>
        <v>14-Sep-1992</v>
      </c>
      <c r="G395">
        <v>14</v>
      </c>
      <c r="H395">
        <f t="shared" si="27"/>
        <v>30</v>
      </c>
      <c r="I395">
        <v>1</v>
      </c>
      <c r="J395" s="7">
        <v>3659.35</v>
      </c>
      <c r="K395" t="s">
        <v>12</v>
      </c>
      <c r="L395" t="s">
        <v>16</v>
      </c>
      <c r="M395" t="s">
        <v>41</v>
      </c>
    </row>
    <row r="396" spans="1:13" x14ac:dyDescent="0.25">
      <c r="A396" t="s">
        <v>424</v>
      </c>
      <c r="B396">
        <v>1984</v>
      </c>
      <c r="C396">
        <f t="shared" si="25"/>
        <v>7</v>
      </c>
      <c r="D396" t="str">
        <f t="shared" si="26"/>
        <v>6-7-1984</v>
      </c>
      <c r="E396" t="s">
        <v>10</v>
      </c>
      <c r="F396" s="14" t="str">
        <f t="shared" si="24"/>
        <v>6-Jul-1984</v>
      </c>
      <c r="G396">
        <v>6</v>
      </c>
      <c r="H396">
        <f t="shared" si="27"/>
        <v>38</v>
      </c>
      <c r="I396">
        <v>3</v>
      </c>
      <c r="J396" s="7">
        <v>3678.86</v>
      </c>
      <c r="K396" t="s">
        <v>11</v>
      </c>
      <c r="L396" t="s">
        <v>12</v>
      </c>
      <c r="M396" t="s">
        <v>13</v>
      </c>
    </row>
    <row r="397" spans="1:13" x14ac:dyDescent="0.25">
      <c r="A397" t="s">
        <v>425</v>
      </c>
      <c r="B397">
        <v>2003</v>
      </c>
      <c r="C397">
        <f t="shared" si="25"/>
        <v>7</v>
      </c>
      <c r="D397" t="str">
        <f t="shared" si="26"/>
        <v>10-7-2003</v>
      </c>
      <c r="E397" t="s">
        <v>10</v>
      </c>
      <c r="F397" s="14" t="str">
        <f t="shared" si="24"/>
        <v>10-Jul-2003</v>
      </c>
      <c r="G397">
        <v>10</v>
      </c>
      <c r="H397">
        <f t="shared" si="27"/>
        <v>19</v>
      </c>
      <c r="I397">
        <v>0</v>
      </c>
      <c r="J397" s="7">
        <v>3688.35</v>
      </c>
      <c r="K397" t="s">
        <v>11</v>
      </c>
      <c r="L397" t="s">
        <v>11</v>
      </c>
      <c r="M397" t="s">
        <v>299</v>
      </c>
    </row>
    <row r="398" spans="1:13" x14ac:dyDescent="0.25">
      <c r="A398" t="s">
        <v>426</v>
      </c>
      <c r="B398">
        <v>1981</v>
      </c>
      <c r="C398">
        <f t="shared" si="25"/>
        <v>12</v>
      </c>
      <c r="D398" t="str">
        <f t="shared" si="26"/>
        <v>14-12-1981</v>
      </c>
      <c r="E398" t="s">
        <v>30</v>
      </c>
      <c r="F398" s="14" t="str">
        <f t="shared" si="24"/>
        <v>14-Dec-1981</v>
      </c>
      <c r="G398">
        <v>14</v>
      </c>
      <c r="H398">
        <f t="shared" si="27"/>
        <v>41</v>
      </c>
      <c r="I398">
        <v>1</v>
      </c>
      <c r="J398" s="7">
        <v>3688.38</v>
      </c>
      <c r="K398" t="s">
        <v>11</v>
      </c>
      <c r="L398" t="s">
        <v>11</v>
      </c>
      <c r="M398" t="s">
        <v>13</v>
      </c>
    </row>
    <row r="399" spans="1:13" x14ac:dyDescent="0.25">
      <c r="A399" t="s">
        <v>427</v>
      </c>
      <c r="B399">
        <v>1995</v>
      </c>
      <c r="C399">
        <f t="shared" si="25"/>
        <v>10</v>
      </c>
      <c r="D399" t="str">
        <f t="shared" si="26"/>
        <v>21-10-1995</v>
      </c>
      <c r="E399" t="s">
        <v>36</v>
      </c>
      <c r="F399" s="14" t="str">
        <f t="shared" si="24"/>
        <v>21-Oct-1995</v>
      </c>
      <c r="G399">
        <v>21</v>
      </c>
      <c r="H399">
        <f t="shared" si="27"/>
        <v>27</v>
      </c>
      <c r="I399">
        <v>2</v>
      </c>
      <c r="J399" s="7">
        <v>3693.43</v>
      </c>
      <c r="K399" t="s">
        <v>11</v>
      </c>
      <c r="L399" t="s">
        <v>12</v>
      </c>
      <c r="M399" t="s">
        <v>41</v>
      </c>
    </row>
    <row r="400" spans="1:13" x14ac:dyDescent="0.25">
      <c r="A400" t="s">
        <v>428</v>
      </c>
      <c r="B400">
        <v>1988</v>
      </c>
      <c r="C400">
        <f t="shared" si="25"/>
        <v>8</v>
      </c>
      <c r="D400" t="str">
        <f t="shared" si="26"/>
        <v>18-8-1988</v>
      </c>
      <c r="E400" t="s">
        <v>34</v>
      </c>
      <c r="F400" s="14" t="str">
        <f t="shared" si="24"/>
        <v>18-Aug-1988</v>
      </c>
      <c r="G400">
        <v>18</v>
      </c>
      <c r="H400">
        <f t="shared" si="27"/>
        <v>34</v>
      </c>
      <c r="I400">
        <v>3</v>
      </c>
      <c r="J400" s="7">
        <v>3699.54</v>
      </c>
      <c r="K400" t="s">
        <v>11</v>
      </c>
      <c r="L400" t="s">
        <v>12</v>
      </c>
      <c r="M400" t="s">
        <v>13</v>
      </c>
    </row>
    <row r="401" spans="1:13" x14ac:dyDescent="0.25">
      <c r="A401" t="s">
        <v>429</v>
      </c>
      <c r="B401">
        <v>1989</v>
      </c>
      <c r="C401">
        <f t="shared" si="25"/>
        <v>12</v>
      </c>
      <c r="D401" t="str">
        <f t="shared" si="26"/>
        <v>2-12-1989</v>
      </c>
      <c r="E401" t="s">
        <v>30</v>
      </c>
      <c r="F401" s="14" t="str">
        <f t="shared" si="24"/>
        <v>2-Dec-1989</v>
      </c>
      <c r="G401">
        <v>2</v>
      </c>
      <c r="H401">
        <f t="shared" si="27"/>
        <v>33</v>
      </c>
      <c r="I401">
        <v>0</v>
      </c>
      <c r="J401" s="7">
        <v>3704.35</v>
      </c>
      <c r="K401" t="s">
        <v>11</v>
      </c>
      <c r="L401" t="s">
        <v>11</v>
      </c>
      <c r="M401" t="s">
        <v>13</v>
      </c>
    </row>
    <row r="402" spans="1:13" x14ac:dyDescent="0.25">
      <c r="A402" t="s">
        <v>430</v>
      </c>
      <c r="B402">
        <v>2004</v>
      </c>
      <c r="C402">
        <f t="shared" si="25"/>
        <v>11</v>
      </c>
      <c r="D402" t="str">
        <f t="shared" si="26"/>
        <v>5-11-2004</v>
      </c>
      <c r="E402" t="s">
        <v>15</v>
      </c>
      <c r="F402" s="14" t="str">
        <f t="shared" si="24"/>
        <v>5-Nov-2004</v>
      </c>
      <c r="G402">
        <v>5</v>
      </c>
      <c r="H402">
        <f t="shared" si="27"/>
        <v>18</v>
      </c>
      <c r="I402">
        <v>0</v>
      </c>
      <c r="J402" s="7">
        <v>3722.23</v>
      </c>
      <c r="K402" t="s">
        <v>11</v>
      </c>
      <c r="L402" t="s">
        <v>11</v>
      </c>
      <c r="M402" t="s">
        <v>199</v>
      </c>
    </row>
    <row r="403" spans="1:13" x14ac:dyDescent="0.25">
      <c r="A403" t="s">
        <v>431</v>
      </c>
      <c r="B403">
        <v>1986</v>
      </c>
      <c r="C403">
        <f t="shared" si="25"/>
        <v>12</v>
      </c>
      <c r="D403" t="str">
        <f t="shared" si="26"/>
        <v>1-12-1986</v>
      </c>
      <c r="E403" t="s">
        <v>30</v>
      </c>
      <c r="F403" s="14" t="str">
        <f t="shared" si="24"/>
        <v>1-Dec-1986</v>
      </c>
      <c r="G403">
        <v>1</v>
      </c>
      <c r="H403">
        <f t="shared" si="27"/>
        <v>36</v>
      </c>
      <c r="I403">
        <v>3</v>
      </c>
      <c r="J403" s="7">
        <v>3731.6</v>
      </c>
      <c r="K403" t="s">
        <v>11</v>
      </c>
      <c r="L403" t="s">
        <v>11</v>
      </c>
      <c r="M403" t="s">
        <v>13</v>
      </c>
    </row>
    <row r="404" spans="1:13" x14ac:dyDescent="0.25">
      <c r="A404" t="s">
        <v>432</v>
      </c>
      <c r="B404">
        <v>1994</v>
      </c>
      <c r="C404">
        <f t="shared" si="25"/>
        <v>8</v>
      </c>
      <c r="D404" t="str">
        <f t="shared" si="26"/>
        <v>22-8-1994</v>
      </c>
      <c r="E404" t="s">
        <v>34</v>
      </c>
      <c r="F404" s="14" t="str">
        <f t="shared" si="24"/>
        <v>22-Aug-1994</v>
      </c>
      <c r="G404">
        <v>22</v>
      </c>
      <c r="H404">
        <f t="shared" si="27"/>
        <v>28</v>
      </c>
      <c r="I404">
        <v>0</v>
      </c>
      <c r="J404" s="7">
        <v>3732.63</v>
      </c>
      <c r="K404" t="s">
        <v>11</v>
      </c>
      <c r="L404" t="s">
        <v>12</v>
      </c>
      <c r="M404" t="s">
        <v>246</v>
      </c>
    </row>
    <row r="405" spans="1:13" x14ac:dyDescent="0.25">
      <c r="A405" t="s">
        <v>433</v>
      </c>
      <c r="B405">
        <v>1993</v>
      </c>
      <c r="C405">
        <f t="shared" si="25"/>
        <v>6</v>
      </c>
      <c r="D405" t="str">
        <f t="shared" si="26"/>
        <v>22-6-1993</v>
      </c>
      <c r="E405" t="s">
        <v>18</v>
      </c>
      <c r="F405" s="14" t="str">
        <f t="shared" si="24"/>
        <v>22-Jun-1993</v>
      </c>
      <c r="G405">
        <v>22</v>
      </c>
      <c r="H405">
        <f t="shared" si="27"/>
        <v>29</v>
      </c>
      <c r="I405">
        <v>0</v>
      </c>
      <c r="J405" s="7">
        <v>3736.46</v>
      </c>
      <c r="K405" t="s">
        <v>11</v>
      </c>
      <c r="L405" t="s">
        <v>11</v>
      </c>
      <c r="M405" t="s">
        <v>23</v>
      </c>
    </row>
    <row r="406" spans="1:13" x14ac:dyDescent="0.25">
      <c r="A406" t="s">
        <v>434</v>
      </c>
      <c r="B406">
        <v>1986</v>
      </c>
      <c r="C406">
        <f t="shared" si="25"/>
        <v>9</v>
      </c>
      <c r="D406" t="str">
        <f t="shared" si="26"/>
        <v>9-9-1986</v>
      </c>
      <c r="E406" t="s">
        <v>20</v>
      </c>
      <c r="F406" s="14" t="str">
        <f t="shared" si="24"/>
        <v>9-Sep-1986</v>
      </c>
      <c r="G406">
        <v>9</v>
      </c>
      <c r="H406">
        <f t="shared" si="27"/>
        <v>36</v>
      </c>
      <c r="I406">
        <v>3</v>
      </c>
      <c r="J406" s="7">
        <v>3748.56</v>
      </c>
      <c r="K406" t="s">
        <v>11</v>
      </c>
      <c r="L406" t="s">
        <v>11</v>
      </c>
      <c r="M406" t="s">
        <v>13</v>
      </c>
    </row>
    <row r="407" spans="1:13" x14ac:dyDescent="0.25">
      <c r="A407" t="s">
        <v>435</v>
      </c>
      <c r="B407">
        <v>1991</v>
      </c>
      <c r="C407">
        <f t="shared" si="25"/>
        <v>10</v>
      </c>
      <c r="D407" t="str">
        <f t="shared" si="26"/>
        <v>28-10-1991</v>
      </c>
      <c r="E407" t="s">
        <v>36</v>
      </c>
      <c r="F407" s="14" t="str">
        <f t="shared" si="24"/>
        <v>28-Oct-1991</v>
      </c>
      <c r="G407">
        <v>28</v>
      </c>
      <c r="H407">
        <f t="shared" si="27"/>
        <v>31</v>
      </c>
      <c r="I407">
        <v>0</v>
      </c>
      <c r="J407" s="7">
        <v>3756.62</v>
      </c>
      <c r="K407" t="s">
        <v>11</v>
      </c>
      <c r="L407" t="s">
        <v>11</v>
      </c>
      <c r="M407" t="s">
        <v>13</v>
      </c>
    </row>
    <row r="408" spans="1:13" x14ac:dyDescent="0.25">
      <c r="A408" t="s">
        <v>436</v>
      </c>
      <c r="B408">
        <v>1991</v>
      </c>
      <c r="C408">
        <f t="shared" si="25"/>
        <v>8</v>
      </c>
      <c r="D408" t="str">
        <f t="shared" si="26"/>
        <v>25-8-1991</v>
      </c>
      <c r="E408" t="s">
        <v>34</v>
      </c>
      <c r="F408" s="14" t="str">
        <f t="shared" si="24"/>
        <v>25-Aug-1991</v>
      </c>
      <c r="G408">
        <v>25</v>
      </c>
      <c r="H408">
        <f t="shared" si="27"/>
        <v>31</v>
      </c>
      <c r="I408">
        <v>0</v>
      </c>
      <c r="J408" s="7">
        <v>3757.84</v>
      </c>
      <c r="K408" t="s">
        <v>11</v>
      </c>
      <c r="L408" t="s">
        <v>16</v>
      </c>
      <c r="M408" t="s">
        <v>13</v>
      </c>
    </row>
    <row r="409" spans="1:13" x14ac:dyDescent="0.25">
      <c r="A409" t="s">
        <v>437</v>
      </c>
      <c r="B409">
        <v>1991</v>
      </c>
      <c r="C409">
        <f t="shared" si="25"/>
        <v>10</v>
      </c>
      <c r="D409" t="str">
        <f t="shared" si="26"/>
        <v>24-10-1991</v>
      </c>
      <c r="E409" t="s">
        <v>36</v>
      </c>
      <c r="F409" s="14" t="str">
        <f t="shared" si="24"/>
        <v>24-Oct-1991</v>
      </c>
      <c r="G409">
        <v>24</v>
      </c>
      <c r="H409">
        <f t="shared" si="27"/>
        <v>31</v>
      </c>
      <c r="I409">
        <v>0</v>
      </c>
      <c r="J409" s="7">
        <v>3761.29</v>
      </c>
      <c r="K409" t="s">
        <v>11</v>
      </c>
      <c r="L409" t="s">
        <v>12</v>
      </c>
      <c r="M409" t="s">
        <v>41</v>
      </c>
    </row>
    <row r="410" spans="1:13" x14ac:dyDescent="0.25">
      <c r="A410" t="s">
        <v>438</v>
      </c>
      <c r="B410">
        <v>1994</v>
      </c>
      <c r="C410">
        <f t="shared" si="25"/>
        <v>11</v>
      </c>
      <c r="D410" t="str">
        <f t="shared" si="26"/>
        <v>21-11-1994</v>
      </c>
      <c r="E410" t="s">
        <v>15</v>
      </c>
      <c r="F410" s="14" t="str">
        <f t="shared" si="24"/>
        <v>21-Nov-1994</v>
      </c>
      <c r="G410">
        <v>21</v>
      </c>
      <c r="H410">
        <f t="shared" si="27"/>
        <v>28</v>
      </c>
      <c r="I410">
        <v>1</v>
      </c>
      <c r="J410" s="7">
        <v>3766.88</v>
      </c>
      <c r="K410" t="s">
        <v>11</v>
      </c>
      <c r="L410" t="s">
        <v>16</v>
      </c>
      <c r="M410" t="s">
        <v>13</v>
      </c>
    </row>
    <row r="411" spans="1:13" x14ac:dyDescent="0.25">
      <c r="A411" t="s">
        <v>439</v>
      </c>
      <c r="B411">
        <v>1987</v>
      </c>
      <c r="C411">
        <f t="shared" si="25"/>
        <v>10</v>
      </c>
      <c r="D411" t="str">
        <f t="shared" si="26"/>
        <v>24-10-1987</v>
      </c>
      <c r="E411" t="s">
        <v>36</v>
      </c>
      <c r="F411" s="14" t="str">
        <f t="shared" si="24"/>
        <v>24-Oct-1987</v>
      </c>
      <c r="G411">
        <v>24</v>
      </c>
      <c r="H411">
        <f t="shared" si="27"/>
        <v>35</v>
      </c>
      <c r="I411">
        <v>3</v>
      </c>
      <c r="J411" s="7">
        <v>3773.23</v>
      </c>
      <c r="K411" t="s">
        <v>11</v>
      </c>
      <c r="L411" t="s">
        <v>12</v>
      </c>
      <c r="M411" t="s">
        <v>13</v>
      </c>
    </row>
    <row r="412" spans="1:13" x14ac:dyDescent="0.25">
      <c r="A412" t="s">
        <v>440</v>
      </c>
      <c r="B412">
        <v>1981</v>
      </c>
      <c r="C412">
        <f t="shared" si="25"/>
        <v>12</v>
      </c>
      <c r="D412" t="str">
        <f t="shared" si="26"/>
        <v>13-12-1981</v>
      </c>
      <c r="E412" t="s">
        <v>30</v>
      </c>
      <c r="F412" s="14" t="str">
        <f t="shared" si="24"/>
        <v>13-Dec-1981</v>
      </c>
      <c r="G412">
        <v>13</v>
      </c>
      <c r="H412">
        <f t="shared" si="27"/>
        <v>41</v>
      </c>
      <c r="I412">
        <v>1</v>
      </c>
      <c r="J412" s="7">
        <v>3785.77</v>
      </c>
      <c r="K412" t="s">
        <v>11</v>
      </c>
      <c r="L412" t="s">
        <v>16</v>
      </c>
      <c r="M412" t="s">
        <v>13</v>
      </c>
    </row>
    <row r="413" spans="1:13" x14ac:dyDescent="0.25">
      <c r="A413" t="s">
        <v>441</v>
      </c>
      <c r="B413">
        <v>1988</v>
      </c>
      <c r="C413">
        <f t="shared" si="25"/>
        <v>8</v>
      </c>
      <c r="D413" t="str">
        <f t="shared" si="26"/>
        <v>28-8-1988</v>
      </c>
      <c r="E413" t="s">
        <v>34</v>
      </c>
      <c r="F413" s="14" t="str">
        <f t="shared" si="24"/>
        <v>28-Aug-1988</v>
      </c>
      <c r="G413">
        <v>28</v>
      </c>
      <c r="H413">
        <f t="shared" si="27"/>
        <v>34</v>
      </c>
      <c r="I413">
        <v>3</v>
      </c>
      <c r="J413" s="7">
        <v>3793.55</v>
      </c>
      <c r="K413" t="s">
        <v>11</v>
      </c>
      <c r="L413" t="s">
        <v>12</v>
      </c>
      <c r="M413" t="s">
        <v>13</v>
      </c>
    </row>
    <row r="414" spans="1:13" x14ac:dyDescent="0.25">
      <c r="A414" t="s">
        <v>442</v>
      </c>
      <c r="B414">
        <v>1999</v>
      </c>
      <c r="C414">
        <f t="shared" si="25"/>
        <v>6</v>
      </c>
      <c r="D414" t="str">
        <f t="shared" si="26"/>
        <v>24-6-1999</v>
      </c>
      <c r="E414" t="s">
        <v>18</v>
      </c>
      <c r="F414" s="14" t="str">
        <f t="shared" si="24"/>
        <v>24-Jun-1999</v>
      </c>
      <c r="G414">
        <v>24</v>
      </c>
      <c r="H414">
        <f t="shared" si="27"/>
        <v>23</v>
      </c>
      <c r="I414">
        <v>0</v>
      </c>
      <c r="J414" s="7">
        <v>3796.36</v>
      </c>
      <c r="K414" t="s">
        <v>11</v>
      </c>
      <c r="L414" t="s">
        <v>12</v>
      </c>
      <c r="M414" t="s">
        <v>23</v>
      </c>
    </row>
    <row r="415" spans="1:13" x14ac:dyDescent="0.25">
      <c r="A415" t="s">
        <v>443</v>
      </c>
      <c r="B415">
        <v>1981</v>
      </c>
      <c r="C415">
        <f t="shared" si="25"/>
        <v>9</v>
      </c>
      <c r="D415" t="str">
        <f t="shared" si="26"/>
        <v>29-9-1981</v>
      </c>
      <c r="E415" t="s">
        <v>20</v>
      </c>
      <c r="F415" s="14" t="str">
        <f t="shared" si="24"/>
        <v>29-Sep-1981</v>
      </c>
      <c r="G415">
        <v>29</v>
      </c>
      <c r="H415">
        <f t="shared" si="27"/>
        <v>41</v>
      </c>
      <c r="I415">
        <v>1</v>
      </c>
      <c r="J415" s="7">
        <v>3797.2</v>
      </c>
      <c r="K415" t="s">
        <v>11</v>
      </c>
      <c r="L415" t="s">
        <v>12</v>
      </c>
      <c r="M415" t="s">
        <v>23</v>
      </c>
    </row>
    <row r="416" spans="1:13" x14ac:dyDescent="0.25">
      <c r="A416" t="s">
        <v>444</v>
      </c>
      <c r="B416">
        <v>1994</v>
      </c>
      <c r="C416">
        <f t="shared" si="25"/>
        <v>8</v>
      </c>
      <c r="D416" t="str">
        <f t="shared" si="26"/>
        <v>12-8-1994</v>
      </c>
      <c r="E416" t="s">
        <v>34</v>
      </c>
      <c r="F416" s="14" t="str">
        <f t="shared" si="24"/>
        <v>12-Aug-1994</v>
      </c>
      <c r="G416">
        <v>12</v>
      </c>
      <c r="H416">
        <f t="shared" si="27"/>
        <v>28</v>
      </c>
      <c r="I416">
        <v>2</v>
      </c>
      <c r="J416" s="7">
        <v>3847.67</v>
      </c>
      <c r="K416" t="s">
        <v>12</v>
      </c>
      <c r="L416" t="s">
        <v>11</v>
      </c>
      <c r="M416" t="s">
        <v>41</v>
      </c>
    </row>
    <row r="417" spans="1:13" x14ac:dyDescent="0.25">
      <c r="A417" t="s">
        <v>445</v>
      </c>
      <c r="B417">
        <v>1991</v>
      </c>
      <c r="C417">
        <f t="shared" si="25"/>
        <v>8</v>
      </c>
      <c r="D417" t="str">
        <f t="shared" si="26"/>
        <v>19-8-1991</v>
      </c>
      <c r="E417" t="s">
        <v>34</v>
      </c>
      <c r="F417" s="14" t="str">
        <f t="shared" si="24"/>
        <v>19-Aug-1991</v>
      </c>
      <c r="G417">
        <v>19</v>
      </c>
      <c r="H417">
        <f t="shared" si="27"/>
        <v>31</v>
      </c>
      <c r="I417">
        <v>0</v>
      </c>
      <c r="J417" s="7">
        <v>3857.76</v>
      </c>
      <c r="K417" t="s">
        <v>12</v>
      </c>
      <c r="L417" t="s">
        <v>16</v>
      </c>
      <c r="M417" t="s">
        <v>167</v>
      </c>
    </row>
    <row r="418" spans="1:13" x14ac:dyDescent="0.25">
      <c r="A418" t="s">
        <v>446</v>
      </c>
      <c r="B418">
        <v>2001</v>
      </c>
      <c r="C418">
        <f t="shared" si="25"/>
        <v>6</v>
      </c>
      <c r="D418" t="str">
        <f t="shared" si="26"/>
        <v>6-6-2001</v>
      </c>
      <c r="E418" t="s">
        <v>18</v>
      </c>
      <c r="F418" s="14" t="str">
        <f t="shared" si="24"/>
        <v>6-Jun-2001</v>
      </c>
      <c r="G418">
        <v>6</v>
      </c>
      <c r="H418">
        <f t="shared" si="27"/>
        <v>22</v>
      </c>
      <c r="I418">
        <v>0</v>
      </c>
      <c r="J418" s="7">
        <v>3858.51</v>
      </c>
      <c r="K418" t="s">
        <v>11</v>
      </c>
      <c r="L418" t="s">
        <v>12</v>
      </c>
      <c r="M418" t="s">
        <v>199</v>
      </c>
    </row>
    <row r="419" spans="1:13" x14ac:dyDescent="0.25">
      <c r="A419" t="s">
        <v>447</v>
      </c>
      <c r="B419">
        <v>2001</v>
      </c>
      <c r="C419">
        <f t="shared" si="25"/>
        <v>10</v>
      </c>
      <c r="D419" t="str">
        <f t="shared" si="26"/>
        <v>18-10-2001</v>
      </c>
      <c r="E419" t="s">
        <v>36</v>
      </c>
      <c r="F419" s="14" t="str">
        <f t="shared" si="24"/>
        <v>18-Oct-2001</v>
      </c>
      <c r="G419">
        <v>18</v>
      </c>
      <c r="H419">
        <f t="shared" si="27"/>
        <v>21</v>
      </c>
      <c r="I419">
        <v>3</v>
      </c>
      <c r="J419" s="7">
        <v>3861.21</v>
      </c>
      <c r="K419" t="s">
        <v>11</v>
      </c>
      <c r="L419" t="s">
        <v>11</v>
      </c>
      <c r="M419" t="s">
        <v>167</v>
      </c>
    </row>
    <row r="420" spans="1:13" x14ac:dyDescent="0.25">
      <c r="A420" t="s">
        <v>448</v>
      </c>
      <c r="B420">
        <v>1990</v>
      </c>
      <c r="C420">
        <f t="shared" si="25"/>
        <v>6</v>
      </c>
      <c r="D420" t="str">
        <f t="shared" si="26"/>
        <v>24-6-1990</v>
      </c>
      <c r="E420" t="s">
        <v>18</v>
      </c>
      <c r="F420" s="14" t="str">
        <f t="shared" si="24"/>
        <v>24-Jun-1990</v>
      </c>
      <c r="G420">
        <v>24</v>
      </c>
      <c r="H420">
        <f t="shared" si="27"/>
        <v>32</v>
      </c>
      <c r="I420">
        <v>0</v>
      </c>
      <c r="J420" s="7">
        <v>3866.86</v>
      </c>
      <c r="K420" t="s">
        <v>16</v>
      </c>
      <c r="L420" t="s">
        <v>16</v>
      </c>
      <c r="M420" t="s">
        <v>23</v>
      </c>
    </row>
    <row r="421" spans="1:13" x14ac:dyDescent="0.25">
      <c r="A421" t="s">
        <v>449</v>
      </c>
      <c r="B421">
        <v>1991</v>
      </c>
      <c r="C421">
        <f t="shared" si="25"/>
        <v>7</v>
      </c>
      <c r="D421" t="str">
        <f t="shared" si="26"/>
        <v>25-7-1991</v>
      </c>
      <c r="E421" t="s">
        <v>10</v>
      </c>
      <c r="F421" s="14" t="str">
        <f t="shared" si="24"/>
        <v>25-Jul-1991</v>
      </c>
      <c r="G421">
        <v>25</v>
      </c>
      <c r="H421">
        <f t="shared" si="27"/>
        <v>31</v>
      </c>
      <c r="I421">
        <v>1</v>
      </c>
      <c r="J421" s="7">
        <v>3875.73</v>
      </c>
      <c r="K421" t="s">
        <v>11</v>
      </c>
      <c r="L421" t="s">
        <v>12</v>
      </c>
      <c r="M421" t="s">
        <v>13</v>
      </c>
    </row>
    <row r="422" spans="1:13" x14ac:dyDescent="0.25">
      <c r="A422" t="s">
        <v>450</v>
      </c>
      <c r="B422">
        <v>1996</v>
      </c>
      <c r="C422">
        <f t="shared" si="25"/>
        <v>10</v>
      </c>
      <c r="D422" t="str">
        <f t="shared" si="26"/>
        <v>23-10-1996</v>
      </c>
      <c r="E422" t="s">
        <v>36</v>
      </c>
      <c r="F422" s="14" t="str">
        <f t="shared" si="24"/>
        <v>23-Oct-1996</v>
      </c>
      <c r="G422">
        <v>23</v>
      </c>
      <c r="H422">
        <f t="shared" si="27"/>
        <v>26</v>
      </c>
      <c r="I422">
        <v>2</v>
      </c>
      <c r="J422" s="7">
        <v>3877.3</v>
      </c>
      <c r="K422" t="s">
        <v>16</v>
      </c>
      <c r="L422" t="s">
        <v>12</v>
      </c>
      <c r="M422" t="s">
        <v>23</v>
      </c>
    </row>
    <row r="423" spans="1:13" x14ac:dyDescent="0.25">
      <c r="A423" t="s">
        <v>451</v>
      </c>
      <c r="B423">
        <v>2004</v>
      </c>
      <c r="C423">
        <f t="shared" si="25"/>
        <v>7</v>
      </c>
      <c r="D423" t="str">
        <f t="shared" si="26"/>
        <v>13-7-2004</v>
      </c>
      <c r="E423" t="s">
        <v>10</v>
      </c>
      <c r="F423" s="14" t="str">
        <f t="shared" si="24"/>
        <v>13-Jul-2004</v>
      </c>
      <c r="G423">
        <v>13</v>
      </c>
      <c r="H423">
        <f t="shared" si="27"/>
        <v>18</v>
      </c>
      <c r="I423">
        <v>0</v>
      </c>
      <c r="J423" s="7">
        <v>3889.2</v>
      </c>
      <c r="K423" t="s">
        <v>11</v>
      </c>
      <c r="L423" t="s">
        <v>11</v>
      </c>
      <c r="M423" t="s">
        <v>23</v>
      </c>
    </row>
    <row r="424" spans="1:13" x14ac:dyDescent="0.25">
      <c r="A424" t="s">
        <v>452</v>
      </c>
      <c r="B424">
        <v>1993</v>
      </c>
      <c r="C424">
        <f t="shared" si="25"/>
        <v>9</v>
      </c>
      <c r="D424" t="str">
        <f t="shared" si="26"/>
        <v>14-9-1993</v>
      </c>
      <c r="E424" t="s">
        <v>20</v>
      </c>
      <c r="F424" s="14" t="str">
        <f t="shared" si="24"/>
        <v>14-Sep-1993</v>
      </c>
      <c r="G424">
        <v>14</v>
      </c>
      <c r="H424">
        <f t="shared" si="27"/>
        <v>29</v>
      </c>
      <c r="I424">
        <v>0</v>
      </c>
      <c r="J424" s="7">
        <v>3898.35</v>
      </c>
      <c r="K424" t="s">
        <v>11</v>
      </c>
      <c r="L424" t="s">
        <v>11</v>
      </c>
      <c r="M424" t="s">
        <v>23</v>
      </c>
    </row>
    <row r="425" spans="1:13" x14ac:dyDescent="0.25">
      <c r="A425" t="s">
        <v>453</v>
      </c>
      <c r="B425">
        <v>1981</v>
      </c>
      <c r="C425">
        <f t="shared" si="25"/>
        <v>8</v>
      </c>
      <c r="D425" t="str">
        <f t="shared" si="26"/>
        <v>27-8-1981</v>
      </c>
      <c r="E425" t="s">
        <v>34</v>
      </c>
      <c r="F425" s="14" t="str">
        <f t="shared" si="24"/>
        <v>27-Aug-1981</v>
      </c>
      <c r="G425">
        <v>27</v>
      </c>
      <c r="H425">
        <f t="shared" si="27"/>
        <v>41</v>
      </c>
      <c r="I425">
        <v>1</v>
      </c>
      <c r="J425" s="7">
        <v>3902.07</v>
      </c>
      <c r="K425" t="s">
        <v>11</v>
      </c>
      <c r="L425" t="s">
        <v>11</v>
      </c>
      <c r="M425" t="s">
        <v>13</v>
      </c>
    </row>
    <row r="426" spans="1:13" x14ac:dyDescent="0.25">
      <c r="A426" t="s">
        <v>454</v>
      </c>
      <c r="B426">
        <v>1997</v>
      </c>
      <c r="C426">
        <f t="shared" si="25"/>
        <v>11</v>
      </c>
      <c r="D426" t="str">
        <f t="shared" si="26"/>
        <v>24-11-1997</v>
      </c>
      <c r="E426" t="s">
        <v>15</v>
      </c>
      <c r="F426" s="14" t="str">
        <f t="shared" si="24"/>
        <v>24-Nov-1997</v>
      </c>
      <c r="G426">
        <v>24</v>
      </c>
      <c r="H426">
        <f t="shared" si="27"/>
        <v>25</v>
      </c>
      <c r="I426">
        <v>3</v>
      </c>
      <c r="J426" s="7">
        <v>3906.13</v>
      </c>
      <c r="K426" t="s">
        <v>12</v>
      </c>
      <c r="L426" t="s">
        <v>12</v>
      </c>
      <c r="M426" t="s">
        <v>41</v>
      </c>
    </row>
    <row r="427" spans="1:13" x14ac:dyDescent="0.25">
      <c r="A427" t="s">
        <v>455</v>
      </c>
      <c r="B427">
        <v>1985</v>
      </c>
      <c r="C427">
        <f t="shared" si="25"/>
        <v>7</v>
      </c>
      <c r="D427" t="str">
        <f t="shared" si="26"/>
        <v>5-7-1985</v>
      </c>
      <c r="E427" t="s">
        <v>10</v>
      </c>
      <c r="F427" s="14" t="str">
        <f t="shared" si="24"/>
        <v>5-Jul-1985</v>
      </c>
      <c r="G427">
        <v>5</v>
      </c>
      <c r="H427">
        <f t="shared" si="27"/>
        <v>37</v>
      </c>
      <c r="I427">
        <v>3</v>
      </c>
      <c r="J427" s="7">
        <v>3910.44</v>
      </c>
      <c r="K427" t="s">
        <v>11</v>
      </c>
      <c r="L427" t="s">
        <v>11</v>
      </c>
      <c r="M427" t="s">
        <v>13</v>
      </c>
    </row>
    <row r="428" spans="1:13" x14ac:dyDescent="0.25">
      <c r="A428" t="s">
        <v>456</v>
      </c>
      <c r="B428">
        <v>2000</v>
      </c>
      <c r="C428">
        <f t="shared" si="25"/>
        <v>7</v>
      </c>
      <c r="D428" t="str">
        <f t="shared" si="26"/>
        <v>10-7-2000</v>
      </c>
      <c r="E428" t="s">
        <v>10</v>
      </c>
      <c r="F428" s="14" t="str">
        <f t="shared" si="24"/>
        <v>10-Jul-2000</v>
      </c>
      <c r="G428">
        <v>10</v>
      </c>
      <c r="H428">
        <f t="shared" si="27"/>
        <v>22</v>
      </c>
      <c r="I428">
        <v>2</v>
      </c>
      <c r="J428" s="7">
        <v>3925.76</v>
      </c>
      <c r="K428" t="s">
        <v>11</v>
      </c>
      <c r="L428" t="s">
        <v>11</v>
      </c>
      <c r="M428" t="s">
        <v>246</v>
      </c>
    </row>
    <row r="429" spans="1:13" x14ac:dyDescent="0.25">
      <c r="A429" t="s">
        <v>457</v>
      </c>
      <c r="B429">
        <v>2002</v>
      </c>
      <c r="C429">
        <f t="shared" si="25"/>
        <v>6</v>
      </c>
      <c r="D429" t="str">
        <f t="shared" si="26"/>
        <v>15-6-2002</v>
      </c>
      <c r="E429" t="s">
        <v>18</v>
      </c>
      <c r="F429" s="14" t="str">
        <f t="shared" si="24"/>
        <v>15-Jun-2002</v>
      </c>
      <c r="G429">
        <v>15</v>
      </c>
      <c r="H429">
        <f t="shared" si="27"/>
        <v>20</v>
      </c>
      <c r="I429">
        <v>0</v>
      </c>
      <c r="J429" s="7">
        <v>3931.51</v>
      </c>
      <c r="K429" t="s">
        <v>11</v>
      </c>
      <c r="L429" t="s">
        <v>12</v>
      </c>
      <c r="M429" t="s">
        <v>41</v>
      </c>
    </row>
    <row r="430" spans="1:13" x14ac:dyDescent="0.25">
      <c r="A430" t="s">
        <v>458</v>
      </c>
      <c r="B430">
        <v>1988</v>
      </c>
      <c r="C430">
        <f t="shared" si="25"/>
        <v>10</v>
      </c>
      <c r="D430" t="str">
        <f t="shared" si="26"/>
        <v>24-10-1988</v>
      </c>
      <c r="E430" t="s">
        <v>36</v>
      </c>
      <c r="F430" s="14" t="str">
        <f t="shared" si="24"/>
        <v>24-Oct-1988</v>
      </c>
      <c r="G430">
        <v>24</v>
      </c>
      <c r="H430">
        <f t="shared" si="27"/>
        <v>34</v>
      </c>
      <c r="I430">
        <v>0</v>
      </c>
      <c r="J430" s="7">
        <v>3935.18</v>
      </c>
      <c r="K430" t="s">
        <v>12</v>
      </c>
      <c r="L430" t="s">
        <v>16</v>
      </c>
      <c r="M430" t="s">
        <v>13</v>
      </c>
    </row>
    <row r="431" spans="1:13" x14ac:dyDescent="0.25">
      <c r="A431" t="s">
        <v>459</v>
      </c>
      <c r="B431">
        <v>1993</v>
      </c>
      <c r="C431">
        <f t="shared" si="25"/>
        <v>9</v>
      </c>
      <c r="D431" t="str">
        <f t="shared" si="26"/>
        <v>29-9-1993</v>
      </c>
      <c r="E431" t="s">
        <v>20</v>
      </c>
      <c r="F431" s="14" t="str">
        <f t="shared" si="24"/>
        <v>29-Sep-1993</v>
      </c>
      <c r="G431">
        <v>29</v>
      </c>
      <c r="H431">
        <f t="shared" si="27"/>
        <v>29</v>
      </c>
      <c r="I431">
        <v>0</v>
      </c>
      <c r="J431" s="7">
        <v>3943.6</v>
      </c>
      <c r="K431" t="s">
        <v>11</v>
      </c>
      <c r="L431" t="s">
        <v>12</v>
      </c>
      <c r="M431" t="s">
        <v>246</v>
      </c>
    </row>
    <row r="432" spans="1:13" x14ac:dyDescent="0.25">
      <c r="A432" t="s">
        <v>460</v>
      </c>
      <c r="B432">
        <v>1993</v>
      </c>
      <c r="C432">
        <f t="shared" si="25"/>
        <v>11</v>
      </c>
      <c r="D432" t="str">
        <f t="shared" si="26"/>
        <v>11-11-1993</v>
      </c>
      <c r="E432" t="s">
        <v>15</v>
      </c>
      <c r="F432" s="14" t="str">
        <f t="shared" si="24"/>
        <v>11-Nov-1993</v>
      </c>
      <c r="G432">
        <v>11</v>
      </c>
      <c r="H432">
        <f t="shared" si="27"/>
        <v>29</v>
      </c>
      <c r="I432">
        <v>1</v>
      </c>
      <c r="J432" s="7">
        <v>3947.41</v>
      </c>
      <c r="K432" t="s">
        <v>11</v>
      </c>
      <c r="L432" t="s">
        <v>11</v>
      </c>
      <c r="M432" t="s">
        <v>13</v>
      </c>
    </row>
    <row r="433" spans="1:13" x14ac:dyDescent="0.25">
      <c r="A433" t="s">
        <v>461</v>
      </c>
      <c r="B433">
        <v>1999</v>
      </c>
      <c r="C433">
        <f t="shared" si="25"/>
        <v>7</v>
      </c>
      <c r="D433" t="str">
        <f t="shared" si="26"/>
        <v>10-7-1999</v>
      </c>
      <c r="E433" t="s">
        <v>10</v>
      </c>
      <c r="F433" s="14" t="str">
        <f t="shared" si="24"/>
        <v>10-Jul-1999</v>
      </c>
      <c r="G433">
        <v>10</v>
      </c>
      <c r="H433">
        <f t="shared" si="27"/>
        <v>23</v>
      </c>
      <c r="I433">
        <v>0</v>
      </c>
      <c r="J433" s="7">
        <v>3955.98</v>
      </c>
      <c r="K433" t="s">
        <v>11</v>
      </c>
      <c r="L433" t="s">
        <v>12</v>
      </c>
      <c r="M433" t="s">
        <v>299</v>
      </c>
    </row>
    <row r="434" spans="1:13" x14ac:dyDescent="0.25">
      <c r="A434" t="s">
        <v>462</v>
      </c>
      <c r="B434">
        <v>1995</v>
      </c>
      <c r="C434">
        <f t="shared" si="25"/>
        <v>7</v>
      </c>
      <c r="D434" t="str">
        <f t="shared" si="26"/>
        <v>11-7-1995</v>
      </c>
      <c r="E434" t="s">
        <v>10</v>
      </c>
      <c r="F434" s="14" t="str">
        <f t="shared" si="24"/>
        <v>11-Jul-1995</v>
      </c>
      <c r="G434">
        <v>11</v>
      </c>
      <c r="H434">
        <f t="shared" si="27"/>
        <v>27</v>
      </c>
      <c r="I434">
        <v>1</v>
      </c>
      <c r="J434" s="7">
        <v>3956.07</v>
      </c>
      <c r="K434" t="s">
        <v>11</v>
      </c>
      <c r="L434" t="s">
        <v>11</v>
      </c>
      <c r="M434" t="s">
        <v>23</v>
      </c>
    </row>
    <row r="435" spans="1:13" x14ac:dyDescent="0.25">
      <c r="A435" t="s">
        <v>463</v>
      </c>
      <c r="B435">
        <v>1990</v>
      </c>
      <c r="C435">
        <f t="shared" si="25"/>
        <v>7</v>
      </c>
      <c r="D435" t="str">
        <f t="shared" si="26"/>
        <v>29-7-1990</v>
      </c>
      <c r="E435" t="s">
        <v>10</v>
      </c>
      <c r="F435" s="14" t="str">
        <f t="shared" si="24"/>
        <v>29-Jul-1990</v>
      </c>
      <c r="G435">
        <v>29</v>
      </c>
      <c r="H435">
        <f t="shared" si="27"/>
        <v>32</v>
      </c>
      <c r="I435">
        <v>0</v>
      </c>
      <c r="J435" s="7">
        <v>3972.92</v>
      </c>
      <c r="K435" t="s">
        <v>11</v>
      </c>
      <c r="L435" t="s">
        <v>12</v>
      </c>
      <c r="M435" t="s">
        <v>13</v>
      </c>
    </row>
    <row r="436" spans="1:13" x14ac:dyDescent="0.25">
      <c r="A436" t="s">
        <v>464</v>
      </c>
      <c r="B436">
        <v>1996</v>
      </c>
      <c r="C436">
        <f t="shared" si="25"/>
        <v>8</v>
      </c>
      <c r="D436" t="str">
        <f t="shared" si="26"/>
        <v>17-8-1996</v>
      </c>
      <c r="E436" t="s">
        <v>34</v>
      </c>
      <c r="F436" s="14" t="str">
        <f t="shared" si="24"/>
        <v>17-Aug-1996</v>
      </c>
      <c r="G436">
        <v>17</v>
      </c>
      <c r="H436">
        <f t="shared" si="27"/>
        <v>26</v>
      </c>
      <c r="I436">
        <v>2</v>
      </c>
      <c r="J436" s="7">
        <v>3981.98</v>
      </c>
      <c r="K436" t="s">
        <v>11</v>
      </c>
      <c r="L436" t="s">
        <v>11</v>
      </c>
      <c r="M436" t="s">
        <v>13</v>
      </c>
    </row>
    <row r="437" spans="1:13" x14ac:dyDescent="0.25">
      <c r="A437" t="s">
        <v>465</v>
      </c>
      <c r="B437">
        <v>1996</v>
      </c>
      <c r="C437">
        <f t="shared" si="25"/>
        <v>9</v>
      </c>
      <c r="D437" t="str">
        <f t="shared" si="26"/>
        <v>8-9-1996</v>
      </c>
      <c r="E437" t="s">
        <v>20</v>
      </c>
      <c r="F437" s="14" t="str">
        <f t="shared" si="24"/>
        <v>8-Sep-1996</v>
      </c>
      <c r="G437">
        <v>8</v>
      </c>
      <c r="H437">
        <f t="shared" si="27"/>
        <v>26</v>
      </c>
      <c r="I437">
        <v>2</v>
      </c>
      <c r="J437" s="7">
        <v>3987.93</v>
      </c>
      <c r="K437" t="s">
        <v>11</v>
      </c>
      <c r="L437" t="s">
        <v>11</v>
      </c>
      <c r="M437" t="s">
        <v>41</v>
      </c>
    </row>
    <row r="438" spans="1:13" x14ac:dyDescent="0.25">
      <c r="A438" t="s">
        <v>466</v>
      </c>
      <c r="B438">
        <v>1990</v>
      </c>
      <c r="C438">
        <f t="shared" si="25"/>
        <v>11</v>
      </c>
      <c r="D438" t="str">
        <f t="shared" si="26"/>
        <v>22-11-1990</v>
      </c>
      <c r="E438" t="s">
        <v>15</v>
      </c>
      <c r="F438" s="14" t="str">
        <f t="shared" si="24"/>
        <v>22-Nov-1990</v>
      </c>
      <c r="G438">
        <v>22</v>
      </c>
      <c r="H438">
        <f t="shared" si="27"/>
        <v>32</v>
      </c>
      <c r="I438">
        <v>0</v>
      </c>
      <c r="J438" s="7">
        <v>3989.84</v>
      </c>
      <c r="K438" t="s">
        <v>11</v>
      </c>
      <c r="L438" t="s">
        <v>11</v>
      </c>
      <c r="M438" t="s">
        <v>41</v>
      </c>
    </row>
    <row r="439" spans="1:13" x14ac:dyDescent="0.25">
      <c r="A439" t="s">
        <v>467</v>
      </c>
      <c r="B439">
        <v>1990</v>
      </c>
      <c r="C439">
        <f t="shared" si="25"/>
        <v>11</v>
      </c>
      <c r="D439" t="str">
        <f t="shared" si="26"/>
        <v>1-11-1990</v>
      </c>
      <c r="E439" t="s">
        <v>15</v>
      </c>
      <c r="F439" s="14" t="str">
        <f t="shared" si="24"/>
        <v>1-Nov-1990</v>
      </c>
      <c r="G439">
        <v>1</v>
      </c>
      <c r="H439">
        <f t="shared" si="27"/>
        <v>32</v>
      </c>
      <c r="I439">
        <v>0</v>
      </c>
      <c r="J439" s="7">
        <v>3994.18</v>
      </c>
      <c r="K439" t="s">
        <v>11</v>
      </c>
      <c r="L439" t="s">
        <v>11</v>
      </c>
      <c r="M439" t="s">
        <v>13</v>
      </c>
    </row>
    <row r="440" spans="1:13" x14ac:dyDescent="0.25">
      <c r="A440" t="s">
        <v>468</v>
      </c>
      <c r="B440">
        <v>1989</v>
      </c>
      <c r="C440">
        <f t="shared" si="25"/>
        <v>7</v>
      </c>
      <c r="D440" t="str">
        <f t="shared" si="26"/>
        <v>10-7-1989</v>
      </c>
      <c r="E440" t="s">
        <v>10</v>
      </c>
      <c r="F440" s="14" t="str">
        <f t="shared" si="24"/>
        <v>10-Jul-1989</v>
      </c>
      <c r="G440">
        <v>10</v>
      </c>
      <c r="H440">
        <f t="shared" si="27"/>
        <v>33</v>
      </c>
      <c r="I440">
        <v>3</v>
      </c>
      <c r="J440" s="7">
        <v>4002.36</v>
      </c>
      <c r="K440" t="s">
        <v>11</v>
      </c>
      <c r="L440" t="s">
        <v>16</v>
      </c>
      <c r="M440" t="s">
        <v>13</v>
      </c>
    </row>
    <row r="441" spans="1:13" x14ac:dyDescent="0.25">
      <c r="A441" t="s">
        <v>469</v>
      </c>
      <c r="B441">
        <v>2000</v>
      </c>
      <c r="C441">
        <f t="shared" si="25"/>
        <v>9</v>
      </c>
      <c r="D441" t="str">
        <f t="shared" si="26"/>
        <v>13-9-2000</v>
      </c>
      <c r="E441" t="s">
        <v>20</v>
      </c>
      <c r="F441" s="14" t="str">
        <f t="shared" si="24"/>
        <v>13-Sep-2000</v>
      </c>
      <c r="G441">
        <v>13</v>
      </c>
      <c r="H441">
        <f t="shared" si="27"/>
        <v>22</v>
      </c>
      <c r="I441">
        <v>3</v>
      </c>
      <c r="J441" s="7">
        <v>4005.42</v>
      </c>
      <c r="K441" t="s">
        <v>11</v>
      </c>
      <c r="L441" t="s">
        <v>16</v>
      </c>
      <c r="M441" t="s">
        <v>163</v>
      </c>
    </row>
    <row r="442" spans="1:13" x14ac:dyDescent="0.25">
      <c r="A442" t="s">
        <v>470</v>
      </c>
      <c r="B442">
        <v>1992</v>
      </c>
      <c r="C442">
        <f t="shared" si="25"/>
        <v>10</v>
      </c>
      <c r="D442" t="str">
        <f t="shared" si="26"/>
        <v>11-10-1992</v>
      </c>
      <c r="E442" t="s">
        <v>36</v>
      </c>
      <c r="F442" s="14" t="str">
        <f t="shared" si="24"/>
        <v>11-Oct-1992</v>
      </c>
      <c r="G442">
        <v>11</v>
      </c>
      <c r="H442">
        <f t="shared" si="27"/>
        <v>30</v>
      </c>
      <c r="I442">
        <v>1</v>
      </c>
      <c r="J442" s="7">
        <v>4032.24</v>
      </c>
      <c r="K442" t="s">
        <v>12</v>
      </c>
      <c r="L442" t="s">
        <v>12</v>
      </c>
      <c r="M442" t="s">
        <v>23</v>
      </c>
    </row>
    <row r="443" spans="1:13" x14ac:dyDescent="0.25">
      <c r="A443" t="s">
        <v>471</v>
      </c>
      <c r="B443">
        <v>1984</v>
      </c>
      <c r="C443">
        <f t="shared" si="25"/>
        <v>7</v>
      </c>
      <c r="D443" t="str">
        <f t="shared" si="26"/>
        <v>7-7-1984</v>
      </c>
      <c r="E443" t="s">
        <v>10</v>
      </c>
      <c r="F443" s="14" t="str">
        <f t="shared" si="24"/>
        <v>7-Jul-1984</v>
      </c>
      <c r="G443">
        <v>7</v>
      </c>
      <c r="H443">
        <f t="shared" si="27"/>
        <v>38</v>
      </c>
      <c r="I443">
        <v>3</v>
      </c>
      <c r="J443" s="7">
        <v>4038.41</v>
      </c>
      <c r="K443" t="s">
        <v>11</v>
      </c>
      <c r="L443" t="s">
        <v>16</v>
      </c>
      <c r="M443" t="s">
        <v>13</v>
      </c>
    </row>
    <row r="444" spans="1:13" x14ac:dyDescent="0.25">
      <c r="A444" t="s">
        <v>472</v>
      </c>
      <c r="B444">
        <v>1983</v>
      </c>
      <c r="C444">
        <f t="shared" si="25"/>
        <v>11</v>
      </c>
      <c r="D444" t="str">
        <f t="shared" si="26"/>
        <v>10-11-1983</v>
      </c>
      <c r="E444" t="s">
        <v>15</v>
      </c>
      <c r="F444" s="14" t="str">
        <f t="shared" si="24"/>
        <v>10-Nov-1983</v>
      </c>
      <c r="G444">
        <v>10</v>
      </c>
      <c r="H444">
        <f t="shared" si="27"/>
        <v>39</v>
      </c>
      <c r="I444">
        <v>3</v>
      </c>
      <c r="J444" s="7">
        <v>4039.9</v>
      </c>
      <c r="K444" t="s">
        <v>11</v>
      </c>
      <c r="L444" t="s">
        <v>16</v>
      </c>
      <c r="M444" t="s">
        <v>13</v>
      </c>
    </row>
    <row r="445" spans="1:13" x14ac:dyDescent="0.25">
      <c r="A445" t="s">
        <v>473</v>
      </c>
      <c r="B445">
        <v>1993</v>
      </c>
      <c r="C445">
        <f t="shared" si="25"/>
        <v>12</v>
      </c>
      <c r="D445" t="str">
        <f t="shared" si="26"/>
        <v>26-12-1993</v>
      </c>
      <c r="E445" t="s">
        <v>30</v>
      </c>
      <c r="F445" s="14" t="str">
        <f t="shared" si="24"/>
        <v>26-Dec-1993</v>
      </c>
      <c r="G445">
        <v>26</v>
      </c>
      <c r="H445">
        <f t="shared" si="27"/>
        <v>29</v>
      </c>
      <c r="I445">
        <v>1</v>
      </c>
      <c r="J445" s="7">
        <v>4040.56</v>
      </c>
      <c r="K445" t="s">
        <v>12</v>
      </c>
      <c r="L445" t="s">
        <v>12</v>
      </c>
      <c r="M445" t="s">
        <v>163</v>
      </c>
    </row>
    <row r="446" spans="1:13" x14ac:dyDescent="0.25">
      <c r="A446" t="s">
        <v>474</v>
      </c>
      <c r="B446">
        <v>1988</v>
      </c>
      <c r="C446">
        <f t="shared" si="25"/>
        <v>11</v>
      </c>
      <c r="D446" t="str">
        <f t="shared" si="26"/>
        <v>30-11-1988</v>
      </c>
      <c r="E446" t="s">
        <v>15</v>
      </c>
      <c r="F446" s="14" t="str">
        <f t="shared" si="24"/>
        <v>30-Nov-1988</v>
      </c>
      <c r="G446">
        <v>30</v>
      </c>
      <c r="H446">
        <f t="shared" si="27"/>
        <v>34</v>
      </c>
      <c r="I446">
        <v>3</v>
      </c>
      <c r="J446" s="7">
        <v>4047.94</v>
      </c>
      <c r="K446" t="s">
        <v>11</v>
      </c>
      <c r="L446" t="s">
        <v>16</v>
      </c>
      <c r="M446" t="s">
        <v>13</v>
      </c>
    </row>
    <row r="447" spans="1:13" x14ac:dyDescent="0.25">
      <c r="A447" t="s">
        <v>475</v>
      </c>
      <c r="B447">
        <v>1993</v>
      </c>
      <c r="C447">
        <f t="shared" si="25"/>
        <v>8</v>
      </c>
      <c r="D447" t="str">
        <f t="shared" si="26"/>
        <v>13-8-1993</v>
      </c>
      <c r="E447" t="s">
        <v>34</v>
      </c>
      <c r="F447" s="14" t="str">
        <f t="shared" si="24"/>
        <v>13-Aug-1993</v>
      </c>
      <c r="G447">
        <v>13</v>
      </c>
      <c r="H447">
        <f t="shared" si="27"/>
        <v>29</v>
      </c>
      <c r="I447">
        <v>2</v>
      </c>
      <c r="J447" s="7">
        <v>4058.12</v>
      </c>
      <c r="K447" t="s">
        <v>11</v>
      </c>
      <c r="L447" t="s">
        <v>16</v>
      </c>
      <c r="M447" t="s">
        <v>13</v>
      </c>
    </row>
    <row r="448" spans="1:13" x14ac:dyDescent="0.25">
      <c r="A448" t="s">
        <v>476</v>
      </c>
      <c r="B448">
        <v>1995</v>
      </c>
      <c r="C448">
        <f t="shared" si="25"/>
        <v>9</v>
      </c>
      <c r="D448" t="str">
        <f t="shared" si="26"/>
        <v>14-9-1995</v>
      </c>
      <c r="E448" t="s">
        <v>20</v>
      </c>
      <c r="F448" s="14" t="str">
        <f t="shared" si="24"/>
        <v>14-Sep-1995</v>
      </c>
      <c r="G448">
        <v>14</v>
      </c>
      <c r="H448">
        <f t="shared" si="27"/>
        <v>27</v>
      </c>
      <c r="I448">
        <v>2</v>
      </c>
      <c r="J448" s="7">
        <v>4058.71</v>
      </c>
      <c r="K448" t="s">
        <v>12</v>
      </c>
      <c r="L448" t="s">
        <v>12</v>
      </c>
      <c r="M448" t="s">
        <v>23</v>
      </c>
    </row>
    <row r="449" spans="1:13" x14ac:dyDescent="0.25">
      <c r="A449" t="s">
        <v>477</v>
      </c>
      <c r="B449">
        <v>1983</v>
      </c>
      <c r="C449">
        <f t="shared" si="25"/>
        <v>9</v>
      </c>
      <c r="D449" t="str">
        <f t="shared" si="26"/>
        <v>16-9-1983</v>
      </c>
      <c r="E449" t="s">
        <v>20</v>
      </c>
      <c r="F449" s="14" t="str">
        <f t="shared" si="24"/>
        <v>16-Sep-1983</v>
      </c>
      <c r="G449">
        <v>16</v>
      </c>
      <c r="H449">
        <f t="shared" si="27"/>
        <v>39</v>
      </c>
      <c r="I449">
        <v>3</v>
      </c>
      <c r="J449" s="7">
        <v>4070.42</v>
      </c>
      <c r="K449" t="s">
        <v>11</v>
      </c>
      <c r="L449" t="s">
        <v>16</v>
      </c>
      <c r="M449" t="s">
        <v>13</v>
      </c>
    </row>
    <row r="450" spans="1:13" x14ac:dyDescent="0.25">
      <c r="A450" t="s">
        <v>478</v>
      </c>
      <c r="B450">
        <v>2002</v>
      </c>
      <c r="C450">
        <f t="shared" si="25"/>
        <v>10</v>
      </c>
      <c r="D450" t="str">
        <f t="shared" si="26"/>
        <v>18-10-2002</v>
      </c>
      <c r="E450" t="s">
        <v>36</v>
      </c>
      <c r="F450" s="14" t="str">
        <f t="shared" ref="F450:F513" si="28">CONCATENATE(G450,"-",E450,"-",B450)</f>
        <v>18-Oct-2002</v>
      </c>
      <c r="G450">
        <v>18</v>
      </c>
      <c r="H450">
        <f t="shared" si="27"/>
        <v>20</v>
      </c>
      <c r="I450">
        <v>0</v>
      </c>
      <c r="J450" s="7">
        <v>4070.51</v>
      </c>
      <c r="K450" t="s">
        <v>11</v>
      </c>
      <c r="L450" t="s">
        <v>16</v>
      </c>
      <c r="M450" t="s">
        <v>23</v>
      </c>
    </row>
    <row r="451" spans="1:13" x14ac:dyDescent="0.25">
      <c r="A451" t="s">
        <v>479</v>
      </c>
      <c r="B451">
        <v>1990</v>
      </c>
      <c r="C451">
        <f t="shared" ref="C451:C514" si="29">MONTH(DATEVALUE(F451))</f>
        <v>12</v>
      </c>
      <c r="D451" t="str">
        <f t="shared" ref="D451:D514" si="30">CONCATENATE(G451,"-",C451,"-",B451)</f>
        <v>1-12-1990</v>
      </c>
      <c r="E451" t="s">
        <v>30</v>
      </c>
      <c r="F451" s="14" t="str">
        <f t="shared" si="28"/>
        <v>1-Dec-1990</v>
      </c>
      <c r="G451">
        <v>1</v>
      </c>
      <c r="H451">
        <f t="shared" si="27"/>
        <v>32</v>
      </c>
      <c r="I451">
        <v>1</v>
      </c>
      <c r="J451" s="7">
        <v>4074.45</v>
      </c>
      <c r="K451" t="s">
        <v>12</v>
      </c>
      <c r="L451" t="s">
        <v>11</v>
      </c>
      <c r="M451" t="s">
        <v>13</v>
      </c>
    </row>
    <row r="452" spans="1:13" x14ac:dyDescent="0.25">
      <c r="A452" t="s">
        <v>480</v>
      </c>
      <c r="B452">
        <v>1990</v>
      </c>
      <c r="C452">
        <f t="shared" si="29"/>
        <v>12</v>
      </c>
      <c r="D452" t="str">
        <f t="shared" si="30"/>
        <v>14-12-1990</v>
      </c>
      <c r="E452" t="s">
        <v>30</v>
      </c>
      <c r="F452" s="14" t="str">
        <f t="shared" si="28"/>
        <v>14-Dec-1990</v>
      </c>
      <c r="G452">
        <v>14</v>
      </c>
      <c r="H452">
        <f t="shared" si="27"/>
        <v>32</v>
      </c>
      <c r="I452">
        <v>1</v>
      </c>
      <c r="J452" s="7">
        <v>4076.5</v>
      </c>
      <c r="K452" t="s">
        <v>11</v>
      </c>
      <c r="L452" t="s">
        <v>12</v>
      </c>
      <c r="M452" t="s">
        <v>41</v>
      </c>
    </row>
    <row r="453" spans="1:13" x14ac:dyDescent="0.25">
      <c r="A453" t="s">
        <v>481</v>
      </c>
      <c r="B453">
        <v>1994</v>
      </c>
      <c r="C453">
        <f t="shared" si="29"/>
        <v>8</v>
      </c>
      <c r="D453" t="str">
        <f t="shared" si="30"/>
        <v>21-8-1994</v>
      </c>
      <c r="E453" t="s">
        <v>34</v>
      </c>
      <c r="F453" s="14" t="str">
        <f t="shared" si="28"/>
        <v>21-Aug-1994</v>
      </c>
      <c r="G453">
        <v>21</v>
      </c>
      <c r="H453">
        <f t="shared" ref="H453:H516" si="31">DATEDIF(F453,$P$2,"Y")</f>
        <v>28</v>
      </c>
      <c r="I453">
        <v>1</v>
      </c>
      <c r="J453" s="7">
        <v>4133.6400000000003</v>
      </c>
      <c r="K453" t="s">
        <v>11</v>
      </c>
      <c r="L453" t="s">
        <v>12</v>
      </c>
      <c r="M453" t="s">
        <v>23</v>
      </c>
    </row>
    <row r="454" spans="1:13" x14ac:dyDescent="0.25">
      <c r="A454" t="s">
        <v>482</v>
      </c>
      <c r="B454">
        <v>1991</v>
      </c>
      <c r="C454">
        <f t="shared" si="29"/>
        <v>8</v>
      </c>
      <c r="D454" t="str">
        <f t="shared" si="30"/>
        <v>6-8-1991</v>
      </c>
      <c r="E454" t="s">
        <v>34</v>
      </c>
      <c r="F454" s="14" t="str">
        <f t="shared" si="28"/>
        <v>6-Aug-1991</v>
      </c>
      <c r="G454">
        <v>6</v>
      </c>
      <c r="H454">
        <f t="shared" si="31"/>
        <v>31</v>
      </c>
      <c r="I454">
        <v>0</v>
      </c>
      <c r="J454" s="7">
        <v>4134.08</v>
      </c>
      <c r="K454" t="s">
        <v>11</v>
      </c>
      <c r="L454" t="s">
        <v>16</v>
      </c>
      <c r="M454" t="s">
        <v>23</v>
      </c>
    </row>
    <row r="455" spans="1:13" x14ac:dyDescent="0.25">
      <c r="A455" t="s">
        <v>483</v>
      </c>
      <c r="B455">
        <v>1992</v>
      </c>
      <c r="C455">
        <f t="shared" si="29"/>
        <v>6</v>
      </c>
      <c r="D455" t="str">
        <f t="shared" si="30"/>
        <v>18-6-1992</v>
      </c>
      <c r="E455" t="s">
        <v>18</v>
      </c>
      <c r="F455" s="14" t="str">
        <f t="shared" si="28"/>
        <v>18-Jun-1992</v>
      </c>
      <c r="G455">
        <v>18</v>
      </c>
      <c r="H455">
        <f t="shared" si="31"/>
        <v>30</v>
      </c>
      <c r="I455">
        <v>0</v>
      </c>
      <c r="J455" s="7">
        <v>4137.5200000000004</v>
      </c>
      <c r="K455" t="s">
        <v>11</v>
      </c>
      <c r="L455" t="s">
        <v>12</v>
      </c>
      <c r="M455" t="s">
        <v>246</v>
      </c>
    </row>
    <row r="456" spans="1:13" x14ac:dyDescent="0.25">
      <c r="A456" t="s">
        <v>484</v>
      </c>
      <c r="B456">
        <v>1992</v>
      </c>
      <c r="C456">
        <f t="shared" si="29"/>
        <v>6</v>
      </c>
      <c r="D456" t="str">
        <f t="shared" si="30"/>
        <v>28-6-1992</v>
      </c>
      <c r="E456" t="s">
        <v>18</v>
      </c>
      <c r="F456" s="14" t="str">
        <f t="shared" si="28"/>
        <v>28-Jun-1992</v>
      </c>
      <c r="G456">
        <v>28</v>
      </c>
      <c r="H456">
        <f t="shared" si="31"/>
        <v>30</v>
      </c>
      <c r="I456">
        <v>1</v>
      </c>
      <c r="J456" s="7">
        <v>4149.74</v>
      </c>
      <c r="K456" t="s">
        <v>11</v>
      </c>
      <c r="L456" t="s">
        <v>16</v>
      </c>
      <c r="M456" t="s">
        <v>41</v>
      </c>
    </row>
    <row r="457" spans="1:13" x14ac:dyDescent="0.25">
      <c r="A457" t="s">
        <v>485</v>
      </c>
      <c r="B457">
        <v>1992</v>
      </c>
      <c r="C457">
        <f t="shared" si="29"/>
        <v>8</v>
      </c>
      <c r="D457" t="str">
        <f t="shared" si="30"/>
        <v>4-8-1992</v>
      </c>
      <c r="E457" t="s">
        <v>34</v>
      </c>
      <c r="F457" s="14" t="str">
        <f t="shared" si="28"/>
        <v>4-Aug-1992</v>
      </c>
      <c r="G457">
        <v>4</v>
      </c>
      <c r="H457">
        <f t="shared" si="31"/>
        <v>30</v>
      </c>
      <c r="I457">
        <v>1</v>
      </c>
      <c r="J457" s="7">
        <v>4151.03</v>
      </c>
      <c r="K457" t="s">
        <v>11</v>
      </c>
      <c r="L457" t="s">
        <v>11</v>
      </c>
      <c r="M457" t="s">
        <v>13</v>
      </c>
    </row>
    <row r="458" spans="1:13" x14ac:dyDescent="0.25">
      <c r="A458" t="s">
        <v>486</v>
      </c>
      <c r="B458">
        <v>1998</v>
      </c>
      <c r="C458">
        <f t="shared" si="29"/>
        <v>11</v>
      </c>
      <c r="D458" t="str">
        <f t="shared" si="30"/>
        <v>26-11-1998</v>
      </c>
      <c r="E458" t="s">
        <v>15</v>
      </c>
      <c r="F458" s="14" t="str">
        <f t="shared" si="28"/>
        <v>26-Nov-1998</v>
      </c>
      <c r="G458">
        <v>26</v>
      </c>
      <c r="H458">
        <f t="shared" si="31"/>
        <v>24</v>
      </c>
      <c r="I458">
        <v>0</v>
      </c>
      <c r="J458" s="7">
        <v>4154.97</v>
      </c>
      <c r="K458" t="s">
        <v>11</v>
      </c>
      <c r="L458" t="s">
        <v>16</v>
      </c>
      <c r="M458" t="s">
        <v>23</v>
      </c>
    </row>
    <row r="459" spans="1:13" x14ac:dyDescent="0.25">
      <c r="A459" t="s">
        <v>487</v>
      </c>
      <c r="B459">
        <v>1984</v>
      </c>
      <c r="C459">
        <f t="shared" si="29"/>
        <v>9</v>
      </c>
      <c r="D459" t="str">
        <f t="shared" si="30"/>
        <v>16-9-1984</v>
      </c>
      <c r="E459" t="s">
        <v>20</v>
      </c>
      <c r="F459" s="14" t="str">
        <f t="shared" si="28"/>
        <v>16-Sep-1984</v>
      </c>
      <c r="G459">
        <v>16</v>
      </c>
      <c r="H459">
        <f t="shared" si="31"/>
        <v>38</v>
      </c>
      <c r="I459">
        <v>3</v>
      </c>
      <c r="J459" s="7">
        <v>4163.21</v>
      </c>
      <c r="K459" t="s">
        <v>11</v>
      </c>
      <c r="L459" t="s">
        <v>11</v>
      </c>
      <c r="M459" t="s">
        <v>23</v>
      </c>
    </row>
    <row r="460" spans="1:13" x14ac:dyDescent="0.25">
      <c r="A460" t="s">
        <v>488</v>
      </c>
      <c r="B460">
        <v>1989</v>
      </c>
      <c r="C460">
        <f t="shared" si="29"/>
        <v>6</v>
      </c>
      <c r="D460" t="str">
        <f t="shared" si="30"/>
        <v>25-6-1989</v>
      </c>
      <c r="E460" t="s">
        <v>18</v>
      </c>
      <c r="F460" s="14" t="str">
        <f t="shared" si="28"/>
        <v>25-Jun-1989</v>
      </c>
      <c r="G460">
        <v>25</v>
      </c>
      <c r="H460">
        <f t="shared" si="31"/>
        <v>33</v>
      </c>
      <c r="I460">
        <v>0</v>
      </c>
      <c r="J460" s="7">
        <v>4185.1000000000004</v>
      </c>
      <c r="K460" t="s">
        <v>11</v>
      </c>
      <c r="L460" t="s">
        <v>12</v>
      </c>
      <c r="M460" t="s">
        <v>13</v>
      </c>
    </row>
    <row r="461" spans="1:13" x14ac:dyDescent="0.25">
      <c r="A461" t="s">
        <v>489</v>
      </c>
      <c r="B461">
        <v>1995</v>
      </c>
      <c r="C461">
        <f t="shared" si="29"/>
        <v>10</v>
      </c>
      <c r="D461" t="str">
        <f t="shared" si="30"/>
        <v>3-10-1995</v>
      </c>
      <c r="E461" t="s">
        <v>36</v>
      </c>
      <c r="F461" s="14" t="str">
        <f t="shared" si="28"/>
        <v>3-Oct-1995</v>
      </c>
      <c r="G461">
        <v>3</v>
      </c>
      <c r="H461">
        <f t="shared" si="31"/>
        <v>27</v>
      </c>
      <c r="I461">
        <v>0</v>
      </c>
      <c r="J461" s="7">
        <v>4188.7299999999996</v>
      </c>
      <c r="K461" t="s">
        <v>11</v>
      </c>
      <c r="L461" t="s">
        <v>11</v>
      </c>
      <c r="M461" t="s">
        <v>199</v>
      </c>
    </row>
    <row r="462" spans="1:13" x14ac:dyDescent="0.25">
      <c r="A462" t="s">
        <v>490</v>
      </c>
      <c r="B462">
        <v>1997</v>
      </c>
      <c r="C462">
        <f t="shared" si="29"/>
        <v>9</v>
      </c>
      <c r="D462" t="str">
        <f t="shared" si="30"/>
        <v>6-9-1997</v>
      </c>
      <c r="E462" t="s">
        <v>20</v>
      </c>
      <c r="F462" s="14" t="str">
        <f t="shared" si="28"/>
        <v>6-Sep-1997</v>
      </c>
      <c r="G462">
        <v>6</v>
      </c>
      <c r="H462">
        <f t="shared" si="31"/>
        <v>25</v>
      </c>
      <c r="I462">
        <v>2</v>
      </c>
      <c r="J462" s="7">
        <v>4189.1099999999997</v>
      </c>
      <c r="K462" t="s">
        <v>11</v>
      </c>
      <c r="L462" t="s">
        <v>11</v>
      </c>
      <c r="M462" t="s">
        <v>23</v>
      </c>
    </row>
    <row r="463" spans="1:13" x14ac:dyDescent="0.25">
      <c r="A463" t="s">
        <v>491</v>
      </c>
      <c r="B463">
        <v>1998</v>
      </c>
      <c r="C463">
        <f t="shared" si="29"/>
        <v>12</v>
      </c>
      <c r="D463" t="str">
        <f t="shared" si="30"/>
        <v>14-12-1998</v>
      </c>
      <c r="E463" t="s">
        <v>30</v>
      </c>
      <c r="F463" s="14" t="str">
        <f t="shared" si="28"/>
        <v>14-Dec-1998</v>
      </c>
      <c r="G463">
        <v>14</v>
      </c>
      <c r="H463">
        <f t="shared" si="31"/>
        <v>24</v>
      </c>
      <c r="I463">
        <v>3</v>
      </c>
      <c r="J463" s="7">
        <v>4234.93</v>
      </c>
      <c r="K463" t="s">
        <v>11</v>
      </c>
      <c r="L463" t="s">
        <v>16</v>
      </c>
      <c r="M463" t="s">
        <v>41</v>
      </c>
    </row>
    <row r="464" spans="1:13" x14ac:dyDescent="0.25">
      <c r="A464" t="s">
        <v>492</v>
      </c>
      <c r="B464">
        <v>1992</v>
      </c>
      <c r="C464">
        <f t="shared" si="29"/>
        <v>6</v>
      </c>
      <c r="D464" t="str">
        <f t="shared" si="30"/>
        <v>27-6-1992</v>
      </c>
      <c r="E464" t="s">
        <v>18</v>
      </c>
      <c r="F464" s="14" t="str">
        <f t="shared" si="28"/>
        <v>27-Jun-1992</v>
      </c>
      <c r="G464">
        <v>27</v>
      </c>
      <c r="H464">
        <f t="shared" si="31"/>
        <v>30</v>
      </c>
      <c r="I464">
        <v>1</v>
      </c>
      <c r="J464" s="7">
        <v>4237.13</v>
      </c>
      <c r="K464" t="s">
        <v>12</v>
      </c>
      <c r="L464" t="s">
        <v>16</v>
      </c>
      <c r="M464" t="s">
        <v>167</v>
      </c>
    </row>
    <row r="465" spans="1:13" x14ac:dyDescent="0.25">
      <c r="A465" t="s">
        <v>493</v>
      </c>
      <c r="B465">
        <v>1991</v>
      </c>
      <c r="C465">
        <f t="shared" si="29"/>
        <v>11</v>
      </c>
      <c r="D465" t="str">
        <f t="shared" si="30"/>
        <v>3-11-1991</v>
      </c>
      <c r="E465" t="s">
        <v>15</v>
      </c>
      <c r="F465" s="14" t="str">
        <f t="shared" si="28"/>
        <v>3-Nov-1991</v>
      </c>
      <c r="G465">
        <v>3</v>
      </c>
      <c r="H465">
        <f t="shared" si="31"/>
        <v>31</v>
      </c>
      <c r="I465">
        <v>1</v>
      </c>
      <c r="J465" s="7">
        <v>4239.8900000000003</v>
      </c>
      <c r="K465" t="s">
        <v>11</v>
      </c>
      <c r="L465" t="s">
        <v>11</v>
      </c>
      <c r="M465" t="s">
        <v>23</v>
      </c>
    </row>
    <row r="466" spans="1:13" x14ac:dyDescent="0.25">
      <c r="A466" t="s">
        <v>494</v>
      </c>
      <c r="B466">
        <v>1991</v>
      </c>
      <c r="C466">
        <f t="shared" si="29"/>
        <v>12</v>
      </c>
      <c r="D466" t="str">
        <f t="shared" si="30"/>
        <v>1-12-1991</v>
      </c>
      <c r="E466" t="s">
        <v>30</v>
      </c>
      <c r="F466" s="14" t="str">
        <f t="shared" si="28"/>
        <v>1-Dec-1991</v>
      </c>
      <c r="G466">
        <v>1</v>
      </c>
      <c r="H466">
        <f t="shared" si="31"/>
        <v>31</v>
      </c>
      <c r="I466">
        <v>1</v>
      </c>
      <c r="J466" s="7">
        <v>4243.59</v>
      </c>
      <c r="K466" t="s">
        <v>12</v>
      </c>
      <c r="L466" t="s">
        <v>16</v>
      </c>
      <c r="M466" t="s">
        <v>23</v>
      </c>
    </row>
    <row r="467" spans="1:13" x14ac:dyDescent="0.25">
      <c r="A467" t="s">
        <v>495</v>
      </c>
      <c r="B467">
        <v>1982</v>
      </c>
      <c r="C467">
        <f t="shared" si="29"/>
        <v>6</v>
      </c>
      <c r="D467" t="str">
        <f t="shared" si="30"/>
        <v>16-6-1982</v>
      </c>
      <c r="E467" t="s">
        <v>18</v>
      </c>
      <c r="F467" s="14" t="str">
        <f t="shared" si="28"/>
        <v>16-Jun-1982</v>
      </c>
      <c r="G467">
        <v>16</v>
      </c>
      <c r="H467">
        <f t="shared" si="31"/>
        <v>40</v>
      </c>
      <c r="I467">
        <v>3</v>
      </c>
      <c r="J467" s="7">
        <v>4250.24</v>
      </c>
      <c r="K467" t="s">
        <v>11</v>
      </c>
      <c r="L467" t="s">
        <v>12</v>
      </c>
      <c r="M467" t="s">
        <v>13</v>
      </c>
    </row>
    <row r="468" spans="1:13" x14ac:dyDescent="0.25">
      <c r="A468" t="s">
        <v>496</v>
      </c>
      <c r="B468">
        <v>1995</v>
      </c>
      <c r="C468">
        <f t="shared" si="29"/>
        <v>10</v>
      </c>
      <c r="D468" t="str">
        <f t="shared" si="30"/>
        <v>14-10-1995</v>
      </c>
      <c r="E468" t="s">
        <v>36</v>
      </c>
      <c r="F468" s="14" t="str">
        <f t="shared" si="28"/>
        <v>14-Oct-1995</v>
      </c>
      <c r="G468">
        <v>14</v>
      </c>
      <c r="H468">
        <f t="shared" si="31"/>
        <v>27</v>
      </c>
      <c r="I468">
        <v>3</v>
      </c>
      <c r="J468" s="7">
        <v>4260.74</v>
      </c>
      <c r="K468" t="s">
        <v>12</v>
      </c>
      <c r="L468" t="s">
        <v>11</v>
      </c>
      <c r="M468" t="s">
        <v>41</v>
      </c>
    </row>
    <row r="469" spans="1:13" x14ac:dyDescent="0.25">
      <c r="A469" t="s">
        <v>497</v>
      </c>
      <c r="B469">
        <v>1983</v>
      </c>
      <c r="C469">
        <f t="shared" si="29"/>
        <v>11</v>
      </c>
      <c r="D469" t="str">
        <f t="shared" si="30"/>
        <v>20-11-1983</v>
      </c>
      <c r="E469" t="s">
        <v>15</v>
      </c>
      <c r="F469" s="14" t="str">
        <f t="shared" si="28"/>
        <v>20-Nov-1983</v>
      </c>
      <c r="G469">
        <v>20</v>
      </c>
      <c r="H469">
        <f t="shared" si="31"/>
        <v>39</v>
      </c>
      <c r="I469">
        <v>3</v>
      </c>
      <c r="J469" s="7">
        <v>4265.01</v>
      </c>
      <c r="K469" t="s">
        <v>11</v>
      </c>
      <c r="L469" t="s">
        <v>16</v>
      </c>
      <c r="M469" t="s">
        <v>23</v>
      </c>
    </row>
    <row r="470" spans="1:13" x14ac:dyDescent="0.25">
      <c r="A470" t="s">
        <v>498</v>
      </c>
      <c r="B470">
        <v>1992</v>
      </c>
      <c r="C470">
        <f t="shared" si="29"/>
        <v>6</v>
      </c>
      <c r="D470" t="str">
        <f t="shared" si="30"/>
        <v>18-6-1992</v>
      </c>
      <c r="E470" t="s">
        <v>18</v>
      </c>
      <c r="F470" s="14" t="str">
        <f t="shared" si="28"/>
        <v>18-Jun-1992</v>
      </c>
      <c r="G470">
        <v>18</v>
      </c>
      <c r="H470">
        <f t="shared" si="31"/>
        <v>30</v>
      </c>
      <c r="I470">
        <v>2</v>
      </c>
      <c r="J470" s="7">
        <v>4266.17</v>
      </c>
      <c r="K470" t="s">
        <v>12</v>
      </c>
      <c r="L470" t="s">
        <v>11</v>
      </c>
      <c r="M470" t="s">
        <v>13</v>
      </c>
    </row>
    <row r="471" spans="1:13" x14ac:dyDescent="0.25">
      <c r="A471" t="s">
        <v>499</v>
      </c>
      <c r="B471">
        <v>2003</v>
      </c>
      <c r="C471">
        <f t="shared" si="29"/>
        <v>6</v>
      </c>
      <c r="D471" t="str">
        <f t="shared" si="30"/>
        <v>8-6-2003</v>
      </c>
      <c r="E471" t="s">
        <v>18</v>
      </c>
      <c r="F471" s="14" t="str">
        <f t="shared" si="28"/>
        <v>8-Jun-2003</v>
      </c>
      <c r="G471">
        <v>8</v>
      </c>
      <c r="H471">
        <f t="shared" si="31"/>
        <v>20</v>
      </c>
      <c r="I471">
        <v>0</v>
      </c>
      <c r="J471" s="7">
        <v>4278.55</v>
      </c>
      <c r="K471" t="s">
        <v>11</v>
      </c>
      <c r="L471" t="s">
        <v>16</v>
      </c>
      <c r="M471" t="s">
        <v>299</v>
      </c>
    </row>
    <row r="472" spans="1:13" x14ac:dyDescent="0.25">
      <c r="A472" t="s">
        <v>500</v>
      </c>
      <c r="B472">
        <v>2000</v>
      </c>
      <c r="C472">
        <f t="shared" si="29"/>
        <v>11</v>
      </c>
      <c r="D472" t="str">
        <f t="shared" si="30"/>
        <v>25-11-2000</v>
      </c>
      <c r="E472" t="s">
        <v>15</v>
      </c>
      <c r="F472" s="14" t="str">
        <f t="shared" si="28"/>
        <v>25-Nov-2000</v>
      </c>
      <c r="G472">
        <v>25</v>
      </c>
      <c r="H472">
        <f t="shared" si="31"/>
        <v>22</v>
      </c>
      <c r="I472">
        <v>3</v>
      </c>
      <c r="J472" s="7">
        <v>4296.2700000000004</v>
      </c>
      <c r="K472" t="s">
        <v>11</v>
      </c>
      <c r="L472" t="s">
        <v>12</v>
      </c>
      <c r="M472" t="s">
        <v>23</v>
      </c>
    </row>
    <row r="473" spans="1:13" x14ac:dyDescent="0.25">
      <c r="A473" t="s">
        <v>501</v>
      </c>
      <c r="B473">
        <v>1988</v>
      </c>
      <c r="C473">
        <f t="shared" si="29"/>
        <v>12</v>
      </c>
      <c r="D473" t="str">
        <f t="shared" si="30"/>
        <v>19-12-1988</v>
      </c>
      <c r="E473" t="s">
        <v>30</v>
      </c>
      <c r="F473" s="14" t="str">
        <f t="shared" si="28"/>
        <v>19-Dec-1988</v>
      </c>
      <c r="G473">
        <v>19</v>
      </c>
      <c r="H473">
        <f t="shared" si="31"/>
        <v>34</v>
      </c>
      <c r="I473">
        <v>0</v>
      </c>
      <c r="J473" s="7">
        <v>4320.41</v>
      </c>
      <c r="K473" t="s">
        <v>11</v>
      </c>
      <c r="L473" t="s">
        <v>16</v>
      </c>
      <c r="M473" t="s">
        <v>23</v>
      </c>
    </row>
    <row r="474" spans="1:13" x14ac:dyDescent="0.25">
      <c r="A474" t="s">
        <v>502</v>
      </c>
      <c r="B474">
        <v>1994</v>
      </c>
      <c r="C474">
        <f t="shared" si="29"/>
        <v>11</v>
      </c>
      <c r="D474" t="str">
        <f t="shared" si="30"/>
        <v>2-11-1994</v>
      </c>
      <c r="E474" t="s">
        <v>15</v>
      </c>
      <c r="F474" s="14" t="str">
        <f t="shared" si="28"/>
        <v>2-Nov-1994</v>
      </c>
      <c r="G474">
        <v>2</v>
      </c>
      <c r="H474">
        <f t="shared" si="31"/>
        <v>28</v>
      </c>
      <c r="I474">
        <v>1</v>
      </c>
      <c r="J474" s="7">
        <v>4337.74</v>
      </c>
      <c r="K474" t="s">
        <v>11</v>
      </c>
      <c r="L474" t="s">
        <v>16</v>
      </c>
      <c r="M474" t="s">
        <v>246</v>
      </c>
    </row>
    <row r="475" spans="1:13" x14ac:dyDescent="0.25">
      <c r="A475" t="s">
        <v>503</v>
      </c>
      <c r="B475">
        <v>1994</v>
      </c>
      <c r="C475">
        <f t="shared" si="29"/>
        <v>10</v>
      </c>
      <c r="D475" t="str">
        <f t="shared" si="30"/>
        <v>26-10-1994</v>
      </c>
      <c r="E475" t="s">
        <v>36</v>
      </c>
      <c r="F475" s="14" t="str">
        <f t="shared" si="28"/>
        <v>26-Oct-1994</v>
      </c>
      <c r="G475">
        <v>26</v>
      </c>
      <c r="H475">
        <f t="shared" si="31"/>
        <v>28</v>
      </c>
      <c r="I475">
        <v>2</v>
      </c>
      <c r="J475" s="7">
        <v>4340.4399999999996</v>
      </c>
      <c r="K475" t="s">
        <v>11</v>
      </c>
      <c r="L475" t="s">
        <v>16</v>
      </c>
      <c r="M475" t="s">
        <v>13</v>
      </c>
    </row>
    <row r="476" spans="1:13" x14ac:dyDescent="0.25">
      <c r="A476" t="s">
        <v>504</v>
      </c>
      <c r="B476">
        <v>1991</v>
      </c>
      <c r="C476">
        <f t="shared" si="29"/>
        <v>6</v>
      </c>
      <c r="D476" t="str">
        <f t="shared" si="30"/>
        <v>1-6-1991</v>
      </c>
      <c r="E476" t="s">
        <v>18</v>
      </c>
      <c r="F476" s="14" t="str">
        <f t="shared" si="28"/>
        <v>1-Jun-1991</v>
      </c>
      <c r="G476">
        <v>1</v>
      </c>
      <c r="H476">
        <f t="shared" si="31"/>
        <v>32</v>
      </c>
      <c r="I476">
        <v>0</v>
      </c>
      <c r="J476" s="7">
        <v>4347.0200000000004</v>
      </c>
      <c r="K476" t="s">
        <v>11</v>
      </c>
      <c r="L476" t="s">
        <v>16</v>
      </c>
      <c r="M476" t="s">
        <v>246</v>
      </c>
    </row>
    <row r="477" spans="1:13" x14ac:dyDescent="0.25">
      <c r="A477" t="s">
        <v>505</v>
      </c>
      <c r="B477">
        <v>1994</v>
      </c>
      <c r="C477">
        <f t="shared" si="29"/>
        <v>11</v>
      </c>
      <c r="D477" t="str">
        <f t="shared" si="30"/>
        <v>1-11-1994</v>
      </c>
      <c r="E477" t="s">
        <v>15</v>
      </c>
      <c r="F477" s="14" t="str">
        <f t="shared" si="28"/>
        <v>1-Nov-1994</v>
      </c>
      <c r="G477">
        <v>1</v>
      </c>
      <c r="H477">
        <f t="shared" si="31"/>
        <v>28</v>
      </c>
      <c r="I477">
        <v>2</v>
      </c>
      <c r="J477" s="7">
        <v>4349.46</v>
      </c>
      <c r="K477" t="s">
        <v>11</v>
      </c>
      <c r="L477" t="s">
        <v>11</v>
      </c>
      <c r="M477" t="s">
        <v>13</v>
      </c>
    </row>
    <row r="478" spans="1:13" x14ac:dyDescent="0.25">
      <c r="A478" t="s">
        <v>506</v>
      </c>
      <c r="B478">
        <v>1991</v>
      </c>
      <c r="C478">
        <f t="shared" si="29"/>
        <v>9</v>
      </c>
      <c r="D478" t="str">
        <f t="shared" si="30"/>
        <v>13-9-1991</v>
      </c>
      <c r="E478" t="s">
        <v>20</v>
      </c>
      <c r="F478" s="14" t="str">
        <f t="shared" si="28"/>
        <v>13-Sep-1991</v>
      </c>
      <c r="G478">
        <v>13</v>
      </c>
      <c r="H478">
        <f t="shared" si="31"/>
        <v>31</v>
      </c>
      <c r="I478">
        <v>1</v>
      </c>
      <c r="J478" s="7">
        <v>4350.51</v>
      </c>
      <c r="K478" t="s">
        <v>11</v>
      </c>
      <c r="L478" t="s">
        <v>11</v>
      </c>
      <c r="M478" t="s">
        <v>13</v>
      </c>
    </row>
    <row r="479" spans="1:13" x14ac:dyDescent="0.25">
      <c r="A479" t="s">
        <v>507</v>
      </c>
      <c r="B479">
        <v>1990</v>
      </c>
      <c r="C479">
        <f t="shared" si="29"/>
        <v>8</v>
      </c>
      <c r="D479" t="str">
        <f t="shared" si="30"/>
        <v>28-8-1990</v>
      </c>
      <c r="E479" t="s">
        <v>34</v>
      </c>
      <c r="F479" s="14" t="str">
        <f t="shared" si="28"/>
        <v>28-Aug-1990</v>
      </c>
      <c r="G479">
        <v>28</v>
      </c>
      <c r="H479">
        <f t="shared" si="31"/>
        <v>32</v>
      </c>
      <c r="I479">
        <v>0</v>
      </c>
      <c r="J479" s="7">
        <v>4357.04</v>
      </c>
      <c r="K479" t="s">
        <v>11</v>
      </c>
      <c r="L479" t="s">
        <v>12</v>
      </c>
      <c r="M479" t="s">
        <v>23</v>
      </c>
    </row>
    <row r="480" spans="1:13" x14ac:dyDescent="0.25">
      <c r="A480" t="s">
        <v>508</v>
      </c>
      <c r="B480">
        <v>1997</v>
      </c>
      <c r="C480">
        <f t="shared" si="29"/>
        <v>11</v>
      </c>
      <c r="D480" t="str">
        <f t="shared" si="30"/>
        <v>29-11-1997</v>
      </c>
      <c r="E480" t="s">
        <v>15</v>
      </c>
      <c r="F480" s="14" t="str">
        <f t="shared" si="28"/>
        <v>29-Nov-1997</v>
      </c>
      <c r="G480">
        <v>29</v>
      </c>
      <c r="H480">
        <f t="shared" si="31"/>
        <v>25</v>
      </c>
      <c r="I480">
        <v>3</v>
      </c>
      <c r="J480" s="7">
        <v>4391.6499999999996</v>
      </c>
      <c r="K480" t="s">
        <v>11</v>
      </c>
      <c r="L480" t="s">
        <v>11</v>
      </c>
      <c r="M480" t="s">
        <v>41</v>
      </c>
    </row>
    <row r="481" spans="1:13" x14ac:dyDescent="0.25">
      <c r="A481" t="s">
        <v>509</v>
      </c>
      <c r="B481">
        <v>1982</v>
      </c>
      <c r="C481">
        <f t="shared" si="29"/>
        <v>6</v>
      </c>
      <c r="D481" t="str">
        <f t="shared" si="30"/>
        <v>29-6-1982</v>
      </c>
      <c r="E481" t="s">
        <v>18</v>
      </c>
      <c r="F481" s="14" t="str">
        <f t="shared" si="28"/>
        <v>29-Jun-1982</v>
      </c>
      <c r="G481">
        <v>29</v>
      </c>
      <c r="H481">
        <f t="shared" si="31"/>
        <v>40</v>
      </c>
      <c r="I481">
        <v>3</v>
      </c>
      <c r="J481" s="7">
        <v>4392.7</v>
      </c>
      <c r="K481" t="s">
        <v>11</v>
      </c>
      <c r="L481" t="s">
        <v>11</v>
      </c>
      <c r="M481" t="s">
        <v>13</v>
      </c>
    </row>
    <row r="482" spans="1:13" x14ac:dyDescent="0.25">
      <c r="A482" t="s">
        <v>510</v>
      </c>
      <c r="B482">
        <v>1988</v>
      </c>
      <c r="C482">
        <f t="shared" si="29"/>
        <v>7</v>
      </c>
      <c r="D482" t="str">
        <f t="shared" si="30"/>
        <v>18-7-1988</v>
      </c>
      <c r="E482" t="s">
        <v>10</v>
      </c>
      <c r="F482" s="14" t="str">
        <f t="shared" si="28"/>
        <v>18-Jul-1988</v>
      </c>
      <c r="G482">
        <v>18</v>
      </c>
      <c r="H482">
        <f t="shared" si="31"/>
        <v>34</v>
      </c>
      <c r="I482">
        <v>3</v>
      </c>
      <c r="J482" s="7">
        <v>4397.3100000000004</v>
      </c>
      <c r="K482" t="s">
        <v>11</v>
      </c>
      <c r="L482" t="s">
        <v>11</v>
      </c>
      <c r="M482" t="s">
        <v>13</v>
      </c>
    </row>
    <row r="483" spans="1:13" x14ac:dyDescent="0.25">
      <c r="A483" t="s">
        <v>511</v>
      </c>
      <c r="B483">
        <v>1986</v>
      </c>
      <c r="C483">
        <f t="shared" si="29"/>
        <v>8</v>
      </c>
      <c r="D483" t="str">
        <f t="shared" si="30"/>
        <v>11-8-1986</v>
      </c>
      <c r="E483" t="s">
        <v>34</v>
      </c>
      <c r="F483" s="14" t="str">
        <f t="shared" si="28"/>
        <v>11-Aug-1986</v>
      </c>
      <c r="G483">
        <v>11</v>
      </c>
      <c r="H483">
        <f t="shared" si="31"/>
        <v>36</v>
      </c>
      <c r="I483">
        <v>0</v>
      </c>
      <c r="J483" s="7">
        <v>4399.7299999999996</v>
      </c>
      <c r="K483" t="s">
        <v>12</v>
      </c>
      <c r="L483" t="s">
        <v>11</v>
      </c>
      <c r="M483" t="s">
        <v>13</v>
      </c>
    </row>
    <row r="484" spans="1:13" x14ac:dyDescent="0.25">
      <c r="A484" t="s">
        <v>512</v>
      </c>
      <c r="B484">
        <v>1986</v>
      </c>
      <c r="C484">
        <f t="shared" si="29"/>
        <v>7</v>
      </c>
      <c r="D484" t="str">
        <f t="shared" si="30"/>
        <v>13-7-1986</v>
      </c>
      <c r="E484" t="s">
        <v>10</v>
      </c>
      <c r="F484" s="14" t="str">
        <f t="shared" si="28"/>
        <v>13-Jul-1986</v>
      </c>
      <c r="G484">
        <v>13</v>
      </c>
      <c r="H484">
        <f t="shared" si="31"/>
        <v>36</v>
      </c>
      <c r="I484">
        <v>0</v>
      </c>
      <c r="J484" s="7">
        <v>4402.2299999999996</v>
      </c>
      <c r="K484" t="s">
        <v>11</v>
      </c>
      <c r="L484" t="s">
        <v>11</v>
      </c>
      <c r="M484" t="s">
        <v>41</v>
      </c>
    </row>
    <row r="485" spans="1:13" x14ac:dyDescent="0.25">
      <c r="A485" t="s">
        <v>513</v>
      </c>
      <c r="B485">
        <v>1988</v>
      </c>
      <c r="C485">
        <f t="shared" si="29"/>
        <v>9</v>
      </c>
      <c r="D485" t="str">
        <f t="shared" si="30"/>
        <v>16-9-1988</v>
      </c>
      <c r="E485" t="s">
        <v>20</v>
      </c>
      <c r="F485" s="14" t="str">
        <f t="shared" si="28"/>
        <v>16-Sep-1988</v>
      </c>
      <c r="G485">
        <v>16</v>
      </c>
      <c r="H485">
        <f t="shared" si="31"/>
        <v>34</v>
      </c>
      <c r="I485">
        <v>0</v>
      </c>
      <c r="J485" s="7">
        <v>4415.16</v>
      </c>
      <c r="K485" t="s">
        <v>11</v>
      </c>
      <c r="L485" t="s">
        <v>16</v>
      </c>
      <c r="M485" t="s">
        <v>13</v>
      </c>
    </row>
    <row r="486" spans="1:13" x14ac:dyDescent="0.25">
      <c r="A486" t="s">
        <v>514</v>
      </c>
      <c r="B486">
        <v>1992</v>
      </c>
      <c r="C486">
        <f t="shared" si="29"/>
        <v>8</v>
      </c>
      <c r="D486" t="str">
        <f t="shared" si="30"/>
        <v>15-8-1992</v>
      </c>
      <c r="E486" t="s">
        <v>34</v>
      </c>
      <c r="F486" s="14" t="str">
        <f t="shared" si="28"/>
        <v>15-Aug-1992</v>
      </c>
      <c r="G486">
        <v>15</v>
      </c>
      <c r="H486">
        <f t="shared" si="31"/>
        <v>30</v>
      </c>
      <c r="I486">
        <v>0</v>
      </c>
      <c r="J486" s="7">
        <v>4420.95</v>
      </c>
      <c r="K486" t="s">
        <v>11</v>
      </c>
      <c r="L486" t="s">
        <v>12</v>
      </c>
      <c r="M486" t="s">
        <v>515</v>
      </c>
    </row>
    <row r="487" spans="1:13" x14ac:dyDescent="0.25">
      <c r="A487" t="s">
        <v>516</v>
      </c>
      <c r="B487">
        <v>1994</v>
      </c>
      <c r="C487">
        <f t="shared" si="29"/>
        <v>12</v>
      </c>
      <c r="D487" t="str">
        <f t="shared" si="30"/>
        <v>29-12-1994</v>
      </c>
      <c r="E487" t="s">
        <v>30</v>
      </c>
      <c r="F487" s="14" t="str">
        <f t="shared" si="28"/>
        <v>29-Dec-1994</v>
      </c>
      <c r="G487">
        <v>29</v>
      </c>
      <c r="H487">
        <f t="shared" si="31"/>
        <v>28</v>
      </c>
      <c r="I487">
        <v>2</v>
      </c>
      <c r="J487" s="7">
        <v>4428.8900000000003</v>
      </c>
      <c r="K487" t="s">
        <v>12</v>
      </c>
      <c r="L487" t="s">
        <v>16</v>
      </c>
      <c r="M487" t="s">
        <v>355</v>
      </c>
    </row>
    <row r="488" spans="1:13" x14ac:dyDescent="0.25">
      <c r="A488" t="s">
        <v>517</v>
      </c>
      <c r="B488">
        <v>1993</v>
      </c>
      <c r="C488">
        <f t="shared" si="29"/>
        <v>9</v>
      </c>
      <c r="D488" t="str">
        <f t="shared" si="30"/>
        <v>4-9-1993</v>
      </c>
      <c r="E488" t="s">
        <v>20</v>
      </c>
      <c r="F488" s="14" t="str">
        <f t="shared" si="28"/>
        <v>4-Sep-1993</v>
      </c>
      <c r="G488">
        <v>4</v>
      </c>
      <c r="H488">
        <f t="shared" si="31"/>
        <v>29</v>
      </c>
      <c r="I488">
        <v>2</v>
      </c>
      <c r="J488" s="7">
        <v>4433.3900000000003</v>
      </c>
      <c r="K488" t="s">
        <v>11</v>
      </c>
      <c r="L488" t="s">
        <v>12</v>
      </c>
      <c r="M488" t="s">
        <v>23</v>
      </c>
    </row>
    <row r="489" spans="1:13" x14ac:dyDescent="0.25">
      <c r="A489" t="s">
        <v>518</v>
      </c>
      <c r="B489">
        <v>1993</v>
      </c>
      <c r="C489">
        <f t="shared" si="29"/>
        <v>12</v>
      </c>
      <c r="D489" t="str">
        <f t="shared" si="30"/>
        <v>23-12-1993</v>
      </c>
      <c r="E489" t="s">
        <v>30</v>
      </c>
      <c r="F489" s="14" t="str">
        <f t="shared" si="28"/>
        <v>23-Dec-1993</v>
      </c>
      <c r="G489">
        <v>23</v>
      </c>
      <c r="H489">
        <f t="shared" si="31"/>
        <v>29</v>
      </c>
      <c r="I489">
        <v>2</v>
      </c>
      <c r="J489" s="7">
        <v>4433.92</v>
      </c>
      <c r="K489" t="s">
        <v>11</v>
      </c>
      <c r="L489" t="s">
        <v>11</v>
      </c>
      <c r="M489" t="s">
        <v>23</v>
      </c>
    </row>
    <row r="490" spans="1:13" x14ac:dyDescent="0.25">
      <c r="A490" t="s">
        <v>519</v>
      </c>
      <c r="B490">
        <v>1994</v>
      </c>
      <c r="C490">
        <f t="shared" si="29"/>
        <v>10</v>
      </c>
      <c r="D490" t="str">
        <f t="shared" si="30"/>
        <v>8-10-1994</v>
      </c>
      <c r="E490" t="s">
        <v>36</v>
      </c>
      <c r="F490" s="14" t="str">
        <f t="shared" si="28"/>
        <v>8-Oct-1994</v>
      </c>
      <c r="G490">
        <v>8</v>
      </c>
      <c r="H490">
        <f t="shared" si="31"/>
        <v>28</v>
      </c>
      <c r="I490">
        <v>2</v>
      </c>
      <c r="J490" s="7">
        <v>4435.09</v>
      </c>
      <c r="K490" t="s">
        <v>12</v>
      </c>
      <c r="L490" t="s">
        <v>11</v>
      </c>
      <c r="M490" t="s">
        <v>167</v>
      </c>
    </row>
    <row r="491" spans="1:13" x14ac:dyDescent="0.25">
      <c r="A491" t="s">
        <v>520</v>
      </c>
      <c r="B491">
        <v>1994</v>
      </c>
      <c r="C491">
        <f t="shared" si="29"/>
        <v>10</v>
      </c>
      <c r="D491" t="str">
        <f t="shared" si="30"/>
        <v>24-10-1994</v>
      </c>
      <c r="E491" t="s">
        <v>36</v>
      </c>
      <c r="F491" s="14" t="str">
        <f t="shared" si="28"/>
        <v>24-Oct-1994</v>
      </c>
      <c r="G491">
        <v>24</v>
      </c>
      <c r="H491">
        <f t="shared" si="31"/>
        <v>28</v>
      </c>
      <c r="I491">
        <v>2</v>
      </c>
      <c r="J491" s="7">
        <v>4438.26</v>
      </c>
      <c r="K491" t="s">
        <v>11</v>
      </c>
      <c r="L491" t="s">
        <v>12</v>
      </c>
      <c r="M491" t="s">
        <v>355</v>
      </c>
    </row>
    <row r="492" spans="1:13" x14ac:dyDescent="0.25">
      <c r="A492" t="s">
        <v>521</v>
      </c>
      <c r="B492">
        <v>1991</v>
      </c>
      <c r="C492">
        <f t="shared" si="29"/>
        <v>9</v>
      </c>
      <c r="D492" t="str">
        <f t="shared" si="30"/>
        <v>3-9-1991</v>
      </c>
      <c r="E492" t="s">
        <v>20</v>
      </c>
      <c r="F492" s="14" t="str">
        <f t="shared" si="28"/>
        <v>3-Sep-1991</v>
      </c>
      <c r="G492">
        <v>3</v>
      </c>
      <c r="H492">
        <f t="shared" si="31"/>
        <v>31</v>
      </c>
      <c r="I492">
        <v>1</v>
      </c>
      <c r="J492" s="7">
        <v>4441.21</v>
      </c>
      <c r="K492" t="s">
        <v>16</v>
      </c>
      <c r="L492" t="s">
        <v>11</v>
      </c>
      <c r="M492" t="s">
        <v>275</v>
      </c>
    </row>
    <row r="493" spans="1:13" x14ac:dyDescent="0.25">
      <c r="A493" t="s">
        <v>522</v>
      </c>
      <c r="B493">
        <v>1994</v>
      </c>
      <c r="C493">
        <f t="shared" si="29"/>
        <v>6</v>
      </c>
      <c r="D493" t="str">
        <f t="shared" si="30"/>
        <v>28-6-1994</v>
      </c>
      <c r="E493" t="s">
        <v>18</v>
      </c>
      <c r="F493" s="14" t="str">
        <f t="shared" si="28"/>
        <v>28-Jun-1994</v>
      </c>
      <c r="G493">
        <v>28</v>
      </c>
      <c r="H493">
        <f t="shared" si="31"/>
        <v>28</v>
      </c>
      <c r="I493">
        <v>3</v>
      </c>
      <c r="J493" s="7">
        <v>4449.46</v>
      </c>
      <c r="K493" t="s">
        <v>16</v>
      </c>
      <c r="L493" t="s">
        <v>11</v>
      </c>
      <c r="M493" t="s">
        <v>13</v>
      </c>
    </row>
    <row r="494" spans="1:13" x14ac:dyDescent="0.25">
      <c r="A494" t="s">
        <v>523</v>
      </c>
      <c r="B494">
        <v>1990</v>
      </c>
      <c r="C494">
        <f t="shared" si="29"/>
        <v>8</v>
      </c>
      <c r="D494" t="str">
        <f t="shared" si="30"/>
        <v>8-8-1990</v>
      </c>
      <c r="E494" t="s">
        <v>34</v>
      </c>
      <c r="F494" s="14" t="str">
        <f t="shared" si="28"/>
        <v>8-Aug-1990</v>
      </c>
      <c r="G494">
        <v>8</v>
      </c>
      <c r="H494">
        <f t="shared" si="31"/>
        <v>32</v>
      </c>
      <c r="I494">
        <v>1</v>
      </c>
      <c r="J494" s="7">
        <v>4454.3999999999996</v>
      </c>
      <c r="K494" t="s">
        <v>11</v>
      </c>
      <c r="L494" t="s">
        <v>12</v>
      </c>
      <c r="M494" t="s">
        <v>23</v>
      </c>
    </row>
    <row r="495" spans="1:13" x14ac:dyDescent="0.25">
      <c r="A495" t="s">
        <v>524</v>
      </c>
      <c r="B495">
        <v>1990</v>
      </c>
      <c r="C495">
        <f t="shared" si="29"/>
        <v>7</v>
      </c>
      <c r="D495" t="str">
        <f t="shared" si="30"/>
        <v>15-7-1990</v>
      </c>
      <c r="E495" t="s">
        <v>10</v>
      </c>
      <c r="F495" s="14" t="str">
        <f t="shared" si="28"/>
        <v>15-Jul-1990</v>
      </c>
      <c r="G495">
        <v>15</v>
      </c>
      <c r="H495">
        <f t="shared" si="31"/>
        <v>32</v>
      </c>
      <c r="I495">
        <v>1</v>
      </c>
      <c r="J495" s="7">
        <v>4462.72</v>
      </c>
      <c r="K495" t="s">
        <v>11</v>
      </c>
      <c r="L495" t="s">
        <v>12</v>
      </c>
      <c r="M495" t="s">
        <v>23</v>
      </c>
    </row>
    <row r="496" spans="1:13" x14ac:dyDescent="0.25">
      <c r="A496" t="s">
        <v>525</v>
      </c>
      <c r="B496">
        <v>1991</v>
      </c>
      <c r="C496">
        <f t="shared" si="29"/>
        <v>7</v>
      </c>
      <c r="D496" t="str">
        <f t="shared" si="30"/>
        <v>4-7-1991</v>
      </c>
      <c r="E496" t="s">
        <v>10</v>
      </c>
      <c r="F496" s="14" t="str">
        <f t="shared" si="28"/>
        <v>4-Jul-1991</v>
      </c>
      <c r="G496">
        <v>4</v>
      </c>
      <c r="H496">
        <f t="shared" si="31"/>
        <v>31</v>
      </c>
      <c r="I496">
        <v>2</v>
      </c>
      <c r="J496" s="7">
        <v>4463.21</v>
      </c>
      <c r="K496" t="s">
        <v>12</v>
      </c>
      <c r="L496" t="s">
        <v>12</v>
      </c>
      <c r="M496" t="s">
        <v>13</v>
      </c>
    </row>
    <row r="497" spans="1:13" x14ac:dyDescent="0.25">
      <c r="A497" t="s">
        <v>526</v>
      </c>
      <c r="B497">
        <v>1999</v>
      </c>
      <c r="C497">
        <f t="shared" si="29"/>
        <v>11</v>
      </c>
      <c r="D497" t="str">
        <f t="shared" si="30"/>
        <v>20-11-1999</v>
      </c>
      <c r="E497" t="s">
        <v>15</v>
      </c>
      <c r="F497" s="14" t="str">
        <f t="shared" si="28"/>
        <v>20-Nov-1999</v>
      </c>
      <c r="G497">
        <v>20</v>
      </c>
      <c r="H497">
        <f t="shared" si="31"/>
        <v>23</v>
      </c>
      <c r="I497">
        <v>3</v>
      </c>
      <c r="J497" s="7">
        <v>4466.62</v>
      </c>
      <c r="K497" t="s">
        <v>11</v>
      </c>
      <c r="L497" t="s">
        <v>11</v>
      </c>
      <c r="M497" t="s">
        <v>23</v>
      </c>
    </row>
    <row r="498" spans="1:13" x14ac:dyDescent="0.25">
      <c r="A498" t="s">
        <v>527</v>
      </c>
      <c r="B498">
        <v>2004</v>
      </c>
      <c r="C498">
        <f t="shared" si="29"/>
        <v>7</v>
      </c>
      <c r="D498" t="str">
        <f t="shared" si="30"/>
        <v>18-7-2004</v>
      </c>
      <c r="E498" t="s">
        <v>10</v>
      </c>
      <c r="F498" s="14" t="str">
        <f t="shared" si="28"/>
        <v>18-Jul-2004</v>
      </c>
      <c r="G498">
        <v>18</v>
      </c>
      <c r="H498">
        <f t="shared" si="31"/>
        <v>18</v>
      </c>
      <c r="I498">
        <v>0</v>
      </c>
      <c r="J498" s="7">
        <v>4468.25</v>
      </c>
      <c r="K498" t="s">
        <v>11</v>
      </c>
      <c r="L498" t="s">
        <v>11</v>
      </c>
      <c r="M498" t="s">
        <v>23</v>
      </c>
    </row>
    <row r="499" spans="1:13" x14ac:dyDescent="0.25">
      <c r="A499" t="s">
        <v>528</v>
      </c>
      <c r="B499">
        <v>1992</v>
      </c>
      <c r="C499">
        <f t="shared" si="29"/>
        <v>7</v>
      </c>
      <c r="D499" t="str">
        <f t="shared" si="30"/>
        <v>12-7-1992</v>
      </c>
      <c r="E499" t="s">
        <v>10</v>
      </c>
      <c r="F499" s="14" t="str">
        <f t="shared" si="28"/>
        <v>12-Jul-1992</v>
      </c>
      <c r="G499">
        <v>12</v>
      </c>
      <c r="H499">
        <f t="shared" si="31"/>
        <v>30</v>
      </c>
      <c r="I499">
        <v>0</v>
      </c>
      <c r="J499" s="7">
        <v>4488.58</v>
      </c>
      <c r="K499" t="s">
        <v>11</v>
      </c>
      <c r="L499" t="s">
        <v>12</v>
      </c>
      <c r="M499" t="s">
        <v>23</v>
      </c>
    </row>
    <row r="500" spans="1:13" x14ac:dyDescent="0.25">
      <c r="A500" t="s">
        <v>529</v>
      </c>
      <c r="B500">
        <v>1988</v>
      </c>
      <c r="C500">
        <f t="shared" si="29"/>
        <v>6</v>
      </c>
      <c r="D500" t="str">
        <f t="shared" si="30"/>
        <v>26-6-1988</v>
      </c>
      <c r="E500" t="s">
        <v>18</v>
      </c>
      <c r="F500" s="14" t="str">
        <f t="shared" si="28"/>
        <v>26-Jun-1988</v>
      </c>
      <c r="G500">
        <v>26</v>
      </c>
      <c r="H500">
        <f t="shared" si="31"/>
        <v>34</v>
      </c>
      <c r="I500">
        <v>0</v>
      </c>
      <c r="J500" s="7">
        <v>4500.34</v>
      </c>
      <c r="K500" t="s">
        <v>11</v>
      </c>
      <c r="L500" t="s">
        <v>16</v>
      </c>
      <c r="M500" t="s">
        <v>355</v>
      </c>
    </row>
    <row r="501" spans="1:13" x14ac:dyDescent="0.25">
      <c r="A501" t="s">
        <v>530</v>
      </c>
      <c r="B501">
        <v>1997</v>
      </c>
      <c r="C501">
        <f t="shared" si="29"/>
        <v>10</v>
      </c>
      <c r="D501" t="str">
        <f t="shared" si="30"/>
        <v>13-10-1997</v>
      </c>
      <c r="E501" t="s">
        <v>36</v>
      </c>
      <c r="F501" s="14" t="str">
        <f t="shared" si="28"/>
        <v>13-Oct-1997</v>
      </c>
      <c r="G501">
        <v>13</v>
      </c>
      <c r="H501">
        <f t="shared" si="31"/>
        <v>25</v>
      </c>
      <c r="I501">
        <v>4</v>
      </c>
      <c r="J501" s="7">
        <v>4504.66</v>
      </c>
      <c r="K501" t="s">
        <v>16</v>
      </c>
      <c r="L501" t="s">
        <v>11</v>
      </c>
      <c r="M501" t="s">
        <v>13</v>
      </c>
    </row>
    <row r="502" spans="1:13" x14ac:dyDescent="0.25">
      <c r="A502" t="s">
        <v>531</v>
      </c>
      <c r="B502">
        <v>1982</v>
      </c>
      <c r="C502">
        <f t="shared" si="29"/>
        <v>9</v>
      </c>
      <c r="D502" t="str">
        <f t="shared" si="30"/>
        <v>27-9-1982</v>
      </c>
      <c r="E502" t="s">
        <v>20</v>
      </c>
      <c r="F502" s="14" t="str">
        <f t="shared" si="28"/>
        <v>27-Sep-1982</v>
      </c>
      <c r="G502">
        <v>27</v>
      </c>
      <c r="H502">
        <f t="shared" si="31"/>
        <v>40</v>
      </c>
      <c r="I502">
        <v>3</v>
      </c>
      <c r="J502" s="7">
        <v>4511.41</v>
      </c>
      <c r="K502" t="s">
        <v>11</v>
      </c>
      <c r="L502" t="s">
        <v>12</v>
      </c>
      <c r="M502" t="s">
        <v>13</v>
      </c>
    </row>
    <row r="503" spans="1:13" x14ac:dyDescent="0.25">
      <c r="A503" t="s">
        <v>532</v>
      </c>
      <c r="B503">
        <v>1980</v>
      </c>
      <c r="C503">
        <f t="shared" si="29"/>
        <v>6</v>
      </c>
      <c r="D503" t="str">
        <f t="shared" si="30"/>
        <v>16-6-1980</v>
      </c>
      <c r="E503" t="s">
        <v>18</v>
      </c>
      <c r="F503" s="14" t="str">
        <f t="shared" si="28"/>
        <v>16-Jun-1980</v>
      </c>
      <c r="G503">
        <v>16</v>
      </c>
      <c r="H503">
        <f t="shared" si="31"/>
        <v>42</v>
      </c>
      <c r="I503">
        <v>2</v>
      </c>
      <c r="J503" s="7">
        <v>4515.71</v>
      </c>
      <c r="K503" t="s">
        <v>11</v>
      </c>
      <c r="L503" t="s">
        <v>12</v>
      </c>
      <c r="M503" t="s">
        <v>13</v>
      </c>
    </row>
    <row r="504" spans="1:13" x14ac:dyDescent="0.25">
      <c r="A504" t="s">
        <v>533</v>
      </c>
      <c r="B504">
        <v>2003</v>
      </c>
      <c r="C504">
        <f t="shared" si="29"/>
        <v>10</v>
      </c>
      <c r="D504" t="str">
        <f t="shared" si="30"/>
        <v>2-10-2003</v>
      </c>
      <c r="E504" t="s">
        <v>36</v>
      </c>
      <c r="F504" s="14" t="str">
        <f t="shared" si="28"/>
        <v>2-Oct-2003</v>
      </c>
      <c r="G504">
        <v>2</v>
      </c>
      <c r="H504">
        <f t="shared" si="31"/>
        <v>19</v>
      </c>
      <c r="I504">
        <v>0</v>
      </c>
      <c r="J504" s="7">
        <v>4518.3999999999996</v>
      </c>
      <c r="K504" t="s">
        <v>11</v>
      </c>
      <c r="L504" t="s">
        <v>12</v>
      </c>
      <c r="M504" t="s">
        <v>534</v>
      </c>
    </row>
    <row r="505" spans="1:13" x14ac:dyDescent="0.25">
      <c r="A505" t="s">
        <v>535</v>
      </c>
      <c r="B505">
        <v>1987</v>
      </c>
      <c r="C505">
        <f t="shared" si="29"/>
        <v>12</v>
      </c>
      <c r="D505" t="str">
        <f t="shared" si="30"/>
        <v>5-12-1987</v>
      </c>
      <c r="E505" t="s">
        <v>30</v>
      </c>
      <c r="F505" s="14" t="str">
        <f t="shared" si="28"/>
        <v>5-Dec-1987</v>
      </c>
      <c r="G505">
        <v>5</v>
      </c>
      <c r="H505">
        <f t="shared" si="31"/>
        <v>35</v>
      </c>
      <c r="I505">
        <v>3</v>
      </c>
      <c r="J505" s="7">
        <v>4518.7700000000004</v>
      </c>
      <c r="K505" t="s">
        <v>11</v>
      </c>
      <c r="L505" t="s">
        <v>12</v>
      </c>
      <c r="M505" t="s">
        <v>23</v>
      </c>
    </row>
    <row r="506" spans="1:13" x14ac:dyDescent="0.25">
      <c r="A506" t="s">
        <v>536</v>
      </c>
      <c r="B506">
        <v>1988</v>
      </c>
      <c r="C506">
        <f t="shared" si="29"/>
        <v>12</v>
      </c>
      <c r="D506" t="str">
        <f t="shared" si="30"/>
        <v>21-12-1988</v>
      </c>
      <c r="E506" t="s">
        <v>30</v>
      </c>
      <c r="F506" s="14" t="str">
        <f t="shared" si="28"/>
        <v>21-Dec-1988</v>
      </c>
      <c r="G506">
        <v>21</v>
      </c>
      <c r="H506">
        <f t="shared" si="31"/>
        <v>34</v>
      </c>
      <c r="I506">
        <v>0</v>
      </c>
      <c r="J506" s="7">
        <v>4518.83</v>
      </c>
      <c r="K506" t="s">
        <v>11</v>
      </c>
      <c r="L506" t="s">
        <v>11</v>
      </c>
      <c r="M506" t="s">
        <v>355</v>
      </c>
    </row>
    <row r="507" spans="1:13" x14ac:dyDescent="0.25">
      <c r="A507" t="s">
        <v>537</v>
      </c>
      <c r="B507">
        <v>1992</v>
      </c>
      <c r="C507">
        <f t="shared" si="29"/>
        <v>8</v>
      </c>
      <c r="D507" t="str">
        <f t="shared" si="30"/>
        <v>13-8-1992</v>
      </c>
      <c r="E507" t="s">
        <v>34</v>
      </c>
      <c r="F507" s="14" t="str">
        <f t="shared" si="28"/>
        <v>13-Aug-1992</v>
      </c>
      <c r="G507">
        <v>13</v>
      </c>
      <c r="H507">
        <f t="shared" si="31"/>
        <v>30</v>
      </c>
      <c r="I507">
        <v>1</v>
      </c>
      <c r="J507" s="7">
        <v>4527.18</v>
      </c>
      <c r="K507" t="s">
        <v>11</v>
      </c>
      <c r="L507" t="s">
        <v>11</v>
      </c>
      <c r="M507" t="s">
        <v>23</v>
      </c>
    </row>
    <row r="508" spans="1:13" x14ac:dyDescent="0.25">
      <c r="A508" t="s">
        <v>538</v>
      </c>
      <c r="B508">
        <v>1993</v>
      </c>
      <c r="C508">
        <f t="shared" si="29"/>
        <v>6</v>
      </c>
      <c r="D508" t="str">
        <f t="shared" si="30"/>
        <v>29-6-1993</v>
      </c>
      <c r="E508" t="s">
        <v>18</v>
      </c>
      <c r="F508" s="14" t="str">
        <f t="shared" si="28"/>
        <v>29-Jun-1993</v>
      </c>
      <c r="G508">
        <v>29</v>
      </c>
      <c r="H508">
        <f t="shared" si="31"/>
        <v>29</v>
      </c>
      <c r="I508">
        <v>2</v>
      </c>
      <c r="J508" s="7">
        <v>4529.4799999999996</v>
      </c>
      <c r="K508" t="s">
        <v>11</v>
      </c>
      <c r="L508" t="s">
        <v>16</v>
      </c>
      <c r="M508" t="s">
        <v>41</v>
      </c>
    </row>
    <row r="509" spans="1:13" x14ac:dyDescent="0.25">
      <c r="A509" t="s">
        <v>539</v>
      </c>
      <c r="B509">
        <v>1988</v>
      </c>
      <c r="C509">
        <f t="shared" si="29"/>
        <v>6</v>
      </c>
      <c r="D509" t="str">
        <f t="shared" si="30"/>
        <v>13-6-1988</v>
      </c>
      <c r="E509" t="s">
        <v>18</v>
      </c>
      <c r="F509" s="14" t="str">
        <f t="shared" si="28"/>
        <v>13-Jun-1988</v>
      </c>
      <c r="G509">
        <v>13</v>
      </c>
      <c r="H509">
        <f t="shared" si="31"/>
        <v>34</v>
      </c>
      <c r="I509">
        <v>1</v>
      </c>
      <c r="J509" s="7">
        <v>4536.26</v>
      </c>
      <c r="K509" t="s">
        <v>11</v>
      </c>
      <c r="L509" t="s">
        <v>11</v>
      </c>
      <c r="M509" t="s">
        <v>41</v>
      </c>
    </row>
    <row r="510" spans="1:13" x14ac:dyDescent="0.25">
      <c r="A510" t="s">
        <v>540</v>
      </c>
      <c r="B510">
        <v>1990</v>
      </c>
      <c r="C510">
        <f t="shared" si="29"/>
        <v>11</v>
      </c>
      <c r="D510" t="str">
        <f t="shared" si="30"/>
        <v>17-11-1990</v>
      </c>
      <c r="E510" t="s">
        <v>15</v>
      </c>
      <c r="F510" s="14" t="str">
        <f t="shared" si="28"/>
        <v>17-Nov-1990</v>
      </c>
      <c r="G510">
        <v>17</v>
      </c>
      <c r="H510">
        <f t="shared" si="31"/>
        <v>32</v>
      </c>
      <c r="I510">
        <v>0</v>
      </c>
      <c r="J510" s="7">
        <v>4544.2299999999996</v>
      </c>
      <c r="K510" t="s">
        <v>11</v>
      </c>
      <c r="L510" t="s">
        <v>16</v>
      </c>
      <c r="M510" t="s">
        <v>246</v>
      </c>
    </row>
    <row r="511" spans="1:13" x14ac:dyDescent="0.25">
      <c r="A511" t="s">
        <v>541</v>
      </c>
      <c r="B511">
        <v>2004</v>
      </c>
      <c r="C511">
        <f t="shared" si="29"/>
        <v>12</v>
      </c>
      <c r="D511" t="str">
        <f t="shared" si="30"/>
        <v>22-12-2004</v>
      </c>
      <c r="E511" t="s">
        <v>30</v>
      </c>
      <c r="F511" s="14" t="str">
        <f t="shared" si="28"/>
        <v>22-Dec-2004</v>
      </c>
      <c r="G511">
        <v>22</v>
      </c>
      <c r="H511">
        <f t="shared" si="31"/>
        <v>18</v>
      </c>
      <c r="I511">
        <v>4</v>
      </c>
      <c r="J511" s="7">
        <v>4561.1899999999996</v>
      </c>
      <c r="K511" t="s">
        <v>11</v>
      </c>
      <c r="L511" t="s">
        <v>11</v>
      </c>
      <c r="M511" t="s">
        <v>246</v>
      </c>
    </row>
    <row r="512" spans="1:13" x14ac:dyDescent="0.25">
      <c r="A512" t="s">
        <v>542</v>
      </c>
      <c r="B512">
        <v>1990</v>
      </c>
      <c r="C512">
        <f t="shared" si="29"/>
        <v>9</v>
      </c>
      <c r="D512" t="str">
        <f t="shared" si="30"/>
        <v>20-9-1990</v>
      </c>
      <c r="E512" t="s">
        <v>20</v>
      </c>
      <c r="F512" s="14" t="str">
        <f t="shared" si="28"/>
        <v>20-Sep-1990</v>
      </c>
      <c r="G512">
        <v>20</v>
      </c>
      <c r="H512">
        <f t="shared" si="31"/>
        <v>32</v>
      </c>
      <c r="I512">
        <v>1</v>
      </c>
      <c r="J512" s="7">
        <v>4562.84</v>
      </c>
      <c r="K512" t="s">
        <v>11</v>
      </c>
      <c r="L512" t="s">
        <v>11</v>
      </c>
      <c r="M512" t="s">
        <v>13</v>
      </c>
    </row>
    <row r="513" spans="1:13" x14ac:dyDescent="0.25">
      <c r="A513" t="s">
        <v>543</v>
      </c>
      <c r="B513">
        <v>1996</v>
      </c>
      <c r="C513">
        <f t="shared" si="29"/>
        <v>12</v>
      </c>
      <c r="D513" t="str">
        <f t="shared" si="30"/>
        <v>25-12-1996</v>
      </c>
      <c r="E513" t="s">
        <v>30</v>
      </c>
      <c r="F513" s="14" t="str">
        <f t="shared" si="28"/>
        <v>25-Dec-1996</v>
      </c>
      <c r="G513">
        <v>25</v>
      </c>
      <c r="H513">
        <f t="shared" si="31"/>
        <v>26</v>
      </c>
      <c r="I513">
        <v>2</v>
      </c>
      <c r="J513" s="7">
        <v>4564.1899999999996</v>
      </c>
      <c r="K513" t="s">
        <v>11</v>
      </c>
      <c r="L513" t="s">
        <v>11</v>
      </c>
      <c r="M513" t="s">
        <v>246</v>
      </c>
    </row>
    <row r="514" spans="1:13" x14ac:dyDescent="0.25">
      <c r="A514" t="s">
        <v>544</v>
      </c>
      <c r="B514">
        <v>1989</v>
      </c>
      <c r="C514">
        <f t="shared" si="29"/>
        <v>9</v>
      </c>
      <c r="D514" t="str">
        <f t="shared" si="30"/>
        <v>18-9-1989</v>
      </c>
      <c r="E514" t="s">
        <v>20</v>
      </c>
      <c r="F514" s="14" t="str">
        <f t="shared" ref="F514:F577" si="32">CONCATENATE(G514,"-",E514,"-",B514)</f>
        <v>18-Sep-1989</v>
      </c>
      <c r="G514">
        <v>18</v>
      </c>
      <c r="H514">
        <f t="shared" si="31"/>
        <v>33</v>
      </c>
      <c r="I514">
        <v>0</v>
      </c>
      <c r="J514" s="7">
        <v>4571.41</v>
      </c>
      <c r="K514" t="s">
        <v>11</v>
      </c>
      <c r="L514" t="s">
        <v>11</v>
      </c>
      <c r="M514" t="s">
        <v>23</v>
      </c>
    </row>
    <row r="515" spans="1:13" x14ac:dyDescent="0.25">
      <c r="A515" t="s">
        <v>545</v>
      </c>
      <c r="B515">
        <v>2000</v>
      </c>
      <c r="C515">
        <f t="shared" ref="C515:C578" si="33">MONTH(DATEVALUE(F515))</f>
        <v>7</v>
      </c>
      <c r="D515" t="str">
        <f t="shared" ref="D515:D578" si="34">CONCATENATE(G515,"-",C515,"-",B515)</f>
        <v>2-7-2000</v>
      </c>
      <c r="E515" t="s">
        <v>10</v>
      </c>
      <c r="F515" s="14" t="str">
        <f t="shared" si="32"/>
        <v>2-Jul-2000</v>
      </c>
      <c r="G515">
        <v>2</v>
      </c>
      <c r="H515">
        <f t="shared" si="31"/>
        <v>22</v>
      </c>
      <c r="I515">
        <v>0</v>
      </c>
      <c r="J515" s="7">
        <v>4608.03</v>
      </c>
      <c r="K515" t="s">
        <v>11</v>
      </c>
      <c r="L515" t="s">
        <v>12</v>
      </c>
      <c r="M515" t="s">
        <v>41</v>
      </c>
    </row>
    <row r="516" spans="1:13" x14ac:dyDescent="0.25">
      <c r="A516" t="s">
        <v>546</v>
      </c>
      <c r="B516">
        <v>1998</v>
      </c>
      <c r="C516">
        <f t="shared" si="33"/>
        <v>6</v>
      </c>
      <c r="D516" t="str">
        <f t="shared" si="34"/>
        <v>29-6-1998</v>
      </c>
      <c r="E516" t="s">
        <v>18</v>
      </c>
      <c r="F516" s="14" t="str">
        <f t="shared" si="32"/>
        <v>29-Jun-1998</v>
      </c>
      <c r="G516">
        <v>29</v>
      </c>
      <c r="H516">
        <f t="shared" si="31"/>
        <v>24</v>
      </c>
      <c r="I516">
        <v>3</v>
      </c>
      <c r="J516" s="7">
        <v>4618.08</v>
      </c>
      <c r="K516" t="s">
        <v>11</v>
      </c>
      <c r="L516" t="s">
        <v>16</v>
      </c>
      <c r="M516" t="s">
        <v>23</v>
      </c>
    </row>
    <row r="517" spans="1:13" x14ac:dyDescent="0.25">
      <c r="A517" t="s">
        <v>547</v>
      </c>
      <c r="B517">
        <v>1985</v>
      </c>
      <c r="C517">
        <f t="shared" si="33"/>
        <v>6</v>
      </c>
      <c r="D517" t="str">
        <f t="shared" si="34"/>
        <v>22-6-1985</v>
      </c>
      <c r="E517" t="s">
        <v>18</v>
      </c>
      <c r="F517" s="14" t="str">
        <f t="shared" si="32"/>
        <v>22-Jun-1985</v>
      </c>
      <c r="G517">
        <v>22</v>
      </c>
      <c r="H517">
        <f t="shared" ref="H517:H580" si="35">DATEDIF(F517,$P$2,"Y")</f>
        <v>37</v>
      </c>
      <c r="I517">
        <v>0</v>
      </c>
      <c r="J517" s="7">
        <v>4646.76</v>
      </c>
      <c r="K517" t="s">
        <v>16</v>
      </c>
      <c r="L517" t="s">
        <v>16</v>
      </c>
      <c r="M517" t="s">
        <v>41</v>
      </c>
    </row>
    <row r="518" spans="1:13" x14ac:dyDescent="0.25">
      <c r="A518" t="s">
        <v>548</v>
      </c>
      <c r="B518">
        <v>1996</v>
      </c>
      <c r="C518">
        <f t="shared" si="33"/>
        <v>10</v>
      </c>
      <c r="D518" t="str">
        <f t="shared" si="34"/>
        <v>25-10-1996</v>
      </c>
      <c r="E518" t="s">
        <v>36</v>
      </c>
      <c r="F518" s="14" t="str">
        <f t="shared" si="32"/>
        <v>25-Oct-1996</v>
      </c>
      <c r="G518">
        <v>25</v>
      </c>
      <c r="H518">
        <f t="shared" si="35"/>
        <v>26</v>
      </c>
      <c r="I518">
        <v>3</v>
      </c>
      <c r="J518" s="7">
        <v>4661.29</v>
      </c>
      <c r="K518" t="s">
        <v>11</v>
      </c>
      <c r="L518" t="s">
        <v>16</v>
      </c>
      <c r="M518" t="s">
        <v>355</v>
      </c>
    </row>
    <row r="519" spans="1:13" x14ac:dyDescent="0.25">
      <c r="A519" t="s">
        <v>549</v>
      </c>
      <c r="B519">
        <v>1990</v>
      </c>
      <c r="C519">
        <f t="shared" si="33"/>
        <v>8</v>
      </c>
      <c r="D519" t="str">
        <f t="shared" si="34"/>
        <v>5-8-1990</v>
      </c>
      <c r="E519" t="s">
        <v>34</v>
      </c>
      <c r="F519" s="14" t="str">
        <f t="shared" si="32"/>
        <v>5-Aug-1990</v>
      </c>
      <c r="G519">
        <v>5</v>
      </c>
      <c r="H519">
        <f t="shared" si="35"/>
        <v>32</v>
      </c>
      <c r="I519">
        <v>1</v>
      </c>
      <c r="J519" s="7">
        <v>4667.6099999999997</v>
      </c>
      <c r="K519" t="s">
        <v>12</v>
      </c>
      <c r="L519" t="s">
        <v>12</v>
      </c>
      <c r="M519" t="s">
        <v>167</v>
      </c>
    </row>
    <row r="520" spans="1:13" x14ac:dyDescent="0.25">
      <c r="A520" t="s">
        <v>550</v>
      </c>
      <c r="B520">
        <v>1990</v>
      </c>
      <c r="C520">
        <f t="shared" si="33"/>
        <v>9</v>
      </c>
      <c r="D520" t="str">
        <f t="shared" si="34"/>
        <v>26-9-1990</v>
      </c>
      <c r="E520" t="s">
        <v>20</v>
      </c>
      <c r="F520" s="14" t="str">
        <f t="shared" si="32"/>
        <v>26-Sep-1990</v>
      </c>
      <c r="G520">
        <v>26</v>
      </c>
      <c r="H520">
        <f t="shared" si="35"/>
        <v>32</v>
      </c>
      <c r="I520">
        <v>2</v>
      </c>
      <c r="J520" s="7">
        <v>4670.6400000000003</v>
      </c>
      <c r="K520" t="s">
        <v>11</v>
      </c>
      <c r="L520" t="s">
        <v>11</v>
      </c>
      <c r="M520" t="s">
        <v>41</v>
      </c>
    </row>
    <row r="521" spans="1:13" x14ac:dyDescent="0.25">
      <c r="A521" t="s">
        <v>551</v>
      </c>
      <c r="B521">
        <v>1990</v>
      </c>
      <c r="C521">
        <f t="shared" si="33"/>
        <v>7</v>
      </c>
      <c r="D521" t="str">
        <f t="shared" si="34"/>
        <v>13-7-1990</v>
      </c>
      <c r="E521" t="s">
        <v>10</v>
      </c>
      <c r="F521" s="14" t="str">
        <f t="shared" si="32"/>
        <v>13-Jul-1990</v>
      </c>
      <c r="G521">
        <v>13</v>
      </c>
      <c r="H521">
        <f t="shared" si="35"/>
        <v>32</v>
      </c>
      <c r="I521">
        <v>2</v>
      </c>
      <c r="J521" s="7">
        <v>4673.3900000000003</v>
      </c>
      <c r="K521" t="s">
        <v>11</v>
      </c>
      <c r="L521" t="s">
        <v>16</v>
      </c>
      <c r="M521" t="s">
        <v>13</v>
      </c>
    </row>
    <row r="522" spans="1:13" x14ac:dyDescent="0.25">
      <c r="A522" t="s">
        <v>552</v>
      </c>
      <c r="B522">
        <v>1979</v>
      </c>
      <c r="C522">
        <f t="shared" si="33"/>
        <v>10</v>
      </c>
      <c r="D522" t="str">
        <f t="shared" si="34"/>
        <v>18-10-1979</v>
      </c>
      <c r="E522" t="s">
        <v>36</v>
      </c>
      <c r="F522" s="14" t="str">
        <f t="shared" si="32"/>
        <v>18-Oct-1979</v>
      </c>
      <c r="G522">
        <v>18</v>
      </c>
      <c r="H522">
        <f t="shared" si="35"/>
        <v>43</v>
      </c>
      <c r="I522">
        <v>2</v>
      </c>
      <c r="J522" s="7">
        <v>4674.2</v>
      </c>
      <c r="K522" t="s">
        <v>11</v>
      </c>
      <c r="L522" t="s">
        <v>16</v>
      </c>
      <c r="M522" t="s">
        <v>13</v>
      </c>
    </row>
    <row r="523" spans="1:13" x14ac:dyDescent="0.25">
      <c r="A523" t="s">
        <v>553</v>
      </c>
      <c r="B523">
        <v>2003</v>
      </c>
      <c r="C523">
        <f t="shared" si="33"/>
        <v>10</v>
      </c>
      <c r="D523" t="str">
        <f t="shared" si="34"/>
        <v>4-10-2003</v>
      </c>
      <c r="E523" t="s">
        <v>36</v>
      </c>
      <c r="F523" s="14" t="str">
        <f t="shared" si="32"/>
        <v>4-Oct-2003</v>
      </c>
      <c r="G523">
        <v>4</v>
      </c>
      <c r="H523">
        <f t="shared" si="35"/>
        <v>19</v>
      </c>
      <c r="I523">
        <v>0</v>
      </c>
      <c r="J523" s="7">
        <v>4678.8</v>
      </c>
      <c r="K523" t="s">
        <v>11</v>
      </c>
      <c r="L523" t="s">
        <v>16</v>
      </c>
      <c r="M523" t="s">
        <v>299</v>
      </c>
    </row>
    <row r="524" spans="1:13" x14ac:dyDescent="0.25">
      <c r="A524" t="s">
        <v>554</v>
      </c>
      <c r="B524">
        <v>1990</v>
      </c>
      <c r="C524">
        <f t="shared" si="33"/>
        <v>9</v>
      </c>
      <c r="D524" t="str">
        <f t="shared" si="34"/>
        <v>4-9-1990</v>
      </c>
      <c r="E524" t="s">
        <v>20</v>
      </c>
      <c r="F524" s="14" t="str">
        <f t="shared" si="32"/>
        <v>4-Sep-1990</v>
      </c>
      <c r="G524">
        <v>4</v>
      </c>
      <c r="H524">
        <f t="shared" si="35"/>
        <v>32</v>
      </c>
      <c r="I524">
        <v>2</v>
      </c>
      <c r="J524" s="7">
        <v>4686.3900000000003</v>
      </c>
      <c r="K524" t="s">
        <v>12</v>
      </c>
      <c r="L524" t="s">
        <v>12</v>
      </c>
      <c r="M524" t="s">
        <v>13</v>
      </c>
    </row>
    <row r="525" spans="1:13" x14ac:dyDescent="0.25">
      <c r="A525" t="s">
        <v>555</v>
      </c>
      <c r="B525">
        <v>2003</v>
      </c>
      <c r="C525">
        <f t="shared" si="33"/>
        <v>6</v>
      </c>
      <c r="D525" t="str">
        <f t="shared" si="34"/>
        <v>22-6-2003</v>
      </c>
      <c r="E525" t="s">
        <v>18</v>
      </c>
      <c r="F525" s="14" t="str">
        <f t="shared" si="32"/>
        <v>22-Jun-2003</v>
      </c>
      <c r="G525">
        <v>22</v>
      </c>
      <c r="H525">
        <f t="shared" si="35"/>
        <v>19</v>
      </c>
      <c r="I525">
        <v>5</v>
      </c>
      <c r="J525" s="7">
        <v>4687.8</v>
      </c>
      <c r="K525" t="s">
        <v>11</v>
      </c>
      <c r="L525" t="s">
        <v>12</v>
      </c>
      <c r="M525" t="s">
        <v>41</v>
      </c>
    </row>
    <row r="526" spans="1:13" x14ac:dyDescent="0.25">
      <c r="A526" t="s">
        <v>556</v>
      </c>
      <c r="B526">
        <v>1977</v>
      </c>
      <c r="C526">
        <f t="shared" si="33"/>
        <v>12</v>
      </c>
      <c r="D526" t="str">
        <f t="shared" si="34"/>
        <v>4-12-1977</v>
      </c>
      <c r="E526" t="s">
        <v>30</v>
      </c>
      <c r="F526" s="14" t="str">
        <f t="shared" si="32"/>
        <v>4-Dec-1977</v>
      </c>
      <c r="G526">
        <v>4</v>
      </c>
      <c r="H526">
        <f t="shared" si="35"/>
        <v>45</v>
      </c>
      <c r="I526">
        <v>2</v>
      </c>
      <c r="J526" s="7">
        <v>4699.47</v>
      </c>
      <c r="K526" t="s">
        <v>11</v>
      </c>
      <c r="L526" t="s">
        <v>12</v>
      </c>
      <c r="M526" t="s">
        <v>13</v>
      </c>
    </row>
    <row r="527" spans="1:13" x14ac:dyDescent="0.25">
      <c r="A527" t="s">
        <v>557</v>
      </c>
      <c r="B527">
        <v>1981</v>
      </c>
      <c r="C527">
        <f t="shared" si="33"/>
        <v>8</v>
      </c>
      <c r="D527" t="str">
        <f t="shared" si="34"/>
        <v>12-8-1981</v>
      </c>
      <c r="E527" t="s">
        <v>34</v>
      </c>
      <c r="F527" s="14" t="str">
        <f t="shared" si="32"/>
        <v>12-Aug-1981</v>
      </c>
      <c r="G527">
        <v>12</v>
      </c>
      <c r="H527">
        <f t="shared" si="35"/>
        <v>41</v>
      </c>
      <c r="I527">
        <v>1</v>
      </c>
      <c r="J527" s="7">
        <v>4712.12</v>
      </c>
      <c r="K527" t="s">
        <v>11</v>
      </c>
      <c r="L527" t="s">
        <v>12</v>
      </c>
      <c r="M527" t="s">
        <v>41</v>
      </c>
    </row>
    <row r="528" spans="1:13" x14ac:dyDescent="0.25">
      <c r="A528" t="s">
        <v>558</v>
      </c>
      <c r="B528">
        <v>1992</v>
      </c>
      <c r="C528">
        <f t="shared" si="33"/>
        <v>10</v>
      </c>
      <c r="D528" t="str">
        <f t="shared" si="34"/>
        <v>9-10-1992</v>
      </c>
      <c r="E528" t="s">
        <v>36</v>
      </c>
      <c r="F528" s="14" t="str">
        <f t="shared" si="32"/>
        <v>9-Oct-1992</v>
      </c>
      <c r="G528">
        <v>9</v>
      </c>
      <c r="H528">
        <f t="shared" si="35"/>
        <v>30</v>
      </c>
      <c r="I528">
        <v>1</v>
      </c>
      <c r="J528" s="7">
        <v>4718.2</v>
      </c>
      <c r="K528" t="s">
        <v>11</v>
      </c>
      <c r="L528" t="s">
        <v>12</v>
      </c>
      <c r="M528" t="s">
        <v>246</v>
      </c>
    </row>
    <row r="529" spans="1:13" x14ac:dyDescent="0.25">
      <c r="A529" t="s">
        <v>559</v>
      </c>
      <c r="B529">
        <v>1992</v>
      </c>
      <c r="C529">
        <f t="shared" si="33"/>
        <v>9</v>
      </c>
      <c r="D529" t="str">
        <f t="shared" si="34"/>
        <v>28-9-1992</v>
      </c>
      <c r="E529" t="s">
        <v>20</v>
      </c>
      <c r="F529" s="14" t="str">
        <f t="shared" si="32"/>
        <v>28-Sep-1992</v>
      </c>
      <c r="G529">
        <v>28</v>
      </c>
      <c r="H529">
        <f t="shared" si="35"/>
        <v>30</v>
      </c>
      <c r="I529">
        <v>1</v>
      </c>
      <c r="J529" s="7">
        <v>4719.5200000000004</v>
      </c>
      <c r="K529" t="s">
        <v>11</v>
      </c>
      <c r="L529" t="s">
        <v>11</v>
      </c>
      <c r="M529" t="s">
        <v>246</v>
      </c>
    </row>
    <row r="530" spans="1:13" x14ac:dyDescent="0.25">
      <c r="A530" t="s">
        <v>560</v>
      </c>
      <c r="B530">
        <v>1994</v>
      </c>
      <c r="C530">
        <f t="shared" si="33"/>
        <v>8</v>
      </c>
      <c r="D530" t="str">
        <f t="shared" si="34"/>
        <v>12-8-1994</v>
      </c>
      <c r="E530" t="s">
        <v>34</v>
      </c>
      <c r="F530" s="14" t="str">
        <f t="shared" si="32"/>
        <v>12-Aug-1994</v>
      </c>
      <c r="G530">
        <v>12</v>
      </c>
      <c r="H530">
        <f t="shared" si="35"/>
        <v>28</v>
      </c>
      <c r="I530">
        <v>2</v>
      </c>
      <c r="J530" s="7">
        <v>4719.74</v>
      </c>
      <c r="K530" t="s">
        <v>11</v>
      </c>
      <c r="L530" t="s">
        <v>16</v>
      </c>
      <c r="M530" t="s">
        <v>23</v>
      </c>
    </row>
    <row r="531" spans="1:13" x14ac:dyDescent="0.25">
      <c r="A531" t="s">
        <v>561</v>
      </c>
      <c r="B531">
        <v>1980</v>
      </c>
      <c r="C531">
        <f t="shared" si="33"/>
        <v>7</v>
      </c>
      <c r="D531" t="str">
        <f t="shared" si="34"/>
        <v>2-7-1980</v>
      </c>
      <c r="E531" t="s">
        <v>10</v>
      </c>
      <c r="F531" s="14" t="str">
        <f t="shared" si="32"/>
        <v>2-Jul-1980</v>
      </c>
      <c r="G531">
        <v>2</v>
      </c>
      <c r="H531">
        <f t="shared" si="35"/>
        <v>42</v>
      </c>
      <c r="I531">
        <v>2</v>
      </c>
      <c r="J531" s="7">
        <v>4728.71</v>
      </c>
      <c r="K531" t="s">
        <v>11</v>
      </c>
      <c r="L531" t="s">
        <v>12</v>
      </c>
      <c r="M531" t="s">
        <v>23</v>
      </c>
    </row>
    <row r="532" spans="1:13" x14ac:dyDescent="0.25">
      <c r="A532" t="s">
        <v>562</v>
      </c>
      <c r="B532">
        <v>1986</v>
      </c>
      <c r="C532">
        <f t="shared" si="33"/>
        <v>9</v>
      </c>
      <c r="D532" t="str">
        <f t="shared" si="34"/>
        <v>5-9-1986</v>
      </c>
      <c r="E532" t="s">
        <v>20</v>
      </c>
      <c r="F532" s="14" t="str">
        <f t="shared" si="32"/>
        <v>5-Sep-1986</v>
      </c>
      <c r="G532">
        <v>5</v>
      </c>
      <c r="H532">
        <f t="shared" si="35"/>
        <v>36</v>
      </c>
      <c r="I532">
        <v>3</v>
      </c>
      <c r="J532" s="7">
        <v>4734.6400000000003</v>
      </c>
      <c r="K532" t="s">
        <v>11</v>
      </c>
      <c r="L532" t="s">
        <v>16</v>
      </c>
      <c r="M532" t="s">
        <v>13</v>
      </c>
    </row>
    <row r="533" spans="1:13" x14ac:dyDescent="0.25">
      <c r="A533" t="s">
        <v>563</v>
      </c>
      <c r="B533">
        <v>1991</v>
      </c>
      <c r="C533">
        <f t="shared" si="33"/>
        <v>10</v>
      </c>
      <c r="D533" t="str">
        <f t="shared" si="34"/>
        <v>12-10-1991</v>
      </c>
      <c r="E533" t="s">
        <v>36</v>
      </c>
      <c r="F533" s="14" t="str">
        <f t="shared" si="32"/>
        <v>12-Oct-1991</v>
      </c>
      <c r="G533">
        <v>12</v>
      </c>
      <c r="H533">
        <f t="shared" si="35"/>
        <v>31</v>
      </c>
      <c r="I533">
        <v>1</v>
      </c>
      <c r="J533" s="7">
        <v>4738.2700000000004</v>
      </c>
      <c r="K533" t="s">
        <v>11</v>
      </c>
      <c r="L533" t="s">
        <v>12</v>
      </c>
      <c r="M533" t="s">
        <v>23</v>
      </c>
    </row>
    <row r="534" spans="1:13" x14ac:dyDescent="0.25">
      <c r="A534" t="s">
        <v>564</v>
      </c>
      <c r="B534">
        <v>2004</v>
      </c>
      <c r="C534">
        <f t="shared" si="33"/>
        <v>11</v>
      </c>
      <c r="D534" t="str">
        <f t="shared" si="34"/>
        <v>24-11-2004</v>
      </c>
      <c r="E534" t="s">
        <v>15</v>
      </c>
      <c r="F534" s="14" t="str">
        <f t="shared" si="32"/>
        <v>24-Nov-2004</v>
      </c>
      <c r="G534">
        <v>24</v>
      </c>
      <c r="H534">
        <f t="shared" si="35"/>
        <v>18</v>
      </c>
      <c r="I534">
        <v>0</v>
      </c>
      <c r="J534" s="7">
        <v>4740.78</v>
      </c>
      <c r="K534" t="s">
        <v>11</v>
      </c>
      <c r="L534" t="s">
        <v>12</v>
      </c>
      <c r="M534" t="s">
        <v>299</v>
      </c>
    </row>
    <row r="535" spans="1:13" x14ac:dyDescent="0.25">
      <c r="A535" t="s">
        <v>565</v>
      </c>
      <c r="B535">
        <v>1987</v>
      </c>
      <c r="C535">
        <f t="shared" si="33"/>
        <v>6</v>
      </c>
      <c r="D535" t="str">
        <f t="shared" si="34"/>
        <v>5-6-1987</v>
      </c>
      <c r="E535" t="s">
        <v>18</v>
      </c>
      <c r="F535" s="14" t="str">
        <f t="shared" si="32"/>
        <v>5-Jun-1987</v>
      </c>
      <c r="G535">
        <v>5</v>
      </c>
      <c r="H535">
        <f t="shared" si="35"/>
        <v>36</v>
      </c>
      <c r="I535">
        <v>1</v>
      </c>
      <c r="J535" s="7">
        <v>4746.34</v>
      </c>
      <c r="K535" t="s">
        <v>11</v>
      </c>
      <c r="L535" t="s">
        <v>11</v>
      </c>
      <c r="M535" t="s">
        <v>41</v>
      </c>
    </row>
    <row r="536" spans="1:13" x14ac:dyDescent="0.25">
      <c r="A536" t="s">
        <v>566</v>
      </c>
      <c r="B536">
        <v>1987</v>
      </c>
      <c r="C536">
        <f t="shared" si="33"/>
        <v>9</v>
      </c>
      <c r="D536" t="str">
        <f t="shared" si="34"/>
        <v>2-9-1987</v>
      </c>
      <c r="E536" t="s">
        <v>20</v>
      </c>
      <c r="F536" s="14" t="str">
        <f t="shared" si="32"/>
        <v>2-Sep-1987</v>
      </c>
      <c r="G536">
        <v>2</v>
      </c>
      <c r="H536">
        <f t="shared" si="35"/>
        <v>35</v>
      </c>
      <c r="I536">
        <v>1</v>
      </c>
      <c r="J536" s="7">
        <v>4747.05</v>
      </c>
      <c r="K536" t="s">
        <v>11</v>
      </c>
      <c r="L536" t="s">
        <v>11</v>
      </c>
      <c r="M536" t="s">
        <v>13</v>
      </c>
    </row>
    <row r="537" spans="1:13" x14ac:dyDescent="0.25">
      <c r="A537" t="s">
        <v>567</v>
      </c>
      <c r="B537">
        <v>1987</v>
      </c>
      <c r="C537">
        <f t="shared" si="33"/>
        <v>11</v>
      </c>
      <c r="D537" t="str">
        <f t="shared" si="34"/>
        <v>22-11-1987</v>
      </c>
      <c r="E537" t="s">
        <v>15</v>
      </c>
      <c r="F537" s="14" t="str">
        <f t="shared" si="32"/>
        <v>22-Nov-1987</v>
      </c>
      <c r="G537">
        <v>22</v>
      </c>
      <c r="H537">
        <f t="shared" si="35"/>
        <v>35</v>
      </c>
      <c r="I537">
        <v>1</v>
      </c>
      <c r="J537" s="7">
        <v>4751.07</v>
      </c>
      <c r="K537" t="s">
        <v>12</v>
      </c>
      <c r="L537" t="s">
        <v>16</v>
      </c>
      <c r="M537" t="s">
        <v>41</v>
      </c>
    </row>
    <row r="538" spans="1:13" x14ac:dyDescent="0.25">
      <c r="A538" t="s">
        <v>568</v>
      </c>
      <c r="B538">
        <v>1992</v>
      </c>
      <c r="C538">
        <f t="shared" si="33"/>
        <v>8</v>
      </c>
      <c r="D538" t="str">
        <f t="shared" si="34"/>
        <v>16-8-1992</v>
      </c>
      <c r="E538" t="s">
        <v>34</v>
      </c>
      <c r="F538" s="14" t="str">
        <f t="shared" si="32"/>
        <v>16-Aug-1992</v>
      </c>
      <c r="G538">
        <v>16</v>
      </c>
      <c r="H538">
        <f t="shared" si="35"/>
        <v>30</v>
      </c>
      <c r="I538">
        <v>2</v>
      </c>
      <c r="J538" s="7">
        <v>4753.6400000000003</v>
      </c>
      <c r="K538" t="s">
        <v>11</v>
      </c>
      <c r="L538" t="s">
        <v>12</v>
      </c>
      <c r="M538" t="s">
        <v>13</v>
      </c>
    </row>
    <row r="539" spans="1:13" x14ac:dyDescent="0.25">
      <c r="A539" t="s">
        <v>569</v>
      </c>
      <c r="B539">
        <v>1987</v>
      </c>
      <c r="C539">
        <f t="shared" si="33"/>
        <v>9</v>
      </c>
      <c r="D539" t="str">
        <f t="shared" si="34"/>
        <v>27-9-1987</v>
      </c>
      <c r="E539" t="s">
        <v>20</v>
      </c>
      <c r="F539" s="14" t="str">
        <f t="shared" si="32"/>
        <v>27-Sep-1987</v>
      </c>
      <c r="G539">
        <v>27</v>
      </c>
      <c r="H539">
        <f t="shared" si="35"/>
        <v>35</v>
      </c>
      <c r="I539">
        <v>1</v>
      </c>
      <c r="J539" s="7">
        <v>4762.33</v>
      </c>
      <c r="K539" t="s">
        <v>12</v>
      </c>
      <c r="L539" t="s">
        <v>12</v>
      </c>
      <c r="M539" t="s">
        <v>41</v>
      </c>
    </row>
    <row r="540" spans="1:13" x14ac:dyDescent="0.25">
      <c r="A540" t="s">
        <v>570</v>
      </c>
      <c r="B540">
        <v>1989</v>
      </c>
      <c r="C540">
        <f t="shared" si="33"/>
        <v>8</v>
      </c>
      <c r="D540" t="str">
        <f t="shared" si="34"/>
        <v>1-8-1989</v>
      </c>
      <c r="E540" t="s">
        <v>34</v>
      </c>
      <c r="F540" s="14" t="str">
        <f t="shared" si="32"/>
        <v>1-Aug-1989</v>
      </c>
      <c r="G540">
        <v>1</v>
      </c>
      <c r="H540">
        <f t="shared" si="35"/>
        <v>33</v>
      </c>
      <c r="I540">
        <v>1</v>
      </c>
      <c r="J540" s="7">
        <v>4766.0200000000004</v>
      </c>
      <c r="K540" t="s">
        <v>11</v>
      </c>
      <c r="L540" t="s">
        <v>12</v>
      </c>
      <c r="M540" t="s">
        <v>41</v>
      </c>
    </row>
    <row r="541" spans="1:13" x14ac:dyDescent="0.25">
      <c r="A541" t="s">
        <v>571</v>
      </c>
      <c r="B541">
        <v>1989</v>
      </c>
      <c r="C541">
        <f t="shared" si="33"/>
        <v>12</v>
      </c>
      <c r="D541" t="str">
        <f t="shared" si="34"/>
        <v>9-12-1989</v>
      </c>
      <c r="E541" t="s">
        <v>30</v>
      </c>
      <c r="F541" s="14" t="str">
        <f t="shared" si="32"/>
        <v>9-Dec-1989</v>
      </c>
      <c r="G541">
        <v>9</v>
      </c>
      <c r="H541">
        <f t="shared" si="35"/>
        <v>33</v>
      </c>
      <c r="I541">
        <v>1</v>
      </c>
      <c r="J541" s="7">
        <v>4779.6000000000004</v>
      </c>
      <c r="K541" t="s">
        <v>11</v>
      </c>
      <c r="L541" t="s">
        <v>12</v>
      </c>
      <c r="M541" t="s">
        <v>13</v>
      </c>
    </row>
    <row r="542" spans="1:13" x14ac:dyDescent="0.25">
      <c r="A542" t="s">
        <v>572</v>
      </c>
      <c r="B542">
        <v>1987</v>
      </c>
      <c r="C542">
        <f t="shared" si="33"/>
        <v>6</v>
      </c>
      <c r="D542" t="str">
        <f t="shared" si="34"/>
        <v>22-6-1987</v>
      </c>
      <c r="E542" t="s">
        <v>18</v>
      </c>
      <c r="F542" s="14" t="str">
        <f t="shared" si="32"/>
        <v>22-Jun-1987</v>
      </c>
      <c r="G542">
        <v>22</v>
      </c>
      <c r="H542">
        <f t="shared" si="35"/>
        <v>35</v>
      </c>
      <c r="I542">
        <v>3</v>
      </c>
      <c r="J542" s="7">
        <v>4787.42</v>
      </c>
      <c r="K542" t="s">
        <v>11</v>
      </c>
      <c r="L542" t="s">
        <v>12</v>
      </c>
      <c r="M542" t="s">
        <v>13</v>
      </c>
    </row>
    <row r="543" spans="1:13" x14ac:dyDescent="0.25">
      <c r="A543" t="s">
        <v>573</v>
      </c>
      <c r="B543">
        <v>1989</v>
      </c>
      <c r="C543">
        <f t="shared" si="33"/>
        <v>12</v>
      </c>
      <c r="D543" t="str">
        <f t="shared" si="34"/>
        <v>16-12-1989</v>
      </c>
      <c r="E543" t="s">
        <v>30</v>
      </c>
      <c r="F543" s="14" t="str">
        <f t="shared" si="32"/>
        <v>16-Dec-1989</v>
      </c>
      <c r="G543">
        <v>16</v>
      </c>
      <c r="H543">
        <f t="shared" si="35"/>
        <v>33</v>
      </c>
      <c r="I543">
        <v>1</v>
      </c>
      <c r="J543" s="7">
        <v>4795.66</v>
      </c>
      <c r="K543" t="s">
        <v>11</v>
      </c>
      <c r="L543" t="s">
        <v>16</v>
      </c>
      <c r="M543" t="s">
        <v>13</v>
      </c>
    </row>
    <row r="544" spans="1:13" x14ac:dyDescent="0.25">
      <c r="A544" t="s">
        <v>574</v>
      </c>
      <c r="B544">
        <v>1978</v>
      </c>
      <c r="C544">
        <f t="shared" si="33"/>
        <v>10</v>
      </c>
      <c r="D544" t="str">
        <f t="shared" si="34"/>
        <v>3-10-1978</v>
      </c>
      <c r="E544" t="s">
        <v>36</v>
      </c>
      <c r="F544" s="14" t="str">
        <f t="shared" si="32"/>
        <v>3-Oct-1978</v>
      </c>
      <c r="G544">
        <v>3</v>
      </c>
      <c r="H544">
        <f t="shared" si="35"/>
        <v>44</v>
      </c>
      <c r="I544">
        <v>2</v>
      </c>
      <c r="J544" s="7">
        <v>4812.34</v>
      </c>
      <c r="K544" t="s">
        <v>11</v>
      </c>
      <c r="L544" t="s">
        <v>12</v>
      </c>
      <c r="M544" t="s">
        <v>13</v>
      </c>
    </row>
    <row r="545" spans="1:13" x14ac:dyDescent="0.25">
      <c r="A545" t="s">
        <v>575</v>
      </c>
      <c r="B545">
        <v>1981</v>
      </c>
      <c r="C545">
        <f t="shared" si="33"/>
        <v>7</v>
      </c>
      <c r="D545" t="str">
        <f t="shared" si="34"/>
        <v>3-7-1981</v>
      </c>
      <c r="E545" t="s">
        <v>10</v>
      </c>
      <c r="F545" s="14" t="str">
        <f t="shared" si="32"/>
        <v>3-Jul-1981</v>
      </c>
      <c r="G545">
        <v>3</v>
      </c>
      <c r="H545">
        <f t="shared" si="35"/>
        <v>41</v>
      </c>
      <c r="I545">
        <v>1</v>
      </c>
      <c r="J545" s="7">
        <v>4827.1000000000004</v>
      </c>
      <c r="K545" t="s">
        <v>11</v>
      </c>
      <c r="L545" t="s">
        <v>16</v>
      </c>
      <c r="M545" t="s">
        <v>13</v>
      </c>
    </row>
    <row r="546" spans="1:13" x14ac:dyDescent="0.25">
      <c r="A546" t="s">
        <v>576</v>
      </c>
      <c r="B546">
        <v>1995</v>
      </c>
      <c r="C546">
        <f t="shared" si="33"/>
        <v>12</v>
      </c>
      <c r="D546" t="str">
        <f t="shared" si="34"/>
        <v>1-12-1995</v>
      </c>
      <c r="E546" t="s">
        <v>30</v>
      </c>
      <c r="F546" s="14" t="str">
        <f t="shared" si="32"/>
        <v>1-Dec-1995</v>
      </c>
      <c r="G546">
        <v>1</v>
      </c>
      <c r="H546">
        <f t="shared" si="35"/>
        <v>27</v>
      </c>
      <c r="I546">
        <v>3</v>
      </c>
      <c r="J546" s="7">
        <v>4827.8999999999996</v>
      </c>
      <c r="K546" t="s">
        <v>16</v>
      </c>
      <c r="L546" t="s">
        <v>11</v>
      </c>
      <c r="M546" t="s">
        <v>2381</v>
      </c>
    </row>
    <row r="547" spans="1:13" x14ac:dyDescent="0.25">
      <c r="A547" t="s">
        <v>577</v>
      </c>
      <c r="B547">
        <v>2002</v>
      </c>
      <c r="C547">
        <f t="shared" si="33"/>
        <v>6</v>
      </c>
      <c r="D547" t="str">
        <f t="shared" si="34"/>
        <v>27-6-2002</v>
      </c>
      <c r="E547" t="s">
        <v>18</v>
      </c>
      <c r="F547" s="14" t="str">
        <f t="shared" si="32"/>
        <v>27-Jun-2002</v>
      </c>
      <c r="G547">
        <v>27</v>
      </c>
      <c r="H547">
        <f t="shared" si="35"/>
        <v>20</v>
      </c>
      <c r="I547">
        <v>5</v>
      </c>
      <c r="J547" s="7">
        <v>4830.63</v>
      </c>
      <c r="K547" t="s">
        <v>11</v>
      </c>
      <c r="L547" t="s">
        <v>16</v>
      </c>
      <c r="M547" t="s">
        <v>41</v>
      </c>
    </row>
    <row r="548" spans="1:13" x14ac:dyDescent="0.25">
      <c r="A548" t="s">
        <v>578</v>
      </c>
      <c r="B548">
        <v>2000</v>
      </c>
      <c r="C548">
        <f t="shared" si="33"/>
        <v>12</v>
      </c>
      <c r="D548" t="str">
        <f t="shared" si="34"/>
        <v>11-12-2000</v>
      </c>
      <c r="E548" t="s">
        <v>30</v>
      </c>
      <c r="F548" s="14" t="str">
        <f t="shared" si="32"/>
        <v>11-Dec-2000</v>
      </c>
      <c r="G548">
        <v>11</v>
      </c>
      <c r="H548">
        <f t="shared" si="35"/>
        <v>22</v>
      </c>
      <c r="I548">
        <v>0</v>
      </c>
      <c r="J548" s="7">
        <v>4835.43</v>
      </c>
      <c r="K548" t="s">
        <v>11</v>
      </c>
      <c r="L548" t="s">
        <v>11</v>
      </c>
      <c r="M548" t="s">
        <v>299</v>
      </c>
    </row>
    <row r="549" spans="1:13" x14ac:dyDescent="0.25">
      <c r="A549" t="s">
        <v>579</v>
      </c>
      <c r="B549">
        <v>1992</v>
      </c>
      <c r="C549">
        <f t="shared" si="33"/>
        <v>9</v>
      </c>
      <c r="D549" t="str">
        <f t="shared" si="34"/>
        <v>10-9-1992</v>
      </c>
      <c r="E549" t="s">
        <v>20</v>
      </c>
      <c r="F549" s="14" t="str">
        <f t="shared" si="32"/>
        <v>10-Sep-1992</v>
      </c>
      <c r="G549">
        <v>10</v>
      </c>
      <c r="H549">
        <f t="shared" si="35"/>
        <v>30</v>
      </c>
      <c r="I549">
        <v>3</v>
      </c>
      <c r="J549" s="7">
        <v>4837.58</v>
      </c>
      <c r="K549" t="s">
        <v>12</v>
      </c>
      <c r="L549" t="s">
        <v>11</v>
      </c>
      <c r="M549" t="s">
        <v>13</v>
      </c>
    </row>
    <row r="550" spans="1:13" x14ac:dyDescent="0.25">
      <c r="A550" t="s">
        <v>580</v>
      </c>
      <c r="B550">
        <v>1984</v>
      </c>
      <c r="C550">
        <f t="shared" si="33"/>
        <v>10</v>
      </c>
      <c r="D550" t="str">
        <f t="shared" si="34"/>
        <v>15-10-1984</v>
      </c>
      <c r="E550" t="s">
        <v>36</v>
      </c>
      <c r="F550" s="14" t="str">
        <f t="shared" si="32"/>
        <v>15-Oct-1984</v>
      </c>
      <c r="G550">
        <v>15</v>
      </c>
      <c r="H550">
        <f t="shared" si="35"/>
        <v>38</v>
      </c>
      <c r="I550">
        <v>3</v>
      </c>
      <c r="J550" s="7">
        <v>4839.18</v>
      </c>
      <c r="K550" t="s">
        <v>11</v>
      </c>
      <c r="L550" t="s">
        <v>16</v>
      </c>
      <c r="M550" t="s">
        <v>23</v>
      </c>
    </row>
    <row r="551" spans="1:13" x14ac:dyDescent="0.25">
      <c r="A551" t="s">
        <v>581</v>
      </c>
      <c r="B551">
        <v>1995</v>
      </c>
      <c r="C551">
        <f t="shared" si="33"/>
        <v>9</v>
      </c>
      <c r="D551" t="str">
        <f t="shared" si="34"/>
        <v>29-9-1995</v>
      </c>
      <c r="E551" t="s">
        <v>20</v>
      </c>
      <c r="F551" s="14" t="str">
        <f t="shared" si="32"/>
        <v>29-Sep-1995</v>
      </c>
      <c r="G551">
        <v>29</v>
      </c>
      <c r="H551">
        <f t="shared" si="35"/>
        <v>27</v>
      </c>
      <c r="I551">
        <v>0</v>
      </c>
      <c r="J551" s="7">
        <v>4840.95</v>
      </c>
      <c r="K551" t="s">
        <v>11</v>
      </c>
      <c r="L551" t="s">
        <v>16</v>
      </c>
      <c r="M551" t="s">
        <v>299</v>
      </c>
    </row>
    <row r="552" spans="1:13" x14ac:dyDescent="0.25">
      <c r="A552" t="s">
        <v>582</v>
      </c>
      <c r="B552">
        <v>1979</v>
      </c>
      <c r="C552">
        <f t="shared" si="33"/>
        <v>12</v>
      </c>
      <c r="D552" t="str">
        <f t="shared" si="34"/>
        <v>13-12-1979</v>
      </c>
      <c r="E552" t="s">
        <v>30</v>
      </c>
      <c r="F552" s="14" t="str">
        <f t="shared" si="32"/>
        <v>13-Dec-1979</v>
      </c>
      <c r="G552">
        <v>13</v>
      </c>
      <c r="H552">
        <f t="shared" si="35"/>
        <v>43</v>
      </c>
      <c r="I552">
        <v>2</v>
      </c>
      <c r="J552" s="7">
        <v>4843.79</v>
      </c>
      <c r="K552" t="s">
        <v>11</v>
      </c>
      <c r="L552" t="s">
        <v>12</v>
      </c>
      <c r="M552" t="s">
        <v>13</v>
      </c>
    </row>
    <row r="553" spans="1:13" x14ac:dyDescent="0.25">
      <c r="A553" t="s">
        <v>583</v>
      </c>
      <c r="B553">
        <v>1974</v>
      </c>
      <c r="C553">
        <f t="shared" si="33"/>
        <v>9</v>
      </c>
      <c r="D553" t="str">
        <f t="shared" si="34"/>
        <v>11-9-1974</v>
      </c>
      <c r="E553" t="s">
        <v>20</v>
      </c>
      <c r="F553" s="14" t="str">
        <f t="shared" si="32"/>
        <v>11-Sep-1974</v>
      </c>
      <c r="G553">
        <v>11</v>
      </c>
      <c r="H553">
        <f t="shared" si="35"/>
        <v>48</v>
      </c>
      <c r="I553">
        <v>0</v>
      </c>
      <c r="J553" s="7">
        <v>4844.67</v>
      </c>
      <c r="K553" t="s">
        <v>11</v>
      </c>
      <c r="L553" t="s">
        <v>11</v>
      </c>
      <c r="M553" t="s">
        <v>13</v>
      </c>
    </row>
    <row r="554" spans="1:13" x14ac:dyDescent="0.25">
      <c r="A554" t="s">
        <v>584</v>
      </c>
      <c r="B554">
        <v>2001</v>
      </c>
      <c r="C554">
        <f t="shared" si="33"/>
        <v>6</v>
      </c>
      <c r="D554" t="str">
        <f t="shared" si="34"/>
        <v>7-6-2001</v>
      </c>
      <c r="E554" t="s">
        <v>18</v>
      </c>
      <c r="F554" s="14" t="str">
        <f t="shared" si="32"/>
        <v>7-Jun-2001</v>
      </c>
      <c r="G554">
        <v>7</v>
      </c>
      <c r="H554">
        <f t="shared" si="35"/>
        <v>22</v>
      </c>
      <c r="I554">
        <v>0</v>
      </c>
      <c r="J554" s="7">
        <v>4846.53</v>
      </c>
      <c r="K554" t="s">
        <v>11</v>
      </c>
      <c r="L554" t="s">
        <v>12</v>
      </c>
      <c r="M554" t="s">
        <v>299</v>
      </c>
    </row>
    <row r="555" spans="1:13" x14ac:dyDescent="0.25">
      <c r="A555" t="s">
        <v>585</v>
      </c>
      <c r="B555">
        <v>1995</v>
      </c>
      <c r="C555">
        <f t="shared" si="33"/>
        <v>12</v>
      </c>
      <c r="D555" t="str">
        <f t="shared" si="34"/>
        <v>27-12-1995</v>
      </c>
      <c r="E555" t="s">
        <v>30</v>
      </c>
      <c r="F555" s="14" t="str">
        <f t="shared" si="32"/>
        <v>27-Dec-1995</v>
      </c>
      <c r="G555">
        <v>27</v>
      </c>
      <c r="H555">
        <f t="shared" si="35"/>
        <v>27</v>
      </c>
      <c r="I555">
        <v>3</v>
      </c>
      <c r="J555" s="7">
        <v>4846.92</v>
      </c>
      <c r="K555" t="s">
        <v>11</v>
      </c>
      <c r="L555" t="s">
        <v>12</v>
      </c>
      <c r="M555" t="s">
        <v>355</v>
      </c>
    </row>
    <row r="556" spans="1:13" x14ac:dyDescent="0.25">
      <c r="A556" t="s">
        <v>586</v>
      </c>
      <c r="B556">
        <v>1989</v>
      </c>
      <c r="C556">
        <f t="shared" si="33"/>
        <v>9</v>
      </c>
      <c r="D556" t="str">
        <f t="shared" si="34"/>
        <v>1-9-1989</v>
      </c>
      <c r="E556" t="s">
        <v>20</v>
      </c>
      <c r="F556" s="14" t="str">
        <f t="shared" si="32"/>
        <v>1-Sep-1989</v>
      </c>
      <c r="G556">
        <v>1</v>
      </c>
      <c r="H556">
        <f t="shared" si="35"/>
        <v>33</v>
      </c>
      <c r="I556">
        <v>3</v>
      </c>
      <c r="J556" s="7">
        <v>4859.8900000000003</v>
      </c>
      <c r="K556" t="s">
        <v>11</v>
      </c>
      <c r="L556" t="s">
        <v>12</v>
      </c>
      <c r="M556" t="s">
        <v>41</v>
      </c>
    </row>
    <row r="557" spans="1:13" x14ac:dyDescent="0.25">
      <c r="A557" t="s">
        <v>587</v>
      </c>
      <c r="B557">
        <v>1997</v>
      </c>
      <c r="C557">
        <f t="shared" si="33"/>
        <v>9</v>
      </c>
      <c r="D557" t="str">
        <f t="shared" si="34"/>
        <v>29-9-1997</v>
      </c>
      <c r="E557" t="s">
        <v>20</v>
      </c>
      <c r="F557" s="14" t="str">
        <f t="shared" si="32"/>
        <v>29-Sep-1997</v>
      </c>
      <c r="G557">
        <v>29</v>
      </c>
      <c r="H557">
        <f t="shared" si="35"/>
        <v>25</v>
      </c>
      <c r="I557">
        <v>4</v>
      </c>
      <c r="J557" s="7">
        <v>4877.9799999999996</v>
      </c>
      <c r="K557" t="s">
        <v>11</v>
      </c>
      <c r="L557" t="s">
        <v>12</v>
      </c>
      <c r="M557" t="s">
        <v>23</v>
      </c>
    </row>
    <row r="558" spans="1:13" x14ac:dyDescent="0.25">
      <c r="A558" t="s">
        <v>588</v>
      </c>
      <c r="B558">
        <v>1986</v>
      </c>
      <c r="C558">
        <f t="shared" si="33"/>
        <v>12</v>
      </c>
      <c r="D558" t="str">
        <f t="shared" si="34"/>
        <v>23-12-1986</v>
      </c>
      <c r="E558" t="s">
        <v>30</v>
      </c>
      <c r="F558" s="14" t="str">
        <f t="shared" si="32"/>
        <v>23-Dec-1986</v>
      </c>
      <c r="G558">
        <v>23</v>
      </c>
      <c r="H558">
        <f t="shared" si="35"/>
        <v>36</v>
      </c>
      <c r="I558">
        <v>0</v>
      </c>
      <c r="J558" s="7">
        <v>4883.87</v>
      </c>
      <c r="K558" t="s">
        <v>11</v>
      </c>
      <c r="L558" t="s">
        <v>16</v>
      </c>
      <c r="M558" t="s">
        <v>41</v>
      </c>
    </row>
    <row r="559" spans="1:13" x14ac:dyDescent="0.25">
      <c r="A559" t="s">
        <v>589</v>
      </c>
      <c r="B559">
        <v>1986</v>
      </c>
      <c r="C559">
        <f t="shared" si="33"/>
        <v>10</v>
      </c>
      <c r="D559" t="str">
        <f t="shared" si="34"/>
        <v>27-10-1986</v>
      </c>
      <c r="E559" t="s">
        <v>36</v>
      </c>
      <c r="F559" s="14" t="str">
        <f t="shared" si="32"/>
        <v>27-Oct-1986</v>
      </c>
      <c r="G559">
        <v>27</v>
      </c>
      <c r="H559">
        <f t="shared" si="35"/>
        <v>36</v>
      </c>
      <c r="I559">
        <v>0</v>
      </c>
      <c r="J559" s="7">
        <v>4889.04</v>
      </c>
      <c r="K559" t="s">
        <v>11</v>
      </c>
      <c r="L559" t="s">
        <v>16</v>
      </c>
      <c r="M559" t="s">
        <v>13</v>
      </c>
    </row>
    <row r="560" spans="1:13" x14ac:dyDescent="0.25">
      <c r="A560" t="s">
        <v>590</v>
      </c>
      <c r="B560">
        <v>1989</v>
      </c>
      <c r="C560">
        <f t="shared" si="33"/>
        <v>7</v>
      </c>
      <c r="D560" t="str">
        <f t="shared" si="34"/>
        <v>10-7-1989</v>
      </c>
      <c r="E560" t="s">
        <v>10</v>
      </c>
      <c r="F560" s="14" t="str">
        <f t="shared" si="32"/>
        <v>10-Jul-1989</v>
      </c>
      <c r="G560">
        <v>10</v>
      </c>
      <c r="H560">
        <f t="shared" si="35"/>
        <v>33</v>
      </c>
      <c r="I560">
        <v>2</v>
      </c>
      <c r="J560" s="7">
        <v>4890</v>
      </c>
      <c r="K560" t="s">
        <v>12</v>
      </c>
      <c r="L560" t="s">
        <v>11</v>
      </c>
      <c r="M560" t="s">
        <v>13</v>
      </c>
    </row>
    <row r="561" spans="1:13" x14ac:dyDescent="0.25">
      <c r="A561" t="s">
        <v>591</v>
      </c>
      <c r="B561">
        <v>1990</v>
      </c>
      <c r="C561">
        <f t="shared" si="33"/>
        <v>11</v>
      </c>
      <c r="D561" t="str">
        <f t="shared" si="34"/>
        <v>28-11-1990</v>
      </c>
      <c r="E561" t="s">
        <v>15</v>
      </c>
      <c r="F561" s="14" t="str">
        <f t="shared" si="32"/>
        <v>28-Nov-1990</v>
      </c>
      <c r="G561">
        <v>28</v>
      </c>
      <c r="H561">
        <f t="shared" si="35"/>
        <v>32</v>
      </c>
      <c r="I561">
        <v>3</v>
      </c>
      <c r="J561" s="7">
        <v>4894.3900000000003</v>
      </c>
      <c r="K561" t="s">
        <v>11</v>
      </c>
      <c r="L561" t="s">
        <v>12</v>
      </c>
      <c r="M561" t="s">
        <v>13</v>
      </c>
    </row>
    <row r="562" spans="1:13" x14ac:dyDescent="0.25">
      <c r="A562" t="s">
        <v>592</v>
      </c>
      <c r="B562">
        <v>1988</v>
      </c>
      <c r="C562">
        <f t="shared" si="33"/>
        <v>9</v>
      </c>
      <c r="D562" t="str">
        <f t="shared" si="34"/>
        <v>23-9-1988</v>
      </c>
      <c r="E562" t="s">
        <v>20</v>
      </c>
      <c r="F562" s="14" t="str">
        <f t="shared" si="32"/>
        <v>23-Sep-1988</v>
      </c>
      <c r="G562">
        <v>23</v>
      </c>
      <c r="H562">
        <f t="shared" si="35"/>
        <v>34</v>
      </c>
      <c r="I562">
        <v>1</v>
      </c>
      <c r="J562" s="7">
        <v>4894.75</v>
      </c>
      <c r="K562" t="s">
        <v>12</v>
      </c>
      <c r="L562" t="s">
        <v>12</v>
      </c>
      <c r="M562" t="s">
        <v>23</v>
      </c>
    </row>
    <row r="563" spans="1:13" x14ac:dyDescent="0.25">
      <c r="A563" t="s">
        <v>593</v>
      </c>
      <c r="B563">
        <v>1993</v>
      </c>
      <c r="C563">
        <f t="shared" si="33"/>
        <v>7</v>
      </c>
      <c r="D563" t="str">
        <f t="shared" si="34"/>
        <v>10-7-1993</v>
      </c>
      <c r="E563" t="s">
        <v>10</v>
      </c>
      <c r="F563" s="14" t="str">
        <f t="shared" si="32"/>
        <v>10-Jul-1993</v>
      </c>
      <c r="G563">
        <v>10</v>
      </c>
      <c r="H563">
        <f t="shared" si="35"/>
        <v>29</v>
      </c>
      <c r="I563">
        <v>2</v>
      </c>
      <c r="J563" s="7">
        <v>4906.41</v>
      </c>
      <c r="K563" t="s">
        <v>11</v>
      </c>
      <c r="L563" t="s">
        <v>16</v>
      </c>
      <c r="M563" t="s">
        <v>23</v>
      </c>
    </row>
    <row r="564" spans="1:13" x14ac:dyDescent="0.25">
      <c r="A564" t="s">
        <v>594</v>
      </c>
      <c r="B564">
        <v>1981</v>
      </c>
      <c r="C564">
        <f t="shared" si="33"/>
        <v>10</v>
      </c>
      <c r="D564" t="str">
        <f t="shared" si="34"/>
        <v>18-10-1981</v>
      </c>
      <c r="E564" t="s">
        <v>36</v>
      </c>
      <c r="F564" s="14" t="str">
        <f t="shared" si="32"/>
        <v>18-Oct-1981</v>
      </c>
      <c r="G564">
        <v>18</v>
      </c>
      <c r="H564">
        <f t="shared" si="35"/>
        <v>41</v>
      </c>
      <c r="I564">
        <v>1</v>
      </c>
      <c r="J564" s="7">
        <v>4911.8900000000003</v>
      </c>
      <c r="K564" t="s">
        <v>11</v>
      </c>
      <c r="L564" t="s">
        <v>12</v>
      </c>
      <c r="M564" t="s">
        <v>13</v>
      </c>
    </row>
    <row r="565" spans="1:13" x14ac:dyDescent="0.25">
      <c r="A565" t="s">
        <v>595</v>
      </c>
      <c r="B565">
        <v>2002</v>
      </c>
      <c r="C565">
        <f t="shared" si="33"/>
        <v>8</v>
      </c>
      <c r="D565" t="str">
        <f t="shared" si="34"/>
        <v>21-8-2002</v>
      </c>
      <c r="E565" t="s">
        <v>34</v>
      </c>
      <c r="F565" s="14" t="str">
        <f t="shared" si="32"/>
        <v>21-Aug-2002</v>
      </c>
      <c r="G565">
        <v>21</v>
      </c>
      <c r="H565">
        <f t="shared" si="35"/>
        <v>20</v>
      </c>
      <c r="I565">
        <v>5</v>
      </c>
      <c r="J565" s="7">
        <v>4915.0600000000004</v>
      </c>
      <c r="K565" t="s">
        <v>11</v>
      </c>
      <c r="L565" t="s">
        <v>16</v>
      </c>
      <c r="M565" t="s">
        <v>355</v>
      </c>
    </row>
    <row r="566" spans="1:13" x14ac:dyDescent="0.25">
      <c r="A566" t="s">
        <v>596</v>
      </c>
      <c r="B566">
        <v>1993</v>
      </c>
      <c r="C566">
        <f t="shared" si="33"/>
        <v>8</v>
      </c>
      <c r="D566" t="str">
        <f t="shared" si="34"/>
        <v>10-8-1993</v>
      </c>
      <c r="E566" t="s">
        <v>34</v>
      </c>
      <c r="F566" s="14" t="str">
        <f t="shared" si="32"/>
        <v>10-Aug-1993</v>
      </c>
      <c r="G566">
        <v>10</v>
      </c>
      <c r="H566">
        <f t="shared" si="35"/>
        <v>29</v>
      </c>
      <c r="I566">
        <v>2</v>
      </c>
      <c r="J566" s="7">
        <v>4922.92</v>
      </c>
      <c r="K566" t="s">
        <v>11</v>
      </c>
      <c r="L566" t="s">
        <v>11</v>
      </c>
      <c r="M566" t="s">
        <v>23</v>
      </c>
    </row>
    <row r="567" spans="1:13" x14ac:dyDescent="0.25">
      <c r="A567" t="s">
        <v>597</v>
      </c>
      <c r="B567">
        <v>1991</v>
      </c>
      <c r="C567">
        <f t="shared" si="33"/>
        <v>8</v>
      </c>
      <c r="D567" t="str">
        <f t="shared" si="34"/>
        <v>23-8-1991</v>
      </c>
      <c r="E567" t="s">
        <v>34</v>
      </c>
      <c r="F567" s="14" t="str">
        <f t="shared" si="32"/>
        <v>23-Aug-1991</v>
      </c>
      <c r="G567">
        <v>23</v>
      </c>
      <c r="H567">
        <f t="shared" si="35"/>
        <v>31</v>
      </c>
      <c r="I567">
        <v>2</v>
      </c>
      <c r="J567" s="7">
        <v>4931.6499999999996</v>
      </c>
      <c r="K567" t="s">
        <v>11</v>
      </c>
      <c r="L567" t="s">
        <v>12</v>
      </c>
      <c r="M567" t="s">
        <v>41</v>
      </c>
    </row>
    <row r="568" spans="1:13" x14ac:dyDescent="0.25">
      <c r="A568" t="s">
        <v>598</v>
      </c>
      <c r="B568">
        <v>1991</v>
      </c>
      <c r="C568">
        <f t="shared" si="33"/>
        <v>11</v>
      </c>
      <c r="D568" t="str">
        <f t="shared" si="34"/>
        <v>27-11-1991</v>
      </c>
      <c r="E568" t="s">
        <v>15</v>
      </c>
      <c r="F568" s="14" t="str">
        <f t="shared" si="32"/>
        <v>27-Nov-1991</v>
      </c>
      <c r="G568">
        <v>27</v>
      </c>
      <c r="H568">
        <f t="shared" si="35"/>
        <v>31</v>
      </c>
      <c r="I568">
        <v>2</v>
      </c>
      <c r="J568" s="7">
        <v>4934.71</v>
      </c>
      <c r="K568" t="s">
        <v>11</v>
      </c>
      <c r="L568" t="s">
        <v>12</v>
      </c>
      <c r="M568" t="s">
        <v>41</v>
      </c>
    </row>
    <row r="569" spans="1:13" x14ac:dyDescent="0.25">
      <c r="A569" t="s">
        <v>599</v>
      </c>
      <c r="B569">
        <v>1974</v>
      </c>
      <c r="C569">
        <f t="shared" si="33"/>
        <v>6</v>
      </c>
      <c r="D569" t="str">
        <f t="shared" si="34"/>
        <v>26-6-1974</v>
      </c>
      <c r="E569" t="s">
        <v>18</v>
      </c>
      <c r="F569" s="14" t="str">
        <f t="shared" si="32"/>
        <v>26-Jun-1974</v>
      </c>
      <c r="G569">
        <v>26</v>
      </c>
      <c r="H569">
        <f t="shared" si="35"/>
        <v>48</v>
      </c>
      <c r="I569">
        <v>0</v>
      </c>
      <c r="J569" s="7">
        <v>4942.0600000000004</v>
      </c>
      <c r="K569" t="s">
        <v>11</v>
      </c>
      <c r="L569" t="s">
        <v>11</v>
      </c>
      <c r="M569" t="s">
        <v>13</v>
      </c>
    </row>
    <row r="570" spans="1:13" x14ac:dyDescent="0.25">
      <c r="A570" t="s">
        <v>600</v>
      </c>
      <c r="B570">
        <v>1991</v>
      </c>
      <c r="C570">
        <f t="shared" si="33"/>
        <v>8</v>
      </c>
      <c r="D570" t="str">
        <f t="shared" si="34"/>
        <v>30-8-1991</v>
      </c>
      <c r="E570" t="s">
        <v>34</v>
      </c>
      <c r="F570" s="14" t="str">
        <f t="shared" si="32"/>
        <v>30-Aug-1991</v>
      </c>
      <c r="G570">
        <v>30</v>
      </c>
      <c r="H570">
        <f t="shared" si="35"/>
        <v>31</v>
      </c>
      <c r="I570">
        <v>2</v>
      </c>
      <c r="J570" s="7">
        <v>4949.76</v>
      </c>
      <c r="K570" t="s">
        <v>11</v>
      </c>
      <c r="L570" t="s">
        <v>16</v>
      </c>
      <c r="M570" t="s">
        <v>13</v>
      </c>
    </row>
    <row r="571" spans="1:13" x14ac:dyDescent="0.25">
      <c r="A571" t="s">
        <v>601</v>
      </c>
      <c r="B571">
        <v>1973</v>
      </c>
      <c r="C571">
        <f t="shared" si="33"/>
        <v>11</v>
      </c>
      <c r="D571" t="str">
        <f t="shared" si="34"/>
        <v>7-11-1973</v>
      </c>
      <c r="E571" t="s">
        <v>15</v>
      </c>
      <c r="F571" s="14" t="str">
        <f t="shared" si="32"/>
        <v>7-Nov-1973</v>
      </c>
      <c r="G571">
        <v>7</v>
      </c>
      <c r="H571">
        <f t="shared" si="35"/>
        <v>49</v>
      </c>
      <c r="I571">
        <v>0</v>
      </c>
      <c r="J571" s="7">
        <v>4985.22</v>
      </c>
      <c r="K571" t="s">
        <v>11</v>
      </c>
      <c r="L571" t="s">
        <v>12</v>
      </c>
      <c r="M571" t="s">
        <v>13</v>
      </c>
    </row>
    <row r="572" spans="1:13" x14ac:dyDescent="0.25">
      <c r="A572" t="s">
        <v>602</v>
      </c>
      <c r="B572">
        <v>1988</v>
      </c>
      <c r="C572">
        <f t="shared" si="33"/>
        <v>6</v>
      </c>
      <c r="D572" t="str">
        <f t="shared" si="34"/>
        <v>24-6-1988</v>
      </c>
      <c r="E572" t="s">
        <v>18</v>
      </c>
      <c r="F572" s="14" t="str">
        <f t="shared" si="32"/>
        <v>24-Jun-1988</v>
      </c>
      <c r="G572">
        <v>24</v>
      </c>
      <c r="H572">
        <f t="shared" si="35"/>
        <v>34</v>
      </c>
      <c r="I572">
        <v>0</v>
      </c>
      <c r="J572" s="7">
        <v>4992.38</v>
      </c>
      <c r="K572" t="s">
        <v>11</v>
      </c>
      <c r="L572" t="s">
        <v>12</v>
      </c>
      <c r="M572" t="s">
        <v>246</v>
      </c>
    </row>
    <row r="573" spans="1:13" x14ac:dyDescent="0.25">
      <c r="A573" t="s">
        <v>603</v>
      </c>
      <c r="B573">
        <v>2001</v>
      </c>
      <c r="C573">
        <f t="shared" si="33"/>
        <v>10</v>
      </c>
      <c r="D573" t="str">
        <f t="shared" si="34"/>
        <v>5-10-2001</v>
      </c>
      <c r="E573" t="s">
        <v>36</v>
      </c>
      <c r="F573" s="14" t="str">
        <f t="shared" si="32"/>
        <v>5-Oct-2001</v>
      </c>
      <c r="G573">
        <v>5</v>
      </c>
      <c r="H573">
        <f t="shared" si="35"/>
        <v>21</v>
      </c>
      <c r="I573">
        <v>0</v>
      </c>
      <c r="J573" s="7">
        <v>4999.04</v>
      </c>
      <c r="K573" t="s">
        <v>11</v>
      </c>
      <c r="L573" t="s">
        <v>11</v>
      </c>
      <c r="M573" t="s">
        <v>41</v>
      </c>
    </row>
    <row r="574" spans="1:13" x14ac:dyDescent="0.25">
      <c r="A574" t="s">
        <v>604</v>
      </c>
      <c r="B574">
        <v>1988</v>
      </c>
      <c r="C574">
        <f t="shared" si="33"/>
        <v>9</v>
      </c>
      <c r="D574" t="str">
        <f t="shared" si="34"/>
        <v>4-9-1988</v>
      </c>
      <c r="E574" t="s">
        <v>20</v>
      </c>
      <c r="F574" s="14" t="str">
        <f t="shared" si="32"/>
        <v>4-Sep-1988</v>
      </c>
      <c r="G574">
        <v>4</v>
      </c>
      <c r="H574">
        <f t="shared" si="35"/>
        <v>34</v>
      </c>
      <c r="I574">
        <v>1</v>
      </c>
      <c r="J574" s="7">
        <v>5002.78</v>
      </c>
      <c r="K574" t="s">
        <v>11</v>
      </c>
      <c r="L574" t="s">
        <v>11</v>
      </c>
      <c r="M574" t="s">
        <v>13</v>
      </c>
    </row>
    <row r="575" spans="1:13" x14ac:dyDescent="0.25">
      <c r="A575" t="s">
        <v>605</v>
      </c>
      <c r="B575">
        <v>1977</v>
      </c>
      <c r="C575">
        <f t="shared" si="33"/>
        <v>6</v>
      </c>
      <c r="D575" t="str">
        <f t="shared" si="34"/>
        <v>9-6-1977</v>
      </c>
      <c r="E575" t="s">
        <v>18</v>
      </c>
      <c r="F575" s="14" t="str">
        <f t="shared" si="32"/>
        <v>9-Jun-1977</v>
      </c>
      <c r="G575">
        <v>9</v>
      </c>
      <c r="H575">
        <f t="shared" si="35"/>
        <v>45</v>
      </c>
      <c r="I575">
        <v>2</v>
      </c>
      <c r="J575" s="7">
        <v>5003.7700000000004</v>
      </c>
      <c r="K575" t="s">
        <v>11</v>
      </c>
      <c r="L575" t="s">
        <v>12</v>
      </c>
      <c r="M575" t="s">
        <v>13</v>
      </c>
    </row>
    <row r="576" spans="1:13" x14ac:dyDescent="0.25">
      <c r="A576" t="s">
        <v>606</v>
      </c>
      <c r="B576">
        <v>1988</v>
      </c>
      <c r="C576">
        <f t="shared" si="33"/>
        <v>7</v>
      </c>
      <c r="D576" t="str">
        <f t="shared" si="34"/>
        <v>8-7-1988</v>
      </c>
      <c r="E576" t="s">
        <v>10</v>
      </c>
      <c r="F576" s="14" t="str">
        <f t="shared" si="32"/>
        <v>8-Jul-1988</v>
      </c>
      <c r="G576">
        <v>8</v>
      </c>
      <c r="H576">
        <f t="shared" si="35"/>
        <v>34</v>
      </c>
      <c r="I576">
        <v>1</v>
      </c>
      <c r="J576" s="7">
        <v>5003.8500000000004</v>
      </c>
      <c r="K576" t="s">
        <v>11</v>
      </c>
      <c r="L576" t="s">
        <v>12</v>
      </c>
      <c r="M576" t="s">
        <v>41</v>
      </c>
    </row>
    <row r="577" spans="1:13" x14ac:dyDescent="0.25">
      <c r="A577" t="s">
        <v>607</v>
      </c>
      <c r="B577">
        <v>1988</v>
      </c>
      <c r="C577">
        <f t="shared" si="33"/>
        <v>11</v>
      </c>
      <c r="D577" t="str">
        <f t="shared" si="34"/>
        <v>9-11-1988</v>
      </c>
      <c r="E577" t="s">
        <v>15</v>
      </c>
      <c r="F577" s="14" t="str">
        <f t="shared" si="32"/>
        <v>9-Nov-1988</v>
      </c>
      <c r="G577">
        <v>9</v>
      </c>
      <c r="H577">
        <f t="shared" si="35"/>
        <v>34</v>
      </c>
      <c r="I577">
        <v>1</v>
      </c>
      <c r="J577" s="7">
        <v>5012.47</v>
      </c>
      <c r="K577" t="s">
        <v>11</v>
      </c>
      <c r="L577" t="s">
        <v>12</v>
      </c>
      <c r="M577" t="s">
        <v>41</v>
      </c>
    </row>
    <row r="578" spans="1:13" x14ac:dyDescent="0.25">
      <c r="A578" t="s">
        <v>608</v>
      </c>
      <c r="B578">
        <v>1985</v>
      </c>
      <c r="C578">
        <f t="shared" si="33"/>
        <v>12</v>
      </c>
      <c r="D578" t="str">
        <f t="shared" si="34"/>
        <v>28-12-1985</v>
      </c>
      <c r="E578" t="s">
        <v>30</v>
      </c>
      <c r="F578" s="14" t="str">
        <f t="shared" ref="F578:F641" si="36">CONCATENATE(G578,"-",E578,"-",B578)</f>
        <v>28-Dec-1985</v>
      </c>
      <c r="G578">
        <v>28</v>
      </c>
      <c r="H578">
        <f t="shared" si="35"/>
        <v>37</v>
      </c>
      <c r="I578">
        <v>0</v>
      </c>
      <c r="J578" s="7">
        <v>5028.1499999999996</v>
      </c>
      <c r="K578" t="s">
        <v>16</v>
      </c>
      <c r="L578" t="s">
        <v>11</v>
      </c>
      <c r="M578" t="s">
        <v>23</v>
      </c>
    </row>
    <row r="579" spans="1:13" x14ac:dyDescent="0.25">
      <c r="A579" t="s">
        <v>609</v>
      </c>
      <c r="B579">
        <v>1991</v>
      </c>
      <c r="C579">
        <f t="shared" ref="C579:C642" si="37">MONTH(DATEVALUE(F579))</f>
        <v>9</v>
      </c>
      <c r="D579" t="str">
        <f t="shared" ref="D579:D642" si="38">CONCATENATE(G579,"-",C579,"-",B579)</f>
        <v>10-9-1991</v>
      </c>
      <c r="E579" t="s">
        <v>20</v>
      </c>
      <c r="F579" s="14" t="str">
        <f t="shared" si="36"/>
        <v>10-Sep-1991</v>
      </c>
      <c r="G579">
        <v>10</v>
      </c>
      <c r="H579">
        <f t="shared" si="35"/>
        <v>31</v>
      </c>
      <c r="I579">
        <v>2</v>
      </c>
      <c r="J579" s="7">
        <v>5031.2700000000004</v>
      </c>
      <c r="K579" t="s">
        <v>12</v>
      </c>
      <c r="L579" t="s">
        <v>16</v>
      </c>
      <c r="M579" t="s">
        <v>167</v>
      </c>
    </row>
    <row r="580" spans="1:13" x14ac:dyDescent="0.25">
      <c r="A580" t="s">
        <v>610</v>
      </c>
      <c r="B580">
        <v>1986</v>
      </c>
      <c r="C580">
        <f t="shared" si="37"/>
        <v>6</v>
      </c>
      <c r="D580" t="str">
        <f t="shared" si="38"/>
        <v>29-6-1986</v>
      </c>
      <c r="E580" t="s">
        <v>18</v>
      </c>
      <c r="F580" s="14" t="str">
        <f t="shared" si="36"/>
        <v>29-Jun-1986</v>
      </c>
      <c r="G580">
        <v>29</v>
      </c>
      <c r="H580">
        <f t="shared" si="35"/>
        <v>36</v>
      </c>
      <c r="I580">
        <v>3</v>
      </c>
      <c r="J580" s="7">
        <v>5034.1000000000004</v>
      </c>
      <c r="K580" t="s">
        <v>11</v>
      </c>
      <c r="L580" t="s">
        <v>11</v>
      </c>
      <c r="M580" t="s">
        <v>13</v>
      </c>
    </row>
    <row r="581" spans="1:13" x14ac:dyDescent="0.25">
      <c r="A581" t="s">
        <v>611</v>
      </c>
      <c r="B581">
        <v>1997</v>
      </c>
      <c r="C581">
        <f t="shared" si="37"/>
        <v>12</v>
      </c>
      <c r="D581" t="str">
        <f t="shared" si="38"/>
        <v>4-12-1997</v>
      </c>
      <c r="E581" t="s">
        <v>30</v>
      </c>
      <c r="F581" s="14" t="str">
        <f t="shared" si="36"/>
        <v>4-Dec-1997</v>
      </c>
      <c r="G581">
        <v>4</v>
      </c>
      <c r="H581">
        <f t="shared" ref="H581:H644" si="39">DATEDIF(F581,$P$2,"Y")</f>
        <v>25</v>
      </c>
      <c r="I581">
        <v>0</v>
      </c>
      <c r="J581" s="7">
        <v>5038.57</v>
      </c>
      <c r="K581" t="s">
        <v>11</v>
      </c>
      <c r="L581" t="s">
        <v>11</v>
      </c>
      <c r="M581" t="s">
        <v>199</v>
      </c>
    </row>
    <row r="582" spans="1:13" x14ac:dyDescent="0.25">
      <c r="A582" t="s">
        <v>612</v>
      </c>
      <c r="B582">
        <v>2001</v>
      </c>
      <c r="C582">
        <f t="shared" si="37"/>
        <v>10</v>
      </c>
      <c r="D582" t="str">
        <f t="shared" si="38"/>
        <v>16-10-2001</v>
      </c>
      <c r="E582" t="s">
        <v>36</v>
      </c>
      <c r="F582" s="14" t="str">
        <f t="shared" si="36"/>
        <v>16-Oct-2001</v>
      </c>
      <c r="G582">
        <v>16</v>
      </c>
      <c r="H582">
        <f t="shared" si="39"/>
        <v>21</v>
      </c>
      <c r="I582">
        <v>0</v>
      </c>
      <c r="J582" s="7">
        <v>5043.13</v>
      </c>
      <c r="K582" t="s">
        <v>11</v>
      </c>
      <c r="L582" t="s">
        <v>12</v>
      </c>
      <c r="M582" t="s">
        <v>41</v>
      </c>
    </row>
    <row r="583" spans="1:13" x14ac:dyDescent="0.25">
      <c r="A583" t="s">
        <v>613</v>
      </c>
      <c r="B583">
        <v>1997</v>
      </c>
      <c r="C583">
        <f t="shared" si="37"/>
        <v>7</v>
      </c>
      <c r="D583" t="str">
        <f t="shared" si="38"/>
        <v>29-7-1997</v>
      </c>
      <c r="E583" t="s">
        <v>10</v>
      </c>
      <c r="F583" s="14" t="str">
        <f t="shared" si="36"/>
        <v>29-Jul-1997</v>
      </c>
      <c r="G583">
        <v>29</v>
      </c>
      <c r="H583">
        <f t="shared" si="39"/>
        <v>25</v>
      </c>
      <c r="I583">
        <v>0</v>
      </c>
      <c r="J583" s="7">
        <v>5045.1499999999996</v>
      </c>
      <c r="K583" t="s">
        <v>11</v>
      </c>
      <c r="L583" t="s">
        <v>11</v>
      </c>
      <c r="M583" t="s">
        <v>23</v>
      </c>
    </row>
    <row r="584" spans="1:13" x14ac:dyDescent="0.25">
      <c r="A584" t="s">
        <v>614</v>
      </c>
      <c r="B584">
        <v>1980</v>
      </c>
      <c r="C584">
        <f t="shared" si="37"/>
        <v>9</v>
      </c>
      <c r="D584" t="str">
        <f t="shared" si="38"/>
        <v>7-9-1980</v>
      </c>
      <c r="E584" t="s">
        <v>20</v>
      </c>
      <c r="F584" s="14" t="str">
        <f t="shared" si="36"/>
        <v>7-Sep-1980</v>
      </c>
      <c r="G584">
        <v>7</v>
      </c>
      <c r="H584">
        <f t="shared" si="39"/>
        <v>42</v>
      </c>
      <c r="I584">
        <v>2</v>
      </c>
      <c r="J584" s="7">
        <v>5054.05</v>
      </c>
      <c r="K584" t="s">
        <v>11</v>
      </c>
      <c r="L584" t="s">
        <v>11</v>
      </c>
      <c r="M584" t="s">
        <v>13</v>
      </c>
    </row>
    <row r="585" spans="1:13" x14ac:dyDescent="0.25">
      <c r="A585" t="s">
        <v>615</v>
      </c>
      <c r="B585">
        <v>1993</v>
      </c>
      <c r="C585">
        <f t="shared" si="37"/>
        <v>6</v>
      </c>
      <c r="D585" t="str">
        <f t="shared" si="38"/>
        <v>11-6-1993</v>
      </c>
      <c r="E585" t="s">
        <v>18</v>
      </c>
      <c r="F585" s="14" t="str">
        <f t="shared" si="36"/>
        <v>11-Jun-1993</v>
      </c>
      <c r="G585">
        <v>11</v>
      </c>
      <c r="H585">
        <f t="shared" si="39"/>
        <v>29</v>
      </c>
      <c r="I585">
        <v>0</v>
      </c>
      <c r="J585" s="7">
        <v>5059.5600000000004</v>
      </c>
      <c r="K585" t="s">
        <v>11</v>
      </c>
      <c r="L585" t="s">
        <v>16</v>
      </c>
      <c r="M585" t="s">
        <v>299</v>
      </c>
    </row>
    <row r="586" spans="1:13" x14ac:dyDescent="0.25">
      <c r="A586" t="s">
        <v>616</v>
      </c>
      <c r="B586">
        <v>1978</v>
      </c>
      <c r="C586">
        <f t="shared" si="37"/>
        <v>11</v>
      </c>
      <c r="D586" t="str">
        <f t="shared" si="38"/>
        <v>22-11-1978</v>
      </c>
      <c r="E586" t="s">
        <v>15</v>
      </c>
      <c r="F586" s="14" t="str">
        <f t="shared" si="36"/>
        <v>22-Nov-1978</v>
      </c>
      <c r="G586">
        <v>22</v>
      </c>
      <c r="H586">
        <f t="shared" si="39"/>
        <v>44</v>
      </c>
      <c r="I586">
        <v>2</v>
      </c>
      <c r="J586" s="7">
        <v>5077.1899999999996</v>
      </c>
      <c r="K586" t="s">
        <v>11</v>
      </c>
      <c r="L586" t="s">
        <v>12</v>
      </c>
      <c r="M586" t="s">
        <v>23</v>
      </c>
    </row>
    <row r="587" spans="1:13" x14ac:dyDescent="0.25">
      <c r="A587" t="s">
        <v>617</v>
      </c>
      <c r="B587">
        <v>1997</v>
      </c>
      <c r="C587">
        <f t="shared" si="37"/>
        <v>7</v>
      </c>
      <c r="D587" t="str">
        <f t="shared" si="38"/>
        <v>14-7-1997</v>
      </c>
      <c r="E587" t="s">
        <v>10</v>
      </c>
      <c r="F587" s="14" t="str">
        <f t="shared" si="36"/>
        <v>14-Jul-1997</v>
      </c>
      <c r="G587">
        <v>14</v>
      </c>
      <c r="H587">
        <f t="shared" si="39"/>
        <v>25</v>
      </c>
      <c r="I587">
        <v>5</v>
      </c>
      <c r="J587" s="7">
        <v>5080.1000000000004</v>
      </c>
      <c r="K587" t="s">
        <v>12</v>
      </c>
      <c r="L587" t="s">
        <v>11</v>
      </c>
      <c r="M587" t="s">
        <v>41</v>
      </c>
    </row>
    <row r="588" spans="1:13" x14ac:dyDescent="0.25">
      <c r="A588" t="s">
        <v>618</v>
      </c>
      <c r="B588">
        <v>1999</v>
      </c>
      <c r="C588">
        <f t="shared" si="37"/>
        <v>6</v>
      </c>
      <c r="D588" t="str">
        <f t="shared" si="38"/>
        <v>19-6-1999</v>
      </c>
      <c r="E588" t="s">
        <v>18</v>
      </c>
      <c r="F588" s="14" t="str">
        <f t="shared" si="36"/>
        <v>19-Jun-1999</v>
      </c>
      <c r="G588">
        <v>19</v>
      </c>
      <c r="H588">
        <f t="shared" si="39"/>
        <v>23</v>
      </c>
      <c r="I588">
        <v>0</v>
      </c>
      <c r="J588" s="7">
        <v>5087.92</v>
      </c>
      <c r="K588" t="s">
        <v>11</v>
      </c>
      <c r="L588" t="s">
        <v>11</v>
      </c>
      <c r="M588" t="s">
        <v>534</v>
      </c>
    </row>
    <row r="589" spans="1:13" x14ac:dyDescent="0.25">
      <c r="A589" t="s">
        <v>619</v>
      </c>
      <c r="B589">
        <v>1987</v>
      </c>
      <c r="C589">
        <f t="shared" si="37"/>
        <v>11</v>
      </c>
      <c r="D589" t="str">
        <f t="shared" si="38"/>
        <v>18-11-1987</v>
      </c>
      <c r="E589" t="s">
        <v>15</v>
      </c>
      <c r="F589" s="14" t="str">
        <f t="shared" si="36"/>
        <v>18-Nov-1987</v>
      </c>
      <c r="G589">
        <v>18</v>
      </c>
      <c r="H589">
        <f t="shared" si="39"/>
        <v>35</v>
      </c>
      <c r="I589">
        <v>1</v>
      </c>
      <c r="J589" s="7">
        <v>5116.5</v>
      </c>
      <c r="K589" t="s">
        <v>11</v>
      </c>
      <c r="L589" t="s">
        <v>11</v>
      </c>
      <c r="M589" t="s">
        <v>23</v>
      </c>
    </row>
    <row r="590" spans="1:13" x14ac:dyDescent="0.25">
      <c r="A590" t="s">
        <v>620</v>
      </c>
      <c r="B590">
        <v>1988</v>
      </c>
      <c r="C590">
        <f t="shared" si="37"/>
        <v>11</v>
      </c>
      <c r="D590" t="str">
        <f t="shared" si="38"/>
        <v>1-11-1988</v>
      </c>
      <c r="E590" t="s">
        <v>15</v>
      </c>
      <c r="F590" s="14" t="str">
        <f t="shared" si="36"/>
        <v>1-Nov-1988</v>
      </c>
      <c r="G590">
        <v>1</v>
      </c>
      <c r="H590">
        <f t="shared" si="39"/>
        <v>34</v>
      </c>
      <c r="I590">
        <v>2</v>
      </c>
      <c r="J590" s="7">
        <v>5124.1899999999996</v>
      </c>
      <c r="K590" t="s">
        <v>11</v>
      </c>
      <c r="L590" t="s">
        <v>12</v>
      </c>
      <c r="M590" t="s">
        <v>13</v>
      </c>
    </row>
    <row r="591" spans="1:13" x14ac:dyDescent="0.25">
      <c r="A591" t="s">
        <v>621</v>
      </c>
      <c r="B591">
        <v>1987</v>
      </c>
      <c r="C591">
        <f t="shared" si="37"/>
        <v>9</v>
      </c>
      <c r="D591" t="str">
        <f t="shared" si="38"/>
        <v>13-9-1987</v>
      </c>
      <c r="E591" t="s">
        <v>20</v>
      </c>
      <c r="F591" s="14" t="str">
        <f t="shared" si="36"/>
        <v>13-Sep-1987</v>
      </c>
      <c r="G591">
        <v>13</v>
      </c>
      <c r="H591">
        <f t="shared" si="39"/>
        <v>35</v>
      </c>
      <c r="I591">
        <v>1</v>
      </c>
      <c r="J591" s="7">
        <v>5125.22</v>
      </c>
      <c r="K591" t="s">
        <v>16</v>
      </c>
      <c r="L591" t="s">
        <v>11</v>
      </c>
      <c r="M591" t="s">
        <v>23</v>
      </c>
    </row>
    <row r="592" spans="1:13" x14ac:dyDescent="0.25">
      <c r="A592" t="s">
        <v>622</v>
      </c>
      <c r="B592">
        <v>1988</v>
      </c>
      <c r="C592">
        <f t="shared" si="37"/>
        <v>9</v>
      </c>
      <c r="D592" t="str">
        <f t="shared" si="38"/>
        <v>15-9-1988</v>
      </c>
      <c r="E592" t="s">
        <v>20</v>
      </c>
      <c r="F592" s="14" t="str">
        <f t="shared" si="36"/>
        <v>15-Sep-1988</v>
      </c>
      <c r="G592">
        <v>15</v>
      </c>
      <c r="H592">
        <f t="shared" si="39"/>
        <v>34</v>
      </c>
      <c r="I592">
        <v>3</v>
      </c>
      <c r="J592" s="7">
        <v>5136.75</v>
      </c>
      <c r="K592" t="s">
        <v>11</v>
      </c>
      <c r="L592" t="s">
        <v>16</v>
      </c>
      <c r="M592" t="s">
        <v>13</v>
      </c>
    </row>
    <row r="593" spans="1:13" x14ac:dyDescent="0.25">
      <c r="A593" t="s">
        <v>623</v>
      </c>
      <c r="B593">
        <v>1993</v>
      </c>
      <c r="C593">
        <f t="shared" si="37"/>
        <v>12</v>
      </c>
      <c r="D593" t="str">
        <f t="shared" si="38"/>
        <v>10-12-1993</v>
      </c>
      <c r="E593" t="s">
        <v>30</v>
      </c>
      <c r="F593" s="14" t="str">
        <f t="shared" si="36"/>
        <v>10-Dec-1993</v>
      </c>
      <c r="G593">
        <v>10</v>
      </c>
      <c r="H593">
        <f t="shared" si="39"/>
        <v>29</v>
      </c>
      <c r="I593">
        <v>3</v>
      </c>
      <c r="J593" s="7">
        <v>5138.26</v>
      </c>
      <c r="K593" t="s">
        <v>11</v>
      </c>
      <c r="L593" t="s">
        <v>11</v>
      </c>
      <c r="M593" t="s">
        <v>13</v>
      </c>
    </row>
    <row r="594" spans="1:13" x14ac:dyDescent="0.25">
      <c r="A594" t="s">
        <v>624</v>
      </c>
      <c r="B594">
        <v>1984</v>
      </c>
      <c r="C594">
        <f t="shared" si="37"/>
        <v>8</v>
      </c>
      <c r="D594" t="str">
        <f t="shared" si="38"/>
        <v>22-8-1984</v>
      </c>
      <c r="E594" t="s">
        <v>34</v>
      </c>
      <c r="F594" s="14" t="str">
        <f t="shared" si="36"/>
        <v>22-Aug-1984</v>
      </c>
      <c r="G594">
        <v>22</v>
      </c>
      <c r="H594">
        <f t="shared" si="39"/>
        <v>38</v>
      </c>
      <c r="I594">
        <v>3</v>
      </c>
      <c r="J594" s="7">
        <v>5144.18</v>
      </c>
      <c r="K594" t="s">
        <v>11</v>
      </c>
      <c r="L594" t="s">
        <v>16</v>
      </c>
      <c r="M594" t="s">
        <v>13</v>
      </c>
    </row>
    <row r="595" spans="1:13" x14ac:dyDescent="0.25">
      <c r="A595" t="s">
        <v>625</v>
      </c>
      <c r="B595">
        <v>1990</v>
      </c>
      <c r="C595">
        <f t="shared" si="37"/>
        <v>8</v>
      </c>
      <c r="D595" t="str">
        <f t="shared" si="38"/>
        <v>22-8-1990</v>
      </c>
      <c r="E595" t="s">
        <v>34</v>
      </c>
      <c r="F595" s="14" t="str">
        <f t="shared" si="36"/>
        <v>22-Aug-1990</v>
      </c>
      <c r="G595">
        <v>22</v>
      </c>
      <c r="H595">
        <f t="shared" si="39"/>
        <v>32</v>
      </c>
      <c r="I595">
        <v>1</v>
      </c>
      <c r="J595" s="7">
        <v>5148.55</v>
      </c>
      <c r="K595" t="s">
        <v>11</v>
      </c>
      <c r="L595" t="s">
        <v>11</v>
      </c>
      <c r="M595" t="s">
        <v>246</v>
      </c>
    </row>
    <row r="596" spans="1:13" x14ac:dyDescent="0.25">
      <c r="A596" t="s">
        <v>626</v>
      </c>
      <c r="B596">
        <v>1990</v>
      </c>
      <c r="C596">
        <f t="shared" si="37"/>
        <v>10</v>
      </c>
      <c r="D596" t="str">
        <f t="shared" si="38"/>
        <v>9-10-1990</v>
      </c>
      <c r="E596" t="s">
        <v>36</v>
      </c>
      <c r="F596" s="14" t="str">
        <f t="shared" si="36"/>
        <v>9-Oct-1990</v>
      </c>
      <c r="G596">
        <v>9</v>
      </c>
      <c r="H596">
        <f t="shared" si="39"/>
        <v>32</v>
      </c>
      <c r="I596">
        <v>2</v>
      </c>
      <c r="J596" s="7">
        <v>5152.13</v>
      </c>
      <c r="K596" t="s">
        <v>11</v>
      </c>
      <c r="L596" t="s">
        <v>11</v>
      </c>
      <c r="M596" t="s">
        <v>41</v>
      </c>
    </row>
    <row r="597" spans="1:13" x14ac:dyDescent="0.25">
      <c r="A597" t="s">
        <v>627</v>
      </c>
      <c r="B597">
        <v>1991</v>
      </c>
      <c r="C597">
        <f t="shared" si="37"/>
        <v>8</v>
      </c>
      <c r="D597" t="str">
        <f t="shared" si="38"/>
        <v>29-8-1991</v>
      </c>
      <c r="E597" t="s">
        <v>34</v>
      </c>
      <c r="F597" s="14" t="str">
        <f t="shared" si="36"/>
        <v>29-Aug-1991</v>
      </c>
      <c r="G597">
        <v>29</v>
      </c>
      <c r="H597">
        <f t="shared" si="39"/>
        <v>31</v>
      </c>
      <c r="I597">
        <v>3</v>
      </c>
      <c r="J597" s="7">
        <v>5166.96</v>
      </c>
      <c r="K597" t="s">
        <v>11</v>
      </c>
      <c r="L597" t="s">
        <v>11</v>
      </c>
      <c r="M597" t="s">
        <v>23</v>
      </c>
    </row>
    <row r="598" spans="1:13" x14ac:dyDescent="0.25">
      <c r="A598" t="s">
        <v>628</v>
      </c>
      <c r="B598">
        <v>1984</v>
      </c>
      <c r="C598">
        <f t="shared" si="37"/>
        <v>10</v>
      </c>
      <c r="D598" t="str">
        <f t="shared" si="38"/>
        <v>16-10-1984</v>
      </c>
      <c r="E598" t="s">
        <v>36</v>
      </c>
      <c r="F598" s="14" t="str">
        <f t="shared" si="36"/>
        <v>16-Oct-1984</v>
      </c>
      <c r="G598">
        <v>16</v>
      </c>
      <c r="H598">
        <f t="shared" si="39"/>
        <v>38</v>
      </c>
      <c r="I598">
        <v>3</v>
      </c>
      <c r="J598" s="7">
        <v>5177.12</v>
      </c>
      <c r="K598" t="s">
        <v>11</v>
      </c>
      <c r="L598" t="s">
        <v>16</v>
      </c>
      <c r="M598" t="s">
        <v>13</v>
      </c>
    </row>
    <row r="599" spans="1:13" x14ac:dyDescent="0.25">
      <c r="A599" t="s">
        <v>629</v>
      </c>
      <c r="B599">
        <v>1979</v>
      </c>
      <c r="C599">
        <f t="shared" si="37"/>
        <v>9</v>
      </c>
      <c r="D599" t="str">
        <f t="shared" si="38"/>
        <v>12-9-1979</v>
      </c>
      <c r="E599" t="s">
        <v>20</v>
      </c>
      <c r="F599" s="14" t="str">
        <f t="shared" si="36"/>
        <v>12-Sep-1979</v>
      </c>
      <c r="G599">
        <v>12</v>
      </c>
      <c r="H599">
        <f t="shared" si="39"/>
        <v>43</v>
      </c>
      <c r="I599">
        <v>2</v>
      </c>
      <c r="J599" s="7">
        <v>5195.58</v>
      </c>
      <c r="K599" t="s">
        <v>11</v>
      </c>
      <c r="L599" t="s">
        <v>11</v>
      </c>
      <c r="M599" t="s">
        <v>13</v>
      </c>
    </row>
    <row r="600" spans="1:13" x14ac:dyDescent="0.25">
      <c r="A600" t="s">
        <v>630</v>
      </c>
      <c r="B600">
        <v>2004</v>
      </c>
      <c r="C600">
        <f t="shared" si="37"/>
        <v>6</v>
      </c>
      <c r="D600" t="str">
        <f t="shared" si="38"/>
        <v>6-6-2004</v>
      </c>
      <c r="E600" t="s">
        <v>18</v>
      </c>
      <c r="F600" s="14" t="str">
        <f t="shared" si="36"/>
        <v>6-Jun-2004</v>
      </c>
      <c r="G600">
        <v>6</v>
      </c>
      <c r="H600">
        <f t="shared" si="39"/>
        <v>19</v>
      </c>
      <c r="I600">
        <v>0</v>
      </c>
      <c r="J600" s="7">
        <v>5198.6899999999996</v>
      </c>
      <c r="K600" t="s">
        <v>11</v>
      </c>
      <c r="L600" t="s">
        <v>11</v>
      </c>
      <c r="M600" t="s">
        <v>631</v>
      </c>
    </row>
    <row r="601" spans="1:13" x14ac:dyDescent="0.25">
      <c r="A601" t="s">
        <v>632</v>
      </c>
      <c r="B601">
        <v>1983</v>
      </c>
      <c r="C601">
        <f t="shared" si="37"/>
        <v>10</v>
      </c>
      <c r="D601" t="str">
        <f t="shared" si="38"/>
        <v>24-10-1983</v>
      </c>
      <c r="E601" t="s">
        <v>36</v>
      </c>
      <c r="F601" s="14" t="str">
        <f t="shared" si="36"/>
        <v>24-Oct-1983</v>
      </c>
      <c r="G601">
        <v>24</v>
      </c>
      <c r="H601">
        <f t="shared" si="39"/>
        <v>39</v>
      </c>
      <c r="I601">
        <v>3</v>
      </c>
      <c r="J601" s="7">
        <v>5207.97</v>
      </c>
      <c r="K601" t="s">
        <v>11</v>
      </c>
      <c r="L601" t="s">
        <v>11</v>
      </c>
      <c r="M601" t="s">
        <v>23</v>
      </c>
    </row>
    <row r="602" spans="1:13" x14ac:dyDescent="0.25">
      <c r="A602" t="s">
        <v>633</v>
      </c>
      <c r="B602">
        <v>1993</v>
      </c>
      <c r="C602">
        <f t="shared" si="37"/>
        <v>6</v>
      </c>
      <c r="D602" t="str">
        <f t="shared" si="38"/>
        <v>17-6-1993</v>
      </c>
      <c r="E602" t="s">
        <v>18</v>
      </c>
      <c r="F602" s="14" t="str">
        <f t="shared" si="36"/>
        <v>17-Jun-1993</v>
      </c>
      <c r="G602">
        <v>17</v>
      </c>
      <c r="H602">
        <f t="shared" si="39"/>
        <v>29</v>
      </c>
      <c r="I602">
        <v>3</v>
      </c>
      <c r="J602" s="7">
        <v>5209.58</v>
      </c>
      <c r="K602" t="s">
        <v>12</v>
      </c>
      <c r="L602" t="s">
        <v>12</v>
      </c>
      <c r="M602" t="s">
        <v>355</v>
      </c>
    </row>
    <row r="603" spans="1:13" x14ac:dyDescent="0.25">
      <c r="A603" t="s">
        <v>634</v>
      </c>
      <c r="B603">
        <v>1999</v>
      </c>
      <c r="C603">
        <f t="shared" si="37"/>
        <v>12</v>
      </c>
      <c r="D603" t="str">
        <f t="shared" si="38"/>
        <v>1-12-1999</v>
      </c>
      <c r="E603" t="s">
        <v>30</v>
      </c>
      <c r="F603" s="14" t="str">
        <f t="shared" si="36"/>
        <v>1-Dec-1999</v>
      </c>
      <c r="G603">
        <v>1</v>
      </c>
      <c r="H603">
        <f t="shared" si="39"/>
        <v>23</v>
      </c>
      <c r="I603">
        <v>0</v>
      </c>
      <c r="J603" s="7">
        <v>5213.22</v>
      </c>
      <c r="K603" t="s">
        <v>11</v>
      </c>
      <c r="L603" t="s">
        <v>16</v>
      </c>
      <c r="M603" t="s">
        <v>23</v>
      </c>
    </row>
    <row r="604" spans="1:13" x14ac:dyDescent="0.25">
      <c r="A604" t="s">
        <v>635</v>
      </c>
      <c r="B604">
        <v>1995</v>
      </c>
      <c r="C604">
        <f t="shared" si="37"/>
        <v>6</v>
      </c>
      <c r="D604" t="str">
        <f t="shared" si="38"/>
        <v>6-6-1995</v>
      </c>
      <c r="E604" t="s">
        <v>18</v>
      </c>
      <c r="F604" s="14" t="str">
        <f t="shared" si="36"/>
        <v>6-Jun-1995</v>
      </c>
      <c r="G604">
        <v>6</v>
      </c>
      <c r="H604">
        <f t="shared" si="39"/>
        <v>28</v>
      </c>
      <c r="I604">
        <v>0</v>
      </c>
      <c r="J604" s="7">
        <v>5216.4799999999996</v>
      </c>
      <c r="K604" t="s">
        <v>11</v>
      </c>
      <c r="L604" t="s">
        <v>11</v>
      </c>
      <c r="M604" t="s">
        <v>199</v>
      </c>
    </row>
    <row r="605" spans="1:13" x14ac:dyDescent="0.25">
      <c r="A605" t="s">
        <v>636</v>
      </c>
      <c r="B605">
        <v>1987</v>
      </c>
      <c r="C605">
        <f t="shared" si="37"/>
        <v>6</v>
      </c>
      <c r="D605" t="str">
        <f t="shared" si="38"/>
        <v>29-6-1987</v>
      </c>
      <c r="E605" t="s">
        <v>18</v>
      </c>
      <c r="F605" s="14" t="str">
        <f t="shared" si="36"/>
        <v>29-Jun-1987</v>
      </c>
      <c r="G605">
        <v>29</v>
      </c>
      <c r="H605">
        <f t="shared" si="39"/>
        <v>35</v>
      </c>
      <c r="I605">
        <v>0</v>
      </c>
      <c r="J605" s="7">
        <v>5227.99</v>
      </c>
      <c r="K605" t="s">
        <v>11</v>
      </c>
      <c r="L605" t="s">
        <v>16</v>
      </c>
      <c r="M605" t="s">
        <v>246</v>
      </c>
    </row>
    <row r="606" spans="1:13" x14ac:dyDescent="0.25">
      <c r="A606" t="s">
        <v>637</v>
      </c>
      <c r="B606">
        <v>1987</v>
      </c>
      <c r="C606">
        <f t="shared" si="37"/>
        <v>12</v>
      </c>
      <c r="D606" t="str">
        <f t="shared" si="38"/>
        <v>26-12-1987</v>
      </c>
      <c r="E606" t="s">
        <v>30</v>
      </c>
      <c r="F606" s="14" t="str">
        <f t="shared" si="36"/>
        <v>26-Dec-1987</v>
      </c>
      <c r="G606">
        <v>26</v>
      </c>
      <c r="H606">
        <f t="shared" si="39"/>
        <v>35</v>
      </c>
      <c r="I606">
        <v>1</v>
      </c>
      <c r="J606" s="7">
        <v>5240.7700000000004</v>
      </c>
      <c r="K606" t="s">
        <v>11</v>
      </c>
      <c r="L606" t="s">
        <v>11</v>
      </c>
      <c r="M606" t="s">
        <v>41</v>
      </c>
    </row>
    <row r="607" spans="1:13" x14ac:dyDescent="0.25">
      <c r="A607" t="s">
        <v>638</v>
      </c>
      <c r="B607">
        <v>1987</v>
      </c>
      <c r="C607">
        <f t="shared" si="37"/>
        <v>7</v>
      </c>
      <c r="D607" t="str">
        <f t="shared" si="38"/>
        <v>5-7-1987</v>
      </c>
      <c r="E607" t="s">
        <v>10</v>
      </c>
      <c r="F607" s="14" t="str">
        <f t="shared" si="36"/>
        <v>5-Jul-1987</v>
      </c>
      <c r="G607">
        <v>5</v>
      </c>
      <c r="H607">
        <f t="shared" si="39"/>
        <v>35</v>
      </c>
      <c r="I607">
        <v>1</v>
      </c>
      <c r="J607" s="7">
        <v>5245.23</v>
      </c>
      <c r="K607" t="s">
        <v>11</v>
      </c>
      <c r="L607" t="s">
        <v>11</v>
      </c>
      <c r="M607" t="s">
        <v>13</v>
      </c>
    </row>
    <row r="608" spans="1:13" x14ac:dyDescent="0.25">
      <c r="A608" t="s">
        <v>639</v>
      </c>
      <c r="B608">
        <v>1987</v>
      </c>
      <c r="C608">
        <f t="shared" si="37"/>
        <v>9</v>
      </c>
      <c r="D608" t="str">
        <f t="shared" si="38"/>
        <v>9-9-1987</v>
      </c>
      <c r="E608" t="s">
        <v>20</v>
      </c>
      <c r="F608" s="14" t="str">
        <f t="shared" si="36"/>
        <v>9-Sep-1987</v>
      </c>
      <c r="G608">
        <v>9</v>
      </c>
      <c r="H608">
        <f t="shared" si="39"/>
        <v>35</v>
      </c>
      <c r="I608">
        <v>1</v>
      </c>
      <c r="J608" s="7">
        <v>5246.05</v>
      </c>
      <c r="K608" t="s">
        <v>11</v>
      </c>
      <c r="L608" t="s">
        <v>12</v>
      </c>
      <c r="M608" t="s">
        <v>41</v>
      </c>
    </row>
    <row r="609" spans="1:13" x14ac:dyDescent="0.25">
      <c r="A609" t="s">
        <v>640</v>
      </c>
      <c r="B609">
        <v>1990</v>
      </c>
      <c r="C609">
        <f t="shared" si="37"/>
        <v>7</v>
      </c>
      <c r="D609" t="str">
        <f t="shared" si="38"/>
        <v>6-7-1990</v>
      </c>
      <c r="E609" t="s">
        <v>10</v>
      </c>
      <c r="F609" s="14" t="str">
        <f t="shared" si="36"/>
        <v>6-Jul-1990</v>
      </c>
      <c r="G609">
        <v>6</v>
      </c>
      <c r="H609">
        <f t="shared" si="39"/>
        <v>32</v>
      </c>
      <c r="I609">
        <v>3</v>
      </c>
      <c r="J609" s="7">
        <v>5253.52</v>
      </c>
      <c r="K609" t="s">
        <v>12</v>
      </c>
      <c r="L609" t="s">
        <v>12</v>
      </c>
      <c r="M609" t="s">
        <v>41</v>
      </c>
    </row>
    <row r="610" spans="1:13" x14ac:dyDescent="0.25">
      <c r="A610" t="s">
        <v>641</v>
      </c>
      <c r="B610">
        <v>1989</v>
      </c>
      <c r="C610">
        <f t="shared" si="37"/>
        <v>11</v>
      </c>
      <c r="D610" t="str">
        <f t="shared" si="38"/>
        <v>25-11-1989</v>
      </c>
      <c r="E610" t="s">
        <v>15</v>
      </c>
      <c r="F610" s="14" t="str">
        <f t="shared" si="36"/>
        <v>25-Nov-1989</v>
      </c>
      <c r="G610">
        <v>25</v>
      </c>
      <c r="H610">
        <f t="shared" si="39"/>
        <v>33</v>
      </c>
      <c r="I610">
        <v>2</v>
      </c>
      <c r="J610" s="7">
        <v>5257.51</v>
      </c>
      <c r="K610" t="s">
        <v>11</v>
      </c>
      <c r="L610" t="s">
        <v>11</v>
      </c>
      <c r="M610" t="s">
        <v>23</v>
      </c>
    </row>
    <row r="611" spans="1:13" x14ac:dyDescent="0.25">
      <c r="A611" t="s">
        <v>642</v>
      </c>
      <c r="B611">
        <v>1989</v>
      </c>
      <c r="C611">
        <f t="shared" si="37"/>
        <v>7</v>
      </c>
      <c r="D611" t="str">
        <f t="shared" si="38"/>
        <v>19-7-1989</v>
      </c>
      <c r="E611" t="s">
        <v>10</v>
      </c>
      <c r="F611" s="14" t="str">
        <f t="shared" si="36"/>
        <v>19-Jul-1989</v>
      </c>
      <c r="G611">
        <v>19</v>
      </c>
      <c r="H611">
        <f t="shared" si="39"/>
        <v>33</v>
      </c>
      <c r="I611">
        <v>2</v>
      </c>
      <c r="J611" s="7">
        <v>5261.47</v>
      </c>
      <c r="K611" t="s">
        <v>11</v>
      </c>
      <c r="L611" t="s">
        <v>11</v>
      </c>
      <c r="M611" t="s">
        <v>23</v>
      </c>
    </row>
    <row r="612" spans="1:13" x14ac:dyDescent="0.25">
      <c r="A612" t="s">
        <v>643</v>
      </c>
      <c r="B612">
        <v>1986</v>
      </c>
      <c r="C612">
        <f t="shared" si="37"/>
        <v>10</v>
      </c>
      <c r="D612" t="str">
        <f t="shared" si="38"/>
        <v>25-10-1986</v>
      </c>
      <c r="E612" t="s">
        <v>36</v>
      </c>
      <c r="F612" s="14" t="str">
        <f t="shared" si="36"/>
        <v>25-Oct-1986</v>
      </c>
      <c r="G612">
        <v>25</v>
      </c>
      <c r="H612">
        <f t="shared" si="39"/>
        <v>36</v>
      </c>
      <c r="I612">
        <v>0</v>
      </c>
      <c r="J612" s="7">
        <v>5266.37</v>
      </c>
      <c r="K612" t="s">
        <v>11</v>
      </c>
      <c r="L612" t="s">
        <v>11</v>
      </c>
      <c r="M612" t="s">
        <v>23</v>
      </c>
    </row>
    <row r="613" spans="1:13" x14ac:dyDescent="0.25">
      <c r="A613" t="s">
        <v>644</v>
      </c>
      <c r="B613">
        <v>1986</v>
      </c>
      <c r="C613">
        <f t="shared" si="37"/>
        <v>9</v>
      </c>
      <c r="D613" t="str">
        <f t="shared" si="38"/>
        <v>20-9-1986</v>
      </c>
      <c r="E613" t="s">
        <v>20</v>
      </c>
      <c r="F613" s="14" t="str">
        <f t="shared" si="36"/>
        <v>20-Sep-1986</v>
      </c>
      <c r="G613">
        <v>20</v>
      </c>
      <c r="H613">
        <f t="shared" si="39"/>
        <v>36</v>
      </c>
      <c r="I613">
        <v>0</v>
      </c>
      <c r="J613" s="7">
        <v>5267.82</v>
      </c>
      <c r="K613" t="s">
        <v>11</v>
      </c>
      <c r="L613" t="s">
        <v>11</v>
      </c>
      <c r="M613" t="s">
        <v>23</v>
      </c>
    </row>
    <row r="614" spans="1:13" x14ac:dyDescent="0.25">
      <c r="A614" t="s">
        <v>645</v>
      </c>
      <c r="B614">
        <v>1986</v>
      </c>
      <c r="C614">
        <f t="shared" si="37"/>
        <v>10</v>
      </c>
      <c r="D614" t="str">
        <f t="shared" si="38"/>
        <v>20-10-1986</v>
      </c>
      <c r="E614" t="s">
        <v>36</v>
      </c>
      <c r="F614" s="14" t="str">
        <f t="shared" si="36"/>
        <v>20-Oct-1986</v>
      </c>
      <c r="G614">
        <v>20</v>
      </c>
      <c r="H614">
        <f t="shared" si="39"/>
        <v>36</v>
      </c>
      <c r="I614">
        <v>0</v>
      </c>
      <c r="J614" s="7">
        <v>5272.18</v>
      </c>
      <c r="K614" t="s">
        <v>11</v>
      </c>
      <c r="L614" t="s">
        <v>12</v>
      </c>
      <c r="M614" t="s">
        <v>23</v>
      </c>
    </row>
    <row r="615" spans="1:13" x14ac:dyDescent="0.25">
      <c r="A615" t="s">
        <v>646</v>
      </c>
      <c r="B615">
        <v>1987</v>
      </c>
      <c r="C615">
        <f t="shared" si="37"/>
        <v>9</v>
      </c>
      <c r="D615" t="str">
        <f t="shared" si="38"/>
        <v>1-9-1987</v>
      </c>
      <c r="E615" t="s">
        <v>20</v>
      </c>
      <c r="F615" s="14" t="str">
        <f t="shared" si="36"/>
        <v>1-Sep-1987</v>
      </c>
      <c r="G615">
        <v>1</v>
      </c>
      <c r="H615">
        <f t="shared" si="39"/>
        <v>35</v>
      </c>
      <c r="I615">
        <v>3</v>
      </c>
      <c r="J615" s="7">
        <v>5275.86</v>
      </c>
      <c r="K615" t="s">
        <v>11</v>
      </c>
      <c r="L615" t="s">
        <v>11</v>
      </c>
      <c r="M615" t="s">
        <v>13</v>
      </c>
    </row>
    <row r="616" spans="1:13" x14ac:dyDescent="0.25">
      <c r="A616" t="s">
        <v>647</v>
      </c>
      <c r="B616">
        <v>1974</v>
      </c>
      <c r="C616">
        <f t="shared" si="37"/>
        <v>11</v>
      </c>
      <c r="D616" t="str">
        <f t="shared" si="38"/>
        <v>12-11-1974</v>
      </c>
      <c r="E616" t="s">
        <v>15</v>
      </c>
      <c r="F616" s="14" t="str">
        <f t="shared" si="36"/>
        <v>12-Nov-1974</v>
      </c>
      <c r="G616">
        <v>12</v>
      </c>
      <c r="H616">
        <f t="shared" si="39"/>
        <v>48</v>
      </c>
      <c r="I616">
        <v>0</v>
      </c>
      <c r="J616" s="7">
        <v>5291.71</v>
      </c>
      <c r="K616" t="s">
        <v>11</v>
      </c>
      <c r="L616" t="s">
        <v>11</v>
      </c>
      <c r="M616" t="s">
        <v>23</v>
      </c>
    </row>
    <row r="617" spans="1:13" x14ac:dyDescent="0.25">
      <c r="A617" t="s">
        <v>648</v>
      </c>
      <c r="B617">
        <v>2004</v>
      </c>
      <c r="C617">
        <f t="shared" si="37"/>
        <v>8</v>
      </c>
      <c r="D617" t="str">
        <f t="shared" si="38"/>
        <v>22-8-2004</v>
      </c>
      <c r="E617" t="s">
        <v>34</v>
      </c>
      <c r="F617" s="14" t="str">
        <f t="shared" si="36"/>
        <v>22-Aug-2004</v>
      </c>
      <c r="G617">
        <v>22</v>
      </c>
      <c r="H617">
        <f t="shared" si="39"/>
        <v>18</v>
      </c>
      <c r="I617">
        <v>0</v>
      </c>
      <c r="J617" s="7">
        <v>5293.67</v>
      </c>
      <c r="K617" t="s">
        <v>11</v>
      </c>
      <c r="L617" t="s">
        <v>11</v>
      </c>
      <c r="M617" t="s">
        <v>631</v>
      </c>
    </row>
    <row r="618" spans="1:13" x14ac:dyDescent="0.25">
      <c r="A618" t="s">
        <v>649</v>
      </c>
      <c r="B618">
        <v>2000</v>
      </c>
      <c r="C618">
        <f t="shared" si="37"/>
        <v>9</v>
      </c>
      <c r="D618" t="str">
        <f t="shared" si="38"/>
        <v>9-9-2000</v>
      </c>
      <c r="E618" t="s">
        <v>20</v>
      </c>
      <c r="F618" s="14" t="str">
        <f t="shared" si="36"/>
        <v>9-Sep-2000</v>
      </c>
      <c r="G618">
        <v>9</v>
      </c>
      <c r="H618">
        <f t="shared" si="39"/>
        <v>22</v>
      </c>
      <c r="I618">
        <v>0</v>
      </c>
      <c r="J618" s="7">
        <v>5306.7</v>
      </c>
      <c r="K618" t="s">
        <v>11</v>
      </c>
      <c r="L618" t="s">
        <v>12</v>
      </c>
      <c r="M618" t="s">
        <v>23</v>
      </c>
    </row>
    <row r="619" spans="1:13" x14ac:dyDescent="0.25">
      <c r="A619" t="s">
        <v>650</v>
      </c>
      <c r="B619">
        <v>1994</v>
      </c>
      <c r="C619">
        <f t="shared" si="37"/>
        <v>11</v>
      </c>
      <c r="D619" t="str">
        <f t="shared" si="38"/>
        <v>13-11-1994</v>
      </c>
      <c r="E619" t="s">
        <v>15</v>
      </c>
      <c r="F619" s="14" t="str">
        <f t="shared" si="36"/>
        <v>13-Nov-1994</v>
      </c>
      <c r="G619">
        <v>13</v>
      </c>
      <c r="H619">
        <f t="shared" si="39"/>
        <v>28</v>
      </c>
      <c r="I619">
        <v>3</v>
      </c>
      <c r="J619" s="7">
        <v>5312.17</v>
      </c>
      <c r="K619" t="s">
        <v>11</v>
      </c>
      <c r="L619" t="s">
        <v>11</v>
      </c>
      <c r="M619" t="s">
        <v>23</v>
      </c>
    </row>
    <row r="620" spans="1:13" x14ac:dyDescent="0.25">
      <c r="A620" t="s">
        <v>651</v>
      </c>
      <c r="B620">
        <v>1974</v>
      </c>
      <c r="C620">
        <f t="shared" si="37"/>
        <v>9</v>
      </c>
      <c r="D620" t="str">
        <f t="shared" si="38"/>
        <v>2-9-1974</v>
      </c>
      <c r="E620" t="s">
        <v>20</v>
      </c>
      <c r="F620" s="14" t="str">
        <f t="shared" si="36"/>
        <v>2-Sep-1974</v>
      </c>
      <c r="G620">
        <v>2</v>
      </c>
      <c r="H620">
        <f t="shared" si="39"/>
        <v>48</v>
      </c>
      <c r="I620">
        <v>0</v>
      </c>
      <c r="J620" s="7">
        <v>5322.24</v>
      </c>
      <c r="K620" t="s">
        <v>11</v>
      </c>
      <c r="L620" t="s">
        <v>16</v>
      </c>
      <c r="M620" t="s">
        <v>23</v>
      </c>
    </row>
    <row r="621" spans="1:13" x14ac:dyDescent="0.25">
      <c r="A621" t="s">
        <v>652</v>
      </c>
      <c r="B621">
        <v>1992</v>
      </c>
      <c r="C621">
        <f t="shared" si="37"/>
        <v>6</v>
      </c>
      <c r="D621" t="str">
        <f t="shared" si="38"/>
        <v>18-6-1992</v>
      </c>
      <c r="E621" t="s">
        <v>18</v>
      </c>
      <c r="F621" s="14" t="str">
        <f t="shared" si="36"/>
        <v>18-Jun-1992</v>
      </c>
      <c r="G621">
        <v>18</v>
      </c>
      <c r="H621">
        <f t="shared" si="39"/>
        <v>30</v>
      </c>
      <c r="I621">
        <v>3</v>
      </c>
      <c r="J621" s="7">
        <v>5325.65</v>
      </c>
      <c r="K621" t="s">
        <v>11</v>
      </c>
      <c r="L621" t="s">
        <v>16</v>
      </c>
      <c r="M621" t="s">
        <v>41</v>
      </c>
    </row>
    <row r="622" spans="1:13" x14ac:dyDescent="0.25">
      <c r="A622" t="s">
        <v>653</v>
      </c>
      <c r="B622">
        <v>1991</v>
      </c>
      <c r="C622">
        <f t="shared" si="37"/>
        <v>8</v>
      </c>
      <c r="D622" t="str">
        <f t="shared" si="38"/>
        <v>28-8-1991</v>
      </c>
      <c r="E622" t="s">
        <v>34</v>
      </c>
      <c r="F622" s="14" t="str">
        <f t="shared" si="36"/>
        <v>28-Aug-1991</v>
      </c>
      <c r="G622">
        <v>28</v>
      </c>
      <c r="H622">
        <f t="shared" si="39"/>
        <v>31</v>
      </c>
      <c r="I622">
        <v>2</v>
      </c>
      <c r="J622" s="7">
        <v>5327.4</v>
      </c>
      <c r="K622" t="s">
        <v>11</v>
      </c>
      <c r="L622" t="s">
        <v>16</v>
      </c>
      <c r="M622" t="s">
        <v>23</v>
      </c>
    </row>
    <row r="623" spans="1:13" x14ac:dyDescent="0.25">
      <c r="A623" t="s">
        <v>654</v>
      </c>
      <c r="B623">
        <v>1972</v>
      </c>
      <c r="C623">
        <f t="shared" si="37"/>
        <v>12</v>
      </c>
      <c r="D623" t="str">
        <f t="shared" si="38"/>
        <v>15-12-1972</v>
      </c>
      <c r="E623" t="s">
        <v>30</v>
      </c>
      <c r="F623" s="14" t="str">
        <f t="shared" si="36"/>
        <v>15-Dec-1972</v>
      </c>
      <c r="G623">
        <v>15</v>
      </c>
      <c r="H623">
        <f t="shared" si="39"/>
        <v>50</v>
      </c>
      <c r="I623">
        <v>0</v>
      </c>
      <c r="J623" s="7">
        <v>5344.81</v>
      </c>
      <c r="K623" t="s">
        <v>11</v>
      </c>
      <c r="L623" t="s">
        <v>12</v>
      </c>
      <c r="M623" t="s">
        <v>13</v>
      </c>
    </row>
    <row r="624" spans="1:13" x14ac:dyDescent="0.25">
      <c r="A624" t="s">
        <v>655</v>
      </c>
      <c r="B624">
        <v>1989</v>
      </c>
      <c r="C624">
        <f t="shared" si="37"/>
        <v>11</v>
      </c>
      <c r="D624" t="str">
        <f t="shared" si="38"/>
        <v>7-11-1989</v>
      </c>
      <c r="E624" t="s">
        <v>15</v>
      </c>
      <c r="F624" s="14" t="str">
        <f t="shared" si="36"/>
        <v>7-Nov-1989</v>
      </c>
      <c r="G624">
        <v>7</v>
      </c>
      <c r="H624">
        <f t="shared" si="39"/>
        <v>33</v>
      </c>
      <c r="I624">
        <v>1</v>
      </c>
      <c r="J624" s="7">
        <v>5354.07</v>
      </c>
      <c r="K624" t="s">
        <v>11</v>
      </c>
      <c r="L624" t="s">
        <v>12</v>
      </c>
      <c r="M624" t="s">
        <v>246</v>
      </c>
    </row>
    <row r="625" spans="1:13" x14ac:dyDescent="0.25">
      <c r="A625" t="s">
        <v>656</v>
      </c>
      <c r="B625">
        <v>1994</v>
      </c>
      <c r="C625">
        <f t="shared" si="37"/>
        <v>12</v>
      </c>
      <c r="D625" t="str">
        <f t="shared" si="38"/>
        <v>7-12-1994</v>
      </c>
      <c r="E625" t="s">
        <v>30</v>
      </c>
      <c r="F625" s="14" t="str">
        <f t="shared" si="36"/>
        <v>7-Dec-1994</v>
      </c>
      <c r="G625">
        <v>7</v>
      </c>
      <c r="H625">
        <f t="shared" si="39"/>
        <v>28</v>
      </c>
      <c r="I625">
        <v>0</v>
      </c>
      <c r="J625" s="7">
        <v>5364.66</v>
      </c>
      <c r="K625" t="s">
        <v>11</v>
      </c>
      <c r="L625" t="s">
        <v>16</v>
      </c>
      <c r="M625" t="s">
        <v>41</v>
      </c>
    </row>
    <row r="626" spans="1:13" x14ac:dyDescent="0.25">
      <c r="A626" t="s">
        <v>657</v>
      </c>
      <c r="B626">
        <v>1986</v>
      </c>
      <c r="C626">
        <f t="shared" si="37"/>
        <v>6</v>
      </c>
      <c r="D626" t="str">
        <f t="shared" si="38"/>
        <v>1-6-1986</v>
      </c>
      <c r="E626" t="s">
        <v>18</v>
      </c>
      <c r="F626" s="14" t="str">
        <f t="shared" si="36"/>
        <v>1-Jun-1986</v>
      </c>
      <c r="G626">
        <v>1</v>
      </c>
      <c r="H626">
        <f t="shared" si="39"/>
        <v>37</v>
      </c>
      <c r="I626">
        <v>1</v>
      </c>
      <c r="J626" s="7">
        <v>5373.36</v>
      </c>
      <c r="K626" t="s">
        <v>11</v>
      </c>
      <c r="L626" t="s">
        <v>11</v>
      </c>
      <c r="M626" t="s">
        <v>23</v>
      </c>
    </row>
    <row r="627" spans="1:13" x14ac:dyDescent="0.25">
      <c r="A627" t="s">
        <v>658</v>
      </c>
      <c r="B627">
        <v>1989</v>
      </c>
      <c r="C627">
        <f t="shared" si="37"/>
        <v>11</v>
      </c>
      <c r="D627" t="str">
        <f t="shared" si="38"/>
        <v>18-11-1989</v>
      </c>
      <c r="E627" t="s">
        <v>15</v>
      </c>
      <c r="F627" s="14" t="str">
        <f t="shared" si="36"/>
        <v>18-Nov-1989</v>
      </c>
      <c r="G627">
        <v>18</v>
      </c>
      <c r="H627">
        <f t="shared" si="39"/>
        <v>33</v>
      </c>
      <c r="I627">
        <v>2</v>
      </c>
      <c r="J627" s="7">
        <v>5375.04</v>
      </c>
      <c r="K627" t="s">
        <v>11</v>
      </c>
      <c r="L627" t="s">
        <v>16</v>
      </c>
      <c r="M627" t="s">
        <v>41</v>
      </c>
    </row>
    <row r="628" spans="1:13" x14ac:dyDescent="0.25">
      <c r="A628" t="s">
        <v>659</v>
      </c>
      <c r="B628">
        <v>1986</v>
      </c>
      <c r="C628">
        <f t="shared" si="37"/>
        <v>7</v>
      </c>
      <c r="D628" t="str">
        <f t="shared" si="38"/>
        <v>22-7-1986</v>
      </c>
      <c r="E628" t="s">
        <v>10</v>
      </c>
      <c r="F628" s="14" t="str">
        <f t="shared" si="36"/>
        <v>22-Jul-1986</v>
      </c>
      <c r="G628">
        <v>22</v>
      </c>
      <c r="H628">
        <f t="shared" si="39"/>
        <v>36</v>
      </c>
      <c r="I628">
        <v>1</v>
      </c>
      <c r="J628" s="7">
        <v>5377.46</v>
      </c>
      <c r="K628" t="s">
        <v>11</v>
      </c>
      <c r="L628" t="s">
        <v>12</v>
      </c>
      <c r="M628" t="s">
        <v>23</v>
      </c>
    </row>
    <row r="629" spans="1:13" x14ac:dyDescent="0.25">
      <c r="A629" t="s">
        <v>660</v>
      </c>
      <c r="B629">
        <v>1984</v>
      </c>
      <c r="C629">
        <f t="shared" si="37"/>
        <v>6</v>
      </c>
      <c r="D629" t="str">
        <f t="shared" si="38"/>
        <v>1-6-1984</v>
      </c>
      <c r="E629" t="s">
        <v>18</v>
      </c>
      <c r="F629" s="14" t="str">
        <f t="shared" si="36"/>
        <v>1-Jun-1984</v>
      </c>
      <c r="G629">
        <v>1</v>
      </c>
      <c r="H629">
        <f t="shared" si="39"/>
        <v>39</v>
      </c>
      <c r="I629">
        <v>0</v>
      </c>
      <c r="J629" s="7">
        <v>5383.54</v>
      </c>
      <c r="K629" t="s">
        <v>11</v>
      </c>
      <c r="L629" t="s">
        <v>12</v>
      </c>
      <c r="M629" t="s">
        <v>41</v>
      </c>
    </row>
    <row r="630" spans="1:13" x14ac:dyDescent="0.25">
      <c r="A630" t="s">
        <v>661</v>
      </c>
      <c r="B630">
        <v>1988</v>
      </c>
      <c r="C630">
        <f t="shared" si="37"/>
        <v>8</v>
      </c>
      <c r="D630" t="str">
        <f t="shared" si="38"/>
        <v>8-8-1988</v>
      </c>
      <c r="E630" t="s">
        <v>34</v>
      </c>
      <c r="F630" s="14" t="str">
        <f t="shared" si="36"/>
        <v>8-Aug-1988</v>
      </c>
      <c r="G630">
        <v>8</v>
      </c>
      <c r="H630">
        <f t="shared" si="39"/>
        <v>34</v>
      </c>
      <c r="I630">
        <v>1</v>
      </c>
      <c r="J630" s="7">
        <v>5385.34</v>
      </c>
      <c r="K630" t="s">
        <v>11</v>
      </c>
      <c r="L630" t="s">
        <v>12</v>
      </c>
      <c r="M630" t="s">
        <v>23</v>
      </c>
    </row>
    <row r="631" spans="1:13" x14ac:dyDescent="0.25">
      <c r="A631" t="s">
        <v>662</v>
      </c>
      <c r="B631">
        <v>1989</v>
      </c>
      <c r="C631">
        <f t="shared" si="37"/>
        <v>11</v>
      </c>
      <c r="D631" t="str">
        <f t="shared" si="38"/>
        <v>6-11-1989</v>
      </c>
      <c r="E631" t="s">
        <v>15</v>
      </c>
      <c r="F631" s="14" t="str">
        <f t="shared" si="36"/>
        <v>6-Nov-1989</v>
      </c>
      <c r="G631">
        <v>6</v>
      </c>
      <c r="H631">
        <f t="shared" si="39"/>
        <v>33</v>
      </c>
      <c r="I631">
        <v>3</v>
      </c>
      <c r="J631" s="7">
        <v>5396.44</v>
      </c>
      <c r="K631" t="s">
        <v>11</v>
      </c>
      <c r="L631" t="s">
        <v>12</v>
      </c>
      <c r="M631" t="s">
        <v>13</v>
      </c>
    </row>
    <row r="632" spans="1:13" x14ac:dyDescent="0.25">
      <c r="A632" t="s">
        <v>663</v>
      </c>
      <c r="B632">
        <v>1984</v>
      </c>
      <c r="C632">
        <f t="shared" si="37"/>
        <v>9</v>
      </c>
      <c r="D632" t="str">
        <f t="shared" si="38"/>
        <v>3-9-1984</v>
      </c>
      <c r="E632" t="s">
        <v>20</v>
      </c>
      <c r="F632" s="14" t="str">
        <f t="shared" si="36"/>
        <v>3-Sep-1984</v>
      </c>
      <c r="G632">
        <v>3</v>
      </c>
      <c r="H632">
        <f t="shared" si="39"/>
        <v>38</v>
      </c>
      <c r="I632">
        <v>0</v>
      </c>
      <c r="J632" s="7">
        <v>5397.62</v>
      </c>
      <c r="K632" t="s">
        <v>11</v>
      </c>
      <c r="L632" t="s">
        <v>11</v>
      </c>
      <c r="M632" t="s">
        <v>13</v>
      </c>
    </row>
    <row r="633" spans="1:13" x14ac:dyDescent="0.25">
      <c r="A633" t="s">
        <v>664</v>
      </c>
      <c r="B633">
        <v>1984</v>
      </c>
      <c r="C633">
        <f t="shared" si="37"/>
        <v>8</v>
      </c>
      <c r="D633" t="str">
        <f t="shared" si="38"/>
        <v>1-8-1984</v>
      </c>
      <c r="E633" t="s">
        <v>34</v>
      </c>
      <c r="F633" s="14" t="str">
        <f t="shared" si="36"/>
        <v>1-Aug-1984</v>
      </c>
      <c r="G633">
        <v>1</v>
      </c>
      <c r="H633">
        <f t="shared" si="39"/>
        <v>38</v>
      </c>
      <c r="I633">
        <v>0</v>
      </c>
      <c r="J633" s="7">
        <v>5400.98</v>
      </c>
      <c r="K633" t="s">
        <v>11</v>
      </c>
      <c r="L633" t="s">
        <v>11</v>
      </c>
      <c r="M633" t="s">
        <v>13</v>
      </c>
    </row>
    <row r="634" spans="1:13" x14ac:dyDescent="0.25">
      <c r="A634" t="s">
        <v>665</v>
      </c>
      <c r="B634">
        <v>1985</v>
      </c>
      <c r="C634">
        <f t="shared" si="37"/>
        <v>12</v>
      </c>
      <c r="D634" t="str">
        <f t="shared" si="38"/>
        <v>23-12-1985</v>
      </c>
      <c r="E634" t="s">
        <v>30</v>
      </c>
      <c r="F634" s="14" t="str">
        <f t="shared" si="36"/>
        <v>23-Dec-1985</v>
      </c>
      <c r="G634">
        <v>23</v>
      </c>
      <c r="H634">
        <f t="shared" si="39"/>
        <v>37</v>
      </c>
      <c r="I634">
        <v>3</v>
      </c>
      <c r="J634" s="7">
        <v>5402.89</v>
      </c>
      <c r="K634" t="s">
        <v>11</v>
      </c>
      <c r="L634" t="s">
        <v>16</v>
      </c>
      <c r="M634" t="s">
        <v>13</v>
      </c>
    </row>
    <row r="635" spans="1:13" x14ac:dyDescent="0.25">
      <c r="A635" t="s">
        <v>666</v>
      </c>
      <c r="B635">
        <v>1975</v>
      </c>
      <c r="C635">
        <f t="shared" si="37"/>
        <v>9</v>
      </c>
      <c r="D635" t="str">
        <f t="shared" si="38"/>
        <v>27-9-1975</v>
      </c>
      <c r="E635" t="s">
        <v>20</v>
      </c>
      <c r="F635" s="14" t="str">
        <f t="shared" si="36"/>
        <v>27-Sep-1975</v>
      </c>
      <c r="G635">
        <v>27</v>
      </c>
      <c r="H635">
        <f t="shared" si="39"/>
        <v>47</v>
      </c>
      <c r="I635">
        <v>1</v>
      </c>
      <c r="J635" s="7">
        <v>5411.99</v>
      </c>
      <c r="K635" t="s">
        <v>11</v>
      </c>
      <c r="L635" t="s">
        <v>12</v>
      </c>
      <c r="M635" t="s">
        <v>23</v>
      </c>
    </row>
    <row r="636" spans="1:13" x14ac:dyDescent="0.25">
      <c r="A636" t="s">
        <v>667</v>
      </c>
      <c r="B636">
        <v>1982</v>
      </c>
      <c r="C636">
        <f t="shared" si="37"/>
        <v>9</v>
      </c>
      <c r="D636" t="str">
        <f t="shared" si="38"/>
        <v>27-9-1982</v>
      </c>
      <c r="E636" t="s">
        <v>20</v>
      </c>
      <c r="F636" s="14" t="str">
        <f t="shared" si="36"/>
        <v>27-Sep-1982</v>
      </c>
      <c r="G636">
        <v>27</v>
      </c>
      <c r="H636">
        <f t="shared" si="39"/>
        <v>40</v>
      </c>
      <c r="I636">
        <v>0</v>
      </c>
      <c r="J636" s="7">
        <v>5415.66</v>
      </c>
      <c r="K636" t="s">
        <v>11</v>
      </c>
      <c r="L636" t="s">
        <v>12</v>
      </c>
      <c r="M636" t="s">
        <v>13</v>
      </c>
    </row>
    <row r="637" spans="1:13" x14ac:dyDescent="0.25">
      <c r="A637" t="s">
        <v>668</v>
      </c>
      <c r="B637">
        <v>1991</v>
      </c>
      <c r="C637">
        <f t="shared" si="37"/>
        <v>7</v>
      </c>
      <c r="D637" t="str">
        <f t="shared" si="38"/>
        <v>6-7-1991</v>
      </c>
      <c r="E637" t="s">
        <v>10</v>
      </c>
      <c r="F637" s="14" t="str">
        <f t="shared" si="36"/>
        <v>6-Jul-1991</v>
      </c>
      <c r="G637">
        <v>6</v>
      </c>
      <c r="H637">
        <f t="shared" si="39"/>
        <v>31</v>
      </c>
      <c r="I637">
        <v>3</v>
      </c>
      <c r="J637" s="7">
        <v>5425.02</v>
      </c>
      <c r="K637" t="s">
        <v>11</v>
      </c>
      <c r="L637" t="s">
        <v>16</v>
      </c>
      <c r="M637" t="s">
        <v>23</v>
      </c>
    </row>
    <row r="638" spans="1:13" x14ac:dyDescent="0.25">
      <c r="A638" t="s">
        <v>669</v>
      </c>
      <c r="B638">
        <v>1992</v>
      </c>
      <c r="C638">
        <f t="shared" si="37"/>
        <v>9</v>
      </c>
      <c r="D638" t="str">
        <f t="shared" si="38"/>
        <v>17-9-1992</v>
      </c>
      <c r="E638" t="s">
        <v>20</v>
      </c>
      <c r="F638" s="14" t="str">
        <f t="shared" si="36"/>
        <v>17-Sep-1992</v>
      </c>
      <c r="G638">
        <v>17</v>
      </c>
      <c r="H638">
        <f t="shared" si="39"/>
        <v>30</v>
      </c>
      <c r="I638">
        <v>3</v>
      </c>
      <c r="J638" s="7">
        <v>5428.73</v>
      </c>
      <c r="K638" t="s">
        <v>12</v>
      </c>
      <c r="L638" t="s">
        <v>16</v>
      </c>
      <c r="M638" t="s">
        <v>355</v>
      </c>
    </row>
    <row r="639" spans="1:13" x14ac:dyDescent="0.25">
      <c r="A639" t="s">
        <v>670</v>
      </c>
      <c r="B639">
        <v>1978</v>
      </c>
      <c r="C639">
        <f t="shared" si="37"/>
        <v>6</v>
      </c>
      <c r="D639" t="str">
        <f t="shared" si="38"/>
        <v>8-6-1978</v>
      </c>
      <c r="E639" t="s">
        <v>18</v>
      </c>
      <c r="F639" s="14" t="str">
        <f t="shared" si="36"/>
        <v>8-Jun-1978</v>
      </c>
      <c r="G639">
        <v>8</v>
      </c>
      <c r="H639">
        <f t="shared" si="39"/>
        <v>45</v>
      </c>
      <c r="I639">
        <v>2</v>
      </c>
      <c r="J639" s="7">
        <v>5428.98</v>
      </c>
      <c r="K639" t="s">
        <v>11</v>
      </c>
      <c r="L639" t="s">
        <v>11</v>
      </c>
      <c r="M639" t="s">
        <v>23</v>
      </c>
    </row>
    <row r="640" spans="1:13" x14ac:dyDescent="0.25">
      <c r="A640" t="s">
        <v>671</v>
      </c>
      <c r="B640">
        <v>1982</v>
      </c>
      <c r="C640">
        <f t="shared" si="37"/>
        <v>8</v>
      </c>
      <c r="D640" t="str">
        <f t="shared" si="38"/>
        <v>25-8-1982</v>
      </c>
      <c r="E640" t="s">
        <v>34</v>
      </c>
      <c r="F640" s="14" t="str">
        <f t="shared" si="36"/>
        <v>25-Aug-1982</v>
      </c>
      <c r="G640">
        <v>25</v>
      </c>
      <c r="H640">
        <f t="shared" si="39"/>
        <v>40</v>
      </c>
      <c r="I640">
        <v>0</v>
      </c>
      <c r="J640" s="7">
        <v>5438.75</v>
      </c>
      <c r="K640" t="s">
        <v>12</v>
      </c>
      <c r="L640" t="s">
        <v>11</v>
      </c>
      <c r="M640" t="s">
        <v>13</v>
      </c>
    </row>
    <row r="641" spans="1:13" x14ac:dyDescent="0.25">
      <c r="A641" t="s">
        <v>672</v>
      </c>
      <c r="B641">
        <v>1986</v>
      </c>
      <c r="C641">
        <f t="shared" si="37"/>
        <v>12</v>
      </c>
      <c r="D641" t="str">
        <f t="shared" si="38"/>
        <v>25-12-1986</v>
      </c>
      <c r="E641" t="s">
        <v>30</v>
      </c>
      <c r="F641" s="14" t="str">
        <f t="shared" si="36"/>
        <v>25-Dec-1986</v>
      </c>
      <c r="G641">
        <v>25</v>
      </c>
      <c r="H641">
        <f t="shared" si="39"/>
        <v>36</v>
      </c>
      <c r="I641">
        <v>0</v>
      </c>
      <c r="J641" s="7">
        <v>5458.05</v>
      </c>
      <c r="K641" t="s">
        <v>11</v>
      </c>
      <c r="L641" t="s">
        <v>11</v>
      </c>
      <c r="M641" t="s">
        <v>246</v>
      </c>
    </row>
    <row r="642" spans="1:13" x14ac:dyDescent="0.25">
      <c r="A642" t="s">
        <v>673</v>
      </c>
      <c r="B642">
        <v>1973</v>
      </c>
      <c r="C642">
        <f t="shared" si="37"/>
        <v>10</v>
      </c>
      <c r="D642" t="str">
        <f t="shared" si="38"/>
        <v>24-10-1973</v>
      </c>
      <c r="E642" t="s">
        <v>36</v>
      </c>
      <c r="F642" s="14" t="str">
        <f t="shared" ref="F642:F705" si="40">CONCATENATE(G642,"-",E642,"-",B642)</f>
        <v>24-Oct-1973</v>
      </c>
      <c r="G642">
        <v>24</v>
      </c>
      <c r="H642">
        <f t="shared" si="39"/>
        <v>49</v>
      </c>
      <c r="I642">
        <v>0</v>
      </c>
      <c r="J642" s="7">
        <v>5466.88</v>
      </c>
      <c r="K642" t="s">
        <v>11</v>
      </c>
      <c r="L642" t="s">
        <v>11</v>
      </c>
      <c r="M642" t="s">
        <v>13</v>
      </c>
    </row>
    <row r="643" spans="1:13" x14ac:dyDescent="0.25">
      <c r="A643" t="s">
        <v>674</v>
      </c>
      <c r="B643">
        <v>1986</v>
      </c>
      <c r="C643">
        <f t="shared" ref="C643:C706" si="41">MONTH(DATEVALUE(F643))</f>
        <v>12</v>
      </c>
      <c r="D643" t="str">
        <f t="shared" ref="D643:D706" si="42">CONCATENATE(G643,"-",C643,"-",B643)</f>
        <v>2-12-1986</v>
      </c>
      <c r="E643" t="s">
        <v>30</v>
      </c>
      <c r="F643" s="14" t="str">
        <f t="shared" si="40"/>
        <v>2-Dec-1986</v>
      </c>
      <c r="G643">
        <v>2</v>
      </c>
      <c r="H643">
        <f t="shared" si="39"/>
        <v>36</v>
      </c>
      <c r="I643">
        <v>0</v>
      </c>
      <c r="J643" s="7">
        <v>5469.01</v>
      </c>
      <c r="K643" t="s">
        <v>11</v>
      </c>
      <c r="L643" t="s">
        <v>11</v>
      </c>
      <c r="M643" t="s">
        <v>246</v>
      </c>
    </row>
    <row r="644" spans="1:13" x14ac:dyDescent="0.25">
      <c r="A644" t="s">
        <v>675</v>
      </c>
      <c r="B644">
        <v>1986</v>
      </c>
      <c r="C644">
        <f t="shared" si="41"/>
        <v>7</v>
      </c>
      <c r="D644" t="str">
        <f t="shared" si="42"/>
        <v>12-7-1986</v>
      </c>
      <c r="E644" t="s">
        <v>10</v>
      </c>
      <c r="F644" s="14" t="str">
        <f t="shared" si="40"/>
        <v>12-Jul-1986</v>
      </c>
      <c r="G644">
        <v>12</v>
      </c>
      <c r="H644">
        <f t="shared" si="39"/>
        <v>36</v>
      </c>
      <c r="I644">
        <v>1</v>
      </c>
      <c r="J644" s="7">
        <v>5472.45</v>
      </c>
      <c r="K644" t="s">
        <v>11</v>
      </c>
      <c r="L644" t="s">
        <v>12</v>
      </c>
      <c r="M644" t="s">
        <v>41</v>
      </c>
    </row>
    <row r="645" spans="1:13" x14ac:dyDescent="0.25">
      <c r="A645" t="s">
        <v>676</v>
      </c>
      <c r="B645">
        <v>1986</v>
      </c>
      <c r="C645">
        <f t="shared" si="41"/>
        <v>9</v>
      </c>
      <c r="D645" t="str">
        <f t="shared" si="42"/>
        <v>30-9-1986</v>
      </c>
      <c r="E645" t="s">
        <v>20</v>
      </c>
      <c r="F645" s="14" t="str">
        <f t="shared" si="40"/>
        <v>30-Sep-1986</v>
      </c>
      <c r="G645">
        <v>30</v>
      </c>
      <c r="H645">
        <f t="shared" ref="H645:H708" si="43">DATEDIF(F645,$P$2,"Y")</f>
        <v>36</v>
      </c>
      <c r="I645">
        <v>1</v>
      </c>
      <c r="J645" s="7">
        <v>5478.04</v>
      </c>
      <c r="K645" t="s">
        <v>11</v>
      </c>
      <c r="L645" t="s">
        <v>12</v>
      </c>
      <c r="M645" t="s">
        <v>13</v>
      </c>
    </row>
    <row r="646" spans="1:13" x14ac:dyDescent="0.25">
      <c r="A646" t="s">
        <v>677</v>
      </c>
      <c r="B646">
        <v>1984</v>
      </c>
      <c r="C646">
        <f t="shared" si="41"/>
        <v>8</v>
      </c>
      <c r="D646" t="str">
        <f t="shared" si="42"/>
        <v>26-8-1984</v>
      </c>
      <c r="E646" t="s">
        <v>34</v>
      </c>
      <c r="F646" s="14" t="str">
        <f t="shared" si="40"/>
        <v>26-Aug-1984</v>
      </c>
      <c r="G646">
        <v>26</v>
      </c>
      <c r="H646">
        <f t="shared" si="43"/>
        <v>38</v>
      </c>
      <c r="I646">
        <v>1</v>
      </c>
      <c r="J646" s="7">
        <v>5484.47</v>
      </c>
      <c r="K646" t="s">
        <v>11</v>
      </c>
      <c r="L646" t="s">
        <v>11</v>
      </c>
      <c r="M646" t="s">
        <v>13</v>
      </c>
    </row>
    <row r="647" spans="1:13" x14ac:dyDescent="0.25">
      <c r="A647" t="s">
        <v>678</v>
      </c>
      <c r="B647">
        <v>1984</v>
      </c>
      <c r="C647">
        <f t="shared" si="41"/>
        <v>8</v>
      </c>
      <c r="D647" t="str">
        <f t="shared" si="42"/>
        <v>17-8-1984</v>
      </c>
      <c r="E647" t="s">
        <v>34</v>
      </c>
      <c r="F647" s="14" t="str">
        <f t="shared" si="40"/>
        <v>17-Aug-1984</v>
      </c>
      <c r="G647">
        <v>17</v>
      </c>
      <c r="H647">
        <f t="shared" si="43"/>
        <v>38</v>
      </c>
      <c r="I647">
        <v>1</v>
      </c>
      <c r="J647" s="7">
        <v>5488.26</v>
      </c>
      <c r="K647" t="s">
        <v>11</v>
      </c>
      <c r="L647" t="s">
        <v>12</v>
      </c>
      <c r="M647" t="s">
        <v>41</v>
      </c>
    </row>
    <row r="648" spans="1:13" x14ac:dyDescent="0.25">
      <c r="A648" t="s">
        <v>679</v>
      </c>
      <c r="B648">
        <v>1988</v>
      </c>
      <c r="C648">
        <f t="shared" si="41"/>
        <v>7</v>
      </c>
      <c r="D648" t="str">
        <f t="shared" si="42"/>
        <v>29-7-1988</v>
      </c>
      <c r="E648" t="s">
        <v>10</v>
      </c>
      <c r="F648" s="14" t="str">
        <f t="shared" si="40"/>
        <v>29-Jul-1988</v>
      </c>
      <c r="G648">
        <v>29</v>
      </c>
      <c r="H648">
        <f t="shared" si="43"/>
        <v>34</v>
      </c>
      <c r="I648">
        <v>3</v>
      </c>
      <c r="J648" s="7">
        <v>5503.36</v>
      </c>
      <c r="K648" t="s">
        <v>11</v>
      </c>
      <c r="L648" t="s">
        <v>11</v>
      </c>
      <c r="M648" t="s">
        <v>23</v>
      </c>
    </row>
    <row r="649" spans="1:13" x14ac:dyDescent="0.25">
      <c r="A649" t="s">
        <v>680</v>
      </c>
      <c r="B649">
        <v>1981</v>
      </c>
      <c r="C649">
        <f t="shared" si="41"/>
        <v>11</v>
      </c>
      <c r="D649" t="str">
        <f t="shared" si="42"/>
        <v>7-11-1981</v>
      </c>
      <c r="E649" t="s">
        <v>15</v>
      </c>
      <c r="F649" s="14" t="str">
        <f t="shared" si="40"/>
        <v>7-Nov-1981</v>
      </c>
      <c r="G649">
        <v>7</v>
      </c>
      <c r="H649">
        <f t="shared" si="43"/>
        <v>41</v>
      </c>
      <c r="I649">
        <v>1</v>
      </c>
      <c r="J649" s="7">
        <v>5539.4</v>
      </c>
      <c r="K649" t="s">
        <v>11</v>
      </c>
      <c r="L649" t="s">
        <v>11</v>
      </c>
      <c r="M649" t="s">
        <v>13</v>
      </c>
    </row>
    <row r="650" spans="1:13" x14ac:dyDescent="0.25">
      <c r="A650" t="s">
        <v>681</v>
      </c>
      <c r="B650">
        <v>1980</v>
      </c>
      <c r="C650">
        <f t="shared" si="41"/>
        <v>12</v>
      </c>
      <c r="D650" t="str">
        <f t="shared" si="42"/>
        <v>7-12-1980</v>
      </c>
      <c r="E650" t="s">
        <v>30</v>
      </c>
      <c r="F650" s="14" t="str">
        <f t="shared" si="40"/>
        <v>7-Dec-1980</v>
      </c>
      <c r="G650">
        <v>7</v>
      </c>
      <c r="H650">
        <f t="shared" si="43"/>
        <v>42</v>
      </c>
      <c r="I650">
        <v>2</v>
      </c>
      <c r="J650" s="7">
        <v>5540.35</v>
      </c>
      <c r="K650" t="s">
        <v>11</v>
      </c>
      <c r="L650" t="s">
        <v>11</v>
      </c>
      <c r="M650" t="s">
        <v>23</v>
      </c>
    </row>
    <row r="651" spans="1:13" x14ac:dyDescent="0.25">
      <c r="A651" t="s">
        <v>682</v>
      </c>
      <c r="B651">
        <v>1999</v>
      </c>
      <c r="C651">
        <f t="shared" si="41"/>
        <v>9</v>
      </c>
      <c r="D651" t="str">
        <f t="shared" si="42"/>
        <v>22-9-1999</v>
      </c>
      <c r="E651" t="s">
        <v>20</v>
      </c>
      <c r="F651" s="14" t="str">
        <f t="shared" si="40"/>
        <v>22-Sep-1999</v>
      </c>
      <c r="G651">
        <v>22</v>
      </c>
      <c r="H651">
        <f t="shared" si="43"/>
        <v>23</v>
      </c>
      <c r="I651">
        <v>0</v>
      </c>
      <c r="J651" s="7">
        <v>5552.61</v>
      </c>
      <c r="K651" t="s">
        <v>11</v>
      </c>
      <c r="L651" t="s">
        <v>12</v>
      </c>
      <c r="M651" t="s">
        <v>534</v>
      </c>
    </row>
    <row r="652" spans="1:13" x14ac:dyDescent="0.25">
      <c r="A652" t="s">
        <v>683</v>
      </c>
      <c r="B652">
        <v>1974</v>
      </c>
      <c r="C652">
        <f t="shared" si="41"/>
        <v>9</v>
      </c>
      <c r="D652" t="str">
        <f t="shared" si="42"/>
        <v>18-9-1974</v>
      </c>
      <c r="E652" t="s">
        <v>20</v>
      </c>
      <c r="F652" s="14" t="str">
        <f t="shared" si="40"/>
        <v>18-Sep-1974</v>
      </c>
      <c r="G652">
        <v>18</v>
      </c>
      <c r="H652">
        <f t="shared" si="43"/>
        <v>48</v>
      </c>
      <c r="I652">
        <v>0</v>
      </c>
      <c r="J652" s="7">
        <v>5576.35</v>
      </c>
      <c r="K652" t="s">
        <v>11</v>
      </c>
      <c r="L652" t="s">
        <v>12</v>
      </c>
      <c r="M652" t="s">
        <v>13</v>
      </c>
    </row>
    <row r="653" spans="1:13" x14ac:dyDescent="0.25">
      <c r="A653" t="s">
        <v>684</v>
      </c>
      <c r="B653">
        <v>1985</v>
      </c>
      <c r="C653">
        <f t="shared" si="41"/>
        <v>9</v>
      </c>
      <c r="D653" t="str">
        <f t="shared" si="42"/>
        <v>5-9-1985</v>
      </c>
      <c r="E653" t="s">
        <v>20</v>
      </c>
      <c r="F653" s="14" t="str">
        <f t="shared" si="40"/>
        <v>5-Sep-1985</v>
      </c>
      <c r="G653">
        <v>5</v>
      </c>
      <c r="H653">
        <f t="shared" si="43"/>
        <v>37</v>
      </c>
      <c r="I653">
        <v>3</v>
      </c>
      <c r="J653" s="7">
        <v>5582.95</v>
      </c>
      <c r="K653" t="s">
        <v>11</v>
      </c>
      <c r="L653" t="s">
        <v>16</v>
      </c>
      <c r="M653" t="s">
        <v>23</v>
      </c>
    </row>
    <row r="654" spans="1:13" x14ac:dyDescent="0.25">
      <c r="A654" t="s">
        <v>685</v>
      </c>
      <c r="B654">
        <v>1986</v>
      </c>
      <c r="C654">
        <f t="shared" si="41"/>
        <v>11</v>
      </c>
      <c r="D654" t="str">
        <f t="shared" si="42"/>
        <v>21-11-1986</v>
      </c>
      <c r="E654" t="s">
        <v>15</v>
      </c>
      <c r="F654" s="14" t="str">
        <f t="shared" si="40"/>
        <v>21-Nov-1986</v>
      </c>
      <c r="G654">
        <v>21</v>
      </c>
      <c r="H654">
        <f t="shared" si="43"/>
        <v>36</v>
      </c>
      <c r="I654">
        <v>2</v>
      </c>
      <c r="J654" s="7">
        <v>5584.31</v>
      </c>
      <c r="K654" t="s">
        <v>12</v>
      </c>
      <c r="L654" t="s">
        <v>16</v>
      </c>
      <c r="M654" t="s">
        <v>13</v>
      </c>
    </row>
    <row r="655" spans="1:13" x14ac:dyDescent="0.25">
      <c r="A655" t="s">
        <v>686</v>
      </c>
      <c r="B655">
        <v>1983</v>
      </c>
      <c r="C655">
        <f t="shared" si="41"/>
        <v>10</v>
      </c>
      <c r="D655" t="str">
        <f t="shared" si="42"/>
        <v>3-10-1983</v>
      </c>
      <c r="E655" t="s">
        <v>36</v>
      </c>
      <c r="F655" s="14" t="str">
        <f t="shared" si="40"/>
        <v>3-Oct-1983</v>
      </c>
      <c r="G655">
        <v>3</v>
      </c>
      <c r="H655">
        <f t="shared" si="43"/>
        <v>39</v>
      </c>
      <c r="I655">
        <v>3</v>
      </c>
      <c r="J655" s="7">
        <v>5587.59</v>
      </c>
      <c r="K655" t="s">
        <v>11</v>
      </c>
      <c r="L655" t="s">
        <v>16</v>
      </c>
      <c r="M655" t="s">
        <v>13</v>
      </c>
    </row>
    <row r="656" spans="1:13" x14ac:dyDescent="0.25">
      <c r="A656" t="s">
        <v>687</v>
      </c>
      <c r="B656">
        <v>1988</v>
      </c>
      <c r="C656">
        <f t="shared" si="41"/>
        <v>11</v>
      </c>
      <c r="D656" t="str">
        <f t="shared" si="42"/>
        <v>18-11-1988</v>
      </c>
      <c r="E656" t="s">
        <v>15</v>
      </c>
      <c r="F656" s="14" t="str">
        <f t="shared" si="40"/>
        <v>18-Nov-1988</v>
      </c>
      <c r="G656">
        <v>18</v>
      </c>
      <c r="H656">
        <f t="shared" si="43"/>
        <v>34</v>
      </c>
      <c r="I656">
        <v>1</v>
      </c>
      <c r="J656" s="7">
        <v>5594.85</v>
      </c>
      <c r="K656" t="s">
        <v>11</v>
      </c>
      <c r="L656" t="s">
        <v>12</v>
      </c>
      <c r="M656" t="s">
        <v>246</v>
      </c>
    </row>
    <row r="657" spans="1:13" x14ac:dyDescent="0.25">
      <c r="A657" t="s">
        <v>688</v>
      </c>
      <c r="B657">
        <v>1978</v>
      </c>
      <c r="C657">
        <f t="shared" si="41"/>
        <v>9</v>
      </c>
      <c r="D657" t="str">
        <f t="shared" si="42"/>
        <v>11-9-1978</v>
      </c>
      <c r="E657" t="s">
        <v>20</v>
      </c>
      <c r="F657" s="14" t="str">
        <f t="shared" si="40"/>
        <v>11-Sep-1978</v>
      </c>
      <c r="G657">
        <v>11</v>
      </c>
      <c r="H657">
        <f t="shared" si="43"/>
        <v>44</v>
      </c>
      <c r="I657">
        <v>2</v>
      </c>
      <c r="J657" s="7">
        <v>5612.83</v>
      </c>
      <c r="K657" t="s">
        <v>11</v>
      </c>
      <c r="L657" t="s">
        <v>12</v>
      </c>
      <c r="M657" t="s">
        <v>13</v>
      </c>
    </row>
    <row r="658" spans="1:13" x14ac:dyDescent="0.25">
      <c r="A658" t="s">
        <v>689</v>
      </c>
      <c r="B658">
        <v>1994</v>
      </c>
      <c r="C658">
        <f t="shared" si="41"/>
        <v>11</v>
      </c>
      <c r="D658" t="str">
        <f t="shared" si="42"/>
        <v>15-11-1994</v>
      </c>
      <c r="E658" t="s">
        <v>15</v>
      </c>
      <c r="F658" s="14" t="str">
        <f t="shared" si="40"/>
        <v>15-Nov-1994</v>
      </c>
      <c r="G658">
        <v>15</v>
      </c>
      <c r="H658">
        <f t="shared" si="43"/>
        <v>28</v>
      </c>
      <c r="I658">
        <v>5</v>
      </c>
      <c r="J658" s="7">
        <v>5615.37</v>
      </c>
      <c r="K658" t="s">
        <v>11</v>
      </c>
      <c r="L658" t="s">
        <v>12</v>
      </c>
      <c r="M658" t="s">
        <v>41</v>
      </c>
    </row>
    <row r="659" spans="1:13" x14ac:dyDescent="0.25">
      <c r="A659" t="s">
        <v>690</v>
      </c>
      <c r="B659">
        <v>1987</v>
      </c>
      <c r="C659">
        <f t="shared" si="41"/>
        <v>12</v>
      </c>
      <c r="D659" t="str">
        <f t="shared" si="42"/>
        <v>9-12-1987</v>
      </c>
      <c r="E659" t="s">
        <v>30</v>
      </c>
      <c r="F659" s="14" t="str">
        <f t="shared" si="40"/>
        <v>9-Dec-1987</v>
      </c>
      <c r="G659">
        <v>9</v>
      </c>
      <c r="H659">
        <f t="shared" si="43"/>
        <v>35</v>
      </c>
      <c r="I659">
        <v>1</v>
      </c>
      <c r="J659" s="7">
        <v>5630.46</v>
      </c>
      <c r="K659" t="s">
        <v>11</v>
      </c>
      <c r="L659" t="s">
        <v>12</v>
      </c>
      <c r="M659" t="s">
        <v>23</v>
      </c>
    </row>
    <row r="660" spans="1:13" x14ac:dyDescent="0.25">
      <c r="A660" t="s">
        <v>691</v>
      </c>
      <c r="B660">
        <v>1983</v>
      </c>
      <c r="C660">
        <f t="shared" si="41"/>
        <v>6</v>
      </c>
      <c r="D660" t="str">
        <f t="shared" si="42"/>
        <v>8-6-1983</v>
      </c>
      <c r="E660" t="s">
        <v>18</v>
      </c>
      <c r="F660" s="14" t="str">
        <f t="shared" si="40"/>
        <v>8-Jun-1983</v>
      </c>
      <c r="G660">
        <v>8</v>
      </c>
      <c r="H660">
        <f t="shared" si="43"/>
        <v>40</v>
      </c>
      <c r="I660">
        <v>0</v>
      </c>
      <c r="J660" s="7">
        <v>5649.72</v>
      </c>
      <c r="K660" t="s">
        <v>11</v>
      </c>
      <c r="L660" t="s">
        <v>12</v>
      </c>
      <c r="M660" t="s">
        <v>41</v>
      </c>
    </row>
    <row r="661" spans="1:13" x14ac:dyDescent="0.25">
      <c r="A661" t="s">
        <v>692</v>
      </c>
      <c r="B661">
        <v>1978</v>
      </c>
      <c r="C661">
        <f t="shared" si="41"/>
        <v>9</v>
      </c>
      <c r="D661" t="str">
        <f t="shared" si="42"/>
        <v>27-9-1978</v>
      </c>
      <c r="E661" t="s">
        <v>20</v>
      </c>
      <c r="F661" s="14" t="str">
        <f t="shared" si="40"/>
        <v>27-Sep-1978</v>
      </c>
      <c r="G661">
        <v>27</v>
      </c>
      <c r="H661">
        <f t="shared" si="43"/>
        <v>44</v>
      </c>
      <c r="I661">
        <v>2</v>
      </c>
      <c r="J661" s="7">
        <v>5650.14</v>
      </c>
      <c r="K661" t="s">
        <v>11</v>
      </c>
      <c r="L661" t="s">
        <v>16</v>
      </c>
      <c r="M661" t="s">
        <v>13</v>
      </c>
    </row>
    <row r="662" spans="1:13" x14ac:dyDescent="0.25">
      <c r="A662" t="s">
        <v>693</v>
      </c>
      <c r="B662">
        <v>1983</v>
      </c>
      <c r="C662">
        <f t="shared" si="41"/>
        <v>9</v>
      </c>
      <c r="D662" t="str">
        <f t="shared" si="42"/>
        <v>3-9-1983</v>
      </c>
      <c r="E662" t="s">
        <v>20</v>
      </c>
      <c r="F662" s="14" t="str">
        <f t="shared" si="40"/>
        <v>3-Sep-1983</v>
      </c>
      <c r="G662">
        <v>3</v>
      </c>
      <c r="H662">
        <f t="shared" si="43"/>
        <v>39</v>
      </c>
      <c r="I662">
        <v>0</v>
      </c>
      <c r="J662" s="7">
        <v>5662.23</v>
      </c>
      <c r="K662" t="s">
        <v>11</v>
      </c>
      <c r="L662" t="s">
        <v>16</v>
      </c>
      <c r="M662" t="s">
        <v>13</v>
      </c>
    </row>
    <row r="663" spans="1:13" x14ac:dyDescent="0.25">
      <c r="A663" t="s">
        <v>694</v>
      </c>
      <c r="B663">
        <v>1984</v>
      </c>
      <c r="C663">
        <f t="shared" si="41"/>
        <v>8</v>
      </c>
      <c r="D663" t="str">
        <f t="shared" si="42"/>
        <v>12-8-1984</v>
      </c>
      <c r="E663" t="s">
        <v>34</v>
      </c>
      <c r="F663" s="14" t="str">
        <f t="shared" si="40"/>
        <v>12-Aug-1984</v>
      </c>
      <c r="G663">
        <v>12</v>
      </c>
      <c r="H663">
        <f t="shared" si="43"/>
        <v>38</v>
      </c>
      <c r="I663">
        <v>3</v>
      </c>
      <c r="J663" s="7">
        <v>5679.13</v>
      </c>
      <c r="K663" t="s">
        <v>11</v>
      </c>
      <c r="L663" t="s">
        <v>11</v>
      </c>
      <c r="M663" t="s">
        <v>13</v>
      </c>
    </row>
    <row r="664" spans="1:13" x14ac:dyDescent="0.25">
      <c r="A664" t="s">
        <v>695</v>
      </c>
      <c r="B664">
        <v>1972</v>
      </c>
      <c r="C664">
        <f t="shared" si="41"/>
        <v>10</v>
      </c>
      <c r="D664" t="str">
        <f t="shared" si="42"/>
        <v>28-10-1972</v>
      </c>
      <c r="E664" t="s">
        <v>36</v>
      </c>
      <c r="F664" s="14" t="str">
        <f t="shared" si="40"/>
        <v>28-Oct-1972</v>
      </c>
      <c r="G664">
        <v>28</v>
      </c>
      <c r="H664">
        <f t="shared" si="43"/>
        <v>50</v>
      </c>
      <c r="I664">
        <v>0</v>
      </c>
      <c r="J664" s="7">
        <v>5690.79</v>
      </c>
      <c r="K664" t="s">
        <v>11</v>
      </c>
      <c r="L664" t="s">
        <v>16</v>
      </c>
      <c r="M664" t="s">
        <v>13</v>
      </c>
    </row>
    <row r="665" spans="1:13" x14ac:dyDescent="0.25">
      <c r="A665" t="s">
        <v>696</v>
      </c>
      <c r="B665">
        <v>1992</v>
      </c>
      <c r="C665">
        <f t="shared" si="41"/>
        <v>11</v>
      </c>
      <c r="D665" t="str">
        <f t="shared" si="42"/>
        <v>3-11-1992</v>
      </c>
      <c r="E665" t="s">
        <v>15</v>
      </c>
      <c r="F665" s="14" t="str">
        <f t="shared" si="40"/>
        <v>3-Nov-1992</v>
      </c>
      <c r="G665">
        <v>3</v>
      </c>
      <c r="H665">
        <f t="shared" si="43"/>
        <v>30</v>
      </c>
      <c r="I665">
        <v>3</v>
      </c>
      <c r="J665" s="7">
        <v>5693.43</v>
      </c>
      <c r="K665" t="s">
        <v>11</v>
      </c>
      <c r="L665" t="s">
        <v>12</v>
      </c>
      <c r="M665" t="s">
        <v>23</v>
      </c>
    </row>
    <row r="666" spans="1:13" x14ac:dyDescent="0.25">
      <c r="A666" t="s">
        <v>697</v>
      </c>
      <c r="B666">
        <v>1974</v>
      </c>
      <c r="C666">
        <f t="shared" si="41"/>
        <v>7</v>
      </c>
      <c r="D666" t="str">
        <f t="shared" si="42"/>
        <v>6-7-1974</v>
      </c>
      <c r="E666" t="s">
        <v>10</v>
      </c>
      <c r="F666" s="14" t="str">
        <f t="shared" si="40"/>
        <v>6-Jul-1974</v>
      </c>
      <c r="G666">
        <v>6</v>
      </c>
      <c r="H666">
        <f t="shared" si="43"/>
        <v>48</v>
      </c>
      <c r="I666">
        <v>0</v>
      </c>
      <c r="J666" s="7">
        <v>5698.74</v>
      </c>
      <c r="K666" t="s">
        <v>11</v>
      </c>
      <c r="L666" t="s">
        <v>11</v>
      </c>
      <c r="M666" t="s">
        <v>23</v>
      </c>
    </row>
    <row r="667" spans="1:13" x14ac:dyDescent="0.25">
      <c r="A667" t="s">
        <v>698</v>
      </c>
      <c r="B667">
        <v>1981</v>
      </c>
      <c r="C667">
        <f t="shared" si="41"/>
        <v>6</v>
      </c>
      <c r="D667" t="str">
        <f t="shared" si="42"/>
        <v>15-6-1981</v>
      </c>
      <c r="E667" t="s">
        <v>18</v>
      </c>
      <c r="F667" s="14" t="str">
        <f t="shared" si="40"/>
        <v>15-Jun-1981</v>
      </c>
      <c r="G667">
        <v>15</v>
      </c>
      <c r="H667">
        <f t="shared" si="43"/>
        <v>41</v>
      </c>
      <c r="I667">
        <v>0</v>
      </c>
      <c r="J667" s="7">
        <v>5699.84</v>
      </c>
      <c r="K667" t="s">
        <v>11</v>
      </c>
      <c r="L667" t="s">
        <v>12</v>
      </c>
      <c r="M667" t="s">
        <v>13</v>
      </c>
    </row>
    <row r="668" spans="1:13" x14ac:dyDescent="0.25">
      <c r="A668" t="s">
        <v>699</v>
      </c>
      <c r="B668">
        <v>1993</v>
      </c>
      <c r="C668">
        <f t="shared" si="41"/>
        <v>11</v>
      </c>
      <c r="D668" t="str">
        <f t="shared" si="42"/>
        <v>3-11-1993</v>
      </c>
      <c r="E668" t="s">
        <v>15</v>
      </c>
      <c r="F668" s="14" t="str">
        <f t="shared" si="40"/>
        <v>3-Nov-1993</v>
      </c>
      <c r="G668">
        <v>3</v>
      </c>
      <c r="H668">
        <f t="shared" si="43"/>
        <v>29</v>
      </c>
      <c r="I668">
        <v>4</v>
      </c>
      <c r="J668" s="7">
        <v>5708.87</v>
      </c>
      <c r="K668" t="s">
        <v>11</v>
      </c>
      <c r="L668" t="s">
        <v>16</v>
      </c>
      <c r="M668" t="s">
        <v>41</v>
      </c>
    </row>
    <row r="669" spans="1:13" x14ac:dyDescent="0.25">
      <c r="A669" t="s">
        <v>700</v>
      </c>
      <c r="B669">
        <v>1981</v>
      </c>
      <c r="C669">
        <f t="shared" si="41"/>
        <v>8</v>
      </c>
      <c r="D669" t="str">
        <f t="shared" si="42"/>
        <v>30-8-1981</v>
      </c>
      <c r="E669" t="s">
        <v>34</v>
      </c>
      <c r="F669" s="14" t="str">
        <f t="shared" si="40"/>
        <v>30-Aug-1981</v>
      </c>
      <c r="G669">
        <v>30</v>
      </c>
      <c r="H669">
        <f t="shared" si="43"/>
        <v>41</v>
      </c>
      <c r="I669">
        <v>0</v>
      </c>
      <c r="J669" s="7">
        <v>5709.16</v>
      </c>
      <c r="K669" t="s">
        <v>12</v>
      </c>
      <c r="L669" t="s">
        <v>12</v>
      </c>
      <c r="M669" t="s">
        <v>13</v>
      </c>
    </row>
    <row r="670" spans="1:13" x14ac:dyDescent="0.25">
      <c r="A670" t="s">
        <v>701</v>
      </c>
      <c r="B670">
        <v>1971</v>
      </c>
      <c r="C670">
        <f t="shared" si="41"/>
        <v>12</v>
      </c>
      <c r="D670" t="str">
        <f t="shared" si="42"/>
        <v>18-12-1971</v>
      </c>
      <c r="E670" t="s">
        <v>30</v>
      </c>
      <c r="F670" s="14" t="str">
        <f t="shared" si="40"/>
        <v>18-Dec-1971</v>
      </c>
      <c r="G670">
        <v>18</v>
      </c>
      <c r="H670">
        <f t="shared" si="43"/>
        <v>51</v>
      </c>
      <c r="I670">
        <v>0</v>
      </c>
      <c r="J670" s="7">
        <v>5720.38</v>
      </c>
      <c r="K670" t="s">
        <v>11</v>
      </c>
      <c r="L670" t="s">
        <v>16</v>
      </c>
      <c r="M670" t="s">
        <v>13</v>
      </c>
    </row>
    <row r="671" spans="1:13" x14ac:dyDescent="0.25">
      <c r="A671" t="s">
        <v>702</v>
      </c>
      <c r="B671">
        <v>1987</v>
      </c>
      <c r="C671">
        <f t="shared" si="41"/>
        <v>10</v>
      </c>
      <c r="D671" t="str">
        <f t="shared" si="42"/>
        <v>19-10-1987</v>
      </c>
      <c r="E671" t="s">
        <v>36</v>
      </c>
      <c r="F671" s="14" t="str">
        <f t="shared" si="40"/>
        <v>19-Oct-1987</v>
      </c>
      <c r="G671">
        <v>19</v>
      </c>
      <c r="H671">
        <f t="shared" si="43"/>
        <v>35</v>
      </c>
      <c r="I671">
        <v>2</v>
      </c>
      <c r="J671" s="7">
        <v>5729.01</v>
      </c>
      <c r="K671" t="s">
        <v>16</v>
      </c>
      <c r="L671" t="s">
        <v>11</v>
      </c>
      <c r="M671" t="s">
        <v>23</v>
      </c>
    </row>
    <row r="672" spans="1:13" x14ac:dyDescent="0.25">
      <c r="A672" t="s">
        <v>703</v>
      </c>
      <c r="B672">
        <v>1972</v>
      </c>
      <c r="C672">
        <f t="shared" si="41"/>
        <v>8</v>
      </c>
      <c r="D672" t="str">
        <f t="shared" si="42"/>
        <v>21-8-1972</v>
      </c>
      <c r="E672" t="s">
        <v>34</v>
      </c>
      <c r="F672" s="14" t="str">
        <f t="shared" si="40"/>
        <v>21-Aug-1972</v>
      </c>
      <c r="G672">
        <v>21</v>
      </c>
      <c r="H672">
        <f t="shared" si="43"/>
        <v>50</v>
      </c>
      <c r="I672">
        <v>0</v>
      </c>
      <c r="J672" s="7">
        <v>5741.67</v>
      </c>
      <c r="K672" t="s">
        <v>11</v>
      </c>
      <c r="L672" t="s">
        <v>12</v>
      </c>
      <c r="M672" t="s">
        <v>13</v>
      </c>
    </row>
    <row r="673" spans="1:13" x14ac:dyDescent="0.25">
      <c r="A673" t="s">
        <v>704</v>
      </c>
      <c r="B673">
        <v>1993</v>
      </c>
      <c r="C673">
        <f t="shared" si="41"/>
        <v>6</v>
      </c>
      <c r="D673" t="str">
        <f t="shared" si="42"/>
        <v>10-6-1993</v>
      </c>
      <c r="E673" t="s">
        <v>18</v>
      </c>
      <c r="F673" s="14" t="str">
        <f t="shared" si="40"/>
        <v>10-Jun-1993</v>
      </c>
      <c r="G673">
        <v>10</v>
      </c>
      <c r="H673">
        <f t="shared" si="43"/>
        <v>29</v>
      </c>
      <c r="I673">
        <v>0</v>
      </c>
      <c r="J673" s="7">
        <v>5748.13</v>
      </c>
      <c r="K673" t="s">
        <v>11</v>
      </c>
      <c r="L673" t="s">
        <v>16</v>
      </c>
      <c r="M673" t="s">
        <v>299</v>
      </c>
    </row>
    <row r="674" spans="1:13" x14ac:dyDescent="0.25">
      <c r="A674" t="s">
        <v>705</v>
      </c>
      <c r="B674">
        <v>1983</v>
      </c>
      <c r="C674">
        <f t="shared" si="41"/>
        <v>8</v>
      </c>
      <c r="D674" t="str">
        <f t="shared" si="42"/>
        <v>30-8-1983</v>
      </c>
      <c r="E674" t="s">
        <v>34</v>
      </c>
      <c r="F674" s="14" t="str">
        <f t="shared" si="40"/>
        <v>30-Aug-1983</v>
      </c>
      <c r="G674">
        <v>30</v>
      </c>
      <c r="H674">
        <f t="shared" si="43"/>
        <v>39</v>
      </c>
      <c r="I674">
        <v>0</v>
      </c>
      <c r="J674" s="7">
        <v>5757.41</v>
      </c>
      <c r="K674" t="s">
        <v>11</v>
      </c>
      <c r="L674" t="s">
        <v>12</v>
      </c>
      <c r="M674" t="s">
        <v>165</v>
      </c>
    </row>
    <row r="675" spans="1:13" x14ac:dyDescent="0.25">
      <c r="A675" t="s">
        <v>706</v>
      </c>
      <c r="B675">
        <v>2004</v>
      </c>
      <c r="C675">
        <f t="shared" si="41"/>
        <v>11</v>
      </c>
      <c r="D675" t="str">
        <f t="shared" si="42"/>
        <v>1-11-2004</v>
      </c>
      <c r="E675" t="s">
        <v>15</v>
      </c>
      <c r="F675" s="14" t="str">
        <f t="shared" si="40"/>
        <v>1-Nov-2004</v>
      </c>
      <c r="G675">
        <v>1</v>
      </c>
      <c r="H675">
        <f t="shared" si="43"/>
        <v>18</v>
      </c>
      <c r="I675">
        <v>0</v>
      </c>
      <c r="J675" s="7">
        <v>5778.71</v>
      </c>
      <c r="K675" t="s">
        <v>11</v>
      </c>
      <c r="L675" t="s">
        <v>12</v>
      </c>
      <c r="M675" t="s">
        <v>631</v>
      </c>
    </row>
    <row r="676" spans="1:13" x14ac:dyDescent="0.25">
      <c r="A676" t="s">
        <v>707</v>
      </c>
      <c r="B676">
        <v>1980</v>
      </c>
      <c r="C676">
        <f t="shared" si="41"/>
        <v>9</v>
      </c>
      <c r="D676" t="str">
        <f t="shared" si="42"/>
        <v>18-9-1980</v>
      </c>
      <c r="E676" t="s">
        <v>20</v>
      </c>
      <c r="F676" s="14" t="str">
        <f t="shared" si="40"/>
        <v>18-Sep-1980</v>
      </c>
      <c r="G676">
        <v>18</v>
      </c>
      <c r="H676">
        <f t="shared" si="43"/>
        <v>42</v>
      </c>
      <c r="I676">
        <v>2</v>
      </c>
      <c r="J676" s="7">
        <v>5807.06</v>
      </c>
      <c r="K676" t="s">
        <v>11</v>
      </c>
      <c r="L676" t="s">
        <v>12</v>
      </c>
      <c r="M676" t="s">
        <v>13</v>
      </c>
    </row>
    <row r="677" spans="1:13" x14ac:dyDescent="0.25">
      <c r="A677" t="s">
        <v>708</v>
      </c>
      <c r="B677">
        <v>1972</v>
      </c>
      <c r="C677">
        <f t="shared" si="41"/>
        <v>11</v>
      </c>
      <c r="D677" t="str">
        <f t="shared" si="42"/>
        <v>2-11-1972</v>
      </c>
      <c r="E677" t="s">
        <v>15</v>
      </c>
      <c r="F677" s="14" t="str">
        <f t="shared" si="40"/>
        <v>2-Nov-1972</v>
      </c>
      <c r="G677">
        <v>2</v>
      </c>
      <c r="H677">
        <f t="shared" si="43"/>
        <v>50</v>
      </c>
      <c r="I677">
        <v>0</v>
      </c>
      <c r="J677" s="7">
        <v>5812.9</v>
      </c>
      <c r="K677" t="s">
        <v>11</v>
      </c>
      <c r="L677" t="s">
        <v>11</v>
      </c>
      <c r="M677" t="s">
        <v>13</v>
      </c>
    </row>
    <row r="678" spans="1:13" x14ac:dyDescent="0.25">
      <c r="A678" t="s">
        <v>709</v>
      </c>
      <c r="B678">
        <v>2002</v>
      </c>
      <c r="C678">
        <f t="shared" si="41"/>
        <v>7</v>
      </c>
      <c r="D678" t="str">
        <f t="shared" si="42"/>
        <v>22-7-2002</v>
      </c>
      <c r="E678" t="s">
        <v>10</v>
      </c>
      <c r="F678" s="14" t="str">
        <f t="shared" si="40"/>
        <v>22-Jul-2002</v>
      </c>
      <c r="G678">
        <v>22</v>
      </c>
      <c r="H678">
        <f t="shared" si="43"/>
        <v>20</v>
      </c>
      <c r="I678">
        <v>0</v>
      </c>
      <c r="J678" s="7">
        <v>5816.58</v>
      </c>
      <c r="K678" t="s">
        <v>11</v>
      </c>
      <c r="L678" t="s">
        <v>11</v>
      </c>
      <c r="M678" t="s">
        <v>534</v>
      </c>
    </row>
    <row r="679" spans="1:13" x14ac:dyDescent="0.25">
      <c r="A679" t="s">
        <v>710</v>
      </c>
      <c r="B679">
        <v>1971</v>
      </c>
      <c r="C679">
        <f t="shared" si="41"/>
        <v>9</v>
      </c>
      <c r="D679" t="str">
        <f t="shared" si="42"/>
        <v>27-9-1971</v>
      </c>
      <c r="E679" t="s">
        <v>20</v>
      </c>
      <c r="F679" s="14" t="str">
        <f t="shared" si="40"/>
        <v>27-Sep-1971</v>
      </c>
      <c r="G679">
        <v>27</v>
      </c>
      <c r="H679">
        <f t="shared" si="43"/>
        <v>51</v>
      </c>
      <c r="I679">
        <v>0</v>
      </c>
      <c r="J679" s="7">
        <v>5832.6</v>
      </c>
      <c r="K679" t="s">
        <v>11</v>
      </c>
      <c r="L679" t="s">
        <v>12</v>
      </c>
      <c r="M679" t="s">
        <v>23</v>
      </c>
    </row>
    <row r="680" spans="1:13" x14ac:dyDescent="0.25">
      <c r="A680" t="s">
        <v>711</v>
      </c>
      <c r="B680">
        <v>1987</v>
      </c>
      <c r="C680">
        <f t="shared" si="41"/>
        <v>7</v>
      </c>
      <c r="D680" t="str">
        <f t="shared" si="42"/>
        <v>27-7-1987</v>
      </c>
      <c r="E680" t="s">
        <v>10</v>
      </c>
      <c r="F680" s="14" t="str">
        <f t="shared" si="40"/>
        <v>27-Jul-1987</v>
      </c>
      <c r="G680">
        <v>27</v>
      </c>
      <c r="H680">
        <f t="shared" si="43"/>
        <v>35</v>
      </c>
      <c r="I680">
        <v>2</v>
      </c>
      <c r="J680" s="7">
        <v>5836.52</v>
      </c>
      <c r="K680" t="s">
        <v>11</v>
      </c>
      <c r="L680" t="s">
        <v>12</v>
      </c>
      <c r="M680" t="s">
        <v>13</v>
      </c>
    </row>
    <row r="681" spans="1:13" x14ac:dyDescent="0.25">
      <c r="A681" t="s">
        <v>712</v>
      </c>
      <c r="B681">
        <v>1995</v>
      </c>
      <c r="C681">
        <f t="shared" si="41"/>
        <v>8</v>
      </c>
      <c r="D681" t="str">
        <f t="shared" si="42"/>
        <v>20-8-1995</v>
      </c>
      <c r="E681" t="s">
        <v>34</v>
      </c>
      <c r="F681" s="14" t="str">
        <f t="shared" si="40"/>
        <v>20-Aug-1995</v>
      </c>
      <c r="G681">
        <v>20</v>
      </c>
      <c r="H681">
        <f t="shared" si="43"/>
        <v>27</v>
      </c>
      <c r="I681">
        <v>0</v>
      </c>
      <c r="J681" s="7">
        <v>5843.99</v>
      </c>
      <c r="K681" t="s">
        <v>11</v>
      </c>
      <c r="L681" t="s">
        <v>11</v>
      </c>
      <c r="M681" t="s">
        <v>199</v>
      </c>
    </row>
    <row r="682" spans="1:13" x14ac:dyDescent="0.25">
      <c r="A682" t="s">
        <v>713</v>
      </c>
      <c r="B682">
        <v>1987</v>
      </c>
      <c r="C682">
        <f t="shared" si="41"/>
        <v>9</v>
      </c>
      <c r="D682" t="str">
        <f t="shared" si="42"/>
        <v>30-9-1987</v>
      </c>
      <c r="E682" t="s">
        <v>20</v>
      </c>
      <c r="F682" s="14" t="str">
        <f t="shared" si="40"/>
        <v>30-Sep-1987</v>
      </c>
      <c r="G682">
        <v>30</v>
      </c>
      <c r="H682">
        <f t="shared" si="43"/>
        <v>35</v>
      </c>
      <c r="I682">
        <v>2</v>
      </c>
      <c r="J682" s="7">
        <v>5846.92</v>
      </c>
      <c r="K682" t="s">
        <v>11</v>
      </c>
      <c r="L682" t="s">
        <v>11</v>
      </c>
      <c r="M682" t="s">
        <v>13</v>
      </c>
    </row>
    <row r="683" spans="1:13" x14ac:dyDescent="0.25">
      <c r="A683" t="s">
        <v>714</v>
      </c>
      <c r="B683">
        <v>1985</v>
      </c>
      <c r="C683">
        <f t="shared" si="41"/>
        <v>6</v>
      </c>
      <c r="D683" t="str">
        <f t="shared" si="42"/>
        <v>18-6-1985</v>
      </c>
      <c r="E683" t="s">
        <v>18</v>
      </c>
      <c r="F683" s="14" t="str">
        <f t="shared" si="40"/>
        <v>18-Jun-1985</v>
      </c>
      <c r="G683">
        <v>18</v>
      </c>
      <c r="H683">
        <f t="shared" si="43"/>
        <v>37</v>
      </c>
      <c r="I683">
        <v>3</v>
      </c>
      <c r="J683" s="7">
        <v>5847.24</v>
      </c>
      <c r="K683" t="s">
        <v>11</v>
      </c>
      <c r="L683" t="s">
        <v>16</v>
      </c>
      <c r="M683" t="s">
        <v>13</v>
      </c>
    </row>
    <row r="684" spans="1:13" x14ac:dyDescent="0.25">
      <c r="A684" t="s">
        <v>715</v>
      </c>
      <c r="B684">
        <v>1984</v>
      </c>
      <c r="C684">
        <f t="shared" si="41"/>
        <v>11</v>
      </c>
      <c r="D684" t="str">
        <f t="shared" si="42"/>
        <v>22-11-1984</v>
      </c>
      <c r="E684" t="s">
        <v>15</v>
      </c>
      <c r="F684" s="14" t="str">
        <f t="shared" si="40"/>
        <v>22-Nov-1984</v>
      </c>
      <c r="G684">
        <v>22</v>
      </c>
      <c r="H684">
        <f t="shared" si="43"/>
        <v>38</v>
      </c>
      <c r="I684">
        <v>1</v>
      </c>
      <c r="J684" s="7">
        <v>5855.9</v>
      </c>
      <c r="K684" t="s">
        <v>11</v>
      </c>
      <c r="L684" t="s">
        <v>12</v>
      </c>
      <c r="M684" t="s">
        <v>23</v>
      </c>
    </row>
    <row r="685" spans="1:13" x14ac:dyDescent="0.25">
      <c r="A685" t="s">
        <v>716</v>
      </c>
      <c r="B685">
        <v>1993</v>
      </c>
      <c r="C685">
        <f t="shared" si="41"/>
        <v>10</v>
      </c>
      <c r="D685" t="str">
        <f t="shared" si="42"/>
        <v>19-10-1993</v>
      </c>
      <c r="E685" t="s">
        <v>36</v>
      </c>
      <c r="F685" s="14" t="str">
        <f t="shared" si="40"/>
        <v>19-Oct-1993</v>
      </c>
      <c r="G685">
        <v>19</v>
      </c>
      <c r="H685">
        <f t="shared" si="43"/>
        <v>29</v>
      </c>
      <c r="I685">
        <v>0</v>
      </c>
      <c r="J685" s="7">
        <v>5877.02</v>
      </c>
      <c r="K685" t="s">
        <v>11</v>
      </c>
      <c r="L685" t="s">
        <v>11</v>
      </c>
      <c r="M685" t="s">
        <v>299</v>
      </c>
    </row>
    <row r="686" spans="1:13" x14ac:dyDescent="0.25">
      <c r="A686" t="s">
        <v>717</v>
      </c>
      <c r="B686">
        <v>1982</v>
      </c>
      <c r="C686">
        <f t="shared" si="41"/>
        <v>7</v>
      </c>
      <c r="D686" t="str">
        <f t="shared" si="42"/>
        <v>8-7-1982</v>
      </c>
      <c r="E686" t="s">
        <v>10</v>
      </c>
      <c r="F686" s="14" t="str">
        <f t="shared" si="40"/>
        <v>8-Jul-1982</v>
      </c>
      <c r="G686">
        <v>8</v>
      </c>
      <c r="H686">
        <f t="shared" si="43"/>
        <v>40</v>
      </c>
      <c r="I686">
        <v>0</v>
      </c>
      <c r="J686" s="7">
        <v>5910.94</v>
      </c>
      <c r="K686" t="s">
        <v>11</v>
      </c>
      <c r="L686" t="s">
        <v>16</v>
      </c>
      <c r="M686" t="s">
        <v>41</v>
      </c>
    </row>
    <row r="687" spans="1:13" x14ac:dyDescent="0.25">
      <c r="A687" t="s">
        <v>718</v>
      </c>
      <c r="B687">
        <v>1982</v>
      </c>
      <c r="C687">
        <f t="shared" si="41"/>
        <v>12</v>
      </c>
      <c r="D687" t="str">
        <f t="shared" si="42"/>
        <v>21-12-1982</v>
      </c>
      <c r="E687" t="s">
        <v>30</v>
      </c>
      <c r="F687" s="14" t="str">
        <f t="shared" si="40"/>
        <v>21-Dec-1982</v>
      </c>
      <c r="G687">
        <v>21</v>
      </c>
      <c r="H687">
        <f t="shared" si="43"/>
        <v>40</v>
      </c>
      <c r="I687">
        <v>0</v>
      </c>
      <c r="J687" s="7">
        <v>5920.1</v>
      </c>
      <c r="K687" t="s">
        <v>11</v>
      </c>
      <c r="L687" t="s">
        <v>16</v>
      </c>
      <c r="M687" t="s">
        <v>13</v>
      </c>
    </row>
    <row r="688" spans="1:13" x14ac:dyDescent="0.25">
      <c r="A688" t="s">
        <v>719</v>
      </c>
      <c r="B688">
        <v>1987</v>
      </c>
      <c r="C688">
        <f t="shared" si="41"/>
        <v>7</v>
      </c>
      <c r="D688" t="str">
        <f t="shared" si="42"/>
        <v>29-7-1987</v>
      </c>
      <c r="E688" t="s">
        <v>10</v>
      </c>
      <c r="F688" s="14" t="str">
        <f t="shared" si="40"/>
        <v>29-Jul-1987</v>
      </c>
      <c r="G688">
        <v>29</v>
      </c>
      <c r="H688">
        <f t="shared" si="43"/>
        <v>35</v>
      </c>
      <c r="I688">
        <v>3</v>
      </c>
      <c r="J688" s="7">
        <v>5926.85</v>
      </c>
      <c r="K688" t="s">
        <v>12</v>
      </c>
      <c r="L688" t="s">
        <v>12</v>
      </c>
      <c r="M688" t="s">
        <v>41</v>
      </c>
    </row>
    <row r="689" spans="1:13" x14ac:dyDescent="0.25">
      <c r="A689" t="s">
        <v>720</v>
      </c>
      <c r="B689">
        <v>1993</v>
      </c>
      <c r="C689">
        <f t="shared" si="41"/>
        <v>8</v>
      </c>
      <c r="D689" t="str">
        <f t="shared" si="42"/>
        <v>13-8-1993</v>
      </c>
      <c r="E689" t="s">
        <v>34</v>
      </c>
      <c r="F689" s="14" t="str">
        <f t="shared" si="40"/>
        <v>13-Aug-1993</v>
      </c>
      <c r="G689">
        <v>13</v>
      </c>
      <c r="H689">
        <f t="shared" si="43"/>
        <v>29</v>
      </c>
      <c r="I689">
        <v>0</v>
      </c>
      <c r="J689" s="7">
        <v>5926.93</v>
      </c>
      <c r="K689" t="s">
        <v>11</v>
      </c>
      <c r="L689" t="s">
        <v>11</v>
      </c>
      <c r="M689" t="s">
        <v>199</v>
      </c>
    </row>
    <row r="690" spans="1:13" x14ac:dyDescent="0.25">
      <c r="A690" t="s">
        <v>721</v>
      </c>
      <c r="B690">
        <v>1994</v>
      </c>
      <c r="C690">
        <f t="shared" si="41"/>
        <v>7</v>
      </c>
      <c r="D690" t="str">
        <f t="shared" si="42"/>
        <v>30-7-1994</v>
      </c>
      <c r="E690" t="s">
        <v>10</v>
      </c>
      <c r="F690" s="14" t="str">
        <f t="shared" si="40"/>
        <v>30-Jul-1994</v>
      </c>
      <c r="G690">
        <v>30</v>
      </c>
      <c r="H690">
        <f t="shared" si="43"/>
        <v>28</v>
      </c>
      <c r="I690">
        <v>0</v>
      </c>
      <c r="J690" s="7">
        <v>5927.65</v>
      </c>
      <c r="K690" t="s">
        <v>11</v>
      </c>
      <c r="L690" t="s">
        <v>16</v>
      </c>
      <c r="M690" t="s">
        <v>23</v>
      </c>
    </row>
    <row r="691" spans="1:13" x14ac:dyDescent="0.25">
      <c r="A691" t="s">
        <v>722</v>
      </c>
      <c r="B691">
        <v>1987</v>
      </c>
      <c r="C691">
        <f t="shared" si="41"/>
        <v>7</v>
      </c>
      <c r="D691" t="str">
        <f t="shared" si="42"/>
        <v>14-7-1987</v>
      </c>
      <c r="E691" t="s">
        <v>10</v>
      </c>
      <c r="F691" s="14" t="str">
        <f t="shared" si="40"/>
        <v>14-Jul-1987</v>
      </c>
      <c r="G691">
        <v>14</v>
      </c>
      <c r="H691">
        <f t="shared" si="43"/>
        <v>35</v>
      </c>
      <c r="I691">
        <v>3</v>
      </c>
      <c r="J691" s="7">
        <v>5934.38</v>
      </c>
      <c r="K691" t="s">
        <v>12</v>
      </c>
      <c r="L691" t="s">
        <v>11</v>
      </c>
      <c r="M691" t="s">
        <v>13</v>
      </c>
    </row>
    <row r="692" spans="1:13" x14ac:dyDescent="0.25">
      <c r="A692" t="s">
        <v>723</v>
      </c>
      <c r="B692">
        <v>2003</v>
      </c>
      <c r="C692">
        <f t="shared" si="41"/>
        <v>8</v>
      </c>
      <c r="D692" t="str">
        <f t="shared" si="42"/>
        <v>13-8-2003</v>
      </c>
      <c r="E692" t="s">
        <v>34</v>
      </c>
      <c r="F692" s="14" t="str">
        <f t="shared" si="40"/>
        <v>13-Aug-2003</v>
      </c>
      <c r="G692">
        <v>13</v>
      </c>
      <c r="H692">
        <f t="shared" si="43"/>
        <v>19</v>
      </c>
      <c r="I692">
        <v>0</v>
      </c>
      <c r="J692" s="7">
        <v>5957.35</v>
      </c>
      <c r="K692" t="s">
        <v>11</v>
      </c>
      <c r="L692" t="s">
        <v>11</v>
      </c>
      <c r="M692" t="s">
        <v>23</v>
      </c>
    </row>
    <row r="693" spans="1:13" x14ac:dyDescent="0.25">
      <c r="A693" t="s">
        <v>724</v>
      </c>
      <c r="B693">
        <v>2004</v>
      </c>
      <c r="C693">
        <f t="shared" si="41"/>
        <v>7</v>
      </c>
      <c r="D693" t="str">
        <f t="shared" si="42"/>
        <v>15-7-2004</v>
      </c>
      <c r="E693" t="s">
        <v>10</v>
      </c>
      <c r="F693" s="14" t="str">
        <f t="shared" si="40"/>
        <v>15-Jul-2004</v>
      </c>
      <c r="G693">
        <v>15</v>
      </c>
      <c r="H693">
        <f t="shared" si="43"/>
        <v>18</v>
      </c>
      <c r="I693">
        <v>0</v>
      </c>
      <c r="J693" s="7">
        <v>5960.91</v>
      </c>
      <c r="K693" t="s">
        <v>11</v>
      </c>
      <c r="L693" t="s">
        <v>16</v>
      </c>
      <c r="M693" t="s">
        <v>534</v>
      </c>
    </row>
    <row r="694" spans="1:13" x14ac:dyDescent="0.25">
      <c r="A694" t="s">
        <v>725</v>
      </c>
      <c r="B694">
        <v>1980</v>
      </c>
      <c r="C694">
        <f t="shared" si="41"/>
        <v>8</v>
      </c>
      <c r="D694" t="str">
        <f t="shared" si="42"/>
        <v>5-8-1980</v>
      </c>
      <c r="E694" t="s">
        <v>34</v>
      </c>
      <c r="F694" s="14" t="str">
        <f t="shared" si="40"/>
        <v>5-Aug-1980</v>
      </c>
      <c r="G694">
        <v>5</v>
      </c>
      <c r="H694">
        <f t="shared" si="43"/>
        <v>42</v>
      </c>
      <c r="I694">
        <v>0</v>
      </c>
      <c r="J694" s="7">
        <v>5966.89</v>
      </c>
      <c r="K694" t="s">
        <v>11</v>
      </c>
      <c r="L694" t="s">
        <v>12</v>
      </c>
      <c r="M694" t="s">
        <v>13</v>
      </c>
    </row>
    <row r="695" spans="1:13" x14ac:dyDescent="0.25">
      <c r="A695" t="s">
        <v>726</v>
      </c>
      <c r="B695">
        <v>1980</v>
      </c>
      <c r="C695">
        <f t="shared" si="41"/>
        <v>7</v>
      </c>
      <c r="D695" t="str">
        <f t="shared" si="42"/>
        <v>21-7-1980</v>
      </c>
      <c r="E695" t="s">
        <v>10</v>
      </c>
      <c r="F695" s="14" t="str">
        <f t="shared" si="40"/>
        <v>21-Jul-1980</v>
      </c>
      <c r="G695">
        <v>21</v>
      </c>
      <c r="H695">
        <f t="shared" si="43"/>
        <v>42</v>
      </c>
      <c r="I695">
        <v>0</v>
      </c>
      <c r="J695" s="7">
        <v>5969.72</v>
      </c>
      <c r="K695" t="s">
        <v>12</v>
      </c>
      <c r="L695" t="s">
        <v>12</v>
      </c>
      <c r="M695" t="s">
        <v>41</v>
      </c>
    </row>
    <row r="696" spans="1:13" x14ac:dyDescent="0.25">
      <c r="A696" t="s">
        <v>727</v>
      </c>
      <c r="B696">
        <v>1989</v>
      </c>
      <c r="C696">
        <f t="shared" si="41"/>
        <v>7</v>
      </c>
      <c r="D696" t="str">
        <f t="shared" si="42"/>
        <v>22-7-1989</v>
      </c>
      <c r="E696" t="s">
        <v>10</v>
      </c>
      <c r="F696" s="14" t="str">
        <f t="shared" si="40"/>
        <v>22-Jul-1989</v>
      </c>
      <c r="G696">
        <v>22</v>
      </c>
      <c r="H696">
        <f t="shared" si="43"/>
        <v>33</v>
      </c>
      <c r="I696">
        <v>3</v>
      </c>
      <c r="J696" s="7">
        <v>5972.38</v>
      </c>
      <c r="K696" t="s">
        <v>11</v>
      </c>
      <c r="L696" t="s">
        <v>11</v>
      </c>
      <c r="M696" t="s">
        <v>41</v>
      </c>
    </row>
    <row r="697" spans="1:13" x14ac:dyDescent="0.25">
      <c r="A697" t="s">
        <v>728</v>
      </c>
      <c r="B697">
        <v>1984</v>
      </c>
      <c r="C697">
        <f t="shared" si="41"/>
        <v>9</v>
      </c>
      <c r="D697" t="str">
        <f t="shared" si="42"/>
        <v>19-9-1984</v>
      </c>
      <c r="E697" t="s">
        <v>20</v>
      </c>
      <c r="F697" s="14" t="str">
        <f t="shared" si="40"/>
        <v>19-Sep-1984</v>
      </c>
      <c r="G697">
        <v>19</v>
      </c>
      <c r="H697">
        <f t="shared" si="43"/>
        <v>38</v>
      </c>
      <c r="I697">
        <v>1</v>
      </c>
      <c r="J697" s="7">
        <v>5974.38</v>
      </c>
      <c r="K697" t="s">
        <v>11</v>
      </c>
      <c r="L697" t="s">
        <v>12</v>
      </c>
      <c r="M697" t="s">
        <v>13</v>
      </c>
    </row>
    <row r="698" spans="1:13" x14ac:dyDescent="0.25">
      <c r="A698" t="s">
        <v>729</v>
      </c>
      <c r="B698">
        <v>1984</v>
      </c>
      <c r="C698">
        <f t="shared" si="41"/>
        <v>11</v>
      </c>
      <c r="D698" t="str">
        <f t="shared" si="42"/>
        <v>11-11-1984</v>
      </c>
      <c r="E698" t="s">
        <v>15</v>
      </c>
      <c r="F698" s="14" t="str">
        <f t="shared" si="40"/>
        <v>11-Nov-1984</v>
      </c>
      <c r="G698">
        <v>11</v>
      </c>
      <c r="H698">
        <f t="shared" si="43"/>
        <v>38</v>
      </c>
      <c r="I698">
        <v>1</v>
      </c>
      <c r="J698" s="7">
        <v>5976.83</v>
      </c>
      <c r="K698" t="s">
        <v>11</v>
      </c>
      <c r="L698" t="s">
        <v>11</v>
      </c>
      <c r="M698" t="s">
        <v>13</v>
      </c>
    </row>
    <row r="699" spans="1:13" x14ac:dyDescent="0.25">
      <c r="A699" t="s">
        <v>730</v>
      </c>
      <c r="B699">
        <v>1970</v>
      </c>
      <c r="C699">
        <f t="shared" si="41"/>
        <v>6</v>
      </c>
      <c r="D699" t="str">
        <f t="shared" si="42"/>
        <v>25-6-1970</v>
      </c>
      <c r="E699" t="s">
        <v>18</v>
      </c>
      <c r="F699" s="14" t="str">
        <f t="shared" si="40"/>
        <v>25-Jun-1970</v>
      </c>
      <c r="G699">
        <v>25</v>
      </c>
      <c r="H699">
        <f t="shared" si="43"/>
        <v>52</v>
      </c>
      <c r="I699">
        <v>0</v>
      </c>
      <c r="J699" s="7">
        <v>5979.66</v>
      </c>
      <c r="K699" t="s">
        <v>11</v>
      </c>
      <c r="L699" t="s">
        <v>12</v>
      </c>
      <c r="M699" t="s">
        <v>13</v>
      </c>
    </row>
    <row r="700" spans="1:13" x14ac:dyDescent="0.25">
      <c r="A700" t="s">
        <v>731</v>
      </c>
      <c r="B700">
        <v>1980</v>
      </c>
      <c r="C700">
        <f t="shared" si="41"/>
        <v>10</v>
      </c>
      <c r="D700" t="str">
        <f t="shared" si="42"/>
        <v>10-10-1980</v>
      </c>
      <c r="E700" t="s">
        <v>36</v>
      </c>
      <c r="F700" s="14" t="str">
        <f t="shared" si="40"/>
        <v>10-Oct-1980</v>
      </c>
      <c r="G700">
        <v>10</v>
      </c>
      <c r="H700">
        <f t="shared" si="43"/>
        <v>42</v>
      </c>
      <c r="I700">
        <v>0</v>
      </c>
      <c r="J700" s="7">
        <v>5979.73</v>
      </c>
      <c r="K700" t="s">
        <v>11</v>
      </c>
      <c r="L700" t="s">
        <v>11</v>
      </c>
      <c r="M700" t="s">
        <v>41</v>
      </c>
    </row>
    <row r="701" spans="1:13" x14ac:dyDescent="0.25">
      <c r="A701" t="s">
        <v>732</v>
      </c>
      <c r="B701">
        <v>1974</v>
      </c>
      <c r="C701">
        <f t="shared" si="41"/>
        <v>10</v>
      </c>
      <c r="D701" t="str">
        <f t="shared" si="42"/>
        <v>11-10-1974</v>
      </c>
      <c r="E701" t="s">
        <v>36</v>
      </c>
      <c r="F701" s="14" t="str">
        <f t="shared" si="40"/>
        <v>11-Oct-1974</v>
      </c>
      <c r="G701">
        <v>11</v>
      </c>
      <c r="H701">
        <f t="shared" si="43"/>
        <v>48</v>
      </c>
      <c r="I701">
        <v>0</v>
      </c>
      <c r="J701" s="7">
        <v>5979.99</v>
      </c>
      <c r="K701" t="s">
        <v>11</v>
      </c>
      <c r="L701" t="s">
        <v>12</v>
      </c>
      <c r="M701" t="s">
        <v>13</v>
      </c>
    </row>
    <row r="702" spans="1:13" x14ac:dyDescent="0.25">
      <c r="A702" t="s">
        <v>733</v>
      </c>
      <c r="B702">
        <v>1988</v>
      </c>
      <c r="C702">
        <f t="shared" si="41"/>
        <v>6</v>
      </c>
      <c r="D702" t="str">
        <f t="shared" si="42"/>
        <v>10-6-1988</v>
      </c>
      <c r="E702" t="s">
        <v>18</v>
      </c>
      <c r="F702" s="14" t="str">
        <f t="shared" si="40"/>
        <v>10-Jun-1988</v>
      </c>
      <c r="G702">
        <v>10</v>
      </c>
      <c r="H702">
        <f t="shared" si="43"/>
        <v>34</v>
      </c>
      <c r="I702">
        <v>2</v>
      </c>
      <c r="J702" s="7">
        <v>5989.52</v>
      </c>
      <c r="K702" t="s">
        <v>11</v>
      </c>
      <c r="L702" t="s">
        <v>16</v>
      </c>
      <c r="M702" t="s">
        <v>23</v>
      </c>
    </row>
    <row r="703" spans="1:13" x14ac:dyDescent="0.25">
      <c r="A703" t="s">
        <v>734</v>
      </c>
      <c r="B703">
        <v>1974</v>
      </c>
      <c r="C703">
        <f t="shared" si="41"/>
        <v>8</v>
      </c>
      <c r="D703" t="str">
        <f t="shared" si="42"/>
        <v>17-8-1974</v>
      </c>
      <c r="E703" t="s">
        <v>34</v>
      </c>
      <c r="F703" s="14" t="str">
        <f t="shared" si="40"/>
        <v>17-Aug-1974</v>
      </c>
      <c r="G703">
        <v>17</v>
      </c>
      <c r="H703">
        <f t="shared" si="43"/>
        <v>48</v>
      </c>
      <c r="I703">
        <v>0</v>
      </c>
      <c r="J703" s="7">
        <v>5990.17</v>
      </c>
      <c r="K703" t="s">
        <v>11</v>
      </c>
      <c r="L703" t="s">
        <v>11</v>
      </c>
      <c r="M703" t="s">
        <v>13</v>
      </c>
    </row>
    <row r="704" spans="1:13" x14ac:dyDescent="0.25">
      <c r="A704" t="s">
        <v>735</v>
      </c>
      <c r="B704">
        <v>1980</v>
      </c>
      <c r="C704">
        <f t="shared" si="41"/>
        <v>8</v>
      </c>
      <c r="D704" t="str">
        <f t="shared" si="42"/>
        <v>8-8-1980</v>
      </c>
      <c r="E704" t="s">
        <v>34</v>
      </c>
      <c r="F704" s="14" t="str">
        <f t="shared" si="40"/>
        <v>8-Aug-1980</v>
      </c>
      <c r="G704">
        <v>8</v>
      </c>
      <c r="H704">
        <f t="shared" si="43"/>
        <v>42</v>
      </c>
      <c r="I704">
        <v>2</v>
      </c>
      <c r="J704" s="7">
        <v>5993.62</v>
      </c>
      <c r="K704" t="s">
        <v>11</v>
      </c>
      <c r="L704" t="s">
        <v>12</v>
      </c>
      <c r="M704" t="s">
        <v>13</v>
      </c>
    </row>
    <row r="705" spans="1:13" x14ac:dyDescent="0.25">
      <c r="A705" t="s">
        <v>736</v>
      </c>
      <c r="B705">
        <v>1989</v>
      </c>
      <c r="C705">
        <f t="shared" si="41"/>
        <v>8</v>
      </c>
      <c r="D705" t="str">
        <f t="shared" si="42"/>
        <v>16-8-1989</v>
      </c>
      <c r="E705" t="s">
        <v>34</v>
      </c>
      <c r="F705" s="14" t="str">
        <f t="shared" si="40"/>
        <v>16-Aug-1989</v>
      </c>
      <c r="G705">
        <v>16</v>
      </c>
      <c r="H705">
        <f t="shared" si="43"/>
        <v>33</v>
      </c>
      <c r="I705">
        <v>4</v>
      </c>
      <c r="J705" s="7">
        <v>6059.17</v>
      </c>
      <c r="K705" t="s">
        <v>11</v>
      </c>
      <c r="L705" t="s">
        <v>16</v>
      </c>
      <c r="M705" t="s">
        <v>41</v>
      </c>
    </row>
    <row r="706" spans="1:13" x14ac:dyDescent="0.25">
      <c r="A706" t="s">
        <v>737</v>
      </c>
      <c r="B706">
        <v>1996</v>
      </c>
      <c r="C706">
        <f t="shared" si="41"/>
        <v>7</v>
      </c>
      <c r="D706" t="str">
        <f t="shared" si="42"/>
        <v>28-7-1996</v>
      </c>
      <c r="E706" t="s">
        <v>10</v>
      </c>
      <c r="F706" s="14" t="str">
        <f t="shared" ref="F706:F769" si="44">CONCATENATE(G706,"-",E706,"-",B706)</f>
        <v>28-Jul-1996</v>
      </c>
      <c r="G706">
        <v>28</v>
      </c>
      <c r="H706">
        <f t="shared" si="43"/>
        <v>26</v>
      </c>
      <c r="I706">
        <v>0</v>
      </c>
      <c r="J706" s="7">
        <v>6061.8</v>
      </c>
      <c r="K706" t="s">
        <v>11</v>
      </c>
      <c r="L706" t="s">
        <v>12</v>
      </c>
      <c r="M706" t="s">
        <v>23</v>
      </c>
    </row>
    <row r="707" spans="1:13" x14ac:dyDescent="0.25">
      <c r="A707" t="s">
        <v>738</v>
      </c>
      <c r="B707">
        <v>1994</v>
      </c>
      <c r="C707">
        <f t="shared" ref="C707:C770" si="45">MONTH(DATEVALUE(F707))</f>
        <v>11</v>
      </c>
      <c r="D707" t="str">
        <f t="shared" ref="D707:D770" si="46">CONCATENATE(G707,"-",C707,"-",B707)</f>
        <v>8-11-1994</v>
      </c>
      <c r="E707" t="s">
        <v>15</v>
      </c>
      <c r="F707" s="14" t="str">
        <f t="shared" si="44"/>
        <v>8-Nov-1994</v>
      </c>
      <c r="G707">
        <v>8</v>
      </c>
      <c r="H707">
        <f t="shared" si="43"/>
        <v>28</v>
      </c>
      <c r="I707">
        <v>0</v>
      </c>
      <c r="J707" s="7">
        <v>6064.37</v>
      </c>
      <c r="K707" t="s">
        <v>11</v>
      </c>
      <c r="L707" t="s">
        <v>11</v>
      </c>
      <c r="M707" t="s">
        <v>41</v>
      </c>
    </row>
    <row r="708" spans="1:13" x14ac:dyDescent="0.25">
      <c r="A708" t="s">
        <v>739</v>
      </c>
      <c r="B708">
        <v>1984</v>
      </c>
      <c r="C708">
        <f t="shared" si="45"/>
        <v>9</v>
      </c>
      <c r="D708" t="str">
        <f t="shared" si="46"/>
        <v>21-9-1984</v>
      </c>
      <c r="E708" t="s">
        <v>20</v>
      </c>
      <c r="F708" s="14" t="str">
        <f t="shared" si="44"/>
        <v>21-Sep-1984</v>
      </c>
      <c r="G708">
        <v>21</v>
      </c>
      <c r="H708">
        <f t="shared" si="43"/>
        <v>38</v>
      </c>
      <c r="I708">
        <v>1</v>
      </c>
      <c r="J708" s="7">
        <v>6067.13</v>
      </c>
      <c r="K708" t="s">
        <v>12</v>
      </c>
      <c r="L708" t="s">
        <v>16</v>
      </c>
      <c r="M708" t="s">
        <v>167</v>
      </c>
    </row>
    <row r="709" spans="1:13" x14ac:dyDescent="0.25">
      <c r="A709" t="s">
        <v>740</v>
      </c>
      <c r="B709">
        <v>1979</v>
      </c>
      <c r="C709">
        <f t="shared" si="45"/>
        <v>8</v>
      </c>
      <c r="D709" t="str">
        <f t="shared" si="46"/>
        <v>8-8-1979</v>
      </c>
      <c r="E709" t="s">
        <v>34</v>
      </c>
      <c r="F709" s="14" t="str">
        <f t="shared" si="44"/>
        <v>8-Aug-1979</v>
      </c>
      <c r="G709">
        <v>8</v>
      </c>
      <c r="H709">
        <f t="shared" ref="H709:H772" si="47">DATEDIF(F709,$P$2,"Y")</f>
        <v>43</v>
      </c>
      <c r="I709">
        <v>2</v>
      </c>
      <c r="J709" s="7">
        <v>6074.37</v>
      </c>
      <c r="K709" t="s">
        <v>11</v>
      </c>
      <c r="L709" t="s">
        <v>11</v>
      </c>
      <c r="M709" t="s">
        <v>23</v>
      </c>
    </row>
    <row r="710" spans="1:13" x14ac:dyDescent="0.25">
      <c r="A710" t="s">
        <v>741</v>
      </c>
      <c r="B710">
        <v>1984</v>
      </c>
      <c r="C710">
        <f t="shared" si="45"/>
        <v>10</v>
      </c>
      <c r="D710" t="str">
        <f t="shared" si="46"/>
        <v>14-10-1984</v>
      </c>
      <c r="E710" t="s">
        <v>36</v>
      </c>
      <c r="F710" s="14" t="str">
        <f t="shared" si="44"/>
        <v>14-Oct-1984</v>
      </c>
      <c r="G710">
        <v>14</v>
      </c>
      <c r="H710">
        <f t="shared" si="47"/>
        <v>38</v>
      </c>
      <c r="I710">
        <v>1</v>
      </c>
      <c r="J710" s="7">
        <v>6079.67</v>
      </c>
      <c r="K710" t="s">
        <v>16</v>
      </c>
      <c r="L710" t="s">
        <v>16</v>
      </c>
      <c r="M710" t="s">
        <v>275</v>
      </c>
    </row>
    <row r="711" spans="1:13" x14ac:dyDescent="0.25">
      <c r="A711" t="s">
        <v>742</v>
      </c>
      <c r="B711">
        <v>1984</v>
      </c>
      <c r="C711">
        <f t="shared" si="45"/>
        <v>7</v>
      </c>
      <c r="D711" t="str">
        <f t="shared" si="46"/>
        <v>25-7-1984</v>
      </c>
      <c r="E711" t="s">
        <v>10</v>
      </c>
      <c r="F711" s="14" t="str">
        <f t="shared" si="44"/>
        <v>25-Jul-1984</v>
      </c>
      <c r="G711">
        <v>25</v>
      </c>
      <c r="H711">
        <f t="shared" si="47"/>
        <v>38</v>
      </c>
      <c r="I711">
        <v>2</v>
      </c>
      <c r="J711" s="7">
        <v>6082.41</v>
      </c>
      <c r="K711" t="s">
        <v>16</v>
      </c>
      <c r="L711" t="s">
        <v>11</v>
      </c>
      <c r="M711" t="s">
        <v>41</v>
      </c>
    </row>
    <row r="712" spans="1:13" x14ac:dyDescent="0.25">
      <c r="A712" t="s">
        <v>743</v>
      </c>
      <c r="B712">
        <v>1970</v>
      </c>
      <c r="C712">
        <f t="shared" si="45"/>
        <v>6</v>
      </c>
      <c r="D712" t="str">
        <f t="shared" si="46"/>
        <v>9-6-1970</v>
      </c>
      <c r="E712" t="s">
        <v>18</v>
      </c>
      <c r="F712" s="14" t="str">
        <f t="shared" si="44"/>
        <v>9-Jun-1970</v>
      </c>
      <c r="G712">
        <v>9</v>
      </c>
      <c r="H712">
        <f t="shared" si="47"/>
        <v>52</v>
      </c>
      <c r="I712">
        <v>0</v>
      </c>
      <c r="J712" s="7">
        <v>6098.38</v>
      </c>
      <c r="K712" t="s">
        <v>11</v>
      </c>
      <c r="L712" t="s">
        <v>11</v>
      </c>
      <c r="M712" t="s">
        <v>13</v>
      </c>
    </row>
    <row r="713" spans="1:13" x14ac:dyDescent="0.25">
      <c r="A713" t="s">
        <v>744</v>
      </c>
      <c r="B713">
        <v>1995</v>
      </c>
      <c r="C713">
        <f t="shared" si="45"/>
        <v>9</v>
      </c>
      <c r="D713" t="str">
        <f t="shared" si="46"/>
        <v>9-9-1995</v>
      </c>
      <c r="E713" t="s">
        <v>20</v>
      </c>
      <c r="F713" s="14" t="str">
        <f t="shared" si="44"/>
        <v>9-Sep-1995</v>
      </c>
      <c r="G713">
        <v>9</v>
      </c>
      <c r="H713">
        <f t="shared" si="47"/>
        <v>27</v>
      </c>
      <c r="I713">
        <v>0</v>
      </c>
      <c r="J713" s="7">
        <v>6111.95</v>
      </c>
      <c r="K713" t="s">
        <v>11</v>
      </c>
      <c r="L713" t="s">
        <v>12</v>
      </c>
      <c r="M713" t="s">
        <v>534</v>
      </c>
    </row>
    <row r="714" spans="1:13" x14ac:dyDescent="0.25">
      <c r="A714" t="s">
        <v>745</v>
      </c>
      <c r="B714">
        <v>1985</v>
      </c>
      <c r="C714">
        <f t="shared" si="45"/>
        <v>7</v>
      </c>
      <c r="D714" t="str">
        <f t="shared" si="46"/>
        <v>21-7-1985</v>
      </c>
      <c r="E714" t="s">
        <v>10</v>
      </c>
      <c r="F714" s="14" t="str">
        <f t="shared" si="44"/>
        <v>21-Jul-1985</v>
      </c>
      <c r="G714">
        <v>21</v>
      </c>
      <c r="H714">
        <f t="shared" si="47"/>
        <v>37</v>
      </c>
      <c r="I714">
        <v>1</v>
      </c>
      <c r="J714" s="7">
        <v>6112.35</v>
      </c>
      <c r="K714" t="s">
        <v>11</v>
      </c>
      <c r="L714" t="s">
        <v>16</v>
      </c>
      <c r="M714" t="s">
        <v>23</v>
      </c>
    </row>
    <row r="715" spans="1:13" x14ac:dyDescent="0.25">
      <c r="A715" t="s">
        <v>746</v>
      </c>
      <c r="B715">
        <v>1991</v>
      </c>
      <c r="C715">
        <f t="shared" si="45"/>
        <v>7</v>
      </c>
      <c r="D715" t="str">
        <f t="shared" si="46"/>
        <v>25-7-1991</v>
      </c>
      <c r="E715" t="s">
        <v>10</v>
      </c>
      <c r="F715" s="14" t="str">
        <f t="shared" si="44"/>
        <v>25-Jul-1991</v>
      </c>
      <c r="G715">
        <v>25</v>
      </c>
      <c r="H715">
        <f t="shared" si="47"/>
        <v>31</v>
      </c>
      <c r="I715">
        <v>3</v>
      </c>
      <c r="J715" s="7">
        <v>6113.23</v>
      </c>
      <c r="K715" t="s">
        <v>11</v>
      </c>
      <c r="L715" t="s">
        <v>11</v>
      </c>
      <c r="M715" t="s">
        <v>246</v>
      </c>
    </row>
    <row r="716" spans="1:13" x14ac:dyDescent="0.25">
      <c r="A716" t="s">
        <v>747</v>
      </c>
      <c r="B716">
        <v>1983</v>
      </c>
      <c r="C716">
        <f t="shared" si="45"/>
        <v>8</v>
      </c>
      <c r="D716" t="str">
        <f t="shared" si="46"/>
        <v>11-8-1983</v>
      </c>
      <c r="E716" t="s">
        <v>34</v>
      </c>
      <c r="F716" s="14" t="str">
        <f t="shared" si="44"/>
        <v>11-Aug-1983</v>
      </c>
      <c r="G716">
        <v>11</v>
      </c>
      <c r="H716">
        <f t="shared" si="47"/>
        <v>39</v>
      </c>
      <c r="I716">
        <v>1</v>
      </c>
      <c r="J716" s="7">
        <v>6117.49</v>
      </c>
      <c r="K716" t="s">
        <v>11</v>
      </c>
      <c r="L716" t="s">
        <v>12</v>
      </c>
      <c r="M716" t="s">
        <v>23</v>
      </c>
    </row>
    <row r="717" spans="1:13" x14ac:dyDescent="0.25">
      <c r="A717" t="s">
        <v>748</v>
      </c>
      <c r="B717">
        <v>1983</v>
      </c>
      <c r="C717">
        <f t="shared" si="45"/>
        <v>11</v>
      </c>
      <c r="D717" t="str">
        <f t="shared" si="46"/>
        <v>16-11-1983</v>
      </c>
      <c r="E717" t="s">
        <v>15</v>
      </c>
      <c r="F717" s="14" t="str">
        <f t="shared" si="44"/>
        <v>16-Nov-1983</v>
      </c>
      <c r="G717">
        <v>16</v>
      </c>
      <c r="H717">
        <f t="shared" si="47"/>
        <v>39</v>
      </c>
      <c r="I717">
        <v>1</v>
      </c>
      <c r="J717" s="7">
        <v>6123.57</v>
      </c>
      <c r="K717" t="s">
        <v>12</v>
      </c>
      <c r="L717" t="s">
        <v>11</v>
      </c>
      <c r="M717" t="s">
        <v>23</v>
      </c>
    </row>
    <row r="718" spans="1:13" x14ac:dyDescent="0.25">
      <c r="A718" t="s">
        <v>749</v>
      </c>
      <c r="B718">
        <v>1990</v>
      </c>
      <c r="C718">
        <f t="shared" si="45"/>
        <v>8</v>
      </c>
      <c r="D718" t="str">
        <f t="shared" si="46"/>
        <v>18-8-1990</v>
      </c>
      <c r="E718" t="s">
        <v>34</v>
      </c>
      <c r="F718" s="14" t="str">
        <f t="shared" si="44"/>
        <v>18-Aug-1990</v>
      </c>
      <c r="G718">
        <v>18</v>
      </c>
      <c r="H718">
        <f t="shared" si="47"/>
        <v>32</v>
      </c>
      <c r="I718">
        <v>3</v>
      </c>
      <c r="J718" s="7">
        <v>6128.8</v>
      </c>
      <c r="K718" t="s">
        <v>11</v>
      </c>
      <c r="L718" t="s">
        <v>12</v>
      </c>
      <c r="M718" t="s">
        <v>23</v>
      </c>
    </row>
    <row r="719" spans="1:13" x14ac:dyDescent="0.25">
      <c r="A719" t="s">
        <v>750</v>
      </c>
      <c r="B719">
        <v>1969</v>
      </c>
      <c r="C719">
        <f t="shared" si="45"/>
        <v>11</v>
      </c>
      <c r="D719" t="str">
        <f t="shared" si="46"/>
        <v>9-11-1969</v>
      </c>
      <c r="E719" t="s">
        <v>15</v>
      </c>
      <c r="F719" s="14" t="str">
        <f t="shared" si="44"/>
        <v>9-Nov-1969</v>
      </c>
      <c r="G719">
        <v>9</v>
      </c>
      <c r="H719">
        <f t="shared" si="47"/>
        <v>53</v>
      </c>
      <c r="I719">
        <v>0</v>
      </c>
      <c r="J719" s="7">
        <v>6138.5</v>
      </c>
      <c r="K719" t="s">
        <v>11</v>
      </c>
      <c r="L719" t="s">
        <v>11</v>
      </c>
      <c r="M719" t="s">
        <v>41</v>
      </c>
    </row>
    <row r="720" spans="1:13" x14ac:dyDescent="0.25">
      <c r="A720" t="s">
        <v>751</v>
      </c>
      <c r="B720">
        <v>1978</v>
      </c>
      <c r="C720">
        <f t="shared" si="45"/>
        <v>9</v>
      </c>
      <c r="D720" t="str">
        <f t="shared" si="46"/>
        <v>5-9-1978</v>
      </c>
      <c r="E720" t="s">
        <v>20</v>
      </c>
      <c r="F720" s="14" t="str">
        <f t="shared" si="44"/>
        <v>5-Sep-1978</v>
      </c>
      <c r="G720">
        <v>5</v>
      </c>
      <c r="H720">
        <f t="shared" si="47"/>
        <v>44</v>
      </c>
      <c r="I720">
        <v>2</v>
      </c>
      <c r="J720" s="7">
        <v>6138.58</v>
      </c>
      <c r="K720" t="s">
        <v>11</v>
      </c>
      <c r="L720" t="s">
        <v>16</v>
      </c>
      <c r="M720" t="s">
        <v>13</v>
      </c>
    </row>
    <row r="721" spans="1:13" x14ac:dyDescent="0.25">
      <c r="A721" t="s">
        <v>752</v>
      </c>
      <c r="B721">
        <v>1976</v>
      </c>
      <c r="C721">
        <f t="shared" si="45"/>
        <v>12</v>
      </c>
      <c r="D721" t="str">
        <f t="shared" si="46"/>
        <v>12-12-1976</v>
      </c>
      <c r="E721" t="s">
        <v>30</v>
      </c>
      <c r="F721" s="14" t="str">
        <f t="shared" si="44"/>
        <v>12-Dec-1976</v>
      </c>
      <c r="G721">
        <v>12</v>
      </c>
      <c r="H721">
        <f t="shared" si="47"/>
        <v>46</v>
      </c>
      <c r="I721">
        <v>2</v>
      </c>
      <c r="J721" s="7">
        <v>6139.14</v>
      </c>
      <c r="K721" t="s">
        <v>11</v>
      </c>
      <c r="L721" t="s">
        <v>12</v>
      </c>
      <c r="M721" t="s">
        <v>13</v>
      </c>
    </row>
    <row r="722" spans="1:13" x14ac:dyDescent="0.25">
      <c r="A722" t="s">
        <v>753</v>
      </c>
      <c r="B722">
        <v>1970</v>
      </c>
      <c r="C722">
        <f t="shared" si="45"/>
        <v>10</v>
      </c>
      <c r="D722" t="str">
        <f t="shared" si="46"/>
        <v>14-10-1970</v>
      </c>
      <c r="E722" t="s">
        <v>36</v>
      </c>
      <c r="F722" s="14" t="str">
        <f t="shared" si="44"/>
        <v>14-Oct-1970</v>
      </c>
      <c r="G722">
        <v>14</v>
      </c>
      <c r="H722">
        <f t="shared" si="47"/>
        <v>52</v>
      </c>
      <c r="I722">
        <v>0</v>
      </c>
      <c r="J722" s="7">
        <v>6147.12</v>
      </c>
      <c r="K722" t="s">
        <v>11</v>
      </c>
      <c r="L722" t="s">
        <v>12</v>
      </c>
      <c r="M722" t="s">
        <v>23</v>
      </c>
    </row>
    <row r="723" spans="1:13" x14ac:dyDescent="0.25">
      <c r="A723" t="s">
        <v>754</v>
      </c>
      <c r="B723">
        <v>1973</v>
      </c>
      <c r="C723">
        <f t="shared" si="45"/>
        <v>11</v>
      </c>
      <c r="D723" t="str">
        <f t="shared" si="46"/>
        <v>6-11-1973</v>
      </c>
      <c r="E723" t="s">
        <v>15</v>
      </c>
      <c r="F723" s="14" t="str">
        <f t="shared" si="44"/>
        <v>6-Nov-1973</v>
      </c>
      <c r="G723">
        <v>6</v>
      </c>
      <c r="H723">
        <f t="shared" si="47"/>
        <v>49</v>
      </c>
      <c r="I723">
        <v>0</v>
      </c>
      <c r="J723" s="7">
        <v>6152.05</v>
      </c>
      <c r="K723" t="s">
        <v>11</v>
      </c>
      <c r="L723" t="s">
        <v>12</v>
      </c>
      <c r="M723" t="s">
        <v>13</v>
      </c>
    </row>
    <row r="724" spans="1:13" x14ac:dyDescent="0.25">
      <c r="A724" t="s">
        <v>755</v>
      </c>
      <c r="B724">
        <v>1985</v>
      </c>
      <c r="C724">
        <f t="shared" si="45"/>
        <v>10</v>
      </c>
      <c r="D724" t="str">
        <f t="shared" si="46"/>
        <v>15-10-1985</v>
      </c>
      <c r="E724" t="s">
        <v>36</v>
      </c>
      <c r="F724" s="14" t="str">
        <f t="shared" si="44"/>
        <v>15-Oct-1985</v>
      </c>
      <c r="G724">
        <v>15</v>
      </c>
      <c r="H724">
        <f t="shared" si="47"/>
        <v>37</v>
      </c>
      <c r="I724">
        <v>3</v>
      </c>
      <c r="J724" s="7">
        <v>6159.57</v>
      </c>
      <c r="K724" t="s">
        <v>11</v>
      </c>
      <c r="L724" t="s">
        <v>16</v>
      </c>
      <c r="M724" t="s">
        <v>23</v>
      </c>
    </row>
    <row r="725" spans="1:13" x14ac:dyDescent="0.25">
      <c r="A725" t="s">
        <v>756</v>
      </c>
      <c r="B725">
        <v>1984</v>
      </c>
      <c r="C725">
        <f t="shared" si="45"/>
        <v>10</v>
      </c>
      <c r="D725" t="str">
        <f t="shared" si="46"/>
        <v>6-10-1984</v>
      </c>
      <c r="E725" t="s">
        <v>36</v>
      </c>
      <c r="F725" s="14" t="str">
        <f t="shared" si="44"/>
        <v>6-Oct-1984</v>
      </c>
      <c r="G725">
        <v>6</v>
      </c>
      <c r="H725">
        <f t="shared" si="47"/>
        <v>38</v>
      </c>
      <c r="I725">
        <v>3</v>
      </c>
      <c r="J725" s="7">
        <v>6170.96</v>
      </c>
      <c r="K725" t="s">
        <v>11</v>
      </c>
      <c r="L725" t="s">
        <v>16</v>
      </c>
      <c r="M725" t="s">
        <v>13</v>
      </c>
    </row>
    <row r="726" spans="1:13" x14ac:dyDescent="0.25">
      <c r="A726" t="s">
        <v>757</v>
      </c>
      <c r="B726">
        <v>1985</v>
      </c>
      <c r="C726">
        <f t="shared" si="45"/>
        <v>8</v>
      </c>
      <c r="D726" t="str">
        <f t="shared" si="46"/>
        <v>9-8-1985</v>
      </c>
      <c r="E726" t="s">
        <v>34</v>
      </c>
      <c r="F726" s="14" t="str">
        <f t="shared" si="44"/>
        <v>9-Aug-1985</v>
      </c>
      <c r="G726">
        <v>9</v>
      </c>
      <c r="H726">
        <f t="shared" si="47"/>
        <v>37</v>
      </c>
      <c r="I726">
        <v>3</v>
      </c>
      <c r="J726" s="7">
        <v>6183.32</v>
      </c>
      <c r="K726" t="s">
        <v>11</v>
      </c>
      <c r="L726" t="s">
        <v>11</v>
      </c>
      <c r="M726" t="s">
        <v>23</v>
      </c>
    </row>
    <row r="727" spans="1:13" x14ac:dyDescent="0.25">
      <c r="A727" t="s">
        <v>758</v>
      </c>
      <c r="B727">
        <v>1970</v>
      </c>
      <c r="C727">
        <f t="shared" si="45"/>
        <v>10</v>
      </c>
      <c r="D727" t="str">
        <f t="shared" si="46"/>
        <v>5-10-1970</v>
      </c>
      <c r="E727" t="s">
        <v>36</v>
      </c>
      <c r="F727" s="14" t="str">
        <f t="shared" si="44"/>
        <v>5-Oct-1970</v>
      </c>
      <c r="G727">
        <v>5</v>
      </c>
      <c r="H727">
        <f t="shared" si="47"/>
        <v>52</v>
      </c>
      <c r="I727">
        <v>0</v>
      </c>
      <c r="J727" s="7">
        <v>6183.46</v>
      </c>
      <c r="K727" t="s">
        <v>11</v>
      </c>
      <c r="L727" t="s">
        <v>11</v>
      </c>
      <c r="M727" t="s">
        <v>23</v>
      </c>
    </row>
    <row r="728" spans="1:13" x14ac:dyDescent="0.25">
      <c r="A728" t="s">
        <v>759</v>
      </c>
      <c r="B728">
        <v>1988</v>
      </c>
      <c r="C728">
        <f t="shared" si="45"/>
        <v>11</v>
      </c>
      <c r="D728" t="str">
        <f t="shared" si="46"/>
        <v>1-11-1988</v>
      </c>
      <c r="E728" t="s">
        <v>15</v>
      </c>
      <c r="F728" s="14" t="str">
        <f t="shared" si="44"/>
        <v>1-Nov-1988</v>
      </c>
      <c r="G728">
        <v>1</v>
      </c>
      <c r="H728">
        <f t="shared" si="47"/>
        <v>34</v>
      </c>
      <c r="I728">
        <v>3</v>
      </c>
      <c r="J728" s="7">
        <v>6184.3</v>
      </c>
      <c r="K728" t="s">
        <v>11</v>
      </c>
      <c r="L728" t="s">
        <v>12</v>
      </c>
      <c r="M728" t="s">
        <v>13</v>
      </c>
    </row>
    <row r="729" spans="1:13" x14ac:dyDescent="0.25">
      <c r="A729" t="s">
        <v>760</v>
      </c>
      <c r="B729">
        <v>1981</v>
      </c>
      <c r="C729">
        <f t="shared" si="45"/>
        <v>11</v>
      </c>
      <c r="D729" t="str">
        <f t="shared" si="46"/>
        <v>22-11-1981</v>
      </c>
      <c r="E729" t="s">
        <v>15</v>
      </c>
      <c r="F729" s="14" t="str">
        <f t="shared" si="44"/>
        <v>22-Nov-1981</v>
      </c>
      <c r="G729">
        <v>22</v>
      </c>
      <c r="H729">
        <f t="shared" si="47"/>
        <v>41</v>
      </c>
      <c r="I729">
        <v>0</v>
      </c>
      <c r="J729" s="7">
        <v>6185.32</v>
      </c>
      <c r="K729" t="s">
        <v>11</v>
      </c>
      <c r="L729" t="s">
        <v>16</v>
      </c>
      <c r="M729" t="s">
        <v>13</v>
      </c>
    </row>
    <row r="730" spans="1:13" x14ac:dyDescent="0.25">
      <c r="A730" t="s">
        <v>761</v>
      </c>
      <c r="B730">
        <v>1981</v>
      </c>
      <c r="C730">
        <f t="shared" si="45"/>
        <v>10</v>
      </c>
      <c r="D730" t="str">
        <f t="shared" si="46"/>
        <v>1-10-1981</v>
      </c>
      <c r="E730" t="s">
        <v>36</v>
      </c>
      <c r="F730" s="14" t="str">
        <f t="shared" si="44"/>
        <v>1-Oct-1981</v>
      </c>
      <c r="G730">
        <v>1</v>
      </c>
      <c r="H730">
        <f t="shared" si="47"/>
        <v>41</v>
      </c>
      <c r="I730">
        <v>0</v>
      </c>
      <c r="J730" s="7">
        <v>6186.13</v>
      </c>
      <c r="K730" t="s">
        <v>11</v>
      </c>
      <c r="L730" t="s">
        <v>12</v>
      </c>
      <c r="M730" t="s">
        <v>41</v>
      </c>
    </row>
    <row r="731" spans="1:13" x14ac:dyDescent="0.25">
      <c r="A731" t="s">
        <v>762</v>
      </c>
      <c r="B731">
        <v>1988</v>
      </c>
      <c r="C731">
        <f t="shared" si="45"/>
        <v>10</v>
      </c>
      <c r="D731" t="str">
        <f t="shared" si="46"/>
        <v>23-10-1988</v>
      </c>
      <c r="E731" t="s">
        <v>36</v>
      </c>
      <c r="F731" s="14" t="str">
        <f t="shared" si="44"/>
        <v>23-Oct-1988</v>
      </c>
      <c r="G731">
        <v>23</v>
      </c>
      <c r="H731">
        <f t="shared" si="47"/>
        <v>34</v>
      </c>
      <c r="I731">
        <v>3</v>
      </c>
      <c r="J731" s="7">
        <v>6196.45</v>
      </c>
      <c r="K731" t="s">
        <v>11</v>
      </c>
      <c r="L731" t="s">
        <v>16</v>
      </c>
      <c r="M731" t="s">
        <v>41</v>
      </c>
    </row>
    <row r="732" spans="1:13" x14ac:dyDescent="0.25">
      <c r="A732" t="s">
        <v>763</v>
      </c>
      <c r="B732">
        <v>1985</v>
      </c>
      <c r="C732">
        <f t="shared" si="45"/>
        <v>7</v>
      </c>
      <c r="D732" t="str">
        <f t="shared" si="46"/>
        <v>22-7-1985</v>
      </c>
      <c r="E732" t="s">
        <v>10</v>
      </c>
      <c r="F732" s="14" t="str">
        <f t="shared" si="44"/>
        <v>22-Jul-1985</v>
      </c>
      <c r="G732">
        <v>22</v>
      </c>
      <c r="H732">
        <f t="shared" si="47"/>
        <v>37</v>
      </c>
      <c r="I732">
        <v>2</v>
      </c>
      <c r="J732" s="7">
        <v>6198.75</v>
      </c>
      <c r="K732" t="s">
        <v>11</v>
      </c>
      <c r="L732" t="s">
        <v>16</v>
      </c>
      <c r="M732" t="s">
        <v>23</v>
      </c>
    </row>
    <row r="733" spans="1:13" x14ac:dyDescent="0.25">
      <c r="A733" t="s">
        <v>2381</v>
      </c>
      <c r="B733">
        <v>1985</v>
      </c>
      <c r="C733">
        <f t="shared" si="45"/>
        <v>12</v>
      </c>
      <c r="D733" t="str">
        <f t="shared" si="46"/>
        <v>20-12-1985</v>
      </c>
      <c r="E733" t="s">
        <v>30</v>
      </c>
      <c r="F733" s="14" t="str">
        <f t="shared" si="44"/>
        <v>20-Dec-1985</v>
      </c>
      <c r="G733">
        <v>20</v>
      </c>
      <c r="H733">
        <f t="shared" si="47"/>
        <v>37</v>
      </c>
      <c r="I733">
        <v>2</v>
      </c>
      <c r="J733" s="7">
        <v>6203.9</v>
      </c>
      <c r="K733" t="s">
        <v>16</v>
      </c>
      <c r="L733" t="s">
        <v>11</v>
      </c>
      <c r="M733" t="s">
        <v>23</v>
      </c>
    </row>
    <row r="734" spans="1:13" x14ac:dyDescent="0.25">
      <c r="A734" t="s">
        <v>764</v>
      </c>
      <c r="B734">
        <v>1985</v>
      </c>
      <c r="C734">
        <f t="shared" si="45"/>
        <v>9</v>
      </c>
      <c r="D734" t="str">
        <f t="shared" si="46"/>
        <v>22-9-1985</v>
      </c>
      <c r="E734" t="s">
        <v>20</v>
      </c>
      <c r="F734" s="14" t="str">
        <f t="shared" si="44"/>
        <v>22-Sep-1985</v>
      </c>
      <c r="G734">
        <v>22</v>
      </c>
      <c r="H734">
        <f t="shared" si="47"/>
        <v>37</v>
      </c>
      <c r="I734">
        <v>2</v>
      </c>
      <c r="J734" s="7">
        <v>6203.9</v>
      </c>
      <c r="K734" t="s">
        <v>11</v>
      </c>
      <c r="L734" t="s">
        <v>11</v>
      </c>
      <c r="M734" t="s">
        <v>23</v>
      </c>
    </row>
    <row r="735" spans="1:13" x14ac:dyDescent="0.25">
      <c r="A735" t="s">
        <v>765</v>
      </c>
      <c r="B735">
        <v>1999</v>
      </c>
      <c r="C735">
        <f t="shared" si="45"/>
        <v>9</v>
      </c>
      <c r="D735" t="str">
        <f t="shared" si="46"/>
        <v>10-9-1999</v>
      </c>
      <c r="E735" t="s">
        <v>20</v>
      </c>
      <c r="F735" s="14" t="str">
        <f t="shared" si="44"/>
        <v>10-Sep-1999</v>
      </c>
      <c r="G735">
        <v>10</v>
      </c>
      <c r="H735">
        <f t="shared" si="47"/>
        <v>23</v>
      </c>
      <c r="I735">
        <v>0</v>
      </c>
      <c r="J735" s="7">
        <v>6207.26</v>
      </c>
      <c r="K735" t="s">
        <v>11</v>
      </c>
      <c r="L735" t="s">
        <v>11</v>
      </c>
      <c r="M735" t="s">
        <v>534</v>
      </c>
    </row>
    <row r="736" spans="1:13" x14ac:dyDescent="0.25">
      <c r="A736" t="s">
        <v>766</v>
      </c>
      <c r="B736">
        <v>1992</v>
      </c>
      <c r="C736">
        <f t="shared" si="45"/>
        <v>8</v>
      </c>
      <c r="D736" t="str">
        <f t="shared" si="46"/>
        <v>12-8-1992</v>
      </c>
      <c r="E736" t="s">
        <v>34</v>
      </c>
      <c r="F736" s="14" t="str">
        <f t="shared" si="44"/>
        <v>12-Aug-1992</v>
      </c>
      <c r="G736">
        <v>12</v>
      </c>
      <c r="H736">
        <f t="shared" si="47"/>
        <v>30</v>
      </c>
      <c r="I736">
        <v>0</v>
      </c>
      <c r="J736" s="7">
        <v>6208.5</v>
      </c>
      <c r="K736" t="s">
        <v>11</v>
      </c>
      <c r="L736" t="s">
        <v>16</v>
      </c>
      <c r="M736" t="s">
        <v>299</v>
      </c>
    </row>
    <row r="737" spans="1:13" x14ac:dyDescent="0.25">
      <c r="A737" t="s">
        <v>767</v>
      </c>
      <c r="B737">
        <v>1972</v>
      </c>
      <c r="C737">
        <f t="shared" si="45"/>
        <v>6</v>
      </c>
      <c r="D737" t="str">
        <f t="shared" si="46"/>
        <v>29-6-1972</v>
      </c>
      <c r="E737" t="s">
        <v>18</v>
      </c>
      <c r="F737" s="14" t="str">
        <f t="shared" si="44"/>
        <v>29-Jun-1972</v>
      </c>
      <c r="G737">
        <v>29</v>
      </c>
      <c r="H737">
        <f t="shared" si="47"/>
        <v>50</v>
      </c>
      <c r="I737">
        <v>0</v>
      </c>
      <c r="J737" s="7">
        <v>6219.93</v>
      </c>
      <c r="K737" t="s">
        <v>11</v>
      </c>
      <c r="L737" t="s">
        <v>11</v>
      </c>
      <c r="M737" t="s">
        <v>13</v>
      </c>
    </row>
    <row r="738" spans="1:13" x14ac:dyDescent="0.25">
      <c r="A738" t="s">
        <v>768</v>
      </c>
      <c r="B738">
        <v>1978</v>
      </c>
      <c r="C738">
        <f t="shared" si="45"/>
        <v>9</v>
      </c>
      <c r="D738" t="str">
        <f t="shared" si="46"/>
        <v>19-9-1978</v>
      </c>
      <c r="E738" t="s">
        <v>20</v>
      </c>
      <c r="F738" s="14" t="str">
        <f t="shared" si="44"/>
        <v>19-Sep-1978</v>
      </c>
      <c r="G738">
        <v>19</v>
      </c>
      <c r="H738">
        <f t="shared" si="47"/>
        <v>44</v>
      </c>
      <c r="I738">
        <v>2</v>
      </c>
      <c r="J738" s="7">
        <v>6236.95</v>
      </c>
      <c r="K738" t="s">
        <v>11</v>
      </c>
      <c r="L738" t="s">
        <v>11</v>
      </c>
      <c r="M738" t="s">
        <v>13</v>
      </c>
    </row>
    <row r="739" spans="1:13" x14ac:dyDescent="0.25">
      <c r="A739" t="s">
        <v>769</v>
      </c>
      <c r="B739">
        <v>1983</v>
      </c>
      <c r="C739">
        <f t="shared" si="45"/>
        <v>8</v>
      </c>
      <c r="D739" t="str">
        <f t="shared" si="46"/>
        <v>11-8-1983</v>
      </c>
      <c r="E739" t="s">
        <v>34</v>
      </c>
      <c r="F739" s="14" t="str">
        <f t="shared" si="44"/>
        <v>11-Aug-1983</v>
      </c>
      <c r="G739">
        <v>11</v>
      </c>
      <c r="H739">
        <f t="shared" si="47"/>
        <v>39</v>
      </c>
      <c r="I739">
        <v>1</v>
      </c>
      <c r="J739" s="7">
        <v>6238.3</v>
      </c>
      <c r="K739" t="s">
        <v>11</v>
      </c>
      <c r="L739" t="s">
        <v>16</v>
      </c>
      <c r="M739" t="s">
        <v>41</v>
      </c>
    </row>
    <row r="740" spans="1:13" x14ac:dyDescent="0.25">
      <c r="A740" t="s">
        <v>770</v>
      </c>
      <c r="B740">
        <v>1979</v>
      </c>
      <c r="C740">
        <f t="shared" si="45"/>
        <v>10</v>
      </c>
      <c r="D740" t="str">
        <f t="shared" si="46"/>
        <v>10-10-1979</v>
      </c>
      <c r="E740" t="s">
        <v>36</v>
      </c>
      <c r="F740" s="14" t="str">
        <f t="shared" si="44"/>
        <v>10-Oct-1979</v>
      </c>
      <c r="G740">
        <v>10</v>
      </c>
      <c r="H740">
        <f t="shared" si="47"/>
        <v>43</v>
      </c>
      <c r="I740">
        <v>0</v>
      </c>
      <c r="J740" s="7">
        <v>6250.44</v>
      </c>
      <c r="K740" t="s">
        <v>11</v>
      </c>
      <c r="L740" t="s">
        <v>16</v>
      </c>
      <c r="M740" t="s">
        <v>41</v>
      </c>
    </row>
    <row r="741" spans="1:13" x14ac:dyDescent="0.25">
      <c r="A741" t="s">
        <v>771</v>
      </c>
      <c r="B741">
        <v>1972</v>
      </c>
      <c r="C741">
        <f t="shared" si="45"/>
        <v>11</v>
      </c>
      <c r="D741" t="str">
        <f t="shared" si="46"/>
        <v>11-11-1972</v>
      </c>
      <c r="E741" t="s">
        <v>15</v>
      </c>
      <c r="F741" s="14" t="str">
        <f t="shared" si="44"/>
        <v>11-Nov-1972</v>
      </c>
      <c r="G741">
        <v>11</v>
      </c>
      <c r="H741">
        <f t="shared" si="47"/>
        <v>50</v>
      </c>
      <c r="I741">
        <v>0</v>
      </c>
      <c r="J741" s="7">
        <v>6253.85</v>
      </c>
      <c r="K741" t="s">
        <v>11</v>
      </c>
      <c r="L741" t="s">
        <v>11</v>
      </c>
      <c r="M741" t="s">
        <v>13</v>
      </c>
    </row>
    <row r="742" spans="1:13" x14ac:dyDescent="0.25">
      <c r="A742" t="s">
        <v>772</v>
      </c>
      <c r="B742">
        <v>1972</v>
      </c>
      <c r="C742">
        <f t="shared" si="45"/>
        <v>9</v>
      </c>
      <c r="D742" t="str">
        <f t="shared" si="46"/>
        <v>8-9-1972</v>
      </c>
      <c r="E742" t="s">
        <v>20</v>
      </c>
      <c r="F742" s="14" t="str">
        <f t="shared" si="44"/>
        <v>8-Sep-1972</v>
      </c>
      <c r="G742">
        <v>8</v>
      </c>
      <c r="H742">
        <f t="shared" si="47"/>
        <v>50</v>
      </c>
      <c r="I742">
        <v>0</v>
      </c>
      <c r="J742" s="7">
        <v>6254.13</v>
      </c>
      <c r="K742" t="s">
        <v>11</v>
      </c>
      <c r="L742" t="s">
        <v>11</v>
      </c>
      <c r="M742" t="s">
        <v>23</v>
      </c>
    </row>
    <row r="743" spans="1:13" x14ac:dyDescent="0.25">
      <c r="A743" t="s">
        <v>773</v>
      </c>
      <c r="B743">
        <v>1970</v>
      </c>
      <c r="C743">
        <f t="shared" si="45"/>
        <v>10</v>
      </c>
      <c r="D743" t="str">
        <f t="shared" si="46"/>
        <v>11-10-1970</v>
      </c>
      <c r="E743" t="s">
        <v>36</v>
      </c>
      <c r="F743" s="14" t="str">
        <f t="shared" si="44"/>
        <v>11-Oct-1970</v>
      </c>
      <c r="G743">
        <v>11</v>
      </c>
      <c r="H743">
        <f t="shared" si="47"/>
        <v>52</v>
      </c>
      <c r="I743">
        <v>0</v>
      </c>
      <c r="J743" s="7">
        <v>6255.38</v>
      </c>
      <c r="K743" t="s">
        <v>11</v>
      </c>
      <c r="L743" t="s">
        <v>11</v>
      </c>
      <c r="M743" t="s">
        <v>13</v>
      </c>
    </row>
    <row r="744" spans="1:13" x14ac:dyDescent="0.25">
      <c r="A744" t="s">
        <v>774</v>
      </c>
      <c r="B744">
        <v>1995</v>
      </c>
      <c r="C744">
        <f t="shared" si="45"/>
        <v>10</v>
      </c>
      <c r="D744" t="str">
        <f t="shared" si="46"/>
        <v>17-10-1995</v>
      </c>
      <c r="E744" t="s">
        <v>36</v>
      </c>
      <c r="F744" s="14" t="str">
        <f t="shared" si="44"/>
        <v>17-Oct-1995</v>
      </c>
      <c r="G744">
        <v>17</v>
      </c>
      <c r="H744">
        <f t="shared" si="47"/>
        <v>27</v>
      </c>
      <c r="I744">
        <v>0</v>
      </c>
      <c r="J744" s="7">
        <v>6261.2</v>
      </c>
      <c r="K744" t="s">
        <v>11</v>
      </c>
      <c r="L744" t="s">
        <v>16</v>
      </c>
      <c r="M744" t="s">
        <v>534</v>
      </c>
    </row>
    <row r="745" spans="1:13" x14ac:dyDescent="0.25">
      <c r="A745" t="s">
        <v>775</v>
      </c>
      <c r="B745">
        <v>1984</v>
      </c>
      <c r="C745">
        <f t="shared" si="45"/>
        <v>9</v>
      </c>
      <c r="D745" t="str">
        <f t="shared" si="46"/>
        <v>25-9-1984</v>
      </c>
      <c r="E745" t="s">
        <v>20</v>
      </c>
      <c r="F745" s="14" t="str">
        <f t="shared" si="44"/>
        <v>25-Sep-1984</v>
      </c>
      <c r="G745">
        <v>25</v>
      </c>
      <c r="H745">
        <f t="shared" si="47"/>
        <v>38</v>
      </c>
      <c r="I745">
        <v>3</v>
      </c>
      <c r="J745" s="7">
        <v>6269.33</v>
      </c>
      <c r="K745" t="s">
        <v>11</v>
      </c>
      <c r="L745" t="s">
        <v>16</v>
      </c>
      <c r="M745" t="s">
        <v>13</v>
      </c>
    </row>
    <row r="746" spans="1:13" x14ac:dyDescent="0.25">
      <c r="A746" t="s">
        <v>776</v>
      </c>
      <c r="B746">
        <v>1981</v>
      </c>
      <c r="C746">
        <f t="shared" si="45"/>
        <v>6</v>
      </c>
      <c r="D746" t="str">
        <f t="shared" si="46"/>
        <v>30-6-1981</v>
      </c>
      <c r="E746" t="s">
        <v>18</v>
      </c>
      <c r="F746" s="14" t="str">
        <f t="shared" si="44"/>
        <v>30-Jun-1981</v>
      </c>
      <c r="G746">
        <v>30</v>
      </c>
      <c r="H746">
        <f t="shared" si="47"/>
        <v>41</v>
      </c>
      <c r="I746">
        <v>1</v>
      </c>
      <c r="J746" s="7">
        <v>6272.48</v>
      </c>
      <c r="K746" t="s">
        <v>16</v>
      </c>
      <c r="L746" t="s">
        <v>12</v>
      </c>
      <c r="M746" t="s">
        <v>13</v>
      </c>
    </row>
    <row r="747" spans="1:13" x14ac:dyDescent="0.25">
      <c r="A747" t="s">
        <v>777</v>
      </c>
      <c r="B747">
        <v>1993</v>
      </c>
      <c r="C747">
        <f t="shared" si="45"/>
        <v>10</v>
      </c>
      <c r="D747" t="str">
        <f t="shared" si="46"/>
        <v>16-10-1993</v>
      </c>
      <c r="E747" t="s">
        <v>36</v>
      </c>
      <c r="F747" s="14" t="str">
        <f t="shared" si="44"/>
        <v>16-Oct-1993</v>
      </c>
      <c r="G747">
        <v>16</v>
      </c>
      <c r="H747">
        <f t="shared" si="47"/>
        <v>29</v>
      </c>
      <c r="I747">
        <v>0</v>
      </c>
      <c r="J747" s="7">
        <v>6276.3</v>
      </c>
      <c r="K747" t="s">
        <v>11</v>
      </c>
      <c r="L747" t="s">
        <v>16</v>
      </c>
      <c r="M747" t="s">
        <v>199</v>
      </c>
    </row>
    <row r="748" spans="1:13" x14ac:dyDescent="0.25">
      <c r="A748" t="s">
        <v>778</v>
      </c>
      <c r="B748">
        <v>1981</v>
      </c>
      <c r="C748">
        <f t="shared" si="45"/>
        <v>11</v>
      </c>
      <c r="D748" t="str">
        <f t="shared" si="46"/>
        <v>24-11-1981</v>
      </c>
      <c r="E748" t="s">
        <v>15</v>
      </c>
      <c r="F748" s="14" t="str">
        <f t="shared" si="44"/>
        <v>24-Nov-1981</v>
      </c>
      <c r="G748">
        <v>24</v>
      </c>
      <c r="H748">
        <f t="shared" si="47"/>
        <v>41</v>
      </c>
      <c r="I748">
        <v>1</v>
      </c>
      <c r="J748" s="7">
        <v>6282.24</v>
      </c>
      <c r="K748" t="s">
        <v>11</v>
      </c>
      <c r="L748" t="s">
        <v>16</v>
      </c>
      <c r="M748" t="s">
        <v>41</v>
      </c>
    </row>
    <row r="749" spans="1:13" x14ac:dyDescent="0.25">
      <c r="A749" t="s">
        <v>779</v>
      </c>
      <c r="B749">
        <v>1981</v>
      </c>
      <c r="C749">
        <f t="shared" si="45"/>
        <v>8</v>
      </c>
      <c r="D749" t="str">
        <f t="shared" si="46"/>
        <v>26-8-1981</v>
      </c>
      <c r="E749" t="s">
        <v>34</v>
      </c>
      <c r="F749" s="14" t="str">
        <f t="shared" si="44"/>
        <v>26-Aug-1981</v>
      </c>
      <c r="G749">
        <v>26</v>
      </c>
      <c r="H749">
        <f t="shared" si="47"/>
        <v>41</v>
      </c>
      <c r="I749">
        <v>1</v>
      </c>
      <c r="J749" s="7">
        <v>6289.75</v>
      </c>
      <c r="K749" t="s">
        <v>11</v>
      </c>
      <c r="L749" t="s">
        <v>12</v>
      </c>
      <c r="M749" t="s">
        <v>13</v>
      </c>
    </row>
    <row r="750" spans="1:13" x14ac:dyDescent="0.25">
      <c r="A750" t="s">
        <v>780</v>
      </c>
      <c r="B750">
        <v>1996</v>
      </c>
      <c r="C750">
        <f t="shared" si="45"/>
        <v>7</v>
      </c>
      <c r="D750" t="str">
        <f t="shared" si="46"/>
        <v>4-7-1996</v>
      </c>
      <c r="E750" t="s">
        <v>10</v>
      </c>
      <c r="F750" s="14" t="str">
        <f t="shared" si="44"/>
        <v>4-Jul-1996</v>
      </c>
      <c r="G750">
        <v>4</v>
      </c>
      <c r="H750">
        <f t="shared" si="47"/>
        <v>26</v>
      </c>
      <c r="I750">
        <v>0</v>
      </c>
      <c r="J750" s="7">
        <v>6293.63</v>
      </c>
      <c r="K750" t="s">
        <v>11</v>
      </c>
      <c r="L750" t="s">
        <v>12</v>
      </c>
      <c r="M750" t="s">
        <v>299</v>
      </c>
    </row>
    <row r="751" spans="1:13" x14ac:dyDescent="0.25">
      <c r="A751" t="s">
        <v>781</v>
      </c>
      <c r="B751">
        <v>1974</v>
      </c>
      <c r="C751">
        <f t="shared" si="45"/>
        <v>9</v>
      </c>
      <c r="D751" t="str">
        <f t="shared" si="46"/>
        <v>17-9-1974</v>
      </c>
      <c r="E751" t="s">
        <v>20</v>
      </c>
      <c r="F751" s="14" t="str">
        <f t="shared" si="44"/>
        <v>17-Sep-1974</v>
      </c>
      <c r="G751">
        <v>17</v>
      </c>
      <c r="H751">
        <f t="shared" si="47"/>
        <v>48</v>
      </c>
      <c r="I751">
        <v>0</v>
      </c>
      <c r="J751" s="7">
        <v>6302.23</v>
      </c>
      <c r="K751" t="s">
        <v>11</v>
      </c>
      <c r="L751" t="s">
        <v>16</v>
      </c>
      <c r="M751" t="s">
        <v>13</v>
      </c>
    </row>
    <row r="752" spans="1:13" x14ac:dyDescent="0.25">
      <c r="A752" t="s">
        <v>782</v>
      </c>
      <c r="B752">
        <v>1969</v>
      </c>
      <c r="C752">
        <f t="shared" si="45"/>
        <v>9</v>
      </c>
      <c r="D752" t="str">
        <f t="shared" si="46"/>
        <v>4-9-1969</v>
      </c>
      <c r="E752" t="s">
        <v>20</v>
      </c>
      <c r="F752" s="14" t="str">
        <f t="shared" si="44"/>
        <v>4-Sep-1969</v>
      </c>
      <c r="G752">
        <v>4</v>
      </c>
      <c r="H752">
        <f t="shared" si="47"/>
        <v>53</v>
      </c>
      <c r="I752">
        <v>0</v>
      </c>
      <c r="J752" s="7">
        <v>6305.61</v>
      </c>
      <c r="K752" t="s">
        <v>11</v>
      </c>
      <c r="L752" t="s">
        <v>11</v>
      </c>
      <c r="M752" t="s">
        <v>23</v>
      </c>
    </row>
    <row r="753" spans="1:13" x14ac:dyDescent="0.25">
      <c r="A753" t="s">
        <v>783</v>
      </c>
      <c r="B753">
        <v>2004</v>
      </c>
      <c r="C753">
        <f t="shared" si="45"/>
        <v>7</v>
      </c>
      <c r="D753" t="str">
        <f t="shared" si="46"/>
        <v>27-7-2004</v>
      </c>
      <c r="E753" t="s">
        <v>10</v>
      </c>
      <c r="F753" s="14" t="str">
        <f t="shared" si="44"/>
        <v>27-Jul-2004</v>
      </c>
      <c r="G753">
        <v>27</v>
      </c>
      <c r="H753">
        <f t="shared" si="47"/>
        <v>18</v>
      </c>
      <c r="I753">
        <v>0</v>
      </c>
      <c r="J753" s="7">
        <v>6311.11</v>
      </c>
      <c r="K753" t="s">
        <v>11</v>
      </c>
      <c r="L753" t="s">
        <v>11</v>
      </c>
      <c r="M753" t="s">
        <v>41</v>
      </c>
    </row>
    <row r="754" spans="1:13" x14ac:dyDescent="0.25">
      <c r="A754" t="s">
        <v>784</v>
      </c>
      <c r="B754">
        <v>1985</v>
      </c>
      <c r="C754">
        <f t="shared" si="45"/>
        <v>11</v>
      </c>
      <c r="D754" t="str">
        <f t="shared" si="46"/>
        <v>19-11-1985</v>
      </c>
      <c r="E754" t="s">
        <v>15</v>
      </c>
      <c r="F754" s="14" t="str">
        <f t="shared" si="44"/>
        <v>19-Nov-1985</v>
      </c>
      <c r="G754">
        <v>19</v>
      </c>
      <c r="H754">
        <f t="shared" si="47"/>
        <v>37</v>
      </c>
      <c r="I754">
        <v>2</v>
      </c>
      <c r="J754" s="7">
        <v>6311.95</v>
      </c>
      <c r="K754" t="s">
        <v>11</v>
      </c>
      <c r="L754" t="s">
        <v>16</v>
      </c>
      <c r="M754" t="s">
        <v>41</v>
      </c>
    </row>
    <row r="755" spans="1:13" x14ac:dyDescent="0.25">
      <c r="A755" t="s">
        <v>785</v>
      </c>
      <c r="B755">
        <v>1985</v>
      </c>
      <c r="C755">
        <f t="shared" si="45"/>
        <v>12</v>
      </c>
      <c r="D755" t="str">
        <f t="shared" si="46"/>
        <v>15-12-1985</v>
      </c>
      <c r="E755" t="s">
        <v>30</v>
      </c>
      <c r="F755" s="14" t="str">
        <f t="shared" si="44"/>
        <v>15-Dec-1985</v>
      </c>
      <c r="G755">
        <v>15</v>
      </c>
      <c r="H755">
        <f t="shared" si="47"/>
        <v>37</v>
      </c>
      <c r="I755">
        <v>2</v>
      </c>
      <c r="J755" s="7">
        <v>6313.76</v>
      </c>
      <c r="K755" t="s">
        <v>11</v>
      </c>
      <c r="L755" t="s">
        <v>16</v>
      </c>
      <c r="M755" t="s">
        <v>13</v>
      </c>
    </row>
    <row r="756" spans="1:13" x14ac:dyDescent="0.25">
      <c r="A756" t="s">
        <v>786</v>
      </c>
      <c r="B756">
        <v>1990</v>
      </c>
      <c r="C756">
        <f t="shared" si="45"/>
        <v>8</v>
      </c>
      <c r="D756" t="str">
        <f t="shared" si="46"/>
        <v>13-8-1990</v>
      </c>
      <c r="E756" t="s">
        <v>34</v>
      </c>
      <c r="F756" s="14" t="str">
        <f t="shared" si="44"/>
        <v>13-Aug-1990</v>
      </c>
      <c r="G756">
        <v>13</v>
      </c>
      <c r="H756">
        <f t="shared" si="47"/>
        <v>32</v>
      </c>
      <c r="I756">
        <v>3</v>
      </c>
      <c r="J756" s="7">
        <v>6334.34</v>
      </c>
      <c r="K756" t="s">
        <v>11</v>
      </c>
      <c r="L756" t="s">
        <v>11</v>
      </c>
      <c r="M756" t="s">
        <v>246</v>
      </c>
    </row>
    <row r="757" spans="1:13" x14ac:dyDescent="0.25">
      <c r="A757" t="s">
        <v>787</v>
      </c>
      <c r="B757">
        <v>1986</v>
      </c>
      <c r="C757">
        <f t="shared" si="45"/>
        <v>9</v>
      </c>
      <c r="D757" t="str">
        <f t="shared" si="46"/>
        <v>25-9-1986</v>
      </c>
      <c r="E757" t="s">
        <v>20</v>
      </c>
      <c r="F757" s="14" t="str">
        <f t="shared" si="44"/>
        <v>25-Sep-1986</v>
      </c>
      <c r="G757">
        <v>25</v>
      </c>
      <c r="H757">
        <f t="shared" si="47"/>
        <v>36</v>
      </c>
      <c r="I757">
        <v>3</v>
      </c>
      <c r="J757" s="7">
        <v>6335.64</v>
      </c>
      <c r="K757" t="s">
        <v>11</v>
      </c>
      <c r="L757" t="s">
        <v>11</v>
      </c>
      <c r="M757" t="s">
        <v>13</v>
      </c>
    </row>
    <row r="758" spans="1:13" x14ac:dyDescent="0.25">
      <c r="A758" t="s">
        <v>788</v>
      </c>
      <c r="B758">
        <v>1983</v>
      </c>
      <c r="C758">
        <f t="shared" si="45"/>
        <v>10</v>
      </c>
      <c r="D758" t="str">
        <f t="shared" si="46"/>
        <v>21-10-1983</v>
      </c>
      <c r="E758" t="s">
        <v>36</v>
      </c>
      <c r="F758" s="14" t="str">
        <f t="shared" si="44"/>
        <v>21-Oct-1983</v>
      </c>
      <c r="G758">
        <v>21</v>
      </c>
      <c r="H758">
        <f t="shared" si="47"/>
        <v>39</v>
      </c>
      <c r="I758">
        <v>2</v>
      </c>
      <c r="J758" s="7">
        <v>6338.08</v>
      </c>
      <c r="K758" t="s">
        <v>11</v>
      </c>
      <c r="L758" t="s">
        <v>16</v>
      </c>
      <c r="M758" t="s">
        <v>13</v>
      </c>
    </row>
    <row r="759" spans="1:13" x14ac:dyDescent="0.25">
      <c r="A759" t="s">
        <v>789</v>
      </c>
      <c r="B759">
        <v>1983</v>
      </c>
      <c r="C759">
        <f t="shared" si="45"/>
        <v>8</v>
      </c>
      <c r="D759" t="str">
        <f t="shared" si="46"/>
        <v>19-8-1983</v>
      </c>
      <c r="E759" t="s">
        <v>34</v>
      </c>
      <c r="F759" s="14" t="str">
        <f t="shared" si="44"/>
        <v>19-Aug-1983</v>
      </c>
      <c r="G759">
        <v>19</v>
      </c>
      <c r="H759">
        <f t="shared" si="47"/>
        <v>39</v>
      </c>
      <c r="I759">
        <v>2</v>
      </c>
      <c r="J759" s="7">
        <v>6356.27</v>
      </c>
      <c r="K759" t="s">
        <v>12</v>
      </c>
      <c r="L759" t="s">
        <v>11</v>
      </c>
      <c r="M759" t="s">
        <v>13</v>
      </c>
    </row>
    <row r="760" spans="1:13" x14ac:dyDescent="0.25">
      <c r="A760" t="s">
        <v>790</v>
      </c>
      <c r="B760">
        <v>1980</v>
      </c>
      <c r="C760">
        <f t="shared" si="45"/>
        <v>10</v>
      </c>
      <c r="D760" t="str">
        <f t="shared" si="46"/>
        <v>30-10-1980</v>
      </c>
      <c r="E760" t="s">
        <v>36</v>
      </c>
      <c r="F760" s="14" t="str">
        <f t="shared" si="44"/>
        <v>30-Oct-1980</v>
      </c>
      <c r="G760">
        <v>30</v>
      </c>
      <c r="H760">
        <f t="shared" si="47"/>
        <v>42</v>
      </c>
      <c r="I760">
        <v>0</v>
      </c>
      <c r="J760" s="7">
        <v>6358.78</v>
      </c>
      <c r="K760" t="s">
        <v>11</v>
      </c>
      <c r="L760" t="s">
        <v>16</v>
      </c>
      <c r="M760" t="s">
        <v>23</v>
      </c>
    </row>
    <row r="761" spans="1:13" x14ac:dyDescent="0.25">
      <c r="A761" t="s">
        <v>791</v>
      </c>
      <c r="B761">
        <v>1989</v>
      </c>
      <c r="C761">
        <f t="shared" si="45"/>
        <v>6</v>
      </c>
      <c r="D761" t="str">
        <f t="shared" si="46"/>
        <v>24-6-1989</v>
      </c>
      <c r="E761" t="s">
        <v>18</v>
      </c>
      <c r="F761" s="14" t="str">
        <f t="shared" si="44"/>
        <v>24-Jun-1989</v>
      </c>
      <c r="G761">
        <v>24</v>
      </c>
      <c r="H761">
        <f t="shared" si="47"/>
        <v>33</v>
      </c>
      <c r="I761">
        <v>3</v>
      </c>
      <c r="J761" s="7">
        <v>6360.99</v>
      </c>
      <c r="K761" t="s">
        <v>11</v>
      </c>
      <c r="L761" t="s">
        <v>11</v>
      </c>
      <c r="M761" t="s">
        <v>23</v>
      </c>
    </row>
    <row r="762" spans="1:13" x14ac:dyDescent="0.25">
      <c r="A762" t="s">
        <v>792</v>
      </c>
      <c r="B762">
        <v>1996</v>
      </c>
      <c r="C762">
        <f t="shared" si="45"/>
        <v>7</v>
      </c>
      <c r="D762" t="str">
        <f t="shared" si="46"/>
        <v>7-7-1996</v>
      </c>
      <c r="E762" t="s">
        <v>10</v>
      </c>
      <c r="F762" s="14" t="str">
        <f t="shared" si="44"/>
        <v>7-Jul-1996</v>
      </c>
      <c r="G762">
        <v>7</v>
      </c>
      <c r="H762">
        <f t="shared" si="47"/>
        <v>26</v>
      </c>
      <c r="I762">
        <v>0</v>
      </c>
      <c r="J762" s="7">
        <v>6361.47</v>
      </c>
      <c r="K762" t="s">
        <v>11</v>
      </c>
      <c r="L762" t="s">
        <v>12</v>
      </c>
      <c r="M762" t="s">
        <v>299</v>
      </c>
    </row>
    <row r="763" spans="1:13" x14ac:dyDescent="0.25">
      <c r="A763" t="s">
        <v>793</v>
      </c>
      <c r="B763">
        <v>1970</v>
      </c>
      <c r="C763">
        <f t="shared" si="45"/>
        <v>11</v>
      </c>
      <c r="D763" t="str">
        <f t="shared" si="46"/>
        <v>9-11-1970</v>
      </c>
      <c r="E763" t="s">
        <v>15</v>
      </c>
      <c r="F763" s="14" t="str">
        <f t="shared" si="44"/>
        <v>9-Nov-1970</v>
      </c>
      <c r="G763">
        <v>9</v>
      </c>
      <c r="H763">
        <f t="shared" si="47"/>
        <v>52</v>
      </c>
      <c r="I763">
        <v>0</v>
      </c>
      <c r="J763" s="7">
        <v>6367.31</v>
      </c>
      <c r="K763" t="s">
        <v>11</v>
      </c>
      <c r="L763" t="s">
        <v>16</v>
      </c>
      <c r="M763" t="s">
        <v>13</v>
      </c>
    </row>
    <row r="764" spans="1:13" x14ac:dyDescent="0.25">
      <c r="A764" t="s">
        <v>794</v>
      </c>
      <c r="B764">
        <v>1984</v>
      </c>
      <c r="C764">
        <f t="shared" si="45"/>
        <v>8</v>
      </c>
      <c r="D764" t="str">
        <f t="shared" si="46"/>
        <v>13-8-1984</v>
      </c>
      <c r="E764" t="s">
        <v>34</v>
      </c>
      <c r="F764" s="14" t="str">
        <f t="shared" si="44"/>
        <v>13-Aug-1984</v>
      </c>
      <c r="G764">
        <v>13</v>
      </c>
      <c r="H764">
        <f t="shared" si="47"/>
        <v>38</v>
      </c>
      <c r="I764">
        <v>1</v>
      </c>
      <c r="J764" s="7">
        <v>6373.56</v>
      </c>
      <c r="K764" t="s">
        <v>11</v>
      </c>
      <c r="L764" t="s">
        <v>16</v>
      </c>
      <c r="M764" t="s">
        <v>23</v>
      </c>
    </row>
    <row r="765" spans="1:13" x14ac:dyDescent="0.25">
      <c r="A765" t="s">
        <v>795</v>
      </c>
      <c r="B765">
        <v>1976</v>
      </c>
      <c r="C765">
        <f t="shared" si="45"/>
        <v>11</v>
      </c>
      <c r="D765" t="str">
        <f t="shared" si="46"/>
        <v>18-11-1976</v>
      </c>
      <c r="E765" t="s">
        <v>15</v>
      </c>
      <c r="F765" s="14" t="str">
        <f t="shared" si="44"/>
        <v>18-Nov-1976</v>
      </c>
      <c r="G765">
        <v>18</v>
      </c>
      <c r="H765">
        <f t="shared" si="47"/>
        <v>46</v>
      </c>
      <c r="I765">
        <v>2</v>
      </c>
      <c r="J765" s="7">
        <v>6374.16</v>
      </c>
      <c r="K765" t="s">
        <v>11</v>
      </c>
      <c r="L765" t="s">
        <v>11</v>
      </c>
      <c r="M765" t="s">
        <v>13</v>
      </c>
    </row>
    <row r="766" spans="1:13" x14ac:dyDescent="0.25">
      <c r="A766" t="s">
        <v>796</v>
      </c>
      <c r="B766">
        <v>1982</v>
      </c>
      <c r="C766">
        <f t="shared" si="45"/>
        <v>8</v>
      </c>
      <c r="D766" t="str">
        <f t="shared" si="46"/>
        <v>6-8-1982</v>
      </c>
      <c r="E766" t="s">
        <v>34</v>
      </c>
      <c r="F766" s="14" t="str">
        <f t="shared" si="44"/>
        <v>6-Aug-1982</v>
      </c>
      <c r="G766">
        <v>6</v>
      </c>
      <c r="H766">
        <f t="shared" si="47"/>
        <v>40</v>
      </c>
      <c r="I766">
        <v>1</v>
      </c>
      <c r="J766" s="7">
        <v>6389.38</v>
      </c>
      <c r="K766" t="s">
        <v>16</v>
      </c>
      <c r="L766" t="s">
        <v>11</v>
      </c>
      <c r="M766" t="s">
        <v>23</v>
      </c>
    </row>
    <row r="767" spans="1:13" x14ac:dyDescent="0.25">
      <c r="A767" t="s">
        <v>797</v>
      </c>
      <c r="B767">
        <v>1997</v>
      </c>
      <c r="C767">
        <f t="shared" si="45"/>
        <v>8</v>
      </c>
      <c r="D767" t="str">
        <f t="shared" si="46"/>
        <v>16-8-1997</v>
      </c>
      <c r="E767" t="s">
        <v>34</v>
      </c>
      <c r="F767" s="14" t="str">
        <f t="shared" si="44"/>
        <v>16-Aug-1997</v>
      </c>
      <c r="G767">
        <v>16</v>
      </c>
      <c r="H767">
        <f t="shared" si="47"/>
        <v>25</v>
      </c>
      <c r="I767">
        <v>0</v>
      </c>
      <c r="J767" s="7">
        <v>6389.53</v>
      </c>
      <c r="K767" t="s">
        <v>11</v>
      </c>
      <c r="L767" t="s">
        <v>11</v>
      </c>
      <c r="M767" t="s">
        <v>299</v>
      </c>
    </row>
    <row r="768" spans="1:13" x14ac:dyDescent="0.25">
      <c r="A768" t="s">
        <v>798</v>
      </c>
      <c r="B768">
        <v>1982</v>
      </c>
      <c r="C768">
        <f t="shared" si="45"/>
        <v>10</v>
      </c>
      <c r="D768" t="str">
        <f t="shared" si="46"/>
        <v>28-10-1982</v>
      </c>
      <c r="E768" t="s">
        <v>36</v>
      </c>
      <c r="F768" s="14" t="str">
        <f t="shared" si="44"/>
        <v>28-Oct-1982</v>
      </c>
      <c r="G768">
        <v>28</v>
      </c>
      <c r="H768">
        <f t="shared" si="47"/>
        <v>40</v>
      </c>
      <c r="I768">
        <v>1</v>
      </c>
      <c r="J768" s="7">
        <v>6393.6</v>
      </c>
      <c r="K768" t="s">
        <v>11</v>
      </c>
      <c r="L768" t="s">
        <v>16</v>
      </c>
      <c r="M768" t="s">
        <v>23</v>
      </c>
    </row>
    <row r="769" spans="1:13" x14ac:dyDescent="0.25">
      <c r="A769" t="s">
        <v>799</v>
      </c>
      <c r="B769">
        <v>1987</v>
      </c>
      <c r="C769">
        <f t="shared" si="45"/>
        <v>9</v>
      </c>
      <c r="D769" t="str">
        <f t="shared" si="46"/>
        <v>9-9-1987</v>
      </c>
      <c r="E769" t="s">
        <v>20</v>
      </c>
      <c r="F769" s="14" t="str">
        <f t="shared" si="44"/>
        <v>9-Sep-1987</v>
      </c>
      <c r="G769">
        <v>9</v>
      </c>
      <c r="H769">
        <f t="shared" si="47"/>
        <v>35</v>
      </c>
      <c r="I769">
        <v>2</v>
      </c>
      <c r="J769" s="7">
        <v>6402.29</v>
      </c>
      <c r="K769" t="s">
        <v>11</v>
      </c>
      <c r="L769" t="s">
        <v>12</v>
      </c>
      <c r="M769" t="s">
        <v>246</v>
      </c>
    </row>
    <row r="770" spans="1:13" x14ac:dyDescent="0.25">
      <c r="A770" t="s">
        <v>800</v>
      </c>
      <c r="B770">
        <v>1985</v>
      </c>
      <c r="C770">
        <f t="shared" si="45"/>
        <v>12</v>
      </c>
      <c r="D770" t="str">
        <f t="shared" si="46"/>
        <v>10-12-1985</v>
      </c>
      <c r="E770" t="s">
        <v>30</v>
      </c>
      <c r="F770" s="14" t="str">
        <f t="shared" ref="F770:F833" si="48">CONCATENATE(G770,"-",E770,"-",B770)</f>
        <v>10-Dec-1985</v>
      </c>
      <c r="G770">
        <v>10</v>
      </c>
      <c r="H770">
        <f t="shared" si="47"/>
        <v>37</v>
      </c>
      <c r="I770">
        <v>2</v>
      </c>
      <c r="J770" s="7">
        <v>6406.41</v>
      </c>
      <c r="K770" t="s">
        <v>16</v>
      </c>
      <c r="L770" t="s">
        <v>12</v>
      </c>
      <c r="M770" t="s">
        <v>275</v>
      </c>
    </row>
    <row r="771" spans="1:13" x14ac:dyDescent="0.25">
      <c r="A771" t="s">
        <v>801</v>
      </c>
      <c r="B771">
        <v>1970</v>
      </c>
      <c r="C771">
        <f t="shared" ref="C771:C834" si="49">MONTH(DATEVALUE(F771))</f>
        <v>8</v>
      </c>
      <c r="D771" t="str">
        <f t="shared" ref="D771:D834" si="50">CONCATENATE(G771,"-",C771,"-",B771)</f>
        <v>20-8-1970</v>
      </c>
      <c r="E771" t="s">
        <v>34</v>
      </c>
      <c r="F771" s="14" t="str">
        <f t="shared" si="48"/>
        <v>20-Aug-1970</v>
      </c>
      <c r="G771">
        <v>20</v>
      </c>
      <c r="H771">
        <f t="shared" si="47"/>
        <v>52</v>
      </c>
      <c r="I771">
        <v>0</v>
      </c>
      <c r="J771" s="7">
        <v>6407.05</v>
      </c>
      <c r="K771" t="s">
        <v>11</v>
      </c>
      <c r="L771" t="s">
        <v>16</v>
      </c>
      <c r="M771" t="s">
        <v>13</v>
      </c>
    </row>
    <row r="772" spans="1:13" x14ac:dyDescent="0.25">
      <c r="A772" t="s">
        <v>802</v>
      </c>
      <c r="B772">
        <v>1971</v>
      </c>
      <c r="C772">
        <f t="shared" si="49"/>
        <v>8</v>
      </c>
      <c r="D772" t="str">
        <f t="shared" si="50"/>
        <v>22-8-1971</v>
      </c>
      <c r="E772" t="s">
        <v>34</v>
      </c>
      <c r="F772" s="14" t="str">
        <f t="shared" si="48"/>
        <v>22-Aug-1971</v>
      </c>
      <c r="G772">
        <v>22</v>
      </c>
      <c r="H772">
        <f t="shared" si="47"/>
        <v>51</v>
      </c>
      <c r="I772">
        <v>0</v>
      </c>
      <c r="J772" s="7">
        <v>6412.34</v>
      </c>
      <c r="K772" t="s">
        <v>11</v>
      </c>
      <c r="L772" t="s">
        <v>12</v>
      </c>
      <c r="M772" t="s">
        <v>13</v>
      </c>
    </row>
    <row r="773" spans="1:13" x14ac:dyDescent="0.25">
      <c r="A773" t="s">
        <v>803</v>
      </c>
      <c r="B773">
        <v>1987</v>
      </c>
      <c r="C773">
        <f t="shared" si="49"/>
        <v>9</v>
      </c>
      <c r="D773" t="str">
        <f t="shared" si="50"/>
        <v>4-9-1987</v>
      </c>
      <c r="E773" t="s">
        <v>20</v>
      </c>
      <c r="F773" s="14" t="str">
        <f t="shared" si="48"/>
        <v>4-Sep-1987</v>
      </c>
      <c r="G773">
        <v>4</v>
      </c>
      <c r="H773">
        <f t="shared" ref="H773:H836" si="51">DATEDIF(F773,$P$2,"Y")</f>
        <v>35</v>
      </c>
      <c r="I773">
        <v>3</v>
      </c>
      <c r="J773" s="7">
        <v>6414.18</v>
      </c>
      <c r="K773" t="s">
        <v>11</v>
      </c>
      <c r="L773" t="s">
        <v>11</v>
      </c>
      <c r="M773" t="s">
        <v>41</v>
      </c>
    </row>
    <row r="774" spans="1:13" x14ac:dyDescent="0.25">
      <c r="A774" t="s">
        <v>804</v>
      </c>
      <c r="B774">
        <v>1976</v>
      </c>
      <c r="C774">
        <f t="shared" si="49"/>
        <v>12</v>
      </c>
      <c r="D774" t="str">
        <f t="shared" si="50"/>
        <v>30-12-1976</v>
      </c>
      <c r="E774" t="s">
        <v>30</v>
      </c>
      <c r="F774" s="14" t="str">
        <f t="shared" si="48"/>
        <v>30-Dec-1976</v>
      </c>
      <c r="G774">
        <v>30</v>
      </c>
      <c r="H774">
        <f t="shared" si="51"/>
        <v>46</v>
      </c>
      <c r="I774">
        <v>2</v>
      </c>
      <c r="J774" s="7">
        <v>6417.28</v>
      </c>
      <c r="K774" t="s">
        <v>11</v>
      </c>
      <c r="L774" t="s">
        <v>12</v>
      </c>
      <c r="M774" t="s">
        <v>13</v>
      </c>
    </row>
    <row r="775" spans="1:13" x14ac:dyDescent="0.25">
      <c r="A775" t="s">
        <v>805</v>
      </c>
      <c r="B775">
        <v>1975</v>
      </c>
      <c r="C775">
        <f t="shared" si="49"/>
        <v>8</v>
      </c>
      <c r="D775" t="str">
        <f t="shared" si="50"/>
        <v>5-8-1975</v>
      </c>
      <c r="E775" t="s">
        <v>34</v>
      </c>
      <c r="F775" s="14" t="str">
        <f t="shared" si="48"/>
        <v>5-Aug-1975</v>
      </c>
      <c r="G775">
        <v>5</v>
      </c>
      <c r="H775">
        <f t="shared" si="51"/>
        <v>47</v>
      </c>
      <c r="I775">
        <v>1</v>
      </c>
      <c r="J775" s="7">
        <v>6423.48</v>
      </c>
      <c r="K775" t="s">
        <v>11</v>
      </c>
      <c r="L775" t="s">
        <v>12</v>
      </c>
      <c r="M775" t="s">
        <v>13</v>
      </c>
    </row>
    <row r="776" spans="1:13" x14ac:dyDescent="0.25">
      <c r="A776" t="s">
        <v>806</v>
      </c>
      <c r="B776">
        <v>1985</v>
      </c>
      <c r="C776">
        <f t="shared" si="49"/>
        <v>7</v>
      </c>
      <c r="D776" t="str">
        <f t="shared" si="50"/>
        <v>22-7-1985</v>
      </c>
      <c r="E776" t="s">
        <v>10</v>
      </c>
      <c r="F776" s="14" t="str">
        <f t="shared" si="48"/>
        <v>22-Jul-1985</v>
      </c>
      <c r="G776">
        <v>22</v>
      </c>
      <c r="H776">
        <f t="shared" si="51"/>
        <v>37</v>
      </c>
      <c r="I776">
        <v>3</v>
      </c>
      <c r="J776" s="7">
        <v>6435.62</v>
      </c>
      <c r="K776" t="s">
        <v>12</v>
      </c>
      <c r="L776" t="s">
        <v>11</v>
      </c>
      <c r="M776" t="s">
        <v>13</v>
      </c>
    </row>
    <row r="777" spans="1:13" x14ac:dyDescent="0.25">
      <c r="A777" t="s">
        <v>807</v>
      </c>
      <c r="B777">
        <v>1984</v>
      </c>
      <c r="C777">
        <f t="shared" si="49"/>
        <v>8</v>
      </c>
      <c r="D777" t="str">
        <f t="shared" si="50"/>
        <v>26-8-1984</v>
      </c>
      <c r="E777" t="s">
        <v>34</v>
      </c>
      <c r="F777" s="14" t="str">
        <f t="shared" si="48"/>
        <v>26-Aug-1984</v>
      </c>
      <c r="G777">
        <v>26</v>
      </c>
      <c r="H777">
        <f t="shared" si="51"/>
        <v>38</v>
      </c>
      <c r="I777">
        <v>2</v>
      </c>
      <c r="J777" s="7">
        <v>6455.86</v>
      </c>
      <c r="K777" t="s">
        <v>12</v>
      </c>
      <c r="L777" t="s">
        <v>12</v>
      </c>
      <c r="M777" t="s">
        <v>23</v>
      </c>
    </row>
    <row r="778" spans="1:13" x14ac:dyDescent="0.25">
      <c r="A778" t="s">
        <v>808</v>
      </c>
      <c r="B778">
        <v>1984</v>
      </c>
      <c r="C778">
        <f t="shared" si="49"/>
        <v>11</v>
      </c>
      <c r="D778" t="str">
        <f t="shared" si="50"/>
        <v>1-11-1984</v>
      </c>
      <c r="E778" t="s">
        <v>15</v>
      </c>
      <c r="F778" s="14" t="str">
        <f t="shared" si="48"/>
        <v>1-Nov-1984</v>
      </c>
      <c r="G778">
        <v>1</v>
      </c>
      <c r="H778">
        <f t="shared" si="51"/>
        <v>38</v>
      </c>
      <c r="I778">
        <v>2</v>
      </c>
      <c r="J778" s="7">
        <v>6457.84</v>
      </c>
      <c r="K778" t="s">
        <v>11</v>
      </c>
      <c r="L778" t="s">
        <v>12</v>
      </c>
      <c r="M778" t="s">
        <v>23</v>
      </c>
    </row>
    <row r="779" spans="1:13" x14ac:dyDescent="0.25">
      <c r="A779" t="s">
        <v>809</v>
      </c>
      <c r="B779">
        <v>1981</v>
      </c>
      <c r="C779">
        <f t="shared" si="49"/>
        <v>7</v>
      </c>
      <c r="D779" t="str">
        <f t="shared" si="50"/>
        <v>27-7-1981</v>
      </c>
      <c r="E779" t="s">
        <v>10</v>
      </c>
      <c r="F779" s="14" t="str">
        <f t="shared" si="48"/>
        <v>27-Jul-1981</v>
      </c>
      <c r="G779">
        <v>27</v>
      </c>
      <c r="H779">
        <f t="shared" si="51"/>
        <v>41</v>
      </c>
      <c r="I779">
        <v>1</v>
      </c>
      <c r="J779" s="7">
        <v>6473.15</v>
      </c>
      <c r="K779" t="s">
        <v>11</v>
      </c>
      <c r="L779" t="s">
        <v>11</v>
      </c>
      <c r="M779" t="s">
        <v>13</v>
      </c>
    </row>
    <row r="780" spans="1:13" x14ac:dyDescent="0.25">
      <c r="A780" t="s">
        <v>810</v>
      </c>
      <c r="B780">
        <v>1980</v>
      </c>
      <c r="C780">
        <f t="shared" si="49"/>
        <v>6</v>
      </c>
      <c r="D780" t="str">
        <f t="shared" si="50"/>
        <v>8-6-1980</v>
      </c>
      <c r="E780" t="s">
        <v>18</v>
      </c>
      <c r="F780" s="14" t="str">
        <f t="shared" si="48"/>
        <v>8-Jun-1980</v>
      </c>
      <c r="G780">
        <v>8</v>
      </c>
      <c r="H780">
        <f t="shared" si="51"/>
        <v>43</v>
      </c>
      <c r="I780">
        <v>0</v>
      </c>
      <c r="J780" s="7">
        <v>6474.01</v>
      </c>
      <c r="K780" t="s">
        <v>11</v>
      </c>
      <c r="L780" t="s">
        <v>12</v>
      </c>
      <c r="M780" t="s">
        <v>41</v>
      </c>
    </row>
    <row r="781" spans="1:13" x14ac:dyDescent="0.25">
      <c r="A781" t="s">
        <v>811</v>
      </c>
      <c r="B781">
        <v>1970</v>
      </c>
      <c r="C781">
        <f t="shared" si="49"/>
        <v>12</v>
      </c>
      <c r="D781" t="str">
        <f t="shared" si="50"/>
        <v>1-12-1970</v>
      </c>
      <c r="E781" t="s">
        <v>30</v>
      </c>
      <c r="F781" s="14" t="str">
        <f t="shared" si="48"/>
        <v>1-Dec-1970</v>
      </c>
      <c r="G781">
        <v>1</v>
      </c>
      <c r="H781">
        <f t="shared" si="51"/>
        <v>52</v>
      </c>
      <c r="I781">
        <v>0</v>
      </c>
      <c r="J781" s="7">
        <v>6481.67</v>
      </c>
      <c r="K781" t="s">
        <v>11</v>
      </c>
      <c r="L781" t="s">
        <v>11</v>
      </c>
      <c r="M781" t="s">
        <v>13</v>
      </c>
    </row>
    <row r="782" spans="1:13" x14ac:dyDescent="0.25">
      <c r="A782" t="s">
        <v>812</v>
      </c>
      <c r="B782">
        <v>1982</v>
      </c>
      <c r="C782">
        <f t="shared" si="49"/>
        <v>10</v>
      </c>
      <c r="D782" t="str">
        <f t="shared" si="50"/>
        <v>9-10-1982</v>
      </c>
      <c r="E782" t="s">
        <v>36</v>
      </c>
      <c r="F782" s="14" t="str">
        <f t="shared" si="48"/>
        <v>9-Oct-1982</v>
      </c>
      <c r="G782">
        <v>9</v>
      </c>
      <c r="H782">
        <f t="shared" si="51"/>
        <v>40</v>
      </c>
      <c r="I782">
        <v>1</v>
      </c>
      <c r="J782" s="7">
        <v>6496.89</v>
      </c>
      <c r="K782" t="s">
        <v>11</v>
      </c>
      <c r="L782" t="s">
        <v>12</v>
      </c>
      <c r="M782" t="s">
        <v>41</v>
      </c>
    </row>
    <row r="783" spans="1:13" x14ac:dyDescent="0.25">
      <c r="A783" t="s">
        <v>813</v>
      </c>
      <c r="B783">
        <v>1982</v>
      </c>
      <c r="C783">
        <f t="shared" si="49"/>
        <v>8</v>
      </c>
      <c r="D783" t="str">
        <f t="shared" si="50"/>
        <v>28-8-1982</v>
      </c>
      <c r="E783" t="s">
        <v>34</v>
      </c>
      <c r="F783" s="14" t="str">
        <f t="shared" si="48"/>
        <v>28-Aug-1982</v>
      </c>
      <c r="G783">
        <v>28</v>
      </c>
      <c r="H783">
        <f t="shared" si="51"/>
        <v>40</v>
      </c>
      <c r="I783">
        <v>1</v>
      </c>
      <c r="J783" s="7">
        <v>6500.24</v>
      </c>
      <c r="K783" t="s">
        <v>11</v>
      </c>
      <c r="L783" t="s">
        <v>11</v>
      </c>
      <c r="M783" t="s">
        <v>13</v>
      </c>
    </row>
    <row r="784" spans="1:13" x14ac:dyDescent="0.25">
      <c r="A784" t="s">
        <v>814</v>
      </c>
      <c r="B784">
        <v>1994</v>
      </c>
      <c r="C784">
        <f t="shared" si="49"/>
        <v>7</v>
      </c>
      <c r="D784" t="str">
        <f t="shared" si="50"/>
        <v>7-7-1994</v>
      </c>
      <c r="E784" t="s">
        <v>10</v>
      </c>
      <c r="F784" s="14" t="str">
        <f t="shared" si="48"/>
        <v>7-Jul-1994</v>
      </c>
      <c r="G784">
        <v>7</v>
      </c>
      <c r="H784">
        <f t="shared" si="51"/>
        <v>28</v>
      </c>
      <c r="I784">
        <v>0</v>
      </c>
      <c r="J784" s="7">
        <v>6512.24</v>
      </c>
      <c r="K784" t="s">
        <v>11</v>
      </c>
      <c r="L784" t="s">
        <v>16</v>
      </c>
      <c r="M784" t="s">
        <v>299</v>
      </c>
    </row>
    <row r="785" spans="1:13" x14ac:dyDescent="0.25">
      <c r="A785" t="s">
        <v>815</v>
      </c>
      <c r="B785">
        <v>1976</v>
      </c>
      <c r="C785">
        <f t="shared" si="49"/>
        <v>10</v>
      </c>
      <c r="D785" t="str">
        <f t="shared" si="50"/>
        <v>23-10-1976</v>
      </c>
      <c r="E785" t="s">
        <v>36</v>
      </c>
      <c r="F785" s="14" t="str">
        <f t="shared" si="48"/>
        <v>23-Oct-1976</v>
      </c>
      <c r="G785">
        <v>23</v>
      </c>
      <c r="H785">
        <f t="shared" si="51"/>
        <v>46</v>
      </c>
      <c r="I785">
        <v>2</v>
      </c>
      <c r="J785" s="7">
        <v>6529.21</v>
      </c>
      <c r="K785" t="s">
        <v>11</v>
      </c>
      <c r="L785" t="s">
        <v>16</v>
      </c>
      <c r="M785" t="s">
        <v>13</v>
      </c>
    </row>
    <row r="786" spans="1:13" x14ac:dyDescent="0.25">
      <c r="A786" t="s">
        <v>816</v>
      </c>
      <c r="B786">
        <v>1982</v>
      </c>
      <c r="C786">
        <f t="shared" si="49"/>
        <v>8</v>
      </c>
      <c r="D786" t="str">
        <f t="shared" si="50"/>
        <v>12-8-1982</v>
      </c>
      <c r="E786" t="s">
        <v>34</v>
      </c>
      <c r="F786" s="14" t="str">
        <f t="shared" si="48"/>
        <v>12-Aug-1982</v>
      </c>
      <c r="G786">
        <v>12</v>
      </c>
      <c r="H786">
        <f t="shared" si="51"/>
        <v>40</v>
      </c>
      <c r="I786">
        <v>3</v>
      </c>
      <c r="J786" s="7">
        <v>6532.04</v>
      </c>
      <c r="K786" t="s">
        <v>11</v>
      </c>
      <c r="L786" t="s">
        <v>16</v>
      </c>
      <c r="M786" t="s">
        <v>13</v>
      </c>
    </row>
    <row r="787" spans="1:13" x14ac:dyDescent="0.25">
      <c r="A787" t="s">
        <v>817</v>
      </c>
      <c r="B787">
        <v>1982</v>
      </c>
      <c r="C787">
        <f t="shared" si="49"/>
        <v>10</v>
      </c>
      <c r="D787" t="str">
        <f t="shared" si="50"/>
        <v>2-10-1982</v>
      </c>
      <c r="E787" t="s">
        <v>36</v>
      </c>
      <c r="F787" s="14" t="str">
        <f t="shared" si="48"/>
        <v>2-Oct-1982</v>
      </c>
      <c r="G787">
        <v>2</v>
      </c>
      <c r="H787">
        <f t="shared" si="51"/>
        <v>40</v>
      </c>
      <c r="I787">
        <v>3</v>
      </c>
      <c r="J787" s="7">
        <v>6536.68</v>
      </c>
      <c r="K787" t="s">
        <v>11</v>
      </c>
      <c r="L787" t="s">
        <v>11</v>
      </c>
      <c r="M787" t="s">
        <v>23</v>
      </c>
    </row>
    <row r="788" spans="1:13" x14ac:dyDescent="0.25">
      <c r="A788" t="s">
        <v>818</v>
      </c>
      <c r="B788">
        <v>1969</v>
      </c>
      <c r="C788">
        <f t="shared" si="49"/>
        <v>12</v>
      </c>
      <c r="D788" t="str">
        <f t="shared" si="50"/>
        <v>3-12-1969</v>
      </c>
      <c r="E788" t="s">
        <v>30</v>
      </c>
      <c r="F788" s="14" t="str">
        <f t="shared" si="48"/>
        <v>3-Dec-1969</v>
      </c>
      <c r="G788">
        <v>3</v>
      </c>
      <c r="H788">
        <f t="shared" si="51"/>
        <v>53</v>
      </c>
      <c r="I788">
        <v>0</v>
      </c>
      <c r="J788" s="7">
        <v>6546.16</v>
      </c>
      <c r="K788" t="s">
        <v>11</v>
      </c>
      <c r="L788" t="s">
        <v>12</v>
      </c>
      <c r="M788" t="s">
        <v>13</v>
      </c>
    </row>
    <row r="789" spans="1:13" x14ac:dyDescent="0.25">
      <c r="A789" t="s">
        <v>819</v>
      </c>
      <c r="B789">
        <v>1986</v>
      </c>
      <c r="C789">
        <f t="shared" si="49"/>
        <v>12</v>
      </c>
      <c r="D789" t="str">
        <f t="shared" si="50"/>
        <v>18-12-1986</v>
      </c>
      <c r="E789" t="s">
        <v>30</v>
      </c>
      <c r="F789" s="14" t="str">
        <f t="shared" si="48"/>
        <v>18-Dec-1986</v>
      </c>
      <c r="G789">
        <v>18</v>
      </c>
      <c r="H789">
        <f t="shared" si="51"/>
        <v>36</v>
      </c>
      <c r="I789">
        <v>3</v>
      </c>
      <c r="J789" s="7">
        <v>6548.2</v>
      </c>
      <c r="K789" t="s">
        <v>11</v>
      </c>
      <c r="L789" t="s">
        <v>12</v>
      </c>
      <c r="M789" t="s">
        <v>23</v>
      </c>
    </row>
    <row r="790" spans="1:13" x14ac:dyDescent="0.25">
      <c r="A790" t="s">
        <v>820</v>
      </c>
      <c r="B790">
        <v>1989</v>
      </c>
      <c r="C790">
        <f t="shared" si="49"/>
        <v>8</v>
      </c>
      <c r="D790" t="str">
        <f t="shared" si="50"/>
        <v>6-8-1989</v>
      </c>
      <c r="E790" t="s">
        <v>34</v>
      </c>
      <c r="F790" s="14" t="str">
        <f t="shared" si="48"/>
        <v>6-Aug-1989</v>
      </c>
      <c r="G790">
        <v>6</v>
      </c>
      <c r="H790">
        <f t="shared" si="51"/>
        <v>33</v>
      </c>
      <c r="I790">
        <v>3</v>
      </c>
      <c r="J790" s="7">
        <v>6551.75</v>
      </c>
      <c r="K790" t="s">
        <v>11</v>
      </c>
      <c r="L790" t="s">
        <v>11</v>
      </c>
      <c r="M790" t="s">
        <v>246</v>
      </c>
    </row>
    <row r="791" spans="1:13" x14ac:dyDescent="0.25">
      <c r="A791" t="s">
        <v>821</v>
      </c>
      <c r="B791">
        <v>1968</v>
      </c>
      <c r="C791">
        <f t="shared" si="49"/>
        <v>12</v>
      </c>
      <c r="D791" t="str">
        <f t="shared" si="50"/>
        <v>11-12-1968</v>
      </c>
      <c r="E791" t="s">
        <v>30</v>
      </c>
      <c r="F791" s="14" t="str">
        <f t="shared" si="48"/>
        <v>11-Dec-1968</v>
      </c>
      <c r="G791">
        <v>11</v>
      </c>
      <c r="H791">
        <f t="shared" si="51"/>
        <v>54</v>
      </c>
      <c r="I791">
        <v>0</v>
      </c>
      <c r="J791" s="7">
        <v>6552.01</v>
      </c>
      <c r="K791" t="s">
        <v>12</v>
      </c>
      <c r="L791" t="s">
        <v>11</v>
      </c>
      <c r="M791" t="s">
        <v>13</v>
      </c>
    </row>
    <row r="792" spans="1:13" x14ac:dyDescent="0.25">
      <c r="A792" t="s">
        <v>822</v>
      </c>
      <c r="B792">
        <v>1984</v>
      </c>
      <c r="C792">
        <f t="shared" si="49"/>
        <v>9</v>
      </c>
      <c r="D792" t="str">
        <f t="shared" si="50"/>
        <v>20-9-1984</v>
      </c>
      <c r="E792" t="s">
        <v>20</v>
      </c>
      <c r="F792" s="14" t="str">
        <f t="shared" si="48"/>
        <v>20-Sep-1984</v>
      </c>
      <c r="G792">
        <v>20</v>
      </c>
      <c r="H792">
        <f t="shared" si="51"/>
        <v>38</v>
      </c>
      <c r="I792">
        <v>1</v>
      </c>
      <c r="J792" s="7">
        <v>6555.07</v>
      </c>
      <c r="K792" t="s">
        <v>11</v>
      </c>
      <c r="L792" t="s">
        <v>11</v>
      </c>
      <c r="M792" t="s">
        <v>246</v>
      </c>
    </row>
    <row r="793" spans="1:13" x14ac:dyDescent="0.25">
      <c r="A793" t="s">
        <v>823</v>
      </c>
      <c r="B793">
        <v>1981</v>
      </c>
      <c r="C793">
        <f t="shared" si="49"/>
        <v>7</v>
      </c>
      <c r="D793" t="str">
        <f t="shared" si="50"/>
        <v>20-7-1981</v>
      </c>
      <c r="E793" t="s">
        <v>10</v>
      </c>
      <c r="F793" s="14" t="str">
        <f t="shared" si="48"/>
        <v>20-Jul-1981</v>
      </c>
      <c r="G793">
        <v>20</v>
      </c>
      <c r="H793">
        <f t="shared" si="51"/>
        <v>41</v>
      </c>
      <c r="I793">
        <v>0</v>
      </c>
      <c r="J793" s="7">
        <v>6571.02</v>
      </c>
      <c r="K793" t="s">
        <v>11</v>
      </c>
      <c r="L793" t="s">
        <v>16</v>
      </c>
      <c r="M793" t="s">
        <v>23</v>
      </c>
    </row>
    <row r="794" spans="1:13" x14ac:dyDescent="0.25">
      <c r="A794" t="s">
        <v>824</v>
      </c>
      <c r="B794">
        <v>1984</v>
      </c>
      <c r="C794">
        <f t="shared" si="49"/>
        <v>10</v>
      </c>
      <c r="D794" t="str">
        <f t="shared" si="50"/>
        <v>5-10-1984</v>
      </c>
      <c r="E794" t="s">
        <v>36</v>
      </c>
      <c r="F794" s="14" t="str">
        <f t="shared" si="48"/>
        <v>5-Oct-1984</v>
      </c>
      <c r="G794">
        <v>5</v>
      </c>
      <c r="H794">
        <f t="shared" si="51"/>
        <v>38</v>
      </c>
      <c r="I794">
        <v>2</v>
      </c>
      <c r="J794" s="7">
        <v>6571.54</v>
      </c>
      <c r="K794" t="s">
        <v>11</v>
      </c>
      <c r="L794" t="s">
        <v>12</v>
      </c>
      <c r="M794" t="s">
        <v>41</v>
      </c>
    </row>
    <row r="795" spans="1:13" x14ac:dyDescent="0.25">
      <c r="A795" t="s">
        <v>825</v>
      </c>
      <c r="B795">
        <v>1982</v>
      </c>
      <c r="C795">
        <f t="shared" si="49"/>
        <v>11</v>
      </c>
      <c r="D795" t="str">
        <f t="shared" si="50"/>
        <v>22-11-1982</v>
      </c>
      <c r="E795" t="s">
        <v>15</v>
      </c>
      <c r="F795" s="14" t="str">
        <f t="shared" si="48"/>
        <v>22-Nov-1982</v>
      </c>
      <c r="G795">
        <v>22</v>
      </c>
      <c r="H795">
        <f t="shared" si="51"/>
        <v>40</v>
      </c>
      <c r="I795">
        <v>2</v>
      </c>
      <c r="J795" s="7">
        <v>6593.51</v>
      </c>
      <c r="K795" t="s">
        <v>11</v>
      </c>
      <c r="L795" t="s">
        <v>16</v>
      </c>
      <c r="M795" t="s">
        <v>13</v>
      </c>
    </row>
    <row r="796" spans="1:13" x14ac:dyDescent="0.25">
      <c r="A796" t="s">
        <v>826</v>
      </c>
      <c r="B796">
        <v>1982</v>
      </c>
      <c r="C796">
        <f t="shared" si="49"/>
        <v>12</v>
      </c>
      <c r="D796" t="str">
        <f t="shared" si="50"/>
        <v>29-12-1982</v>
      </c>
      <c r="E796" t="s">
        <v>30</v>
      </c>
      <c r="F796" s="14" t="str">
        <f t="shared" si="48"/>
        <v>29-Dec-1982</v>
      </c>
      <c r="G796">
        <v>29</v>
      </c>
      <c r="H796">
        <f t="shared" si="51"/>
        <v>40</v>
      </c>
      <c r="I796">
        <v>1</v>
      </c>
      <c r="J796" s="7">
        <v>6600.21</v>
      </c>
      <c r="K796" t="s">
        <v>12</v>
      </c>
      <c r="L796" t="s">
        <v>11</v>
      </c>
      <c r="M796" t="s">
        <v>167</v>
      </c>
    </row>
    <row r="797" spans="1:13" x14ac:dyDescent="0.25">
      <c r="A797" t="s">
        <v>827</v>
      </c>
      <c r="B797">
        <v>1982</v>
      </c>
      <c r="C797">
        <f t="shared" si="49"/>
        <v>11</v>
      </c>
      <c r="D797" t="str">
        <f t="shared" si="50"/>
        <v>7-11-1982</v>
      </c>
      <c r="E797" t="s">
        <v>15</v>
      </c>
      <c r="F797" s="14" t="str">
        <f t="shared" si="48"/>
        <v>7-Nov-1982</v>
      </c>
      <c r="G797">
        <v>7</v>
      </c>
      <c r="H797">
        <f t="shared" si="51"/>
        <v>40</v>
      </c>
      <c r="I797">
        <v>2</v>
      </c>
      <c r="J797" s="7">
        <v>6600.36</v>
      </c>
      <c r="K797" t="s">
        <v>11</v>
      </c>
      <c r="L797" t="s">
        <v>12</v>
      </c>
      <c r="M797" t="s">
        <v>41</v>
      </c>
    </row>
    <row r="798" spans="1:13" x14ac:dyDescent="0.25">
      <c r="A798" t="s">
        <v>828</v>
      </c>
      <c r="B798">
        <v>1982</v>
      </c>
      <c r="C798">
        <f t="shared" si="49"/>
        <v>8</v>
      </c>
      <c r="D798" t="str">
        <f t="shared" si="50"/>
        <v>28-8-1982</v>
      </c>
      <c r="E798" t="s">
        <v>34</v>
      </c>
      <c r="F798" s="14" t="str">
        <f t="shared" si="48"/>
        <v>28-Aug-1982</v>
      </c>
      <c r="G798">
        <v>28</v>
      </c>
      <c r="H798">
        <f t="shared" si="51"/>
        <v>40</v>
      </c>
      <c r="I798">
        <v>1</v>
      </c>
      <c r="J798" s="7">
        <v>6610.11</v>
      </c>
      <c r="K798" t="s">
        <v>12</v>
      </c>
      <c r="L798" t="s">
        <v>11</v>
      </c>
      <c r="M798" t="s">
        <v>163</v>
      </c>
    </row>
    <row r="799" spans="1:13" x14ac:dyDescent="0.25">
      <c r="A799" t="s">
        <v>829</v>
      </c>
      <c r="B799">
        <v>1973</v>
      </c>
      <c r="C799">
        <f t="shared" si="49"/>
        <v>8</v>
      </c>
      <c r="D799" t="str">
        <f t="shared" si="50"/>
        <v>29-8-1973</v>
      </c>
      <c r="E799" t="s">
        <v>34</v>
      </c>
      <c r="F799" s="14" t="str">
        <f t="shared" si="48"/>
        <v>29-Aug-1973</v>
      </c>
      <c r="G799">
        <v>29</v>
      </c>
      <c r="H799">
        <f t="shared" si="51"/>
        <v>49</v>
      </c>
      <c r="I799">
        <v>0</v>
      </c>
      <c r="J799" s="7">
        <v>6630.31</v>
      </c>
      <c r="K799" t="s">
        <v>11</v>
      </c>
      <c r="L799" t="s">
        <v>16</v>
      </c>
      <c r="M799" t="s">
        <v>13</v>
      </c>
    </row>
    <row r="800" spans="1:13" x14ac:dyDescent="0.25">
      <c r="A800" t="s">
        <v>830</v>
      </c>
      <c r="B800">
        <v>2003</v>
      </c>
      <c r="C800">
        <f t="shared" si="49"/>
        <v>9</v>
      </c>
      <c r="D800" t="str">
        <f t="shared" si="50"/>
        <v>4-9-2003</v>
      </c>
      <c r="E800" t="s">
        <v>20</v>
      </c>
      <c r="F800" s="14" t="str">
        <f t="shared" si="48"/>
        <v>4-Sep-2003</v>
      </c>
      <c r="G800">
        <v>4</v>
      </c>
      <c r="H800">
        <f t="shared" si="51"/>
        <v>19</v>
      </c>
      <c r="I800">
        <v>0</v>
      </c>
      <c r="J800" s="7">
        <v>6638.16</v>
      </c>
      <c r="K800" t="s">
        <v>11</v>
      </c>
      <c r="L800" t="s">
        <v>16</v>
      </c>
      <c r="M800" t="s">
        <v>23</v>
      </c>
    </row>
    <row r="801" spans="1:13" x14ac:dyDescent="0.25">
      <c r="A801" t="s">
        <v>831</v>
      </c>
      <c r="B801">
        <v>1990</v>
      </c>
      <c r="C801">
        <f t="shared" si="49"/>
        <v>6</v>
      </c>
      <c r="D801" t="str">
        <f t="shared" si="50"/>
        <v>6-6-1990</v>
      </c>
      <c r="E801" t="s">
        <v>18</v>
      </c>
      <c r="F801" s="14" t="str">
        <f t="shared" si="48"/>
        <v>6-Jun-1990</v>
      </c>
      <c r="G801">
        <v>6</v>
      </c>
      <c r="H801">
        <f t="shared" si="51"/>
        <v>33</v>
      </c>
      <c r="I801">
        <v>3</v>
      </c>
      <c r="J801" s="7">
        <v>6639.3</v>
      </c>
      <c r="K801" t="s">
        <v>11</v>
      </c>
      <c r="L801" t="s">
        <v>11</v>
      </c>
      <c r="M801" t="s">
        <v>299</v>
      </c>
    </row>
    <row r="802" spans="1:13" x14ac:dyDescent="0.25">
      <c r="A802" t="s">
        <v>832</v>
      </c>
      <c r="B802">
        <v>1984</v>
      </c>
      <c r="C802">
        <f t="shared" si="49"/>
        <v>12</v>
      </c>
      <c r="D802" t="str">
        <f t="shared" si="50"/>
        <v>8-12-1984</v>
      </c>
      <c r="E802" t="s">
        <v>30</v>
      </c>
      <c r="F802" s="14" t="str">
        <f t="shared" si="48"/>
        <v>8-Dec-1984</v>
      </c>
      <c r="G802">
        <v>8</v>
      </c>
      <c r="H802">
        <f t="shared" si="51"/>
        <v>38</v>
      </c>
      <c r="I802">
        <v>2</v>
      </c>
      <c r="J802" s="7">
        <v>6640.54</v>
      </c>
      <c r="K802" t="s">
        <v>11</v>
      </c>
      <c r="L802" t="s">
        <v>12</v>
      </c>
      <c r="M802" t="s">
        <v>165</v>
      </c>
    </row>
    <row r="803" spans="1:13" x14ac:dyDescent="0.25">
      <c r="A803" t="s">
        <v>833</v>
      </c>
      <c r="B803">
        <v>1970</v>
      </c>
      <c r="C803">
        <f t="shared" si="49"/>
        <v>11</v>
      </c>
      <c r="D803" t="str">
        <f t="shared" si="50"/>
        <v>8-11-1970</v>
      </c>
      <c r="E803" t="s">
        <v>15</v>
      </c>
      <c r="F803" s="14" t="str">
        <f t="shared" si="48"/>
        <v>8-Nov-1970</v>
      </c>
      <c r="G803">
        <v>8</v>
      </c>
      <c r="H803">
        <f t="shared" si="51"/>
        <v>52</v>
      </c>
      <c r="I803">
        <v>0</v>
      </c>
      <c r="J803" s="7">
        <v>6651.26</v>
      </c>
      <c r="K803" t="s">
        <v>11</v>
      </c>
      <c r="L803" t="s">
        <v>12</v>
      </c>
      <c r="M803" t="s">
        <v>13</v>
      </c>
    </row>
    <row r="804" spans="1:13" x14ac:dyDescent="0.25">
      <c r="A804" t="s">
        <v>834</v>
      </c>
      <c r="B804">
        <v>1984</v>
      </c>
      <c r="C804">
        <f t="shared" si="49"/>
        <v>7</v>
      </c>
      <c r="D804" t="str">
        <f t="shared" si="50"/>
        <v>1-7-1984</v>
      </c>
      <c r="E804" t="s">
        <v>10</v>
      </c>
      <c r="F804" s="14" t="str">
        <f t="shared" si="48"/>
        <v>1-Jul-1984</v>
      </c>
      <c r="G804">
        <v>1</v>
      </c>
      <c r="H804">
        <f t="shared" si="51"/>
        <v>38</v>
      </c>
      <c r="I804">
        <v>3</v>
      </c>
      <c r="J804" s="7">
        <v>6652.53</v>
      </c>
      <c r="K804" t="s">
        <v>12</v>
      </c>
      <c r="L804" t="s">
        <v>11</v>
      </c>
      <c r="M804" t="s">
        <v>13</v>
      </c>
    </row>
    <row r="805" spans="1:13" x14ac:dyDescent="0.25">
      <c r="A805" t="s">
        <v>835</v>
      </c>
      <c r="B805">
        <v>1989</v>
      </c>
      <c r="C805">
        <f t="shared" si="49"/>
        <v>11</v>
      </c>
      <c r="D805" t="str">
        <f t="shared" si="50"/>
        <v>19-11-1989</v>
      </c>
      <c r="E805" t="s">
        <v>15</v>
      </c>
      <c r="F805" s="14" t="str">
        <f t="shared" si="48"/>
        <v>19-Nov-1989</v>
      </c>
      <c r="G805">
        <v>19</v>
      </c>
      <c r="H805">
        <f t="shared" si="51"/>
        <v>33</v>
      </c>
      <c r="I805">
        <v>5</v>
      </c>
      <c r="J805" s="7">
        <v>6653.79</v>
      </c>
      <c r="K805" t="s">
        <v>11</v>
      </c>
      <c r="L805" t="s">
        <v>16</v>
      </c>
      <c r="M805" t="s">
        <v>13</v>
      </c>
    </row>
    <row r="806" spans="1:13" x14ac:dyDescent="0.25">
      <c r="A806" t="s">
        <v>836</v>
      </c>
      <c r="B806">
        <v>1982</v>
      </c>
      <c r="C806">
        <f t="shared" si="49"/>
        <v>9</v>
      </c>
      <c r="D806" t="str">
        <f t="shared" si="50"/>
        <v>27-9-1982</v>
      </c>
      <c r="E806" t="s">
        <v>20</v>
      </c>
      <c r="F806" s="14" t="str">
        <f t="shared" si="48"/>
        <v>27-Sep-1982</v>
      </c>
      <c r="G806">
        <v>27</v>
      </c>
      <c r="H806">
        <f t="shared" si="51"/>
        <v>40</v>
      </c>
      <c r="I806">
        <v>3</v>
      </c>
      <c r="J806" s="7">
        <v>6664.32</v>
      </c>
      <c r="K806" t="s">
        <v>11</v>
      </c>
      <c r="L806" t="s">
        <v>11</v>
      </c>
      <c r="M806" t="s">
        <v>13</v>
      </c>
    </row>
    <row r="807" spans="1:13" x14ac:dyDescent="0.25">
      <c r="A807" t="s">
        <v>837</v>
      </c>
      <c r="B807">
        <v>1981</v>
      </c>
      <c r="C807">
        <f t="shared" si="49"/>
        <v>9</v>
      </c>
      <c r="D807" t="str">
        <f t="shared" si="50"/>
        <v>17-9-1981</v>
      </c>
      <c r="E807" t="s">
        <v>20</v>
      </c>
      <c r="F807" s="14" t="str">
        <f t="shared" si="48"/>
        <v>17-Sep-1981</v>
      </c>
      <c r="G807">
        <v>17</v>
      </c>
      <c r="H807">
        <f t="shared" si="51"/>
        <v>41</v>
      </c>
      <c r="I807">
        <v>1</v>
      </c>
      <c r="J807" s="7">
        <v>6664.69</v>
      </c>
      <c r="K807" t="s">
        <v>12</v>
      </c>
      <c r="L807" t="s">
        <v>16</v>
      </c>
      <c r="M807" t="s">
        <v>23</v>
      </c>
    </row>
    <row r="808" spans="1:13" x14ac:dyDescent="0.25">
      <c r="A808" t="s">
        <v>838</v>
      </c>
      <c r="B808">
        <v>1989</v>
      </c>
      <c r="C808">
        <f t="shared" si="49"/>
        <v>10</v>
      </c>
      <c r="D808" t="str">
        <f t="shared" si="50"/>
        <v>20-10-1989</v>
      </c>
      <c r="E808" t="s">
        <v>36</v>
      </c>
      <c r="F808" s="14" t="str">
        <f t="shared" si="48"/>
        <v>20-Oct-1989</v>
      </c>
      <c r="G808">
        <v>20</v>
      </c>
      <c r="H808">
        <f t="shared" si="51"/>
        <v>33</v>
      </c>
      <c r="I808">
        <v>5</v>
      </c>
      <c r="J808" s="7">
        <v>6666.24</v>
      </c>
      <c r="K808" t="s">
        <v>12</v>
      </c>
      <c r="L808" t="s">
        <v>16</v>
      </c>
      <c r="M808" t="s">
        <v>41</v>
      </c>
    </row>
    <row r="809" spans="1:13" x14ac:dyDescent="0.25">
      <c r="A809" t="s">
        <v>839</v>
      </c>
      <c r="B809">
        <v>1985</v>
      </c>
      <c r="C809">
        <f t="shared" si="49"/>
        <v>7</v>
      </c>
      <c r="D809" t="str">
        <f t="shared" si="50"/>
        <v>9-7-1985</v>
      </c>
      <c r="E809" t="s">
        <v>10</v>
      </c>
      <c r="F809" s="14" t="str">
        <f t="shared" si="48"/>
        <v>9-Jul-1985</v>
      </c>
      <c r="G809">
        <v>9</v>
      </c>
      <c r="H809">
        <f t="shared" si="51"/>
        <v>37</v>
      </c>
      <c r="I809">
        <v>2</v>
      </c>
      <c r="J809" s="7">
        <v>6686.43</v>
      </c>
      <c r="K809" t="s">
        <v>11</v>
      </c>
      <c r="L809" t="s">
        <v>12</v>
      </c>
      <c r="M809" t="s">
        <v>23</v>
      </c>
    </row>
    <row r="810" spans="1:13" x14ac:dyDescent="0.25">
      <c r="A810" t="s">
        <v>840</v>
      </c>
      <c r="B810">
        <v>1968</v>
      </c>
      <c r="C810">
        <f t="shared" si="49"/>
        <v>7</v>
      </c>
      <c r="D810" t="str">
        <f t="shared" si="50"/>
        <v>13-7-1968</v>
      </c>
      <c r="E810" t="s">
        <v>10</v>
      </c>
      <c r="F810" s="14" t="str">
        <f t="shared" si="48"/>
        <v>13-Jul-1968</v>
      </c>
      <c r="G810">
        <v>13</v>
      </c>
      <c r="H810">
        <f t="shared" si="51"/>
        <v>54</v>
      </c>
      <c r="I810">
        <v>0</v>
      </c>
      <c r="J810" s="7">
        <v>6700.56</v>
      </c>
      <c r="K810" t="s">
        <v>12</v>
      </c>
      <c r="L810" t="s">
        <v>16</v>
      </c>
      <c r="M810" t="s">
        <v>23</v>
      </c>
    </row>
    <row r="811" spans="1:13" x14ac:dyDescent="0.25">
      <c r="A811" t="s">
        <v>841</v>
      </c>
      <c r="B811">
        <v>1971</v>
      </c>
      <c r="C811">
        <f t="shared" si="49"/>
        <v>12</v>
      </c>
      <c r="D811" t="str">
        <f t="shared" si="50"/>
        <v>12-12-1971</v>
      </c>
      <c r="E811" t="s">
        <v>30</v>
      </c>
      <c r="F811" s="14" t="str">
        <f t="shared" si="48"/>
        <v>12-Dec-1971</v>
      </c>
      <c r="G811">
        <v>12</v>
      </c>
      <c r="H811">
        <f t="shared" si="51"/>
        <v>51</v>
      </c>
      <c r="I811">
        <v>0</v>
      </c>
      <c r="J811" s="7">
        <v>6706.47</v>
      </c>
      <c r="K811" t="s">
        <v>11</v>
      </c>
      <c r="L811" t="s">
        <v>16</v>
      </c>
      <c r="M811" t="s">
        <v>13</v>
      </c>
    </row>
    <row r="812" spans="1:13" x14ac:dyDescent="0.25">
      <c r="A812" t="s">
        <v>842</v>
      </c>
      <c r="B812">
        <v>1983</v>
      </c>
      <c r="C812">
        <f t="shared" si="49"/>
        <v>6</v>
      </c>
      <c r="D812" t="str">
        <f t="shared" si="50"/>
        <v>12-6-1983</v>
      </c>
      <c r="E812" t="s">
        <v>18</v>
      </c>
      <c r="F812" s="14" t="str">
        <f t="shared" si="48"/>
        <v>12-Jun-1983</v>
      </c>
      <c r="G812">
        <v>12</v>
      </c>
      <c r="H812">
        <f t="shared" si="51"/>
        <v>39</v>
      </c>
      <c r="I812">
        <v>2</v>
      </c>
      <c r="J812" s="7">
        <v>6710.19</v>
      </c>
      <c r="K812" t="s">
        <v>12</v>
      </c>
      <c r="L812" t="s">
        <v>12</v>
      </c>
      <c r="M812" t="s">
        <v>23</v>
      </c>
    </row>
    <row r="813" spans="1:13" x14ac:dyDescent="0.25">
      <c r="A813" t="s">
        <v>843</v>
      </c>
      <c r="B813">
        <v>1994</v>
      </c>
      <c r="C813">
        <f t="shared" si="49"/>
        <v>6</v>
      </c>
      <c r="D813" t="str">
        <f t="shared" si="50"/>
        <v>13-6-1994</v>
      </c>
      <c r="E813" t="s">
        <v>18</v>
      </c>
      <c r="F813" s="14" t="str">
        <f t="shared" si="48"/>
        <v>13-Jun-1994</v>
      </c>
      <c r="G813">
        <v>13</v>
      </c>
      <c r="H813">
        <f t="shared" si="51"/>
        <v>28</v>
      </c>
      <c r="I813">
        <v>0</v>
      </c>
      <c r="J813" s="7">
        <v>6721.37</v>
      </c>
      <c r="K813" t="s">
        <v>11</v>
      </c>
      <c r="L813" t="s">
        <v>16</v>
      </c>
      <c r="M813" t="s">
        <v>23</v>
      </c>
    </row>
    <row r="814" spans="1:13" x14ac:dyDescent="0.25">
      <c r="A814" t="s">
        <v>844</v>
      </c>
      <c r="B814">
        <v>1978</v>
      </c>
      <c r="C814">
        <f t="shared" si="49"/>
        <v>10</v>
      </c>
      <c r="D814" t="str">
        <f t="shared" si="50"/>
        <v>21-10-1978</v>
      </c>
      <c r="E814" t="s">
        <v>36</v>
      </c>
      <c r="F814" s="14" t="str">
        <f t="shared" si="48"/>
        <v>21-Oct-1978</v>
      </c>
      <c r="G814">
        <v>21</v>
      </c>
      <c r="H814">
        <f t="shared" si="51"/>
        <v>44</v>
      </c>
      <c r="I814">
        <v>2</v>
      </c>
      <c r="J814" s="7">
        <v>6737.98</v>
      </c>
      <c r="K814" t="s">
        <v>11</v>
      </c>
      <c r="L814" t="s">
        <v>12</v>
      </c>
      <c r="M814" t="s">
        <v>13</v>
      </c>
    </row>
    <row r="815" spans="1:13" x14ac:dyDescent="0.25">
      <c r="A815" t="s">
        <v>845</v>
      </c>
      <c r="B815">
        <v>1968</v>
      </c>
      <c r="C815">
        <f t="shared" si="49"/>
        <v>7</v>
      </c>
      <c r="D815" t="str">
        <f t="shared" si="50"/>
        <v>18-7-1968</v>
      </c>
      <c r="E815" t="s">
        <v>10</v>
      </c>
      <c r="F815" s="14" t="str">
        <f t="shared" si="48"/>
        <v>18-Jul-1968</v>
      </c>
      <c r="G815">
        <v>18</v>
      </c>
      <c r="H815">
        <f t="shared" si="51"/>
        <v>54</v>
      </c>
      <c r="I815">
        <v>0</v>
      </c>
      <c r="J815" s="7">
        <v>6738.84</v>
      </c>
      <c r="K815" t="s">
        <v>12</v>
      </c>
      <c r="L815" t="s">
        <v>16</v>
      </c>
      <c r="M815" t="s">
        <v>23</v>
      </c>
    </row>
    <row r="816" spans="1:13" x14ac:dyDescent="0.25">
      <c r="A816" t="s">
        <v>846</v>
      </c>
      <c r="B816">
        <v>1986</v>
      </c>
      <c r="C816">
        <f t="shared" si="49"/>
        <v>8</v>
      </c>
      <c r="D816" t="str">
        <f t="shared" si="50"/>
        <v>7-8-1986</v>
      </c>
      <c r="E816" t="s">
        <v>34</v>
      </c>
      <c r="F816" s="14" t="str">
        <f t="shared" si="48"/>
        <v>7-Aug-1986</v>
      </c>
      <c r="G816">
        <v>7</v>
      </c>
      <c r="H816">
        <f t="shared" si="51"/>
        <v>36</v>
      </c>
      <c r="I816">
        <v>3</v>
      </c>
      <c r="J816" s="7">
        <v>6746.74</v>
      </c>
      <c r="K816" t="s">
        <v>12</v>
      </c>
      <c r="L816" t="s">
        <v>11</v>
      </c>
      <c r="M816" t="s">
        <v>167</v>
      </c>
    </row>
    <row r="817" spans="1:13" x14ac:dyDescent="0.25">
      <c r="A817" t="s">
        <v>847</v>
      </c>
      <c r="B817">
        <v>1986</v>
      </c>
      <c r="C817">
        <f t="shared" si="49"/>
        <v>6</v>
      </c>
      <c r="D817" t="str">
        <f t="shared" si="50"/>
        <v>5-6-1986</v>
      </c>
      <c r="E817" t="s">
        <v>18</v>
      </c>
      <c r="F817" s="14" t="str">
        <f t="shared" si="48"/>
        <v>5-Jun-1986</v>
      </c>
      <c r="G817">
        <v>5</v>
      </c>
      <c r="H817">
        <f t="shared" si="51"/>
        <v>37</v>
      </c>
      <c r="I817">
        <v>3</v>
      </c>
      <c r="J817" s="7">
        <v>6748.59</v>
      </c>
      <c r="K817" t="s">
        <v>12</v>
      </c>
      <c r="L817" t="s">
        <v>16</v>
      </c>
      <c r="M817" t="s">
        <v>167</v>
      </c>
    </row>
    <row r="818" spans="1:13" x14ac:dyDescent="0.25">
      <c r="A818" t="s">
        <v>848</v>
      </c>
      <c r="B818">
        <v>1970</v>
      </c>
      <c r="C818">
        <f t="shared" si="49"/>
        <v>6</v>
      </c>
      <c r="D818" t="str">
        <f t="shared" si="50"/>
        <v>17-6-1970</v>
      </c>
      <c r="E818" t="s">
        <v>18</v>
      </c>
      <c r="F818" s="14" t="str">
        <f t="shared" si="48"/>
        <v>17-Jun-1970</v>
      </c>
      <c r="G818">
        <v>17</v>
      </c>
      <c r="H818">
        <f t="shared" si="51"/>
        <v>52</v>
      </c>
      <c r="I818">
        <v>0</v>
      </c>
      <c r="J818" s="7">
        <v>6749.63</v>
      </c>
      <c r="K818" t="s">
        <v>11</v>
      </c>
      <c r="L818" t="s">
        <v>16</v>
      </c>
      <c r="M818" t="s">
        <v>13</v>
      </c>
    </row>
    <row r="819" spans="1:13" x14ac:dyDescent="0.25">
      <c r="A819" t="s">
        <v>849</v>
      </c>
      <c r="B819">
        <v>1966</v>
      </c>
      <c r="C819">
        <f t="shared" si="49"/>
        <v>12</v>
      </c>
      <c r="D819" t="str">
        <f t="shared" si="50"/>
        <v>9-12-1966</v>
      </c>
      <c r="E819" t="s">
        <v>30</v>
      </c>
      <c r="F819" s="14" t="str">
        <f t="shared" si="48"/>
        <v>9-Dec-1966</v>
      </c>
      <c r="G819">
        <v>9</v>
      </c>
      <c r="H819">
        <f t="shared" si="51"/>
        <v>56</v>
      </c>
      <c r="I819">
        <v>0</v>
      </c>
      <c r="J819" s="7">
        <v>6750.27</v>
      </c>
      <c r="K819" t="s">
        <v>12</v>
      </c>
      <c r="L819" t="s">
        <v>11</v>
      </c>
      <c r="M819" t="s">
        <v>13</v>
      </c>
    </row>
    <row r="820" spans="1:13" x14ac:dyDescent="0.25">
      <c r="A820" t="s">
        <v>850</v>
      </c>
      <c r="B820">
        <v>1988</v>
      </c>
      <c r="C820">
        <f t="shared" si="49"/>
        <v>10</v>
      </c>
      <c r="D820" t="str">
        <f t="shared" si="50"/>
        <v>10-10-1988</v>
      </c>
      <c r="E820" t="s">
        <v>36</v>
      </c>
      <c r="F820" s="14" t="str">
        <f t="shared" si="48"/>
        <v>10-Oct-1988</v>
      </c>
      <c r="G820">
        <v>10</v>
      </c>
      <c r="H820">
        <f t="shared" si="51"/>
        <v>34</v>
      </c>
      <c r="I820">
        <v>3</v>
      </c>
      <c r="J820" s="7">
        <v>6753.04</v>
      </c>
      <c r="K820" t="s">
        <v>11</v>
      </c>
      <c r="L820" t="s">
        <v>11</v>
      </c>
      <c r="M820" t="s">
        <v>246</v>
      </c>
    </row>
    <row r="821" spans="1:13" x14ac:dyDescent="0.25">
      <c r="A821" t="s">
        <v>851</v>
      </c>
      <c r="B821">
        <v>1981</v>
      </c>
      <c r="C821">
        <f t="shared" si="49"/>
        <v>9</v>
      </c>
      <c r="D821" t="str">
        <f t="shared" si="50"/>
        <v>21-9-1981</v>
      </c>
      <c r="E821" t="s">
        <v>20</v>
      </c>
      <c r="F821" s="14" t="str">
        <f t="shared" si="48"/>
        <v>21-Sep-1981</v>
      </c>
      <c r="G821">
        <v>21</v>
      </c>
      <c r="H821">
        <f t="shared" si="51"/>
        <v>41</v>
      </c>
      <c r="I821">
        <v>1</v>
      </c>
      <c r="J821" s="7">
        <v>6770.19</v>
      </c>
      <c r="K821" t="s">
        <v>11</v>
      </c>
      <c r="L821" t="s">
        <v>12</v>
      </c>
      <c r="M821" t="s">
        <v>13</v>
      </c>
    </row>
    <row r="822" spans="1:13" x14ac:dyDescent="0.25">
      <c r="A822" t="s">
        <v>852</v>
      </c>
      <c r="B822">
        <v>1981</v>
      </c>
      <c r="C822">
        <f t="shared" si="49"/>
        <v>9</v>
      </c>
      <c r="D822" t="str">
        <f t="shared" si="50"/>
        <v>3-9-1981</v>
      </c>
      <c r="E822" t="s">
        <v>20</v>
      </c>
      <c r="F822" s="14" t="str">
        <f t="shared" si="48"/>
        <v>3-Sep-1981</v>
      </c>
      <c r="G822">
        <v>3</v>
      </c>
      <c r="H822">
        <f t="shared" si="51"/>
        <v>41</v>
      </c>
      <c r="I822">
        <v>1</v>
      </c>
      <c r="J822" s="7">
        <v>6775.96</v>
      </c>
      <c r="K822" t="s">
        <v>11</v>
      </c>
      <c r="L822" t="s">
        <v>12</v>
      </c>
      <c r="M822" t="s">
        <v>41</v>
      </c>
    </row>
    <row r="823" spans="1:13" x14ac:dyDescent="0.25">
      <c r="A823" t="s">
        <v>853</v>
      </c>
      <c r="B823">
        <v>1981</v>
      </c>
      <c r="C823">
        <f t="shared" si="49"/>
        <v>10</v>
      </c>
      <c r="D823" t="str">
        <f t="shared" si="50"/>
        <v>8-10-1981</v>
      </c>
      <c r="E823" t="s">
        <v>36</v>
      </c>
      <c r="F823" s="14" t="str">
        <f t="shared" si="48"/>
        <v>8-Oct-1981</v>
      </c>
      <c r="G823">
        <v>8</v>
      </c>
      <c r="H823">
        <f t="shared" si="51"/>
        <v>41</v>
      </c>
      <c r="I823">
        <v>1</v>
      </c>
      <c r="J823" s="7">
        <v>6781.35</v>
      </c>
      <c r="K823" t="s">
        <v>11</v>
      </c>
      <c r="L823" t="s">
        <v>16</v>
      </c>
      <c r="M823" t="s">
        <v>13</v>
      </c>
    </row>
    <row r="824" spans="1:13" x14ac:dyDescent="0.25">
      <c r="A824" t="s">
        <v>854</v>
      </c>
      <c r="B824">
        <v>1980</v>
      </c>
      <c r="C824">
        <f t="shared" si="49"/>
        <v>11</v>
      </c>
      <c r="D824" t="str">
        <f t="shared" si="50"/>
        <v>23-11-1980</v>
      </c>
      <c r="E824" t="s">
        <v>15</v>
      </c>
      <c r="F824" s="14" t="str">
        <f t="shared" si="48"/>
        <v>23-Nov-1980</v>
      </c>
      <c r="G824">
        <v>23</v>
      </c>
      <c r="H824">
        <f t="shared" si="51"/>
        <v>42</v>
      </c>
      <c r="I824">
        <v>2</v>
      </c>
      <c r="J824" s="7">
        <v>6781.52</v>
      </c>
      <c r="K824" t="s">
        <v>11</v>
      </c>
      <c r="L824" t="s">
        <v>11</v>
      </c>
      <c r="M824" t="s">
        <v>13</v>
      </c>
    </row>
    <row r="825" spans="1:13" x14ac:dyDescent="0.25">
      <c r="A825" t="s">
        <v>855</v>
      </c>
      <c r="B825">
        <v>1985</v>
      </c>
      <c r="C825">
        <f t="shared" si="49"/>
        <v>12</v>
      </c>
      <c r="D825" t="str">
        <f t="shared" si="50"/>
        <v>24-12-1985</v>
      </c>
      <c r="E825" t="s">
        <v>30</v>
      </c>
      <c r="F825" s="14" t="str">
        <f t="shared" si="48"/>
        <v>24-Dec-1985</v>
      </c>
      <c r="G825">
        <v>24</v>
      </c>
      <c r="H825">
        <f t="shared" si="51"/>
        <v>37</v>
      </c>
      <c r="I825">
        <v>3</v>
      </c>
      <c r="J825" s="7">
        <v>6796.86</v>
      </c>
      <c r="K825" t="s">
        <v>12</v>
      </c>
      <c r="L825" t="s">
        <v>12</v>
      </c>
      <c r="M825" t="s">
        <v>23</v>
      </c>
    </row>
    <row r="826" spans="1:13" x14ac:dyDescent="0.25">
      <c r="A826" t="s">
        <v>856</v>
      </c>
      <c r="B826">
        <v>1991</v>
      </c>
      <c r="C826">
        <f t="shared" si="49"/>
        <v>6</v>
      </c>
      <c r="D826" t="str">
        <f t="shared" si="50"/>
        <v>29-6-1991</v>
      </c>
      <c r="E826" t="s">
        <v>18</v>
      </c>
      <c r="F826" s="14" t="str">
        <f t="shared" si="48"/>
        <v>29-Jun-1991</v>
      </c>
      <c r="G826">
        <v>29</v>
      </c>
      <c r="H826">
        <f t="shared" si="51"/>
        <v>31</v>
      </c>
      <c r="I826">
        <v>5</v>
      </c>
      <c r="J826" s="7">
        <v>6799.46</v>
      </c>
      <c r="K826" t="s">
        <v>16</v>
      </c>
      <c r="L826" t="s">
        <v>11</v>
      </c>
      <c r="M826" t="s">
        <v>275</v>
      </c>
    </row>
    <row r="827" spans="1:13" x14ac:dyDescent="0.25">
      <c r="A827" t="s">
        <v>857</v>
      </c>
      <c r="B827">
        <v>1975</v>
      </c>
      <c r="C827">
        <f t="shared" si="49"/>
        <v>8</v>
      </c>
      <c r="D827" t="str">
        <f t="shared" si="50"/>
        <v>17-8-1975</v>
      </c>
      <c r="E827" t="s">
        <v>34</v>
      </c>
      <c r="F827" s="14" t="str">
        <f t="shared" si="48"/>
        <v>17-Aug-1975</v>
      </c>
      <c r="G827">
        <v>17</v>
      </c>
      <c r="H827">
        <f t="shared" si="51"/>
        <v>47</v>
      </c>
      <c r="I827">
        <v>1</v>
      </c>
      <c r="J827" s="7">
        <v>6809.46</v>
      </c>
      <c r="K827" t="s">
        <v>11</v>
      </c>
      <c r="L827" t="s">
        <v>16</v>
      </c>
      <c r="M827" t="s">
        <v>23</v>
      </c>
    </row>
    <row r="828" spans="1:13" x14ac:dyDescent="0.25">
      <c r="A828" t="s">
        <v>858</v>
      </c>
      <c r="B828">
        <v>1994</v>
      </c>
      <c r="C828">
        <f t="shared" si="49"/>
        <v>7</v>
      </c>
      <c r="D828" t="str">
        <f t="shared" si="50"/>
        <v>8-7-1994</v>
      </c>
      <c r="E828" t="s">
        <v>10</v>
      </c>
      <c r="F828" s="14" t="str">
        <f t="shared" si="48"/>
        <v>8-Jul-1994</v>
      </c>
      <c r="G828">
        <v>8</v>
      </c>
      <c r="H828">
        <f t="shared" si="51"/>
        <v>28</v>
      </c>
      <c r="I828">
        <v>0</v>
      </c>
      <c r="J828" s="7">
        <v>6827.69</v>
      </c>
      <c r="K828" t="s">
        <v>11</v>
      </c>
      <c r="L828" t="s">
        <v>11</v>
      </c>
      <c r="M828" t="s">
        <v>299</v>
      </c>
    </row>
    <row r="829" spans="1:13" x14ac:dyDescent="0.25">
      <c r="A829" t="s">
        <v>859</v>
      </c>
      <c r="B829">
        <v>1979</v>
      </c>
      <c r="C829">
        <f t="shared" si="49"/>
        <v>7</v>
      </c>
      <c r="D829" t="str">
        <f t="shared" si="50"/>
        <v>15-7-1979</v>
      </c>
      <c r="E829" t="s">
        <v>10</v>
      </c>
      <c r="F829" s="14" t="str">
        <f t="shared" si="48"/>
        <v>15-Jul-1979</v>
      </c>
      <c r="G829">
        <v>15</v>
      </c>
      <c r="H829">
        <f t="shared" si="51"/>
        <v>43</v>
      </c>
      <c r="I829">
        <v>0</v>
      </c>
      <c r="J829" s="7">
        <v>6837.37</v>
      </c>
      <c r="K829" t="s">
        <v>12</v>
      </c>
      <c r="L829" t="s">
        <v>16</v>
      </c>
      <c r="M829" t="s">
        <v>167</v>
      </c>
    </row>
    <row r="830" spans="1:13" x14ac:dyDescent="0.25">
      <c r="A830" t="s">
        <v>860</v>
      </c>
      <c r="B830">
        <v>2000</v>
      </c>
      <c r="C830">
        <f t="shared" si="49"/>
        <v>11</v>
      </c>
      <c r="D830" t="str">
        <f t="shared" si="50"/>
        <v>30-11-2000</v>
      </c>
      <c r="E830" t="s">
        <v>15</v>
      </c>
      <c r="F830" s="14" t="str">
        <f t="shared" si="48"/>
        <v>30-Nov-2000</v>
      </c>
      <c r="G830">
        <v>30</v>
      </c>
      <c r="H830">
        <f t="shared" si="51"/>
        <v>22</v>
      </c>
      <c r="I830">
        <v>0</v>
      </c>
      <c r="J830" s="7">
        <v>6842.28</v>
      </c>
      <c r="K830" t="s">
        <v>11</v>
      </c>
      <c r="L830" t="s">
        <v>16</v>
      </c>
      <c r="M830" t="s">
        <v>23</v>
      </c>
    </row>
    <row r="831" spans="1:13" x14ac:dyDescent="0.25">
      <c r="A831" t="s">
        <v>861</v>
      </c>
      <c r="B831">
        <v>1977</v>
      </c>
      <c r="C831">
        <f t="shared" si="49"/>
        <v>6</v>
      </c>
      <c r="D831" t="str">
        <f t="shared" si="50"/>
        <v>15-6-1977</v>
      </c>
      <c r="E831" t="s">
        <v>18</v>
      </c>
      <c r="F831" s="14" t="str">
        <f t="shared" si="48"/>
        <v>15-Jun-1977</v>
      </c>
      <c r="G831">
        <v>15</v>
      </c>
      <c r="H831">
        <f t="shared" si="51"/>
        <v>45</v>
      </c>
      <c r="I831">
        <v>2</v>
      </c>
      <c r="J831" s="7">
        <v>6843.17</v>
      </c>
      <c r="K831" t="s">
        <v>11</v>
      </c>
      <c r="L831" t="s">
        <v>16</v>
      </c>
      <c r="M831" t="s">
        <v>13</v>
      </c>
    </row>
    <row r="832" spans="1:13" x14ac:dyDescent="0.25">
      <c r="A832" t="s">
        <v>862</v>
      </c>
      <c r="B832">
        <v>1979</v>
      </c>
      <c r="C832">
        <f t="shared" si="49"/>
        <v>11</v>
      </c>
      <c r="D832" t="str">
        <f t="shared" si="50"/>
        <v>4-11-1979</v>
      </c>
      <c r="E832" t="s">
        <v>15</v>
      </c>
      <c r="F832" s="14" t="str">
        <f t="shared" si="48"/>
        <v>4-Nov-1979</v>
      </c>
      <c r="G832">
        <v>4</v>
      </c>
      <c r="H832">
        <f t="shared" si="51"/>
        <v>43</v>
      </c>
      <c r="I832">
        <v>1</v>
      </c>
      <c r="J832" s="7">
        <v>6849.03</v>
      </c>
      <c r="K832" t="s">
        <v>11</v>
      </c>
      <c r="L832" t="s">
        <v>11</v>
      </c>
      <c r="M832" t="s">
        <v>41</v>
      </c>
    </row>
    <row r="833" spans="1:13" x14ac:dyDescent="0.25">
      <c r="A833" t="s">
        <v>863</v>
      </c>
      <c r="B833">
        <v>1981</v>
      </c>
      <c r="C833">
        <f t="shared" si="49"/>
        <v>6</v>
      </c>
      <c r="D833" t="str">
        <f t="shared" si="50"/>
        <v>19-6-1981</v>
      </c>
      <c r="E833" t="s">
        <v>18</v>
      </c>
      <c r="F833" s="14" t="str">
        <f t="shared" si="48"/>
        <v>19-Jun-1981</v>
      </c>
      <c r="G833">
        <v>19</v>
      </c>
      <c r="H833">
        <f t="shared" si="51"/>
        <v>41</v>
      </c>
      <c r="I833">
        <v>1</v>
      </c>
      <c r="J833" s="7">
        <v>6858.48</v>
      </c>
      <c r="K833" t="s">
        <v>11</v>
      </c>
      <c r="L833" t="s">
        <v>11</v>
      </c>
      <c r="M833" t="s">
        <v>165</v>
      </c>
    </row>
    <row r="834" spans="1:13" x14ac:dyDescent="0.25">
      <c r="A834" t="s">
        <v>864</v>
      </c>
      <c r="B834">
        <v>1978</v>
      </c>
      <c r="C834">
        <f t="shared" si="49"/>
        <v>8</v>
      </c>
      <c r="D834" t="str">
        <f t="shared" si="50"/>
        <v>5-8-1978</v>
      </c>
      <c r="E834" t="s">
        <v>34</v>
      </c>
      <c r="F834" s="14" t="str">
        <f t="shared" ref="F834:F897" si="52">CONCATENATE(G834,"-",E834,"-",B834)</f>
        <v>5-Aug-1978</v>
      </c>
      <c r="G834">
        <v>5</v>
      </c>
      <c r="H834">
        <f t="shared" si="51"/>
        <v>44</v>
      </c>
      <c r="I834">
        <v>2</v>
      </c>
      <c r="J834" s="7">
        <v>6863.49</v>
      </c>
      <c r="K834" t="s">
        <v>11</v>
      </c>
      <c r="L834" t="s">
        <v>16</v>
      </c>
      <c r="M834" t="s">
        <v>13</v>
      </c>
    </row>
    <row r="835" spans="1:13" x14ac:dyDescent="0.25">
      <c r="A835" t="s">
        <v>865</v>
      </c>
      <c r="B835">
        <v>1969</v>
      </c>
      <c r="C835">
        <f t="shared" ref="C835:C898" si="53">MONTH(DATEVALUE(F835))</f>
        <v>10</v>
      </c>
      <c r="D835" t="str">
        <f t="shared" ref="D835:D898" si="54">CONCATENATE(G835,"-",C835,"-",B835)</f>
        <v>23-10-1969</v>
      </c>
      <c r="E835" t="s">
        <v>36</v>
      </c>
      <c r="F835" s="14" t="str">
        <f t="shared" si="52"/>
        <v>23-Oct-1969</v>
      </c>
      <c r="G835">
        <v>23</v>
      </c>
      <c r="H835">
        <f t="shared" si="51"/>
        <v>53</v>
      </c>
      <c r="I835">
        <v>0</v>
      </c>
      <c r="J835" s="7">
        <v>6868.39</v>
      </c>
      <c r="K835" t="s">
        <v>11</v>
      </c>
      <c r="L835" t="s">
        <v>11</v>
      </c>
      <c r="M835" t="s">
        <v>13</v>
      </c>
    </row>
    <row r="836" spans="1:13" x14ac:dyDescent="0.25">
      <c r="A836" t="s">
        <v>866</v>
      </c>
      <c r="B836">
        <v>1981</v>
      </c>
      <c r="C836">
        <f t="shared" si="53"/>
        <v>6</v>
      </c>
      <c r="D836" t="str">
        <f t="shared" si="54"/>
        <v>23-6-1981</v>
      </c>
      <c r="E836" t="s">
        <v>18</v>
      </c>
      <c r="F836" s="14" t="str">
        <f t="shared" si="52"/>
        <v>23-Jun-1981</v>
      </c>
      <c r="G836">
        <v>23</v>
      </c>
      <c r="H836">
        <f t="shared" si="51"/>
        <v>41</v>
      </c>
      <c r="I836">
        <v>2</v>
      </c>
      <c r="J836" s="7">
        <v>6875.96</v>
      </c>
      <c r="K836" t="s">
        <v>11</v>
      </c>
      <c r="L836" t="s">
        <v>11</v>
      </c>
      <c r="M836" t="s">
        <v>41</v>
      </c>
    </row>
    <row r="837" spans="1:13" x14ac:dyDescent="0.25">
      <c r="A837" t="s">
        <v>867</v>
      </c>
      <c r="B837">
        <v>2004</v>
      </c>
      <c r="C837">
        <f t="shared" si="53"/>
        <v>12</v>
      </c>
      <c r="D837" t="str">
        <f t="shared" si="54"/>
        <v>24-12-2004</v>
      </c>
      <c r="E837" t="s">
        <v>30</v>
      </c>
      <c r="F837" s="14" t="str">
        <f t="shared" si="52"/>
        <v>24-Dec-2004</v>
      </c>
      <c r="G837">
        <v>24</v>
      </c>
      <c r="H837">
        <f t="shared" ref="H837:H900" si="55">DATEDIF(F837,$P$2,"Y")</f>
        <v>18</v>
      </c>
      <c r="I837">
        <v>0</v>
      </c>
      <c r="J837" s="7">
        <v>6876.53</v>
      </c>
      <c r="K837" t="s">
        <v>11</v>
      </c>
      <c r="L837" t="s">
        <v>16</v>
      </c>
      <c r="M837" t="s">
        <v>23</v>
      </c>
    </row>
    <row r="838" spans="1:13" x14ac:dyDescent="0.25">
      <c r="A838" t="s">
        <v>868</v>
      </c>
      <c r="B838">
        <v>1985</v>
      </c>
      <c r="C838">
        <f t="shared" si="53"/>
        <v>9</v>
      </c>
      <c r="D838" t="str">
        <f t="shared" si="54"/>
        <v>10-9-1985</v>
      </c>
      <c r="E838" t="s">
        <v>20</v>
      </c>
      <c r="F838" s="14" t="str">
        <f t="shared" si="52"/>
        <v>10-Sep-1985</v>
      </c>
      <c r="G838">
        <v>10</v>
      </c>
      <c r="H838">
        <f t="shared" si="55"/>
        <v>37</v>
      </c>
      <c r="I838">
        <v>2</v>
      </c>
      <c r="J838" s="7">
        <v>6877.98</v>
      </c>
      <c r="K838" t="s">
        <v>11</v>
      </c>
      <c r="L838" t="s">
        <v>16</v>
      </c>
      <c r="M838" t="s">
        <v>246</v>
      </c>
    </row>
    <row r="839" spans="1:13" x14ac:dyDescent="0.25">
      <c r="A839" t="s">
        <v>869</v>
      </c>
      <c r="B839">
        <v>1989</v>
      </c>
      <c r="C839">
        <f t="shared" si="53"/>
        <v>12</v>
      </c>
      <c r="D839" t="str">
        <f t="shared" si="54"/>
        <v>21-12-1989</v>
      </c>
      <c r="E839" t="s">
        <v>30</v>
      </c>
      <c r="F839" s="14" t="str">
        <f t="shared" si="52"/>
        <v>21-Dec-1989</v>
      </c>
      <c r="G839">
        <v>21</v>
      </c>
      <c r="H839">
        <f t="shared" si="55"/>
        <v>33</v>
      </c>
      <c r="I839">
        <v>3</v>
      </c>
      <c r="J839" s="7">
        <v>6895.19</v>
      </c>
      <c r="K839" t="s">
        <v>11</v>
      </c>
      <c r="L839" t="s">
        <v>12</v>
      </c>
      <c r="M839" t="s">
        <v>246</v>
      </c>
    </row>
    <row r="840" spans="1:13" x14ac:dyDescent="0.25">
      <c r="A840" t="s">
        <v>870</v>
      </c>
      <c r="B840">
        <v>1984</v>
      </c>
      <c r="C840">
        <f t="shared" si="53"/>
        <v>9</v>
      </c>
      <c r="D840" t="str">
        <f t="shared" si="54"/>
        <v>5-9-1984</v>
      </c>
      <c r="E840" t="s">
        <v>20</v>
      </c>
      <c r="F840" s="14" t="str">
        <f t="shared" si="52"/>
        <v>5-Sep-1984</v>
      </c>
      <c r="G840">
        <v>5</v>
      </c>
      <c r="H840">
        <f t="shared" si="55"/>
        <v>38</v>
      </c>
      <c r="I840">
        <v>2</v>
      </c>
      <c r="J840" s="7">
        <v>6933.24</v>
      </c>
      <c r="K840" t="s">
        <v>11</v>
      </c>
      <c r="L840" t="s">
        <v>12</v>
      </c>
      <c r="M840" t="s">
        <v>23</v>
      </c>
    </row>
    <row r="841" spans="1:13" x14ac:dyDescent="0.25">
      <c r="A841" t="s">
        <v>871</v>
      </c>
      <c r="B841">
        <v>1978</v>
      </c>
      <c r="C841">
        <f t="shared" si="53"/>
        <v>11</v>
      </c>
      <c r="D841" t="str">
        <f t="shared" si="54"/>
        <v>29-11-1978</v>
      </c>
      <c r="E841" t="s">
        <v>15</v>
      </c>
      <c r="F841" s="14" t="str">
        <f t="shared" si="52"/>
        <v>29-Nov-1978</v>
      </c>
      <c r="G841">
        <v>29</v>
      </c>
      <c r="H841">
        <f t="shared" si="55"/>
        <v>44</v>
      </c>
      <c r="I841">
        <v>2</v>
      </c>
      <c r="J841" s="7">
        <v>6938.11</v>
      </c>
      <c r="K841" t="s">
        <v>11</v>
      </c>
      <c r="L841" t="s">
        <v>11</v>
      </c>
      <c r="M841" t="s">
        <v>13</v>
      </c>
    </row>
    <row r="842" spans="1:13" x14ac:dyDescent="0.25">
      <c r="A842" t="s">
        <v>872</v>
      </c>
      <c r="B842">
        <v>1980</v>
      </c>
      <c r="C842">
        <f t="shared" si="53"/>
        <v>8</v>
      </c>
      <c r="D842" t="str">
        <f t="shared" si="54"/>
        <v>30-8-1980</v>
      </c>
      <c r="E842" t="s">
        <v>34</v>
      </c>
      <c r="F842" s="14" t="str">
        <f t="shared" si="52"/>
        <v>30-Aug-1980</v>
      </c>
      <c r="G842">
        <v>30</v>
      </c>
      <c r="H842">
        <f t="shared" si="55"/>
        <v>42</v>
      </c>
      <c r="I842">
        <v>1</v>
      </c>
      <c r="J842" s="7">
        <v>6940.91</v>
      </c>
      <c r="K842" t="s">
        <v>11</v>
      </c>
      <c r="L842" t="s">
        <v>11</v>
      </c>
      <c r="M842" t="s">
        <v>23</v>
      </c>
    </row>
    <row r="843" spans="1:13" x14ac:dyDescent="0.25">
      <c r="A843" t="s">
        <v>873</v>
      </c>
      <c r="B843">
        <v>1980</v>
      </c>
      <c r="C843">
        <f t="shared" si="53"/>
        <v>10</v>
      </c>
      <c r="D843" t="str">
        <f t="shared" si="54"/>
        <v>5-10-1980</v>
      </c>
      <c r="E843" t="s">
        <v>36</v>
      </c>
      <c r="F843" s="14" t="str">
        <f t="shared" si="52"/>
        <v>5-Oct-1980</v>
      </c>
      <c r="G843">
        <v>5</v>
      </c>
      <c r="H843">
        <f t="shared" si="55"/>
        <v>42</v>
      </c>
      <c r="I843">
        <v>2</v>
      </c>
      <c r="J843" s="7">
        <v>6940.94</v>
      </c>
      <c r="K843" t="s">
        <v>11</v>
      </c>
      <c r="L843" t="s">
        <v>12</v>
      </c>
      <c r="M843" t="s">
        <v>13</v>
      </c>
    </row>
    <row r="844" spans="1:13" x14ac:dyDescent="0.25">
      <c r="A844" t="s">
        <v>874</v>
      </c>
      <c r="B844">
        <v>1978</v>
      </c>
      <c r="C844">
        <f t="shared" si="53"/>
        <v>12</v>
      </c>
      <c r="D844" t="str">
        <f t="shared" si="54"/>
        <v>15-12-1978</v>
      </c>
      <c r="E844" t="s">
        <v>30</v>
      </c>
      <c r="F844" s="14" t="str">
        <f t="shared" si="52"/>
        <v>15-Dec-1978</v>
      </c>
      <c r="G844">
        <v>15</v>
      </c>
      <c r="H844">
        <f t="shared" si="55"/>
        <v>44</v>
      </c>
      <c r="I844">
        <v>0</v>
      </c>
      <c r="J844" s="7">
        <v>6948.7</v>
      </c>
      <c r="K844" t="s">
        <v>16</v>
      </c>
      <c r="L844" t="s">
        <v>11</v>
      </c>
      <c r="M844" t="s">
        <v>23</v>
      </c>
    </row>
    <row r="845" spans="1:13" x14ac:dyDescent="0.25">
      <c r="A845" t="s">
        <v>875</v>
      </c>
      <c r="B845">
        <v>1980</v>
      </c>
      <c r="C845">
        <f t="shared" si="53"/>
        <v>8</v>
      </c>
      <c r="D845" t="str">
        <f t="shared" si="54"/>
        <v>18-8-1980</v>
      </c>
      <c r="E845" t="s">
        <v>34</v>
      </c>
      <c r="F845" s="14" t="str">
        <f t="shared" si="52"/>
        <v>18-Aug-1980</v>
      </c>
      <c r="G845">
        <v>18</v>
      </c>
      <c r="H845">
        <f t="shared" si="55"/>
        <v>42</v>
      </c>
      <c r="I845">
        <v>2</v>
      </c>
      <c r="J845" s="7">
        <v>6951.12</v>
      </c>
      <c r="K845" t="s">
        <v>11</v>
      </c>
      <c r="L845" t="s">
        <v>11</v>
      </c>
      <c r="M845" t="s">
        <v>13</v>
      </c>
    </row>
    <row r="846" spans="1:13" x14ac:dyDescent="0.25">
      <c r="A846" t="s">
        <v>876</v>
      </c>
      <c r="B846">
        <v>1975</v>
      </c>
      <c r="C846">
        <f t="shared" si="53"/>
        <v>6</v>
      </c>
      <c r="D846" t="str">
        <f t="shared" si="54"/>
        <v>3-6-1975</v>
      </c>
      <c r="E846" t="s">
        <v>18</v>
      </c>
      <c r="F846" s="14" t="str">
        <f t="shared" si="52"/>
        <v>3-Jun-1975</v>
      </c>
      <c r="G846">
        <v>3</v>
      </c>
      <c r="H846">
        <f t="shared" si="55"/>
        <v>48</v>
      </c>
      <c r="I846">
        <v>1</v>
      </c>
      <c r="J846" s="7">
        <v>6965.21</v>
      </c>
      <c r="K846" t="s">
        <v>11</v>
      </c>
      <c r="L846" t="s">
        <v>12</v>
      </c>
      <c r="M846" t="s">
        <v>13</v>
      </c>
    </row>
    <row r="847" spans="1:13" x14ac:dyDescent="0.25">
      <c r="A847" t="s">
        <v>877</v>
      </c>
      <c r="B847">
        <v>1985</v>
      </c>
      <c r="C847">
        <f t="shared" si="53"/>
        <v>12</v>
      </c>
      <c r="D847" t="str">
        <f t="shared" si="54"/>
        <v>10-12-1985</v>
      </c>
      <c r="E847" t="s">
        <v>30</v>
      </c>
      <c r="F847" s="14" t="str">
        <f t="shared" si="52"/>
        <v>10-Dec-1985</v>
      </c>
      <c r="G847">
        <v>10</v>
      </c>
      <c r="H847">
        <f t="shared" si="55"/>
        <v>37</v>
      </c>
      <c r="I847">
        <v>3</v>
      </c>
      <c r="J847" s="7">
        <v>6985.51</v>
      </c>
      <c r="K847" t="s">
        <v>11</v>
      </c>
      <c r="L847" t="s">
        <v>11</v>
      </c>
      <c r="M847" t="s">
        <v>165</v>
      </c>
    </row>
    <row r="848" spans="1:13" x14ac:dyDescent="0.25">
      <c r="A848" t="s">
        <v>878</v>
      </c>
      <c r="B848">
        <v>1982</v>
      </c>
      <c r="C848">
        <f t="shared" si="53"/>
        <v>10</v>
      </c>
      <c r="D848" t="str">
        <f t="shared" si="54"/>
        <v>18-10-1982</v>
      </c>
      <c r="E848" t="s">
        <v>36</v>
      </c>
      <c r="F848" s="14" t="str">
        <f t="shared" si="52"/>
        <v>18-Oct-1982</v>
      </c>
      <c r="G848">
        <v>18</v>
      </c>
      <c r="H848">
        <f t="shared" si="55"/>
        <v>40</v>
      </c>
      <c r="I848">
        <v>2</v>
      </c>
      <c r="J848" s="7">
        <v>6986.7</v>
      </c>
      <c r="K848" t="s">
        <v>12</v>
      </c>
      <c r="L848" t="s">
        <v>16</v>
      </c>
      <c r="M848" t="s">
        <v>23</v>
      </c>
    </row>
    <row r="849" spans="1:13" x14ac:dyDescent="0.25">
      <c r="A849" t="s">
        <v>879</v>
      </c>
      <c r="B849">
        <v>1982</v>
      </c>
      <c r="C849">
        <f t="shared" si="53"/>
        <v>9</v>
      </c>
      <c r="D849" t="str">
        <f t="shared" si="54"/>
        <v>1-9-1982</v>
      </c>
      <c r="E849" t="s">
        <v>20</v>
      </c>
      <c r="F849" s="14" t="str">
        <f t="shared" si="52"/>
        <v>1-Sep-1982</v>
      </c>
      <c r="G849">
        <v>1</v>
      </c>
      <c r="H849">
        <f t="shared" si="55"/>
        <v>40</v>
      </c>
      <c r="I849">
        <v>3</v>
      </c>
      <c r="J849" s="7">
        <v>6989.95</v>
      </c>
      <c r="K849" t="s">
        <v>11</v>
      </c>
      <c r="L849" t="s">
        <v>16</v>
      </c>
      <c r="M849" t="s">
        <v>13</v>
      </c>
    </row>
    <row r="850" spans="1:13" x14ac:dyDescent="0.25">
      <c r="A850" t="s">
        <v>880</v>
      </c>
      <c r="B850">
        <v>1969</v>
      </c>
      <c r="C850">
        <f t="shared" si="53"/>
        <v>7</v>
      </c>
      <c r="D850" t="str">
        <f t="shared" si="54"/>
        <v>6-7-1969</v>
      </c>
      <c r="E850" t="s">
        <v>10</v>
      </c>
      <c r="F850" s="14" t="str">
        <f t="shared" si="52"/>
        <v>6-Jul-1969</v>
      </c>
      <c r="G850">
        <v>6</v>
      </c>
      <c r="H850">
        <f t="shared" si="55"/>
        <v>53</v>
      </c>
      <c r="I850">
        <v>0</v>
      </c>
      <c r="J850" s="7">
        <v>7003.1</v>
      </c>
      <c r="K850" t="s">
        <v>11</v>
      </c>
      <c r="L850" t="s">
        <v>12</v>
      </c>
      <c r="M850" t="s">
        <v>13</v>
      </c>
    </row>
    <row r="851" spans="1:13" x14ac:dyDescent="0.25">
      <c r="A851" t="s">
        <v>881</v>
      </c>
      <c r="B851">
        <v>1978</v>
      </c>
      <c r="C851">
        <f t="shared" si="53"/>
        <v>6</v>
      </c>
      <c r="D851" t="str">
        <f t="shared" si="54"/>
        <v>2-6-1978</v>
      </c>
      <c r="E851" t="s">
        <v>18</v>
      </c>
      <c r="F851" s="14" t="str">
        <f t="shared" si="52"/>
        <v>2-Jun-1978</v>
      </c>
      <c r="G851">
        <v>2</v>
      </c>
      <c r="H851">
        <f t="shared" si="55"/>
        <v>45</v>
      </c>
      <c r="I851">
        <v>2</v>
      </c>
      <c r="J851" s="7">
        <v>7033.08</v>
      </c>
      <c r="K851" t="s">
        <v>11</v>
      </c>
      <c r="L851" t="s">
        <v>11</v>
      </c>
      <c r="M851" t="s">
        <v>13</v>
      </c>
    </row>
    <row r="852" spans="1:13" x14ac:dyDescent="0.25">
      <c r="A852" t="s">
        <v>882</v>
      </c>
      <c r="B852">
        <v>1995</v>
      </c>
      <c r="C852">
        <f t="shared" si="53"/>
        <v>10</v>
      </c>
      <c r="D852" t="str">
        <f t="shared" si="54"/>
        <v>29-10-1995</v>
      </c>
      <c r="E852" t="s">
        <v>36</v>
      </c>
      <c r="F852" s="14" t="str">
        <f t="shared" si="52"/>
        <v>29-Oct-1995</v>
      </c>
      <c r="G852">
        <v>29</v>
      </c>
      <c r="H852">
        <f t="shared" si="55"/>
        <v>27</v>
      </c>
      <c r="I852">
        <v>0</v>
      </c>
      <c r="J852" s="7">
        <v>7042.11</v>
      </c>
      <c r="K852" t="s">
        <v>11</v>
      </c>
      <c r="L852" t="s">
        <v>12</v>
      </c>
      <c r="M852" t="s">
        <v>23</v>
      </c>
    </row>
    <row r="853" spans="1:13" x14ac:dyDescent="0.25">
      <c r="A853" t="s">
        <v>883</v>
      </c>
      <c r="B853">
        <v>1980</v>
      </c>
      <c r="C853">
        <f t="shared" si="53"/>
        <v>7</v>
      </c>
      <c r="D853" t="str">
        <f t="shared" si="54"/>
        <v>26-7-1980</v>
      </c>
      <c r="E853" t="s">
        <v>10</v>
      </c>
      <c r="F853" s="14" t="str">
        <f t="shared" si="52"/>
        <v>26-Jul-1980</v>
      </c>
      <c r="G853">
        <v>26</v>
      </c>
      <c r="H853">
        <f t="shared" si="55"/>
        <v>42</v>
      </c>
      <c r="I853">
        <v>1</v>
      </c>
      <c r="J853" s="7">
        <v>7045.5</v>
      </c>
      <c r="K853" t="s">
        <v>11</v>
      </c>
      <c r="L853" t="s">
        <v>16</v>
      </c>
      <c r="M853" t="s">
        <v>41</v>
      </c>
    </row>
    <row r="854" spans="1:13" x14ac:dyDescent="0.25">
      <c r="A854" t="s">
        <v>884</v>
      </c>
      <c r="B854">
        <v>1980</v>
      </c>
      <c r="C854">
        <f t="shared" si="53"/>
        <v>10</v>
      </c>
      <c r="D854" t="str">
        <f t="shared" si="54"/>
        <v>22-10-1980</v>
      </c>
      <c r="E854" t="s">
        <v>36</v>
      </c>
      <c r="F854" s="14" t="str">
        <f t="shared" si="52"/>
        <v>22-Oct-1980</v>
      </c>
      <c r="G854">
        <v>22</v>
      </c>
      <c r="H854">
        <f t="shared" si="55"/>
        <v>42</v>
      </c>
      <c r="I854">
        <v>1</v>
      </c>
      <c r="J854" s="7">
        <v>7046.72</v>
      </c>
      <c r="K854" t="s">
        <v>11</v>
      </c>
      <c r="L854" t="s">
        <v>12</v>
      </c>
      <c r="M854" t="s">
        <v>13</v>
      </c>
    </row>
    <row r="855" spans="1:13" x14ac:dyDescent="0.25">
      <c r="A855" t="s">
        <v>885</v>
      </c>
      <c r="B855">
        <v>1980</v>
      </c>
      <c r="C855">
        <f t="shared" si="53"/>
        <v>7</v>
      </c>
      <c r="D855" t="str">
        <f t="shared" si="54"/>
        <v>21-7-1980</v>
      </c>
      <c r="E855" t="s">
        <v>10</v>
      </c>
      <c r="F855" s="14" t="str">
        <f t="shared" si="52"/>
        <v>21-Jul-1980</v>
      </c>
      <c r="G855">
        <v>21</v>
      </c>
      <c r="H855">
        <f t="shared" si="55"/>
        <v>42</v>
      </c>
      <c r="I855">
        <v>0</v>
      </c>
      <c r="J855" s="7">
        <v>7050.02</v>
      </c>
      <c r="K855" t="s">
        <v>11</v>
      </c>
      <c r="L855" t="s">
        <v>16</v>
      </c>
      <c r="M855" t="s">
        <v>246</v>
      </c>
    </row>
    <row r="856" spans="1:13" x14ac:dyDescent="0.25">
      <c r="A856" t="s">
        <v>886</v>
      </c>
      <c r="B856">
        <v>1980</v>
      </c>
      <c r="C856">
        <f t="shared" si="53"/>
        <v>6</v>
      </c>
      <c r="D856" t="str">
        <f t="shared" si="54"/>
        <v>28-6-1980</v>
      </c>
      <c r="E856" t="s">
        <v>18</v>
      </c>
      <c r="F856" s="14" t="str">
        <f t="shared" si="52"/>
        <v>28-Jun-1980</v>
      </c>
      <c r="G856">
        <v>28</v>
      </c>
      <c r="H856">
        <f t="shared" si="55"/>
        <v>42</v>
      </c>
      <c r="I856">
        <v>1</v>
      </c>
      <c r="J856" s="7">
        <v>7050.64</v>
      </c>
      <c r="K856" t="s">
        <v>11</v>
      </c>
      <c r="L856" t="s">
        <v>12</v>
      </c>
      <c r="M856" t="s">
        <v>41</v>
      </c>
    </row>
    <row r="857" spans="1:13" x14ac:dyDescent="0.25">
      <c r="A857" t="s">
        <v>887</v>
      </c>
      <c r="B857">
        <v>1978</v>
      </c>
      <c r="C857">
        <f t="shared" si="53"/>
        <v>6</v>
      </c>
      <c r="D857" t="str">
        <f t="shared" si="54"/>
        <v>24-6-1978</v>
      </c>
      <c r="E857" t="s">
        <v>18</v>
      </c>
      <c r="F857" s="14" t="str">
        <f t="shared" si="52"/>
        <v>24-Jun-1978</v>
      </c>
      <c r="G857">
        <v>24</v>
      </c>
      <c r="H857">
        <f t="shared" si="55"/>
        <v>44</v>
      </c>
      <c r="I857">
        <v>2</v>
      </c>
      <c r="J857" s="7">
        <v>7054.41</v>
      </c>
      <c r="K857" t="s">
        <v>11</v>
      </c>
      <c r="L857" t="s">
        <v>11</v>
      </c>
      <c r="M857" t="s">
        <v>13</v>
      </c>
    </row>
    <row r="858" spans="1:13" x14ac:dyDescent="0.25">
      <c r="A858" t="s">
        <v>888</v>
      </c>
      <c r="B858">
        <v>1982</v>
      </c>
      <c r="C858">
        <f t="shared" si="53"/>
        <v>10</v>
      </c>
      <c r="D858" t="str">
        <f t="shared" si="54"/>
        <v>6-10-1982</v>
      </c>
      <c r="E858" t="s">
        <v>36</v>
      </c>
      <c r="F858" s="14" t="str">
        <f t="shared" si="52"/>
        <v>6-Oct-1982</v>
      </c>
      <c r="G858">
        <v>6</v>
      </c>
      <c r="H858">
        <f t="shared" si="55"/>
        <v>40</v>
      </c>
      <c r="I858">
        <v>1</v>
      </c>
      <c r="J858" s="7">
        <v>7077.19</v>
      </c>
      <c r="K858" t="s">
        <v>11</v>
      </c>
      <c r="L858" t="s">
        <v>12</v>
      </c>
      <c r="M858" t="s">
        <v>246</v>
      </c>
    </row>
    <row r="859" spans="1:13" x14ac:dyDescent="0.25">
      <c r="A859" t="s">
        <v>889</v>
      </c>
      <c r="B859">
        <v>1992</v>
      </c>
      <c r="C859">
        <f t="shared" si="53"/>
        <v>6</v>
      </c>
      <c r="D859" t="str">
        <f t="shared" si="54"/>
        <v>18-6-1992</v>
      </c>
      <c r="E859" t="s">
        <v>18</v>
      </c>
      <c r="F859" s="14" t="str">
        <f t="shared" si="52"/>
        <v>18-Jun-1992</v>
      </c>
      <c r="G859">
        <v>18</v>
      </c>
      <c r="H859">
        <f t="shared" si="55"/>
        <v>30</v>
      </c>
      <c r="I859">
        <v>0</v>
      </c>
      <c r="J859" s="7">
        <v>7096.98</v>
      </c>
      <c r="K859" t="s">
        <v>11</v>
      </c>
      <c r="L859" t="s">
        <v>11</v>
      </c>
      <c r="M859" t="s">
        <v>23</v>
      </c>
    </row>
    <row r="860" spans="1:13" x14ac:dyDescent="0.25">
      <c r="A860" t="s">
        <v>890</v>
      </c>
      <c r="B860">
        <v>1987</v>
      </c>
      <c r="C860">
        <f t="shared" si="53"/>
        <v>8</v>
      </c>
      <c r="D860" t="str">
        <f t="shared" si="54"/>
        <v>11-8-1987</v>
      </c>
      <c r="E860" t="s">
        <v>34</v>
      </c>
      <c r="F860" s="14" t="str">
        <f t="shared" si="52"/>
        <v>11-Aug-1987</v>
      </c>
      <c r="G860">
        <v>11</v>
      </c>
      <c r="H860">
        <f t="shared" si="55"/>
        <v>35</v>
      </c>
      <c r="I860">
        <v>3</v>
      </c>
      <c r="J860" s="7">
        <v>7106.81</v>
      </c>
      <c r="K860" t="s">
        <v>11</v>
      </c>
      <c r="L860" t="s">
        <v>16</v>
      </c>
      <c r="M860" t="s">
        <v>23</v>
      </c>
    </row>
    <row r="861" spans="1:13" x14ac:dyDescent="0.25">
      <c r="A861" t="s">
        <v>891</v>
      </c>
      <c r="B861">
        <v>1968</v>
      </c>
      <c r="C861">
        <f t="shared" si="53"/>
        <v>6</v>
      </c>
      <c r="D861" t="str">
        <f t="shared" si="54"/>
        <v>29-6-1968</v>
      </c>
      <c r="E861" t="s">
        <v>18</v>
      </c>
      <c r="F861" s="14" t="str">
        <f t="shared" si="52"/>
        <v>29-Jun-1968</v>
      </c>
      <c r="G861">
        <v>29</v>
      </c>
      <c r="H861">
        <f t="shared" si="55"/>
        <v>54</v>
      </c>
      <c r="I861">
        <v>0</v>
      </c>
      <c r="J861" s="7">
        <v>7125.25</v>
      </c>
      <c r="K861" t="s">
        <v>12</v>
      </c>
      <c r="L861" t="s">
        <v>11</v>
      </c>
      <c r="M861" t="s">
        <v>13</v>
      </c>
    </row>
    <row r="862" spans="1:13" x14ac:dyDescent="0.25">
      <c r="A862" t="s">
        <v>892</v>
      </c>
      <c r="B862">
        <v>1993</v>
      </c>
      <c r="C862">
        <f t="shared" si="53"/>
        <v>8</v>
      </c>
      <c r="D862" t="str">
        <f t="shared" si="54"/>
        <v>1-8-1993</v>
      </c>
      <c r="E862" t="s">
        <v>34</v>
      </c>
      <c r="F862" s="14" t="str">
        <f t="shared" si="52"/>
        <v>1-Aug-1993</v>
      </c>
      <c r="G862">
        <v>1</v>
      </c>
      <c r="H862">
        <f t="shared" si="55"/>
        <v>29</v>
      </c>
      <c r="I862">
        <v>0</v>
      </c>
      <c r="J862" s="7">
        <v>7128.64</v>
      </c>
      <c r="K862" t="s">
        <v>11</v>
      </c>
      <c r="L862" t="s">
        <v>11</v>
      </c>
      <c r="M862" t="s">
        <v>299</v>
      </c>
    </row>
    <row r="863" spans="1:13" x14ac:dyDescent="0.25">
      <c r="A863" t="s">
        <v>893</v>
      </c>
      <c r="B863">
        <v>1984</v>
      </c>
      <c r="C863">
        <f t="shared" si="53"/>
        <v>7</v>
      </c>
      <c r="D863" t="str">
        <f t="shared" si="54"/>
        <v>7-7-1984</v>
      </c>
      <c r="E863" t="s">
        <v>10</v>
      </c>
      <c r="F863" s="14" t="str">
        <f t="shared" si="52"/>
        <v>7-Jul-1984</v>
      </c>
      <c r="G863">
        <v>7</v>
      </c>
      <c r="H863">
        <f t="shared" si="55"/>
        <v>38</v>
      </c>
      <c r="I863">
        <v>2</v>
      </c>
      <c r="J863" s="7">
        <v>7133.9</v>
      </c>
      <c r="K863" t="s">
        <v>11</v>
      </c>
      <c r="L863" t="s">
        <v>16</v>
      </c>
      <c r="M863" t="s">
        <v>246</v>
      </c>
    </row>
    <row r="864" spans="1:13" x14ac:dyDescent="0.25">
      <c r="A864" t="s">
        <v>894</v>
      </c>
      <c r="B864">
        <v>1999</v>
      </c>
      <c r="C864">
        <f t="shared" si="53"/>
        <v>8</v>
      </c>
      <c r="D864" t="str">
        <f t="shared" si="54"/>
        <v>8-8-1999</v>
      </c>
      <c r="E864" t="s">
        <v>34</v>
      </c>
      <c r="F864" s="14" t="str">
        <f t="shared" si="52"/>
        <v>8-Aug-1999</v>
      </c>
      <c r="G864">
        <v>8</v>
      </c>
      <c r="H864">
        <f t="shared" si="55"/>
        <v>23</v>
      </c>
      <c r="I864">
        <v>0</v>
      </c>
      <c r="J864" s="7">
        <v>7144.4</v>
      </c>
      <c r="K864" t="s">
        <v>11</v>
      </c>
      <c r="L864" t="s">
        <v>16</v>
      </c>
      <c r="M864" t="s">
        <v>631</v>
      </c>
    </row>
    <row r="865" spans="1:13" x14ac:dyDescent="0.25">
      <c r="A865" t="s">
        <v>895</v>
      </c>
      <c r="B865">
        <v>1984</v>
      </c>
      <c r="C865">
        <f t="shared" si="53"/>
        <v>11</v>
      </c>
      <c r="D865" t="str">
        <f t="shared" si="54"/>
        <v>21-11-1984</v>
      </c>
      <c r="E865" t="s">
        <v>15</v>
      </c>
      <c r="F865" s="14" t="str">
        <f t="shared" si="52"/>
        <v>21-Nov-1984</v>
      </c>
      <c r="G865">
        <v>21</v>
      </c>
      <c r="H865">
        <f t="shared" si="55"/>
        <v>38</v>
      </c>
      <c r="I865">
        <v>2</v>
      </c>
      <c r="J865" s="7">
        <v>7144.86</v>
      </c>
      <c r="K865" t="s">
        <v>11</v>
      </c>
      <c r="L865" t="s">
        <v>11</v>
      </c>
      <c r="M865" t="s">
        <v>246</v>
      </c>
    </row>
    <row r="866" spans="1:13" x14ac:dyDescent="0.25">
      <c r="A866" t="s">
        <v>896</v>
      </c>
      <c r="B866">
        <v>1976</v>
      </c>
      <c r="C866">
        <f t="shared" si="53"/>
        <v>6</v>
      </c>
      <c r="D866" t="str">
        <f t="shared" si="54"/>
        <v>24-6-1976</v>
      </c>
      <c r="E866" t="s">
        <v>18</v>
      </c>
      <c r="F866" s="14" t="str">
        <f t="shared" si="52"/>
        <v>24-Jun-1976</v>
      </c>
      <c r="G866">
        <v>24</v>
      </c>
      <c r="H866">
        <f t="shared" si="55"/>
        <v>46</v>
      </c>
      <c r="I866">
        <v>0</v>
      </c>
      <c r="J866" s="7">
        <v>7147.11</v>
      </c>
      <c r="K866" t="s">
        <v>12</v>
      </c>
      <c r="L866" t="s">
        <v>11</v>
      </c>
      <c r="M866" t="s">
        <v>41</v>
      </c>
    </row>
    <row r="867" spans="1:13" x14ac:dyDescent="0.25">
      <c r="A867" t="s">
        <v>897</v>
      </c>
      <c r="B867">
        <v>1978</v>
      </c>
      <c r="C867">
        <f t="shared" si="53"/>
        <v>7</v>
      </c>
      <c r="D867" t="str">
        <f t="shared" si="54"/>
        <v>30-7-1978</v>
      </c>
      <c r="E867" t="s">
        <v>10</v>
      </c>
      <c r="F867" s="14" t="str">
        <f t="shared" si="52"/>
        <v>30-Jul-1978</v>
      </c>
      <c r="G867">
        <v>30</v>
      </c>
      <c r="H867">
        <f t="shared" si="55"/>
        <v>44</v>
      </c>
      <c r="I867">
        <v>1</v>
      </c>
      <c r="J867" s="7">
        <v>7147.47</v>
      </c>
      <c r="K867" t="s">
        <v>11</v>
      </c>
      <c r="L867" t="s">
        <v>12</v>
      </c>
      <c r="M867" t="s">
        <v>13</v>
      </c>
    </row>
    <row r="868" spans="1:13" x14ac:dyDescent="0.25">
      <c r="A868" t="s">
        <v>898</v>
      </c>
      <c r="B868">
        <v>1984</v>
      </c>
      <c r="C868">
        <f t="shared" si="53"/>
        <v>6</v>
      </c>
      <c r="D868" t="str">
        <f t="shared" si="54"/>
        <v>29-6-1984</v>
      </c>
      <c r="E868" t="s">
        <v>18</v>
      </c>
      <c r="F868" s="14" t="str">
        <f t="shared" si="52"/>
        <v>29-Jun-1984</v>
      </c>
      <c r="G868">
        <v>29</v>
      </c>
      <c r="H868">
        <f t="shared" si="55"/>
        <v>38</v>
      </c>
      <c r="I868">
        <v>3</v>
      </c>
      <c r="J868" s="7">
        <v>7151.09</v>
      </c>
      <c r="K868" t="s">
        <v>11</v>
      </c>
      <c r="L868" t="s">
        <v>11</v>
      </c>
      <c r="M868" t="s">
        <v>41</v>
      </c>
    </row>
    <row r="869" spans="1:13" x14ac:dyDescent="0.25">
      <c r="A869" t="s">
        <v>899</v>
      </c>
      <c r="B869">
        <v>1978</v>
      </c>
      <c r="C869">
        <f t="shared" si="53"/>
        <v>9</v>
      </c>
      <c r="D869" t="str">
        <f t="shared" si="54"/>
        <v>6-9-1978</v>
      </c>
      <c r="E869" t="s">
        <v>20</v>
      </c>
      <c r="F869" s="14" t="str">
        <f t="shared" si="52"/>
        <v>6-Sep-1978</v>
      </c>
      <c r="G869">
        <v>6</v>
      </c>
      <c r="H869">
        <f t="shared" si="55"/>
        <v>44</v>
      </c>
      <c r="I869">
        <v>1</v>
      </c>
      <c r="J869" s="7">
        <v>7152.67</v>
      </c>
      <c r="K869" t="s">
        <v>12</v>
      </c>
      <c r="L869" t="s">
        <v>11</v>
      </c>
      <c r="M869" t="s">
        <v>13</v>
      </c>
    </row>
    <row r="870" spans="1:13" x14ac:dyDescent="0.25">
      <c r="A870" t="s">
        <v>900</v>
      </c>
      <c r="B870">
        <v>1981</v>
      </c>
      <c r="C870">
        <f t="shared" si="53"/>
        <v>7</v>
      </c>
      <c r="D870" t="str">
        <f t="shared" si="54"/>
        <v>17-7-1981</v>
      </c>
      <c r="E870" t="s">
        <v>10</v>
      </c>
      <c r="F870" s="14" t="str">
        <f t="shared" si="52"/>
        <v>17-Jul-1981</v>
      </c>
      <c r="G870">
        <v>17</v>
      </c>
      <c r="H870">
        <f t="shared" si="55"/>
        <v>41</v>
      </c>
      <c r="I870">
        <v>1</v>
      </c>
      <c r="J870" s="7">
        <v>7153.55</v>
      </c>
      <c r="K870" t="s">
        <v>11</v>
      </c>
      <c r="L870" t="s">
        <v>16</v>
      </c>
      <c r="M870" t="s">
        <v>23</v>
      </c>
    </row>
    <row r="871" spans="1:13" x14ac:dyDescent="0.25">
      <c r="A871" t="s">
        <v>901</v>
      </c>
      <c r="B871">
        <v>1980</v>
      </c>
      <c r="C871">
        <f t="shared" si="53"/>
        <v>6</v>
      </c>
      <c r="D871" t="str">
        <f t="shared" si="54"/>
        <v>22-6-1980</v>
      </c>
      <c r="E871" t="s">
        <v>18</v>
      </c>
      <c r="F871" s="14" t="str">
        <f t="shared" si="52"/>
        <v>22-Jun-1980</v>
      </c>
      <c r="G871">
        <v>22</v>
      </c>
      <c r="H871">
        <f t="shared" si="55"/>
        <v>42</v>
      </c>
      <c r="I871">
        <v>2</v>
      </c>
      <c r="J871" s="7">
        <v>7160.09</v>
      </c>
      <c r="K871" t="s">
        <v>11</v>
      </c>
      <c r="L871" t="s">
        <v>11</v>
      </c>
      <c r="M871" t="s">
        <v>41</v>
      </c>
    </row>
    <row r="872" spans="1:13" x14ac:dyDescent="0.25">
      <c r="A872" t="s">
        <v>902</v>
      </c>
      <c r="B872">
        <v>1980</v>
      </c>
      <c r="C872">
        <f t="shared" si="53"/>
        <v>10</v>
      </c>
      <c r="D872" t="str">
        <f t="shared" si="54"/>
        <v>7-10-1980</v>
      </c>
      <c r="E872" t="s">
        <v>36</v>
      </c>
      <c r="F872" s="14" t="str">
        <f t="shared" si="52"/>
        <v>7-Oct-1980</v>
      </c>
      <c r="G872">
        <v>7</v>
      </c>
      <c r="H872">
        <f t="shared" si="55"/>
        <v>42</v>
      </c>
      <c r="I872">
        <v>2</v>
      </c>
      <c r="J872" s="7">
        <v>7160.33</v>
      </c>
      <c r="K872" t="s">
        <v>11</v>
      </c>
      <c r="L872" t="s">
        <v>16</v>
      </c>
      <c r="M872" t="s">
        <v>13</v>
      </c>
    </row>
    <row r="873" spans="1:13" x14ac:dyDescent="0.25">
      <c r="A873" t="s">
        <v>903</v>
      </c>
      <c r="B873">
        <v>1980</v>
      </c>
      <c r="C873">
        <f t="shared" si="53"/>
        <v>9</v>
      </c>
      <c r="D873" t="str">
        <f t="shared" si="54"/>
        <v>30-9-1980</v>
      </c>
      <c r="E873" t="s">
        <v>20</v>
      </c>
      <c r="F873" s="14" t="str">
        <f t="shared" si="52"/>
        <v>30-Sep-1980</v>
      </c>
      <c r="G873">
        <v>30</v>
      </c>
      <c r="H873">
        <f t="shared" si="55"/>
        <v>42</v>
      </c>
      <c r="I873">
        <v>2</v>
      </c>
      <c r="J873" s="7">
        <v>7162.01</v>
      </c>
      <c r="K873" t="s">
        <v>11</v>
      </c>
      <c r="L873" t="s">
        <v>12</v>
      </c>
      <c r="M873" t="s">
        <v>13</v>
      </c>
    </row>
    <row r="874" spans="1:13" x14ac:dyDescent="0.25">
      <c r="A874" t="s">
        <v>904</v>
      </c>
      <c r="B874">
        <v>1982</v>
      </c>
      <c r="C874">
        <f t="shared" si="53"/>
        <v>8</v>
      </c>
      <c r="D874" t="str">
        <f t="shared" si="54"/>
        <v>16-8-1982</v>
      </c>
      <c r="E874" t="s">
        <v>34</v>
      </c>
      <c r="F874" s="14" t="str">
        <f t="shared" si="52"/>
        <v>16-Aug-1982</v>
      </c>
      <c r="G874">
        <v>16</v>
      </c>
      <c r="H874">
        <f t="shared" si="55"/>
        <v>40</v>
      </c>
      <c r="I874">
        <v>2</v>
      </c>
      <c r="J874" s="7">
        <v>7173.36</v>
      </c>
      <c r="K874" t="s">
        <v>12</v>
      </c>
      <c r="L874" t="s">
        <v>11</v>
      </c>
      <c r="M874" t="s">
        <v>167</v>
      </c>
    </row>
    <row r="875" spans="1:13" x14ac:dyDescent="0.25">
      <c r="A875" t="s">
        <v>905</v>
      </c>
      <c r="B875">
        <v>1975</v>
      </c>
      <c r="C875">
        <f t="shared" si="53"/>
        <v>7</v>
      </c>
      <c r="D875" t="str">
        <f t="shared" si="54"/>
        <v>19-7-1975</v>
      </c>
      <c r="E875" t="s">
        <v>10</v>
      </c>
      <c r="F875" s="14" t="str">
        <f t="shared" si="52"/>
        <v>19-Jul-1975</v>
      </c>
      <c r="G875">
        <v>19</v>
      </c>
      <c r="H875">
        <f t="shared" si="55"/>
        <v>47</v>
      </c>
      <c r="I875">
        <v>1</v>
      </c>
      <c r="J875" s="7">
        <v>7175.51</v>
      </c>
      <c r="K875" t="s">
        <v>11</v>
      </c>
      <c r="L875" t="s">
        <v>12</v>
      </c>
      <c r="M875" t="s">
        <v>13</v>
      </c>
    </row>
    <row r="876" spans="1:13" x14ac:dyDescent="0.25">
      <c r="A876" t="s">
        <v>906</v>
      </c>
      <c r="B876">
        <v>1968</v>
      </c>
      <c r="C876">
        <f t="shared" si="53"/>
        <v>8</v>
      </c>
      <c r="D876" t="str">
        <f t="shared" si="54"/>
        <v>26-8-1968</v>
      </c>
      <c r="E876" t="s">
        <v>34</v>
      </c>
      <c r="F876" s="14" t="str">
        <f t="shared" si="52"/>
        <v>26-Aug-1968</v>
      </c>
      <c r="G876">
        <v>26</v>
      </c>
      <c r="H876">
        <f t="shared" si="55"/>
        <v>54</v>
      </c>
      <c r="I876">
        <v>0</v>
      </c>
      <c r="J876" s="7">
        <v>7179.52</v>
      </c>
      <c r="K876" t="s">
        <v>12</v>
      </c>
      <c r="L876" t="s">
        <v>12</v>
      </c>
      <c r="M876" t="s">
        <v>13</v>
      </c>
    </row>
    <row r="877" spans="1:13" x14ac:dyDescent="0.25">
      <c r="A877" t="s">
        <v>907</v>
      </c>
      <c r="B877">
        <v>1982</v>
      </c>
      <c r="C877">
        <f t="shared" si="53"/>
        <v>9</v>
      </c>
      <c r="D877" t="str">
        <f t="shared" si="54"/>
        <v>14-9-1982</v>
      </c>
      <c r="E877" t="s">
        <v>20</v>
      </c>
      <c r="F877" s="14" t="str">
        <f t="shared" si="52"/>
        <v>14-Sep-1982</v>
      </c>
      <c r="G877">
        <v>14</v>
      </c>
      <c r="H877">
        <f t="shared" si="55"/>
        <v>40</v>
      </c>
      <c r="I877">
        <v>3</v>
      </c>
      <c r="J877" s="7">
        <v>7196.87</v>
      </c>
      <c r="K877" t="s">
        <v>12</v>
      </c>
      <c r="L877" t="s">
        <v>11</v>
      </c>
      <c r="M877" t="s">
        <v>41</v>
      </c>
    </row>
    <row r="878" spans="1:13" x14ac:dyDescent="0.25">
      <c r="A878" t="s">
        <v>908</v>
      </c>
      <c r="B878">
        <v>1983</v>
      </c>
      <c r="C878">
        <f t="shared" si="53"/>
        <v>8</v>
      </c>
      <c r="D878" t="str">
        <f t="shared" si="54"/>
        <v>11-8-1983</v>
      </c>
      <c r="E878" t="s">
        <v>34</v>
      </c>
      <c r="F878" s="14" t="str">
        <f t="shared" si="52"/>
        <v>11-Aug-1983</v>
      </c>
      <c r="G878">
        <v>11</v>
      </c>
      <c r="H878">
        <f t="shared" si="55"/>
        <v>39</v>
      </c>
      <c r="I878">
        <v>2</v>
      </c>
      <c r="J878" s="7">
        <v>7201.7</v>
      </c>
      <c r="K878" t="s">
        <v>11</v>
      </c>
      <c r="L878" t="s">
        <v>12</v>
      </c>
      <c r="M878" t="s">
        <v>23</v>
      </c>
    </row>
    <row r="879" spans="1:13" x14ac:dyDescent="0.25">
      <c r="A879" t="s">
        <v>909</v>
      </c>
      <c r="B879">
        <v>1983</v>
      </c>
      <c r="C879">
        <f t="shared" si="53"/>
        <v>11</v>
      </c>
      <c r="D879" t="str">
        <f t="shared" si="54"/>
        <v>21-11-1983</v>
      </c>
      <c r="E879" t="s">
        <v>15</v>
      </c>
      <c r="F879" s="14" t="str">
        <f t="shared" si="52"/>
        <v>21-Nov-1983</v>
      </c>
      <c r="G879">
        <v>21</v>
      </c>
      <c r="H879">
        <f t="shared" si="55"/>
        <v>39</v>
      </c>
      <c r="I879">
        <v>2</v>
      </c>
      <c r="J879" s="7">
        <v>7209.49</v>
      </c>
      <c r="K879" t="s">
        <v>11</v>
      </c>
      <c r="L879" t="s">
        <v>12</v>
      </c>
      <c r="M879" t="s">
        <v>23</v>
      </c>
    </row>
    <row r="880" spans="1:13" x14ac:dyDescent="0.25">
      <c r="A880" t="s">
        <v>910</v>
      </c>
      <c r="B880">
        <v>1991</v>
      </c>
      <c r="C880">
        <f t="shared" si="53"/>
        <v>6</v>
      </c>
      <c r="D880" t="str">
        <f t="shared" si="54"/>
        <v>28-6-1991</v>
      </c>
      <c r="E880" t="s">
        <v>18</v>
      </c>
      <c r="F880" s="14" t="str">
        <f t="shared" si="52"/>
        <v>28-Jun-1991</v>
      </c>
      <c r="G880">
        <v>28</v>
      </c>
      <c r="H880">
        <f t="shared" si="55"/>
        <v>31</v>
      </c>
      <c r="I880">
        <v>3</v>
      </c>
      <c r="J880" s="7">
        <v>7220.25</v>
      </c>
      <c r="K880" t="s">
        <v>11</v>
      </c>
      <c r="L880" t="s">
        <v>11</v>
      </c>
      <c r="M880" t="s">
        <v>299</v>
      </c>
    </row>
    <row r="881" spans="1:13" x14ac:dyDescent="0.25">
      <c r="A881" t="s">
        <v>911</v>
      </c>
      <c r="B881">
        <v>1977</v>
      </c>
      <c r="C881">
        <f t="shared" si="53"/>
        <v>9</v>
      </c>
      <c r="D881" t="str">
        <f t="shared" si="54"/>
        <v>15-9-1977</v>
      </c>
      <c r="E881" t="s">
        <v>20</v>
      </c>
      <c r="F881" s="14" t="str">
        <f t="shared" si="52"/>
        <v>15-Sep-1977</v>
      </c>
      <c r="G881">
        <v>15</v>
      </c>
      <c r="H881">
        <f t="shared" si="55"/>
        <v>45</v>
      </c>
      <c r="I881">
        <v>0</v>
      </c>
      <c r="J881" s="7">
        <v>7222.79</v>
      </c>
      <c r="K881" t="s">
        <v>12</v>
      </c>
      <c r="L881" t="s">
        <v>12</v>
      </c>
      <c r="M881" t="s">
        <v>23</v>
      </c>
    </row>
    <row r="882" spans="1:13" x14ac:dyDescent="0.25">
      <c r="A882" t="s">
        <v>912</v>
      </c>
      <c r="B882">
        <v>1986</v>
      </c>
      <c r="C882">
        <f t="shared" si="53"/>
        <v>7</v>
      </c>
      <c r="D882" t="str">
        <f t="shared" si="54"/>
        <v>13-7-1986</v>
      </c>
      <c r="E882" t="s">
        <v>10</v>
      </c>
      <c r="F882" s="14" t="str">
        <f t="shared" si="52"/>
        <v>13-Jul-1986</v>
      </c>
      <c r="G882">
        <v>13</v>
      </c>
      <c r="H882">
        <f t="shared" si="55"/>
        <v>36</v>
      </c>
      <c r="I882">
        <v>3</v>
      </c>
      <c r="J882" s="7">
        <v>7228.22</v>
      </c>
      <c r="K882" t="s">
        <v>11</v>
      </c>
      <c r="L882" t="s">
        <v>16</v>
      </c>
      <c r="M882" t="s">
        <v>246</v>
      </c>
    </row>
    <row r="883" spans="1:13" x14ac:dyDescent="0.25">
      <c r="A883" t="s">
        <v>913</v>
      </c>
      <c r="B883">
        <v>1986</v>
      </c>
      <c r="C883">
        <f t="shared" si="53"/>
        <v>9</v>
      </c>
      <c r="D883" t="str">
        <f t="shared" si="54"/>
        <v>2-9-1986</v>
      </c>
      <c r="E883" t="s">
        <v>20</v>
      </c>
      <c r="F883" s="14" t="str">
        <f t="shared" si="52"/>
        <v>2-Sep-1986</v>
      </c>
      <c r="G883">
        <v>2</v>
      </c>
      <c r="H883">
        <f t="shared" si="55"/>
        <v>36</v>
      </c>
      <c r="I883">
        <v>4</v>
      </c>
      <c r="J883" s="7">
        <v>7243.81</v>
      </c>
      <c r="K883" t="s">
        <v>11</v>
      </c>
      <c r="L883" t="s">
        <v>12</v>
      </c>
      <c r="M883" t="s">
        <v>13</v>
      </c>
    </row>
    <row r="884" spans="1:13" x14ac:dyDescent="0.25">
      <c r="A884" t="s">
        <v>914</v>
      </c>
      <c r="B884">
        <v>1982</v>
      </c>
      <c r="C884">
        <f t="shared" si="53"/>
        <v>7</v>
      </c>
      <c r="D884" t="str">
        <f t="shared" si="54"/>
        <v>24-7-1982</v>
      </c>
      <c r="E884" t="s">
        <v>10</v>
      </c>
      <c r="F884" s="14" t="str">
        <f t="shared" si="52"/>
        <v>24-Jul-1982</v>
      </c>
      <c r="G884">
        <v>24</v>
      </c>
      <c r="H884">
        <f t="shared" si="55"/>
        <v>40</v>
      </c>
      <c r="I884">
        <v>3</v>
      </c>
      <c r="J884" s="7">
        <v>7248.71</v>
      </c>
      <c r="K884" t="s">
        <v>11</v>
      </c>
      <c r="L884" t="s">
        <v>16</v>
      </c>
      <c r="M884" t="s">
        <v>13</v>
      </c>
    </row>
    <row r="885" spans="1:13" x14ac:dyDescent="0.25">
      <c r="A885" t="s">
        <v>915</v>
      </c>
      <c r="B885">
        <v>1981</v>
      </c>
      <c r="C885">
        <f t="shared" si="53"/>
        <v>8</v>
      </c>
      <c r="D885" t="str">
        <f t="shared" si="54"/>
        <v>14-8-1981</v>
      </c>
      <c r="E885" t="s">
        <v>34</v>
      </c>
      <c r="F885" s="14" t="str">
        <f t="shared" si="52"/>
        <v>14-Aug-1981</v>
      </c>
      <c r="G885">
        <v>14</v>
      </c>
      <c r="H885">
        <f t="shared" si="55"/>
        <v>41</v>
      </c>
      <c r="I885">
        <v>2</v>
      </c>
      <c r="J885" s="7">
        <v>7256.72</v>
      </c>
      <c r="K885" t="s">
        <v>12</v>
      </c>
      <c r="L885" t="s">
        <v>11</v>
      </c>
      <c r="M885" t="s">
        <v>23</v>
      </c>
    </row>
    <row r="886" spans="1:13" x14ac:dyDescent="0.25">
      <c r="A886" t="s">
        <v>916</v>
      </c>
      <c r="B886">
        <v>1981</v>
      </c>
      <c r="C886">
        <f t="shared" si="53"/>
        <v>6</v>
      </c>
      <c r="D886" t="str">
        <f t="shared" si="54"/>
        <v>13-6-1981</v>
      </c>
      <c r="E886" t="s">
        <v>18</v>
      </c>
      <c r="F886" s="14" t="str">
        <f t="shared" si="52"/>
        <v>13-Jun-1981</v>
      </c>
      <c r="G886">
        <v>13</v>
      </c>
      <c r="H886">
        <f t="shared" si="55"/>
        <v>41</v>
      </c>
      <c r="I886">
        <v>2</v>
      </c>
      <c r="J886" s="7">
        <v>7261.74</v>
      </c>
      <c r="K886" t="s">
        <v>12</v>
      </c>
      <c r="L886" t="s">
        <v>12</v>
      </c>
      <c r="M886" t="s">
        <v>23</v>
      </c>
    </row>
    <row r="887" spans="1:13" x14ac:dyDescent="0.25">
      <c r="A887" t="s">
        <v>917</v>
      </c>
      <c r="B887">
        <v>1973</v>
      </c>
      <c r="C887">
        <f t="shared" si="53"/>
        <v>10</v>
      </c>
      <c r="D887" t="str">
        <f t="shared" si="54"/>
        <v>25-10-1973</v>
      </c>
      <c r="E887" t="s">
        <v>36</v>
      </c>
      <c r="F887" s="14" t="str">
        <f t="shared" si="52"/>
        <v>25-Oct-1973</v>
      </c>
      <c r="G887">
        <v>25</v>
      </c>
      <c r="H887">
        <f t="shared" si="55"/>
        <v>49</v>
      </c>
      <c r="I887">
        <v>0</v>
      </c>
      <c r="J887" s="7">
        <v>7265.58</v>
      </c>
      <c r="K887" t="s">
        <v>11</v>
      </c>
      <c r="L887" t="s">
        <v>11</v>
      </c>
      <c r="M887" t="s">
        <v>13</v>
      </c>
    </row>
    <row r="888" spans="1:13" x14ac:dyDescent="0.25">
      <c r="A888" t="s">
        <v>918</v>
      </c>
      <c r="B888">
        <v>1981</v>
      </c>
      <c r="C888">
        <f t="shared" si="53"/>
        <v>8</v>
      </c>
      <c r="D888" t="str">
        <f t="shared" si="54"/>
        <v>4-8-1981</v>
      </c>
      <c r="E888" t="s">
        <v>34</v>
      </c>
      <c r="F888" s="14" t="str">
        <f t="shared" si="52"/>
        <v>4-Aug-1981</v>
      </c>
      <c r="G888">
        <v>4</v>
      </c>
      <c r="H888">
        <f t="shared" si="55"/>
        <v>41</v>
      </c>
      <c r="I888">
        <v>2</v>
      </c>
      <c r="J888" s="7">
        <v>7265.7</v>
      </c>
      <c r="K888" t="s">
        <v>12</v>
      </c>
      <c r="L888" t="s">
        <v>12</v>
      </c>
      <c r="M888" t="s">
        <v>23</v>
      </c>
    </row>
    <row r="889" spans="1:13" x14ac:dyDescent="0.25">
      <c r="A889" t="s">
        <v>919</v>
      </c>
      <c r="B889">
        <v>1976</v>
      </c>
      <c r="C889">
        <f t="shared" si="53"/>
        <v>12</v>
      </c>
      <c r="D889" t="str">
        <f t="shared" si="54"/>
        <v>18-12-1976</v>
      </c>
      <c r="E889" t="s">
        <v>30</v>
      </c>
      <c r="F889" s="14" t="str">
        <f t="shared" si="52"/>
        <v>18-Dec-1976</v>
      </c>
      <c r="G889">
        <v>18</v>
      </c>
      <c r="H889">
        <f t="shared" si="55"/>
        <v>46</v>
      </c>
      <c r="I889">
        <v>2</v>
      </c>
      <c r="J889" s="7">
        <v>7273.02</v>
      </c>
      <c r="K889" t="s">
        <v>11</v>
      </c>
      <c r="L889" t="s">
        <v>16</v>
      </c>
      <c r="M889" t="s">
        <v>13</v>
      </c>
    </row>
    <row r="890" spans="1:13" x14ac:dyDescent="0.25">
      <c r="A890" t="s">
        <v>920</v>
      </c>
      <c r="B890">
        <v>1985</v>
      </c>
      <c r="C890">
        <f t="shared" si="53"/>
        <v>11</v>
      </c>
      <c r="D890" t="str">
        <f t="shared" si="54"/>
        <v>2-11-1985</v>
      </c>
      <c r="E890" t="s">
        <v>15</v>
      </c>
      <c r="F890" s="14" t="str">
        <f t="shared" si="52"/>
        <v>2-Nov-1985</v>
      </c>
      <c r="G890">
        <v>2</v>
      </c>
      <c r="H890">
        <f t="shared" si="55"/>
        <v>37</v>
      </c>
      <c r="I890">
        <v>3</v>
      </c>
      <c r="J890" s="7">
        <v>7281.51</v>
      </c>
      <c r="K890" t="s">
        <v>11</v>
      </c>
      <c r="L890" t="s">
        <v>16</v>
      </c>
      <c r="M890" t="s">
        <v>23</v>
      </c>
    </row>
    <row r="891" spans="1:13" x14ac:dyDescent="0.25">
      <c r="A891" t="s">
        <v>921</v>
      </c>
      <c r="B891">
        <v>1966</v>
      </c>
      <c r="C891">
        <f t="shared" si="53"/>
        <v>12</v>
      </c>
      <c r="D891" t="str">
        <f t="shared" si="54"/>
        <v>26-12-1966</v>
      </c>
      <c r="E891" t="s">
        <v>30</v>
      </c>
      <c r="F891" s="14" t="str">
        <f t="shared" si="52"/>
        <v>26-Dec-1966</v>
      </c>
      <c r="G891">
        <v>26</v>
      </c>
      <c r="H891">
        <f t="shared" si="55"/>
        <v>56</v>
      </c>
      <c r="I891">
        <v>0</v>
      </c>
      <c r="J891" s="7">
        <v>7302.46</v>
      </c>
      <c r="K891" t="s">
        <v>12</v>
      </c>
      <c r="L891" t="s">
        <v>16</v>
      </c>
      <c r="M891" t="s">
        <v>23</v>
      </c>
    </row>
    <row r="892" spans="1:13" x14ac:dyDescent="0.25">
      <c r="A892" t="s">
        <v>922</v>
      </c>
      <c r="B892">
        <v>1965</v>
      </c>
      <c r="C892">
        <f t="shared" si="53"/>
        <v>6</v>
      </c>
      <c r="D892" t="str">
        <f t="shared" si="54"/>
        <v>6-6-1965</v>
      </c>
      <c r="E892" t="s">
        <v>18</v>
      </c>
      <c r="F892" s="14" t="str">
        <f t="shared" si="52"/>
        <v>6-Jun-1965</v>
      </c>
      <c r="G892">
        <v>6</v>
      </c>
      <c r="H892">
        <f t="shared" si="55"/>
        <v>58</v>
      </c>
      <c r="I892">
        <v>0</v>
      </c>
      <c r="J892" s="7">
        <v>7304.65</v>
      </c>
      <c r="K892" t="s">
        <v>12</v>
      </c>
      <c r="L892" t="s">
        <v>12</v>
      </c>
      <c r="M892" t="s">
        <v>13</v>
      </c>
    </row>
    <row r="893" spans="1:13" x14ac:dyDescent="0.25">
      <c r="A893" t="s">
        <v>923</v>
      </c>
      <c r="B893">
        <v>1965</v>
      </c>
      <c r="C893">
        <f t="shared" si="53"/>
        <v>6</v>
      </c>
      <c r="D893" t="str">
        <f t="shared" si="54"/>
        <v>25-6-1965</v>
      </c>
      <c r="E893" t="s">
        <v>18</v>
      </c>
      <c r="F893" s="14" t="str">
        <f t="shared" si="52"/>
        <v>25-Jun-1965</v>
      </c>
      <c r="G893">
        <v>25</v>
      </c>
      <c r="H893">
        <f t="shared" si="55"/>
        <v>57</v>
      </c>
      <c r="I893">
        <v>0</v>
      </c>
      <c r="J893" s="7">
        <v>7318.21</v>
      </c>
      <c r="K893" t="s">
        <v>12</v>
      </c>
      <c r="L893" t="s">
        <v>16</v>
      </c>
      <c r="M893" t="s">
        <v>13</v>
      </c>
    </row>
    <row r="894" spans="1:13" x14ac:dyDescent="0.25">
      <c r="A894" t="s">
        <v>924</v>
      </c>
      <c r="B894">
        <v>1972</v>
      </c>
      <c r="C894">
        <f t="shared" si="53"/>
        <v>8</v>
      </c>
      <c r="D894" t="str">
        <f t="shared" si="54"/>
        <v>11-8-1972</v>
      </c>
      <c r="E894" t="s">
        <v>34</v>
      </c>
      <c r="F894" s="14" t="str">
        <f t="shared" si="52"/>
        <v>11-Aug-1972</v>
      </c>
      <c r="G894">
        <v>11</v>
      </c>
      <c r="H894">
        <f t="shared" si="55"/>
        <v>50</v>
      </c>
      <c r="I894">
        <v>0</v>
      </c>
      <c r="J894" s="7">
        <v>7318.22</v>
      </c>
      <c r="K894" t="s">
        <v>11</v>
      </c>
      <c r="L894" t="s">
        <v>12</v>
      </c>
      <c r="M894" t="s">
        <v>23</v>
      </c>
    </row>
    <row r="895" spans="1:13" x14ac:dyDescent="0.25">
      <c r="A895" t="s">
        <v>925</v>
      </c>
      <c r="B895">
        <v>1965</v>
      </c>
      <c r="C895">
        <f t="shared" si="53"/>
        <v>7</v>
      </c>
      <c r="D895" t="str">
        <f t="shared" si="54"/>
        <v>11-7-1965</v>
      </c>
      <c r="E895" t="s">
        <v>10</v>
      </c>
      <c r="F895" s="14" t="str">
        <f t="shared" si="52"/>
        <v>11-Jul-1965</v>
      </c>
      <c r="G895">
        <v>11</v>
      </c>
      <c r="H895">
        <f t="shared" si="55"/>
        <v>57</v>
      </c>
      <c r="I895">
        <v>0</v>
      </c>
      <c r="J895" s="7">
        <v>7322.86</v>
      </c>
      <c r="K895" t="s">
        <v>12</v>
      </c>
      <c r="L895" t="s">
        <v>12</v>
      </c>
      <c r="M895" t="s">
        <v>23</v>
      </c>
    </row>
    <row r="896" spans="1:13" x14ac:dyDescent="0.25">
      <c r="A896" t="s">
        <v>926</v>
      </c>
      <c r="B896">
        <v>2004</v>
      </c>
      <c r="C896">
        <f t="shared" si="53"/>
        <v>11</v>
      </c>
      <c r="D896" t="str">
        <f t="shared" si="54"/>
        <v>15-11-2004</v>
      </c>
      <c r="E896" t="s">
        <v>15</v>
      </c>
      <c r="F896" s="14" t="str">
        <f t="shared" si="52"/>
        <v>15-Nov-2004</v>
      </c>
      <c r="G896">
        <v>15</v>
      </c>
      <c r="H896">
        <f t="shared" si="55"/>
        <v>18</v>
      </c>
      <c r="I896">
        <v>0</v>
      </c>
      <c r="J896" s="7">
        <v>7323.73</v>
      </c>
      <c r="K896" t="s">
        <v>11</v>
      </c>
      <c r="L896" t="s">
        <v>11</v>
      </c>
      <c r="M896" t="s">
        <v>246</v>
      </c>
    </row>
    <row r="897" spans="1:13" x14ac:dyDescent="0.25">
      <c r="A897" t="s">
        <v>927</v>
      </c>
      <c r="B897">
        <v>1979</v>
      </c>
      <c r="C897">
        <f t="shared" si="53"/>
        <v>6</v>
      </c>
      <c r="D897" t="str">
        <f t="shared" si="54"/>
        <v>19-6-1979</v>
      </c>
      <c r="E897" t="s">
        <v>18</v>
      </c>
      <c r="F897" s="14" t="str">
        <f t="shared" si="52"/>
        <v>19-Jun-1979</v>
      </c>
      <c r="G897">
        <v>19</v>
      </c>
      <c r="H897">
        <f t="shared" si="55"/>
        <v>43</v>
      </c>
      <c r="I897">
        <v>0</v>
      </c>
      <c r="J897" s="7">
        <v>7325.05</v>
      </c>
      <c r="K897" t="s">
        <v>11</v>
      </c>
      <c r="L897" t="s">
        <v>12</v>
      </c>
      <c r="M897" t="s">
        <v>246</v>
      </c>
    </row>
    <row r="898" spans="1:13" x14ac:dyDescent="0.25">
      <c r="A898" t="s">
        <v>928</v>
      </c>
      <c r="B898">
        <v>1984</v>
      </c>
      <c r="C898">
        <f t="shared" si="53"/>
        <v>7</v>
      </c>
      <c r="D898" t="str">
        <f t="shared" si="54"/>
        <v>25-7-1984</v>
      </c>
      <c r="E898" t="s">
        <v>10</v>
      </c>
      <c r="F898" s="14" t="str">
        <f t="shared" ref="F898:F961" si="56">CONCATENATE(G898,"-",E898,"-",B898)</f>
        <v>25-Jul-1984</v>
      </c>
      <c r="G898">
        <v>25</v>
      </c>
      <c r="H898">
        <f t="shared" si="55"/>
        <v>38</v>
      </c>
      <c r="I898">
        <v>3</v>
      </c>
      <c r="J898" s="7">
        <v>7325.47</v>
      </c>
      <c r="K898" t="s">
        <v>11</v>
      </c>
      <c r="L898" t="s">
        <v>16</v>
      </c>
      <c r="M898" t="s">
        <v>23</v>
      </c>
    </row>
    <row r="899" spans="1:13" x14ac:dyDescent="0.25">
      <c r="A899" t="s">
        <v>929</v>
      </c>
      <c r="B899">
        <v>1979</v>
      </c>
      <c r="C899">
        <f t="shared" ref="C899:C962" si="57">MONTH(DATEVALUE(F899))</f>
        <v>9</v>
      </c>
      <c r="D899" t="str">
        <f t="shared" ref="D899:D962" si="58">CONCATENATE(G899,"-",C899,"-",B899)</f>
        <v>19-9-1979</v>
      </c>
      <c r="E899" t="s">
        <v>20</v>
      </c>
      <c r="F899" s="14" t="str">
        <f t="shared" si="56"/>
        <v>19-Sep-1979</v>
      </c>
      <c r="G899">
        <v>19</v>
      </c>
      <c r="H899">
        <f t="shared" si="55"/>
        <v>43</v>
      </c>
      <c r="I899">
        <v>1</v>
      </c>
      <c r="J899" s="7">
        <v>7337.75</v>
      </c>
      <c r="K899" t="s">
        <v>11</v>
      </c>
      <c r="L899" t="s">
        <v>12</v>
      </c>
      <c r="M899" t="s">
        <v>41</v>
      </c>
    </row>
    <row r="900" spans="1:13" x14ac:dyDescent="0.25">
      <c r="A900" t="s">
        <v>930</v>
      </c>
      <c r="B900">
        <v>1986</v>
      </c>
      <c r="C900">
        <f t="shared" si="57"/>
        <v>6</v>
      </c>
      <c r="D900" t="str">
        <f t="shared" si="58"/>
        <v>15-6-1986</v>
      </c>
      <c r="E900" t="s">
        <v>18</v>
      </c>
      <c r="F900" s="14" t="str">
        <f t="shared" si="56"/>
        <v>15-Jun-1986</v>
      </c>
      <c r="G900">
        <v>15</v>
      </c>
      <c r="H900">
        <f t="shared" si="55"/>
        <v>36</v>
      </c>
      <c r="I900">
        <v>3</v>
      </c>
      <c r="J900" s="7">
        <v>7339.93</v>
      </c>
      <c r="K900" t="s">
        <v>11</v>
      </c>
      <c r="L900" t="s">
        <v>11</v>
      </c>
      <c r="M900" t="s">
        <v>23</v>
      </c>
    </row>
    <row r="901" spans="1:13" x14ac:dyDescent="0.25">
      <c r="A901" t="s">
        <v>931</v>
      </c>
      <c r="B901">
        <v>1977</v>
      </c>
      <c r="C901">
        <f t="shared" si="57"/>
        <v>12</v>
      </c>
      <c r="D901" t="str">
        <f t="shared" si="58"/>
        <v>18-12-1977</v>
      </c>
      <c r="E901" t="s">
        <v>30</v>
      </c>
      <c r="F901" s="14" t="str">
        <f t="shared" si="56"/>
        <v>18-Dec-1977</v>
      </c>
      <c r="G901">
        <v>18</v>
      </c>
      <c r="H901">
        <f t="shared" ref="H901:H964" si="59">DATEDIF(F901,$P$2,"Y")</f>
        <v>45</v>
      </c>
      <c r="I901">
        <v>0</v>
      </c>
      <c r="J901" s="7">
        <v>7345.08</v>
      </c>
      <c r="K901" t="s">
        <v>11</v>
      </c>
      <c r="L901" t="s">
        <v>16</v>
      </c>
      <c r="M901" t="s">
        <v>41</v>
      </c>
    </row>
    <row r="902" spans="1:13" x14ac:dyDescent="0.25">
      <c r="A902" t="s">
        <v>932</v>
      </c>
      <c r="B902">
        <v>1979</v>
      </c>
      <c r="C902">
        <f t="shared" si="57"/>
        <v>6</v>
      </c>
      <c r="D902" t="str">
        <f t="shared" si="58"/>
        <v>26-6-1979</v>
      </c>
      <c r="E902" t="s">
        <v>18</v>
      </c>
      <c r="F902" s="14" t="str">
        <f t="shared" si="56"/>
        <v>26-Jun-1979</v>
      </c>
      <c r="G902">
        <v>26</v>
      </c>
      <c r="H902">
        <f t="shared" si="59"/>
        <v>43</v>
      </c>
      <c r="I902">
        <v>1</v>
      </c>
      <c r="J902" s="7">
        <v>7345.73</v>
      </c>
      <c r="K902" t="s">
        <v>11</v>
      </c>
      <c r="L902" t="s">
        <v>16</v>
      </c>
      <c r="M902" t="s">
        <v>13</v>
      </c>
    </row>
    <row r="903" spans="1:13" x14ac:dyDescent="0.25">
      <c r="A903" t="s">
        <v>933</v>
      </c>
      <c r="B903">
        <v>1977</v>
      </c>
      <c r="C903">
        <f t="shared" si="57"/>
        <v>12</v>
      </c>
      <c r="D903" t="str">
        <f t="shared" si="58"/>
        <v>1-12-1977</v>
      </c>
      <c r="E903" t="s">
        <v>30</v>
      </c>
      <c r="F903" s="14" t="str">
        <f t="shared" si="56"/>
        <v>1-Dec-1977</v>
      </c>
      <c r="G903">
        <v>1</v>
      </c>
      <c r="H903">
        <f t="shared" si="59"/>
        <v>45</v>
      </c>
      <c r="I903">
        <v>0</v>
      </c>
      <c r="J903" s="7">
        <v>7348.14</v>
      </c>
      <c r="K903" t="s">
        <v>11</v>
      </c>
      <c r="L903" t="s">
        <v>16</v>
      </c>
      <c r="M903" t="s">
        <v>41</v>
      </c>
    </row>
    <row r="904" spans="1:13" x14ac:dyDescent="0.25">
      <c r="A904" t="s">
        <v>934</v>
      </c>
      <c r="B904">
        <v>1993</v>
      </c>
      <c r="C904">
        <f t="shared" si="57"/>
        <v>10</v>
      </c>
      <c r="D904" t="str">
        <f t="shared" si="58"/>
        <v>5-10-1993</v>
      </c>
      <c r="E904" t="s">
        <v>36</v>
      </c>
      <c r="F904" s="14" t="str">
        <f t="shared" si="56"/>
        <v>5-Oct-1993</v>
      </c>
      <c r="G904">
        <v>5</v>
      </c>
      <c r="H904">
        <f t="shared" si="59"/>
        <v>29</v>
      </c>
      <c r="I904">
        <v>0</v>
      </c>
      <c r="J904" s="7">
        <v>7349.12</v>
      </c>
      <c r="K904" t="s">
        <v>11</v>
      </c>
      <c r="L904" t="s">
        <v>11</v>
      </c>
      <c r="M904" t="s">
        <v>299</v>
      </c>
    </row>
    <row r="905" spans="1:13" x14ac:dyDescent="0.25">
      <c r="A905" t="s">
        <v>935</v>
      </c>
      <c r="B905">
        <v>1983</v>
      </c>
      <c r="C905">
        <f t="shared" si="57"/>
        <v>6</v>
      </c>
      <c r="D905" t="str">
        <f t="shared" si="58"/>
        <v>21-6-1983</v>
      </c>
      <c r="E905" t="s">
        <v>18</v>
      </c>
      <c r="F905" s="14" t="str">
        <f t="shared" si="56"/>
        <v>21-Jun-1983</v>
      </c>
      <c r="G905">
        <v>21</v>
      </c>
      <c r="H905">
        <f t="shared" si="59"/>
        <v>39</v>
      </c>
      <c r="I905">
        <v>3</v>
      </c>
      <c r="J905" s="7">
        <v>7357.49</v>
      </c>
      <c r="K905" t="s">
        <v>11</v>
      </c>
      <c r="L905" t="s">
        <v>11</v>
      </c>
      <c r="M905" t="s">
        <v>23</v>
      </c>
    </row>
    <row r="906" spans="1:13" x14ac:dyDescent="0.25">
      <c r="A906" t="s">
        <v>936</v>
      </c>
      <c r="B906">
        <v>1981</v>
      </c>
      <c r="C906">
        <f t="shared" si="57"/>
        <v>7</v>
      </c>
      <c r="D906" t="str">
        <f t="shared" si="58"/>
        <v>16-7-1981</v>
      </c>
      <c r="E906" t="s">
        <v>10</v>
      </c>
      <c r="F906" s="14" t="str">
        <f t="shared" si="56"/>
        <v>16-Jul-1981</v>
      </c>
      <c r="G906">
        <v>16</v>
      </c>
      <c r="H906">
        <f t="shared" si="59"/>
        <v>41</v>
      </c>
      <c r="I906">
        <v>1</v>
      </c>
      <c r="J906" s="7">
        <v>7358.18</v>
      </c>
      <c r="K906" t="s">
        <v>11</v>
      </c>
      <c r="L906" t="s">
        <v>12</v>
      </c>
      <c r="M906" t="s">
        <v>246</v>
      </c>
    </row>
    <row r="907" spans="1:13" x14ac:dyDescent="0.25">
      <c r="A907" t="s">
        <v>937</v>
      </c>
      <c r="B907">
        <v>1965</v>
      </c>
      <c r="C907">
        <f t="shared" si="57"/>
        <v>12</v>
      </c>
      <c r="D907" t="str">
        <f t="shared" si="58"/>
        <v>9-12-1965</v>
      </c>
      <c r="E907" t="s">
        <v>30</v>
      </c>
      <c r="F907" s="14" t="str">
        <f t="shared" si="56"/>
        <v>9-Dec-1965</v>
      </c>
      <c r="G907">
        <v>9</v>
      </c>
      <c r="H907">
        <f t="shared" si="59"/>
        <v>57</v>
      </c>
      <c r="I907">
        <v>0</v>
      </c>
      <c r="J907" s="7">
        <v>7362.31</v>
      </c>
      <c r="K907" t="s">
        <v>12</v>
      </c>
      <c r="L907" t="s">
        <v>12</v>
      </c>
      <c r="M907" t="s">
        <v>13</v>
      </c>
    </row>
    <row r="908" spans="1:13" x14ac:dyDescent="0.25">
      <c r="A908" t="s">
        <v>938</v>
      </c>
      <c r="B908">
        <v>1981</v>
      </c>
      <c r="C908">
        <f t="shared" si="57"/>
        <v>11</v>
      </c>
      <c r="D908" t="str">
        <f t="shared" si="58"/>
        <v>24-11-1981</v>
      </c>
      <c r="E908" t="s">
        <v>15</v>
      </c>
      <c r="F908" s="14" t="str">
        <f t="shared" si="56"/>
        <v>24-Nov-1981</v>
      </c>
      <c r="G908">
        <v>24</v>
      </c>
      <c r="H908">
        <f t="shared" si="59"/>
        <v>41</v>
      </c>
      <c r="I908">
        <v>2</v>
      </c>
      <c r="J908" s="7">
        <v>7371.77</v>
      </c>
      <c r="K908" t="s">
        <v>11</v>
      </c>
      <c r="L908" t="s">
        <v>16</v>
      </c>
      <c r="M908" t="s">
        <v>41</v>
      </c>
    </row>
    <row r="909" spans="1:13" x14ac:dyDescent="0.25">
      <c r="A909" t="s">
        <v>939</v>
      </c>
      <c r="B909">
        <v>1993</v>
      </c>
      <c r="C909">
        <f t="shared" si="57"/>
        <v>7</v>
      </c>
      <c r="D909" t="str">
        <f t="shared" si="58"/>
        <v>22-7-1993</v>
      </c>
      <c r="E909" t="s">
        <v>10</v>
      </c>
      <c r="F909" s="14" t="str">
        <f t="shared" si="56"/>
        <v>22-Jul-1993</v>
      </c>
      <c r="G909">
        <v>22</v>
      </c>
      <c r="H909">
        <f t="shared" si="59"/>
        <v>29</v>
      </c>
      <c r="I909">
        <v>0</v>
      </c>
      <c r="J909" s="7">
        <v>7388.85</v>
      </c>
      <c r="K909" t="s">
        <v>11</v>
      </c>
      <c r="L909" t="s">
        <v>11</v>
      </c>
      <c r="M909" t="s">
        <v>534</v>
      </c>
    </row>
    <row r="910" spans="1:13" x14ac:dyDescent="0.25">
      <c r="A910" t="s">
        <v>940</v>
      </c>
      <c r="B910">
        <v>1965</v>
      </c>
      <c r="C910">
        <f t="shared" si="57"/>
        <v>12</v>
      </c>
      <c r="D910" t="str">
        <f t="shared" si="58"/>
        <v>5-12-1965</v>
      </c>
      <c r="E910" t="s">
        <v>30</v>
      </c>
      <c r="F910" s="14" t="str">
        <f t="shared" si="56"/>
        <v>5-Dec-1965</v>
      </c>
      <c r="G910">
        <v>5</v>
      </c>
      <c r="H910">
        <f t="shared" si="59"/>
        <v>57</v>
      </c>
      <c r="I910">
        <v>0</v>
      </c>
      <c r="J910" s="7">
        <v>7403.98</v>
      </c>
      <c r="K910" t="s">
        <v>12</v>
      </c>
      <c r="L910" t="s">
        <v>11</v>
      </c>
      <c r="M910" t="s">
        <v>13</v>
      </c>
    </row>
    <row r="911" spans="1:13" x14ac:dyDescent="0.25">
      <c r="A911" t="s">
        <v>941</v>
      </c>
      <c r="B911">
        <v>1983</v>
      </c>
      <c r="C911">
        <f t="shared" si="57"/>
        <v>9</v>
      </c>
      <c r="D911" t="str">
        <f t="shared" si="58"/>
        <v>19-9-1983</v>
      </c>
      <c r="E911" t="s">
        <v>20</v>
      </c>
      <c r="F911" s="14" t="str">
        <f t="shared" si="56"/>
        <v>19-Sep-1983</v>
      </c>
      <c r="G911">
        <v>19</v>
      </c>
      <c r="H911">
        <f t="shared" si="59"/>
        <v>39</v>
      </c>
      <c r="I911">
        <v>3</v>
      </c>
      <c r="J911" s="7">
        <v>7418.52</v>
      </c>
      <c r="K911" t="s">
        <v>11</v>
      </c>
      <c r="L911" t="s">
        <v>11</v>
      </c>
      <c r="M911" t="s">
        <v>41</v>
      </c>
    </row>
    <row r="912" spans="1:13" x14ac:dyDescent="0.25">
      <c r="A912" t="s">
        <v>942</v>
      </c>
      <c r="B912">
        <v>1978</v>
      </c>
      <c r="C912">
        <f t="shared" si="57"/>
        <v>11</v>
      </c>
      <c r="D912" t="str">
        <f t="shared" si="58"/>
        <v>12-11-1978</v>
      </c>
      <c r="E912" t="s">
        <v>15</v>
      </c>
      <c r="F912" s="14" t="str">
        <f t="shared" si="56"/>
        <v>12-Nov-1978</v>
      </c>
      <c r="G912">
        <v>12</v>
      </c>
      <c r="H912">
        <f t="shared" si="59"/>
        <v>44</v>
      </c>
      <c r="I912">
        <v>0</v>
      </c>
      <c r="J912" s="7">
        <v>7419.48</v>
      </c>
      <c r="K912" t="s">
        <v>11</v>
      </c>
      <c r="L912" t="s">
        <v>11</v>
      </c>
      <c r="M912" t="s">
        <v>23</v>
      </c>
    </row>
    <row r="913" spans="1:13" x14ac:dyDescent="0.25">
      <c r="A913" t="s">
        <v>943</v>
      </c>
      <c r="B913">
        <v>1978</v>
      </c>
      <c r="C913">
        <f t="shared" si="57"/>
        <v>12</v>
      </c>
      <c r="D913" t="str">
        <f t="shared" si="58"/>
        <v>2-12-1978</v>
      </c>
      <c r="E913" t="s">
        <v>30</v>
      </c>
      <c r="F913" s="14" t="str">
        <f t="shared" si="56"/>
        <v>2-Dec-1978</v>
      </c>
      <c r="G913">
        <v>2</v>
      </c>
      <c r="H913">
        <f t="shared" si="59"/>
        <v>44</v>
      </c>
      <c r="I913">
        <v>0</v>
      </c>
      <c r="J913" s="7">
        <v>7421.19</v>
      </c>
      <c r="K913" t="s">
        <v>11</v>
      </c>
      <c r="L913" t="s">
        <v>12</v>
      </c>
      <c r="M913" t="s">
        <v>23</v>
      </c>
    </row>
    <row r="914" spans="1:13" x14ac:dyDescent="0.25">
      <c r="A914" t="s">
        <v>944</v>
      </c>
      <c r="B914">
        <v>1977</v>
      </c>
      <c r="C914">
        <f t="shared" si="57"/>
        <v>8</v>
      </c>
      <c r="D914" t="str">
        <f t="shared" si="58"/>
        <v>25-8-1977</v>
      </c>
      <c r="E914" t="s">
        <v>34</v>
      </c>
      <c r="F914" s="14" t="str">
        <f t="shared" si="56"/>
        <v>25-Aug-1977</v>
      </c>
      <c r="G914">
        <v>25</v>
      </c>
      <c r="H914">
        <f t="shared" si="59"/>
        <v>45</v>
      </c>
      <c r="I914">
        <v>1</v>
      </c>
      <c r="J914" s="7">
        <v>7441.05</v>
      </c>
      <c r="K914" t="s">
        <v>12</v>
      </c>
      <c r="L914" t="s">
        <v>11</v>
      </c>
      <c r="M914" t="s">
        <v>41</v>
      </c>
    </row>
    <row r="915" spans="1:13" x14ac:dyDescent="0.25">
      <c r="A915" t="s">
        <v>945</v>
      </c>
      <c r="B915">
        <v>1979</v>
      </c>
      <c r="C915">
        <f t="shared" si="57"/>
        <v>9</v>
      </c>
      <c r="D915" t="str">
        <f t="shared" si="58"/>
        <v>1-9-1979</v>
      </c>
      <c r="E915" t="s">
        <v>20</v>
      </c>
      <c r="F915" s="14" t="str">
        <f t="shared" si="56"/>
        <v>1-Sep-1979</v>
      </c>
      <c r="G915">
        <v>1</v>
      </c>
      <c r="H915">
        <f t="shared" si="59"/>
        <v>43</v>
      </c>
      <c r="I915">
        <v>2</v>
      </c>
      <c r="J915" s="7">
        <v>7441.5</v>
      </c>
      <c r="K915" t="s">
        <v>12</v>
      </c>
      <c r="L915" t="s">
        <v>11</v>
      </c>
      <c r="M915" t="s">
        <v>41</v>
      </c>
    </row>
    <row r="916" spans="1:13" x14ac:dyDescent="0.25">
      <c r="A916" t="s">
        <v>946</v>
      </c>
      <c r="B916">
        <v>1980</v>
      </c>
      <c r="C916">
        <f t="shared" si="57"/>
        <v>7</v>
      </c>
      <c r="D916" t="str">
        <f t="shared" si="58"/>
        <v>7-7-1980</v>
      </c>
      <c r="E916" t="s">
        <v>10</v>
      </c>
      <c r="F916" s="14" t="str">
        <f t="shared" si="56"/>
        <v>7-Jul-1980</v>
      </c>
      <c r="G916">
        <v>7</v>
      </c>
      <c r="H916">
        <f t="shared" si="59"/>
        <v>42</v>
      </c>
      <c r="I916">
        <v>1</v>
      </c>
      <c r="J916" s="7">
        <v>7443.64</v>
      </c>
      <c r="K916" t="s">
        <v>11</v>
      </c>
      <c r="L916" t="s">
        <v>12</v>
      </c>
      <c r="M916" t="s">
        <v>23</v>
      </c>
    </row>
    <row r="917" spans="1:13" x14ac:dyDescent="0.25">
      <c r="A917" t="s">
        <v>947</v>
      </c>
      <c r="B917">
        <v>1977</v>
      </c>
      <c r="C917">
        <f t="shared" si="57"/>
        <v>9</v>
      </c>
      <c r="D917" t="str">
        <f t="shared" si="58"/>
        <v>25-9-1977</v>
      </c>
      <c r="E917" t="s">
        <v>20</v>
      </c>
      <c r="F917" s="14" t="str">
        <f t="shared" si="56"/>
        <v>25-Sep-1977</v>
      </c>
      <c r="G917">
        <v>25</v>
      </c>
      <c r="H917">
        <f t="shared" si="59"/>
        <v>45</v>
      </c>
      <c r="I917">
        <v>1</v>
      </c>
      <c r="J917" s="7">
        <v>7445.92</v>
      </c>
      <c r="K917" t="s">
        <v>12</v>
      </c>
      <c r="L917" t="s">
        <v>16</v>
      </c>
      <c r="M917" t="s">
        <v>41</v>
      </c>
    </row>
    <row r="918" spans="1:13" x14ac:dyDescent="0.25">
      <c r="A918" t="s">
        <v>948</v>
      </c>
      <c r="B918">
        <v>1977</v>
      </c>
      <c r="C918">
        <f t="shared" si="57"/>
        <v>9</v>
      </c>
      <c r="D918" t="str">
        <f t="shared" si="58"/>
        <v>30-9-1977</v>
      </c>
      <c r="E918" t="s">
        <v>20</v>
      </c>
      <c r="F918" s="14" t="str">
        <f t="shared" si="56"/>
        <v>30-Sep-1977</v>
      </c>
      <c r="G918">
        <v>30</v>
      </c>
      <c r="H918">
        <f t="shared" si="59"/>
        <v>45</v>
      </c>
      <c r="I918">
        <v>0</v>
      </c>
      <c r="J918" s="7">
        <v>7448.4</v>
      </c>
      <c r="K918" t="s">
        <v>12</v>
      </c>
      <c r="L918" t="s">
        <v>12</v>
      </c>
      <c r="M918" t="s">
        <v>355</v>
      </c>
    </row>
    <row r="919" spans="1:13" x14ac:dyDescent="0.25">
      <c r="A919" t="s">
        <v>949</v>
      </c>
      <c r="B919">
        <v>2001</v>
      </c>
      <c r="C919">
        <f t="shared" si="57"/>
        <v>6</v>
      </c>
      <c r="D919" t="str">
        <f t="shared" si="58"/>
        <v>1-6-2001</v>
      </c>
      <c r="E919" t="s">
        <v>18</v>
      </c>
      <c r="F919" s="14" t="str">
        <f t="shared" si="56"/>
        <v>1-Jun-2001</v>
      </c>
      <c r="G919">
        <v>1</v>
      </c>
      <c r="H919">
        <f t="shared" si="59"/>
        <v>22</v>
      </c>
      <c r="I919">
        <v>0</v>
      </c>
      <c r="J919" s="7">
        <v>7450.36</v>
      </c>
      <c r="K919" t="s">
        <v>11</v>
      </c>
      <c r="L919" t="s">
        <v>11</v>
      </c>
      <c r="M919" t="s">
        <v>23</v>
      </c>
    </row>
    <row r="920" spans="1:13" x14ac:dyDescent="0.25">
      <c r="A920" t="s">
        <v>950</v>
      </c>
      <c r="B920">
        <v>1967</v>
      </c>
      <c r="C920">
        <f t="shared" si="57"/>
        <v>8</v>
      </c>
      <c r="D920" t="str">
        <f t="shared" si="58"/>
        <v>4-8-1967</v>
      </c>
      <c r="E920" t="s">
        <v>34</v>
      </c>
      <c r="F920" s="14" t="str">
        <f t="shared" si="56"/>
        <v>4-Aug-1967</v>
      </c>
      <c r="G920">
        <v>4</v>
      </c>
      <c r="H920">
        <f t="shared" si="59"/>
        <v>55</v>
      </c>
      <c r="I920">
        <v>0</v>
      </c>
      <c r="J920" s="7">
        <v>7463.51</v>
      </c>
      <c r="K920" t="s">
        <v>12</v>
      </c>
      <c r="L920" t="s">
        <v>12</v>
      </c>
      <c r="M920" t="s">
        <v>13</v>
      </c>
    </row>
    <row r="921" spans="1:13" x14ac:dyDescent="0.25">
      <c r="A921" t="s">
        <v>951</v>
      </c>
      <c r="B921">
        <v>1996</v>
      </c>
      <c r="C921">
        <f t="shared" si="57"/>
        <v>6</v>
      </c>
      <c r="D921" t="str">
        <f t="shared" si="58"/>
        <v>14-6-1996</v>
      </c>
      <c r="E921" t="s">
        <v>18</v>
      </c>
      <c r="F921" s="14" t="str">
        <f t="shared" si="56"/>
        <v>14-Jun-1996</v>
      </c>
      <c r="G921">
        <v>14</v>
      </c>
      <c r="H921">
        <f t="shared" si="59"/>
        <v>26</v>
      </c>
      <c r="I921">
        <v>0</v>
      </c>
      <c r="J921" s="7">
        <v>7487.38</v>
      </c>
      <c r="K921" t="s">
        <v>11</v>
      </c>
      <c r="L921" t="s">
        <v>12</v>
      </c>
      <c r="M921" t="s">
        <v>23</v>
      </c>
    </row>
    <row r="922" spans="1:13" x14ac:dyDescent="0.25">
      <c r="A922" t="s">
        <v>952</v>
      </c>
      <c r="B922">
        <v>1988</v>
      </c>
      <c r="C922">
        <f t="shared" si="57"/>
        <v>12</v>
      </c>
      <c r="D922" t="str">
        <f t="shared" si="58"/>
        <v>15-12-1988</v>
      </c>
      <c r="E922" t="s">
        <v>30</v>
      </c>
      <c r="F922" s="14" t="str">
        <f t="shared" si="56"/>
        <v>15-Dec-1988</v>
      </c>
      <c r="G922">
        <v>15</v>
      </c>
      <c r="H922">
        <f t="shared" si="59"/>
        <v>34</v>
      </c>
      <c r="I922">
        <v>3</v>
      </c>
      <c r="J922" s="7">
        <v>7494.63</v>
      </c>
      <c r="K922" t="s">
        <v>11</v>
      </c>
      <c r="L922" t="s">
        <v>12</v>
      </c>
      <c r="M922" t="s">
        <v>199</v>
      </c>
    </row>
    <row r="923" spans="1:13" x14ac:dyDescent="0.25">
      <c r="A923" t="s">
        <v>953</v>
      </c>
      <c r="B923">
        <v>1997</v>
      </c>
      <c r="C923">
        <f t="shared" si="57"/>
        <v>10</v>
      </c>
      <c r="D923" t="str">
        <f t="shared" si="58"/>
        <v>28-10-1997</v>
      </c>
      <c r="E923" t="s">
        <v>36</v>
      </c>
      <c r="F923" s="14" t="str">
        <f t="shared" si="56"/>
        <v>28-Oct-1997</v>
      </c>
      <c r="G923">
        <v>28</v>
      </c>
      <c r="H923">
        <f t="shared" si="59"/>
        <v>25</v>
      </c>
      <c r="I923">
        <v>0</v>
      </c>
      <c r="J923" s="7">
        <v>7504.3</v>
      </c>
      <c r="K923" t="s">
        <v>11</v>
      </c>
      <c r="L923" t="s">
        <v>16</v>
      </c>
      <c r="M923" t="s">
        <v>23</v>
      </c>
    </row>
    <row r="924" spans="1:13" x14ac:dyDescent="0.25">
      <c r="A924" t="s">
        <v>954</v>
      </c>
      <c r="B924">
        <v>1983</v>
      </c>
      <c r="C924">
        <f t="shared" si="57"/>
        <v>7</v>
      </c>
      <c r="D924" t="str">
        <f t="shared" si="58"/>
        <v>10-7-1983</v>
      </c>
      <c r="E924" t="s">
        <v>10</v>
      </c>
      <c r="F924" s="14" t="str">
        <f t="shared" si="56"/>
        <v>10-Jul-1983</v>
      </c>
      <c r="G924">
        <v>10</v>
      </c>
      <c r="H924">
        <f t="shared" si="59"/>
        <v>39</v>
      </c>
      <c r="I924">
        <v>4</v>
      </c>
      <c r="J924" s="7">
        <v>7512.27</v>
      </c>
      <c r="K924" t="s">
        <v>12</v>
      </c>
      <c r="L924" t="s">
        <v>11</v>
      </c>
      <c r="M924" t="s">
        <v>41</v>
      </c>
    </row>
    <row r="925" spans="1:13" x14ac:dyDescent="0.25">
      <c r="A925" t="s">
        <v>955</v>
      </c>
      <c r="B925">
        <v>1978</v>
      </c>
      <c r="C925">
        <f t="shared" si="57"/>
        <v>10</v>
      </c>
      <c r="D925" t="str">
        <f t="shared" si="58"/>
        <v>18-10-1978</v>
      </c>
      <c r="E925" t="s">
        <v>36</v>
      </c>
      <c r="F925" s="14" t="str">
        <f t="shared" si="56"/>
        <v>18-Oct-1978</v>
      </c>
      <c r="G925">
        <v>18</v>
      </c>
      <c r="H925">
        <f t="shared" si="59"/>
        <v>44</v>
      </c>
      <c r="I925">
        <v>1</v>
      </c>
      <c r="J925" s="7">
        <v>7518.03</v>
      </c>
      <c r="K925" t="s">
        <v>11</v>
      </c>
      <c r="L925" t="s">
        <v>12</v>
      </c>
      <c r="M925" t="s">
        <v>23</v>
      </c>
    </row>
    <row r="926" spans="1:13" x14ac:dyDescent="0.25">
      <c r="A926" t="s">
        <v>956</v>
      </c>
      <c r="B926">
        <v>1976</v>
      </c>
      <c r="C926">
        <f t="shared" si="57"/>
        <v>10</v>
      </c>
      <c r="D926" t="str">
        <f t="shared" si="58"/>
        <v>10-10-1976</v>
      </c>
      <c r="E926" t="s">
        <v>36</v>
      </c>
      <c r="F926" s="14" t="str">
        <f t="shared" si="56"/>
        <v>10-Oct-1976</v>
      </c>
      <c r="G926">
        <v>10</v>
      </c>
      <c r="H926">
        <f t="shared" si="59"/>
        <v>46</v>
      </c>
      <c r="I926">
        <v>0</v>
      </c>
      <c r="J926" s="7">
        <v>7526.71</v>
      </c>
      <c r="K926" t="s">
        <v>12</v>
      </c>
      <c r="L926" t="s">
        <v>16</v>
      </c>
      <c r="M926" t="s">
        <v>23</v>
      </c>
    </row>
    <row r="927" spans="1:13" x14ac:dyDescent="0.25">
      <c r="A927" t="s">
        <v>957</v>
      </c>
      <c r="B927">
        <v>1978</v>
      </c>
      <c r="C927">
        <f t="shared" si="57"/>
        <v>12</v>
      </c>
      <c r="D927" t="str">
        <f t="shared" si="58"/>
        <v>14-12-1978</v>
      </c>
      <c r="E927" t="s">
        <v>30</v>
      </c>
      <c r="F927" s="14" t="str">
        <f t="shared" si="56"/>
        <v>14-Dec-1978</v>
      </c>
      <c r="G927">
        <v>14</v>
      </c>
      <c r="H927">
        <f t="shared" si="59"/>
        <v>44</v>
      </c>
      <c r="I927">
        <v>2</v>
      </c>
      <c r="J927" s="7">
        <v>7531.7</v>
      </c>
      <c r="K927" t="s">
        <v>11</v>
      </c>
      <c r="L927" t="s">
        <v>16</v>
      </c>
      <c r="M927" t="s">
        <v>13</v>
      </c>
    </row>
    <row r="928" spans="1:13" x14ac:dyDescent="0.25">
      <c r="A928" t="s">
        <v>958</v>
      </c>
      <c r="B928">
        <v>1984</v>
      </c>
      <c r="C928">
        <f t="shared" si="57"/>
        <v>8</v>
      </c>
      <c r="D928" t="str">
        <f t="shared" si="58"/>
        <v>22-8-1984</v>
      </c>
      <c r="E928" t="s">
        <v>34</v>
      </c>
      <c r="F928" s="14" t="str">
        <f t="shared" si="56"/>
        <v>22-Aug-1984</v>
      </c>
      <c r="G928">
        <v>22</v>
      </c>
      <c r="H928">
        <f t="shared" si="59"/>
        <v>38</v>
      </c>
      <c r="I928">
        <v>3</v>
      </c>
      <c r="J928" s="7">
        <v>7537.16</v>
      </c>
      <c r="K928" t="s">
        <v>11</v>
      </c>
      <c r="L928" t="s">
        <v>11</v>
      </c>
      <c r="M928" t="s">
        <v>23</v>
      </c>
    </row>
    <row r="929" spans="1:13" x14ac:dyDescent="0.25">
      <c r="A929" t="s">
        <v>959</v>
      </c>
      <c r="B929">
        <v>1988</v>
      </c>
      <c r="C929">
        <f t="shared" si="57"/>
        <v>12</v>
      </c>
      <c r="D929" t="str">
        <f t="shared" si="58"/>
        <v>15-12-1988</v>
      </c>
      <c r="E929" t="s">
        <v>30</v>
      </c>
      <c r="F929" s="14" t="str">
        <f t="shared" si="56"/>
        <v>15-Dec-1988</v>
      </c>
      <c r="G929">
        <v>15</v>
      </c>
      <c r="H929">
        <f t="shared" si="59"/>
        <v>34</v>
      </c>
      <c r="I929">
        <v>3</v>
      </c>
      <c r="J929" s="7">
        <v>7538.52</v>
      </c>
      <c r="K929" t="s">
        <v>11</v>
      </c>
      <c r="L929" t="s">
        <v>11</v>
      </c>
      <c r="M929" t="s">
        <v>23</v>
      </c>
    </row>
    <row r="930" spans="1:13" x14ac:dyDescent="0.25">
      <c r="A930" t="s">
        <v>960</v>
      </c>
      <c r="B930">
        <v>1994</v>
      </c>
      <c r="C930">
        <f t="shared" si="57"/>
        <v>8</v>
      </c>
      <c r="D930" t="str">
        <f t="shared" si="58"/>
        <v>14-8-1994</v>
      </c>
      <c r="E930" t="s">
        <v>34</v>
      </c>
      <c r="F930" s="14" t="str">
        <f t="shared" si="56"/>
        <v>14-Aug-1994</v>
      </c>
      <c r="G930">
        <v>14</v>
      </c>
      <c r="H930">
        <f t="shared" si="59"/>
        <v>28</v>
      </c>
      <c r="I930">
        <v>0</v>
      </c>
      <c r="J930" s="7">
        <v>7567.13</v>
      </c>
      <c r="K930" t="s">
        <v>11</v>
      </c>
      <c r="L930" t="s">
        <v>11</v>
      </c>
      <c r="M930" t="s">
        <v>299</v>
      </c>
    </row>
    <row r="931" spans="1:13" x14ac:dyDescent="0.25">
      <c r="A931" t="s">
        <v>961</v>
      </c>
      <c r="B931">
        <v>1967</v>
      </c>
      <c r="C931">
        <f t="shared" si="57"/>
        <v>7</v>
      </c>
      <c r="D931" t="str">
        <f t="shared" si="58"/>
        <v>17-7-1967</v>
      </c>
      <c r="E931" t="s">
        <v>10</v>
      </c>
      <c r="F931" s="14" t="str">
        <f t="shared" si="56"/>
        <v>17-Jul-1967</v>
      </c>
      <c r="G931">
        <v>17</v>
      </c>
      <c r="H931">
        <f t="shared" si="59"/>
        <v>55</v>
      </c>
      <c r="I931">
        <v>0</v>
      </c>
      <c r="J931" s="7">
        <v>7585.62</v>
      </c>
      <c r="K931" t="s">
        <v>12</v>
      </c>
      <c r="L931" t="s">
        <v>11</v>
      </c>
      <c r="M931" t="s">
        <v>13</v>
      </c>
    </row>
    <row r="932" spans="1:13" x14ac:dyDescent="0.25">
      <c r="A932" t="s">
        <v>962</v>
      </c>
      <c r="B932">
        <v>1997</v>
      </c>
      <c r="C932">
        <f t="shared" si="57"/>
        <v>9</v>
      </c>
      <c r="D932" t="str">
        <f t="shared" si="58"/>
        <v>30-9-1997</v>
      </c>
      <c r="E932" t="s">
        <v>20</v>
      </c>
      <c r="F932" s="14" t="str">
        <f t="shared" si="56"/>
        <v>30-Sep-1997</v>
      </c>
      <c r="G932">
        <v>30</v>
      </c>
      <c r="H932">
        <f t="shared" si="59"/>
        <v>25</v>
      </c>
      <c r="I932">
        <v>0</v>
      </c>
      <c r="J932" s="7">
        <v>7607.03</v>
      </c>
      <c r="K932" t="s">
        <v>11</v>
      </c>
      <c r="L932" t="s">
        <v>11</v>
      </c>
      <c r="M932" t="s">
        <v>23</v>
      </c>
    </row>
    <row r="933" spans="1:13" x14ac:dyDescent="0.25">
      <c r="A933" t="s">
        <v>963</v>
      </c>
      <c r="B933">
        <v>1968</v>
      </c>
      <c r="C933">
        <f t="shared" si="57"/>
        <v>7</v>
      </c>
      <c r="D933" t="str">
        <f t="shared" si="58"/>
        <v>3-7-1968</v>
      </c>
      <c r="E933" t="s">
        <v>10</v>
      </c>
      <c r="F933" s="14" t="str">
        <f t="shared" si="56"/>
        <v>3-Jul-1968</v>
      </c>
      <c r="G933">
        <v>3</v>
      </c>
      <c r="H933">
        <f t="shared" si="59"/>
        <v>54</v>
      </c>
      <c r="I933">
        <v>0</v>
      </c>
      <c r="J933" s="7">
        <v>7609.6</v>
      </c>
      <c r="K933" t="s">
        <v>12</v>
      </c>
      <c r="L933" t="s">
        <v>11</v>
      </c>
      <c r="M933" t="s">
        <v>23</v>
      </c>
    </row>
    <row r="934" spans="1:13" x14ac:dyDescent="0.25">
      <c r="A934" t="s">
        <v>964</v>
      </c>
      <c r="B934">
        <v>1996</v>
      </c>
      <c r="C934">
        <f t="shared" si="57"/>
        <v>9</v>
      </c>
      <c r="D934" t="str">
        <f t="shared" si="58"/>
        <v>17-9-1996</v>
      </c>
      <c r="E934" t="s">
        <v>20</v>
      </c>
      <c r="F934" s="14" t="str">
        <f t="shared" si="56"/>
        <v>17-Sep-1996</v>
      </c>
      <c r="G934">
        <v>17</v>
      </c>
      <c r="H934">
        <f t="shared" si="59"/>
        <v>26</v>
      </c>
      <c r="I934">
        <v>0</v>
      </c>
      <c r="J934" s="7">
        <v>7623.13</v>
      </c>
      <c r="K934" t="s">
        <v>11</v>
      </c>
      <c r="L934" t="s">
        <v>12</v>
      </c>
      <c r="M934" t="s">
        <v>41</v>
      </c>
    </row>
    <row r="935" spans="1:13" x14ac:dyDescent="0.25">
      <c r="A935" t="s">
        <v>965</v>
      </c>
      <c r="B935">
        <v>1978</v>
      </c>
      <c r="C935">
        <f t="shared" si="57"/>
        <v>11</v>
      </c>
      <c r="D935" t="str">
        <f t="shared" si="58"/>
        <v>28-11-1978</v>
      </c>
      <c r="E935" t="s">
        <v>15</v>
      </c>
      <c r="F935" s="14" t="str">
        <f t="shared" si="56"/>
        <v>28-Nov-1978</v>
      </c>
      <c r="G935">
        <v>28</v>
      </c>
      <c r="H935">
        <f t="shared" si="59"/>
        <v>44</v>
      </c>
      <c r="I935">
        <v>1</v>
      </c>
      <c r="J935" s="7">
        <v>7623.52</v>
      </c>
      <c r="K935" t="s">
        <v>11</v>
      </c>
      <c r="L935" t="s">
        <v>16</v>
      </c>
      <c r="M935" t="s">
        <v>41</v>
      </c>
    </row>
    <row r="936" spans="1:13" x14ac:dyDescent="0.25">
      <c r="A936" t="s">
        <v>966</v>
      </c>
      <c r="B936">
        <v>1978</v>
      </c>
      <c r="C936">
        <f t="shared" si="57"/>
        <v>11</v>
      </c>
      <c r="D936" t="str">
        <f t="shared" si="58"/>
        <v>6-11-1978</v>
      </c>
      <c r="E936" t="s">
        <v>15</v>
      </c>
      <c r="F936" s="14" t="str">
        <f t="shared" si="56"/>
        <v>6-Nov-1978</v>
      </c>
      <c r="G936">
        <v>6</v>
      </c>
      <c r="H936">
        <f t="shared" si="59"/>
        <v>44</v>
      </c>
      <c r="I936">
        <v>1</v>
      </c>
      <c r="J936" s="7">
        <v>7624.63</v>
      </c>
      <c r="K936" t="s">
        <v>11</v>
      </c>
      <c r="L936" t="s">
        <v>16</v>
      </c>
      <c r="M936" t="s">
        <v>41</v>
      </c>
    </row>
    <row r="937" spans="1:13" x14ac:dyDescent="0.25">
      <c r="A937" t="s">
        <v>967</v>
      </c>
      <c r="B937">
        <v>1978</v>
      </c>
      <c r="C937">
        <f t="shared" si="57"/>
        <v>11</v>
      </c>
      <c r="D937" t="str">
        <f t="shared" si="58"/>
        <v>29-11-1978</v>
      </c>
      <c r="E937" t="s">
        <v>15</v>
      </c>
      <c r="F937" s="14" t="str">
        <f t="shared" si="56"/>
        <v>29-Nov-1978</v>
      </c>
      <c r="G937">
        <v>29</v>
      </c>
      <c r="H937">
        <f t="shared" si="59"/>
        <v>44</v>
      </c>
      <c r="I937">
        <v>1</v>
      </c>
      <c r="J937" s="7">
        <v>7626.99</v>
      </c>
      <c r="K937" t="s">
        <v>11</v>
      </c>
      <c r="L937" t="s">
        <v>11</v>
      </c>
      <c r="M937" t="s">
        <v>41</v>
      </c>
    </row>
    <row r="938" spans="1:13" x14ac:dyDescent="0.25">
      <c r="A938" t="s">
        <v>968</v>
      </c>
      <c r="B938">
        <v>1978</v>
      </c>
      <c r="C938">
        <f t="shared" si="57"/>
        <v>8</v>
      </c>
      <c r="D938" t="str">
        <f t="shared" si="58"/>
        <v>24-8-1978</v>
      </c>
      <c r="E938" t="s">
        <v>34</v>
      </c>
      <c r="F938" s="14" t="str">
        <f t="shared" si="56"/>
        <v>24-Aug-1978</v>
      </c>
      <c r="G938">
        <v>24</v>
      </c>
      <c r="H938">
        <f t="shared" si="59"/>
        <v>44</v>
      </c>
      <c r="I938">
        <v>1</v>
      </c>
      <c r="J938" s="7">
        <v>7633.72</v>
      </c>
      <c r="K938" t="s">
        <v>11</v>
      </c>
      <c r="L938" t="s">
        <v>16</v>
      </c>
      <c r="M938" t="s">
        <v>13</v>
      </c>
    </row>
    <row r="939" spans="1:13" x14ac:dyDescent="0.25">
      <c r="A939" t="s">
        <v>969</v>
      </c>
      <c r="B939">
        <v>2001</v>
      </c>
      <c r="C939">
        <f t="shared" si="57"/>
        <v>12</v>
      </c>
      <c r="D939" t="str">
        <f t="shared" si="58"/>
        <v>13-12-2001</v>
      </c>
      <c r="E939" t="s">
        <v>30</v>
      </c>
      <c r="F939" s="14" t="str">
        <f t="shared" si="56"/>
        <v>13-Dec-2001</v>
      </c>
      <c r="G939">
        <v>13</v>
      </c>
      <c r="H939">
        <f t="shared" si="59"/>
        <v>21</v>
      </c>
      <c r="I939">
        <v>0</v>
      </c>
      <c r="J939" s="7">
        <v>7636.92</v>
      </c>
      <c r="K939" t="s">
        <v>11</v>
      </c>
      <c r="L939" t="s">
        <v>12</v>
      </c>
      <c r="M939" t="s">
        <v>23</v>
      </c>
    </row>
    <row r="940" spans="1:13" x14ac:dyDescent="0.25">
      <c r="A940" t="s">
        <v>970</v>
      </c>
      <c r="B940">
        <v>1980</v>
      </c>
      <c r="C940">
        <f t="shared" si="57"/>
        <v>6</v>
      </c>
      <c r="D940" t="str">
        <f t="shared" si="58"/>
        <v>20-6-1980</v>
      </c>
      <c r="E940" t="s">
        <v>18</v>
      </c>
      <c r="F940" s="14" t="str">
        <f t="shared" si="56"/>
        <v>20-Jun-1980</v>
      </c>
      <c r="G940">
        <v>20</v>
      </c>
      <c r="H940">
        <f t="shared" si="59"/>
        <v>42</v>
      </c>
      <c r="I940">
        <v>1</v>
      </c>
      <c r="J940" s="7">
        <v>7639.42</v>
      </c>
      <c r="K940" t="s">
        <v>11</v>
      </c>
      <c r="L940" t="s">
        <v>11</v>
      </c>
      <c r="M940" t="s">
        <v>246</v>
      </c>
    </row>
    <row r="941" spans="1:13" x14ac:dyDescent="0.25">
      <c r="A941" t="s">
        <v>971</v>
      </c>
      <c r="B941">
        <v>1980</v>
      </c>
      <c r="C941">
        <f t="shared" si="57"/>
        <v>7</v>
      </c>
      <c r="D941" t="str">
        <f t="shared" si="58"/>
        <v>24-7-1980</v>
      </c>
      <c r="E941" t="s">
        <v>10</v>
      </c>
      <c r="F941" s="14" t="str">
        <f t="shared" si="56"/>
        <v>24-Jul-1980</v>
      </c>
      <c r="G941">
        <v>24</v>
      </c>
      <c r="H941">
        <f t="shared" si="59"/>
        <v>42</v>
      </c>
      <c r="I941">
        <v>2</v>
      </c>
      <c r="J941" s="7">
        <v>7640.31</v>
      </c>
      <c r="K941" t="s">
        <v>11</v>
      </c>
      <c r="L941" t="s">
        <v>16</v>
      </c>
      <c r="M941" t="s">
        <v>13</v>
      </c>
    </row>
    <row r="942" spans="1:13" x14ac:dyDescent="0.25">
      <c r="A942" t="s">
        <v>972</v>
      </c>
      <c r="B942">
        <v>1999</v>
      </c>
      <c r="C942">
        <f t="shared" si="57"/>
        <v>6</v>
      </c>
      <c r="D942" t="str">
        <f t="shared" si="58"/>
        <v>15-6-1999</v>
      </c>
      <c r="E942" t="s">
        <v>18</v>
      </c>
      <c r="F942" s="14" t="str">
        <f t="shared" si="56"/>
        <v>15-Jun-1999</v>
      </c>
      <c r="G942">
        <v>15</v>
      </c>
      <c r="H942">
        <f t="shared" si="59"/>
        <v>23</v>
      </c>
      <c r="I942">
        <v>0</v>
      </c>
      <c r="J942" s="7">
        <v>7642.05</v>
      </c>
      <c r="K942" t="s">
        <v>11</v>
      </c>
      <c r="L942" t="s">
        <v>11</v>
      </c>
      <c r="M942" t="s">
        <v>534</v>
      </c>
    </row>
    <row r="943" spans="1:13" x14ac:dyDescent="0.25">
      <c r="A943" t="s">
        <v>973</v>
      </c>
      <c r="B943">
        <v>1980</v>
      </c>
      <c r="C943">
        <f t="shared" si="57"/>
        <v>10</v>
      </c>
      <c r="D943" t="str">
        <f t="shared" si="58"/>
        <v>16-10-1980</v>
      </c>
      <c r="E943" t="s">
        <v>36</v>
      </c>
      <c r="F943" s="14" t="str">
        <f t="shared" si="56"/>
        <v>16-Oct-1980</v>
      </c>
      <c r="G943">
        <v>16</v>
      </c>
      <c r="H943">
        <f t="shared" si="59"/>
        <v>42</v>
      </c>
      <c r="I943">
        <v>1</v>
      </c>
      <c r="J943" s="7">
        <v>7650.77</v>
      </c>
      <c r="K943" t="s">
        <v>11</v>
      </c>
      <c r="L943" t="s">
        <v>11</v>
      </c>
      <c r="M943" t="s">
        <v>246</v>
      </c>
    </row>
    <row r="944" spans="1:13" x14ac:dyDescent="0.25">
      <c r="A944" t="s">
        <v>974</v>
      </c>
      <c r="B944">
        <v>1993</v>
      </c>
      <c r="C944">
        <f t="shared" si="57"/>
        <v>8</v>
      </c>
      <c r="D944" t="str">
        <f t="shared" si="58"/>
        <v>10-8-1993</v>
      </c>
      <c r="E944" t="s">
        <v>34</v>
      </c>
      <c r="F944" s="14" t="str">
        <f t="shared" si="56"/>
        <v>10-Aug-1993</v>
      </c>
      <c r="G944">
        <v>10</v>
      </c>
      <c r="H944">
        <f t="shared" si="59"/>
        <v>29</v>
      </c>
      <c r="I944">
        <v>0</v>
      </c>
      <c r="J944" s="7">
        <v>7650.8</v>
      </c>
      <c r="K944" t="s">
        <v>11</v>
      </c>
      <c r="L944" t="s">
        <v>11</v>
      </c>
      <c r="M944" t="s">
        <v>23</v>
      </c>
    </row>
    <row r="945" spans="1:13" x14ac:dyDescent="0.25">
      <c r="A945" t="s">
        <v>975</v>
      </c>
      <c r="B945">
        <v>1998</v>
      </c>
      <c r="C945">
        <f t="shared" si="57"/>
        <v>9</v>
      </c>
      <c r="D945" t="str">
        <f t="shared" si="58"/>
        <v>30-9-1998</v>
      </c>
      <c r="E945" t="s">
        <v>20</v>
      </c>
      <c r="F945" s="14" t="str">
        <f t="shared" si="56"/>
        <v>30-Sep-1998</v>
      </c>
      <c r="G945">
        <v>30</v>
      </c>
      <c r="H945">
        <f t="shared" si="59"/>
        <v>24</v>
      </c>
      <c r="I945">
        <v>0</v>
      </c>
      <c r="J945" s="7">
        <v>7652.26</v>
      </c>
      <c r="K945" t="s">
        <v>11</v>
      </c>
      <c r="L945" t="s">
        <v>12</v>
      </c>
      <c r="M945" t="s">
        <v>248</v>
      </c>
    </row>
    <row r="946" spans="1:13" x14ac:dyDescent="0.25">
      <c r="A946" t="s">
        <v>976</v>
      </c>
      <c r="B946">
        <v>1965</v>
      </c>
      <c r="C946">
        <f t="shared" si="57"/>
        <v>12</v>
      </c>
      <c r="D946" t="str">
        <f t="shared" si="58"/>
        <v>27-12-1965</v>
      </c>
      <c r="E946" t="s">
        <v>30</v>
      </c>
      <c r="F946" s="14" t="str">
        <f t="shared" si="56"/>
        <v>27-Dec-1965</v>
      </c>
      <c r="G946">
        <v>27</v>
      </c>
      <c r="H946">
        <f t="shared" si="59"/>
        <v>57</v>
      </c>
      <c r="I946">
        <v>0</v>
      </c>
      <c r="J946" s="7">
        <v>7657.69</v>
      </c>
      <c r="K946" t="s">
        <v>12</v>
      </c>
      <c r="L946" t="s">
        <v>12</v>
      </c>
      <c r="M946" t="s">
        <v>23</v>
      </c>
    </row>
    <row r="947" spans="1:13" x14ac:dyDescent="0.25">
      <c r="A947" t="s">
        <v>977</v>
      </c>
      <c r="B947">
        <v>1976</v>
      </c>
      <c r="C947">
        <f t="shared" si="57"/>
        <v>10</v>
      </c>
      <c r="D947" t="str">
        <f t="shared" si="58"/>
        <v>9-10-1976</v>
      </c>
      <c r="E947" t="s">
        <v>36</v>
      </c>
      <c r="F947" s="14" t="str">
        <f t="shared" si="56"/>
        <v>9-Oct-1976</v>
      </c>
      <c r="G947">
        <v>9</v>
      </c>
      <c r="H947">
        <f t="shared" si="59"/>
        <v>46</v>
      </c>
      <c r="I947">
        <v>2</v>
      </c>
      <c r="J947" s="7">
        <v>7662.47</v>
      </c>
      <c r="K947" t="s">
        <v>11</v>
      </c>
      <c r="L947" t="s">
        <v>16</v>
      </c>
      <c r="M947" t="s">
        <v>41</v>
      </c>
    </row>
    <row r="948" spans="1:13" x14ac:dyDescent="0.25">
      <c r="A948" t="s">
        <v>978</v>
      </c>
      <c r="B948">
        <v>1996</v>
      </c>
      <c r="C948">
        <f t="shared" si="57"/>
        <v>11</v>
      </c>
      <c r="D948" t="str">
        <f t="shared" si="58"/>
        <v>24-11-1996</v>
      </c>
      <c r="E948" t="s">
        <v>15</v>
      </c>
      <c r="F948" s="14" t="str">
        <f t="shared" si="56"/>
        <v>24-Nov-1996</v>
      </c>
      <c r="G948">
        <v>24</v>
      </c>
      <c r="H948">
        <f t="shared" si="59"/>
        <v>26</v>
      </c>
      <c r="I948">
        <v>0</v>
      </c>
      <c r="J948" s="7">
        <v>7670.75</v>
      </c>
      <c r="K948" t="s">
        <v>11</v>
      </c>
      <c r="L948" t="s">
        <v>11</v>
      </c>
      <c r="M948" t="s">
        <v>631</v>
      </c>
    </row>
    <row r="949" spans="1:13" x14ac:dyDescent="0.25">
      <c r="A949" t="s">
        <v>979</v>
      </c>
      <c r="B949">
        <v>1995</v>
      </c>
      <c r="C949">
        <f t="shared" si="57"/>
        <v>9</v>
      </c>
      <c r="D949" t="str">
        <f t="shared" si="58"/>
        <v>13-9-1995</v>
      </c>
      <c r="E949" t="s">
        <v>20</v>
      </c>
      <c r="F949" s="14" t="str">
        <f t="shared" si="56"/>
        <v>13-Sep-1995</v>
      </c>
      <c r="G949">
        <v>13</v>
      </c>
      <c r="H949">
        <f t="shared" si="59"/>
        <v>27</v>
      </c>
      <c r="I949">
        <v>0</v>
      </c>
      <c r="J949" s="7">
        <v>7676.4</v>
      </c>
      <c r="K949" t="s">
        <v>11</v>
      </c>
      <c r="L949" t="s">
        <v>16</v>
      </c>
      <c r="M949" t="s">
        <v>23</v>
      </c>
    </row>
    <row r="950" spans="1:13" x14ac:dyDescent="0.25">
      <c r="A950" t="s">
        <v>980</v>
      </c>
      <c r="B950">
        <v>1971</v>
      </c>
      <c r="C950">
        <f t="shared" si="57"/>
        <v>10</v>
      </c>
      <c r="D950" t="str">
        <f t="shared" si="58"/>
        <v>11-10-1971</v>
      </c>
      <c r="E950" t="s">
        <v>36</v>
      </c>
      <c r="F950" s="14" t="str">
        <f t="shared" si="56"/>
        <v>11-Oct-1971</v>
      </c>
      <c r="G950">
        <v>11</v>
      </c>
      <c r="H950">
        <f t="shared" si="59"/>
        <v>51</v>
      </c>
      <c r="I950">
        <v>0</v>
      </c>
      <c r="J950" s="7">
        <v>7680.92</v>
      </c>
      <c r="K950" t="s">
        <v>11</v>
      </c>
      <c r="L950" t="s">
        <v>16</v>
      </c>
      <c r="M950" t="s">
        <v>13</v>
      </c>
    </row>
    <row r="951" spans="1:13" x14ac:dyDescent="0.25">
      <c r="A951" t="s">
        <v>981</v>
      </c>
      <c r="B951">
        <v>1981</v>
      </c>
      <c r="C951">
        <f t="shared" si="57"/>
        <v>12</v>
      </c>
      <c r="D951" t="str">
        <f t="shared" si="58"/>
        <v>19-12-1981</v>
      </c>
      <c r="E951" t="s">
        <v>30</v>
      </c>
      <c r="F951" s="14" t="str">
        <f t="shared" si="56"/>
        <v>19-Dec-1981</v>
      </c>
      <c r="G951">
        <v>19</v>
      </c>
      <c r="H951">
        <f t="shared" si="59"/>
        <v>41</v>
      </c>
      <c r="I951">
        <v>1</v>
      </c>
      <c r="J951" s="7">
        <v>7681.17</v>
      </c>
      <c r="K951" t="s">
        <v>11</v>
      </c>
      <c r="L951" t="s">
        <v>11</v>
      </c>
      <c r="M951" t="s">
        <v>515</v>
      </c>
    </row>
    <row r="952" spans="1:13" x14ac:dyDescent="0.25">
      <c r="A952" t="s">
        <v>982</v>
      </c>
      <c r="B952">
        <v>1982</v>
      </c>
      <c r="C952">
        <f t="shared" si="57"/>
        <v>12</v>
      </c>
      <c r="D952" t="str">
        <f t="shared" si="58"/>
        <v>18-12-1982</v>
      </c>
      <c r="E952" t="s">
        <v>30</v>
      </c>
      <c r="F952" s="14" t="str">
        <f t="shared" si="56"/>
        <v>18-Dec-1982</v>
      </c>
      <c r="G952">
        <v>18</v>
      </c>
      <c r="H952">
        <f t="shared" si="59"/>
        <v>40</v>
      </c>
      <c r="I952">
        <v>3</v>
      </c>
      <c r="J952" s="7">
        <v>7682.67</v>
      </c>
      <c r="K952" t="s">
        <v>11</v>
      </c>
      <c r="L952" t="s">
        <v>16</v>
      </c>
      <c r="M952" t="s">
        <v>13</v>
      </c>
    </row>
    <row r="953" spans="1:13" x14ac:dyDescent="0.25">
      <c r="A953" t="s">
        <v>983</v>
      </c>
      <c r="B953">
        <v>1987</v>
      </c>
      <c r="C953">
        <f t="shared" si="57"/>
        <v>7</v>
      </c>
      <c r="D953" t="str">
        <f t="shared" si="58"/>
        <v>12-7-1987</v>
      </c>
      <c r="E953" t="s">
        <v>10</v>
      </c>
      <c r="F953" s="14" t="str">
        <f t="shared" si="56"/>
        <v>12-Jul-1987</v>
      </c>
      <c r="G953">
        <v>12</v>
      </c>
      <c r="H953">
        <f t="shared" si="59"/>
        <v>35</v>
      </c>
      <c r="I953">
        <v>3</v>
      </c>
      <c r="J953" s="7">
        <v>7684.62</v>
      </c>
      <c r="K953" t="s">
        <v>11</v>
      </c>
      <c r="L953" t="s">
        <v>12</v>
      </c>
      <c r="M953" t="s">
        <v>299</v>
      </c>
    </row>
    <row r="954" spans="1:13" x14ac:dyDescent="0.25">
      <c r="A954" t="s">
        <v>984</v>
      </c>
      <c r="B954">
        <v>1978</v>
      </c>
      <c r="C954">
        <f t="shared" si="57"/>
        <v>12</v>
      </c>
      <c r="D954" t="str">
        <f t="shared" si="58"/>
        <v>29-12-1978</v>
      </c>
      <c r="E954" t="s">
        <v>30</v>
      </c>
      <c r="F954" s="14" t="str">
        <f t="shared" si="56"/>
        <v>29-Dec-1978</v>
      </c>
      <c r="G954">
        <v>29</v>
      </c>
      <c r="H954">
        <f t="shared" si="59"/>
        <v>44</v>
      </c>
      <c r="I954">
        <v>2</v>
      </c>
      <c r="J954" s="7">
        <v>7726.85</v>
      </c>
      <c r="K954" t="s">
        <v>16</v>
      </c>
      <c r="L954" t="s">
        <v>11</v>
      </c>
      <c r="M954" t="s">
        <v>41</v>
      </c>
    </row>
    <row r="955" spans="1:13" x14ac:dyDescent="0.25">
      <c r="A955" t="s">
        <v>985</v>
      </c>
      <c r="B955">
        <v>1979</v>
      </c>
      <c r="C955">
        <f t="shared" si="57"/>
        <v>6</v>
      </c>
      <c r="D955" t="str">
        <f t="shared" si="58"/>
        <v>2-6-1979</v>
      </c>
      <c r="E955" t="s">
        <v>18</v>
      </c>
      <c r="F955" s="14" t="str">
        <f t="shared" si="56"/>
        <v>2-Jun-1979</v>
      </c>
      <c r="G955">
        <v>2</v>
      </c>
      <c r="H955">
        <f t="shared" si="59"/>
        <v>44</v>
      </c>
      <c r="I955">
        <v>1</v>
      </c>
      <c r="J955" s="7">
        <v>7727.25</v>
      </c>
      <c r="K955" t="s">
        <v>11</v>
      </c>
      <c r="L955" t="s">
        <v>12</v>
      </c>
      <c r="M955" t="s">
        <v>23</v>
      </c>
    </row>
    <row r="956" spans="1:13" x14ac:dyDescent="0.25">
      <c r="A956" t="s">
        <v>986</v>
      </c>
      <c r="B956">
        <v>1980</v>
      </c>
      <c r="C956">
        <f t="shared" si="57"/>
        <v>9</v>
      </c>
      <c r="D956" t="str">
        <f t="shared" si="58"/>
        <v>10-9-1980</v>
      </c>
      <c r="E956" t="s">
        <v>20</v>
      </c>
      <c r="F956" s="14" t="str">
        <f t="shared" si="56"/>
        <v>10-Sep-1980</v>
      </c>
      <c r="G956">
        <v>10</v>
      </c>
      <c r="H956">
        <f t="shared" si="59"/>
        <v>42</v>
      </c>
      <c r="I956">
        <v>2</v>
      </c>
      <c r="J956" s="7">
        <v>7729.65</v>
      </c>
      <c r="K956" t="s">
        <v>12</v>
      </c>
      <c r="L956" t="s">
        <v>16</v>
      </c>
      <c r="M956" t="s">
        <v>167</v>
      </c>
    </row>
    <row r="957" spans="1:13" x14ac:dyDescent="0.25">
      <c r="A957" t="s">
        <v>987</v>
      </c>
      <c r="B957">
        <v>1978</v>
      </c>
      <c r="C957">
        <f t="shared" si="57"/>
        <v>12</v>
      </c>
      <c r="D957" t="str">
        <f t="shared" si="58"/>
        <v>4-12-1978</v>
      </c>
      <c r="E957" t="s">
        <v>30</v>
      </c>
      <c r="F957" s="14" t="str">
        <f t="shared" si="56"/>
        <v>4-Dec-1978</v>
      </c>
      <c r="G957">
        <v>4</v>
      </c>
      <c r="H957">
        <f t="shared" si="59"/>
        <v>44</v>
      </c>
      <c r="I957">
        <v>2</v>
      </c>
      <c r="J957" s="7">
        <v>7731.43</v>
      </c>
      <c r="K957" t="s">
        <v>12</v>
      </c>
      <c r="L957" t="s">
        <v>11</v>
      </c>
      <c r="M957" t="s">
        <v>13</v>
      </c>
    </row>
    <row r="958" spans="1:13" x14ac:dyDescent="0.25">
      <c r="A958" t="s">
        <v>988</v>
      </c>
      <c r="B958">
        <v>1977</v>
      </c>
      <c r="C958">
        <f t="shared" si="57"/>
        <v>8</v>
      </c>
      <c r="D958" t="str">
        <f t="shared" si="58"/>
        <v>29-8-1977</v>
      </c>
      <c r="E958" t="s">
        <v>34</v>
      </c>
      <c r="F958" s="14" t="str">
        <f t="shared" si="56"/>
        <v>29-Aug-1977</v>
      </c>
      <c r="G958">
        <v>29</v>
      </c>
      <c r="H958">
        <f t="shared" si="59"/>
        <v>45</v>
      </c>
      <c r="I958">
        <v>0</v>
      </c>
      <c r="J958" s="7">
        <v>7731.86</v>
      </c>
      <c r="K958" t="s">
        <v>11</v>
      </c>
      <c r="L958" t="s">
        <v>12</v>
      </c>
      <c r="M958" t="s">
        <v>23</v>
      </c>
    </row>
    <row r="959" spans="1:13" x14ac:dyDescent="0.25">
      <c r="A959" t="s">
        <v>989</v>
      </c>
      <c r="B959">
        <v>1965</v>
      </c>
      <c r="C959">
        <f t="shared" si="57"/>
        <v>7</v>
      </c>
      <c r="D959" t="str">
        <f t="shared" si="58"/>
        <v>18-7-1965</v>
      </c>
      <c r="E959" t="s">
        <v>10</v>
      </c>
      <c r="F959" s="14" t="str">
        <f t="shared" si="56"/>
        <v>18-Jul-1965</v>
      </c>
      <c r="G959">
        <v>18</v>
      </c>
      <c r="H959">
        <f t="shared" si="59"/>
        <v>57</v>
      </c>
      <c r="I959">
        <v>0</v>
      </c>
      <c r="J959" s="7">
        <v>7736.39</v>
      </c>
      <c r="K959" t="s">
        <v>12</v>
      </c>
      <c r="L959" t="s">
        <v>11</v>
      </c>
      <c r="M959" t="s">
        <v>13</v>
      </c>
    </row>
    <row r="960" spans="1:13" x14ac:dyDescent="0.25">
      <c r="A960" t="s">
        <v>990</v>
      </c>
      <c r="B960">
        <v>1978</v>
      </c>
      <c r="C960">
        <f t="shared" si="57"/>
        <v>9</v>
      </c>
      <c r="D960" t="str">
        <f t="shared" si="58"/>
        <v>4-9-1978</v>
      </c>
      <c r="E960" t="s">
        <v>20</v>
      </c>
      <c r="F960" s="14" t="str">
        <f t="shared" si="56"/>
        <v>4-Sep-1978</v>
      </c>
      <c r="G960">
        <v>4</v>
      </c>
      <c r="H960">
        <f t="shared" si="59"/>
        <v>44</v>
      </c>
      <c r="I960">
        <v>2</v>
      </c>
      <c r="J960" s="7">
        <v>7740.34</v>
      </c>
      <c r="K960" t="s">
        <v>16</v>
      </c>
      <c r="L960" t="s">
        <v>16</v>
      </c>
      <c r="M960" t="s">
        <v>41</v>
      </c>
    </row>
    <row r="961" spans="1:13" x14ac:dyDescent="0.25">
      <c r="A961" t="s">
        <v>991</v>
      </c>
      <c r="B961">
        <v>1976</v>
      </c>
      <c r="C961">
        <f t="shared" si="57"/>
        <v>12</v>
      </c>
      <c r="D961" t="str">
        <f t="shared" si="58"/>
        <v>12-12-1976</v>
      </c>
      <c r="E961" t="s">
        <v>30</v>
      </c>
      <c r="F961" s="14" t="str">
        <f t="shared" si="56"/>
        <v>12-Dec-1976</v>
      </c>
      <c r="G961">
        <v>12</v>
      </c>
      <c r="H961">
        <f t="shared" si="59"/>
        <v>46</v>
      </c>
      <c r="I961">
        <v>1</v>
      </c>
      <c r="J961" s="7">
        <v>7742.11</v>
      </c>
      <c r="K961" t="s">
        <v>12</v>
      </c>
      <c r="L961" t="s">
        <v>11</v>
      </c>
      <c r="M961" t="s">
        <v>13</v>
      </c>
    </row>
    <row r="962" spans="1:13" x14ac:dyDescent="0.25">
      <c r="A962" t="s">
        <v>992</v>
      </c>
      <c r="B962">
        <v>1981</v>
      </c>
      <c r="C962">
        <f t="shared" si="57"/>
        <v>6</v>
      </c>
      <c r="D962" t="str">
        <f t="shared" si="58"/>
        <v>30-6-1981</v>
      </c>
      <c r="E962" t="s">
        <v>18</v>
      </c>
      <c r="F962" s="14" t="str">
        <f t="shared" ref="F962:F1025" si="60">CONCATENATE(G962,"-",E962,"-",B962)</f>
        <v>30-Jun-1981</v>
      </c>
      <c r="G962">
        <v>30</v>
      </c>
      <c r="H962">
        <f t="shared" si="59"/>
        <v>41</v>
      </c>
      <c r="I962">
        <v>2</v>
      </c>
      <c r="J962" s="7">
        <v>7749.16</v>
      </c>
      <c r="K962" t="s">
        <v>11</v>
      </c>
      <c r="L962" t="s">
        <v>16</v>
      </c>
      <c r="M962" t="s">
        <v>23</v>
      </c>
    </row>
    <row r="963" spans="1:13" x14ac:dyDescent="0.25">
      <c r="A963" t="s">
        <v>993</v>
      </c>
      <c r="B963">
        <v>1997</v>
      </c>
      <c r="C963">
        <f t="shared" ref="C963:C1026" si="61">MONTH(DATEVALUE(F963))</f>
        <v>12</v>
      </c>
      <c r="D963" t="str">
        <f t="shared" ref="D963:D1026" si="62">CONCATENATE(G963,"-",C963,"-",B963)</f>
        <v>21-12-1997</v>
      </c>
      <c r="E963" t="s">
        <v>30</v>
      </c>
      <c r="F963" s="14" t="str">
        <f t="shared" si="60"/>
        <v>21-Dec-1997</v>
      </c>
      <c r="G963">
        <v>21</v>
      </c>
      <c r="H963">
        <f t="shared" si="59"/>
        <v>25</v>
      </c>
      <c r="I963">
        <v>0</v>
      </c>
      <c r="J963" s="7">
        <v>7763.06</v>
      </c>
      <c r="K963" t="s">
        <v>11</v>
      </c>
      <c r="L963" t="s">
        <v>16</v>
      </c>
      <c r="M963" t="s">
        <v>23</v>
      </c>
    </row>
    <row r="964" spans="1:13" x14ac:dyDescent="0.25">
      <c r="A964" t="s">
        <v>994</v>
      </c>
      <c r="B964">
        <v>1974</v>
      </c>
      <c r="C964">
        <f t="shared" si="61"/>
        <v>12</v>
      </c>
      <c r="D964" t="str">
        <f t="shared" si="62"/>
        <v>6-12-1974</v>
      </c>
      <c r="E964" t="s">
        <v>30</v>
      </c>
      <c r="F964" s="14" t="str">
        <f t="shared" si="60"/>
        <v>6-Dec-1974</v>
      </c>
      <c r="G964">
        <v>6</v>
      </c>
      <c r="H964">
        <f t="shared" si="59"/>
        <v>48</v>
      </c>
      <c r="I964">
        <v>0</v>
      </c>
      <c r="J964" s="7">
        <v>7789.64</v>
      </c>
      <c r="K964" t="s">
        <v>16</v>
      </c>
      <c r="L964" t="s">
        <v>12</v>
      </c>
      <c r="M964" t="s">
        <v>13</v>
      </c>
    </row>
    <row r="965" spans="1:13" x14ac:dyDescent="0.25">
      <c r="A965" t="s">
        <v>995</v>
      </c>
      <c r="B965">
        <v>1999</v>
      </c>
      <c r="C965">
        <f t="shared" si="61"/>
        <v>12</v>
      </c>
      <c r="D965" t="str">
        <f t="shared" si="62"/>
        <v>25-12-1999</v>
      </c>
      <c r="E965" t="s">
        <v>30</v>
      </c>
      <c r="F965" s="14" t="str">
        <f t="shared" si="60"/>
        <v>25-Dec-1999</v>
      </c>
      <c r="G965">
        <v>25</v>
      </c>
      <c r="H965">
        <f t="shared" ref="H965:H1028" si="63">DATEDIF(F965,$P$2,"Y")</f>
        <v>23</v>
      </c>
      <c r="I965">
        <v>0</v>
      </c>
      <c r="J965" s="7">
        <v>7794.68</v>
      </c>
      <c r="K965" t="s">
        <v>11</v>
      </c>
      <c r="L965" t="s">
        <v>11</v>
      </c>
      <c r="M965" t="s">
        <v>534</v>
      </c>
    </row>
    <row r="966" spans="1:13" x14ac:dyDescent="0.25">
      <c r="A966" t="s">
        <v>996</v>
      </c>
      <c r="B966">
        <v>1997</v>
      </c>
      <c r="C966">
        <f t="shared" si="61"/>
        <v>12</v>
      </c>
      <c r="D966" t="str">
        <f t="shared" si="62"/>
        <v>2-12-1997</v>
      </c>
      <c r="E966" t="s">
        <v>30</v>
      </c>
      <c r="F966" s="14" t="str">
        <f t="shared" si="60"/>
        <v>2-Dec-1997</v>
      </c>
      <c r="G966">
        <v>2</v>
      </c>
      <c r="H966">
        <f t="shared" si="63"/>
        <v>25</v>
      </c>
      <c r="I966">
        <v>0</v>
      </c>
      <c r="J966" s="7">
        <v>7803.77</v>
      </c>
      <c r="K966" t="s">
        <v>11</v>
      </c>
      <c r="L966" t="s">
        <v>12</v>
      </c>
      <c r="M966" t="s">
        <v>23</v>
      </c>
    </row>
    <row r="967" spans="1:13" x14ac:dyDescent="0.25">
      <c r="A967" t="s">
        <v>997</v>
      </c>
      <c r="B967">
        <v>1974</v>
      </c>
      <c r="C967">
        <f t="shared" si="61"/>
        <v>11</v>
      </c>
      <c r="D967" t="str">
        <f t="shared" si="62"/>
        <v>9-11-1974</v>
      </c>
      <c r="E967" t="s">
        <v>15</v>
      </c>
      <c r="F967" s="14" t="str">
        <f t="shared" si="60"/>
        <v>9-Nov-1974</v>
      </c>
      <c r="G967">
        <v>9</v>
      </c>
      <c r="H967">
        <f t="shared" si="63"/>
        <v>48</v>
      </c>
      <c r="I967">
        <v>0</v>
      </c>
      <c r="J967" s="7">
        <v>7804.16</v>
      </c>
      <c r="K967" t="s">
        <v>11</v>
      </c>
      <c r="L967" t="s">
        <v>12</v>
      </c>
      <c r="M967" t="s">
        <v>13</v>
      </c>
    </row>
    <row r="968" spans="1:13" x14ac:dyDescent="0.25">
      <c r="A968" t="s">
        <v>998</v>
      </c>
      <c r="B968">
        <v>1991</v>
      </c>
      <c r="C968">
        <f t="shared" si="61"/>
        <v>12</v>
      </c>
      <c r="D968" t="str">
        <f t="shared" si="62"/>
        <v>21-12-1991</v>
      </c>
      <c r="E968" t="s">
        <v>30</v>
      </c>
      <c r="F968" s="14" t="str">
        <f t="shared" si="60"/>
        <v>21-Dec-1991</v>
      </c>
      <c r="G968">
        <v>21</v>
      </c>
      <c r="H968">
        <f t="shared" si="63"/>
        <v>31</v>
      </c>
      <c r="I968">
        <v>3</v>
      </c>
      <c r="J968" s="7">
        <v>7812.67</v>
      </c>
      <c r="K968" t="s">
        <v>11</v>
      </c>
      <c r="L968" t="s">
        <v>16</v>
      </c>
      <c r="M968" t="s">
        <v>23</v>
      </c>
    </row>
    <row r="969" spans="1:13" x14ac:dyDescent="0.25">
      <c r="A969" t="s">
        <v>999</v>
      </c>
      <c r="B969">
        <v>1989</v>
      </c>
      <c r="C969">
        <f t="shared" si="61"/>
        <v>10</v>
      </c>
      <c r="D969" t="str">
        <f t="shared" si="62"/>
        <v>12-10-1989</v>
      </c>
      <c r="E969" t="s">
        <v>36</v>
      </c>
      <c r="F969" s="14" t="str">
        <f t="shared" si="60"/>
        <v>12-Oct-1989</v>
      </c>
      <c r="G969">
        <v>12</v>
      </c>
      <c r="H969">
        <f t="shared" si="63"/>
        <v>33</v>
      </c>
      <c r="I969">
        <v>3</v>
      </c>
      <c r="J969" s="7">
        <v>7824.37</v>
      </c>
      <c r="K969" t="s">
        <v>11</v>
      </c>
      <c r="L969" t="s">
        <v>11</v>
      </c>
      <c r="M969" t="s">
        <v>23</v>
      </c>
    </row>
    <row r="970" spans="1:13" x14ac:dyDescent="0.25">
      <c r="A970" t="s">
        <v>1000</v>
      </c>
      <c r="B970">
        <v>2001</v>
      </c>
      <c r="C970">
        <f t="shared" si="61"/>
        <v>10</v>
      </c>
      <c r="D970" t="str">
        <f t="shared" si="62"/>
        <v>5-10-2001</v>
      </c>
      <c r="E970" t="s">
        <v>36</v>
      </c>
      <c r="F970" s="14" t="str">
        <f t="shared" si="60"/>
        <v>5-Oct-2001</v>
      </c>
      <c r="G970">
        <v>5</v>
      </c>
      <c r="H970">
        <f t="shared" si="63"/>
        <v>21</v>
      </c>
      <c r="I970">
        <v>0</v>
      </c>
      <c r="J970" s="7">
        <v>7844.8</v>
      </c>
      <c r="K970" t="s">
        <v>11</v>
      </c>
      <c r="L970" t="s">
        <v>11</v>
      </c>
      <c r="M970" t="s">
        <v>23</v>
      </c>
    </row>
    <row r="971" spans="1:13" x14ac:dyDescent="0.25">
      <c r="A971" t="s">
        <v>1001</v>
      </c>
      <c r="B971">
        <v>1994</v>
      </c>
      <c r="C971">
        <f t="shared" si="61"/>
        <v>11</v>
      </c>
      <c r="D971" t="str">
        <f t="shared" si="62"/>
        <v>17-11-1994</v>
      </c>
      <c r="E971" t="s">
        <v>15</v>
      </c>
      <c r="F971" s="14" t="str">
        <f t="shared" si="60"/>
        <v>17-Nov-1994</v>
      </c>
      <c r="G971">
        <v>17</v>
      </c>
      <c r="H971">
        <f t="shared" si="63"/>
        <v>28</v>
      </c>
      <c r="I971">
        <v>0</v>
      </c>
      <c r="J971" s="7">
        <v>7851.85</v>
      </c>
      <c r="K971" t="s">
        <v>11</v>
      </c>
      <c r="L971" t="s">
        <v>12</v>
      </c>
      <c r="M971" t="s">
        <v>23</v>
      </c>
    </row>
    <row r="972" spans="1:13" x14ac:dyDescent="0.25">
      <c r="A972" t="s">
        <v>1002</v>
      </c>
      <c r="B972">
        <v>1962</v>
      </c>
      <c r="C972">
        <f t="shared" si="61"/>
        <v>10</v>
      </c>
      <c r="D972" t="str">
        <f t="shared" si="62"/>
        <v>10-10-1962</v>
      </c>
      <c r="E972" t="s">
        <v>36</v>
      </c>
      <c r="F972" s="14" t="str">
        <f t="shared" si="60"/>
        <v>10-Oct-1962</v>
      </c>
      <c r="G972">
        <v>10</v>
      </c>
      <c r="H972">
        <f t="shared" si="63"/>
        <v>60</v>
      </c>
      <c r="I972">
        <v>0</v>
      </c>
      <c r="J972" s="7">
        <v>7896.41</v>
      </c>
      <c r="K972" t="s">
        <v>12</v>
      </c>
      <c r="L972" t="s">
        <v>11</v>
      </c>
      <c r="M972" t="s">
        <v>13</v>
      </c>
    </row>
    <row r="973" spans="1:13" x14ac:dyDescent="0.25">
      <c r="A973" t="s">
        <v>1003</v>
      </c>
      <c r="B973">
        <v>1977</v>
      </c>
      <c r="C973">
        <f t="shared" si="61"/>
        <v>7</v>
      </c>
      <c r="D973" t="str">
        <f t="shared" si="62"/>
        <v>20-7-1977</v>
      </c>
      <c r="E973" t="s">
        <v>10</v>
      </c>
      <c r="F973" s="14" t="str">
        <f t="shared" si="60"/>
        <v>20-Jul-1977</v>
      </c>
      <c r="G973">
        <v>20</v>
      </c>
      <c r="H973">
        <f t="shared" si="63"/>
        <v>45</v>
      </c>
      <c r="I973">
        <v>0</v>
      </c>
      <c r="J973" s="7">
        <v>7935.29</v>
      </c>
      <c r="K973" t="s">
        <v>11</v>
      </c>
      <c r="L973" t="s">
        <v>16</v>
      </c>
      <c r="M973" t="s">
        <v>246</v>
      </c>
    </row>
    <row r="974" spans="1:13" x14ac:dyDescent="0.25">
      <c r="A974" t="s">
        <v>1004</v>
      </c>
      <c r="B974">
        <v>1987</v>
      </c>
      <c r="C974">
        <f t="shared" si="61"/>
        <v>10</v>
      </c>
      <c r="D974" t="str">
        <f t="shared" si="62"/>
        <v>29-10-1987</v>
      </c>
      <c r="E974" t="s">
        <v>36</v>
      </c>
      <c r="F974" s="14" t="str">
        <f t="shared" si="60"/>
        <v>29-Oct-1987</v>
      </c>
      <c r="G974">
        <v>29</v>
      </c>
      <c r="H974">
        <f t="shared" si="63"/>
        <v>35</v>
      </c>
      <c r="I974">
        <v>3</v>
      </c>
      <c r="J974" s="7">
        <v>7948.22</v>
      </c>
      <c r="K974" t="s">
        <v>11</v>
      </c>
      <c r="L974" t="s">
        <v>12</v>
      </c>
      <c r="M974" t="s">
        <v>199</v>
      </c>
    </row>
    <row r="975" spans="1:13" x14ac:dyDescent="0.25">
      <c r="A975" t="s">
        <v>1005</v>
      </c>
      <c r="B975">
        <v>1966</v>
      </c>
      <c r="C975">
        <f t="shared" si="61"/>
        <v>7</v>
      </c>
      <c r="D975" t="str">
        <f t="shared" si="62"/>
        <v>9-7-1966</v>
      </c>
      <c r="E975" t="s">
        <v>10</v>
      </c>
      <c r="F975" s="14" t="str">
        <f t="shared" si="60"/>
        <v>9-Jul-1966</v>
      </c>
      <c r="G975">
        <v>9</v>
      </c>
      <c r="H975">
        <f t="shared" si="63"/>
        <v>56</v>
      </c>
      <c r="I975">
        <v>0</v>
      </c>
      <c r="J975" s="7">
        <v>7953.72</v>
      </c>
      <c r="K975" t="s">
        <v>12</v>
      </c>
      <c r="L975" t="s">
        <v>12</v>
      </c>
      <c r="M975" t="s">
        <v>23</v>
      </c>
    </row>
    <row r="976" spans="1:13" x14ac:dyDescent="0.25">
      <c r="A976" t="s">
        <v>1006</v>
      </c>
      <c r="B976">
        <v>1981</v>
      </c>
      <c r="C976">
        <f t="shared" si="61"/>
        <v>12</v>
      </c>
      <c r="D976" t="str">
        <f t="shared" si="62"/>
        <v>28-12-1981</v>
      </c>
      <c r="E976" t="s">
        <v>30</v>
      </c>
      <c r="F976" s="14" t="str">
        <f t="shared" si="60"/>
        <v>28-Dec-1981</v>
      </c>
      <c r="G976">
        <v>28</v>
      </c>
      <c r="H976">
        <f t="shared" si="63"/>
        <v>41</v>
      </c>
      <c r="I976">
        <v>3</v>
      </c>
      <c r="J976" s="7">
        <v>7954.52</v>
      </c>
      <c r="K976" t="s">
        <v>11</v>
      </c>
      <c r="L976" t="s">
        <v>11</v>
      </c>
      <c r="M976" t="s">
        <v>41</v>
      </c>
    </row>
    <row r="977" spans="1:13" x14ac:dyDescent="0.25">
      <c r="A977" t="s">
        <v>1007</v>
      </c>
      <c r="B977">
        <v>1970</v>
      </c>
      <c r="C977">
        <f t="shared" si="61"/>
        <v>6</v>
      </c>
      <c r="D977" t="str">
        <f t="shared" si="62"/>
        <v>19-6-1970</v>
      </c>
      <c r="E977" t="s">
        <v>18</v>
      </c>
      <c r="F977" s="14" t="str">
        <f t="shared" si="60"/>
        <v>19-Jun-1970</v>
      </c>
      <c r="G977">
        <v>19</v>
      </c>
      <c r="H977">
        <f t="shared" si="63"/>
        <v>52</v>
      </c>
      <c r="I977">
        <v>0</v>
      </c>
      <c r="J977" s="7">
        <v>7958.13</v>
      </c>
      <c r="K977" t="s">
        <v>11</v>
      </c>
      <c r="L977" t="s">
        <v>11</v>
      </c>
      <c r="M977" t="s">
        <v>13</v>
      </c>
    </row>
    <row r="978" spans="1:13" x14ac:dyDescent="0.25">
      <c r="A978" t="s">
        <v>1008</v>
      </c>
      <c r="B978">
        <v>1975</v>
      </c>
      <c r="C978">
        <f t="shared" si="61"/>
        <v>8</v>
      </c>
      <c r="D978" t="str">
        <f t="shared" si="62"/>
        <v>10-8-1975</v>
      </c>
      <c r="E978" t="s">
        <v>34</v>
      </c>
      <c r="F978" s="14" t="str">
        <f t="shared" si="60"/>
        <v>10-Aug-1975</v>
      </c>
      <c r="G978">
        <v>10</v>
      </c>
      <c r="H978">
        <f t="shared" si="63"/>
        <v>47</v>
      </c>
      <c r="I978">
        <v>1</v>
      </c>
      <c r="J978" s="7">
        <v>7966.81</v>
      </c>
      <c r="K978" t="s">
        <v>11</v>
      </c>
      <c r="L978" t="s">
        <v>11</v>
      </c>
      <c r="M978" t="s">
        <v>13</v>
      </c>
    </row>
    <row r="979" spans="1:13" x14ac:dyDescent="0.25">
      <c r="A979" t="s">
        <v>1009</v>
      </c>
      <c r="B979">
        <v>1972</v>
      </c>
      <c r="C979">
        <f t="shared" si="61"/>
        <v>11</v>
      </c>
      <c r="D979" t="str">
        <f t="shared" si="62"/>
        <v>23-11-1972</v>
      </c>
      <c r="E979" t="s">
        <v>15</v>
      </c>
      <c r="F979" s="14" t="str">
        <f t="shared" si="60"/>
        <v>23-Nov-1972</v>
      </c>
      <c r="G979">
        <v>23</v>
      </c>
      <c r="H979">
        <f t="shared" si="63"/>
        <v>50</v>
      </c>
      <c r="I979">
        <v>0</v>
      </c>
      <c r="J979" s="7">
        <v>7980.34</v>
      </c>
      <c r="K979" t="s">
        <v>11</v>
      </c>
      <c r="L979" t="s">
        <v>11</v>
      </c>
      <c r="M979" t="s">
        <v>13</v>
      </c>
    </row>
    <row r="980" spans="1:13" x14ac:dyDescent="0.25">
      <c r="A980" t="s">
        <v>1010</v>
      </c>
      <c r="B980">
        <v>1983</v>
      </c>
      <c r="C980">
        <f t="shared" si="61"/>
        <v>8</v>
      </c>
      <c r="D980" t="str">
        <f t="shared" si="62"/>
        <v>28-8-1983</v>
      </c>
      <c r="E980" t="s">
        <v>34</v>
      </c>
      <c r="F980" s="14" t="str">
        <f t="shared" si="60"/>
        <v>28-Aug-1983</v>
      </c>
      <c r="G980">
        <v>28</v>
      </c>
      <c r="H980">
        <f t="shared" si="63"/>
        <v>39</v>
      </c>
      <c r="I980">
        <v>3</v>
      </c>
      <c r="J980" s="7">
        <v>7985.82</v>
      </c>
      <c r="K980" t="s">
        <v>11</v>
      </c>
      <c r="L980" t="s">
        <v>16</v>
      </c>
      <c r="M980" t="s">
        <v>246</v>
      </c>
    </row>
    <row r="981" spans="1:13" x14ac:dyDescent="0.25">
      <c r="A981" t="s">
        <v>1011</v>
      </c>
      <c r="B981">
        <v>1983</v>
      </c>
      <c r="C981">
        <f t="shared" si="61"/>
        <v>8</v>
      </c>
      <c r="D981" t="str">
        <f t="shared" si="62"/>
        <v>20-8-1983</v>
      </c>
      <c r="E981" t="s">
        <v>34</v>
      </c>
      <c r="F981" s="14" t="str">
        <f t="shared" si="60"/>
        <v>20-Aug-1983</v>
      </c>
      <c r="G981">
        <v>20</v>
      </c>
      <c r="H981">
        <f t="shared" si="63"/>
        <v>39</v>
      </c>
      <c r="I981">
        <v>3</v>
      </c>
      <c r="J981" s="7">
        <v>7986.48</v>
      </c>
      <c r="K981" t="s">
        <v>11</v>
      </c>
      <c r="L981" t="s">
        <v>12</v>
      </c>
      <c r="M981" t="s">
        <v>246</v>
      </c>
    </row>
    <row r="982" spans="1:13" x14ac:dyDescent="0.25">
      <c r="A982" t="s">
        <v>1012</v>
      </c>
      <c r="B982">
        <v>1962</v>
      </c>
      <c r="C982">
        <f t="shared" si="61"/>
        <v>8</v>
      </c>
      <c r="D982" t="str">
        <f t="shared" si="62"/>
        <v>22-8-1962</v>
      </c>
      <c r="E982" t="s">
        <v>34</v>
      </c>
      <c r="F982" s="14" t="str">
        <f t="shared" si="60"/>
        <v>22-Aug-1962</v>
      </c>
      <c r="G982">
        <v>22</v>
      </c>
      <c r="H982">
        <f t="shared" si="63"/>
        <v>60</v>
      </c>
      <c r="I982">
        <v>0</v>
      </c>
      <c r="J982" s="7">
        <v>8004.96</v>
      </c>
      <c r="K982" t="s">
        <v>12</v>
      </c>
      <c r="L982" t="s">
        <v>16</v>
      </c>
      <c r="M982" t="s">
        <v>13</v>
      </c>
    </row>
    <row r="983" spans="1:13" x14ac:dyDescent="0.25">
      <c r="A983" t="s">
        <v>1013</v>
      </c>
      <c r="B983">
        <v>1995</v>
      </c>
      <c r="C983">
        <f t="shared" si="61"/>
        <v>9</v>
      </c>
      <c r="D983" t="str">
        <f t="shared" si="62"/>
        <v>18-9-1995</v>
      </c>
      <c r="E983" t="s">
        <v>20</v>
      </c>
      <c r="F983" s="14" t="str">
        <f t="shared" si="60"/>
        <v>18-Sep-1995</v>
      </c>
      <c r="G983">
        <v>18</v>
      </c>
      <c r="H983">
        <f t="shared" si="63"/>
        <v>27</v>
      </c>
      <c r="I983">
        <v>0</v>
      </c>
      <c r="J983" s="7">
        <v>8014.62</v>
      </c>
      <c r="K983" t="s">
        <v>11</v>
      </c>
      <c r="L983" t="s">
        <v>12</v>
      </c>
      <c r="M983" t="s">
        <v>23</v>
      </c>
    </row>
    <row r="984" spans="1:13" x14ac:dyDescent="0.25">
      <c r="A984" t="s">
        <v>1014</v>
      </c>
      <c r="B984">
        <v>1980</v>
      </c>
      <c r="C984">
        <f t="shared" si="61"/>
        <v>11</v>
      </c>
      <c r="D984" t="str">
        <f t="shared" si="62"/>
        <v>8-11-1980</v>
      </c>
      <c r="E984" t="s">
        <v>15</v>
      </c>
      <c r="F984" s="14" t="str">
        <f t="shared" si="60"/>
        <v>8-Nov-1980</v>
      </c>
      <c r="G984">
        <v>8</v>
      </c>
      <c r="H984">
        <f t="shared" si="63"/>
        <v>42</v>
      </c>
      <c r="I984">
        <v>2</v>
      </c>
      <c r="J984" s="7">
        <v>8017.06</v>
      </c>
      <c r="K984" t="s">
        <v>11</v>
      </c>
      <c r="L984" t="s">
        <v>11</v>
      </c>
      <c r="M984" t="s">
        <v>23</v>
      </c>
    </row>
    <row r="985" spans="1:13" x14ac:dyDescent="0.25">
      <c r="A985" t="s">
        <v>1015</v>
      </c>
      <c r="B985">
        <v>1989</v>
      </c>
      <c r="C985">
        <f t="shared" si="61"/>
        <v>11</v>
      </c>
      <c r="D985" t="str">
        <f t="shared" si="62"/>
        <v>3-11-1989</v>
      </c>
      <c r="E985" t="s">
        <v>15</v>
      </c>
      <c r="F985" s="14" t="str">
        <f t="shared" si="60"/>
        <v>3-Nov-1989</v>
      </c>
      <c r="G985">
        <v>3</v>
      </c>
      <c r="H985">
        <f t="shared" si="63"/>
        <v>33</v>
      </c>
      <c r="I985">
        <v>3</v>
      </c>
      <c r="J985" s="7">
        <v>8021.11</v>
      </c>
      <c r="K985" t="s">
        <v>11</v>
      </c>
      <c r="L985" t="s">
        <v>16</v>
      </c>
      <c r="M985" t="s">
        <v>23</v>
      </c>
    </row>
    <row r="986" spans="1:13" x14ac:dyDescent="0.25">
      <c r="A986" t="s">
        <v>1016</v>
      </c>
      <c r="B986">
        <v>1978</v>
      </c>
      <c r="C986">
        <f t="shared" si="61"/>
        <v>7</v>
      </c>
      <c r="D986" t="str">
        <f t="shared" si="62"/>
        <v>17-7-1978</v>
      </c>
      <c r="E986" t="s">
        <v>10</v>
      </c>
      <c r="F986" s="14" t="str">
        <f t="shared" si="60"/>
        <v>17-Jul-1978</v>
      </c>
      <c r="G986">
        <v>17</v>
      </c>
      <c r="H986">
        <f t="shared" si="63"/>
        <v>44</v>
      </c>
      <c r="I986">
        <v>1</v>
      </c>
      <c r="J986" s="7">
        <v>8023.14</v>
      </c>
      <c r="K986" t="s">
        <v>11</v>
      </c>
      <c r="L986" t="s">
        <v>12</v>
      </c>
      <c r="M986" t="s">
        <v>23</v>
      </c>
    </row>
    <row r="987" spans="1:13" x14ac:dyDescent="0.25">
      <c r="A987" t="s">
        <v>1017</v>
      </c>
      <c r="B987">
        <v>1976</v>
      </c>
      <c r="C987">
        <f t="shared" si="61"/>
        <v>12</v>
      </c>
      <c r="D987" t="str">
        <f t="shared" si="62"/>
        <v>20-12-1976</v>
      </c>
      <c r="E987" t="s">
        <v>30</v>
      </c>
      <c r="F987" s="14" t="str">
        <f t="shared" si="60"/>
        <v>20-Dec-1976</v>
      </c>
      <c r="G987">
        <v>20</v>
      </c>
      <c r="H987">
        <f t="shared" si="63"/>
        <v>46</v>
      </c>
      <c r="I987">
        <v>0</v>
      </c>
      <c r="J987" s="7">
        <v>8026.67</v>
      </c>
      <c r="K987" t="s">
        <v>11</v>
      </c>
      <c r="L987" t="s">
        <v>11</v>
      </c>
      <c r="M987" t="s">
        <v>23</v>
      </c>
    </row>
    <row r="988" spans="1:13" x14ac:dyDescent="0.25">
      <c r="A988" t="s">
        <v>1018</v>
      </c>
      <c r="B988">
        <v>1977</v>
      </c>
      <c r="C988">
        <f t="shared" si="61"/>
        <v>11</v>
      </c>
      <c r="D988" t="str">
        <f t="shared" si="62"/>
        <v>6-11-1977</v>
      </c>
      <c r="E988" t="s">
        <v>15</v>
      </c>
      <c r="F988" s="14" t="str">
        <f t="shared" si="60"/>
        <v>6-Nov-1977</v>
      </c>
      <c r="G988">
        <v>6</v>
      </c>
      <c r="H988">
        <f t="shared" si="63"/>
        <v>45</v>
      </c>
      <c r="I988">
        <v>2</v>
      </c>
      <c r="J988" s="7">
        <v>8027.97</v>
      </c>
      <c r="K988" t="s">
        <v>12</v>
      </c>
      <c r="L988" t="s">
        <v>11</v>
      </c>
      <c r="M988" t="s">
        <v>41</v>
      </c>
    </row>
    <row r="989" spans="1:13" x14ac:dyDescent="0.25">
      <c r="A989" t="s">
        <v>1019</v>
      </c>
      <c r="B989">
        <v>2003</v>
      </c>
      <c r="C989">
        <f t="shared" si="61"/>
        <v>12</v>
      </c>
      <c r="D989" t="str">
        <f t="shared" si="62"/>
        <v>12-12-2003</v>
      </c>
      <c r="E989" t="s">
        <v>30</v>
      </c>
      <c r="F989" s="14" t="str">
        <f t="shared" si="60"/>
        <v>12-Dec-2003</v>
      </c>
      <c r="G989">
        <v>12</v>
      </c>
      <c r="H989">
        <f t="shared" si="63"/>
        <v>19</v>
      </c>
      <c r="I989">
        <v>0</v>
      </c>
      <c r="J989" s="7">
        <v>8035.64</v>
      </c>
      <c r="K989" t="s">
        <v>11</v>
      </c>
      <c r="L989" t="s">
        <v>11</v>
      </c>
      <c r="M989" t="s">
        <v>23</v>
      </c>
    </row>
    <row r="990" spans="1:13" x14ac:dyDescent="0.25">
      <c r="A990" t="s">
        <v>1020</v>
      </c>
      <c r="B990">
        <v>1985</v>
      </c>
      <c r="C990">
        <f t="shared" si="61"/>
        <v>11</v>
      </c>
      <c r="D990" t="str">
        <f t="shared" si="62"/>
        <v>28-11-1985</v>
      </c>
      <c r="E990" t="s">
        <v>15</v>
      </c>
      <c r="F990" s="14" t="str">
        <f t="shared" si="60"/>
        <v>28-Nov-1985</v>
      </c>
      <c r="G990">
        <v>28</v>
      </c>
      <c r="H990">
        <f t="shared" si="63"/>
        <v>37</v>
      </c>
      <c r="I990">
        <v>3</v>
      </c>
      <c r="J990" s="7">
        <v>8059.06</v>
      </c>
      <c r="K990" t="s">
        <v>11</v>
      </c>
      <c r="L990" t="s">
        <v>12</v>
      </c>
      <c r="M990" t="s">
        <v>23</v>
      </c>
    </row>
    <row r="991" spans="1:13" x14ac:dyDescent="0.25">
      <c r="A991" t="s">
        <v>1021</v>
      </c>
      <c r="B991">
        <v>1982</v>
      </c>
      <c r="C991">
        <f t="shared" si="61"/>
        <v>12</v>
      </c>
      <c r="D991" t="str">
        <f t="shared" si="62"/>
        <v>27-12-1982</v>
      </c>
      <c r="E991" t="s">
        <v>30</v>
      </c>
      <c r="F991" s="14" t="str">
        <f t="shared" si="60"/>
        <v>27-Dec-1982</v>
      </c>
      <c r="G991">
        <v>27</v>
      </c>
      <c r="H991">
        <f t="shared" si="63"/>
        <v>40</v>
      </c>
      <c r="I991">
        <v>3</v>
      </c>
      <c r="J991" s="7">
        <v>8059.68</v>
      </c>
      <c r="K991" t="s">
        <v>11</v>
      </c>
      <c r="L991" t="s">
        <v>12</v>
      </c>
      <c r="M991" t="s">
        <v>23</v>
      </c>
    </row>
    <row r="992" spans="1:13" x14ac:dyDescent="0.25">
      <c r="A992" t="s">
        <v>1022</v>
      </c>
      <c r="B992">
        <v>1970</v>
      </c>
      <c r="C992">
        <f t="shared" si="61"/>
        <v>12</v>
      </c>
      <c r="D992" t="str">
        <f t="shared" si="62"/>
        <v>12-12-1970</v>
      </c>
      <c r="E992" t="s">
        <v>30</v>
      </c>
      <c r="F992" s="14" t="str">
        <f t="shared" si="60"/>
        <v>12-Dec-1970</v>
      </c>
      <c r="G992">
        <v>12</v>
      </c>
      <c r="H992">
        <f t="shared" si="63"/>
        <v>52</v>
      </c>
      <c r="I992">
        <v>0</v>
      </c>
      <c r="J992" s="7">
        <v>8062.31</v>
      </c>
      <c r="K992" t="s">
        <v>11</v>
      </c>
      <c r="L992" t="s">
        <v>16</v>
      </c>
      <c r="M992" t="s">
        <v>13</v>
      </c>
    </row>
    <row r="993" spans="1:13" x14ac:dyDescent="0.25">
      <c r="A993" t="s">
        <v>1023</v>
      </c>
      <c r="B993">
        <v>1975</v>
      </c>
      <c r="C993">
        <f t="shared" si="61"/>
        <v>6</v>
      </c>
      <c r="D993" t="str">
        <f t="shared" si="62"/>
        <v>28-6-1975</v>
      </c>
      <c r="E993" t="s">
        <v>18</v>
      </c>
      <c r="F993" s="14" t="str">
        <f t="shared" si="60"/>
        <v>28-Jun-1975</v>
      </c>
      <c r="G993">
        <v>28</v>
      </c>
      <c r="H993">
        <f t="shared" si="63"/>
        <v>47</v>
      </c>
      <c r="I993">
        <v>1</v>
      </c>
      <c r="J993" s="7">
        <v>8062.76</v>
      </c>
      <c r="K993" t="s">
        <v>12</v>
      </c>
      <c r="L993" t="s">
        <v>12</v>
      </c>
      <c r="M993" t="s">
        <v>41</v>
      </c>
    </row>
    <row r="994" spans="1:13" x14ac:dyDescent="0.25">
      <c r="A994" t="s">
        <v>1024</v>
      </c>
      <c r="B994">
        <v>1965</v>
      </c>
      <c r="C994">
        <f t="shared" si="61"/>
        <v>8</v>
      </c>
      <c r="D994" t="str">
        <f t="shared" si="62"/>
        <v>11-8-1965</v>
      </c>
      <c r="E994" t="s">
        <v>34</v>
      </c>
      <c r="F994" s="14" t="str">
        <f t="shared" si="60"/>
        <v>11-Aug-1965</v>
      </c>
      <c r="G994">
        <v>11</v>
      </c>
      <c r="H994">
        <f t="shared" si="63"/>
        <v>57</v>
      </c>
      <c r="I994">
        <v>0</v>
      </c>
      <c r="J994" s="7">
        <v>8067.83</v>
      </c>
      <c r="K994" t="s">
        <v>12</v>
      </c>
      <c r="L994" t="s">
        <v>16</v>
      </c>
      <c r="M994" t="s">
        <v>13</v>
      </c>
    </row>
    <row r="995" spans="1:13" x14ac:dyDescent="0.25">
      <c r="A995" t="s">
        <v>1025</v>
      </c>
      <c r="B995">
        <v>1975</v>
      </c>
      <c r="C995">
        <f t="shared" si="61"/>
        <v>12</v>
      </c>
      <c r="D995" t="str">
        <f t="shared" si="62"/>
        <v>15-12-1975</v>
      </c>
      <c r="E995" t="s">
        <v>30</v>
      </c>
      <c r="F995" s="14" t="str">
        <f t="shared" si="60"/>
        <v>15-Dec-1975</v>
      </c>
      <c r="G995">
        <v>15</v>
      </c>
      <c r="H995">
        <f t="shared" si="63"/>
        <v>47</v>
      </c>
      <c r="I995">
        <v>1</v>
      </c>
      <c r="J995" s="7">
        <v>8068.19</v>
      </c>
      <c r="K995" t="s">
        <v>12</v>
      </c>
      <c r="L995" t="s">
        <v>11</v>
      </c>
      <c r="M995" t="s">
        <v>41</v>
      </c>
    </row>
    <row r="996" spans="1:13" x14ac:dyDescent="0.25">
      <c r="A996" t="s">
        <v>1026</v>
      </c>
      <c r="B996">
        <v>1965</v>
      </c>
      <c r="C996">
        <f t="shared" si="61"/>
        <v>10</v>
      </c>
      <c r="D996" t="str">
        <f t="shared" si="62"/>
        <v>21-10-1965</v>
      </c>
      <c r="E996" t="s">
        <v>36</v>
      </c>
      <c r="F996" s="14" t="str">
        <f t="shared" si="60"/>
        <v>21-Oct-1965</v>
      </c>
      <c r="G996">
        <v>21</v>
      </c>
      <c r="H996">
        <f t="shared" si="63"/>
        <v>57</v>
      </c>
      <c r="I996">
        <v>0</v>
      </c>
      <c r="J996" s="7">
        <v>8071.57</v>
      </c>
      <c r="K996" t="s">
        <v>12</v>
      </c>
      <c r="L996" t="s">
        <v>16</v>
      </c>
      <c r="M996" t="s">
        <v>41</v>
      </c>
    </row>
    <row r="997" spans="1:13" x14ac:dyDescent="0.25">
      <c r="A997" t="s">
        <v>1027</v>
      </c>
      <c r="B997">
        <v>1993</v>
      </c>
      <c r="C997">
        <f t="shared" si="61"/>
        <v>11</v>
      </c>
      <c r="D997" t="str">
        <f t="shared" si="62"/>
        <v>7-11-1993</v>
      </c>
      <c r="E997" t="s">
        <v>15</v>
      </c>
      <c r="F997" s="14" t="str">
        <f t="shared" si="60"/>
        <v>7-Nov-1993</v>
      </c>
      <c r="G997">
        <v>7</v>
      </c>
      <c r="H997">
        <f t="shared" si="63"/>
        <v>29</v>
      </c>
      <c r="I997">
        <v>0</v>
      </c>
      <c r="J997" s="7">
        <v>8077.41</v>
      </c>
      <c r="K997" t="s">
        <v>11</v>
      </c>
      <c r="L997" t="s">
        <v>16</v>
      </c>
      <c r="M997" t="s">
        <v>534</v>
      </c>
    </row>
    <row r="998" spans="1:13" x14ac:dyDescent="0.25">
      <c r="A998" t="s">
        <v>1028</v>
      </c>
      <c r="B998">
        <v>2001</v>
      </c>
      <c r="C998">
        <f t="shared" si="61"/>
        <v>8</v>
      </c>
      <c r="D998" t="str">
        <f t="shared" si="62"/>
        <v>28-8-2001</v>
      </c>
      <c r="E998" t="s">
        <v>34</v>
      </c>
      <c r="F998" s="14" t="str">
        <f t="shared" si="60"/>
        <v>28-Aug-2001</v>
      </c>
      <c r="G998">
        <v>28</v>
      </c>
      <c r="H998">
        <f t="shared" si="63"/>
        <v>21</v>
      </c>
      <c r="I998">
        <v>0</v>
      </c>
      <c r="J998" s="7">
        <v>8081.26</v>
      </c>
      <c r="K998" t="s">
        <v>11</v>
      </c>
      <c r="L998" t="s">
        <v>11</v>
      </c>
      <c r="M998" t="s">
        <v>23</v>
      </c>
    </row>
    <row r="999" spans="1:13" x14ac:dyDescent="0.25">
      <c r="A999" t="s">
        <v>1029</v>
      </c>
      <c r="B999">
        <v>1994</v>
      </c>
      <c r="C999">
        <f t="shared" si="61"/>
        <v>10</v>
      </c>
      <c r="D999" t="str">
        <f t="shared" si="62"/>
        <v>12-10-1994</v>
      </c>
      <c r="E999" t="s">
        <v>36</v>
      </c>
      <c r="F999" s="14" t="str">
        <f t="shared" si="60"/>
        <v>12-Oct-1994</v>
      </c>
      <c r="G999">
        <v>12</v>
      </c>
      <c r="H999">
        <f t="shared" si="63"/>
        <v>28</v>
      </c>
      <c r="I999">
        <v>0</v>
      </c>
      <c r="J999" s="7">
        <v>8081.74</v>
      </c>
      <c r="K999" t="s">
        <v>11</v>
      </c>
      <c r="L999" t="s">
        <v>11</v>
      </c>
      <c r="M999" t="s">
        <v>534</v>
      </c>
    </row>
    <row r="1000" spans="1:13" x14ac:dyDescent="0.25">
      <c r="A1000" t="s">
        <v>1030</v>
      </c>
      <c r="B1000">
        <v>1975</v>
      </c>
      <c r="C1000">
        <f t="shared" si="61"/>
        <v>12</v>
      </c>
      <c r="D1000" t="str">
        <f t="shared" si="62"/>
        <v>21-12-1975</v>
      </c>
      <c r="E1000" t="s">
        <v>30</v>
      </c>
      <c r="F1000" s="14" t="str">
        <f t="shared" si="60"/>
        <v>21-Dec-1975</v>
      </c>
      <c r="G1000">
        <v>21</v>
      </c>
      <c r="H1000">
        <f t="shared" si="63"/>
        <v>47</v>
      </c>
      <c r="I1000">
        <v>1</v>
      </c>
      <c r="J1000" s="7">
        <v>8083.92</v>
      </c>
      <c r="K1000" t="s">
        <v>12</v>
      </c>
      <c r="L1000" t="s">
        <v>12</v>
      </c>
      <c r="M1000" t="s">
        <v>13</v>
      </c>
    </row>
    <row r="1001" spans="1:13" x14ac:dyDescent="0.25">
      <c r="A1001" t="s">
        <v>1031</v>
      </c>
      <c r="B1001">
        <v>1967</v>
      </c>
      <c r="C1001">
        <f t="shared" si="61"/>
        <v>6</v>
      </c>
      <c r="D1001" t="str">
        <f t="shared" si="62"/>
        <v>10-6-1967</v>
      </c>
      <c r="E1001" t="s">
        <v>18</v>
      </c>
      <c r="F1001" s="14" t="str">
        <f t="shared" si="60"/>
        <v>10-Jun-1967</v>
      </c>
      <c r="G1001">
        <v>10</v>
      </c>
      <c r="H1001">
        <f t="shared" si="63"/>
        <v>55</v>
      </c>
      <c r="I1001">
        <v>0</v>
      </c>
      <c r="J1001" s="7">
        <v>8091.3</v>
      </c>
      <c r="K1001" t="s">
        <v>12</v>
      </c>
      <c r="L1001" t="s">
        <v>16</v>
      </c>
      <c r="M1001" t="s">
        <v>23</v>
      </c>
    </row>
    <row r="1002" spans="1:13" x14ac:dyDescent="0.25">
      <c r="A1002" t="s">
        <v>1032</v>
      </c>
      <c r="B1002">
        <v>1973</v>
      </c>
      <c r="C1002">
        <f t="shared" si="61"/>
        <v>10</v>
      </c>
      <c r="D1002" t="str">
        <f t="shared" si="62"/>
        <v>11-10-1973</v>
      </c>
      <c r="E1002" t="s">
        <v>36</v>
      </c>
      <c r="F1002" s="14" t="str">
        <f t="shared" si="60"/>
        <v>11-Oct-1973</v>
      </c>
      <c r="G1002">
        <v>11</v>
      </c>
      <c r="H1002">
        <f t="shared" si="63"/>
        <v>49</v>
      </c>
      <c r="I1002">
        <v>0</v>
      </c>
      <c r="J1002" s="7">
        <v>8112.59</v>
      </c>
      <c r="K1002" t="s">
        <v>11</v>
      </c>
      <c r="L1002" t="s">
        <v>11</v>
      </c>
      <c r="M1002" t="s">
        <v>13</v>
      </c>
    </row>
    <row r="1003" spans="1:13" x14ac:dyDescent="0.25">
      <c r="A1003" t="s">
        <v>1033</v>
      </c>
      <c r="B1003">
        <v>1978</v>
      </c>
      <c r="C1003">
        <f t="shared" si="61"/>
        <v>9</v>
      </c>
      <c r="D1003" t="str">
        <f t="shared" si="62"/>
        <v>1-9-1978</v>
      </c>
      <c r="E1003" t="s">
        <v>20</v>
      </c>
      <c r="F1003" s="14" t="str">
        <f t="shared" si="60"/>
        <v>1-Sep-1978</v>
      </c>
      <c r="G1003">
        <v>1</v>
      </c>
      <c r="H1003">
        <f t="shared" si="63"/>
        <v>44</v>
      </c>
      <c r="I1003">
        <v>2</v>
      </c>
      <c r="J1003" s="7">
        <v>8116.27</v>
      </c>
      <c r="K1003" t="s">
        <v>12</v>
      </c>
      <c r="L1003" t="s">
        <v>16</v>
      </c>
      <c r="M1003" t="s">
        <v>23</v>
      </c>
    </row>
    <row r="1004" spans="1:13" x14ac:dyDescent="0.25">
      <c r="A1004" t="s">
        <v>1034</v>
      </c>
      <c r="B1004">
        <v>1973</v>
      </c>
      <c r="C1004">
        <f t="shared" si="61"/>
        <v>12</v>
      </c>
      <c r="D1004" t="str">
        <f t="shared" si="62"/>
        <v>16-12-1973</v>
      </c>
      <c r="E1004" t="s">
        <v>30</v>
      </c>
      <c r="F1004" s="14" t="str">
        <f t="shared" si="60"/>
        <v>16-Dec-1973</v>
      </c>
      <c r="G1004">
        <v>16</v>
      </c>
      <c r="H1004">
        <f t="shared" si="63"/>
        <v>49</v>
      </c>
      <c r="I1004">
        <v>0</v>
      </c>
      <c r="J1004" s="7">
        <v>8116.68</v>
      </c>
      <c r="K1004" t="s">
        <v>12</v>
      </c>
      <c r="L1004" t="s">
        <v>16</v>
      </c>
      <c r="M1004" t="s">
        <v>41</v>
      </c>
    </row>
    <row r="1005" spans="1:13" x14ac:dyDescent="0.25">
      <c r="A1005" t="s">
        <v>1035</v>
      </c>
      <c r="B1005">
        <v>1973</v>
      </c>
      <c r="C1005">
        <f t="shared" si="61"/>
        <v>8</v>
      </c>
      <c r="D1005" t="str">
        <f t="shared" si="62"/>
        <v>30-8-1973</v>
      </c>
      <c r="E1005" t="s">
        <v>34</v>
      </c>
      <c r="F1005" s="14" t="str">
        <f t="shared" si="60"/>
        <v>30-Aug-1973</v>
      </c>
      <c r="G1005">
        <v>30</v>
      </c>
      <c r="H1005">
        <f t="shared" si="63"/>
        <v>49</v>
      </c>
      <c r="I1005">
        <v>0</v>
      </c>
      <c r="J1005" s="7">
        <v>8124.41</v>
      </c>
      <c r="K1005" t="s">
        <v>12</v>
      </c>
      <c r="L1005" t="s">
        <v>16</v>
      </c>
      <c r="M1005" t="s">
        <v>13</v>
      </c>
    </row>
    <row r="1006" spans="1:13" x14ac:dyDescent="0.25">
      <c r="A1006" t="s">
        <v>1036</v>
      </c>
      <c r="B1006">
        <v>1973</v>
      </c>
      <c r="C1006">
        <f t="shared" si="61"/>
        <v>9</v>
      </c>
      <c r="D1006" t="str">
        <f t="shared" si="62"/>
        <v>3-9-1973</v>
      </c>
      <c r="E1006" t="s">
        <v>20</v>
      </c>
      <c r="F1006" s="14" t="str">
        <f t="shared" si="60"/>
        <v>3-Sep-1973</v>
      </c>
      <c r="G1006">
        <v>3</v>
      </c>
      <c r="H1006">
        <f t="shared" si="63"/>
        <v>49</v>
      </c>
      <c r="I1006">
        <v>0</v>
      </c>
      <c r="J1006" s="7">
        <v>8125.78</v>
      </c>
      <c r="K1006" t="s">
        <v>11</v>
      </c>
      <c r="L1006" t="s">
        <v>11</v>
      </c>
      <c r="M1006" t="s">
        <v>13</v>
      </c>
    </row>
    <row r="1007" spans="1:13" x14ac:dyDescent="0.25">
      <c r="A1007" t="s">
        <v>1037</v>
      </c>
      <c r="B1007">
        <v>1990</v>
      </c>
      <c r="C1007">
        <f t="shared" si="61"/>
        <v>6</v>
      </c>
      <c r="D1007" t="str">
        <f t="shared" si="62"/>
        <v>21-6-1990</v>
      </c>
      <c r="E1007" t="s">
        <v>18</v>
      </c>
      <c r="F1007" s="14" t="str">
        <f t="shared" si="60"/>
        <v>21-Jun-1990</v>
      </c>
      <c r="G1007">
        <v>21</v>
      </c>
      <c r="H1007">
        <f t="shared" si="63"/>
        <v>32</v>
      </c>
      <c r="I1007">
        <v>3</v>
      </c>
      <c r="J1007" s="7">
        <v>8157.92</v>
      </c>
      <c r="K1007" t="s">
        <v>11</v>
      </c>
      <c r="L1007" t="s">
        <v>12</v>
      </c>
      <c r="M1007" t="s">
        <v>199</v>
      </c>
    </row>
    <row r="1008" spans="1:13" x14ac:dyDescent="0.25">
      <c r="A1008" t="s">
        <v>1038</v>
      </c>
      <c r="B1008">
        <v>1982</v>
      </c>
      <c r="C1008">
        <f t="shared" si="61"/>
        <v>6</v>
      </c>
      <c r="D1008" t="str">
        <f t="shared" si="62"/>
        <v>28-6-1982</v>
      </c>
      <c r="E1008" t="s">
        <v>18</v>
      </c>
      <c r="F1008" s="14" t="str">
        <f t="shared" si="60"/>
        <v>28-Jun-1982</v>
      </c>
      <c r="G1008">
        <v>28</v>
      </c>
      <c r="H1008">
        <f t="shared" si="63"/>
        <v>40</v>
      </c>
      <c r="I1008">
        <v>4</v>
      </c>
      <c r="J1008" s="7">
        <v>8162.72</v>
      </c>
      <c r="K1008" t="s">
        <v>12</v>
      </c>
      <c r="L1008" t="s">
        <v>12</v>
      </c>
      <c r="M1008" t="s">
        <v>23</v>
      </c>
    </row>
    <row r="1009" spans="1:13" x14ac:dyDescent="0.25">
      <c r="A1009" t="s">
        <v>1039</v>
      </c>
      <c r="B1009">
        <v>1963</v>
      </c>
      <c r="C1009">
        <f t="shared" si="61"/>
        <v>11</v>
      </c>
      <c r="D1009" t="str">
        <f t="shared" si="62"/>
        <v>5-11-1963</v>
      </c>
      <c r="E1009" t="s">
        <v>15</v>
      </c>
      <c r="F1009" s="14" t="str">
        <f t="shared" si="60"/>
        <v>5-Nov-1963</v>
      </c>
      <c r="G1009">
        <v>5</v>
      </c>
      <c r="H1009">
        <f t="shared" si="63"/>
        <v>59</v>
      </c>
      <c r="I1009">
        <v>0</v>
      </c>
      <c r="J1009" s="7">
        <v>8177.9</v>
      </c>
      <c r="K1009" t="s">
        <v>12</v>
      </c>
      <c r="L1009" t="s">
        <v>16</v>
      </c>
      <c r="M1009" t="s">
        <v>13</v>
      </c>
    </row>
    <row r="1010" spans="1:13" x14ac:dyDescent="0.25">
      <c r="A1010" t="s">
        <v>1040</v>
      </c>
      <c r="B1010">
        <v>1983</v>
      </c>
      <c r="C1010">
        <f t="shared" si="61"/>
        <v>6</v>
      </c>
      <c r="D1010" t="str">
        <f t="shared" si="62"/>
        <v>8-6-1983</v>
      </c>
      <c r="E1010" t="s">
        <v>18</v>
      </c>
      <c r="F1010" s="14" t="str">
        <f t="shared" si="60"/>
        <v>8-Jun-1983</v>
      </c>
      <c r="G1010">
        <v>8</v>
      </c>
      <c r="H1010">
        <f t="shared" si="63"/>
        <v>40</v>
      </c>
      <c r="I1010">
        <v>3</v>
      </c>
      <c r="J1010" s="7">
        <v>8179.51</v>
      </c>
      <c r="K1010" t="s">
        <v>11</v>
      </c>
      <c r="L1010" t="s">
        <v>11</v>
      </c>
      <c r="M1010" t="s">
        <v>515</v>
      </c>
    </row>
    <row r="1011" spans="1:13" x14ac:dyDescent="0.25">
      <c r="A1011" t="s">
        <v>1041</v>
      </c>
      <c r="B1011">
        <v>1997</v>
      </c>
      <c r="C1011">
        <f t="shared" si="61"/>
        <v>10</v>
      </c>
      <c r="D1011" t="str">
        <f t="shared" si="62"/>
        <v>21-10-1997</v>
      </c>
      <c r="E1011" t="s">
        <v>36</v>
      </c>
      <c r="F1011" s="14" t="str">
        <f t="shared" si="60"/>
        <v>21-Oct-1997</v>
      </c>
      <c r="G1011">
        <v>21</v>
      </c>
      <c r="H1011">
        <f t="shared" si="63"/>
        <v>25</v>
      </c>
      <c r="I1011">
        <v>0</v>
      </c>
      <c r="J1011" s="7">
        <v>8182.89</v>
      </c>
      <c r="K1011" t="s">
        <v>11</v>
      </c>
      <c r="L1011" t="s">
        <v>16</v>
      </c>
      <c r="M1011" t="s">
        <v>534</v>
      </c>
    </row>
    <row r="1012" spans="1:13" x14ac:dyDescent="0.25">
      <c r="A1012" t="s">
        <v>1042</v>
      </c>
      <c r="B1012">
        <v>1962</v>
      </c>
      <c r="C1012">
        <f t="shared" si="61"/>
        <v>11</v>
      </c>
      <c r="D1012" t="str">
        <f t="shared" si="62"/>
        <v>23-11-1962</v>
      </c>
      <c r="E1012" t="s">
        <v>15</v>
      </c>
      <c r="F1012" s="14" t="str">
        <f t="shared" si="60"/>
        <v>23-Nov-1962</v>
      </c>
      <c r="G1012">
        <v>23</v>
      </c>
      <c r="H1012">
        <f t="shared" si="63"/>
        <v>60</v>
      </c>
      <c r="I1012">
        <v>0</v>
      </c>
      <c r="J1012" s="7">
        <v>8188.12</v>
      </c>
      <c r="K1012" t="s">
        <v>12</v>
      </c>
      <c r="L1012" t="s">
        <v>12</v>
      </c>
      <c r="M1012" t="s">
        <v>13</v>
      </c>
    </row>
    <row r="1013" spans="1:13" x14ac:dyDescent="0.25">
      <c r="A1013" t="s">
        <v>1043</v>
      </c>
      <c r="B1013">
        <v>1978</v>
      </c>
      <c r="C1013">
        <f t="shared" si="61"/>
        <v>10</v>
      </c>
      <c r="D1013" t="str">
        <f t="shared" si="62"/>
        <v>24-10-1978</v>
      </c>
      <c r="E1013" t="s">
        <v>36</v>
      </c>
      <c r="F1013" s="14" t="str">
        <f t="shared" si="60"/>
        <v>24-Oct-1978</v>
      </c>
      <c r="G1013">
        <v>24</v>
      </c>
      <c r="H1013">
        <f t="shared" si="63"/>
        <v>44</v>
      </c>
      <c r="I1013">
        <v>2</v>
      </c>
      <c r="J1013" s="7">
        <v>8211.1</v>
      </c>
      <c r="K1013" t="s">
        <v>11</v>
      </c>
      <c r="L1013" t="s">
        <v>12</v>
      </c>
      <c r="M1013" t="s">
        <v>13</v>
      </c>
    </row>
    <row r="1014" spans="1:13" x14ac:dyDescent="0.25">
      <c r="A1014" t="s">
        <v>1044</v>
      </c>
      <c r="B1014">
        <v>1978</v>
      </c>
      <c r="C1014">
        <f t="shared" si="61"/>
        <v>6</v>
      </c>
      <c r="D1014" t="str">
        <f t="shared" si="62"/>
        <v>30-6-1978</v>
      </c>
      <c r="E1014" t="s">
        <v>18</v>
      </c>
      <c r="F1014" s="14" t="str">
        <f t="shared" si="60"/>
        <v>30-Jun-1978</v>
      </c>
      <c r="G1014">
        <v>30</v>
      </c>
      <c r="H1014">
        <f t="shared" si="63"/>
        <v>44</v>
      </c>
      <c r="I1014">
        <v>2</v>
      </c>
      <c r="J1014" s="7">
        <v>8219.2000000000007</v>
      </c>
      <c r="K1014" t="s">
        <v>11</v>
      </c>
      <c r="L1014" t="s">
        <v>11</v>
      </c>
      <c r="M1014" t="s">
        <v>13</v>
      </c>
    </row>
    <row r="1015" spans="1:13" x14ac:dyDescent="0.25">
      <c r="A1015" t="s">
        <v>1045</v>
      </c>
      <c r="B1015">
        <v>1976</v>
      </c>
      <c r="C1015">
        <f t="shared" si="61"/>
        <v>9</v>
      </c>
      <c r="D1015" t="str">
        <f t="shared" si="62"/>
        <v>3-9-1976</v>
      </c>
      <c r="E1015" t="s">
        <v>20</v>
      </c>
      <c r="F1015" s="14" t="str">
        <f t="shared" si="60"/>
        <v>3-Sep-1976</v>
      </c>
      <c r="G1015">
        <v>3</v>
      </c>
      <c r="H1015">
        <f t="shared" si="63"/>
        <v>46</v>
      </c>
      <c r="I1015">
        <v>1</v>
      </c>
      <c r="J1015" s="7">
        <v>8232.64</v>
      </c>
      <c r="K1015" t="s">
        <v>11</v>
      </c>
      <c r="L1015" t="s">
        <v>12</v>
      </c>
      <c r="M1015" t="s">
        <v>13</v>
      </c>
    </row>
    <row r="1016" spans="1:13" x14ac:dyDescent="0.25">
      <c r="A1016" t="s">
        <v>1046</v>
      </c>
      <c r="B1016">
        <v>1976</v>
      </c>
      <c r="C1016">
        <f t="shared" si="61"/>
        <v>6</v>
      </c>
      <c r="D1016" t="str">
        <f t="shared" si="62"/>
        <v>30-6-1976</v>
      </c>
      <c r="E1016" t="s">
        <v>18</v>
      </c>
      <c r="F1016" s="14" t="str">
        <f t="shared" si="60"/>
        <v>30-Jun-1976</v>
      </c>
      <c r="G1016">
        <v>30</v>
      </c>
      <c r="H1016">
        <f t="shared" si="63"/>
        <v>46</v>
      </c>
      <c r="I1016">
        <v>1</v>
      </c>
      <c r="J1016" s="7">
        <v>8233.1</v>
      </c>
      <c r="K1016" t="s">
        <v>11</v>
      </c>
      <c r="L1016" t="s">
        <v>11</v>
      </c>
      <c r="M1016" t="s">
        <v>13</v>
      </c>
    </row>
    <row r="1017" spans="1:13" x14ac:dyDescent="0.25">
      <c r="A1017" t="s">
        <v>1047</v>
      </c>
      <c r="B1017">
        <v>1976</v>
      </c>
      <c r="C1017">
        <f t="shared" si="61"/>
        <v>9</v>
      </c>
      <c r="D1017" t="str">
        <f t="shared" si="62"/>
        <v>2-9-1976</v>
      </c>
      <c r="E1017" t="s">
        <v>20</v>
      </c>
      <c r="F1017" s="14" t="str">
        <f t="shared" si="60"/>
        <v>2-Sep-1976</v>
      </c>
      <c r="G1017">
        <v>2</v>
      </c>
      <c r="H1017">
        <f t="shared" si="63"/>
        <v>46</v>
      </c>
      <c r="I1017">
        <v>1</v>
      </c>
      <c r="J1017" s="7">
        <v>8240.59</v>
      </c>
      <c r="K1017" t="s">
        <v>11</v>
      </c>
      <c r="L1017" t="s">
        <v>11</v>
      </c>
      <c r="M1017" t="s">
        <v>13</v>
      </c>
    </row>
    <row r="1018" spans="1:13" x14ac:dyDescent="0.25">
      <c r="A1018" t="s">
        <v>1048</v>
      </c>
      <c r="B1018">
        <v>1982</v>
      </c>
      <c r="C1018">
        <f t="shared" si="61"/>
        <v>9</v>
      </c>
      <c r="D1018" t="str">
        <f t="shared" si="62"/>
        <v>27-9-1982</v>
      </c>
      <c r="E1018" t="s">
        <v>20</v>
      </c>
      <c r="F1018" s="14" t="str">
        <f t="shared" si="60"/>
        <v>27-Sep-1982</v>
      </c>
      <c r="G1018">
        <v>27</v>
      </c>
      <c r="H1018">
        <f t="shared" si="63"/>
        <v>40</v>
      </c>
      <c r="I1018">
        <v>3</v>
      </c>
      <c r="J1018" s="7">
        <v>8252.2800000000007</v>
      </c>
      <c r="K1018" t="s">
        <v>11</v>
      </c>
      <c r="L1018" t="s">
        <v>11</v>
      </c>
      <c r="M1018" t="s">
        <v>246</v>
      </c>
    </row>
    <row r="1019" spans="1:13" x14ac:dyDescent="0.25">
      <c r="A1019" t="s">
        <v>1049</v>
      </c>
      <c r="B1019">
        <v>1964</v>
      </c>
      <c r="C1019">
        <f t="shared" si="61"/>
        <v>9</v>
      </c>
      <c r="D1019" t="str">
        <f t="shared" si="62"/>
        <v>5-9-1964</v>
      </c>
      <c r="E1019" t="s">
        <v>20</v>
      </c>
      <c r="F1019" s="14" t="str">
        <f t="shared" si="60"/>
        <v>5-Sep-1964</v>
      </c>
      <c r="G1019">
        <v>5</v>
      </c>
      <c r="H1019">
        <f t="shared" si="63"/>
        <v>58</v>
      </c>
      <c r="I1019">
        <v>0</v>
      </c>
      <c r="J1019" s="7">
        <v>8268</v>
      </c>
      <c r="K1019" t="s">
        <v>12</v>
      </c>
      <c r="L1019" t="s">
        <v>12</v>
      </c>
      <c r="M1019" t="s">
        <v>13</v>
      </c>
    </row>
    <row r="1020" spans="1:13" x14ac:dyDescent="0.25">
      <c r="A1020" t="s">
        <v>1050</v>
      </c>
      <c r="B1020">
        <v>1974</v>
      </c>
      <c r="C1020">
        <f t="shared" si="61"/>
        <v>8</v>
      </c>
      <c r="D1020" t="str">
        <f t="shared" si="62"/>
        <v>5-8-1974</v>
      </c>
      <c r="E1020" t="s">
        <v>34</v>
      </c>
      <c r="F1020" s="14" t="str">
        <f t="shared" si="60"/>
        <v>5-Aug-1974</v>
      </c>
      <c r="G1020">
        <v>5</v>
      </c>
      <c r="H1020">
        <f t="shared" si="63"/>
        <v>48</v>
      </c>
      <c r="I1020">
        <v>0</v>
      </c>
      <c r="J1020" s="7">
        <v>8269.0400000000009</v>
      </c>
      <c r="K1020" t="s">
        <v>11</v>
      </c>
      <c r="L1020" t="s">
        <v>16</v>
      </c>
      <c r="M1020" t="s">
        <v>41</v>
      </c>
    </row>
    <row r="1021" spans="1:13" x14ac:dyDescent="0.25">
      <c r="A1021" t="s">
        <v>1051</v>
      </c>
      <c r="B1021">
        <v>2000</v>
      </c>
      <c r="C1021">
        <f t="shared" si="61"/>
        <v>11</v>
      </c>
      <c r="D1021" t="str">
        <f t="shared" si="62"/>
        <v>28-11-2000</v>
      </c>
      <c r="E1021" t="s">
        <v>15</v>
      </c>
      <c r="F1021" s="14" t="str">
        <f t="shared" si="60"/>
        <v>28-Nov-2000</v>
      </c>
      <c r="G1021">
        <v>28</v>
      </c>
      <c r="H1021">
        <f t="shared" si="63"/>
        <v>22</v>
      </c>
      <c r="I1021">
        <v>0</v>
      </c>
      <c r="J1021" s="7">
        <v>8271.4599999999991</v>
      </c>
      <c r="K1021" t="s">
        <v>11</v>
      </c>
      <c r="L1021" t="s">
        <v>16</v>
      </c>
      <c r="M1021" t="s">
        <v>248</v>
      </c>
    </row>
    <row r="1022" spans="1:13" x14ac:dyDescent="0.25">
      <c r="A1022" t="s">
        <v>1052</v>
      </c>
      <c r="B1022">
        <v>1974</v>
      </c>
      <c r="C1022">
        <f t="shared" si="61"/>
        <v>9</v>
      </c>
      <c r="D1022" t="str">
        <f t="shared" si="62"/>
        <v>26-9-1974</v>
      </c>
      <c r="E1022" t="s">
        <v>20</v>
      </c>
      <c r="F1022" s="14" t="str">
        <f t="shared" si="60"/>
        <v>26-Sep-1974</v>
      </c>
      <c r="G1022">
        <v>26</v>
      </c>
      <c r="H1022">
        <f t="shared" si="63"/>
        <v>48</v>
      </c>
      <c r="I1022">
        <v>0</v>
      </c>
      <c r="J1022" s="7">
        <v>8277.52</v>
      </c>
      <c r="K1022" t="s">
        <v>11</v>
      </c>
      <c r="L1022" t="s">
        <v>11</v>
      </c>
      <c r="M1022" t="s">
        <v>41</v>
      </c>
    </row>
    <row r="1023" spans="1:13" x14ac:dyDescent="0.25">
      <c r="A1023" t="s">
        <v>1053</v>
      </c>
      <c r="B1023">
        <v>1974</v>
      </c>
      <c r="C1023">
        <f t="shared" si="61"/>
        <v>12</v>
      </c>
      <c r="D1023" t="str">
        <f t="shared" si="62"/>
        <v>22-12-1974</v>
      </c>
      <c r="E1023" t="s">
        <v>30</v>
      </c>
      <c r="F1023" s="14" t="str">
        <f t="shared" si="60"/>
        <v>22-Dec-1974</v>
      </c>
      <c r="G1023">
        <v>22</v>
      </c>
      <c r="H1023">
        <f t="shared" si="63"/>
        <v>48</v>
      </c>
      <c r="I1023">
        <v>0</v>
      </c>
      <c r="J1023" s="7">
        <v>8280.6200000000008</v>
      </c>
      <c r="K1023" t="s">
        <v>11</v>
      </c>
      <c r="L1023" t="s">
        <v>11</v>
      </c>
      <c r="M1023" t="s">
        <v>13</v>
      </c>
    </row>
    <row r="1024" spans="1:13" x14ac:dyDescent="0.25">
      <c r="A1024" t="s">
        <v>1054</v>
      </c>
      <c r="B1024">
        <v>1974</v>
      </c>
      <c r="C1024">
        <f t="shared" si="61"/>
        <v>6</v>
      </c>
      <c r="D1024" t="str">
        <f t="shared" si="62"/>
        <v>6-6-1974</v>
      </c>
      <c r="E1024" t="s">
        <v>18</v>
      </c>
      <c r="F1024" s="14" t="str">
        <f t="shared" si="60"/>
        <v>6-Jun-1974</v>
      </c>
      <c r="G1024">
        <v>6</v>
      </c>
      <c r="H1024">
        <f t="shared" si="63"/>
        <v>49</v>
      </c>
      <c r="I1024">
        <v>0</v>
      </c>
      <c r="J1024" s="7">
        <v>8283.68</v>
      </c>
      <c r="K1024" t="s">
        <v>11</v>
      </c>
      <c r="L1024" t="s">
        <v>12</v>
      </c>
      <c r="M1024" t="s">
        <v>13</v>
      </c>
    </row>
    <row r="1025" spans="1:13" x14ac:dyDescent="0.25">
      <c r="A1025" t="s">
        <v>1055</v>
      </c>
      <c r="B1025">
        <v>1978</v>
      </c>
      <c r="C1025">
        <f t="shared" si="61"/>
        <v>6</v>
      </c>
      <c r="D1025" t="str">
        <f t="shared" si="62"/>
        <v>26-6-1978</v>
      </c>
      <c r="E1025" t="s">
        <v>18</v>
      </c>
      <c r="F1025" s="14" t="str">
        <f t="shared" si="60"/>
        <v>26-Jun-1978</v>
      </c>
      <c r="G1025">
        <v>26</v>
      </c>
      <c r="H1025">
        <f t="shared" si="63"/>
        <v>44</v>
      </c>
      <c r="I1025">
        <v>2</v>
      </c>
      <c r="J1025" s="7">
        <v>8302.5400000000009</v>
      </c>
      <c r="K1025" t="s">
        <v>12</v>
      </c>
      <c r="L1025" t="s">
        <v>12</v>
      </c>
      <c r="M1025" t="s">
        <v>167</v>
      </c>
    </row>
    <row r="1026" spans="1:13" x14ac:dyDescent="0.25">
      <c r="A1026" t="s">
        <v>1056</v>
      </c>
      <c r="B1026">
        <v>1979</v>
      </c>
      <c r="C1026">
        <f t="shared" si="61"/>
        <v>8</v>
      </c>
      <c r="D1026" t="str">
        <f t="shared" si="62"/>
        <v>7-8-1979</v>
      </c>
      <c r="E1026" t="s">
        <v>34</v>
      </c>
      <c r="F1026" s="14" t="str">
        <f t="shared" ref="F1026:F1089" si="64">CONCATENATE(G1026,"-",E1026,"-",B1026)</f>
        <v>7-Aug-1979</v>
      </c>
      <c r="G1026">
        <v>7</v>
      </c>
      <c r="H1026">
        <f t="shared" si="63"/>
        <v>43</v>
      </c>
      <c r="I1026">
        <v>2</v>
      </c>
      <c r="J1026" s="7">
        <v>8310.84</v>
      </c>
      <c r="K1026" t="s">
        <v>11</v>
      </c>
      <c r="L1026" t="s">
        <v>11</v>
      </c>
      <c r="M1026" t="s">
        <v>23</v>
      </c>
    </row>
    <row r="1027" spans="1:13" x14ac:dyDescent="0.25">
      <c r="A1027" t="s">
        <v>1057</v>
      </c>
      <c r="B1027">
        <v>1993</v>
      </c>
      <c r="C1027">
        <f t="shared" ref="C1027:C1090" si="65">MONTH(DATEVALUE(F1027))</f>
        <v>6</v>
      </c>
      <c r="D1027" t="str">
        <f t="shared" ref="D1027:D1090" si="66">CONCATENATE(G1027,"-",C1027,"-",B1027)</f>
        <v>22-6-1993</v>
      </c>
      <c r="E1027" t="s">
        <v>18</v>
      </c>
      <c r="F1027" s="14" t="str">
        <f t="shared" si="64"/>
        <v>22-Jun-1993</v>
      </c>
      <c r="G1027">
        <v>22</v>
      </c>
      <c r="H1027">
        <f t="shared" si="63"/>
        <v>29</v>
      </c>
      <c r="I1027">
        <v>0</v>
      </c>
      <c r="J1027" s="7">
        <v>8314.65</v>
      </c>
      <c r="K1027" t="s">
        <v>11</v>
      </c>
      <c r="L1027" t="s">
        <v>16</v>
      </c>
      <c r="M1027" t="s">
        <v>23</v>
      </c>
    </row>
    <row r="1028" spans="1:13" x14ac:dyDescent="0.25">
      <c r="A1028" t="s">
        <v>1058</v>
      </c>
      <c r="B1028">
        <v>1976</v>
      </c>
      <c r="C1028">
        <f t="shared" si="65"/>
        <v>7</v>
      </c>
      <c r="D1028" t="str">
        <f t="shared" si="66"/>
        <v>12-7-1976</v>
      </c>
      <c r="E1028" t="s">
        <v>10</v>
      </c>
      <c r="F1028" s="14" t="str">
        <f t="shared" si="64"/>
        <v>12-Jul-1976</v>
      </c>
      <c r="G1028">
        <v>12</v>
      </c>
      <c r="H1028">
        <f t="shared" si="63"/>
        <v>46</v>
      </c>
      <c r="I1028">
        <v>1</v>
      </c>
      <c r="J1028" s="7">
        <v>8334.4599999999991</v>
      </c>
      <c r="K1028" t="s">
        <v>12</v>
      </c>
      <c r="L1028" t="s">
        <v>11</v>
      </c>
      <c r="M1028" t="s">
        <v>167</v>
      </c>
    </row>
    <row r="1029" spans="1:13" x14ac:dyDescent="0.25">
      <c r="A1029" t="s">
        <v>1059</v>
      </c>
      <c r="B1029">
        <v>1976</v>
      </c>
      <c r="C1029">
        <f t="shared" si="65"/>
        <v>7</v>
      </c>
      <c r="D1029" t="str">
        <f t="shared" si="66"/>
        <v>20-7-1976</v>
      </c>
      <c r="E1029" t="s">
        <v>10</v>
      </c>
      <c r="F1029" s="14" t="str">
        <f t="shared" si="64"/>
        <v>20-Jul-1976</v>
      </c>
      <c r="G1029">
        <v>20</v>
      </c>
      <c r="H1029">
        <f t="shared" ref="H1029:H1092" si="67">DATEDIF(F1029,$P$2,"Y")</f>
        <v>46</v>
      </c>
      <c r="I1029">
        <v>1</v>
      </c>
      <c r="J1029" s="7">
        <v>8334.59</v>
      </c>
      <c r="K1029" t="s">
        <v>12</v>
      </c>
      <c r="L1029" t="s">
        <v>11</v>
      </c>
      <c r="M1029" t="s">
        <v>167</v>
      </c>
    </row>
    <row r="1030" spans="1:13" x14ac:dyDescent="0.25">
      <c r="A1030" t="s">
        <v>1060</v>
      </c>
      <c r="B1030">
        <v>1976</v>
      </c>
      <c r="C1030">
        <f t="shared" si="65"/>
        <v>7</v>
      </c>
      <c r="D1030" t="str">
        <f t="shared" si="66"/>
        <v>7-7-1976</v>
      </c>
      <c r="E1030" t="s">
        <v>10</v>
      </c>
      <c r="F1030" s="14" t="str">
        <f t="shared" si="64"/>
        <v>7-Jul-1976</v>
      </c>
      <c r="G1030">
        <v>7</v>
      </c>
      <c r="H1030">
        <f t="shared" si="67"/>
        <v>46</v>
      </c>
      <c r="I1030">
        <v>1</v>
      </c>
      <c r="J1030" s="7">
        <v>8342.91</v>
      </c>
      <c r="K1030" t="s">
        <v>12</v>
      </c>
      <c r="L1030" t="s">
        <v>16</v>
      </c>
      <c r="M1030" t="s">
        <v>167</v>
      </c>
    </row>
    <row r="1031" spans="1:13" x14ac:dyDescent="0.25">
      <c r="A1031" t="s">
        <v>1061</v>
      </c>
      <c r="B1031">
        <v>1976</v>
      </c>
      <c r="C1031">
        <f t="shared" si="65"/>
        <v>6</v>
      </c>
      <c r="D1031" t="str">
        <f t="shared" si="66"/>
        <v>12-6-1976</v>
      </c>
      <c r="E1031" t="s">
        <v>18</v>
      </c>
      <c r="F1031" s="14" t="str">
        <f t="shared" si="64"/>
        <v>12-Jun-1976</v>
      </c>
      <c r="G1031">
        <v>12</v>
      </c>
      <c r="H1031">
        <f t="shared" si="67"/>
        <v>46</v>
      </c>
      <c r="I1031">
        <v>2</v>
      </c>
      <c r="J1031" s="7">
        <v>8347.16</v>
      </c>
      <c r="K1031" t="s">
        <v>11</v>
      </c>
      <c r="L1031" t="s">
        <v>16</v>
      </c>
      <c r="M1031" t="s">
        <v>13</v>
      </c>
    </row>
    <row r="1032" spans="1:13" x14ac:dyDescent="0.25">
      <c r="A1032" t="s">
        <v>1062</v>
      </c>
      <c r="B1032">
        <v>1963</v>
      </c>
      <c r="C1032">
        <f t="shared" si="65"/>
        <v>9</v>
      </c>
      <c r="D1032" t="str">
        <f t="shared" si="66"/>
        <v>21-9-1963</v>
      </c>
      <c r="E1032" t="s">
        <v>20</v>
      </c>
      <c r="F1032" s="14" t="str">
        <f t="shared" si="64"/>
        <v>21-Sep-1963</v>
      </c>
      <c r="G1032">
        <v>21</v>
      </c>
      <c r="H1032">
        <f t="shared" si="67"/>
        <v>59</v>
      </c>
      <c r="I1032">
        <v>0</v>
      </c>
      <c r="J1032" s="7">
        <v>8355.5400000000009</v>
      </c>
      <c r="K1032" t="s">
        <v>12</v>
      </c>
      <c r="L1032" t="s">
        <v>12</v>
      </c>
      <c r="M1032" t="s">
        <v>23</v>
      </c>
    </row>
    <row r="1033" spans="1:13" x14ac:dyDescent="0.25">
      <c r="A1033" t="s">
        <v>1063</v>
      </c>
      <c r="B1033">
        <v>1971</v>
      </c>
      <c r="C1033">
        <f t="shared" si="65"/>
        <v>9</v>
      </c>
      <c r="D1033" t="str">
        <f t="shared" si="66"/>
        <v>4-9-1971</v>
      </c>
      <c r="E1033" t="s">
        <v>20</v>
      </c>
      <c r="F1033" s="14" t="str">
        <f t="shared" si="64"/>
        <v>4-Sep-1971</v>
      </c>
      <c r="G1033">
        <v>4</v>
      </c>
      <c r="H1033">
        <f t="shared" si="67"/>
        <v>51</v>
      </c>
      <c r="I1033">
        <v>0</v>
      </c>
      <c r="J1033" s="7">
        <v>8396.6200000000008</v>
      </c>
      <c r="K1033" t="s">
        <v>11</v>
      </c>
      <c r="L1033" t="s">
        <v>12</v>
      </c>
      <c r="M1033" t="s">
        <v>13</v>
      </c>
    </row>
    <row r="1034" spans="1:13" x14ac:dyDescent="0.25">
      <c r="A1034" t="s">
        <v>1064</v>
      </c>
      <c r="B1034">
        <v>1971</v>
      </c>
      <c r="C1034">
        <f t="shared" si="65"/>
        <v>9</v>
      </c>
      <c r="D1034" t="str">
        <f t="shared" si="66"/>
        <v>18-9-1971</v>
      </c>
      <c r="E1034" t="s">
        <v>20</v>
      </c>
      <c r="F1034" s="14" t="str">
        <f t="shared" si="64"/>
        <v>18-Sep-1971</v>
      </c>
      <c r="G1034">
        <v>18</v>
      </c>
      <c r="H1034">
        <f t="shared" si="67"/>
        <v>51</v>
      </c>
      <c r="I1034">
        <v>0</v>
      </c>
      <c r="J1034" s="7">
        <v>8400.01</v>
      </c>
      <c r="K1034" t="s">
        <v>11</v>
      </c>
      <c r="L1034" t="s">
        <v>12</v>
      </c>
      <c r="M1034" t="s">
        <v>13</v>
      </c>
    </row>
    <row r="1035" spans="1:13" x14ac:dyDescent="0.25">
      <c r="A1035" t="s">
        <v>1065</v>
      </c>
      <c r="B1035">
        <v>1979</v>
      </c>
      <c r="C1035">
        <f t="shared" si="65"/>
        <v>6</v>
      </c>
      <c r="D1035" t="str">
        <f t="shared" si="66"/>
        <v>11-6-1979</v>
      </c>
      <c r="E1035" t="s">
        <v>18</v>
      </c>
      <c r="F1035" s="14" t="str">
        <f t="shared" si="64"/>
        <v>11-Jun-1979</v>
      </c>
      <c r="G1035">
        <v>11</v>
      </c>
      <c r="H1035">
        <f t="shared" si="67"/>
        <v>43</v>
      </c>
      <c r="I1035">
        <v>3</v>
      </c>
      <c r="J1035" s="7">
        <v>8410.0499999999993</v>
      </c>
      <c r="K1035" t="s">
        <v>11</v>
      </c>
      <c r="L1035" t="s">
        <v>11</v>
      </c>
      <c r="M1035" t="s">
        <v>23</v>
      </c>
    </row>
    <row r="1036" spans="1:13" x14ac:dyDescent="0.25">
      <c r="A1036" t="s">
        <v>1066</v>
      </c>
      <c r="B1036">
        <v>1977</v>
      </c>
      <c r="C1036">
        <f t="shared" si="65"/>
        <v>9</v>
      </c>
      <c r="D1036" t="str">
        <f t="shared" si="66"/>
        <v>4-9-1977</v>
      </c>
      <c r="E1036" t="s">
        <v>20</v>
      </c>
      <c r="F1036" s="14" t="str">
        <f t="shared" si="64"/>
        <v>4-Sep-1977</v>
      </c>
      <c r="G1036">
        <v>4</v>
      </c>
      <c r="H1036">
        <f t="shared" si="67"/>
        <v>45</v>
      </c>
      <c r="I1036">
        <v>2</v>
      </c>
      <c r="J1036" s="7">
        <v>8413.4599999999991</v>
      </c>
      <c r="K1036" t="s">
        <v>12</v>
      </c>
      <c r="L1036" t="s">
        <v>16</v>
      </c>
      <c r="M1036" t="s">
        <v>23</v>
      </c>
    </row>
    <row r="1037" spans="1:13" x14ac:dyDescent="0.25">
      <c r="A1037" t="s">
        <v>1067</v>
      </c>
      <c r="B1037">
        <v>1975</v>
      </c>
      <c r="C1037">
        <f t="shared" si="65"/>
        <v>9</v>
      </c>
      <c r="D1037" t="str">
        <f t="shared" si="66"/>
        <v>28-9-1975</v>
      </c>
      <c r="E1037" t="s">
        <v>20</v>
      </c>
      <c r="F1037" s="14" t="str">
        <f t="shared" si="64"/>
        <v>28-Sep-1975</v>
      </c>
      <c r="G1037">
        <v>28</v>
      </c>
      <c r="H1037">
        <f t="shared" si="67"/>
        <v>47</v>
      </c>
      <c r="I1037">
        <v>1</v>
      </c>
      <c r="J1037" s="7">
        <v>8428.07</v>
      </c>
      <c r="K1037" t="s">
        <v>12</v>
      </c>
      <c r="L1037" t="s">
        <v>11</v>
      </c>
      <c r="M1037" t="s">
        <v>23</v>
      </c>
    </row>
    <row r="1038" spans="1:13" x14ac:dyDescent="0.25">
      <c r="A1038" t="s">
        <v>1068</v>
      </c>
      <c r="B1038">
        <v>1963</v>
      </c>
      <c r="C1038">
        <f t="shared" si="65"/>
        <v>9</v>
      </c>
      <c r="D1038" t="str">
        <f t="shared" si="66"/>
        <v>24-9-1963</v>
      </c>
      <c r="E1038" t="s">
        <v>20</v>
      </c>
      <c r="F1038" s="14" t="str">
        <f t="shared" si="64"/>
        <v>24-Sep-1963</v>
      </c>
      <c r="G1038">
        <v>24</v>
      </c>
      <c r="H1038">
        <f t="shared" si="67"/>
        <v>59</v>
      </c>
      <c r="I1038">
        <v>0</v>
      </c>
      <c r="J1038" s="7">
        <v>8440.0499999999993</v>
      </c>
      <c r="K1038" t="s">
        <v>12</v>
      </c>
      <c r="L1038" t="s">
        <v>11</v>
      </c>
      <c r="M1038" t="s">
        <v>13</v>
      </c>
    </row>
    <row r="1039" spans="1:13" x14ac:dyDescent="0.25">
      <c r="A1039" t="s">
        <v>1069</v>
      </c>
      <c r="B1039">
        <v>1972</v>
      </c>
      <c r="C1039">
        <f t="shared" si="65"/>
        <v>9</v>
      </c>
      <c r="D1039" t="str">
        <f t="shared" si="66"/>
        <v>9-9-1972</v>
      </c>
      <c r="E1039" t="s">
        <v>20</v>
      </c>
      <c r="F1039" s="14" t="str">
        <f t="shared" si="64"/>
        <v>9-Sep-1972</v>
      </c>
      <c r="G1039">
        <v>9</v>
      </c>
      <c r="H1039">
        <f t="shared" si="67"/>
        <v>50</v>
      </c>
      <c r="I1039">
        <v>0</v>
      </c>
      <c r="J1039" s="7">
        <v>8442.67</v>
      </c>
      <c r="K1039" t="s">
        <v>11</v>
      </c>
      <c r="L1039" t="s">
        <v>12</v>
      </c>
      <c r="M1039" t="s">
        <v>13</v>
      </c>
    </row>
    <row r="1040" spans="1:13" x14ac:dyDescent="0.25">
      <c r="A1040" t="s">
        <v>1070</v>
      </c>
      <c r="B1040">
        <v>1972</v>
      </c>
      <c r="C1040">
        <f t="shared" si="65"/>
        <v>9</v>
      </c>
      <c r="D1040" t="str">
        <f t="shared" si="66"/>
        <v>4-9-1972</v>
      </c>
      <c r="E1040" t="s">
        <v>20</v>
      </c>
      <c r="F1040" s="14" t="str">
        <f t="shared" si="64"/>
        <v>4-Sep-1972</v>
      </c>
      <c r="G1040">
        <v>4</v>
      </c>
      <c r="H1040">
        <f t="shared" si="67"/>
        <v>50</v>
      </c>
      <c r="I1040">
        <v>0</v>
      </c>
      <c r="J1040" s="7">
        <v>8444.4699999999993</v>
      </c>
      <c r="K1040" t="s">
        <v>12</v>
      </c>
      <c r="L1040" t="s">
        <v>16</v>
      </c>
      <c r="M1040" t="s">
        <v>41</v>
      </c>
    </row>
    <row r="1041" spans="1:13" x14ac:dyDescent="0.25">
      <c r="A1041" t="s">
        <v>1071</v>
      </c>
      <c r="B1041">
        <v>1966</v>
      </c>
      <c r="C1041">
        <f t="shared" si="65"/>
        <v>6</v>
      </c>
      <c r="D1041" t="str">
        <f t="shared" si="66"/>
        <v>12-6-1966</v>
      </c>
      <c r="E1041" t="s">
        <v>18</v>
      </c>
      <c r="F1041" s="14" t="str">
        <f t="shared" si="64"/>
        <v>12-Jun-1966</v>
      </c>
      <c r="G1041">
        <v>12</v>
      </c>
      <c r="H1041">
        <f t="shared" si="67"/>
        <v>56</v>
      </c>
      <c r="I1041">
        <v>0</v>
      </c>
      <c r="J1041" s="7">
        <v>8448.66</v>
      </c>
      <c r="K1041" t="s">
        <v>12</v>
      </c>
      <c r="L1041" t="s">
        <v>16</v>
      </c>
      <c r="M1041" t="s">
        <v>13</v>
      </c>
    </row>
    <row r="1042" spans="1:13" x14ac:dyDescent="0.25">
      <c r="A1042" t="s">
        <v>1072</v>
      </c>
      <c r="B1042">
        <v>1984</v>
      </c>
      <c r="C1042">
        <f t="shared" si="65"/>
        <v>6</v>
      </c>
      <c r="D1042" t="str">
        <f t="shared" si="66"/>
        <v>19-6-1984</v>
      </c>
      <c r="E1042" t="s">
        <v>18</v>
      </c>
      <c r="F1042" s="14" t="str">
        <f t="shared" si="64"/>
        <v>19-Jun-1984</v>
      </c>
      <c r="G1042">
        <v>19</v>
      </c>
      <c r="H1042">
        <f t="shared" si="67"/>
        <v>38</v>
      </c>
      <c r="I1042">
        <v>3</v>
      </c>
      <c r="J1042" s="7">
        <v>8450.82</v>
      </c>
      <c r="K1042" t="s">
        <v>11</v>
      </c>
      <c r="L1042" t="s">
        <v>11</v>
      </c>
      <c r="M1042" t="s">
        <v>199</v>
      </c>
    </row>
    <row r="1043" spans="1:13" x14ac:dyDescent="0.25">
      <c r="A1043" t="s">
        <v>1073</v>
      </c>
      <c r="B1043">
        <v>1972</v>
      </c>
      <c r="C1043">
        <f t="shared" si="65"/>
        <v>12</v>
      </c>
      <c r="D1043" t="str">
        <f t="shared" si="66"/>
        <v>26-12-1972</v>
      </c>
      <c r="E1043" t="s">
        <v>30</v>
      </c>
      <c r="F1043" s="14" t="str">
        <f t="shared" si="64"/>
        <v>26-Dec-1972</v>
      </c>
      <c r="G1043">
        <v>26</v>
      </c>
      <c r="H1043">
        <f t="shared" si="67"/>
        <v>50</v>
      </c>
      <c r="I1043">
        <v>0</v>
      </c>
      <c r="J1043" s="7">
        <v>8457.82</v>
      </c>
      <c r="K1043" t="s">
        <v>11</v>
      </c>
      <c r="L1043" t="s">
        <v>12</v>
      </c>
      <c r="M1043" t="s">
        <v>41</v>
      </c>
    </row>
    <row r="1044" spans="1:13" x14ac:dyDescent="0.25">
      <c r="A1044" t="s">
        <v>1074</v>
      </c>
      <c r="B1044">
        <v>1992</v>
      </c>
      <c r="C1044">
        <f t="shared" si="65"/>
        <v>9</v>
      </c>
      <c r="D1044" t="str">
        <f t="shared" si="66"/>
        <v>9-9-1992</v>
      </c>
      <c r="E1044" t="s">
        <v>20</v>
      </c>
      <c r="F1044" s="14" t="str">
        <f t="shared" si="64"/>
        <v>9-Sep-1992</v>
      </c>
      <c r="G1044">
        <v>9</v>
      </c>
      <c r="H1044">
        <f t="shared" si="67"/>
        <v>30</v>
      </c>
      <c r="I1044">
        <v>0</v>
      </c>
      <c r="J1044" s="7">
        <v>8466.35</v>
      </c>
      <c r="K1044" t="s">
        <v>11</v>
      </c>
      <c r="L1044" t="s">
        <v>11</v>
      </c>
      <c r="M1044" t="s">
        <v>23</v>
      </c>
    </row>
    <row r="1045" spans="1:13" x14ac:dyDescent="0.25">
      <c r="A1045" t="s">
        <v>1075</v>
      </c>
      <c r="B1045">
        <v>1993</v>
      </c>
      <c r="C1045">
        <f t="shared" si="65"/>
        <v>11</v>
      </c>
      <c r="D1045" t="str">
        <f t="shared" si="66"/>
        <v>10-11-1993</v>
      </c>
      <c r="E1045" t="s">
        <v>15</v>
      </c>
      <c r="F1045" s="14" t="str">
        <f t="shared" si="64"/>
        <v>10-Nov-1993</v>
      </c>
      <c r="G1045">
        <v>10</v>
      </c>
      <c r="H1045">
        <f t="shared" si="67"/>
        <v>29</v>
      </c>
      <c r="I1045">
        <v>0</v>
      </c>
      <c r="J1045" s="7">
        <v>8471.65</v>
      </c>
      <c r="K1045" t="s">
        <v>11</v>
      </c>
      <c r="L1045" t="s">
        <v>16</v>
      </c>
      <c r="M1045" t="s">
        <v>23</v>
      </c>
    </row>
    <row r="1046" spans="1:13" x14ac:dyDescent="0.25">
      <c r="A1046" t="s">
        <v>1076</v>
      </c>
      <c r="B1046">
        <v>1977</v>
      </c>
      <c r="C1046">
        <f t="shared" si="65"/>
        <v>12</v>
      </c>
      <c r="D1046" t="str">
        <f t="shared" si="66"/>
        <v>26-12-1977</v>
      </c>
      <c r="E1046" t="s">
        <v>30</v>
      </c>
      <c r="F1046" s="14" t="str">
        <f t="shared" si="64"/>
        <v>26-Dec-1977</v>
      </c>
      <c r="G1046">
        <v>26</v>
      </c>
      <c r="H1046">
        <f t="shared" si="67"/>
        <v>45</v>
      </c>
      <c r="I1046">
        <v>2</v>
      </c>
      <c r="J1046" s="7">
        <v>8515.76</v>
      </c>
      <c r="K1046" t="s">
        <v>11</v>
      </c>
      <c r="L1046" t="s">
        <v>11</v>
      </c>
      <c r="M1046" t="s">
        <v>13</v>
      </c>
    </row>
    <row r="1047" spans="1:13" x14ac:dyDescent="0.25">
      <c r="A1047" t="s">
        <v>1077</v>
      </c>
      <c r="B1047">
        <v>1977</v>
      </c>
      <c r="C1047">
        <f t="shared" si="65"/>
        <v>6</v>
      </c>
      <c r="D1047" t="str">
        <f t="shared" si="66"/>
        <v>21-6-1977</v>
      </c>
      <c r="E1047" t="s">
        <v>18</v>
      </c>
      <c r="F1047" s="14" t="str">
        <f t="shared" si="64"/>
        <v>21-Jun-1977</v>
      </c>
      <c r="G1047">
        <v>21</v>
      </c>
      <c r="H1047">
        <f t="shared" si="67"/>
        <v>45</v>
      </c>
      <c r="I1047">
        <v>2</v>
      </c>
      <c r="J1047" s="7">
        <v>8516.83</v>
      </c>
      <c r="K1047" t="s">
        <v>11</v>
      </c>
      <c r="L1047" t="s">
        <v>16</v>
      </c>
      <c r="M1047" t="s">
        <v>13</v>
      </c>
    </row>
    <row r="1048" spans="1:13" x14ac:dyDescent="0.25">
      <c r="A1048" t="s">
        <v>1078</v>
      </c>
      <c r="B1048">
        <v>1977</v>
      </c>
      <c r="C1048">
        <f t="shared" si="65"/>
        <v>12</v>
      </c>
      <c r="D1048" t="str">
        <f t="shared" si="66"/>
        <v>29-12-1977</v>
      </c>
      <c r="E1048" t="s">
        <v>30</v>
      </c>
      <c r="F1048" s="14" t="str">
        <f t="shared" si="64"/>
        <v>29-Dec-1977</v>
      </c>
      <c r="G1048">
        <v>29</v>
      </c>
      <c r="H1048">
        <f t="shared" si="67"/>
        <v>45</v>
      </c>
      <c r="I1048">
        <v>2</v>
      </c>
      <c r="J1048" s="7">
        <v>8520.0300000000007</v>
      </c>
      <c r="K1048" t="s">
        <v>11</v>
      </c>
      <c r="L1048" t="s">
        <v>12</v>
      </c>
      <c r="M1048" t="s">
        <v>41</v>
      </c>
    </row>
    <row r="1049" spans="1:13" x14ac:dyDescent="0.25">
      <c r="A1049" t="s">
        <v>1079</v>
      </c>
      <c r="B1049">
        <v>1979</v>
      </c>
      <c r="C1049">
        <f t="shared" si="65"/>
        <v>8</v>
      </c>
      <c r="D1049" t="str">
        <f t="shared" si="66"/>
        <v>13-8-1979</v>
      </c>
      <c r="E1049" t="s">
        <v>34</v>
      </c>
      <c r="F1049" s="14" t="str">
        <f t="shared" si="64"/>
        <v>13-Aug-1979</v>
      </c>
      <c r="G1049">
        <v>13</v>
      </c>
      <c r="H1049">
        <f t="shared" si="67"/>
        <v>43</v>
      </c>
      <c r="I1049">
        <v>3</v>
      </c>
      <c r="J1049" s="7">
        <v>8522</v>
      </c>
      <c r="K1049" t="s">
        <v>11</v>
      </c>
      <c r="L1049" t="s">
        <v>11</v>
      </c>
      <c r="M1049" t="s">
        <v>41</v>
      </c>
    </row>
    <row r="1050" spans="1:13" x14ac:dyDescent="0.25">
      <c r="A1050" t="s">
        <v>1080</v>
      </c>
      <c r="B1050">
        <v>1977</v>
      </c>
      <c r="C1050">
        <f t="shared" si="65"/>
        <v>7</v>
      </c>
      <c r="D1050" t="str">
        <f t="shared" si="66"/>
        <v>26-7-1977</v>
      </c>
      <c r="E1050" t="s">
        <v>10</v>
      </c>
      <c r="F1050" s="14" t="str">
        <f t="shared" si="64"/>
        <v>26-Jul-1977</v>
      </c>
      <c r="G1050">
        <v>26</v>
      </c>
      <c r="H1050">
        <f t="shared" si="67"/>
        <v>45</v>
      </c>
      <c r="I1050">
        <v>2</v>
      </c>
      <c r="J1050" s="7">
        <v>8527.5300000000007</v>
      </c>
      <c r="K1050" t="s">
        <v>11</v>
      </c>
      <c r="L1050" t="s">
        <v>11</v>
      </c>
      <c r="M1050" t="s">
        <v>13</v>
      </c>
    </row>
    <row r="1051" spans="1:13" x14ac:dyDescent="0.25">
      <c r="A1051" t="s">
        <v>1081</v>
      </c>
      <c r="B1051">
        <v>1983</v>
      </c>
      <c r="C1051">
        <f t="shared" si="65"/>
        <v>7</v>
      </c>
      <c r="D1051" t="str">
        <f t="shared" si="66"/>
        <v>24-7-1983</v>
      </c>
      <c r="E1051" t="s">
        <v>10</v>
      </c>
      <c r="F1051" s="14" t="str">
        <f t="shared" si="64"/>
        <v>24-Jul-1983</v>
      </c>
      <c r="G1051">
        <v>24</v>
      </c>
      <c r="H1051">
        <f t="shared" si="67"/>
        <v>39</v>
      </c>
      <c r="I1051">
        <v>0</v>
      </c>
      <c r="J1051" s="7">
        <v>8534.67</v>
      </c>
      <c r="K1051" t="s">
        <v>11</v>
      </c>
      <c r="L1051" t="s">
        <v>12</v>
      </c>
      <c r="M1051" t="s">
        <v>246</v>
      </c>
    </row>
    <row r="1052" spans="1:13" x14ac:dyDescent="0.25">
      <c r="A1052" t="s">
        <v>1082</v>
      </c>
      <c r="B1052">
        <v>1981</v>
      </c>
      <c r="C1052">
        <f t="shared" si="65"/>
        <v>12</v>
      </c>
      <c r="D1052" t="str">
        <f t="shared" si="66"/>
        <v>27-12-1981</v>
      </c>
      <c r="E1052" t="s">
        <v>30</v>
      </c>
      <c r="F1052" s="14" t="str">
        <f t="shared" si="64"/>
        <v>27-Dec-1981</v>
      </c>
      <c r="G1052">
        <v>27</v>
      </c>
      <c r="H1052">
        <f t="shared" si="67"/>
        <v>41</v>
      </c>
      <c r="I1052">
        <v>3</v>
      </c>
      <c r="J1052" s="7">
        <v>8538.2900000000009</v>
      </c>
      <c r="K1052" t="s">
        <v>11</v>
      </c>
      <c r="L1052" t="s">
        <v>12</v>
      </c>
      <c r="M1052" t="s">
        <v>246</v>
      </c>
    </row>
    <row r="1053" spans="1:13" x14ac:dyDescent="0.25">
      <c r="A1053" t="s">
        <v>1083</v>
      </c>
      <c r="B1053">
        <v>1975</v>
      </c>
      <c r="C1053">
        <f t="shared" si="65"/>
        <v>11</v>
      </c>
      <c r="D1053" t="str">
        <f t="shared" si="66"/>
        <v>6-11-1975</v>
      </c>
      <c r="E1053" t="s">
        <v>15</v>
      </c>
      <c r="F1053" s="14" t="str">
        <f t="shared" si="64"/>
        <v>6-Nov-1975</v>
      </c>
      <c r="G1053">
        <v>6</v>
      </c>
      <c r="H1053">
        <f t="shared" si="67"/>
        <v>47</v>
      </c>
      <c r="I1053">
        <v>1</v>
      </c>
      <c r="J1053" s="7">
        <v>8539.67</v>
      </c>
      <c r="K1053" t="s">
        <v>11</v>
      </c>
      <c r="L1053" t="s">
        <v>12</v>
      </c>
      <c r="M1053" t="s">
        <v>41</v>
      </c>
    </row>
    <row r="1054" spans="1:13" x14ac:dyDescent="0.25">
      <c r="A1054" t="s">
        <v>1084</v>
      </c>
      <c r="B1054">
        <v>1983</v>
      </c>
      <c r="C1054">
        <f t="shared" si="65"/>
        <v>12</v>
      </c>
      <c r="D1054" t="str">
        <f t="shared" si="66"/>
        <v>12-12-1983</v>
      </c>
      <c r="E1054" t="s">
        <v>30</v>
      </c>
      <c r="F1054" s="14" t="str">
        <f t="shared" si="64"/>
        <v>12-Dec-1983</v>
      </c>
      <c r="G1054">
        <v>12</v>
      </c>
      <c r="H1054">
        <f t="shared" si="67"/>
        <v>39</v>
      </c>
      <c r="I1054">
        <v>1</v>
      </c>
      <c r="J1054" s="7">
        <v>8547.69</v>
      </c>
      <c r="K1054" t="s">
        <v>11</v>
      </c>
      <c r="L1054" t="s">
        <v>16</v>
      </c>
      <c r="M1054" t="s">
        <v>13</v>
      </c>
    </row>
    <row r="1055" spans="1:13" x14ac:dyDescent="0.25">
      <c r="A1055" t="s">
        <v>1085</v>
      </c>
      <c r="B1055">
        <v>1975</v>
      </c>
      <c r="C1055">
        <f t="shared" si="65"/>
        <v>8</v>
      </c>
      <c r="D1055" t="str">
        <f t="shared" si="66"/>
        <v>6-8-1975</v>
      </c>
      <c r="E1055" t="s">
        <v>34</v>
      </c>
      <c r="F1055" s="14" t="str">
        <f t="shared" si="64"/>
        <v>6-Aug-1975</v>
      </c>
      <c r="G1055">
        <v>6</v>
      </c>
      <c r="H1055">
        <f t="shared" si="67"/>
        <v>47</v>
      </c>
      <c r="I1055">
        <v>1</v>
      </c>
      <c r="J1055" s="7">
        <v>8551.35</v>
      </c>
      <c r="K1055" t="s">
        <v>11</v>
      </c>
      <c r="L1055" t="s">
        <v>11</v>
      </c>
      <c r="M1055" t="s">
        <v>41</v>
      </c>
    </row>
    <row r="1056" spans="1:13" x14ac:dyDescent="0.25">
      <c r="A1056" t="s">
        <v>1086</v>
      </c>
      <c r="B1056">
        <v>1975</v>
      </c>
      <c r="C1056">
        <f t="shared" si="65"/>
        <v>8</v>
      </c>
      <c r="D1056" t="str">
        <f t="shared" si="66"/>
        <v>21-8-1975</v>
      </c>
      <c r="E1056" t="s">
        <v>34</v>
      </c>
      <c r="F1056" s="14" t="str">
        <f t="shared" si="64"/>
        <v>21-Aug-1975</v>
      </c>
      <c r="G1056">
        <v>21</v>
      </c>
      <c r="H1056">
        <f t="shared" si="67"/>
        <v>47</v>
      </c>
      <c r="I1056">
        <v>1</v>
      </c>
      <c r="J1056" s="7">
        <v>8556.91</v>
      </c>
      <c r="K1056" t="s">
        <v>11</v>
      </c>
      <c r="L1056" t="s">
        <v>16</v>
      </c>
      <c r="M1056" t="s">
        <v>41</v>
      </c>
    </row>
    <row r="1057" spans="1:13" x14ac:dyDescent="0.25">
      <c r="A1057" t="s">
        <v>1087</v>
      </c>
      <c r="B1057">
        <v>1988</v>
      </c>
      <c r="C1057">
        <f t="shared" si="65"/>
        <v>9</v>
      </c>
      <c r="D1057" t="str">
        <f t="shared" si="66"/>
        <v>21-9-1988</v>
      </c>
      <c r="E1057" t="s">
        <v>20</v>
      </c>
      <c r="F1057" s="14" t="str">
        <f t="shared" si="64"/>
        <v>21-Sep-1988</v>
      </c>
      <c r="G1057">
        <v>21</v>
      </c>
      <c r="H1057">
        <f t="shared" si="67"/>
        <v>34</v>
      </c>
      <c r="I1057">
        <v>3</v>
      </c>
      <c r="J1057" s="7">
        <v>8567.25</v>
      </c>
      <c r="K1057" t="s">
        <v>11</v>
      </c>
      <c r="L1057" t="s">
        <v>16</v>
      </c>
      <c r="M1057" t="s">
        <v>23</v>
      </c>
    </row>
    <row r="1058" spans="1:13" x14ac:dyDescent="0.25">
      <c r="A1058" t="s">
        <v>1088</v>
      </c>
      <c r="B1058">
        <v>1975</v>
      </c>
      <c r="C1058">
        <f t="shared" si="65"/>
        <v>9</v>
      </c>
      <c r="D1058" t="str">
        <f t="shared" si="66"/>
        <v>26-9-1975</v>
      </c>
      <c r="E1058" t="s">
        <v>20</v>
      </c>
      <c r="F1058" s="14" t="str">
        <f t="shared" si="64"/>
        <v>26-Sep-1975</v>
      </c>
      <c r="G1058">
        <v>26</v>
      </c>
      <c r="H1058">
        <f t="shared" si="67"/>
        <v>47</v>
      </c>
      <c r="I1058">
        <v>1</v>
      </c>
      <c r="J1058" s="7">
        <v>8569.86</v>
      </c>
      <c r="K1058" t="s">
        <v>11</v>
      </c>
      <c r="L1058" t="s">
        <v>12</v>
      </c>
      <c r="M1058" t="s">
        <v>13</v>
      </c>
    </row>
    <row r="1059" spans="1:13" x14ac:dyDescent="0.25">
      <c r="A1059" t="s">
        <v>1089</v>
      </c>
      <c r="B1059">
        <v>1982</v>
      </c>
      <c r="C1059">
        <f t="shared" si="65"/>
        <v>12</v>
      </c>
      <c r="D1059" t="str">
        <f t="shared" si="66"/>
        <v>6-12-1982</v>
      </c>
      <c r="E1059" t="s">
        <v>30</v>
      </c>
      <c r="F1059" s="14" t="str">
        <f t="shared" si="64"/>
        <v>6-Dec-1982</v>
      </c>
      <c r="G1059">
        <v>6</v>
      </c>
      <c r="H1059">
        <f t="shared" si="67"/>
        <v>40</v>
      </c>
      <c r="I1059">
        <v>3</v>
      </c>
      <c r="J1059" s="7">
        <v>8572.0400000000009</v>
      </c>
      <c r="K1059" t="s">
        <v>11</v>
      </c>
      <c r="L1059" t="s">
        <v>11</v>
      </c>
      <c r="M1059" t="s">
        <v>299</v>
      </c>
    </row>
    <row r="1060" spans="1:13" x14ac:dyDescent="0.25">
      <c r="A1060" t="s">
        <v>1090</v>
      </c>
      <c r="B1060">
        <v>1987</v>
      </c>
      <c r="C1060">
        <f t="shared" si="65"/>
        <v>11</v>
      </c>
      <c r="D1060" t="str">
        <f t="shared" si="66"/>
        <v>11-11-1987</v>
      </c>
      <c r="E1060" t="s">
        <v>15</v>
      </c>
      <c r="F1060" s="14" t="str">
        <f t="shared" si="64"/>
        <v>11-Nov-1987</v>
      </c>
      <c r="G1060">
        <v>11</v>
      </c>
      <c r="H1060">
        <f t="shared" si="67"/>
        <v>35</v>
      </c>
      <c r="I1060">
        <v>3</v>
      </c>
      <c r="J1060" s="7">
        <v>8573.2999999999993</v>
      </c>
      <c r="K1060" t="s">
        <v>11</v>
      </c>
      <c r="L1060" t="s">
        <v>11</v>
      </c>
      <c r="M1060" t="s">
        <v>299</v>
      </c>
    </row>
    <row r="1061" spans="1:13" x14ac:dyDescent="0.25">
      <c r="A1061" t="s">
        <v>1091</v>
      </c>
      <c r="B1061">
        <v>1983</v>
      </c>
      <c r="C1061">
        <f t="shared" si="65"/>
        <v>12</v>
      </c>
      <c r="D1061" t="str">
        <f t="shared" si="66"/>
        <v>30-12-1983</v>
      </c>
      <c r="E1061" t="s">
        <v>30</v>
      </c>
      <c r="F1061" s="14" t="str">
        <f t="shared" si="64"/>
        <v>30-Dec-1983</v>
      </c>
      <c r="G1061">
        <v>30</v>
      </c>
      <c r="H1061">
        <f t="shared" si="67"/>
        <v>39</v>
      </c>
      <c r="I1061">
        <v>5</v>
      </c>
      <c r="J1061" s="7">
        <v>8582.2999999999993</v>
      </c>
      <c r="K1061" t="s">
        <v>11</v>
      </c>
      <c r="L1061" t="s">
        <v>16</v>
      </c>
      <c r="M1061" t="s">
        <v>13</v>
      </c>
    </row>
    <row r="1062" spans="1:13" x14ac:dyDescent="0.25">
      <c r="A1062" t="s">
        <v>1092</v>
      </c>
      <c r="B1062">
        <v>1983</v>
      </c>
      <c r="C1062">
        <f t="shared" si="65"/>
        <v>7</v>
      </c>
      <c r="D1062" t="str">
        <f t="shared" si="66"/>
        <v>25-7-1983</v>
      </c>
      <c r="E1062" t="s">
        <v>10</v>
      </c>
      <c r="F1062" s="14" t="str">
        <f t="shared" si="64"/>
        <v>25-Jul-1983</v>
      </c>
      <c r="G1062">
        <v>25</v>
      </c>
      <c r="H1062">
        <f t="shared" si="67"/>
        <v>39</v>
      </c>
      <c r="I1062">
        <v>5</v>
      </c>
      <c r="J1062" s="7">
        <v>8596.83</v>
      </c>
      <c r="K1062" t="s">
        <v>11</v>
      </c>
      <c r="L1062" t="s">
        <v>12</v>
      </c>
      <c r="M1062" t="s">
        <v>13</v>
      </c>
    </row>
    <row r="1063" spans="1:13" x14ac:dyDescent="0.25">
      <c r="A1063" t="s">
        <v>1093</v>
      </c>
      <c r="B1063">
        <v>1973</v>
      </c>
      <c r="C1063">
        <f t="shared" si="65"/>
        <v>7</v>
      </c>
      <c r="D1063" t="str">
        <f t="shared" si="66"/>
        <v>11-7-1973</v>
      </c>
      <c r="E1063" t="s">
        <v>10</v>
      </c>
      <c r="F1063" s="14" t="str">
        <f t="shared" si="64"/>
        <v>11-Jul-1973</v>
      </c>
      <c r="G1063">
        <v>11</v>
      </c>
      <c r="H1063">
        <f t="shared" si="67"/>
        <v>49</v>
      </c>
      <c r="I1063">
        <v>0</v>
      </c>
      <c r="J1063" s="7">
        <v>8601.33</v>
      </c>
      <c r="K1063" t="s">
        <v>11</v>
      </c>
      <c r="L1063" t="s">
        <v>16</v>
      </c>
      <c r="M1063" t="s">
        <v>13</v>
      </c>
    </row>
    <row r="1064" spans="1:13" x14ac:dyDescent="0.25">
      <c r="A1064" t="s">
        <v>1094</v>
      </c>
      <c r="B1064">
        <v>1977</v>
      </c>
      <c r="C1064">
        <f t="shared" si="65"/>
        <v>9</v>
      </c>
      <c r="D1064" t="str">
        <f t="shared" si="66"/>
        <v>24-9-1977</v>
      </c>
      <c r="E1064" t="s">
        <v>20</v>
      </c>
      <c r="F1064" s="14" t="str">
        <f t="shared" si="64"/>
        <v>24-Sep-1977</v>
      </c>
      <c r="G1064">
        <v>24</v>
      </c>
      <c r="H1064">
        <f t="shared" si="67"/>
        <v>45</v>
      </c>
      <c r="I1064">
        <v>2</v>
      </c>
      <c r="J1064" s="7">
        <v>8603.82</v>
      </c>
      <c r="K1064" t="s">
        <v>11</v>
      </c>
      <c r="L1064" t="s">
        <v>16</v>
      </c>
      <c r="M1064" t="s">
        <v>165</v>
      </c>
    </row>
    <row r="1065" spans="1:13" x14ac:dyDescent="0.25">
      <c r="A1065" t="s">
        <v>1095</v>
      </c>
      <c r="B1065">
        <v>1977</v>
      </c>
      <c r="C1065">
        <f t="shared" si="65"/>
        <v>11</v>
      </c>
      <c r="D1065" t="str">
        <f t="shared" si="66"/>
        <v>12-11-1977</v>
      </c>
      <c r="E1065" t="s">
        <v>15</v>
      </c>
      <c r="F1065" s="14" t="str">
        <f t="shared" si="64"/>
        <v>12-Nov-1977</v>
      </c>
      <c r="G1065">
        <v>12</v>
      </c>
      <c r="H1065">
        <f t="shared" si="67"/>
        <v>45</v>
      </c>
      <c r="I1065">
        <v>2</v>
      </c>
      <c r="J1065" s="7">
        <v>8604.48</v>
      </c>
      <c r="K1065" t="s">
        <v>12</v>
      </c>
      <c r="L1065" t="s">
        <v>11</v>
      </c>
      <c r="M1065" t="s">
        <v>167</v>
      </c>
    </row>
    <row r="1066" spans="1:13" x14ac:dyDescent="0.25">
      <c r="A1066" t="s">
        <v>1096</v>
      </c>
      <c r="B1066">
        <v>1977</v>
      </c>
      <c r="C1066">
        <f t="shared" si="65"/>
        <v>10</v>
      </c>
      <c r="D1066" t="str">
        <f t="shared" si="66"/>
        <v>15-10-1977</v>
      </c>
      <c r="E1066" t="s">
        <v>36</v>
      </c>
      <c r="F1066" s="14" t="str">
        <f t="shared" si="64"/>
        <v>15-Oct-1977</v>
      </c>
      <c r="G1066">
        <v>15</v>
      </c>
      <c r="H1066">
        <f t="shared" si="67"/>
        <v>45</v>
      </c>
      <c r="I1066">
        <v>3</v>
      </c>
      <c r="J1066" s="7">
        <v>8605.36</v>
      </c>
      <c r="K1066" t="s">
        <v>11</v>
      </c>
      <c r="L1066" t="s">
        <v>11</v>
      </c>
      <c r="M1066" t="s">
        <v>13</v>
      </c>
    </row>
    <row r="1067" spans="1:13" x14ac:dyDescent="0.25">
      <c r="A1067" t="s">
        <v>1097</v>
      </c>
      <c r="B1067">
        <v>1979</v>
      </c>
      <c r="C1067">
        <f t="shared" si="65"/>
        <v>7</v>
      </c>
      <c r="D1067" t="str">
        <f t="shared" si="66"/>
        <v>17-7-1979</v>
      </c>
      <c r="E1067" t="s">
        <v>10</v>
      </c>
      <c r="F1067" s="14" t="str">
        <f t="shared" si="64"/>
        <v>17-Jul-1979</v>
      </c>
      <c r="G1067">
        <v>17</v>
      </c>
      <c r="H1067">
        <f t="shared" si="67"/>
        <v>43</v>
      </c>
      <c r="I1067">
        <v>3</v>
      </c>
      <c r="J1067" s="7">
        <v>8606.2199999999993</v>
      </c>
      <c r="K1067" t="s">
        <v>16</v>
      </c>
      <c r="L1067" t="s">
        <v>11</v>
      </c>
      <c r="M1067" t="s">
        <v>275</v>
      </c>
    </row>
    <row r="1068" spans="1:13" x14ac:dyDescent="0.25">
      <c r="A1068" t="s">
        <v>1098</v>
      </c>
      <c r="B1068">
        <v>1977</v>
      </c>
      <c r="C1068">
        <f t="shared" si="65"/>
        <v>9</v>
      </c>
      <c r="D1068" t="str">
        <f t="shared" si="66"/>
        <v>2-9-1977</v>
      </c>
      <c r="E1068" t="s">
        <v>20</v>
      </c>
      <c r="F1068" s="14" t="str">
        <f t="shared" si="64"/>
        <v>2-Sep-1977</v>
      </c>
      <c r="G1068">
        <v>2</v>
      </c>
      <c r="H1068">
        <f t="shared" si="67"/>
        <v>45</v>
      </c>
      <c r="I1068">
        <v>3</v>
      </c>
      <c r="J1068" s="7">
        <v>8615.2999999999993</v>
      </c>
      <c r="K1068" t="s">
        <v>11</v>
      </c>
      <c r="L1068" t="s">
        <v>12</v>
      </c>
      <c r="M1068" t="s">
        <v>41</v>
      </c>
    </row>
    <row r="1069" spans="1:13" x14ac:dyDescent="0.25">
      <c r="A1069" t="s">
        <v>1099</v>
      </c>
      <c r="B1069">
        <v>1975</v>
      </c>
      <c r="C1069">
        <f t="shared" si="65"/>
        <v>8</v>
      </c>
      <c r="D1069" t="str">
        <f t="shared" si="66"/>
        <v>3-8-1975</v>
      </c>
      <c r="E1069" t="s">
        <v>34</v>
      </c>
      <c r="F1069" s="14" t="str">
        <f t="shared" si="64"/>
        <v>3-Aug-1975</v>
      </c>
      <c r="G1069">
        <v>3</v>
      </c>
      <c r="H1069">
        <f t="shared" si="67"/>
        <v>47</v>
      </c>
      <c r="I1069">
        <v>1</v>
      </c>
      <c r="J1069" s="7">
        <v>8627.5400000000009</v>
      </c>
      <c r="K1069" t="s">
        <v>11</v>
      </c>
      <c r="L1069" t="s">
        <v>11</v>
      </c>
      <c r="M1069" t="s">
        <v>355</v>
      </c>
    </row>
    <row r="1070" spans="1:13" x14ac:dyDescent="0.25">
      <c r="A1070" t="s">
        <v>1100</v>
      </c>
      <c r="B1070">
        <v>1965</v>
      </c>
      <c r="C1070">
        <f t="shared" si="65"/>
        <v>10</v>
      </c>
      <c r="D1070" t="str">
        <f t="shared" si="66"/>
        <v>21-10-1965</v>
      </c>
      <c r="E1070" t="s">
        <v>36</v>
      </c>
      <c r="F1070" s="14" t="str">
        <f t="shared" si="64"/>
        <v>21-Oct-1965</v>
      </c>
      <c r="G1070">
        <v>21</v>
      </c>
      <c r="H1070">
        <f t="shared" si="67"/>
        <v>57</v>
      </c>
      <c r="I1070">
        <v>0</v>
      </c>
      <c r="J1070" s="7">
        <v>8665.09</v>
      </c>
      <c r="K1070" t="s">
        <v>12</v>
      </c>
      <c r="L1070" t="s">
        <v>11</v>
      </c>
      <c r="M1070" t="s">
        <v>23</v>
      </c>
    </row>
    <row r="1071" spans="1:13" x14ac:dyDescent="0.25">
      <c r="A1071" t="s">
        <v>1101</v>
      </c>
      <c r="B1071">
        <v>1969</v>
      </c>
      <c r="C1071">
        <f t="shared" si="65"/>
        <v>8</v>
      </c>
      <c r="D1071" t="str">
        <f t="shared" si="66"/>
        <v>10-8-1969</v>
      </c>
      <c r="E1071" t="s">
        <v>34</v>
      </c>
      <c r="F1071" s="14" t="str">
        <f t="shared" si="64"/>
        <v>10-Aug-1969</v>
      </c>
      <c r="G1071">
        <v>10</v>
      </c>
      <c r="H1071">
        <f t="shared" si="67"/>
        <v>53</v>
      </c>
      <c r="I1071">
        <v>0</v>
      </c>
      <c r="J1071" s="7">
        <v>8665.14</v>
      </c>
      <c r="K1071" t="s">
        <v>11</v>
      </c>
      <c r="L1071" t="s">
        <v>12</v>
      </c>
      <c r="M1071" t="s">
        <v>13</v>
      </c>
    </row>
    <row r="1072" spans="1:13" x14ac:dyDescent="0.25">
      <c r="A1072" t="s">
        <v>1102</v>
      </c>
      <c r="B1072">
        <v>1974</v>
      </c>
      <c r="C1072">
        <f t="shared" si="65"/>
        <v>8</v>
      </c>
      <c r="D1072" t="str">
        <f t="shared" si="66"/>
        <v>16-8-1974</v>
      </c>
      <c r="E1072" t="s">
        <v>34</v>
      </c>
      <c r="F1072" s="14" t="str">
        <f t="shared" si="64"/>
        <v>16-Aug-1974</v>
      </c>
      <c r="G1072">
        <v>16</v>
      </c>
      <c r="H1072">
        <f t="shared" si="67"/>
        <v>48</v>
      </c>
      <c r="I1072">
        <v>0</v>
      </c>
      <c r="J1072" s="7">
        <v>8671.19</v>
      </c>
      <c r="K1072" t="s">
        <v>11</v>
      </c>
      <c r="L1072" t="s">
        <v>16</v>
      </c>
      <c r="M1072" t="s">
        <v>23</v>
      </c>
    </row>
    <row r="1073" spans="1:13" x14ac:dyDescent="0.25">
      <c r="A1073" t="s">
        <v>1103</v>
      </c>
      <c r="B1073">
        <v>1973</v>
      </c>
      <c r="C1073">
        <f t="shared" si="65"/>
        <v>10</v>
      </c>
      <c r="D1073" t="str">
        <f t="shared" si="66"/>
        <v>11-10-1973</v>
      </c>
      <c r="E1073" t="s">
        <v>36</v>
      </c>
      <c r="F1073" s="14" t="str">
        <f t="shared" si="64"/>
        <v>11-Oct-1973</v>
      </c>
      <c r="G1073">
        <v>11</v>
      </c>
      <c r="H1073">
        <f t="shared" si="67"/>
        <v>49</v>
      </c>
      <c r="I1073">
        <v>0</v>
      </c>
      <c r="J1073" s="7">
        <v>8688.86</v>
      </c>
      <c r="K1073" t="s">
        <v>11</v>
      </c>
      <c r="L1073" t="s">
        <v>16</v>
      </c>
      <c r="M1073" t="s">
        <v>355</v>
      </c>
    </row>
    <row r="1074" spans="1:13" x14ac:dyDescent="0.25">
      <c r="A1074" t="s">
        <v>1104</v>
      </c>
      <c r="B1074">
        <v>1980</v>
      </c>
      <c r="C1074">
        <f t="shared" si="65"/>
        <v>10</v>
      </c>
      <c r="D1074" t="str">
        <f t="shared" si="66"/>
        <v>28-10-1980</v>
      </c>
      <c r="E1074" t="s">
        <v>36</v>
      </c>
      <c r="F1074" s="14" t="str">
        <f t="shared" si="64"/>
        <v>28-Oct-1980</v>
      </c>
      <c r="G1074">
        <v>28</v>
      </c>
      <c r="H1074">
        <f t="shared" si="67"/>
        <v>42</v>
      </c>
      <c r="I1074">
        <v>2</v>
      </c>
      <c r="J1074" s="7">
        <v>8701.84</v>
      </c>
      <c r="K1074" t="s">
        <v>11</v>
      </c>
      <c r="L1074" t="s">
        <v>12</v>
      </c>
      <c r="M1074" t="s">
        <v>299</v>
      </c>
    </row>
    <row r="1075" spans="1:13" x14ac:dyDescent="0.25">
      <c r="A1075" t="s">
        <v>1105</v>
      </c>
      <c r="B1075">
        <v>1973</v>
      </c>
      <c r="C1075">
        <f t="shared" si="65"/>
        <v>6</v>
      </c>
      <c r="D1075" t="str">
        <f t="shared" si="66"/>
        <v>25-6-1973</v>
      </c>
      <c r="E1075" t="s">
        <v>18</v>
      </c>
      <c r="F1075" s="14" t="str">
        <f t="shared" si="64"/>
        <v>25-Jun-1973</v>
      </c>
      <c r="G1075">
        <v>25</v>
      </c>
      <c r="H1075">
        <f t="shared" si="67"/>
        <v>49</v>
      </c>
      <c r="I1075">
        <v>1</v>
      </c>
      <c r="J1075" s="7">
        <v>8703.4599999999991</v>
      </c>
      <c r="K1075" t="s">
        <v>12</v>
      </c>
      <c r="L1075" t="s">
        <v>12</v>
      </c>
      <c r="M1075" t="s">
        <v>41</v>
      </c>
    </row>
    <row r="1076" spans="1:13" x14ac:dyDescent="0.25">
      <c r="A1076" t="s">
        <v>1106</v>
      </c>
      <c r="B1076">
        <v>1976</v>
      </c>
      <c r="C1076">
        <f t="shared" si="65"/>
        <v>6</v>
      </c>
      <c r="D1076" t="str">
        <f t="shared" si="66"/>
        <v>17-6-1976</v>
      </c>
      <c r="E1076" t="s">
        <v>18</v>
      </c>
      <c r="F1076" s="14" t="str">
        <f t="shared" si="64"/>
        <v>17-Jun-1976</v>
      </c>
      <c r="G1076">
        <v>17</v>
      </c>
      <c r="H1076">
        <f t="shared" si="67"/>
        <v>46</v>
      </c>
      <c r="I1076">
        <v>2</v>
      </c>
      <c r="J1076" s="7">
        <v>8733.23</v>
      </c>
      <c r="K1076" t="s">
        <v>11</v>
      </c>
      <c r="L1076" t="s">
        <v>12</v>
      </c>
      <c r="M1076" t="s">
        <v>23</v>
      </c>
    </row>
    <row r="1077" spans="1:13" x14ac:dyDescent="0.25">
      <c r="A1077" t="s">
        <v>1107</v>
      </c>
      <c r="B1077">
        <v>1999</v>
      </c>
      <c r="C1077">
        <f t="shared" si="65"/>
        <v>8</v>
      </c>
      <c r="D1077" t="str">
        <f t="shared" si="66"/>
        <v>23-8-1999</v>
      </c>
      <c r="E1077" t="s">
        <v>34</v>
      </c>
      <c r="F1077" s="14" t="str">
        <f t="shared" si="64"/>
        <v>23-Aug-1999</v>
      </c>
      <c r="G1077">
        <v>23</v>
      </c>
      <c r="H1077">
        <f t="shared" si="67"/>
        <v>23</v>
      </c>
      <c r="I1077">
        <v>0</v>
      </c>
      <c r="J1077" s="7">
        <v>8747.68</v>
      </c>
      <c r="K1077" t="s">
        <v>11</v>
      </c>
      <c r="L1077" t="s">
        <v>12</v>
      </c>
      <c r="M1077" t="s">
        <v>41</v>
      </c>
    </row>
    <row r="1078" spans="1:13" x14ac:dyDescent="0.25">
      <c r="A1078" t="s">
        <v>1108</v>
      </c>
      <c r="B1078">
        <v>1969</v>
      </c>
      <c r="C1078">
        <f t="shared" si="65"/>
        <v>9</v>
      </c>
      <c r="D1078" t="str">
        <f t="shared" si="66"/>
        <v>9-9-1969</v>
      </c>
      <c r="E1078" t="s">
        <v>20</v>
      </c>
      <c r="F1078" s="14" t="str">
        <f t="shared" si="64"/>
        <v>9-Sep-1969</v>
      </c>
      <c r="G1078">
        <v>9</v>
      </c>
      <c r="H1078">
        <f t="shared" si="67"/>
        <v>53</v>
      </c>
      <c r="I1078">
        <v>0</v>
      </c>
      <c r="J1078" s="7">
        <v>8760.1200000000008</v>
      </c>
      <c r="K1078" t="s">
        <v>11</v>
      </c>
      <c r="L1078" t="s">
        <v>16</v>
      </c>
      <c r="M1078" t="s">
        <v>13</v>
      </c>
    </row>
    <row r="1079" spans="1:13" x14ac:dyDescent="0.25">
      <c r="A1079" t="s">
        <v>1109</v>
      </c>
      <c r="B1079">
        <v>1974</v>
      </c>
      <c r="C1079">
        <f t="shared" si="65"/>
        <v>9</v>
      </c>
      <c r="D1079" t="str">
        <f t="shared" si="66"/>
        <v>6-9-1974</v>
      </c>
      <c r="E1079" t="s">
        <v>20</v>
      </c>
      <c r="F1079" s="14" t="str">
        <f t="shared" si="64"/>
        <v>6-Sep-1974</v>
      </c>
      <c r="G1079">
        <v>6</v>
      </c>
      <c r="H1079">
        <f t="shared" si="67"/>
        <v>48</v>
      </c>
      <c r="I1079">
        <v>1</v>
      </c>
      <c r="J1079" s="7">
        <v>8765.25</v>
      </c>
      <c r="K1079" t="s">
        <v>11</v>
      </c>
      <c r="L1079" t="s">
        <v>12</v>
      </c>
      <c r="M1079" t="s">
        <v>23</v>
      </c>
    </row>
    <row r="1080" spans="1:13" x14ac:dyDescent="0.25">
      <c r="A1080" t="s">
        <v>1110</v>
      </c>
      <c r="B1080">
        <v>1971</v>
      </c>
      <c r="C1080">
        <f t="shared" si="65"/>
        <v>8</v>
      </c>
      <c r="D1080" t="str">
        <f t="shared" si="66"/>
        <v>23-8-1971</v>
      </c>
      <c r="E1080" t="s">
        <v>34</v>
      </c>
      <c r="F1080" s="14" t="str">
        <f t="shared" si="64"/>
        <v>23-Aug-1971</v>
      </c>
      <c r="G1080">
        <v>23</v>
      </c>
      <c r="H1080">
        <f t="shared" si="67"/>
        <v>51</v>
      </c>
      <c r="I1080">
        <v>0</v>
      </c>
      <c r="J1080" s="7">
        <v>8782.4699999999993</v>
      </c>
      <c r="K1080" t="s">
        <v>11</v>
      </c>
      <c r="L1080" t="s">
        <v>12</v>
      </c>
      <c r="M1080" t="s">
        <v>41</v>
      </c>
    </row>
    <row r="1081" spans="1:13" x14ac:dyDescent="0.25">
      <c r="A1081" t="s">
        <v>1111</v>
      </c>
      <c r="B1081">
        <v>1971</v>
      </c>
      <c r="C1081">
        <f t="shared" si="65"/>
        <v>6</v>
      </c>
      <c r="D1081" t="str">
        <f t="shared" si="66"/>
        <v>18-6-1971</v>
      </c>
      <c r="E1081" t="s">
        <v>18</v>
      </c>
      <c r="F1081" s="14" t="str">
        <f t="shared" si="64"/>
        <v>18-Jun-1971</v>
      </c>
      <c r="G1081">
        <v>18</v>
      </c>
      <c r="H1081">
        <f t="shared" si="67"/>
        <v>51</v>
      </c>
      <c r="I1081">
        <v>0</v>
      </c>
      <c r="J1081" s="7">
        <v>8798.59</v>
      </c>
      <c r="K1081" t="s">
        <v>11</v>
      </c>
      <c r="L1081" t="s">
        <v>16</v>
      </c>
      <c r="M1081" t="s">
        <v>41</v>
      </c>
    </row>
    <row r="1082" spans="1:13" x14ac:dyDescent="0.25">
      <c r="A1082" t="s">
        <v>1112</v>
      </c>
      <c r="B1082">
        <v>1965</v>
      </c>
      <c r="C1082">
        <f t="shared" si="65"/>
        <v>8</v>
      </c>
      <c r="D1082" t="str">
        <f t="shared" si="66"/>
        <v>29-8-1965</v>
      </c>
      <c r="E1082" t="s">
        <v>34</v>
      </c>
      <c r="F1082" s="14" t="str">
        <f t="shared" si="64"/>
        <v>29-Aug-1965</v>
      </c>
      <c r="G1082">
        <v>29</v>
      </c>
      <c r="H1082">
        <f t="shared" si="67"/>
        <v>57</v>
      </c>
      <c r="I1082">
        <v>0</v>
      </c>
      <c r="J1082" s="7">
        <v>8800.49</v>
      </c>
      <c r="K1082" t="s">
        <v>12</v>
      </c>
      <c r="L1082" t="s">
        <v>11</v>
      </c>
      <c r="M1082" t="s">
        <v>13</v>
      </c>
    </row>
    <row r="1083" spans="1:13" x14ac:dyDescent="0.25">
      <c r="A1083" t="s">
        <v>1113</v>
      </c>
      <c r="B1083">
        <v>2001</v>
      </c>
      <c r="C1083">
        <f t="shared" si="65"/>
        <v>11</v>
      </c>
      <c r="D1083" t="str">
        <f t="shared" si="66"/>
        <v>7-11-2001</v>
      </c>
      <c r="E1083" t="s">
        <v>15</v>
      </c>
      <c r="F1083" s="14" t="str">
        <f t="shared" si="64"/>
        <v>7-Nov-2001</v>
      </c>
      <c r="G1083">
        <v>7</v>
      </c>
      <c r="H1083">
        <f t="shared" si="67"/>
        <v>21</v>
      </c>
      <c r="I1083">
        <v>0</v>
      </c>
      <c r="J1083" s="7">
        <v>8821.8799999999992</v>
      </c>
      <c r="K1083" t="s">
        <v>11</v>
      </c>
      <c r="L1083" t="s">
        <v>12</v>
      </c>
      <c r="M1083" t="s">
        <v>248</v>
      </c>
    </row>
    <row r="1084" spans="1:13" x14ac:dyDescent="0.25">
      <c r="A1084" t="s">
        <v>1114</v>
      </c>
      <c r="B1084">
        <v>1976</v>
      </c>
      <c r="C1084">
        <f t="shared" si="65"/>
        <v>6</v>
      </c>
      <c r="D1084" t="str">
        <f t="shared" si="66"/>
        <v>14-6-1976</v>
      </c>
      <c r="E1084" t="s">
        <v>18</v>
      </c>
      <c r="F1084" s="14" t="str">
        <f t="shared" si="64"/>
        <v>14-Jun-1976</v>
      </c>
      <c r="G1084">
        <v>14</v>
      </c>
      <c r="H1084">
        <f t="shared" si="67"/>
        <v>46</v>
      </c>
      <c r="I1084">
        <v>2</v>
      </c>
      <c r="J1084" s="7">
        <v>8823.2800000000007</v>
      </c>
      <c r="K1084" t="s">
        <v>11</v>
      </c>
      <c r="L1084" t="s">
        <v>16</v>
      </c>
      <c r="M1084" t="s">
        <v>41</v>
      </c>
    </row>
    <row r="1085" spans="1:13" x14ac:dyDescent="0.25">
      <c r="A1085" t="s">
        <v>1115</v>
      </c>
      <c r="B1085">
        <v>1976</v>
      </c>
      <c r="C1085">
        <f t="shared" si="65"/>
        <v>10</v>
      </c>
      <c r="D1085" t="str">
        <f t="shared" si="66"/>
        <v>19-10-1976</v>
      </c>
      <c r="E1085" t="s">
        <v>36</v>
      </c>
      <c r="F1085" s="14" t="str">
        <f t="shared" si="64"/>
        <v>19-Oct-1976</v>
      </c>
      <c r="G1085">
        <v>19</v>
      </c>
      <c r="H1085">
        <f t="shared" si="67"/>
        <v>46</v>
      </c>
      <c r="I1085">
        <v>1</v>
      </c>
      <c r="J1085" s="7">
        <v>8823.99</v>
      </c>
      <c r="K1085" t="s">
        <v>11</v>
      </c>
      <c r="L1085" t="s">
        <v>12</v>
      </c>
      <c r="M1085" t="s">
        <v>246</v>
      </c>
    </row>
    <row r="1086" spans="1:13" x14ac:dyDescent="0.25">
      <c r="A1086" t="s">
        <v>1116</v>
      </c>
      <c r="B1086">
        <v>1988</v>
      </c>
      <c r="C1086">
        <f t="shared" si="65"/>
        <v>8</v>
      </c>
      <c r="D1086" t="str">
        <f t="shared" si="66"/>
        <v>22-8-1988</v>
      </c>
      <c r="E1086" t="s">
        <v>34</v>
      </c>
      <c r="F1086" s="14" t="str">
        <f t="shared" si="64"/>
        <v>22-Aug-1988</v>
      </c>
      <c r="G1086">
        <v>22</v>
      </c>
      <c r="H1086">
        <f t="shared" si="67"/>
        <v>34</v>
      </c>
      <c r="I1086">
        <v>3</v>
      </c>
      <c r="J1086" s="7">
        <v>8824.27</v>
      </c>
      <c r="K1086" t="s">
        <v>11</v>
      </c>
      <c r="L1086" t="s">
        <v>16</v>
      </c>
      <c r="M1086" t="s">
        <v>199</v>
      </c>
    </row>
    <row r="1087" spans="1:13" x14ac:dyDescent="0.25">
      <c r="A1087" t="s">
        <v>1117</v>
      </c>
      <c r="B1087">
        <v>1976</v>
      </c>
      <c r="C1087">
        <f t="shared" si="65"/>
        <v>7</v>
      </c>
      <c r="D1087" t="str">
        <f t="shared" si="66"/>
        <v>14-7-1976</v>
      </c>
      <c r="E1087" t="s">
        <v>10</v>
      </c>
      <c r="F1087" s="14" t="str">
        <f t="shared" si="64"/>
        <v>14-Jul-1976</v>
      </c>
      <c r="G1087">
        <v>14</v>
      </c>
      <c r="H1087">
        <f t="shared" si="67"/>
        <v>46</v>
      </c>
      <c r="I1087">
        <v>2</v>
      </c>
      <c r="J1087" s="7">
        <v>8825.09</v>
      </c>
      <c r="K1087" t="s">
        <v>11</v>
      </c>
      <c r="L1087" t="s">
        <v>12</v>
      </c>
      <c r="M1087" t="s">
        <v>41</v>
      </c>
    </row>
    <row r="1088" spans="1:13" x14ac:dyDescent="0.25">
      <c r="A1088" t="s">
        <v>1118</v>
      </c>
      <c r="B1088">
        <v>1972</v>
      </c>
      <c r="C1088">
        <f t="shared" si="65"/>
        <v>11</v>
      </c>
      <c r="D1088" t="str">
        <f t="shared" si="66"/>
        <v>14-11-1972</v>
      </c>
      <c r="E1088" t="s">
        <v>15</v>
      </c>
      <c r="F1088" s="14" t="str">
        <f t="shared" si="64"/>
        <v>14-Nov-1972</v>
      </c>
      <c r="G1088">
        <v>14</v>
      </c>
      <c r="H1088">
        <f t="shared" si="67"/>
        <v>50</v>
      </c>
      <c r="I1088">
        <v>0</v>
      </c>
      <c r="J1088" s="7">
        <v>8827.2099999999991</v>
      </c>
      <c r="K1088" t="s">
        <v>12</v>
      </c>
      <c r="L1088" t="s">
        <v>16</v>
      </c>
      <c r="M1088" t="s">
        <v>23</v>
      </c>
    </row>
    <row r="1089" spans="1:13" x14ac:dyDescent="0.25">
      <c r="A1089" t="s">
        <v>1119</v>
      </c>
      <c r="B1089">
        <v>1972</v>
      </c>
      <c r="C1089">
        <f t="shared" si="65"/>
        <v>11</v>
      </c>
      <c r="D1089" t="str">
        <f t="shared" si="66"/>
        <v>22-11-1972</v>
      </c>
      <c r="E1089" t="s">
        <v>15</v>
      </c>
      <c r="F1089" s="14" t="str">
        <f t="shared" si="64"/>
        <v>22-Nov-1972</v>
      </c>
      <c r="G1089">
        <v>22</v>
      </c>
      <c r="H1089">
        <f t="shared" si="67"/>
        <v>50</v>
      </c>
      <c r="I1089">
        <v>0</v>
      </c>
      <c r="J1089" s="7">
        <v>8835.26</v>
      </c>
      <c r="K1089" t="s">
        <v>12</v>
      </c>
      <c r="L1089" t="s">
        <v>11</v>
      </c>
      <c r="M1089" t="s">
        <v>23</v>
      </c>
    </row>
    <row r="1090" spans="1:13" x14ac:dyDescent="0.25">
      <c r="A1090" t="s">
        <v>1120</v>
      </c>
      <c r="B1090">
        <v>1974</v>
      </c>
      <c r="C1090">
        <f t="shared" si="65"/>
        <v>6</v>
      </c>
      <c r="D1090" t="str">
        <f t="shared" si="66"/>
        <v>18-6-1974</v>
      </c>
      <c r="E1090" t="s">
        <v>18</v>
      </c>
      <c r="F1090" s="14" t="str">
        <f t="shared" ref="F1090:F1153" si="68">CONCATENATE(G1090,"-",E1090,"-",B1090)</f>
        <v>18-Jun-1974</v>
      </c>
      <c r="G1090">
        <v>18</v>
      </c>
      <c r="H1090">
        <f t="shared" si="67"/>
        <v>48</v>
      </c>
      <c r="I1090">
        <v>1</v>
      </c>
      <c r="J1090" s="7">
        <v>8871.15</v>
      </c>
      <c r="K1090" t="s">
        <v>11</v>
      </c>
      <c r="L1090" t="s">
        <v>12</v>
      </c>
      <c r="M1090" t="s">
        <v>13</v>
      </c>
    </row>
    <row r="1091" spans="1:13" x14ac:dyDescent="0.25">
      <c r="A1091" t="s">
        <v>1121</v>
      </c>
      <c r="B1091">
        <v>1973</v>
      </c>
      <c r="C1091">
        <f t="shared" ref="C1091:C1154" si="69">MONTH(DATEVALUE(F1091))</f>
        <v>9</v>
      </c>
      <c r="D1091" t="str">
        <f t="shared" ref="D1091:D1154" si="70">CONCATENATE(G1091,"-",C1091,"-",B1091)</f>
        <v>9-9-1973</v>
      </c>
      <c r="E1091" t="s">
        <v>20</v>
      </c>
      <c r="F1091" s="14" t="str">
        <f t="shared" si="68"/>
        <v>9-Sep-1973</v>
      </c>
      <c r="G1091">
        <v>9</v>
      </c>
      <c r="H1091">
        <f t="shared" si="67"/>
        <v>49</v>
      </c>
      <c r="I1091">
        <v>0</v>
      </c>
      <c r="J1091" s="7">
        <v>8890.59</v>
      </c>
      <c r="K1091" t="s">
        <v>11</v>
      </c>
      <c r="L1091" t="s">
        <v>12</v>
      </c>
      <c r="M1091" t="s">
        <v>23</v>
      </c>
    </row>
    <row r="1092" spans="1:13" x14ac:dyDescent="0.25">
      <c r="A1092" t="s">
        <v>1122</v>
      </c>
      <c r="B1092">
        <v>1978</v>
      </c>
      <c r="C1092">
        <f t="shared" si="69"/>
        <v>12</v>
      </c>
      <c r="D1092" t="str">
        <f t="shared" si="70"/>
        <v>16-12-1978</v>
      </c>
      <c r="E1092" t="s">
        <v>30</v>
      </c>
      <c r="F1092" s="14" t="str">
        <f t="shared" si="68"/>
        <v>16-Dec-1978</v>
      </c>
      <c r="G1092">
        <v>16</v>
      </c>
      <c r="H1092">
        <f t="shared" si="67"/>
        <v>44</v>
      </c>
      <c r="I1092">
        <v>3</v>
      </c>
      <c r="J1092" s="7">
        <v>8891.14</v>
      </c>
      <c r="K1092" t="s">
        <v>11</v>
      </c>
      <c r="L1092" t="s">
        <v>12</v>
      </c>
      <c r="M1092" t="s">
        <v>355</v>
      </c>
    </row>
    <row r="1093" spans="1:13" x14ac:dyDescent="0.25">
      <c r="A1093" t="s">
        <v>1123</v>
      </c>
      <c r="B1093">
        <v>1997</v>
      </c>
      <c r="C1093">
        <f t="shared" si="69"/>
        <v>11</v>
      </c>
      <c r="D1093" t="str">
        <f t="shared" si="70"/>
        <v>28-11-1997</v>
      </c>
      <c r="E1093" t="s">
        <v>15</v>
      </c>
      <c r="F1093" s="14" t="str">
        <f t="shared" si="68"/>
        <v>28-Nov-1997</v>
      </c>
      <c r="G1093">
        <v>28</v>
      </c>
      <c r="H1093">
        <f t="shared" ref="H1093:H1156" si="71">DATEDIF(F1093,$P$2,"Y")</f>
        <v>25</v>
      </c>
      <c r="I1093">
        <v>0</v>
      </c>
      <c r="J1093" s="7">
        <v>8906.14</v>
      </c>
      <c r="K1093" t="s">
        <v>11</v>
      </c>
      <c r="L1093" t="s">
        <v>11</v>
      </c>
      <c r="M1093" t="s">
        <v>23</v>
      </c>
    </row>
    <row r="1094" spans="1:13" x14ac:dyDescent="0.25">
      <c r="A1094" t="s">
        <v>1124</v>
      </c>
      <c r="B1094">
        <v>1967</v>
      </c>
      <c r="C1094">
        <f t="shared" si="69"/>
        <v>9</v>
      </c>
      <c r="D1094" t="str">
        <f t="shared" si="70"/>
        <v>6-9-1967</v>
      </c>
      <c r="E1094" t="s">
        <v>20</v>
      </c>
      <c r="F1094" s="14" t="str">
        <f t="shared" si="68"/>
        <v>6-Sep-1967</v>
      </c>
      <c r="G1094">
        <v>6</v>
      </c>
      <c r="H1094">
        <f t="shared" si="71"/>
        <v>55</v>
      </c>
      <c r="I1094">
        <v>0</v>
      </c>
      <c r="J1094" s="7">
        <v>8908.4699999999993</v>
      </c>
      <c r="K1094" t="s">
        <v>12</v>
      </c>
      <c r="L1094" t="s">
        <v>11</v>
      </c>
      <c r="M1094" t="s">
        <v>13</v>
      </c>
    </row>
    <row r="1095" spans="1:13" x14ac:dyDescent="0.25">
      <c r="A1095" t="s">
        <v>1125</v>
      </c>
      <c r="B1095">
        <v>1975</v>
      </c>
      <c r="C1095">
        <f t="shared" si="69"/>
        <v>7</v>
      </c>
      <c r="D1095" t="str">
        <f t="shared" si="70"/>
        <v>7-7-1975</v>
      </c>
      <c r="E1095" t="s">
        <v>10</v>
      </c>
      <c r="F1095" s="14" t="str">
        <f t="shared" si="68"/>
        <v>7-Jul-1975</v>
      </c>
      <c r="G1095">
        <v>7</v>
      </c>
      <c r="H1095">
        <f t="shared" si="71"/>
        <v>47</v>
      </c>
      <c r="I1095">
        <v>1</v>
      </c>
      <c r="J1095" s="7">
        <v>8930.93</v>
      </c>
      <c r="K1095" t="s">
        <v>11</v>
      </c>
      <c r="L1095" t="s">
        <v>11</v>
      </c>
      <c r="M1095" t="s">
        <v>23</v>
      </c>
    </row>
    <row r="1096" spans="1:13" x14ac:dyDescent="0.25">
      <c r="A1096" t="s">
        <v>1126</v>
      </c>
      <c r="B1096">
        <v>1972</v>
      </c>
      <c r="C1096">
        <f t="shared" si="69"/>
        <v>6</v>
      </c>
      <c r="D1096" t="str">
        <f t="shared" si="70"/>
        <v>6-6-1972</v>
      </c>
      <c r="E1096" t="s">
        <v>18</v>
      </c>
      <c r="F1096" s="14" t="str">
        <f t="shared" si="68"/>
        <v>6-Jun-1972</v>
      </c>
      <c r="G1096">
        <v>6</v>
      </c>
      <c r="H1096">
        <f t="shared" si="71"/>
        <v>51</v>
      </c>
      <c r="I1096">
        <v>0</v>
      </c>
      <c r="J1096" s="7">
        <v>8932.08</v>
      </c>
      <c r="K1096" t="s">
        <v>11</v>
      </c>
      <c r="L1096" t="s">
        <v>16</v>
      </c>
      <c r="M1096" t="s">
        <v>41</v>
      </c>
    </row>
    <row r="1097" spans="1:13" x14ac:dyDescent="0.25">
      <c r="A1097" t="s">
        <v>1127</v>
      </c>
      <c r="B1097">
        <v>1976</v>
      </c>
      <c r="C1097">
        <f t="shared" si="69"/>
        <v>12</v>
      </c>
      <c r="D1097" t="str">
        <f t="shared" si="70"/>
        <v>25-12-1976</v>
      </c>
      <c r="E1097" t="s">
        <v>30</v>
      </c>
      <c r="F1097" s="14" t="str">
        <f t="shared" si="68"/>
        <v>25-Dec-1976</v>
      </c>
      <c r="G1097">
        <v>25</v>
      </c>
      <c r="H1097">
        <f t="shared" si="71"/>
        <v>46</v>
      </c>
      <c r="I1097">
        <v>3</v>
      </c>
      <c r="J1097" s="7">
        <v>8944.1200000000008</v>
      </c>
      <c r="K1097" t="s">
        <v>12</v>
      </c>
      <c r="L1097" t="s">
        <v>11</v>
      </c>
      <c r="M1097" t="s">
        <v>13</v>
      </c>
    </row>
    <row r="1098" spans="1:13" x14ac:dyDescent="0.25">
      <c r="A1098" t="s">
        <v>1128</v>
      </c>
      <c r="B1098">
        <v>1992</v>
      </c>
      <c r="C1098">
        <f t="shared" si="69"/>
        <v>9</v>
      </c>
      <c r="D1098" t="str">
        <f t="shared" si="70"/>
        <v>27-9-1992</v>
      </c>
      <c r="E1098" t="s">
        <v>20</v>
      </c>
      <c r="F1098" s="14" t="str">
        <f t="shared" si="68"/>
        <v>27-Sep-1992</v>
      </c>
      <c r="G1098">
        <v>27</v>
      </c>
      <c r="H1098">
        <f t="shared" si="71"/>
        <v>30</v>
      </c>
      <c r="I1098">
        <v>0</v>
      </c>
      <c r="J1098" s="7">
        <v>8954.99</v>
      </c>
      <c r="K1098" t="s">
        <v>11</v>
      </c>
      <c r="L1098" t="s">
        <v>12</v>
      </c>
      <c r="M1098" t="s">
        <v>534</v>
      </c>
    </row>
    <row r="1099" spans="1:13" x14ac:dyDescent="0.25">
      <c r="A1099" t="s">
        <v>1129</v>
      </c>
      <c r="B1099">
        <v>1974</v>
      </c>
      <c r="C1099">
        <f t="shared" si="69"/>
        <v>8</v>
      </c>
      <c r="D1099" t="str">
        <f t="shared" si="70"/>
        <v>17-8-1974</v>
      </c>
      <c r="E1099" t="s">
        <v>34</v>
      </c>
      <c r="F1099" s="14" t="str">
        <f t="shared" si="68"/>
        <v>17-Aug-1974</v>
      </c>
      <c r="G1099">
        <v>17</v>
      </c>
      <c r="H1099">
        <f t="shared" si="71"/>
        <v>48</v>
      </c>
      <c r="I1099">
        <v>1</v>
      </c>
      <c r="J1099" s="7">
        <v>8964.06</v>
      </c>
      <c r="K1099" t="s">
        <v>12</v>
      </c>
      <c r="L1099" t="s">
        <v>11</v>
      </c>
      <c r="M1099" t="s">
        <v>167</v>
      </c>
    </row>
    <row r="1100" spans="1:13" x14ac:dyDescent="0.25">
      <c r="A1100" t="s">
        <v>1130</v>
      </c>
      <c r="B1100">
        <v>1983</v>
      </c>
      <c r="C1100">
        <f t="shared" si="69"/>
        <v>7</v>
      </c>
      <c r="D1100" t="str">
        <f t="shared" si="70"/>
        <v>15-7-1983</v>
      </c>
      <c r="E1100" t="s">
        <v>10</v>
      </c>
      <c r="F1100" s="14" t="str">
        <f t="shared" si="68"/>
        <v>15-Jul-1983</v>
      </c>
      <c r="G1100">
        <v>15</v>
      </c>
      <c r="H1100">
        <f t="shared" si="71"/>
        <v>39</v>
      </c>
      <c r="I1100">
        <v>5</v>
      </c>
      <c r="J1100" s="7">
        <v>8965.7999999999993</v>
      </c>
      <c r="K1100" t="s">
        <v>11</v>
      </c>
      <c r="L1100" t="s">
        <v>12</v>
      </c>
      <c r="M1100" t="s">
        <v>23</v>
      </c>
    </row>
    <row r="1101" spans="1:13" x14ac:dyDescent="0.25">
      <c r="A1101" t="s">
        <v>1131</v>
      </c>
      <c r="B1101">
        <v>1974</v>
      </c>
      <c r="C1101">
        <f t="shared" si="69"/>
        <v>9</v>
      </c>
      <c r="D1101" t="str">
        <f t="shared" si="70"/>
        <v>8-9-1974</v>
      </c>
      <c r="E1101" t="s">
        <v>20</v>
      </c>
      <c r="F1101" s="14" t="str">
        <f t="shared" si="68"/>
        <v>8-Sep-1974</v>
      </c>
      <c r="G1101">
        <v>8</v>
      </c>
      <c r="H1101">
        <f t="shared" si="71"/>
        <v>48</v>
      </c>
      <c r="I1101">
        <v>2</v>
      </c>
      <c r="J1101" s="7">
        <v>8968.33</v>
      </c>
      <c r="K1101" t="s">
        <v>12</v>
      </c>
      <c r="L1101" t="s">
        <v>11</v>
      </c>
      <c r="M1101" t="s">
        <v>41</v>
      </c>
    </row>
    <row r="1102" spans="1:13" x14ac:dyDescent="0.25">
      <c r="A1102" t="s">
        <v>1132</v>
      </c>
      <c r="B1102">
        <v>1974</v>
      </c>
      <c r="C1102">
        <f t="shared" si="69"/>
        <v>7</v>
      </c>
      <c r="D1102" t="str">
        <f t="shared" si="70"/>
        <v>21-7-1974</v>
      </c>
      <c r="E1102" t="s">
        <v>10</v>
      </c>
      <c r="F1102" s="14" t="str">
        <f t="shared" si="68"/>
        <v>21-Jul-1974</v>
      </c>
      <c r="G1102">
        <v>21</v>
      </c>
      <c r="H1102">
        <f t="shared" si="71"/>
        <v>48</v>
      </c>
      <c r="I1102">
        <v>2</v>
      </c>
      <c r="J1102" s="7">
        <v>8978.19</v>
      </c>
      <c r="K1102" t="s">
        <v>11</v>
      </c>
      <c r="L1102" t="s">
        <v>11</v>
      </c>
      <c r="M1102" t="s">
        <v>13</v>
      </c>
    </row>
    <row r="1103" spans="1:13" x14ac:dyDescent="0.25">
      <c r="A1103" t="s">
        <v>1133</v>
      </c>
      <c r="B1103">
        <v>1973</v>
      </c>
      <c r="C1103">
        <f t="shared" si="69"/>
        <v>10</v>
      </c>
      <c r="D1103" t="str">
        <f t="shared" si="70"/>
        <v>11-10-1973</v>
      </c>
      <c r="E1103" t="s">
        <v>36</v>
      </c>
      <c r="F1103" s="14" t="str">
        <f t="shared" si="68"/>
        <v>11-Oct-1973</v>
      </c>
      <c r="G1103">
        <v>11</v>
      </c>
      <c r="H1103">
        <f t="shared" si="71"/>
        <v>49</v>
      </c>
      <c r="I1103">
        <v>0</v>
      </c>
      <c r="J1103" s="7">
        <v>8988.16</v>
      </c>
      <c r="K1103" t="s">
        <v>11</v>
      </c>
      <c r="L1103" t="s">
        <v>16</v>
      </c>
      <c r="M1103" t="s">
        <v>23</v>
      </c>
    </row>
    <row r="1104" spans="1:13" x14ac:dyDescent="0.25">
      <c r="A1104" t="s">
        <v>1134</v>
      </c>
      <c r="B1104">
        <v>1979</v>
      </c>
      <c r="C1104">
        <f t="shared" si="69"/>
        <v>12</v>
      </c>
      <c r="D1104" t="str">
        <f t="shared" si="70"/>
        <v>16-12-1979</v>
      </c>
      <c r="E1104" t="s">
        <v>30</v>
      </c>
      <c r="F1104" s="14" t="str">
        <f t="shared" si="68"/>
        <v>16-Dec-1979</v>
      </c>
      <c r="G1104">
        <v>16</v>
      </c>
      <c r="H1104">
        <f t="shared" si="71"/>
        <v>43</v>
      </c>
      <c r="I1104">
        <v>2</v>
      </c>
      <c r="J1104" s="7">
        <v>8998.43</v>
      </c>
      <c r="K1104" t="s">
        <v>11</v>
      </c>
      <c r="L1104" t="s">
        <v>16</v>
      </c>
      <c r="M1104" t="s">
        <v>199</v>
      </c>
    </row>
    <row r="1105" spans="1:13" x14ac:dyDescent="0.25">
      <c r="A1105" t="s">
        <v>1135</v>
      </c>
      <c r="B1105">
        <v>1993</v>
      </c>
      <c r="C1105">
        <f t="shared" si="69"/>
        <v>12</v>
      </c>
      <c r="D1105" t="str">
        <f t="shared" si="70"/>
        <v>1-12-1993</v>
      </c>
      <c r="E1105" t="s">
        <v>30</v>
      </c>
      <c r="F1105" s="14" t="str">
        <f t="shared" si="68"/>
        <v>1-Dec-1993</v>
      </c>
      <c r="G1105">
        <v>1</v>
      </c>
      <c r="H1105">
        <f t="shared" si="71"/>
        <v>29</v>
      </c>
      <c r="I1105">
        <v>0</v>
      </c>
      <c r="J1105" s="7">
        <v>9010.2000000000007</v>
      </c>
      <c r="K1105" t="s">
        <v>11</v>
      </c>
      <c r="L1105" t="s">
        <v>12</v>
      </c>
      <c r="M1105" t="s">
        <v>534</v>
      </c>
    </row>
    <row r="1106" spans="1:13" x14ac:dyDescent="0.25">
      <c r="A1106" t="s">
        <v>1136</v>
      </c>
      <c r="B1106">
        <v>1972</v>
      </c>
      <c r="C1106">
        <f t="shared" si="69"/>
        <v>12</v>
      </c>
      <c r="D1106" t="str">
        <f t="shared" si="70"/>
        <v>7-12-1972</v>
      </c>
      <c r="E1106" t="s">
        <v>30</v>
      </c>
      <c r="F1106" s="14" t="str">
        <f t="shared" si="68"/>
        <v>7-Dec-1972</v>
      </c>
      <c r="G1106">
        <v>7</v>
      </c>
      <c r="H1106">
        <f t="shared" si="71"/>
        <v>50</v>
      </c>
      <c r="I1106">
        <v>1</v>
      </c>
      <c r="J1106" s="7">
        <v>9048.0300000000007</v>
      </c>
      <c r="K1106" t="s">
        <v>11</v>
      </c>
      <c r="L1106" t="s">
        <v>11</v>
      </c>
      <c r="M1106" t="s">
        <v>13</v>
      </c>
    </row>
    <row r="1107" spans="1:13" x14ac:dyDescent="0.25">
      <c r="A1107" t="s">
        <v>1137</v>
      </c>
      <c r="B1107">
        <v>1972</v>
      </c>
      <c r="C1107">
        <f t="shared" si="69"/>
        <v>12</v>
      </c>
      <c r="D1107" t="str">
        <f t="shared" si="70"/>
        <v>2-12-1972</v>
      </c>
      <c r="E1107" t="s">
        <v>30</v>
      </c>
      <c r="F1107" s="14" t="str">
        <f t="shared" si="68"/>
        <v>2-Dec-1972</v>
      </c>
      <c r="G1107">
        <v>2</v>
      </c>
      <c r="H1107">
        <f t="shared" si="71"/>
        <v>50</v>
      </c>
      <c r="I1107">
        <v>1</v>
      </c>
      <c r="J1107" s="7">
        <v>9058.73</v>
      </c>
      <c r="K1107" t="s">
        <v>12</v>
      </c>
      <c r="L1107" t="s">
        <v>11</v>
      </c>
      <c r="M1107" t="s">
        <v>13</v>
      </c>
    </row>
    <row r="1108" spans="1:13" x14ac:dyDescent="0.25">
      <c r="A1108" t="s">
        <v>1138</v>
      </c>
      <c r="B1108">
        <v>1977</v>
      </c>
      <c r="C1108">
        <f t="shared" si="69"/>
        <v>11</v>
      </c>
      <c r="D1108" t="str">
        <f t="shared" si="70"/>
        <v>4-11-1977</v>
      </c>
      <c r="E1108" t="s">
        <v>15</v>
      </c>
      <c r="F1108" s="14" t="str">
        <f t="shared" si="68"/>
        <v>4-Nov-1977</v>
      </c>
      <c r="G1108">
        <v>4</v>
      </c>
      <c r="H1108">
        <f t="shared" si="71"/>
        <v>45</v>
      </c>
      <c r="I1108">
        <v>2</v>
      </c>
      <c r="J1108" s="7">
        <v>9095.07</v>
      </c>
      <c r="K1108" t="s">
        <v>11</v>
      </c>
      <c r="L1108" t="s">
        <v>11</v>
      </c>
      <c r="M1108" t="s">
        <v>246</v>
      </c>
    </row>
    <row r="1109" spans="1:13" x14ac:dyDescent="0.25">
      <c r="A1109" t="s">
        <v>1139</v>
      </c>
      <c r="B1109">
        <v>1965</v>
      </c>
      <c r="C1109">
        <f t="shared" si="69"/>
        <v>11</v>
      </c>
      <c r="D1109" t="str">
        <f t="shared" si="70"/>
        <v>9-11-1965</v>
      </c>
      <c r="E1109" t="s">
        <v>15</v>
      </c>
      <c r="F1109" s="14" t="str">
        <f t="shared" si="68"/>
        <v>9-Nov-1965</v>
      </c>
      <c r="G1109">
        <v>9</v>
      </c>
      <c r="H1109">
        <f t="shared" si="71"/>
        <v>57</v>
      </c>
      <c r="I1109">
        <v>0</v>
      </c>
      <c r="J1109" s="7">
        <v>9095.94</v>
      </c>
      <c r="K1109" t="s">
        <v>12</v>
      </c>
      <c r="L1109" t="s">
        <v>16</v>
      </c>
      <c r="M1109" t="s">
        <v>41</v>
      </c>
    </row>
    <row r="1110" spans="1:13" x14ac:dyDescent="0.25">
      <c r="A1110" t="s">
        <v>1140</v>
      </c>
      <c r="B1110">
        <v>1977</v>
      </c>
      <c r="C1110">
        <f t="shared" si="69"/>
        <v>12</v>
      </c>
      <c r="D1110" t="str">
        <f t="shared" si="70"/>
        <v>2-12-1977</v>
      </c>
      <c r="E1110" t="s">
        <v>30</v>
      </c>
      <c r="F1110" s="14" t="str">
        <f t="shared" si="68"/>
        <v>2-Dec-1977</v>
      </c>
      <c r="G1110">
        <v>2</v>
      </c>
      <c r="H1110">
        <f t="shared" si="71"/>
        <v>45</v>
      </c>
      <c r="I1110">
        <v>3</v>
      </c>
      <c r="J1110" s="7">
        <v>9101.7999999999993</v>
      </c>
      <c r="K1110" t="s">
        <v>11</v>
      </c>
      <c r="L1110" t="s">
        <v>16</v>
      </c>
      <c r="M1110" t="s">
        <v>41</v>
      </c>
    </row>
    <row r="1111" spans="1:13" x14ac:dyDescent="0.25">
      <c r="A1111" t="s">
        <v>1141</v>
      </c>
      <c r="B1111">
        <v>1970</v>
      </c>
      <c r="C1111">
        <f t="shared" si="69"/>
        <v>8</v>
      </c>
      <c r="D1111" t="str">
        <f t="shared" si="70"/>
        <v>12-8-1970</v>
      </c>
      <c r="E1111" t="s">
        <v>34</v>
      </c>
      <c r="F1111" s="14" t="str">
        <f t="shared" si="68"/>
        <v>12-Aug-1970</v>
      </c>
      <c r="G1111">
        <v>12</v>
      </c>
      <c r="H1111">
        <f t="shared" si="71"/>
        <v>52</v>
      </c>
      <c r="I1111">
        <v>0</v>
      </c>
      <c r="J1111" s="7">
        <v>9140.9500000000007</v>
      </c>
      <c r="K1111" t="s">
        <v>12</v>
      </c>
      <c r="L1111" t="s">
        <v>12</v>
      </c>
      <c r="M1111" t="s">
        <v>13</v>
      </c>
    </row>
    <row r="1112" spans="1:13" x14ac:dyDescent="0.25">
      <c r="A1112" t="s">
        <v>1142</v>
      </c>
      <c r="B1112">
        <v>1970</v>
      </c>
      <c r="C1112">
        <f t="shared" si="69"/>
        <v>10</v>
      </c>
      <c r="D1112" t="str">
        <f t="shared" si="70"/>
        <v>18-10-1970</v>
      </c>
      <c r="E1112" t="s">
        <v>36</v>
      </c>
      <c r="F1112" s="14" t="str">
        <f t="shared" si="68"/>
        <v>18-Oct-1970</v>
      </c>
      <c r="G1112">
        <v>18</v>
      </c>
      <c r="H1112">
        <f t="shared" si="71"/>
        <v>52</v>
      </c>
      <c r="I1112">
        <v>0</v>
      </c>
      <c r="J1112" s="7">
        <v>9144.57</v>
      </c>
      <c r="K1112" t="s">
        <v>12</v>
      </c>
      <c r="L1112" t="s">
        <v>11</v>
      </c>
      <c r="M1112" t="s">
        <v>41</v>
      </c>
    </row>
    <row r="1113" spans="1:13" x14ac:dyDescent="0.25">
      <c r="A1113" t="s">
        <v>1143</v>
      </c>
      <c r="B1113">
        <v>1982</v>
      </c>
      <c r="C1113">
        <f t="shared" si="69"/>
        <v>12</v>
      </c>
      <c r="D1113" t="str">
        <f t="shared" si="70"/>
        <v>8-12-1982</v>
      </c>
      <c r="E1113" t="s">
        <v>30</v>
      </c>
      <c r="F1113" s="14" t="str">
        <f t="shared" si="68"/>
        <v>8-Dec-1982</v>
      </c>
      <c r="G1113">
        <v>8</v>
      </c>
      <c r="H1113">
        <f t="shared" si="71"/>
        <v>40</v>
      </c>
      <c r="I1113">
        <v>3</v>
      </c>
      <c r="J1113" s="7">
        <v>9147.5</v>
      </c>
      <c r="K1113" t="s">
        <v>11</v>
      </c>
      <c r="L1113" t="s">
        <v>16</v>
      </c>
      <c r="M1113" t="s">
        <v>23</v>
      </c>
    </row>
    <row r="1114" spans="1:13" x14ac:dyDescent="0.25">
      <c r="A1114" t="s">
        <v>1144</v>
      </c>
      <c r="B1114">
        <v>1990</v>
      </c>
      <c r="C1114">
        <f t="shared" si="69"/>
        <v>8</v>
      </c>
      <c r="D1114" t="str">
        <f t="shared" si="70"/>
        <v>23-8-1990</v>
      </c>
      <c r="E1114" t="s">
        <v>34</v>
      </c>
      <c r="F1114" s="14" t="str">
        <f t="shared" si="68"/>
        <v>23-Aug-1990</v>
      </c>
      <c r="G1114">
        <v>23</v>
      </c>
      <c r="H1114">
        <f t="shared" si="71"/>
        <v>32</v>
      </c>
      <c r="I1114">
        <v>3</v>
      </c>
      <c r="J1114" s="7">
        <v>9159.51</v>
      </c>
      <c r="K1114" t="s">
        <v>11</v>
      </c>
      <c r="L1114" t="s">
        <v>11</v>
      </c>
      <c r="M1114" t="s">
        <v>299</v>
      </c>
    </row>
    <row r="1115" spans="1:13" x14ac:dyDescent="0.25">
      <c r="A1115" t="s">
        <v>1145</v>
      </c>
      <c r="B1115">
        <v>1970</v>
      </c>
      <c r="C1115">
        <f t="shared" si="69"/>
        <v>10</v>
      </c>
      <c r="D1115" t="str">
        <f t="shared" si="70"/>
        <v>24-10-1970</v>
      </c>
      <c r="E1115" t="s">
        <v>36</v>
      </c>
      <c r="F1115" s="14" t="str">
        <f t="shared" si="68"/>
        <v>24-Oct-1970</v>
      </c>
      <c r="G1115">
        <v>24</v>
      </c>
      <c r="H1115">
        <f t="shared" si="71"/>
        <v>52</v>
      </c>
      <c r="I1115">
        <v>0</v>
      </c>
      <c r="J1115" s="7">
        <v>9171.75</v>
      </c>
      <c r="K1115" t="s">
        <v>11</v>
      </c>
      <c r="L1115" t="s">
        <v>11</v>
      </c>
      <c r="M1115" t="s">
        <v>23</v>
      </c>
    </row>
    <row r="1116" spans="1:13" x14ac:dyDescent="0.25">
      <c r="A1116" t="s">
        <v>1146</v>
      </c>
      <c r="B1116">
        <v>1971</v>
      </c>
      <c r="C1116">
        <f t="shared" si="69"/>
        <v>12</v>
      </c>
      <c r="D1116" t="str">
        <f t="shared" si="70"/>
        <v>29-12-1971</v>
      </c>
      <c r="E1116" t="s">
        <v>30</v>
      </c>
      <c r="F1116" s="14" t="str">
        <f t="shared" si="68"/>
        <v>29-Dec-1971</v>
      </c>
      <c r="G1116">
        <v>29</v>
      </c>
      <c r="H1116">
        <f t="shared" si="71"/>
        <v>51</v>
      </c>
      <c r="I1116">
        <v>0</v>
      </c>
      <c r="J1116" s="7">
        <v>9174.14</v>
      </c>
      <c r="K1116" t="s">
        <v>12</v>
      </c>
      <c r="L1116" t="s">
        <v>16</v>
      </c>
      <c r="M1116" t="s">
        <v>23</v>
      </c>
    </row>
    <row r="1117" spans="1:13" x14ac:dyDescent="0.25">
      <c r="A1117" t="s">
        <v>1147</v>
      </c>
      <c r="B1117">
        <v>1973</v>
      </c>
      <c r="C1117">
        <f t="shared" si="69"/>
        <v>12</v>
      </c>
      <c r="D1117" t="str">
        <f t="shared" si="70"/>
        <v>25-12-1973</v>
      </c>
      <c r="E1117" t="s">
        <v>30</v>
      </c>
      <c r="F1117" s="14" t="str">
        <f t="shared" si="68"/>
        <v>25-Dec-1973</v>
      </c>
      <c r="G1117">
        <v>25</v>
      </c>
      <c r="H1117">
        <f t="shared" si="71"/>
        <v>49</v>
      </c>
      <c r="I1117">
        <v>1</v>
      </c>
      <c r="J1117" s="7">
        <v>9182.17</v>
      </c>
      <c r="K1117" t="s">
        <v>11</v>
      </c>
      <c r="L1117" t="s">
        <v>12</v>
      </c>
      <c r="M1117" t="s">
        <v>41</v>
      </c>
    </row>
    <row r="1118" spans="1:13" x14ac:dyDescent="0.25">
      <c r="A1118" t="s">
        <v>1148</v>
      </c>
      <c r="B1118">
        <v>1976</v>
      </c>
      <c r="C1118">
        <f t="shared" si="69"/>
        <v>9</v>
      </c>
      <c r="D1118" t="str">
        <f t="shared" si="70"/>
        <v>10-9-1976</v>
      </c>
      <c r="E1118" t="s">
        <v>20</v>
      </c>
      <c r="F1118" s="14" t="str">
        <f t="shared" si="68"/>
        <v>10-Sep-1976</v>
      </c>
      <c r="G1118">
        <v>10</v>
      </c>
      <c r="H1118">
        <f t="shared" si="71"/>
        <v>46</v>
      </c>
      <c r="I1118">
        <v>2</v>
      </c>
      <c r="J1118" s="7">
        <v>9193.84</v>
      </c>
      <c r="K1118" t="s">
        <v>11</v>
      </c>
      <c r="L1118" t="s">
        <v>16</v>
      </c>
      <c r="M1118" t="s">
        <v>23</v>
      </c>
    </row>
    <row r="1119" spans="1:13" x14ac:dyDescent="0.25">
      <c r="A1119" t="s">
        <v>1149</v>
      </c>
      <c r="B1119">
        <v>1986</v>
      </c>
      <c r="C1119">
        <f t="shared" si="69"/>
        <v>12</v>
      </c>
      <c r="D1119" t="str">
        <f t="shared" si="70"/>
        <v>25-12-1986</v>
      </c>
      <c r="E1119" t="s">
        <v>30</v>
      </c>
      <c r="F1119" s="14" t="str">
        <f t="shared" si="68"/>
        <v>25-Dec-1986</v>
      </c>
      <c r="G1119">
        <v>25</v>
      </c>
      <c r="H1119">
        <f t="shared" si="71"/>
        <v>36</v>
      </c>
      <c r="I1119">
        <v>3</v>
      </c>
      <c r="J1119" s="7">
        <v>9210.06</v>
      </c>
      <c r="K1119" t="s">
        <v>11</v>
      </c>
      <c r="L1119" t="s">
        <v>12</v>
      </c>
      <c r="M1119" t="s">
        <v>299</v>
      </c>
    </row>
    <row r="1120" spans="1:13" x14ac:dyDescent="0.25">
      <c r="A1120" t="s">
        <v>1150</v>
      </c>
      <c r="B1120">
        <v>1981</v>
      </c>
      <c r="C1120">
        <f t="shared" si="69"/>
        <v>12</v>
      </c>
      <c r="D1120" t="str">
        <f t="shared" si="70"/>
        <v>5-12-1981</v>
      </c>
      <c r="E1120" t="s">
        <v>30</v>
      </c>
      <c r="F1120" s="14" t="str">
        <f t="shared" si="68"/>
        <v>5-Dec-1981</v>
      </c>
      <c r="G1120">
        <v>5</v>
      </c>
      <c r="H1120">
        <f t="shared" si="71"/>
        <v>41</v>
      </c>
      <c r="I1120">
        <v>5</v>
      </c>
      <c r="J1120" s="7">
        <v>9222.4</v>
      </c>
      <c r="K1120" t="s">
        <v>11</v>
      </c>
      <c r="L1120" t="s">
        <v>12</v>
      </c>
      <c r="M1120" t="s">
        <v>165</v>
      </c>
    </row>
    <row r="1121" spans="1:13" x14ac:dyDescent="0.25">
      <c r="A1121" t="s">
        <v>1151</v>
      </c>
      <c r="B1121">
        <v>1975</v>
      </c>
      <c r="C1121">
        <f t="shared" si="69"/>
        <v>12</v>
      </c>
      <c r="D1121" t="str">
        <f t="shared" si="70"/>
        <v>6-12-1975</v>
      </c>
      <c r="E1121" t="s">
        <v>30</v>
      </c>
      <c r="F1121" s="14" t="str">
        <f t="shared" si="68"/>
        <v>6-Dec-1975</v>
      </c>
      <c r="G1121">
        <v>6</v>
      </c>
      <c r="H1121">
        <f t="shared" si="71"/>
        <v>47</v>
      </c>
      <c r="I1121">
        <v>2</v>
      </c>
      <c r="J1121" s="7">
        <v>9225.26</v>
      </c>
      <c r="K1121" t="s">
        <v>12</v>
      </c>
      <c r="L1121" t="s">
        <v>12</v>
      </c>
      <c r="M1121" t="s">
        <v>163</v>
      </c>
    </row>
    <row r="1122" spans="1:13" x14ac:dyDescent="0.25">
      <c r="A1122" t="s">
        <v>1152</v>
      </c>
      <c r="B1122">
        <v>1980</v>
      </c>
      <c r="C1122">
        <f t="shared" si="69"/>
        <v>10</v>
      </c>
      <c r="D1122" t="str">
        <f t="shared" si="70"/>
        <v>5-10-1980</v>
      </c>
      <c r="E1122" t="s">
        <v>36</v>
      </c>
      <c r="F1122" s="14" t="str">
        <f t="shared" si="68"/>
        <v>5-Oct-1980</v>
      </c>
      <c r="G1122">
        <v>5</v>
      </c>
      <c r="H1122">
        <f t="shared" si="71"/>
        <v>42</v>
      </c>
      <c r="I1122">
        <v>2</v>
      </c>
      <c r="J1122" s="7">
        <v>9247.94</v>
      </c>
      <c r="K1122" t="s">
        <v>11</v>
      </c>
      <c r="L1122" t="s">
        <v>16</v>
      </c>
      <c r="M1122" t="s">
        <v>299</v>
      </c>
    </row>
    <row r="1123" spans="1:13" x14ac:dyDescent="0.25">
      <c r="A1123" t="s">
        <v>1153</v>
      </c>
      <c r="B1123">
        <v>1974</v>
      </c>
      <c r="C1123">
        <f t="shared" si="69"/>
        <v>8</v>
      </c>
      <c r="D1123" t="str">
        <f t="shared" si="70"/>
        <v>21-8-1974</v>
      </c>
      <c r="E1123" t="s">
        <v>34</v>
      </c>
      <c r="F1123" s="14" t="str">
        <f t="shared" si="68"/>
        <v>21-Aug-1974</v>
      </c>
      <c r="G1123">
        <v>21</v>
      </c>
      <c r="H1123">
        <f t="shared" si="71"/>
        <v>48</v>
      </c>
      <c r="I1123">
        <v>1</v>
      </c>
      <c r="J1123" s="7">
        <v>9249.5</v>
      </c>
      <c r="K1123" t="s">
        <v>11</v>
      </c>
      <c r="L1123" t="s">
        <v>16</v>
      </c>
      <c r="M1123" t="s">
        <v>23</v>
      </c>
    </row>
    <row r="1124" spans="1:13" x14ac:dyDescent="0.25">
      <c r="A1124" t="s">
        <v>1154</v>
      </c>
      <c r="B1124">
        <v>1971</v>
      </c>
      <c r="C1124">
        <f t="shared" si="69"/>
        <v>8</v>
      </c>
      <c r="D1124" t="str">
        <f t="shared" si="70"/>
        <v>6-8-1971</v>
      </c>
      <c r="E1124" t="s">
        <v>34</v>
      </c>
      <c r="F1124" s="14" t="str">
        <f t="shared" si="68"/>
        <v>6-Aug-1971</v>
      </c>
      <c r="G1124">
        <v>6</v>
      </c>
      <c r="H1124">
        <f t="shared" si="71"/>
        <v>51</v>
      </c>
      <c r="I1124">
        <v>0</v>
      </c>
      <c r="J1124" s="7">
        <v>9264.7999999999993</v>
      </c>
      <c r="K1124" t="s">
        <v>11</v>
      </c>
      <c r="L1124" t="s">
        <v>16</v>
      </c>
      <c r="M1124" t="s">
        <v>41</v>
      </c>
    </row>
    <row r="1125" spans="1:13" x14ac:dyDescent="0.25">
      <c r="A1125" t="s">
        <v>1155</v>
      </c>
      <c r="B1125">
        <v>1973</v>
      </c>
      <c r="C1125">
        <f t="shared" si="69"/>
        <v>10</v>
      </c>
      <c r="D1125" t="str">
        <f t="shared" si="70"/>
        <v>27-10-1973</v>
      </c>
      <c r="E1125" t="s">
        <v>36</v>
      </c>
      <c r="F1125" s="14" t="str">
        <f t="shared" si="68"/>
        <v>27-Oct-1973</v>
      </c>
      <c r="G1125">
        <v>27</v>
      </c>
      <c r="H1125">
        <f t="shared" si="71"/>
        <v>49</v>
      </c>
      <c r="I1125">
        <v>1</v>
      </c>
      <c r="J1125" s="7">
        <v>9282.48</v>
      </c>
      <c r="K1125" t="s">
        <v>12</v>
      </c>
      <c r="L1125" t="s">
        <v>11</v>
      </c>
      <c r="M1125" t="s">
        <v>167</v>
      </c>
    </row>
    <row r="1126" spans="1:13" x14ac:dyDescent="0.25">
      <c r="A1126" t="s">
        <v>1156</v>
      </c>
      <c r="B1126">
        <v>1971</v>
      </c>
      <c r="C1126">
        <f t="shared" si="69"/>
        <v>7</v>
      </c>
      <c r="D1126" t="str">
        <f t="shared" si="70"/>
        <v>2-7-1971</v>
      </c>
      <c r="E1126" t="s">
        <v>10</v>
      </c>
      <c r="F1126" s="14" t="str">
        <f t="shared" si="68"/>
        <v>2-Jul-1971</v>
      </c>
      <c r="G1126">
        <v>2</v>
      </c>
      <c r="H1126">
        <f t="shared" si="71"/>
        <v>51</v>
      </c>
      <c r="I1126">
        <v>0</v>
      </c>
      <c r="J1126" s="7">
        <v>9283.56</v>
      </c>
      <c r="K1126" t="s">
        <v>11</v>
      </c>
      <c r="L1126" t="s">
        <v>12</v>
      </c>
      <c r="M1126" t="s">
        <v>13</v>
      </c>
    </row>
    <row r="1127" spans="1:13" x14ac:dyDescent="0.25">
      <c r="A1127" t="s">
        <v>1157</v>
      </c>
      <c r="B1127">
        <v>1969</v>
      </c>
      <c r="C1127">
        <f t="shared" si="69"/>
        <v>11</v>
      </c>
      <c r="D1127" t="str">
        <f t="shared" si="70"/>
        <v>26-11-1969</v>
      </c>
      <c r="E1127" t="s">
        <v>15</v>
      </c>
      <c r="F1127" s="14" t="str">
        <f t="shared" si="68"/>
        <v>26-Nov-1969</v>
      </c>
      <c r="G1127">
        <v>26</v>
      </c>
      <c r="H1127">
        <f t="shared" si="71"/>
        <v>53</v>
      </c>
      <c r="I1127">
        <v>0</v>
      </c>
      <c r="J1127" s="7">
        <v>9285.8700000000008</v>
      </c>
      <c r="K1127" t="s">
        <v>11</v>
      </c>
      <c r="L1127" t="s">
        <v>12</v>
      </c>
      <c r="M1127" t="s">
        <v>13</v>
      </c>
    </row>
    <row r="1128" spans="1:13" x14ac:dyDescent="0.25">
      <c r="A1128" t="s">
        <v>1158</v>
      </c>
      <c r="B1128">
        <v>1973</v>
      </c>
      <c r="C1128">
        <f t="shared" si="69"/>
        <v>10</v>
      </c>
      <c r="D1128" t="str">
        <f t="shared" si="70"/>
        <v>16-10-1973</v>
      </c>
      <c r="E1128" t="s">
        <v>36</v>
      </c>
      <c r="F1128" s="14" t="str">
        <f t="shared" si="68"/>
        <v>16-Oct-1973</v>
      </c>
      <c r="G1128">
        <v>16</v>
      </c>
      <c r="H1128">
        <f t="shared" si="71"/>
        <v>49</v>
      </c>
      <c r="I1128">
        <v>1</v>
      </c>
      <c r="J1128" s="7">
        <v>9288.0300000000007</v>
      </c>
      <c r="K1128" t="s">
        <v>11</v>
      </c>
      <c r="L1128" t="s">
        <v>12</v>
      </c>
      <c r="M1128" t="s">
        <v>169</v>
      </c>
    </row>
    <row r="1129" spans="1:13" x14ac:dyDescent="0.25">
      <c r="A1129" t="s">
        <v>1159</v>
      </c>
      <c r="B1129">
        <v>1973</v>
      </c>
      <c r="C1129">
        <f t="shared" si="69"/>
        <v>9</v>
      </c>
      <c r="D1129" t="str">
        <f t="shared" si="70"/>
        <v>18-9-1973</v>
      </c>
      <c r="E1129" t="s">
        <v>20</v>
      </c>
      <c r="F1129" s="14" t="str">
        <f t="shared" si="68"/>
        <v>18-Sep-1973</v>
      </c>
      <c r="G1129">
        <v>18</v>
      </c>
      <c r="H1129">
        <f t="shared" si="71"/>
        <v>49</v>
      </c>
      <c r="I1129">
        <v>1</v>
      </c>
      <c r="J1129" s="7">
        <v>9290.14</v>
      </c>
      <c r="K1129" t="s">
        <v>12</v>
      </c>
      <c r="L1129" t="s">
        <v>12</v>
      </c>
      <c r="M1129" t="s">
        <v>167</v>
      </c>
    </row>
    <row r="1130" spans="1:13" x14ac:dyDescent="0.25">
      <c r="A1130" t="s">
        <v>1160</v>
      </c>
      <c r="B1130">
        <v>1976</v>
      </c>
      <c r="C1130">
        <f t="shared" si="69"/>
        <v>11</v>
      </c>
      <c r="D1130" t="str">
        <f t="shared" si="70"/>
        <v>3-11-1976</v>
      </c>
      <c r="E1130" t="s">
        <v>15</v>
      </c>
      <c r="F1130" s="14" t="str">
        <f t="shared" si="68"/>
        <v>3-Nov-1976</v>
      </c>
      <c r="G1130">
        <v>3</v>
      </c>
      <c r="H1130">
        <f t="shared" si="71"/>
        <v>46</v>
      </c>
      <c r="I1130">
        <v>3</v>
      </c>
      <c r="J1130" s="7">
        <v>9301.89</v>
      </c>
      <c r="K1130" t="s">
        <v>11</v>
      </c>
      <c r="L1130" t="s">
        <v>16</v>
      </c>
      <c r="M1130" t="s">
        <v>23</v>
      </c>
    </row>
    <row r="1131" spans="1:13" x14ac:dyDescent="0.25">
      <c r="A1131" t="s">
        <v>1161</v>
      </c>
      <c r="B1131">
        <v>1973</v>
      </c>
      <c r="C1131">
        <f t="shared" si="69"/>
        <v>10</v>
      </c>
      <c r="D1131" t="str">
        <f t="shared" si="70"/>
        <v>16-10-1973</v>
      </c>
      <c r="E1131" t="s">
        <v>36</v>
      </c>
      <c r="F1131" s="14" t="str">
        <f t="shared" si="68"/>
        <v>16-Oct-1973</v>
      </c>
      <c r="G1131">
        <v>16</v>
      </c>
      <c r="H1131">
        <f t="shared" si="71"/>
        <v>49</v>
      </c>
      <c r="I1131">
        <v>2</v>
      </c>
      <c r="J1131" s="7">
        <v>9304.7000000000007</v>
      </c>
      <c r="K1131" t="s">
        <v>12</v>
      </c>
      <c r="L1131" t="s">
        <v>12</v>
      </c>
      <c r="M1131" t="s">
        <v>13</v>
      </c>
    </row>
    <row r="1132" spans="1:13" x14ac:dyDescent="0.25">
      <c r="A1132" t="s">
        <v>1162</v>
      </c>
      <c r="B1132">
        <v>1963</v>
      </c>
      <c r="C1132">
        <f t="shared" si="69"/>
        <v>6</v>
      </c>
      <c r="D1132" t="str">
        <f t="shared" si="70"/>
        <v>8-6-1963</v>
      </c>
      <c r="E1132" t="s">
        <v>18</v>
      </c>
      <c r="F1132" s="14" t="str">
        <f t="shared" si="68"/>
        <v>8-Jun-1963</v>
      </c>
      <c r="G1132">
        <v>8</v>
      </c>
      <c r="H1132">
        <f t="shared" si="71"/>
        <v>60</v>
      </c>
      <c r="I1132">
        <v>0</v>
      </c>
      <c r="J1132" s="7">
        <v>9310.81</v>
      </c>
      <c r="K1132" t="s">
        <v>12</v>
      </c>
      <c r="L1132" t="s">
        <v>16</v>
      </c>
      <c r="M1132" t="s">
        <v>13</v>
      </c>
    </row>
    <row r="1133" spans="1:13" x14ac:dyDescent="0.25">
      <c r="A1133" t="s">
        <v>1163</v>
      </c>
      <c r="B1133">
        <v>1977</v>
      </c>
      <c r="C1133">
        <f t="shared" si="69"/>
        <v>10</v>
      </c>
      <c r="D1133" t="str">
        <f t="shared" si="70"/>
        <v>12-10-1977</v>
      </c>
      <c r="E1133" t="s">
        <v>36</v>
      </c>
      <c r="F1133" s="14" t="str">
        <f t="shared" si="68"/>
        <v>12-Oct-1977</v>
      </c>
      <c r="G1133">
        <v>12</v>
      </c>
      <c r="H1133">
        <f t="shared" si="71"/>
        <v>45</v>
      </c>
      <c r="I1133">
        <v>2</v>
      </c>
      <c r="J1133" s="7">
        <v>9315.41</v>
      </c>
      <c r="K1133" t="s">
        <v>11</v>
      </c>
      <c r="L1133" t="s">
        <v>16</v>
      </c>
      <c r="M1133" t="s">
        <v>246</v>
      </c>
    </row>
    <row r="1134" spans="1:13" x14ac:dyDescent="0.25">
      <c r="A1134" t="s">
        <v>1164</v>
      </c>
      <c r="B1134">
        <v>1988</v>
      </c>
      <c r="C1134">
        <f t="shared" si="69"/>
        <v>7</v>
      </c>
      <c r="D1134" t="str">
        <f t="shared" si="70"/>
        <v>9-7-1988</v>
      </c>
      <c r="E1134" t="s">
        <v>10</v>
      </c>
      <c r="F1134" s="14" t="str">
        <f t="shared" si="68"/>
        <v>9-Jul-1988</v>
      </c>
      <c r="G1134">
        <v>9</v>
      </c>
      <c r="H1134">
        <f t="shared" si="71"/>
        <v>34</v>
      </c>
      <c r="I1134">
        <v>3</v>
      </c>
      <c r="J1134" s="7">
        <v>9320.26</v>
      </c>
      <c r="K1134" t="s">
        <v>11</v>
      </c>
      <c r="L1134" t="s">
        <v>16</v>
      </c>
      <c r="M1134" t="s">
        <v>23</v>
      </c>
    </row>
    <row r="1135" spans="1:13" x14ac:dyDescent="0.25">
      <c r="A1135" t="s">
        <v>1165</v>
      </c>
      <c r="B1135">
        <v>1996</v>
      </c>
      <c r="C1135">
        <f t="shared" si="69"/>
        <v>10</v>
      </c>
      <c r="D1135" t="str">
        <f t="shared" si="70"/>
        <v>12-10-1996</v>
      </c>
      <c r="E1135" t="s">
        <v>36</v>
      </c>
      <c r="F1135" s="14" t="str">
        <f t="shared" si="68"/>
        <v>12-Oct-1996</v>
      </c>
      <c r="G1135">
        <v>12</v>
      </c>
      <c r="H1135">
        <f t="shared" si="71"/>
        <v>26</v>
      </c>
      <c r="I1135">
        <v>0</v>
      </c>
      <c r="J1135" s="7">
        <v>9338.61</v>
      </c>
      <c r="K1135" t="s">
        <v>11</v>
      </c>
      <c r="L1135" t="s">
        <v>16</v>
      </c>
      <c r="M1135" t="s">
        <v>534</v>
      </c>
    </row>
    <row r="1136" spans="1:13" x14ac:dyDescent="0.25">
      <c r="A1136" t="s">
        <v>1166</v>
      </c>
      <c r="B1136">
        <v>1988</v>
      </c>
      <c r="C1136">
        <f t="shared" si="69"/>
        <v>7</v>
      </c>
      <c r="D1136" t="str">
        <f t="shared" si="70"/>
        <v>1-7-1988</v>
      </c>
      <c r="E1136" t="s">
        <v>10</v>
      </c>
      <c r="F1136" s="14" t="str">
        <f t="shared" si="68"/>
        <v>1-Jul-1988</v>
      </c>
      <c r="G1136">
        <v>1</v>
      </c>
      <c r="H1136">
        <f t="shared" si="71"/>
        <v>34</v>
      </c>
      <c r="I1136">
        <v>3</v>
      </c>
      <c r="J1136" s="7">
        <v>9344.2000000000007</v>
      </c>
      <c r="K1136" t="s">
        <v>11</v>
      </c>
      <c r="L1136" t="s">
        <v>16</v>
      </c>
      <c r="M1136" t="s">
        <v>299</v>
      </c>
    </row>
    <row r="1137" spans="1:13" x14ac:dyDescent="0.25">
      <c r="A1137" t="s">
        <v>1167</v>
      </c>
      <c r="B1137">
        <v>1971</v>
      </c>
      <c r="C1137">
        <f t="shared" si="69"/>
        <v>10</v>
      </c>
      <c r="D1137" t="str">
        <f t="shared" si="70"/>
        <v>8-10-1971</v>
      </c>
      <c r="E1137" t="s">
        <v>36</v>
      </c>
      <c r="F1137" s="14" t="str">
        <f t="shared" si="68"/>
        <v>8-Oct-1971</v>
      </c>
      <c r="G1137">
        <v>8</v>
      </c>
      <c r="H1137">
        <f t="shared" si="71"/>
        <v>51</v>
      </c>
      <c r="I1137">
        <v>0</v>
      </c>
      <c r="J1137" s="7">
        <v>9361.33</v>
      </c>
      <c r="K1137" t="s">
        <v>12</v>
      </c>
      <c r="L1137" t="s">
        <v>16</v>
      </c>
      <c r="M1137" t="s">
        <v>167</v>
      </c>
    </row>
    <row r="1138" spans="1:13" x14ac:dyDescent="0.25">
      <c r="A1138" t="s">
        <v>1168</v>
      </c>
      <c r="B1138">
        <v>1969</v>
      </c>
      <c r="C1138">
        <f t="shared" si="69"/>
        <v>11</v>
      </c>
      <c r="D1138" t="str">
        <f t="shared" si="70"/>
        <v>24-11-1969</v>
      </c>
      <c r="E1138" t="s">
        <v>15</v>
      </c>
      <c r="F1138" s="14" t="str">
        <f t="shared" si="68"/>
        <v>24-Nov-1969</v>
      </c>
      <c r="G1138">
        <v>24</v>
      </c>
      <c r="H1138">
        <f t="shared" si="71"/>
        <v>53</v>
      </c>
      <c r="I1138">
        <v>0</v>
      </c>
      <c r="J1138" s="7">
        <v>9377.4500000000007</v>
      </c>
      <c r="K1138" t="s">
        <v>11</v>
      </c>
      <c r="L1138" t="s">
        <v>12</v>
      </c>
      <c r="M1138" t="s">
        <v>13</v>
      </c>
    </row>
    <row r="1139" spans="1:13" x14ac:dyDescent="0.25">
      <c r="A1139" t="s">
        <v>1169</v>
      </c>
      <c r="B1139">
        <v>1971</v>
      </c>
      <c r="C1139">
        <f t="shared" si="69"/>
        <v>11</v>
      </c>
      <c r="D1139" t="str">
        <f t="shared" si="70"/>
        <v>26-11-1971</v>
      </c>
      <c r="E1139" t="s">
        <v>15</v>
      </c>
      <c r="F1139" s="14" t="str">
        <f t="shared" si="68"/>
        <v>26-Nov-1971</v>
      </c>
      <c r="G1139">
        <v>26</v>
      </c>
      <c r="H1139">
        <f t="shared" si="71"/>
        <v>51</v>
      </c>
      <c r="I1139">
        <v>1</v>
      </c>
      <c r="J1139" s="7">
        <v>9377.9</v>
      </c>
      <c r="K1139" t="s">
        <v>11</v>
      </c>
      <c r="L1139" t="s">
        <v>16</v>
      </c>
      <c r="M1139" t="s">
        <v>13</v>
      </c>
    </row>
    <row r="1140" spans="1:13" x14ac:dyDescent="0.25">
      <c r="A1140" t="s">
        <v>1170</v>
      </c>
      <c r="B1140">
        <v>1975</v>
      </c>
      <c r="C1140">
        <f t="shared" si="69"/>
        <v>12</v>
      </c>
      <c r="D1140" t="str">
        <f t="shared" si="70"/>
        <v>2-12-1975</v>
      </c>
      <c r="E1140" t="s">
        <v>30</v>
      </c>
      <c r="F1140" s="14" t="str">
        <f t="shared" si="68"/>
        <v>2-Dec-1975</v>
      </c>
      <c r="G1140">
        <v>2</v>
      </c>
      <c r="H1140">
        <f t="shared" si="71"/>
        <v>47</v>
      </c>
      <c r="I1140">
        <v>1</v>
      </c>
      <c r="J1140" s="7">
        <v>9380.75</v>
      </c>
      <c r="K1140" t="s">
        <v>11</v>
      </c>
      <c r="L1140" t="s">
        <v>11</v>
      </c>
      <c r="M1140" t="s">
        <v>246</v>
      </c>
    </row>
    <row r="1141" spans="1:13" x14ac:dyDescent="0.25">
      <c r="A1141" t="s">
        <v>1171</v>
      </c>
      <c r="B1141">
        <v>1971</v>
      </c>
      <c r="C1141">
        <f t="shared" si="69"/>
        <v>12</v>
      </c>
      <c r="D1141" t="str">
        <f t="shared" si="70"/>
        <v>29-12-1971</v>
      </c>
      <c r="E1141" t="s">
        <v>30</v>
      </c>
      <c r="F1141" s="14" t="str">
        <f t="shared" si="68"/>
        <v>29-Dec-1971</v>
      </c>
      <c r="G1141">
        <v>29</v>
      </c>
      <c r="H1141">
        <f t="shared" si="71"/>
        <v>51</v>
      </c>
      <c r="I1141">
        <v>1</v>
      </c>
      <c r="J1141" s="7">
        <v>9386.16</v>
      </c>
      <c r="K1141" t="s">
        <v>12</v>
      </c>
      <c r="L1141" t="s">
        <v>11</v>
      </c>
      <c r="M1141" t="s">
        <v>13</v>
      </c>
    </row>
    <row r="1142" spans="1:13" x14ac:dyDescent="0.25">
      <c r="A1142" t="s">
        <v>1172</v>
      </c>
      <c r="B1142">
        <v>1971</v>
      </c>
      <c r="C1142">
        <f t="shared" si="69"/>
        <v>10</v>
      </c>
      <c r="D1142" t="str">
        <f t="shared" si="70"/>
        <v>20-10-1971</v>
      </c>
      <c r="E1142" t="s">
        <v>36</v>
      </c>
      <c r="F1142" s="14" t="str">
        <f t="shared" si="68"/>
        <v>20-Oct-1971</v>
      </c>
      <c r="G1142">
        <v>20</v>
      </c>
      <c r="H1142">
        <f t="shared" si="71"/>
        <v>51</v>
      </c>
      <c r="I1142">
        <v>1</v>
      </c>
      <c r="J1142" s="7">
        <v>9391.35</v>
      </c>
      <c r="K1142" t="s">
        <v>12</v>
      </c>
      <c r="L1142" t="s">
        <v>12</v>
      </c>
      <c r="M1142" t="s">
        <v>41</v>
      </c>
    </row>
    <row r="1143" spans="1:13" x14ac:dyDescent="0.25">
      <c r="A1143" t="s">
        <v>1173</v>
      </c>
      <c r="B1143">
        <v>1976</v>
      </c>
      <c r="C1143">
        <f t="shared" si="69"/>
        <v>10</v>
      </c>
      <c r="D1143" t="str">
        <f t="shared" si="70"/>
        <v>17-10-1976</v>
      </c>
      <c r="E1143" t="s">
        <v>36</v>
      </c>
      <c r="F1143" s="14" t="str">
        <f t="shared" si="68"/>
        <v>17-Oct-1976</v>
      </c>
      <c r="G1143">
        <v>17</v>
      </c>
      <c r="H1143">
        <f t="shared" si="71"/>
        <v>46</v>
      </c>
      <c r="I1143">
        <v>2</v>
      </c>
      <c r="J1143" s="7">
        <v>9411.01</v>
      </c>
      <c r="K1143" t="s">
        <v>11</v>
      </c>
      <c r="L1143" t="s">
        <v>12</v>
      </c>
      <c r="M1143" t="s">
        <v>246</v>
      </c>
    </row>
    <row r="1144" spans="1:13" x14ac:dyDescent="0.25">
      <c r="A1144" t="s">
        <v>1174</v>
      </c>
      <c r="B1144">
        <v>1976</v>
      </c>
      <c r="C1144">
        <f t="shared" si="69"/>
        <v>10</v>
      </c>
      <c r="D1144" t="str">
        <f t="shared" si="70"/>
        <v>30-10-1976</v>
      </c>
      <c r="E1144" t="s">
        <v>36</v>
      </c>
      <c r="F1144" s="14" t="str">
        <f t="shared" si="68"/>
        <v>30-Oct-1976</v>
      </c>
      <c r="G1144">
        <v>30</v>
      </c>
      <c r="H1144">
        <f t="shared" si="71"/>
        <v>46</v>
      </c>
      <c r="I1144">
        <v>3</v>
      </c>
      <c r="J1144" s="7">
        <v>9414.92</v>
      </c>
      <c r="K1144" t="s">
        <v>11</v>
      </c>
      <c r="L1144" t="s">
        <v>11</v>
      </c>
      <c r="M1144" t="s">
        <v>41</v>
      </c>
    </row>
    <row r="1145" spans="1:13" x14ac:dyDescent="0.25">
      <c r="A1145" t="s">
        <v>1175</v>
      </c>
      <c r="B1145">
        <v>1976</v>
      </c>
      <c r="C1145">
        <f t="shared" si="69"/>
        <v>11</v>
      </c>
      <c r="D1145" t="str">
        <f t="shared" si="70"/>
        <v>3-11-1976</v>
      </c>
      <c r="E1145" t="s">
        <v>15</v>
      </c>
      <c r="F1145" s="14" t="str">
        <f t="shared" si="68"/>
        <v>3-Nov-1976</v>
      </c>
      <c r="G1145">
        <v>3</v>
      </c>
      <c r="H1145">
        <f t="shared" si="71"/>
        <v>46</v>
      </c>
      <c r="I1145">
        <v>2</v>
      </c>
      <c r="J1145" s="7">
        <v>9432.93</v>
      </c>
      <c r="K1145" t="s">
        <v>11</v>
      </c>
      <c r="L1145" t="s">
        <v>16</v>
      </c>
      <c r="M1145" t="s">
        <v>246</v>
      </c>
    </row>
    <row r="1146" spans="1:13" x14ac:dyDescent="0.25">
      <c r="A1146" t="s">
        <v>1176</v>
      </c>
      <c r="B1146">
        <v>1974</v>
      </c>
      <c r="C1146">
        <f t="shared" si="69"/>
        <v>11</v>
      </c>
      <c r="D1146" t="str">
        <f t="shared" si="70"/>
        <v>27-11-1974</v>
      </c>
      <c r="E1146" t="s">
        <v>15</v>
      </c>
      <c r="F1146" s="14" t="str">
        <f t="shared" si="68"/>
        <v>27-Nov-1974</v>
      </c>
      <c r="G1146">
        <v>27</v>
      </c>
      <c r="H1146">
        <f t="shared" si="71"/>
        <v>48</v>
      </c>
      <c r="I1146">
        <v>1</v>
      </c>
      <c r="J1146" s="7">
        <v>9447.25</v>
      </c>
      <c r="K1146" t="s">
        <v>11</v>
      </c>
      <c r="L1146" t="s">
        <v>16</v>
      </c>
      <c r="M1146" t="s">
        <v>246</v>
      </c>
    </row>
    <row r="1147" spans="1:13" x14ac:dyDescent="0.25">
      <c r="A1147" t="s">
        <v>1177</v>
      </c>
      <c r="B1147">
        <v>1974</v>
      </c>
      <c r="C1147">
        <f t="shared" si="69"/>
        <v>6</v>
      </c>
      <c r="D1147" t="str">
        <f t="shared" si="70"/>
        <v>8-6-1974</v>
      </c>
      <c r="E1147" t="s">
        <v>18</v>
      </c>
      <c r="F1147" s="14" t="str">
        <f t="shared" si="68"/>
        <v>8-Jun-1974</v>
      </c>
      <c r="G1147">
        <v>8</v>
      </c>
      <c r="H1147">
        <f t="shared" si="71"/>
        <v>49</v>
      </c>
      <c r="I1147">
        <v>1</v>
      </c>
      <c r="J1147" s="7">
        <v>9447.3799999999992</v>
      </c>
      <c r="K1147" t="s">
        <v>11</v>
      </c>
      <c r="L1147" t="s">
        <v>12</v>
      </c>
      <c r="M1147" t="s">
        <v>246</v>
      </c>
    </row>
    <row r="1148" spans="1:13" x14ac:dyDescent="0.25">
      <c r="A1148" t="s">
        <v>1178</v>
      </c>
      <c r="B1148">
        <v>1987</v>
      </c>
      <c r="C1148">
        <f t="shared" si="69"/>
        <v>11</v>
      </c>
      <c r="D1148" t="str">
        <f t="shared" si="70"/>
        <v>14-11-1987</v>
      </c>
      <c r="E1148" t="s">
        <v>15</v>
      </c>
      <c r="F1148" s="14" t="str">
        <f t="shared" si="68"/>
        <v>14-Nov-1987</v>
      </c>
      <c r="G1148">
        <v>14</v>
      </c>
      <c r="H1148">
        <f t="shared" si="71"/>
        <v>35</v>
      </c>
      <c r="I1148">
        <v>3</v>
      </c>
      <c r="J1148" s="7">
        <v>9448.42</v>
      </c>
      <c r="K1148" t="s">
        <v>11</v>
      </c>
      <c r="L1148" t="s">
        <v>12</v>
      </c>
      <c r="M1148" t="s">
        <v>299</v>
      </c>
    </row>
    <row r="1149" spans="1:13" x14ac:dyDescent="0.25">
      <c r="A1149" t="s">
        <v>1179</v>
      </c>
      <c r="B1149">
        <v>1979</v>
      </c>
      <c r="C1149">
        <f t="shared" si="69"/>
        <v>7</v>
      </c>
      <c r="D1149" t="str">
        <f t="shared" si="70"/>
        <v>17-7-1979</v>
      </c>
      <c r="E1149" t="s">
        <v>10</v>
      </c>
      <c r="F1149" s="14" t="str">
        <f t="shared" si="68"/>
        <v>17-Jul-1979</v>
      </c>
      <c r="G1149">
        <v>17</v>
      </c>
      <c r="H1149">
        <f t="shared" si="71"/>
        <v>43</v>
      </c>
      <c r="I1149">
        <v>2</v>
      </c>
      <c r="J1149" s="7">
        <v>9453.92</v>
      </c>
      <c r="K1149" t="s">
        <v>11</v>
      </c>
      <c r="L1149" t="s">
        <v>11</v>
      </c>
      <c r="M1149" t="s">
        <v>299</v>
      </c>
    </row>
    <row r="1150" spans="1:13" x14ac:dyDescent="0.25">
      <c r="A1150" t="s">
        <v>1180</v>
      </c>
      <c r="B1150">
        <v>1969</v>
      </c>
      <c r="C1150">
        <f t="shared" si="69"/>
        <v>6</v>
      </c>
      <c r="D1150" t="str">
        <f t="shared" si="70"/>
        <v>4-6-1969</v>
      </c>
      <c r="E1150" t="s">
        <v>18</v>
      </c>
      <c r="F1150" s="14" t="str">
        <f t="shared" si="68"/>
        <v>4-Jun-1969</v>
      </c>
      <c r="G1150">
        <v>4</v>
      </c>
      <c r="H1150">
        <f t="shared" si="71"/>
        <v>54</v>
      </c>
      <c r="I1150">
        <v>0</v>
      </c>
      <c r="J1150" s="7">
        <v>9487.64</v>
      </c>
      <c r="K1150" t="s">
        <v>11</v>
      </c>
      <c r="L1150" t="s">
        <v>11</v>
      </c>
      <c r="M1150" t="s">
        <v>13</v>
      </c>
    </row>
    <row r="1151" spans="1:13" x14ac:dyDescent="0.25">
      <c r="A1151" t="s">
        <v>1181</v>
      </c>
      <c r="B1151">
        <v>1976</v>
      </c>
      <c r="C1151">
        <f t="shared" si="69"/>
        <v>11</v>
      </c>
      <c r="D1151" t="str">
        <f t="shared" si="70"/>
        <v>28-11-1976</v>
      </c>
      <c r="E1151" t="s">
        <v>15</v>
      </c>
      <c r="F1151" s="14" t="str">
        <f t="shared" si="68"/>
        <v>28-Nov-1976</v>
      </c>
      <c r="G1151">
        <v>28</v>
      </c>
      <c r="H1151">
        <f t="shared" si="71"/>
        <v>46</v>
      </c>
      <c r="I1151">
        <v>3</v>
      </c>
      <c r="J1151" s="7">
        <v>9500.57</v>
      </c>
      <c r="K1151" t="s">
        <v>11</v>
      </c>
      <c r="L1151" t="s">
        <v>12</v>
      </c>
      <c r="M1151" t="s">
        <v>355</v>
      </c>
    </row>
    <row r="1152" spans="1:13" x14ac:dyDescent="0.25">
      <c r="A1152" t="s">
        <v>1182</v>
      </c>
      <c r="B1152">
        <v>1969</v>
      </c>
      <c r="C1152">
        <f t="shared" si="69"/>
        <v>8</v>
      </c>
      <c r="D1152" t="str">
        <f t="shared" si="70"/>
        <v>24-8-1969</v>
      </c>
      <c r="E1152" t="s">
        <v>34</v>
      </c>
      <c r="F1152" s="14" t="str">
        <f t="shared" si="68"/>
        <v>24-Aug-1969</v>
      </c>
      <c r="G1152">
        <v>24</v>
      </c>
      <c r="H1152">
        <f t="shared" si="71"/>
        <v>53</v>
      </c>
      <c r="I1152">
        <v>0</v>
      </c>
      <c r="J1152" s="7">
        <v>9504.31</v>
      </c>
      <c r="K1152" t="s">
        <v>12</v>
      </c>
      <c r="L1152" t="s">
        <v>11</v>
      </c>
      <c r="M1152" t="s">
        <v>13</v>
      </c>
    </row>
    <row r="1153" spans="1:13" x14ac:dyDescent="0.25">
      <c r="A1153" t="s">
        <v>1183</v>
      </c>
      <c r="B1153">
        <v>1992</v>
      </c>
      <c r="C1153">
        <f t="shared" si="69"/>
        <v>8</v>
      </c>
      <c r="D1153" t="str">
        <f t="shared" si="70"/>
        <v>22-8-1992</v>
      </c>
      <c r="E1153" t="s">
        <v>34</v>
      </c>
      <c r="F1153" s="14" t="str">
        <f t="shared" si="68"/>
        <v>22-Aug-1992</v>
      </c>
      <c r="G1153">
        <v>22</v>
      </c>
      <c r="H1153">
        <f t="shared" si="71"/>
        <v>30</v>
      </c>
      <c r="I1153">
        <v>0</v>
      </c>
      <c r="J1153" s="7">
        <v>9507.68</v>
      </c>
      <c r="K1153" t="s">
        <v>11</v>
      </c>
      <c r="L1153" t="s">
        <v>16</v>
      </c>
      <c r="M1153" t="s">
        <v>23</v>
      </c>
    </row>
    <row r="1154" spans="1:13" x14ac:dyDescent="0.25">
      <c r="A1154" t="s">
        <v>1184</v>
      </c>
      <c r="B1154">
        <v>1971</v>
      </c>
      <c r="C1154">
        <f t="shared" si="69"/>
        <v>11</v>
      </c>
      <c r="D1154" t="str">
        <f t="shared" si="70"/>
        <v>29-11-1971</v>
      </c>
      <c r="E1154" t="s">
        <v>15</v>
      </c>
      <c r="F1154" s="14" t="str">
        <f t="shared" ref="F1154:F1217" si="72">CONCATENATE(G1154,"-",E1154,"-",B1154)</f>
        <v>29-Nov-1971</v>
      </c>
      <c r="G1154">
        <v>29</v>
      </c>
      <c r="H1154">
        <f t="shared" si="71"/>
        <v>51</v>
      </c>
      <c r="I1154">
        <v>0</v>
      </c>
      <c r="J1154" s="7">
        <v>9528.9</v>
      </c>
      <c r="K1154" t="s">
        <v>11</v>
      </c>
      <c r="L1154" t="s">
        <v>11</v>
      </c>
      <c r="M1154" t="s">
        <v>41</v>
      </c>
    </row>
    <row r="1155" spans="1:13" x14ac:dyDescent="0.25">
      <c r="A1155" t="s">
        <v>1185</v>
      </c>
      <c r="B1155">
        <v>1973</v>
      </c>
      <c r="C1155">
        <f t="shared" ref="C1155:C1218" si="73">MONTH(DATEVALUE(F1155))</f>
        <v>12</v>
      </c>
      <c r="D1155" t="str">
        <f t="shared" ref="D1155:D1218" si="74">CONCATENATE(G1155,"-",C1155,"-",B1155)</f>
        <v>21-12-1973</v>
      </c>
      <c r="E1155" t="s">
        <v>30</v>
      </c>
      <c r="F1155" s="14" t="str">
        <f t="shared" si="72"/>
        <v>21-Dec-1973</v>
      </c>
      <c r="G1155">
        <v>21</v>
      </c>
      <c r="H1155">
        <f t="shared" si="71"/>
        <v>49</v>
      </c>
      <c r="I1155">
        <v>0</v>
      </c>
      <c r="J1155" s="7">
        <v>9538.65</v>
      </c>
      <c r="K1155" t="s">
        <v>11</v>
      </c>
      <c r="L1155" t="s">
        <v>12</v>
      </c>
      <c r="M1155" t="s">
        <v>299</v>
      </c>
    </row>
    <row r="1156" spans="1:13" x14ac:dyDescent="0.25">
      <c r="A1156" t="s">
        <v>1186</v>
      </c>
      <c r="B1156">
        <v>1975</v>
      </c>
      <c r="C1156">
        <f t="shared" si="73"/>
        <v>7</v>
      </c>
      <c r="D1156" t="str">
        <f t="shared" si="74"/>
        <v>28-7-1975</v>
      </c>
      <c r="E1156" t="s">
        <v>10</v>
      </c>
      <c r="F1156" s="14" t="str">
        <f t="shared" si="72"/>
        <v>28-Jul-1975</v>
      </c>
      <c r="G1156">
        <v>28</v>
      </c>
      <c r="H1156">
        <f t="shared" si="71"/>
        <v>47</v>
      </c>
      <c r="I1156">
        <v>1</v>
      </c>
      <c r="J1156" s="7">
        <v>9540.17</v>
      </c>
      <c r="K1156" t="s">
        <v>11</v>
      </c>
      <c r="L1156" t="s">
        <v>11</v>
      </c>
      <c r="M1156" t="s">
        <v>246</v>
      </c>
    </row>
    <row r="1157" spans="1:13" x14ac:dyDescent="0.25">
      <c r="A1157" t="s">
        <v>1187</v>
      </c>
      <c r="B1157">
        <v>1972</v>
      </c>
      <c r="C1157">
        <f t="shared" si="73"/>
        <v>9</v>
      </c>
      <c r="D1157" t="str">
        <f t="shared" si="74"/>
        <v>22-9-1972</v>
      </c>
      <c r="E1157" t="s">
        <v>20</v>
      </c>
      <c r="F1157" s="14" t="str">
        <f t="shared" si="72"/>
        <v>22-Sep-1972</v>
      </c>
      <c r="G1157">
        <v>22</v>
      </c>
      <c r="H1157">
        <f t="shared" ref="H1157:H1220" si="75">DATEDIF(F1157,$P$2,"Y")</f>
        <v>50</v>
      </c>
      <c r="I1157">
        <v>0</v>
      </c>
      <c r="J1157" s="7">
        <v>9541.7000000000007</v>
      </c>
      <c r="K1157" t="s">
        <v>11</v>
      </c>
      <c r="L1157" t="s">
        <v>16</v>
      </c>
      <c r="M1157" t="s">
        <v>246</v>
      </c>
    </row>
    <row r="1158" spans="1:13" x14ac:dyDescent="0.25">
      <c r="A1158" t="s">
        <v>1188</v>
      </c>
      <c r="B1158">
        <v>1972</v>
      </c>
      <c r="C1158">
        <f t="shared" si="73"/>
        <v>9</v>
      </c>
      <c r="D1158" t="str">
        <f t="shared" si="74"/>
        <v>22-9-1972</v>
      </c>
      <c r="E1158" t="s">
        <v>20</v>
      </c>
      <c r="F1158" s="14" t="str">
        <f t="shared" si="72"/>
        <v>22-Sep-1972</v>
      </c>
      <c r="G1158">
        <v>22</v>
      </c>
      <c r="H1158">
        <f t="shared" si="75"/>
        <v>50</v>
      </c>
      <c r="I1158">
        <v>1</v>
      </c>
      <c r="J1158" s="7">
        <v>9549.57</v>
      </c>
      <c r="K1158" t="s">
        <v>11</v>
      </c>
      <c r="L1158" t="s">
        <v>16</v>
      </c>
      <c r="M1158" t="s">
        <v>13</v>
      </c>
    </row>
    <row r="1159" spans="1:13" x14ac:dyDescent="0.25">
      <c r="A1159" t="s">
        <v>1189</v>
      </c>
      <c r="B1159">
        <v>1974</v>
      </c>
      <c r="C1159">
        <f t="shared" si="73"/>
        <v>8</v>
      </c>
      <c r="D1159" t="str">
        <f t="shared" si="74"/>
        <v>14-8-1974</v>
      </c>
      <c r="E1159" t="s">
        <v>34</v>
      </c>
      <c r="F1159" s="14" t="str">
        <f t="shared" si="72"/>
        <v>14-Aug-1974</v>
      </c>
      <c r="G1159">
        <v>14</v>
      </c>
      <c r="H1159">
        <f t="shared" si="75"/>
        <v>48</v>
      </c>
      <c r="I1159">
        <v>3</v>
      </c>
      <c r="J1159" s="7">
        <v>9563.0300000000007</v>
      </c>
      <c r="K1159" t="s">
        <v>12</v>
      </c>
      <c r="L1159" t="s">
        <v>16</v>
      </c>
      <c r="M1159" t="s">
        <v>41</v>
      </c>
    </row>
    <row r="1160" spans="1:13" x14ac:dyDescent="0.25">
      <c r="A1160" t="s">
        <v>1190</v>
      </c>
      <c r="B1160">
        <v>1973</v>
      </c>
      <c r="C1160">
        <f t="shared" si="73"/>
        <v>12</v>
      </c>
      <c r="D1160" t="str">
        <f t="shared" si="74"/>
        <v>1-12-1973</v>
      </c>
      <c r="E1160" t="s">
        <v>30</v>
      </c>
      <c r="F1160" s="14" t="str">
        <f t="shared" si="72"/>
        <v>1-Dec-1973</v>
      </c>
      <c r="G1160">
        <v>1</v>
      </c>
      <c r="H1160">
        <f t="shared" si="75"/>
        <v>49</v>
      </c>
      <c r="I1160">
        <v>1</v>
      </c>
      <c r="J1160" s="7">
        <v>9566.99</v>
      </c>
      <c r="K1160" t="s">
        <v>11</v>
      </c>
      <c r="L1160" t="s">
        <v>16</v>
      </c>
      <c r="M1160" t="s">
        <v>23</v>
      </c>
    </row>
    <row r="1161" spans="1:13" x14ac:dyDescent="0.25">
      <c r="A1161" t="s">
        <v>1191</v>
      </c>
      <c r="B1161">
        <v>1966</v>
      </c>
      <c r="C1161">
        <f t="shared" si="73"/>
        <v>12</v>
      </c>
      <c r="D1161" t="str">
        <f t="shared" si="74"/>
        <v>4-12-1966</v>
      </c>
      <c r="E1161" t="s">
        <v>30</v>
      </c>
      <c r="F1161" s="14" t="str">
        <f t="shared" si="72"/>
        <v>4-Dec-1966</v>
      </c>
      <c r="G1161">
        <v>4</v>
      </c>
      <c r="H1161">
        <f t="shared" si="75"/>
        <v>56</v>
      </c>
      <c r="I1161">
        <v>0</v>
      </c>
      <c r="J1161" s="7">
        <v>9582.5400000000009</v>
      </c>
      <c r="K1161" t="s">
        <v>12</v>
      </c>
      <c r="L1161" t="s">
        <v>11</v>
      </c>
      <c r="M1161" t="s">
        <v>13</v>
      </c>
    </row>
    <row r="1162" spans="1:13" x14ac:dyDescent="0.25">
      <c r="A1162" t="s">
        <v>1192</v>
      </c>
      <c r="B1162">
        <v>1973</v>
      </c>
      <c r="C1162">
        <f t="shared" si="73"/>
        <v>11</v>
      </c>
      <c r="D1162" t="str">
        <f t="shared" si="74"/>
        <v>28-11-1973</v>
      </c>
      <c r="E1162" t="s">
        <v>15</v>
      </c>
      <c r="F1162" s="14" t="str">
        <f t="shared" si="72"/>
        <v>28-Nov-1973</v>
      </c>
      <c r="G1162">
        <v>28</v>
      </c>
      <c r="H1162">
        <f t="shared" si="75"/>
        <v>49</v>
      </c>
      <c r="I1162">
        <v>1</v>
      </c>
      <c r="J1162" s="7">
        <v>9583.89</v>
      </c>
      <c r="K1162" t="s">
        <v>11</v>
      </c>
      <c r="L1162" t="s">
        <v>12</v>
      </c>
      <c r="M1162" t="s">
        <v>23</v>
      </c>
    </row>
    <row r="1163" spans="1:13" x14ac:dyDescent="0.25">
      <c r="A1163" t="s">
        <v>1193</v>
      </c>
      <c r="B1163">
        <v>1981</v>
      </c>
      <c r="C1163">
        <f t="shared" si="73"/>
        <v>10</v>
      </c>
      <c r="D1163" t="str">
        <f t="shared" si="74"/>
        <v>18-10-1981</v>
      </c>
      <c r="E1163" t="s">
        <v>36</v>
      </c>
      <c r="F1163" s="14" t="str">
        <f t="shared" si="72"/>
        <v>18-Oct-1981</v>
      </c>
      <c r="G1163">
        <v>18</v>
      </c>
      <c r="H1163">
        <f t="shared" si="75"/>
        <v>41</v>
      </c>
      <c r="I1163">
        <v>1</v>
      </c>
      <c r="J1163" s="7">
        <v>9584.0400000000009</v>
      </c>
      <c r="K1163" t="s">
        <v>11</v>
      </c>
      <c r="L1163" t="s">
        <v>16</v>
      </c>
      <c r="M1163" t="s">
        <v>299</v>
      </c>
    </row>
    <row r="1164" spans="1:13" x14ac:dyDescent="0.25">
      <c r="A1164" t="s">
        <v>1194</v>
      </c>
      <c r="B1164">
        <v>1964</v>
      </c>
      <c r="C1164">
        <f t="shared" si="73"/>
        <v>12</v>
      </c>
      <c r="D1164" t="str">
        <f t="shared" si="74"/>
        <v>15-12-1964</v>
      </c>
      <c r="E1164" t="s">
        <v>30</v>
      </c>
      <c r="F1164" s="14" t="str">
        <f t="shared" si="72"/>
        <v>15-Dec-1964</v>
      </c>
      <c r="G1164">
        <v>15</v>
      </c>
      <c r="H1164">
        <f t="shared" si="75"/>
        <v>58</v>
      </c>
      <c r="I1164">
        <v>0</v>
      </c>
      <c r="J1164" s="7">
        <v>9597.6299999999992</v>
      </c>
      <c r="K1164" t="s">
        <v>12</v>
      </c>
      <c r="L1164" t="s">
        <v>12</v>
      </c>
      <c r="M1164" t="s">
        <v>13</v>
      </c>
    </row>
    <row r="1165" spans="1:13" x14ac:dyDescent="0.25">
      <c r="A1165" t="s">
        <v>1195</v>
      </c>
      <c r="B1165">
        <v>1972</v>
      </c>
      <c r="C1165">
        <f t="shared" si="73"/>
        <v>12</v>
      </c>
      <c r="D1165" t="str">
        <f t="shared" si="74"/>
        <v>27-12-1972</v>
      </c>
      <c r="E1165" t="s">
        <v>30</v>
      </c>
      <c r="F1165" s="14" t="str">
        <f t="shared" si="72"/>
        <v>27-Dec-1972</v>
      </c>
      <c r="G1165">
        <v>27</v>
      </c>
      <c r="H1165">
        <f t="shared" si="75"/>
        <v>50</v>
      </c>
      <c r="I1165">
        <v>1</v>
      </c>
      <c r="J1165" s="7">
        <v>9617.66</v>
      </c>
      <c r="K1165" t="s">
        <v>12</v>
      </c>
      <c r="L1165" t="s">
        <v>12</v>
      </c>
      <c r="M1165" t="s">
        <v>167</v>
      </c>
    </row>
    <row r="1166" spans="1:13" x14ac:dyDescent="0.25">
      <c r="A1166" t="s">
        <v>1196</v>
      </c>
      <c r="B1166">
        <v>1982</v>
      </c>
      <c r="C1166">
        <f t="shared" si="73"/>
        <v>8</v>
      </c>
      <c r="D1166" t="str">
        <f t="shared" si="74"/>
        <v>29-8-1982</v>
      </c>
      <c r="E1166" t="s">
        <v>34</v>
      </c>
      <c r="F1166" s="14" t="str">
        <f t="shared" si="72"/>
        <v>29-Aug-1982</v>
      </c>
      <c r="G1166">
        <v>29</v>
      </c>
      <c r="H1166">
        <f t="shared" si="75"/>
        <v>40</v>
      </c>
      <c r="I1166">
        <v>3</v>
      </c>
      <c r="J1166" s="7">
        <v>9619.18</v>
      </c>
      <c r="K1166" t="s">
        <v>11</v>
      </c>
      <c r="L1166" t="s">
        <v>16</v>
      </c>
      <c r="M1166" t="s">
        <v>199</v>
      </c>
    </row>
    <row r="1167" spans="1:13" x14ac:dyDescent="0.25">
      <c r="A1167" t="s">
        <v>1197</v>
      </c>
      <c r="B1167">
        <v>1975</v>
      </c>
      <c r="C1167">
        <f t="shared" si="73"/>
        <v>10</v>
      </c>
      <c r="D1167" t="str">
        <f t="shared" si="74"/>
        <v>29-10-1975</v>
      </c>
      <c r="E1167" t="s">
        <v>36</v>
      </c>
      <c r="F1167" s="14" t="str">
        <f t="shared" si="72"/>
        <v>29-Oct-1975</v>
      </c>
      <c r="G1167">
        <v>29</v>
      </c>
      <c r="H1167">
        <f t="shared" si="75"/>
        <v>47</v>
      </c>
      <c r="I1167">
        <v>3</v>
      </c>
      <c r="J1167" s="7">
        <v>9620.33</v>
      </c>
      <c r="K1167" t="s">
        <v>12</v>
      </c>
      <c r="L1167" t="s">
        <v>12</v>
      </c>
      <c r="M1167" t="s">
        <v>23</v>
      </c>
    </row>
    <row r="1168" spans="1:13" x14ac:dyDescent="0.25">
      <c r="A1168" t="s">
        <v>1198</v>
      </c>
      <c r="B1168">
        <v>1970</v>
      </c>
      <c r="C1168">
        <f t="shared" si="73"/>
        <v>12</v>
      </c>
      <c r="D1168" t="str">
        <f t="shared" si="74"/>
        <v>16-12-1970</v>
      </c>
      <c r="E1168" t="s">
        <v>30</v>
      </c>
      <c r="F1168" s="14" t="str">
        <f t="shared" si="72"/>
        <v>16-Dec-1970</v>
      </c>
      <c r="G1168">
        <v>16</v>
      </c>
      <c r="H1168">
        <f t="shared" si="75"/>
        <v>52</v>
      </c>
      <c r="I1168">
        <v>0</v>
      </c>
      <c r="J1168" s="7">
        <v>9625.92</v>
      </c>
      <c r="K1168" t="s">
        <v>11</v>
      </c>
      <c r="L1168" t="s">
        <v>12</v>
      </c>
      <c r="M1168" t="s">
        <v>41</v>
      </c>
    </row>
    <row r="1169" spans="1:13" x14ac:dyDescent="0.25">
      <c r="A1169" t="s">
        <v>1199</v>
      </c>
      <c r="B1169">
        <v>1998</v>
      </c>
      <c r="C1169">
        <f t="shared" si="73"/>
        <v>6</v>
      </c>
      <c r="D1169" t="str">
        <f t="shared" si="74"/>
        <v>23-6-1998</v>
      </c>
      <c r="E1169" t="s">
        <v>18</v>
      </c>
      <c r="F1169" s="14" t="str">
        <f t="shared" si="72"/>
        <v>23-Jun-1998</v>
      </c>
      <c r="G1169">
        <v>23</v>
      </c>
      <c r="H1169">
        <f t="shared" si="75"/>
        <v>24</v>
      </c>
      <c r="I1169">
        <v>0</v>
      </c>
      <c r="J1169" s="7">
        <v>9628.7900000000009</v>
      </c>
      <c r="K1169" t="s">
        <v>11</v>
      </c>
      <c r="L1169" t="s">
        <v>11</v>
      </c>
      <c r="M1169" t="s">
        <v>534</v>
      </c>
    </row>
    <row r="1170" spans="1:13" x14ac:dyDescent="0.25">
      <c r="A1170" t="s">
        <v>1200</v>
      </c>
      <c r="B1170">
        <v>1979</v>
      </c>
      <c r="C1170">
        <f t="shared" si="73"/>
        <v>12</v>
      </c>
      <c r="D1170" t="str">
        <f t="shared" si="74"/>
        <v>19-12-1979</v>
      </c>
      <c r="E1170" t="s">
        <v>30</v>
      </c>
      <c r="F1170" s="14" t="str">
        <f t="shared" si="72"/>
        <v>19-Dec-1979</v>
      </c>
      <c r="G1170">
        <v>19</v>
      </c>
      <c r="H1170">
        <f t="shared" si="75"/>
        <v>43</v>
      </c>
      <c r="I1170">
        <v>2</v>
      </c>
      <c r="J1170" s="7">
        <v>9630.2999999999993</v>
      </c>
      <c r="K1170" t="s">
        <v>11</v>
      </c>
      <c r="L1170" t="s">
        <v>11</v>
      </c>
      <c r="M1170" t="s">
        <v>299</v>
      </c>
    </row>
    <row r="1171" spans="1:13" x14ac:dyDescent="0.25">
      <c r="A1171" t="s">
        <v>1201</v>
      </c>
      <c r="B1171">
        <v>1972</v>
      </c>
      <c r="C1171">
        <f t="shared" si="73"/>
        <v>10</v>
      </c>
      <c r="D1171" t="str">
        <f t="shared" si="74"/>
        <v>23-10-1972</v>
      </c>
      <c r="E1171" t="s">
        <v>36</v>
      </c>
      <c r="F1171" s="14" t="str">
        <f t="shared" si="72"/>
        <v>23-Oct-1972</v>
      </c>
      <c r="G1171">
        <v>23</v>
      </c>
      <c r="H1171">
        <f t="shared" si="75"/>
        <v>50</v>
      </c>
      <c r="I1171">
        <v>2</v>
      </c>
      <c r="J1171" s="7">
        <v>9630.4</v>
      </c>
      <c r="K1171" t="s">
        <v>11</v>
      </c>
      <c r="L1171" t="s">
        <v>11</v>
      </c>
      <c r="M1171" t="s">
        <v>41</v>
      </c>
    </row>
    <row r="1172" spans="1:13" x14ac:dyDescent="0.25">
      <c r="A1172" t="s">
        <v>1202</v>
      </c>
      <c r="B1172">
        <v>1968</v>
      </c>
      <c r="C1172">
        <f t="shared" si="73"/>
        <v>6</v>
      </c>
      <c r="D1172" t="str">
        <f t="shared" si="74"/>
        <v>22-6-1968</v>
      </c>
      <c r="E1172" t="s">
        <v>18</v>
      </c>
      <c r="F1172" s="14" t="str">
        <f t="shared" si="72"/>
        <v>22-Jun-1968</v>
      </c>
      <c r="G1172">
        <v>22</v>
      </c>
      <c r="H1172">
        <f t="shared" si="75"/>
        <v>54</v>
      </c>
      <c r="I1172">
        <v>0</v>
      </c>
      <c r="J1172" s="7">
        <v>9630.91</v>
      </c>
      <c r="K1172" t="s">
        <v>12</v>
      </c>
      <c r="L1172" t="s">
        <v>11</v>
      </c>
      <c r="M1172" t="s">
        <v>13</v>
      </c>
    </row>
    <row r="1173" spans="1:13" x14ac:dyDescent="0.25">
      <c r="A1173" t="s">
        <v>1203</v>
      </c>
      <c r="B1173">
        <v>1970</v>
      </c>
      <c r="C1173">
        <f t="shared" si="73"/>
        <v>9</v>
      </c>
      <c r="D1173" t="str">
        <f t="shared" si="74"/>
        <v>30-9-1970</v>
      </c>
      <c r="E1173" t="s">
        <v>20</v>
      </c>
      <c r="F1173" s="14" t="str">
        <f t="shared" si="72"/>
        <v>30-Sep-1970</v>
      </c>
      <c r="G1173">
        <v>30</v>
      </c>
      <c r="H1173">
        <f t="shared" si="75"/>
        <v>52</v>
      </c>
      <c r="I1173">
        <v>0</v>
      </c>
      <c r="J1173" s="7">
        <v>9634.5400000000009</v>
      </c>
      <c r="K1173" t="s">
        <v>11</v>
      </c>
      <c r="L1173" t="s">
        <v>11</v>
      </c>
      <c r="M1173" t="s">
        <v>41</v>
      </c>
    </row>
    <row r="1174" spans="1:13" x14ac:dyDescent="0.25">
      <c r="A1174" t="s">
        <v>1204</v>
      </c>
      <c r="B1174">
        <v>1971</v>
      </c>
      <c r="C1174">
        <f t="shared" si="73"/>
        <v>7</v>
      </c>
      <c r="D1174" t="str">
        <f t="shared" si="74"/>
        <v>19-7-1971</v>
      </c>
      <c r="E1174" t="s">
        <v>10</v>
      </c>
      <c r="F1174" s="14" t="str">
        <f t="shared" si="72"/>
        <v>19-Jul-1971</v>
      </c>
      <c r="G1174">
        <v>19</v>
      </c>
      <c r="H1174">
        <f t="shared" si="75"/>
        <v>51</v>
      </c>
      <c r="I1174">
        <v>0</v>
      </c>
      <c r="J1174" s="7">
        <v>9644.25</v>
      </c>
      <c r="K1174" t="s">
        <v>11</v>
      </c>
      <c r="L1174" t="s">
        <v>16</v>
      </c>
      <c r="M1174" t="s">
        <v>23</v>
      </c>
    </row>
    <row r="1175" spans="1:13" x14ac:dyDescent="0.25">
      <c r="A1175" t="s">
        <v>1205</v>
      </c>
      <c r="B1175">
        <v>1974</v>
      </c>
      <c r="C1175">
        <f t="shared" si="73"/>
        <v>7</v>
      </c>
      <c r="D1175" t="str">
        <f t="shared" si="74"/>
        <v>8-7-1974</v>
      </c>
      <c r="E1175" t="s">
        <v>10</v>
      </c>
      <c r="F1175" s="14" t="str">
        <f t="shared" si="72"/>
        <v>8-Jul-1974</v>
      </c>
      <c r="G1175">
        <v>8</v>
      </c>
      <c r="H1175">
        <f t="shared" si="75"/>
        <v>48</v>
      </c>
      <c r="I1175">
        <v>0</v>
      </c>
      <c r="J1175" s="7">
        <v>9653.81</v>
      </c>
      <c r="K1175" t="s">
        <v>11</v>
      </c>
      <c r="L1175" t="s">
        <v>11</v>
      </c>
      <c r="M1175" t="s">
        <v>41</v>
      </c>
    </row>
    <row r="1176" spans="1:13" x14ac:dyDescent="0.25">
      <c r="A1176" t="s">
        <v>1206</v>
      </c>
      <c r="B1176">
        <v>1981</v>
      </c>
      <c r="C1176">
        <f t="shared" si="73"/>
        <v>8</v>
      </c>
      <c r="D1176" t="str">
        <f t="shared" si="74"/>
        <v>8-8-1981</v>
      </c>
      <c r="E1176" t="s">
        <v>34</v>
      </c>
      <c r="F1176" s="14" t="str">
        <f t="shared" si="72"/>
        <v>8-Aug-1981</v>
      </c>
      <c r="G1176">
        <v>8</v>
      </c>
      <c r="H1176">
        <f t="shared" si="75"/>
        <v>41</v>
      </c>
      <c r="I1176">
        <v>1</v>
      </c>
      <c r="J1176" s="7">
        <v>9664.34</v>
      </c>
      <c r="K1176" t="s">
        <v>11</v>
      </c>
      <c r="L1176" t="s">
        <v>12</v>
      </c>
      <c r="M1176" t="s">
        <v>41</v>
      </c>
    </row>
    <row r="1177" spans="1:13" x14ac:dyDescent="0.25">
      <c r="A1177" t="s">
        <v>1207</v>
      </c>
      <c r="B1177">
        <v>1966</v>
      </c>
      <c r="C1177">
        <f t="shared" si="73"/>
        <v>9</v>
      </c>
      <c r="D1177" t="str">
        <f t="shared" si="74"/>
        <v>16-9-1966</v>
      </c>
      <c r="E1177" t="s">
        <v>20</v>
      </c>
      <c r="F1177" s="14" t="str">
        <f t="shared" si="72"/>
        <v>16-Sep-1966</v>
      </c>
      <c r="G1177">
        <v>16</v>
      </c>
      <c r="H1177">
        <f t="shared" si="75"/>
        <v>56</v>
      </c>
      <c r="I1177">
        <v>0</v>
      </c>
      <c r="J1177" s="7">
        <v>9684.2900000000009</v>
      </c>
      <c r="K1177" t="s">
        <v>12</v>
      </c>
      <c r="L1177" t="s">
        <v>11</v>
      </c>
      <c r="M1177" t="s">
        <v>13</v>
      </c>
    </row>
    <row r="1178" spans="1:13" x14ac:dyDescent="0.25">
      <c r="A1178" t="s">
        <v>1208</v>
      </c>
      <c r="B1178">
        <v>1964</v>
      </c>
      <c r="C1178">
        <f t="shared" si="73"/>
        <v>11</v>
      </c>
      <c r="D1178" t="str">
        <f t="shared" si="74"/>
        <v>7-11-1964</v>
      </c>
      <c r="E1178" t="s">
        <v>15</v>
      </c>
      <c r="F1178" s="14" t="str">
        <f t="shared" si="72"/>
        <v>7-Nov-1964</v>
      </c>
      <c r="G1178">
        <v>7</v>
      </c>
      <c r="H1178">
        <f t="shared" si="75"/>
        <v>58</v>
      </c>
      <c r="I1178">
        <v>0</v>
      </c>
      <c r="J1178" s="7">
        <v>9698.42</v>
      </c>
      <c r="K1178" t="s">
        <v>12</v>
      </c>
      <c r="L1178" t="s">
        <v>12</v>
      </c>
      <c r="M1178" t="s">
        <v>13</v>
      </c>
    </row>
    <row r="1179" spans="1:13" x14ac:dyDescent="0.25">
      <c r="A1179" t="s">
        <v>1209</v>
      </c>
      <c r="B1179">
        <v>1977</v>
      </c>
      <c r="C1179">
        <f t="shared" si="73"/>
        <v>9</v>
      </c>
      <c r="D1179" t="str">
        <f t="shared" si="74"/>
        <v>19-9-1977</v>
      </c>
      <c r="E1179" t="s">
        <v>20</v>
      </c>
      <c r="F1179" s="14" t="str">
        <f t="shared" si="72"/>
        <v>19-Sep-1977</v>
      </c>
      <c r="G1179">
        <v>19</v>
      </c>
      <c r="H1179">
        <f t="shared" si="75"/>
        <v>45</v>
      </c>
      <c r="I1179">
        <v>3</v>
      </c>
      <c r="J1179" s="7">
        <v>9704.67</v>
      </c>
      <c r="K1179" t="s">
        <v>11</v>
      </c>
      <c r="L1179" t="s">
        <v>12</v>
      </c>
      <c r="M1179" t="s">
        <v>246</v>
      </c>
    </row>
    <row r="1180" spans="1:13" x14ac:dyDescent="0.25">
      <c r="A1180" t="s">
        <v>1210</v>
      </c>
      <c r="B1180">
        <v>1972</v>
      </c>
      <c r="C1180">
        <f t="shared" si="73"/>
        <v>7</v>
      </c>
      <c r="D1180" t="str">
        <f t="shared" si="74"/>
        <v>10-7-1972</v>
      </c>
      <c r="E1180" t="s">
        <v>10</v>
      </c>
      <c r="F1180" s="14" t="str">
        <f t="shared" si="72"/>
        <v>10-Jul-1972</v>
      </c>
      <c r="G1180">
        <v>10</v>
      </c>
      <c r="H1180">
        <f t="shared" si="75"/>
        <v>50</v>
      </c>
      <c r="I1180">
        <v>0</v>
      </c>
      <c r="J1180" s="7">
        <v>9710.7099999999991</v>
      </c>
      <c r="K1180" t="s">
        <v>11</v>
      </c>
      <c r="L1180" t="s">
        <v>16</v>
      </c>
      <c r="M1180" t="s">
        <v>299</v>
      </c>
    </row>
    <row r="1181" spans="1:13" x14ac:dyDescent="0.25">
      <c r="A1181" t="s">
        <v>1211</v>
      </c>
      <c r="B1181">
        <v>1975</v>
      </c>
      <c r="C1181">
        <f t="shared" si="73"/>
        <v>6</v>
      </c>
      <c r="D1181" t="str">
        <f t="shared" si="74"/>
        <v>27-6-1975</v>
      </c>
      <c r="E1181" t="s">
        <v>18</v>
      </c>
      <c r="F1181" s="14" t="str">
        <f t="shared" si="72"/>
        <v>27-Jun-1975</v>
      </c>
      <c r="G1181">
        <v>27</v>
      </c>
      <c r="H1181">
        <f t="shared" si="75"/>
        <v>47</v>
      </c>
      <c r="I1181">
        <v>2</v>
      </c>
      <c r="J1181" s="7">
        <v>9715.84</v>
      </c>
      <c r="K1181" t="s">
        <v>11</v>
      </c>
      <c r="L1181" t="s">
        <v>16</v>
      </c>
      <c r="M1181" t="s">
        <v>246</v>
      </c>
    </row>
    <row r="1182" spans="1:13" x14ac:dyDescent="0.25">
      <c r="A1182" t="s">
        <v>1212</v>
      </c>
      <c r="B1182">
        <v>1970</v>
      </c>
      <c r="C1182">
        <f t="shared" si="73"/>
        <v>9</v>
      </c>
      <c r="D1182" t="str">
        <f t="shared" si="74"/>
        <v>12-9-1970</v>
      </c>
      <c r="E1182" t="s">
        <v>20</v>
      </c>
      <c r="F1182" s="14" t="str">
        <f t="shared" si="72"/>
        <v>12-Sep-1970</v>
      </c>
      <c r="G1182">
        <v>12</v>
      </c>
      <c r="H1182">
        <f t="shared" si="75"/>
        <v>52</v>
      </c>
      <c r="I1182">
        <v>0</v>
      </c>
      <c r="J1182" s="7">
        <v>9722.77</v>
      </c>
      <c r="K1182" t="s">
        <v>12</v>
      </c>
      <c r="L1182" t="s">
        <v>16</v>
      </c>
      <c r="M1182" t="s">
        <v>167</v>
      </c>
    </row>
    <row r="1183" spans="1:13" x14ac:dyDescent="0.25">
      <c r="A1183" t="s">
        <v>1213</v>
      </c>
      <c r="B1183">
        <v>1970</v>
      </c>
      <c r="C1183">
        <f t="shared" si="73"/>
        <v>8</v>
      </c>
      <c r="D1183" t="str">
        <f t="shared" si="74"/>
        <v>18-8-1970</v>
      </c>
      <c r="E1183" t="s">
        <v>34</v>
      </c>
      <c r="F1183" s="14" t="str">
        <f t="shared" si="72"/>
        <v>18-Aug-1970</v>
      </c>
      <c r="G1183">
        <v>18</v>
      </c>
      <c r="H1183">
        <f t="shared" si="75"/>
        <v>52</v>
      </c>
      <c r="I1183">
        <v>1</v>
      </c>
      <c r="J1183" s="7">
        <v>9724.5300000000007</v>
      </c>
      <c r="K1183" t="s">
        <v>12</v>
      </c>
      <c r="L1183" t="s">
        <v>16</v>
      </c>
      <c r="M1183" t="s">
        <v>41</v>
      </c>
    </row>
    <row r="1184" spans="1:13" x14ac:dyDescent="0.25">
      <c r="A1184" t="s">
        <v>1214</v>
      </c>
      <c r="B1184">
        <v>1970</v>
      </c>
      <c r="C1184">
        <f t="shared" si="73"/>
        <v>7</v>
      </c>
      <c r="D1184" t="str">
        <f t="shared" si="74"/>
        <v>4-7-1970</v>
      </c>
      <c r="E1184" t="s">
        <v>10</v>
      </c>
      <c r="F1184" s="14" t="str">
        <f t="shared" si="72"/>
        <v>4-Jul-1970</v>
      </c>
      <c r="G1184">
        <v>4</v>
      </c>
      <c r="H1184">
        <f t="shared" si="75"/>
        <v>52</v>
      </c>
      <c r="I1184">
        <v>1</v>
      </c>
      <c r="J1184" s="7">
        <v>9748.91</v>
      </c>
      <c r="K1184" t="s">
        <v>11</v>
      </c>
      <c r="L1184" t="s">
        <v>16</v>
      </c>
      <c r="M1184" t="s">
        <v>13</v>
      </c>
    </row>
    <row r="1185" spans="1:13" x14ac:dyDescent="0.25">
      <c r="A1185" t="s">
        <v>1215</v>
      </c>
      <c r="B1185">
        <v>2001</v>
      </c>
      <c r="C1185">
        <f t="shared" si="73"/>
        <v>7</v>
      </c>
      <c r="D1185" t="str">
        <f t="shared" si="74"/>
        <v>14-7-2001</v>
      </c>
      <c r="E1185" t="s">
        <v>10</v>
      </c>
      <c r="F1185" s="14" t="str">
        <f t="shared" si="72"/>
        <v>14-Jul-2001</v>
      </c>
      <c r="G1185">
        <v>14</v>
      </c>
      <c r="H1185">
        <f t="shared" si="75"/>
        <v>21</v>
      </c>
      <c r="I1185">
        <v>0</v>
      </c>
      <c r="J1185" s="7">
        <v>9753.49</v>
      </c>
      <c r="K1185" t="s">
        <v>11</v>
      </c>
      <c r="L1185" t="s">
        <v>11</v>
      </c>
      <c r="M1185" t="s">
        <v>23</v>
      </c>
    </row>
    <row r="1186" spans="1:13" x14ac:dyDescent="0.25">
      <c r="A1186" t="s">
        <v>1216</v>
      </c>
      <c r="B1186">
        <v>1965</v>
      </c>
      <c r="C1186">
        <f t="shared" si="73"/>
        <v>9</v>
      </c>
      <c r="D1186" t="str">
        <f t="shared" si="74"/>
        <v>5-9-1965</v>
      </c>
      <c r="E1186" t="s">
        <v>20</v>
      </c>
      <c r="F1186" s="14" t="str">
        <f t="shared" si="72"/>
        <v>5-Sep-1965</v>
      </c>
      <c r="G1186">
        <v>5</v>
      </c>
      <c r="H1186">
        <f t="shared" si="75"/>
        <v>57</v>
      </c>
      <c r="I1186">
        <v>0</v>
      </c>
      <c r="J1186" s="7">
        <v>9764.08</v>
      </c>
      <c r="K1186" t="s">
        <v>12</v>
      </c>
      <c r="L1186" t="s">
        <v>16</v>
      </c>
      <c r="M1186" t="s">
        <v>23</v>
      </c>
    </row>
    <row r="1187" spans="1:13" x14ac:dyDescent="0.25">
      <c r="A1187" t="s">
        <v>1217</v>
      </c>
      <c r="B1187">
        <v>1973</v>
      </c>
      <c r="C1187">
        <f t="shared" si="73"/>
        <v>7</v>
      </c>
      <c r="D1187" t="str">
        <f t="shared" si="74"/>
        <v>7-7-1973</v>
      </c>
      <c r="E1187" t="s">
        <v>10</v>
      </c>
      <c r="F1187" s="14" t="str">
        <f t="shared" si="72"/>
        <v>7-Jul-1973</v>
      </c>
      <c r="G1187">
        <v>7</v>
      </c>
      <c r="H1187">
        <f t="shared" si="75"/>
        <v>49</v>
      </c>
      <c r="I1187">
        <v>1</v>
      </c>
      <c r="J1187" s="7">
        <v>9778.35</v>
      </c>
      <c r="K1187" t="s">
        <v>11</v>
      </c>
      <c r="L1187" t="s">
        <v>11</v>
      </c>
      <c r="M1187" t="s">
        <v>246</v>
      </c>
    </row>
    <row r="1188" spans="1:13" x14ac:dyDescent="0.25">
      <c r="A1188" t="s">
        <v>1218</v>
      </c>
      <c r="B1188">
        <v>1996</v>
      </c>
      <c r="C1188">
        <f t="shared" si="73"/>
        <v>8</v>
      </c>
      <c r="D1188" t="str">
        <f t="shared" si="74"/>
        <v>8-8-1996</v>
      </c>
      <c r="E1188" t="s">
        <v>34</v>
      </c>
      <c r="F1188" s="14" t="str">
        <f t="shared" si="72"/>
        <v>8-Aug-1996</v>
      </c>
      <c r="G1188">
        <v>8</v>
      </c>
      <c r="H1188">
        <f t="shared" si="75"/>
        <v>26</v>
      </c>
      <c r="I1188">
        <v>0</v>
      </c>
      <c r="J1188" s="7">
        <v>9787.32</v>
      </c>
      <c r="K1188" t="s">
        <v>11</v>
      </c>
      <c r="L1188" t="s">
        <v>12</v>
      </c>
      <c r="M1188" t="s">
        <v>248</v>
      </c>
    </row>
    <row r="1189" spans="1:13" x14ac:dyDescent="0.25">
      <c r="A1189" t="s">
        <v>1219</v>
      </c>
      <c r="B1189">
        <v>1977</v>
      </c>
      <c r="C1189">
        <f t="shared" si="73"/>
        <v>6</v>
      </c>
      <c r="D1189" t="str">
        <f t="shared" si="74"/>
        <v>7-6-1977</v>
      </c>
      <c r="E1189" t="s">
        <v>18</v>
      </c>
      <c r="F1189" s="14" t="str">
        <f t="shared" si="72"/>
        <v>7-Jun-1977</v>
      </c>
      <c r="G1189">
        <v>7</v>
      </c>
      <c r="H1189">
        <f t="shared" si="75"/>
        <v>46</v>
      </c>
      <c r="I1189">
        <v>5</v>
      </c>
      <c r="J1189" s="7">
        <v>9788.8700000000008</v>
      </c>
      <c r="K1189" t="s">
        <v>12</v>
      </c>
      <c r="L1189" t="s">
        <v>11</v>
      </c>
      <c r="M1189" t="s">
        <v>13</v>
      </c>
    </row>
    <row r="1190" spans="1:13" x14ac:dyDescent="0.25">
      <c r="A1190" t="s">
        <v>1220</v>
      </c>
      <c r="B1190">
        <v>1973</v>
      </c>
      <c r="C1190">
        <f t="shared" si="73"/>
        <v>9</v>
      </c>
      <c r="D1190" t="str">
        <f t="shared" si="74"/>
        <v>17-9-1973</v>
      </c>
      <c r="E1190" t="s">
        <v>20</v>
      </c>
      <c r="F1190" s="14" t="str">
        <f t="shared" si="72"/>
        <v>17-Sep-1973</v>
      </c>
      <c r="G1190">
        <v>17</v>
      </c>
      <c r="H1190">
        <f t="shared" si="75"/>
        <v>49</v>
      </c>
      <c r="I1190">
        <v>2</v>
      </c>
      <c r="J1190" s="7">
        <v>9800.89</v>
      </c>
      <c r="K1190" t="s">
        <v>11</v>
      </c>
      <c r="L1190" t="s">
        <v>16</v>
      </c>
      <c r="M1190" t="s">
        <v>13</v>
      </c>
    </row>
    <row r="1191" spans="1:13" x14ac:dyDescent="0.25">
      <c r="A1191" t="s">
        <v>1221</v>
      </c>
      <c r="B1191">
        <v>1972</v>
      </c>
      <c r="C1191">
        <f t="shared" si="73"/>
        <v>6</v>
      </c>
      <c r="D1191" t="str">
        <f t="shared" si="74"/>
        <v>28-6-1972</v>
      </c>
      <c r="E1191" t="s">
        <v>18</v>
      </c>
      <c r="F1191" s="14" t="str">
        <f t="shared" si="72"/>
        <v>28-Jun-1972</v>
      </c>
      <c r="G1191">
        <v>28</v>
      </c>
      <c r="H1191">
        <f t="shared" si="75"/>
        <v>50</v>
      </c>
      <c r="I1191">
        <v>0</v>
      </c>
      <c r="J1191" s="7">
        <v>9819.25</v>
      </c>
      <c r="K1191" t="s">
        <v>11</v>
      </c>
      <c r="L1191" t="s">
        <v>11</v>
      </c>
      <c r="M1191" t="s">
        <v>299</v>
      </c>
    </row>
    <row r="1192" spans="1:13" x14ac:dyDescent="0.25">
      <c r="A1192" t="s">
        <v>1222</v>
      </c>
      <c r="B1192">
        <v>1972</v>
      </c>
      <c r="C1192">
        <f t="shared" si="73"/>
        <v>9</v>
      </c>
      <c r="D1192" t="str">
        <f t="shared" si="74"/>
        <v>26-9-1972</v>
      </c>
      <c r="E1192" t="s">
        <v>20</v>
      </c>
      <c r="F1192" s="14" t="str">
        <f t="shared" si="72"/>
        <v>26-Sep-1972</v>
      </c>
      <c r="G1192">
        <v>26</v>
      </c>
      <c r="H1192">
        <f t="shared" si="75"/>
        <v>50</v>
      </c>
      <c r="I1192">
        <v>0</v>
      </c>
      <c r="J1192" s="7">
        <v>9836.2099999999991</v>
      </c>
      <c r="K1192" t="s">
        <v>11</v>
      </c>
      <c r="L1192" t="s">
        <v>12</v>
      </c>
      <c r="M1192" t="s">
        <v>299</v>
      </c>
    </row>
    <row r="1193" spans="1:13" x14ac:dyDescent="0.25">
      <c r="A1193" t="s">
        <v>1223</v>
      </c>
      <c r="B1193">
        <v>1992</v>
      </c>
      <c r="C1193">
        <f t="shared" si="73"/>
        <v>8</v>
      </c>
      <c r="D1193" t="str">
        <f t="shared" si="74"/>
        <v>13-8-1992</v>
      </c>
      <c r="E1193" t="s">
        <v>34</v>
      </c>
      <c r="F1193" s="14" t="str">
        <f t="shared" si="72"/>
        <v>13-Aug-1992</v>
      </c>
      <c r="G1193">
        <v>13</v>
      </c>
      <c r="H1193">
        <f t="shared" si="75"/>
        <v>30</v>
      </c>
      <c r="I1193">
        <v>0</v>
      </c>
      <c r="J1193" s="7">
        <v>9844.4500000000007</v>
      </c>
      <c r="K1193" t="s">
        <v>11</v>
      </c>
      <c r="L1193" t="s">
        <v>16</v>
      </c>
      <c r="M1193" t="s">
        <v>23</v>
      </c>
    </row>
    <row r="1194" spans="1:13" x14ac:dyDescent="0.25">
      <c r="A1194" t="s">
        <v>1224</v>
      </c>
      <c r="B1194">
        <v>1968</v>
      </c>
      <c r="C1194">
        <f t="shared" si="73"/>
        <v>11</v>
      </c>
      <c r="D1194" t="str">
        <f t="shared" si="74"/>
        <v>4-11-1968</v>
      </c>
      <c r="E1194" t="s">
        <v>15</v>
      </c>
      <c r="F1194" s="14" t="str">
        <f t="shared" si="72"/>
        <v>4-Nov-1968</v>
      </c>
      <c r="G1194">
        <v>4</v>
      </c>
      <c r="H1194">
        <f t="shared" si="75"/>
        <v>54</v>
      </c>
      <c r="I1194">
        <v>0</v>
      </c>
      <c r="J1194" s="7">
        <v>9850.43</v>
      </c>
      <c r="K1194" t="s">
        <v>12</v>
      </c>
      <c r="L1194" t="s">
        <v>12</v>
      </c>
      <c r="M1194" t="s">
        <v>41</v>
      </c>
    </row>
    <row r="1195" spans="1:13" x14ac:dyDescent="0.25">
      <c r="A1195" t="s">
        <v>1225</v>
      </c>
      <c r="B1195">
        <v>1971</v>
      </c>
      <c r="C1195">
        <f t="shared" si="73"/>
        <v>10</v>
      </c>
      <c r="D1195" t="str">
        <f t="shared" si="74"/>
        <v>23-10-1971</v>
      </c>
      <c r="E1195" t="s">
        <v>36</v>
      </c>
      <c r="F1195" s="14" t="str">
        <f t="shared" si="72"/>
        <v>23-Oct-1971</v>
      </c>
      <c r="G1195">
        <v>23</v>
      </c>
      <c r="H1195">
        <f t="shared" si="75"/>
        <v>51</v>
      </c>
      <c r="I1195">
        <v>1</v>
      </c>
      <c r="J1195" s="7">
        <v>9855.1299999999992</v>
      </c>
      <c r="K1195" t="s">
        <v>11</v>
      </c>
      <c r="L1195" t="s">
        <v>12</v>
      </c>
      <c r="M1195" t="s">
        <v>13</v>
      </c>
    </row>
    <row r="1196" spans="1:13" x14ac:dyDescent="0.25">
      <c r="A1196" t="s">
        <v>1226</v>
      </c>
      <c r="B1196">
        <v>1971</v>
      </c>
      <c r="C1196">
        <f t="shared" si="73"/>
        <v>7</v>
      </c>
      <c r="D1196" t="str">
        <f t="shared" si="74"/>
        <v>17-7-1971</v>
      </c>
      <c r="E1196" t="s">
        <v>10</v>
      </c>
      <c r="F1196" s="14" t="str">
        <f t="shared" si="72"/>
        <v>17-Jul-1971</v>
      </c>
      <c r="G1196">
        <v>17</v>
      </c>
      <c r="H1196">
        <f t="shared" si="75"/>
        <v>51</v>
      </c>
      <c r="I1196">
        <v>1</v>
      </c>
      <c r="J1196" s="7">
        <v>9861.0300000000007</v>
      </c>
      <c r="K1196" t="s">
        <v>11</v>
      </c>
      <c r="L1196" t="s">
        <v>11</v>
      </c>
      <c r="M1196" t="s">
        <v>41</v>
      </c>
    </row>
    <row r="1197" spans="1:13" x14ac:dyDescent="0.25">
      <c r="A1197" t="s">
        <v>1227</v>
      </c>
      <c r="B1197">
        <v>1969</v>
      </c>
      <c r="C1197">
        <f t="shared" si="73"/>
        <v>10</v>
      </c>
      <c r="D1197" t="str">
        <f t="shared" si="74"/>
        <v>20-10-1969</v>
      </c>
      <c r="E1197" t="s">
        <v>36</v>
      </c>
      <c r="F1197" s="14" t="str">
        <f t="shared" si="72"/>
        <v>20-Oct-1969</v>
      </c>
      <c r="G1197">
        <v>20</v>
      </c>
      <c r="H1197">
        <f t="shared" si="75"/>
        <v>53</v>
      </c>
      <c r="I1197">
        <v>0</v>
      </c>
      <c r="J1197" s="7">
        <v>9863.4699999999993</v>
      </c>
      <c r="K1197" t="s">
        <v>12</v>
      </c>
      <c r="L1197" t="s">
        <v>12</v>
      </c>
      <c r="M1197" t="s">
        <v>23</v>
      </c>
    </row>
    <row r="1198" spans="1:13" x14ac:dyDescent="0.25">
      <c r="A1198" t="s">
        <v>1228</v>
      </c>
      <c r="B1198">
        <v>1971</v>
      </c>
      <c r="C1198">
        <f t="shared" si="73"/>
        <v>11</v>
      </c>
      <c r="D1198" t="str">
        <f t="shared" si="74"/>
        <v>9-11-1971</v>
      </c>
      <c r="E1198" t="s">
        <v>15</v>
      </c>
      <c r="F1198" s="14" t="str">
        <f t="shared" si="72"/>
        <v>9-Nov-1971</v>
      </c>
      <c r="G1198">
        <v>9</v>
      </c>
      <c r="H1198">
        <f t="shared" si="75"/>
        <v>51</v>
      </c>
      <c r="I1198">
        <v>0</v>
      </c>
      <c r="J1198" s="7">
        <v>9866.2999999999993</v>
      </c>
      <c r="K1198" t="s">
        <v>11</v>
      </c>
      <c r="L1198" t="s">
        <v>12</v>
      </c>
      <c r="M1198" t="s">
        <v>246</v>
      </c>
    </row>
    <row r="1199" spans="1:13" x14ac:dyDescent="0.25">
      <c r="A1199" t="s">
        <v>1229</v>
      </c>
      <c r="B1199">
        <v>1969</v>
      </c>
      <c r="C1199">
        <f t="shared" si="73"/>
        <v>8</v>
      </c>
      <c r="D1199" t="str">
        <f t="shared" si="74"/>
        <v>13-8-1969</v>
      </c>
      <c r="E1199" t="s">
        <v>34</v>
      </c>
      <c r="F1199" s="14" t="str">
        <f t="shared" si="72"/>
        <v>13-Aug-1969</v>
      </c>
      <c r="G1199">
        <v>13</v>
      </c>
      <c r="H1199">
        <f t="shared" si="75"/>
        <v>53</v>
      </c>
      <c r="I1199">
        <v>0</v>
      </c>
      <c r="J1199" s="7">
        <v>9869.81</v>
      </c>
      <c r="K1199" t="s">
        <v>12</v>
      </c>
      <c r="L1199" t="s">
        <v>12</v>
      </c>
      <c r="M1199" t="s">
        <v>23</v>
      </c>
    </row>
    <row r="1200" spans="1:13" x14ac:dyDescent="0.25">
      <c r="A1200" t="s">
        <v>1230</v>
      </c>
      <c r="B1200">
        <v>1998</v>
      </c>
      <c r="C1200">
        <f t="shared" si="73"/>
        <v>7</v>
      </c>
      <c r="D1200" t="str">
        <f t="shared" si="74"/>
        <v>6-7-1998</v>
      </c>
      <c r="E1200" t="s">
        <v>10</v>
      </c>
      <c r="F1200" s="14" t="str">
        <f t="shared" si="72"/>
        <v>6-Jul-1998</v>
      </c>
      <c r="G1200">
        <v>6</v>
      </c>
      <c r="H1200">
        <f t="shared" si="75"/>
        <v>24</v>
      </c>
      <c r="I1200">
        <v>0</v>
      </c>
      <c r="J1200" s="7">
        <v>9870.59</v>
      </c>
      <c r="K1200" t="s">
        <v>11</v>
      </c>
      <c r="L1200" t="s">
        <v>11</v>
      </c>
      <c r="M1200" t="s">
        <v>248</v>
      </c>
    </row>
    <row r="1201" spans="1:13" x14ac:dyDescent="0.25">
      <c r="A1201" t="s">
        <v>1231</v>
      </c>
      <c r="B1201">
        <v>1971</v>
      </c>
      <c r="C1201">
        <f t="shared" si="73"/>
        <v>12</v>
      </c>
      <c r="D1201" t="str">
        <f t="shared" si="74"/>
        <v>22-12-1971</v>
      </c>
      <c r="E1201" t="s">
        <v>30</v>
      </c>
      <c r="F1201" s="14" t="str">
        <f t="shared" si="72"/>
        <v>22-Dec-1971</v>
      </c>
      <c r="G1201">
        <v>22</v>
      </c>
      <c r="H1201">
        <f t="shared" si="75"/>
        <v>51</v>
      </c>
      <c r="I1201">
        <v>1</v>
      </c>
      <c r="J1201" s="7">
        <v>9872.7000000000007</v>
      </c>
      <c r="K1201" t="s">
        <v>11</v>
      </c>
      <c r="L1201" t="s">
        <v>11</v>
      </c>
      <c r="M1201" t="s">
        <v>41</v>
      </c>
    </row>
    <row r="1202" spans="1:13" x14ac:dyDescent="0.25">
      <c r="A1202" t="s">
        <v>1232</v>
      </c>
      <c r="B1202">
        <v>1971</v>
      </c>
      <c r="C1202">
        <f t="shared" si="73"/>
        <v>7</v>
      </c>
      <c r="D1202" t="str">
        <f t="shared" si="74"/>
        <v>3-7-1971</v>
      </c>
      <c r="E1202" t="s">
        <v>10</v>
      </c>
      <c r="F1202" s="14" t="str">
        <f t="shared" si="72"/>
        <v>3-Jul-1971</v>
      </c>
      <c r="G1202">
        <v>3</v>
      </c>
      <c r="H1202">
        <f t="shared" si="75"/>
        <v>51</v>
      </c>
      <c r="I1202">
        <v>0</v>
      </c>
      <c r="J1202" s="7">
        <v>9875.68</v>
      </c>
      <c r="K1202" t="s">
        <v>11</v>
      </c>
      <c r="L1202" t="s">
        <v>12</v>
      </c>
      <c r="M1202" t="s">
        <v>246</v>
      </c>
    </row>
    <row r="1203" spans="1:13" x14ac:dyDescent="0.25">
      <c r="A1203" t="s">
        <v>1233</v>
      </c>
      <c r="B1203">
        <v>1971</v>
      </c>
      <c r="C1203">
        <f t="shared" si="73"/>
        <v>10</v>
      </c>
      <c r="D1203" t="str">
        <f t="shared" si="74"/>
        <v>3-10-1971</v>
      </c>
      <c r="E1203" t="s">
        <v>36</v>
      </c>
      <c r="F1203" s="14" t="str">
        <f t="shared" si="72"/>
        <v>3-Oct-1971</v>
      </c>
      <c r="G1203">
        <v>3</v>
      </c>
      <c r="H1203">
        <f t="shared" si="75"/>
        <v>51</v>
      </c>
      <c r="I1203">
        <v>1</v>
      </c>
      <c r="J1203" s="7">
        <v>9877.61</v>
      </c>
      <c r="K1203" t="s">
        <v>11</v>
      </c>
      <c r="L1203" t="s">
        <v>16</v>
      </c>
      <c r="M1203" t="s">
        <v>13</v>
      </c>
    </row>
    <row r="1204" spans="1:13" x14ac:dyDescent="0.25">
      <c r="A1204" t="s">
        <v>1234</v>
      </c>
      <c r="B1204">
        <v>1971</v>
      </c>
      <c r="C1204">
        <f t="shared" si="73"/>
        <v>11</v>
      </c>
      <c r="D1204" t="str">
        <f t="shared" si="74"/>
        <v>8-11-1971</v>
      </c>
      <c r="E1204" t="s">
        <v>15</v>
      </c>
      <c r="F1204" s="14" t="str">
        <f t="shared" si="72"/>
        <v>8-Nov-1971</v>
      </c>
      <c r="G1204">
        <v>8</v>
      </c>
      <c r="H1204">
        <f t="shared" si="75"/>
        <v>51</v>
      </c>
      <c r="I1204">
        <v>1</v>
      </c>
      <c r="J1204" s="7">
        <v>9880.07</v>
      </c>
      <c r="K1204" t="s">
        <v>11</v>
      </c>
      <c r="L1204" t="s">
        <v>12</v>
      </c>
      <c r="M1204" t="s">
        <v>41</v>
      </c>
    </row>
    <row r="1205" spans="1:13" x14ac:dyDescent="0.25">
      <c r="A1205" t="s">
        <v>1235</v>
      </c>
      <c r="B1205">
        <v>1966</v>
      </c>
      <c r="C1205">
        <f t="shared" si="73"/>
        <v>11</v>
      </c>
      <c r="D1205" t="str">
        <f t="shared" si="74"/>
        <v>5-11-1966</v>
      </c>
      <c r="E1205" t="s">
        <v>15</v>
      </c>
      <c r="F1205" s="14" t="str">
        <f t="shared" si="72"/>
        <v>5-Nov-1966</v>
      </c>
      <c r="G1205">
        <v>5</v>
      </c>
      <c r="H1205">
        <f t="shared" si="75"/>
        <v>56</v>
      </c>
      <c r="I1205">
        <v>0</v>
      </c>
      <c r="J1205" s="7">
        <v>9890.23</v>
      </c>
      <c r="K1205" t="s">
        <v>12</v>
      </c>
      <c r="L1205" t="s">
        <v>12</v>
      </c>
      <c r="M1205" t="s">
        <v>13</v>
      </c>
    </row>
    <row r="1206" spans="1:13" x14ac:dyDescent="0.25">
      <c r="A1206" t="s">
        <v>1236</v>
      </c>
      <c r="B1206">
        <v>1996</v>
      </c>
      <c r="C1206">
        <f t="shared" si="73"/>
        <v>7</v>
      </c>
      <c r="D1206" t="str">
        <f t="shared" si="74"/>
        <v>8-7-1996</v>
      </c>
      <c r="E1206" t="s">
        <v>10</v>
      </c>
      <c r="F1206" s="14" t="str">
        <f t="shared" si="72"/>
        <v>8-Jul-1996</v>
      </c>
      <c r="G1206">
        <v>8</v>
      </c>
      <c r="H1206">
        <f t="shared" si="75"/>
        <v>26</v>
      </c>
      <c r="I1206">
        <v>0</v>
      </c>
      <c r="J1206" s="7">
        <v>9894.69</v>
      </c>
      <c r="K1206" t="s">
        <v>11</v>
      </c>
      <c r="L1206" t="s">
        <v>12</v>
      </c>
      <c r="M1206" t="s">
        <v>23</v>
      </c>
    </row>
    <row r="1207" spans="1:13" x14ac:dyDescent="0.25">
      <c r="A1207" t="s">
        <v>1237</v>
      </c>
      <c r="B1207">
        <v>1962</v>
      </c>
      <c r="C1207">
        <f t="shared" si="73"/>
        <v>8</v>
      </c>
      <c r="D1207" t="str">
        <f t="shared" si="74"/>
        <v>17-8-1962</v>
      </c>
      <c r="E1207" t="s">
        <v>34</v>
      </c>
      <c r="F1207" s="14" t="str">
        <f t="shared" si="72"/>
        <v>17-Aug-1962</v>
      </c>
      <c r="G1207">
        <v>17</v>
      </c>
      <c r="H1207">
        <f t="shared" si="75"/>
        <v>60</v>
      </c>
      <c r="I1207">
        <v>0</v>
      </c>
      <c r="J1207" s="7">
        <v>9907.83</v>
      </c>
      <c r="K1207" t="s">
        <v>12</v>
      </c>
      <c r="L1207" t="s">
        <v>11</v>
      </c>
      <c r="M1207" t="s">
        <v>13</v>
      </c>
    </row>
    <row r="1208" spans="1:13" x14ac:dyDescent="0.25">
      <c r="A1208" t="s">
        <v>1238</v>
      </c>
      <c r="B1208">
        <v>1972</v>
      </c>
      <c r="C1208">
        <f t="shared" si="73"/>
        <v>9</v>
      </c>
      <c r="D1208" t="str">
        <f t="shared" si="74"/>
        <v>14-9-1972</v>
      </c>
      <c r="E1208" t="s">
        <v>20</v>
      </c>
      <c r="F1208" s="14" t="str">
        <f t="shared" si="72"/>
        <v>14-Sep-1972</v>
      </c>
      <c r="G1208">
        <v>14</v>
      </c>
      <c r="H1208">
        <f t="shared" si="75"/>
        <v>50</v>
      </c>
      <c r="I1208">
        <v>1</v>
      </c>
      <c r="J1208" s="7">
        <v>9910.36</v>
      </c>
      <c r="K1208" t="s">
        <v>11</v>
      </c>
      <c r="L1208" t="s">
        <v>12</v>
      </c>
      <c r="M1208" t="s">
        <v>23</v>
      </c>
    </row>
    <row r="1209" spans="1:13" x14ac:dyDescent="0.25">
      <c r="A1209" t="s">
        <v>1239</v>
      </c>
      <c r="B1209">
        <v>1985</v>
      </c>
      <c r="C1209">
        <f t="shared" si="73"/>
        <v>8</v>
      </c>
      <c r="D1209" t="str">
        <f t="shared" si="74"/>
        <v>19-8-1985</v>
      </c>
      <c r="E1209" t="s">
        <v>34</v>
      </c>
      <c r="F1209" s="14" t="str">
        <f t="shared" si="72"/>
        <v>19-Aug-1985</v>
      </c>
      <c r="G1209">
        <v>19</v>
      </c>
      <c r="H1209">
        <f t="shared" si="75"/>
        <v>37</v>
      </c>
      <c r="I1209">
        <v>3</v>
      </c>
      <c r="J1209" s="7">
        <v>9930.64</v>
      </c>
      <c r="K1209" t="s">
        <v>11</v>
      </c>
      <c r="L1209" t="s">
        <v>12</v>
      </c>
      <c r="M1209" t="s">
        <v>199</v>
      </c>
    </row>
    <row r="1210" spans="1:13" x14ac:dyDescent="0.25">
      <c r="A1210" t="s">
        <v>1240</v>
      </c>
      <c r="B1210">
        <v>1983</v>
      </c>
      <c r="C1210">
        <f t="shared" si="73"/>
        <v>12</v>
      </c>
      <c r="D1210" t="str">
        <f t="shared" si="74"/>
        <v>3-12-1983</v>
      </c>
      <c r="E1210" t="s">
        <v>30</v>
      </c>
      <c r="F1210" s="14" t="str">
        <f t="shared" si="72"/>
        <v>3-Dec-1983</v>
      </c>
      <c r="G1210">
        <v>3</v>
      </c>
      <c r="H1210">
        <f t="shared" si="75"/>
        <v>39</v>
      </c>
      <c r="I1210">
        <v>3</v>
      </c>
      <c r="J1210" s="7">
        <v>9931.9599999999991</v>
      </c>
      <c r="K1210" t="s">
        <v>11</v>
      </c>
      <c r="L1210" t="s">
        <v>11</v>
      </c>
      <c r="M1210" t="s">
        <v>23</v>
      </c>
    </row>
    <row r="1211" spans="1:13" x14ac:dyDescent="0.25">
      <c r="A1211" t="s">
        <v>1241</v>
      </c>
      <c r="B1211">
        <v>1964</v>
      </c>
      <c r="C1211">
        <f t="shared" si="73"/>
        <v>9</v>
      </c>
      <c r="D1211" t="str">
        <f t="shared" si="74"/>
        <v>11-9-1964</v>
      </c>
      <c r="E1211" t="s">
        <v>20</v>
      </c>
      <c r="F1211" s="14" t="str">
        <f t="shared" si="72"/>
        <v>11-Sep-1964</v>
      </c>
      <c r="G1211">
        <v>11</v>
      </c>
      <c r="H1211">
        <f t="shared" si="75"/>
        <v>58</v>
      </c>
      <c r="I1211">
        <v>0</v>
      </c>
      <c r="J1211" s="7">
        <v>9933.44</v>
      </c>
      <c r="K1211" t="s">
        <v>12</v>
      </c>
      <c r="L1211" t="s">
        <v>12</v>
      </c>
      <c r="M1211" t="s">
        <v>13</v>
      </c>
    </row>
    <row r="1212" spans="1:13" x14ac:dyDescent="0.25">
      <c r="A1212" t="s">
        <v>1242</v>
      </c>
      <c r="B1212">
        <v>1971</v>
      </c>
      <c r="C1212">
        <f t="shared" si="73"/>
        <v>12</v>
      </c>
      <c r="D1212" t="str">
        <f t="shared" si="74"/>
        <v>26-12-1971</v>
      </c>
      <c r="E1212" t="s">
        <v>30</v>
      </c>
      <c r="F1212" s="14" t="str">
        <f t="shared" si="72"/>
        <v>26-Dec-1971</v>
      </c>
      <c r="G1212">
        <v>26</v>
      </c>
      <c r="H1212">
        <f t="shared" si="75"/>
        <v>51</v>
      </c>
      <c r="I1212">
        <v>1</v>
      </c>
      <c r="J1212" s="7">
        <v>9957.7199999999993</v>
      </c>
      <c r="K1212" t="s">
        <v>11</v>
      </c>
      <c r="L1212" t="s">
        <v>12</v>
      </c>
      <c r="M1212" t="s">
        <v>169</v>
      </c>
    </row>
    <row r="1213" spans="1:13" x14ac:dyDescent="0.25">
      <c r="A1213" t="s">
        <v>1243</v>
      </c>
      <c r="B1213">
        <v>1971</v>
      </c>
      <c r="C1213">
        <f t="shared" si="73"/>
        <v>10</v>
      </c>
      <c r="D1213" t="str">
        <f t="shared" si="74"/>
        <v>6-10-1971</v>
      </c>
      <c r="E1213" t="s">
        <v>36</v>
      </c>
      <c r="F1213" s="14" t="str">
        <f t="shared" si="72"/>
        <v>6-Oct-1971</v>
      </c>
      <c r="G1213">
        <v>6</v>
      </c>
      <c r="H1213">
        <f t="shared" si="75"/>
        <v>51</v>
      </c>
      <c r="I1213">
        <v>1</v>
      </c>
      <c r="J1213" s="7">
        <v>9964.06</v>
      </c>
      <c r="K1213" t="s">
        <v>11</v>
      </c>
      <c r="L1213" t="s">
        <v>11</v>
      </c>
      <c r="M1213" t="s">
        <v>165</v>
      </c>
    </row>
    <row r="1214" spans="1:13" x14ac:dyDescent="0.25">
      <c r="A1214" t="s">
        <v>1244</v>
      </c>
      <c r="B1214">
        <v>1970</v>
      </c>
      <c r="C1214">
        <f t="shared" si="73"/>
        <v>8</v>
      </c>
      <c r="D1214" t="str">
        <f t="shared" si="74"/>
        <v>11-8-1970</v>
      </c>
      <c r="E1214" t="s">
        <v>34</v>
      </c>
      <c r="F1214" s="14" t="str">
        <f t="shared" si="72"/>
        <v>11-Aug-1970</v>
      </c>
      <c r="G1214">
        <v>11</v>
      </c>
      <c r="H1214">
        <f t="shared" si="75"/>
        <v>52</v>
      </c>
      <c r="I1214">
        <v>0</v>
      </c>
      <c r="J1214" s="7">
        <v>9991.0400000000009</v>
      </c>
      <c r="K1214" t="s">
        <v>11</v>
      </c>
      <c r="L1214" t="s">
        <v>12</v>
      </c>
      <c r="M1214" t="s">
        <v>23</v>
      </c>
    </row>
    <row r="1215" spans="1:13" x14ac:dyDescent="0.25">
      <c r="A1215" t="s">
        <v>1245</v>
      </c>
      <c r="B1215">
        <v>1988</v>
      </c>
      <c r="C1215">
        <f t="shared" si="73"/>
        <v>7</v>
      </c>
      <c r="D1215" t="str">
        <f t="shared" si="74"/>
        <v>3-7-1988</v>
      </c>
      <c r="E1215" t="s">
        <v>10</v>
      </c>
      <c r="F1215" s="14" t="str">
        <f t="shared" si="72"/>
        <v>3-Jul-1988</v>
      </c>
      <c r="G1215">
        <v>3</v>
      </c>
      <c r="H1215">
        <f t="shared" si="75"/>
        <v>34</v>
      </c>
      <c r="I1215">
        <v>3</v>
      </c>
      <c r="J1215" s="7">
        <v>10011.44</v>
      </c>
      <c r="K1215" t="s">
        <v>12</v>
      </c>
      <c r="L1215" t="s">
        <v>12</v>
      </c>
      <c r="M1215" t="s">
        <v>534</v>
      </c>
    </row>
    <row r="1216" spans="1:13" x14ac:dyDescent="0.25">
      <c r="A1216" t="s">
        <v>1246</v>
      </c>
      <c r="B1216">
        <v>1979</v>
      </c>
      <c r="C1216">
        <f t="shared" si="73"/>
        <v>12</v>
      </c>
      <c r="D1216" t="str">
        <f t="shared" si="74"/>
        <v>28-12-1979</v>
      </c>
      <c r="E1216" t="s">
        <v>30</v>
      </c>
      <c r="F1216" s="14" t="str">
        <f t="shared" si="72"/>
        <v>28-Dec-1979</v>
      </c>
      <c r="G1216">
        <v>28</v>
      </c>
      <c r="H1216">
        <f t="shared" si="75"/>
        <v>43</v>
      </c>
      <c r="I1216">
        <v>2</v>
      </c>
      <c r="J1216" s="7">
        <v>10027.15</v>
      </c>
      <c r="K1216" t="s">
        <v>12</v>
      </c>
      <c r="L1216" t="s">
        <v>16</v>
      </c>
      <c r="M1216" t="s">
        <v>299</v>
      </c>
    </row>
    <row r="1217" spans="1:13" x14ac:dyDescent="0.25">
      <c r="A1217" t="s">
        <v>1247</v>
      </c>
      <c r="B1217">
        <v>1974</v>
      </c>
      <c r="C1217">
        <f t="shared" si="73"/>
        <v>8</v>
      </c>
      <c r="D1217" t="str">
        <f t="shared" si="74"/>
        <v>30-8-1974</v>
      </c>
      <c r="E1217" t="s">
        <v>34</v>
      </c>
      <c r="F1217" s="14" t="str">
        <f t="shared" si="72"/>
        <v>30-Aug-1974</v>
      </c>
      <c r="G1217">
        <v>30</v>
      </c>
      <c r="H1217">
        <f t="shared" si="75"/>
        <v>48</v>
      </c>
      <c r="I1217">
        <v>2</v>
      </c>
      <c r="J1217" s="7">
        <v>10043.25</v>
      </c>
      <c r="K1217" t="s">
        <v>12</v>
      </c>
      <c r="L1217" t="s">
        <v>11</v>
      </c>
      <c r="M1217" t="s">
        <v>246</v>
      </c>
    </row>
    <row r="1218" spans="1:13" x14ac:dyDescent="0.25">
      <c r="A1218" t="s">
        <v>1248</v>
      </c>
      <c r="B1218">
        <v>1969</v>
      </c>
      <c r="C1218">
        <f t="shared" si="73"/>
        <v>8</v>
      </c>
      <c r="D1218" t="str">
        <f t="shared" si="74"/>
        <v>22-8-1969</v>
      </c>
      <c r="E1218" t="s">
        <v>34</v>
      </c>
      <c r="F1218" s="14" t="str">
        <f t="shared" ref="F1218:F1281" si="76">CONCATENATE(G1218,"-",E1218,"-",B1218)</f>
        <v>22-Aug-1969</v>
      </c>
      <c r="G1218">
        <v>22</v>
      </c>
      <c r="H1218">
        <f t="shared" si="75"/>
        <v>53</v>
      </c>
      <c r="I1218">
        <v>1</v>
      </c>
      <c r="J1218" s="7">
        <v>10065.41</v>
      </c>
      <c r="K1218" t="s">
        <v>12</v>
      </c>
      <c r="L1218" t="s">
        <v>11</v>
      </c>
      <c r="M1218" t="s">
        <v>41</v>
      </c>
    </row>
    <row r="1219" spans="1:13" x14ac:dyDescent="0.25">
      <c r="A1219" t="s">
        <v>1249</v>
      </c>
      <c r="B1219">
        <v>1969</v>
      </c>
      <c r="C1219">
        <f t="shared" ref="C1219:C1282" si="77">MONTH(DATEVALUE(F1219))</f>
        <v>10</v>
      </c>
      <c r="D1219" t="str">
        <f t="shared" ref="D1219:D1282" si="78">CONCATENATE(G1219,"-",C1219,"-",B1219)</f>
        <v>27-10-1969</v>
      </c>
      <c r="E1219" t="s">
        <v>36</v>
      </c>
      <c r="F1219" s="14" t="str">
        <f t="shared" si="76"/>
        <v>27-Oct-1969</v>
      </c>
      <c r="G1219">
        <v>27</v>
      </c>
      <c r="H1219">
        <f t="shared" si="75"/>
        <v>53</v>
      </c>
      <c r="I1219">
        <v>0</v>
      </c>
      <c r="J1219" s="7">
        <v>10072.06</v>
      </c>
      <c r="K1219" t="s">
        <v>12</v>
      </c>
      <c r="L1219" t="s">
        <v>16</v>
      </c>
      <c r="M1219" t="s">
        <v>355</v>
      </c>
    </row>
    <row r="1220" spans="1:13" x14ac:dyDescent="0.25">
      <c r="A1220" t="s">
        <v>1250</v>
      </c>
      <c r="B1220">
        <v>1969</v>
      </c>
      <c r="C1220">
        <f t="shared" si="77"/>
        <v>7</v>
      </c>
      <c r="D1220" t="str">
        <f t="shared" si="78"/>
        <v>3-7-1969</v>
      </c>
      <c r="E1220" t="s">
        <v>10</v>
      </c>
      <c r="F1220" s="14" t="str">
        <f t="shared" si="76"/>
        <v>3-Jul-1969</v>
      </c>
      <c r="G1220">
        <v>3</v>
      </c>
      <c r="H1220">
        <f t="shared" si="75"/>
        <v>53</v>
      </c>
      <c r="I1220">
        <v>1</v>
      </c>
      <c r="J1220" s="7">
        <v>10085.85</v>
      </c>
      <c r="K1220" t="s">
        <v>12</v>
      </c>
      <c r="L1220" t="s">
        <v>12</v>
      </c>
      <c r="M1220" t="s">
        <v>41</v>
      </c>
    </row>
    <row r="1221" spans="1:13" x14ac:dyDescent="0.25">
      <c r="A1221" t="s">
        <v>1251</v>
      </c>
      <c r="B1221">
        <v>1976</v>
      </c>
      <c r="C1221">
        <f t="shared" si="77"/>
        <v>12</v>
      </c>
      <c r="D1221" t="str">
        <f t="shared" si="78"/>
        <v>19-12-1976</v>
      </c>
      <c r="E1221" t="s">
        <v>30</v>
      </c>
      <c r="F1221" s="14" t="str">
        <f t="shared" si="76"/>
        <v>19-Dec-1976</v>
      </c>
      <c r="G1221">
        <v>19</v>
      </c>
      <c r="H1221">
        <f t="shared" ref="H1221:H1284" si="79">DATEDIF(F1221,$P$2,"Y")</f>
        <v>46</v>
      </c>
      <c r="I1221">
        <v>5</v>
      </c>
      <c r="J1221" s="7">
        <v>10096.969999999999</v>
      </c>
      <c r="K1221" t="s">
        <v>12</v>
      </c>
      <c r="L1221" t="s">
        <v>11</v>
      </c>
      <c r="M1221" t="s">
        <v>41</v>
      </c>
    </row>
    <row r="1222" spans="1:13" x14ac:dyDescent="0.25">
      <c r="A1222" t="s">
        <v>1252</v>
      </c>
      <c r="B1222">
        <v>1972</v>
      </c>
      <c r="C1222">
        <f t="shared" si="77"/>
        <v>10</v>
      </c>
      <c r="D1222" t="str">
        <f t="shared" si="78"/>
        <v>19-10-1972</v>
      </c>
      <c r="E1222" t="s">
        <v>36</v>
      </c>
      <c r="F1222" s="14" t="str">
        <f t="shared" si="76"/>
        <v>19-Oct-1972</v>
      </c>
      <c r="G1222">
        <v>19</v>
      </c>
      <c r="H1222">
        <f t="shared" si="79"/>
        <v>50</v>
      </c>
      <c r="I1222">
        <v>1</v>
      </c>
      <c r="J1222" s="7">
        <v>10106.129999999999</v>
      </c>
      <c r="K1222" t="s">
        <v>12</v>
      </c>
      <c r="L1222" t="s">
        <v>16</v>
      </c>
      <c r="M1222" t="s">
        <v>246</v>
      </c>
    </row>
    <row r="1223" spans="1:13" x14ac:dyDescent="0.25">
      <c r="A1223" t="s">
        <v>1253</v>
      </c>
      <c r="B1223">
        <v>1972</v>
      </c>
      <c r="C1223">
        <f t="shared" si="77"/>
        <v>8</v>
      </c>
      <c r="D1223" t="str">
        <f t="shared" si="78"/>
        <v>8-8-1972</v>
      </c>
      <c r="E1223" t="s">
        <v>34</v>
      </c>
      <c r="F1223" s="14" t="str">
        <f t="shared" si="76"/>
        <v>8-Aug-1972</v>
      </c>
      <c r="G1223">
        <v>8</v>
      </c>
      <c r="H1223">
        <f t="shared" si="79"/>
        <v>50</v>
      </c>
      <c r="I1223">
        <v>2</v>
      </c>
      <c r="J1223" s="7">
        <v>10107.219999999999</v>
      </c>
      <c r="K1223" t="s">
        <v>12</v>
      </c>
      <c r="L1223" t="s">
        <v>16</v>
      </c>
      <c r="M1223" t="s">
        <v>13</v>
      </c>
    </row>
    <row r="1224" spans="1:13" x14ac:dyDescent="0.25">
      <c r="A1224" t="s">
        <v>1254</v>
      </c>
      <c r="B1224">
        <v>1975</v>
      </c>
      <c r="C1224">
        <f t="shared" si="77"/>
        <v>7</v>
      </c>
      <c r="D1224" t="str">
        <f t="shared" si="78"/>
        <v>2-7-1975</v>
      </c>
      <c r="E1224" t="s">
        <v>10</v>
      </c>
      <c r="F1224" s="14" t="str">
        <f t="shared" si="76"/>
        <v>2-Jul-1975</v>
      </c>
      <c r="G1224">
        <v>2</v>
      </c>
      <c r="H1224">
        <f t="shared" si="79"/>
        <v>47</v>
      </c>
      <c r="I1224">
        <v>3</v>
      </c>
      <c r="J1224" s="7">
        <v>10115.01</v>
      </c>
      <c r="K1224" t="s">
        <v>12</v>
      </c>
      <c r="L1224" t="s">
        <v>12</v>
      </c>
      <c r="M1224" t="s">
        <v>23</v>
      </c>
    </row>
    <row r="1225" spans="1:13" x14ac:dyDescent="0.25">
      <c r="A1225" t="s">
        <v>1255</v>
      </c>
      <c r="B1225">
        <v>1972</v>
      </c>
      <c r="C1225">
        <f t="shared" si="77"/>
        <v>11</v>
      </c>
      <c r="D1225" t="str">
        <f t="shared" si="78"/>
        <v>16-11-1972</v>
      </c>
      <c r="E1225" t="s">
        <v>15</v>
      </c>
      <c r="F1225" s="14" t="str">
        <f t="shared" si="76"/>
        <v>16-Nov-1972</v>
      </c>
      <c r="G1225">
        <v>16</v>
      </c>
      <c r="H1225">
        <f t="shared" si="79"/>
        <v>50</v>
      </c>
      <c r="I1225">
        <v>2</v>
      </c>
      <c r="J1225" s="7">
        <v>10118.42</v>
      </c>
      <c r="K1225" t="s">
        <v>12</v>
      </c>
      <c r="L1225" t="s">
        <v>12</v>
      </c>
      <c r="M1225" t="s">
        <v>41</v>
      </c>
    </row>
    <row r="1226" spans="1:13" x14ac:dyDescent="0.25">
      <c r="A1226" t="s">
        <v>1256</v>
      </c>
      <c r="B1226">
        <v>1997</v>
      </c>
      <c r="C1226">
        <f t="shared" si="77"/>
        <v>9</v>
      </c>
      <c r="D1226" t="str">
        <f t="shared" si="78"/>
        <v>5-9-1997</v>
      </c>
      <c r="E1226" t="s">
        <v>20</v>
      </c>
      <c r="F1226" s="14" t="str">
        <f t="shared" si="76"/>
        <v>5-Sep-1997</v>
      </c>
      <c r="G1226">
        <v>5</v>
      </c>
      <c r="H1226">
        <f t="shared" si="79"/>
        <v>25</v>
      </c>
      <c r="I1226">
        <v>0</v>
      </c>
      <c r="J1226" s="7">
        <v>10139.84</v>
      </c>
      <c r="K1226" t="s">
        <v>12</v>
      </c>
      <c r="L1226" t="s">
        <v>11</v>
      </c>
      <c r="M1226" t="s">
        <v>23</v>
      </c>
    </row>
    <row r="1227" spans="1:13" x14ac:dyDescent="0.25">
      <c r="A1227" t="s">
        <v>1257</v>
      </c>
      <c r="B1227">
        <v>1974</v>
      </c>
      <c r="C1227">
        <f t="shared" si="77"/>
        <v>12</v>
      </c>
      <c r="D1227" t="str">
        <f t="shared" si="78"/>
        <v>30-12-1974</v>
      </c>
      <c r="E1227" t="s">
        <v>30</v>
      </c>
      <c r="F1227" s="14" t="str">
        <f t="shared" si="76"/>
        <v>30-Dec-1974</v>
      </c>
      <c r="G1227">
        <v>30</v>
      </c>
      <c r="H1227">
        <f t="shared" si="79"/>
        <v>48</v>
      </c>
      <c r="I1227">
        <v>3</v>
      </c>
      <c r="J1227" s="7">
        <v>10141.14</v>
      </c>
      <c r="K1227" t="s">
        <v>12</v>
      </c>
      <c r="L1227" t="s">
        <v>16</v>
      </c>
      <c r="M1227" t="s">
        <v>167</v>
      </c>
    </row>
    <row r="1228" spans="1:13" x14ac:dyDescent="0.25">
      <c r="A1228" t="s">
        <v>1258</v>
      </c>
      <c r="B1228">
        <v>1981</v>
      </c>
      <c r="C1228">
        <f t="shared" si="77"/>
        <v>6</v>
      </c>
      <c r="D1228" t="str">
        <f t="shared" si="78"/>
        <v>12-6-1981</v>
      </c>
      <c r="E1228" t="s">
        <v>18</v>
      </c>
      <c r="F1228" s="14" t="str">
        <f t="shared" si="76"/>
        <v>12-Jun-1981</v>
      </c>
      <c r="G1228">
        <v>12</v>
      </c>
      <c r="H1228">
        <f t="shared" si="79"/>
        <v>41</v>
      </c>
      <c r="I1228">
        <v>1</v>
      </c>
      <c r="J1228" s="7">
        <v>10146.129999999999</v>
      </c>
      <c r="K1228" t="s">
        <v>12</v>
      </c>
      <c r="L1228" t="s">
        <v>16</v>
      </c>
      <c r="M1228" t="s">
        <v>199</v>
      </c>
    </row>
    <row r="1229" spans="1:13" x14ac:dyDescent="0.25">
      <c r="A1229" t="s">
        <v>1259</v>
      </c>
      <c r="B1229">
        <v>1973</v>
      </c>
      <c r="C1229">
        <f t="shared" si="77"/>
        <v>10</v>
      </c>
      <c r="D1229" t="str">
        <f t="shared" si="78"/>
        <v>13-10-1973</v>
      </c>
      <c r="E1229" t="s">
        <v>36</v>
      </c>
      <c r="F1229" s="14" t="str">
        <f t="shared" si="76"/>
        <v>13-Oct-1973</v>
      </c>
      <c r="G1229">
        <v>13</v>
      </c>
      <c r="H1229">
        <f t="shared" si="79"/>
        <v>49</v>
      </c>
      <c r="I1229">
        <v>2</v>
      </c>
      <c r="J1229" s="7">
        <v>10156.780000000001</v>
      </c>
      <c r="K1229" t="s">
        <v>12</v>
      </c>
      <c r="L1229" t="s">
        <v>11</v>
      </c>
      <c r="M1229" t="s">
        <v>23</v>
      </c>
    </row>
    <row r="1230" spans="1:13" x14ac:dyDescent="0.25">
      <c r="A1230" t="s">
        <v>1260</v>
      </c>
      <c r="B1230">
        <v>1972</v>
      </c>
      <c r="C1230">
        <f t="shared" si="77"/>
        <v>7</v>
      </c>
      <c r="D1230" t="str">
        <f t="shared" si="78"/>
        <v>10-7-1972</v>
      </c>
      <c r="E1230" t="s">
        <v>10</v>
      </c>
      <c r="F1230" s="14" t="str">
        <f t="shared" si="76"/>
        <v>10-Jul-1972</v>
      </c>
      <c r="G1230">
        <v>10</v>
      </c>
      <c r="H1230">
        <f t="shared" si="79"/>
        <v>50</v>
      </c>
      <c r="I1230">
        <v>0</v>
      </c>
      <c r="J1230" s="7">
        <v>10160.870000000001</v>
      </c>
      <c r="K1230" t="s">
        <v>12</v>
      </c>
      <c r="L1230" t="s">
        <v>12</v>
      </c>
      <c r="M1230" t="s">
        <v>199</v>
      </c>
    </row>
    <row r="1231" spans="1:13" x14ac:dyDescent="0.25">
      <c r="A1231" t="s">
        <v>1261</v>
      </c>
      <c r="B1231">
        <v>1985</v>
      </c>
      <c r="C1231">
        <f t="shared" si="77"/>
        <v>10</v>
      </c>
      <c r="D1231" t="str">
        <f t="shared" si="78"/>
        <v>16-10-1985</v>
      </c>
      <c r="E1231" t="s">
        <v>36</v>
      </c>
      <c r="F1231" s="14" t="str">
        <f t="shared" si="76"/>
        <v>16-Oct-1985</v>
      </c>
      <c r="G1231">
        <v>16</v>
      </c>
      <c r="H1231">
        <f t="shared" si="79"/>
        <v>37</v>
      </c>
      <c r="I1231">
        <v>3</v>
      </c>
      <c r="J1231" s="7">
        <v>10191.82</v>
      </c>
      <c r="K1231" t="s">
        <v>12</v>
      </c>
      <c r="L1231" t="s">
        <v>11</v>
      </c>
      <c r="M1231" t="s">
        <v>534</v>
      </c>
    </row>
    <row r="1232" spans="1:13" x14ac:dyDescent="0.25">
      <c r="A1232" t="s">
        <v>1262</v>
      </c>
      <c r="B1232">
        <v>1970</v>
      </c>
      <c r="C1232">
        <f t="shared" si="77"/>
        <v>12</v>
      </c>
      <c r="D1232" t="str">
        <f t="shared" si="78"/>
        <v>24-12-1970</v>
      </c>
      <c r="E1232" t="s">
        <v>30</v>
      </c>
      <c r="F1232" s="14" t="str">
        <f t="shared" si="76"/>
        <v>24-Dec-1970</v>
      </c>
      <c r="G1232">
        <v>24</v>
      </c>
      <c r="H1232">
        <f t="shared" si="79"/>
        <v>52</v>
      </c>
      <c r="I1232">
        <v>0</v>
      </c>
      <c r="J1232" s="7">
        <v>10197.77</v>
      </c>
      <c r="K1232" t="s">
        <v>12</v>
      </c>
      <c r="L1232" t="s">
        <v>16</v>
      </c>
      <c r="M1232" t="s">
        <v>246</v>
      </c>
    </row>
    <row r="1233" spans="1:13" x14ac:dyDescent="0.25">
      <c r="A1233" t="s">
        <v>1263</v>
      </c>
      <c r="B1233">
        <v>1967</v>
      </c>
      <c r="C1233">
        <f t="shared" si="77"/>
        <v>9</v>
      </c>
      <c r="D1233" t="str">
        <f t="shared" si="78"/>
        <v>26-9-1967</v>
      </c>
      <c r="E1233" t="s">
        <v>20</v>
      </c>
      <c r="F1233" s="14" t="str">
        <f t="shared" si="76"/>
        <v>26-Sep-1967</v>
      </c>
      <c r="G1233">
        <v>26</v>
      </c>
      <c r="H1233">
        <f t="shared" si="79"/>
        <v>55</v>
      </c>
      <c r="I1233">
        <v>0</v>
      </c>
      <c r="J1233" s="7">
        <v>10214.64</v>
      </c>
      <c r="K1233" t="s">
        <v>12</v>
      </c>
      <c r="L1233" t="s">
        <v>11</v>
      </c>
      <c r="M1233" t="s">
        <v>41</v>
      </c>
    </row>
    <row r="1234" spans="1:13" x14ac:dyDescent="0.25">
      <c r="A1234" t="s">
        <v>1264</v>
      </c>
      <c r="B1234">
        <v>1967</v>
      </c>
      <c r="C1234">
        <f t="shared" si="77"/>
        <v>6</v>
      </c>
      <c r="D1234" t="str">
        <f t="shared" si="78"/>
        <v>28-6-1967</v>
      </c>
      <c r="E1234" t="s">
        <v>18</v>
      </c>
      <c r="F1234" s="14" t="str">
        <f t="shared" si="76"/>
        <v>28-Jun-1967</v>
      </c>
      <c r="G1234">
        <v>28</v>
      </c>
      <c r="H1234">
        <f t="shared" si="79"/>
        <v>55</v>
      </c>
      <c r="I1234">
        <v>0</v>
      </c>
      <c r="J1234" s="7">
        <v>10226.280000000001</v>
      </c>
      <c r="K1234" t="s">
        <v>12</v>
      </c>
      <c r="L1234" t="s">
        <v>12</v>
      </c>
      <c r="M1234" t="s">
        <v>13</v>
      </c>
    </row>
    <row r="1235" spans="1:13" x14ac:dyDescent="0.25">
      <c r="A1235" t="s">
        <v>1265</v>
      </c>
      <c r="B1235">
        <v>1968</v>
      </c>
      <c r="C1235">
        <f t="shared" si="77"/>
        <v>9</v>
      </c>
      <c r="D1235" t="str">
        <f t="shared" si="78"/>
        <v>23-9-1968</v>
      </c>
      <c r="E1235" t="s">
        <v>20</v>
      </c>
      <c r="F1235" s="14" t="str">
        <f t="shared" si="76"/>
        <v>23-Sep-1968</v>
      </c>
      <c r="G1235">
        <v>23</v>
      </c>
      <c r="H1235">
        <f t="shared" si="79"/>
        <v>54</v>
      </c>
      <c r="I1235">
        <v>0</v>
      </c>
      <c r="J1235" s="7">
        <v>10231.5</v>
      </c>
      <c r="K1235" t="s">
        <v>12</v>
      </c>
      <c r="L1235" t="s">
        <v>16</v>
      </c>
      <c r="M1235" t="s">
        <v>23</v>
      </c>
    </row>
    <row r="1236" spans="1:13" x14ac:dyDescent="0.25">
      <c r="A1236" t="s">
        <v>1266</v>
      </c>
      <c r="B1236">
        <v>1975</v>
      </c>
      <c r="C1236">
        <f t="shared" si="77"/>
        <v>8</v>
      </c>
      <c r="D1236" t="str">
        <f t="shared" si="78"/>
        <v>15-8-1975</v>
      </c>
      <c r="E1236" t="s">
        <v>34</v>
      </c>
      <c r="F1236" s="14" t="str">
        <f t="shared" si="76"/>
        <v>15-Aug-1975</v>
      </c>
      <c r="G1236">
        <v>15</v>
      </c>
      <c r="H1236">
        <f t="shared" si="79"/>
        <v>47</v>
      </c>
      <c r="I1236">
        <v>1</v>
      </c>
      <c r="J1236" s="7">
        <v>10259.129999999999</v>
      </c>
      <c r="K1236" t="s">
        <v>12</v>
      </c>
      <c r="L1236" t="s">
        <v>11</v>
      </c>
      <c r="M1236" t="s">
        <v>41</v>
      </c>
    </row>
    <row r="1237" spans="1:13" x14ac:dyDescent="0.25">
      <c r="A1237" t="s">
        <v>1267</v>
      </c>
      <c r="B1237">
        <v>1973</v>
      </c>
      <c r="C1237">
        <f t="shared" si="77"/>
        <v>9</v>
      </c>
      <c r="D1237" t="str">
        <f t="shared" si="78"/>
        <v>5-9-1973</v>
      </c>
      <c r="E1237" t="s">
        <v>20</v>
      </c>
      <c r="F1237" s="14" t="str">
        <f t="shared" si="76"/>
        <v>5-Sep-1973</v>
      </c>
      <c r="G1237">
        <v>5</v>
      </c>
      <c r="H1237">
        <f t="shared" si="79"/>
        <v>49</v>
      </c>
      <c r="I1237">
        <v>3</v>
      </c>
      <c r="J1237" s="7">
        <v>10264.44</v>
      </c>
      <c r="K1237" t="s">
        <v>12</v>
      </c>
      <c r="L1237" t="s">
        <v>11</v>
      </c>
      <c r="M1237" t="s">
        <v>23</v>
      </c>
    </row>
    <row r="1238" spans="1:13" x14ac:dyDescent="0.25">
      <c r="A1238" t="s">
        <v>1268</v>
      </c>
      <c r="B1238">
        <v>1973</v>
      </c>
      <c r="C1238">
        <f t="shared" si="77"/>
        <v>11</v>
      </c>
      <c r="D1238" t="str">
        <f t="shared" si="78"/>
        <v>27-11-1973</v>
      </c>
      <c r="E1238" t="s">
        <v>15</v>
      </c>
      <c r="F1238" s="14" t="str">
        <f t="shared" si="76"/>
        <v>27-Nov-1973</v>
      </c>
      <c r="G1238">
        <v>27</v>
      </c>
      <c r="H1238">
        <f t="shared" si="79"/>
        <v>49</v>
      </c>
      <c r="I1238">
        <v>3</v>
      </c>
      <c r="J1238" s="7">
        <v>10269.459999999999</v>
      </c>
      <c r="K1238" t="s">
        <v>12</v>
      </c>
      <c r="L1238" t="s">
        <v>12</v>
      </c>
      <c r="M1238" t="s">
        <v>23</v>
      </c>
    </row>
    <row r="1239" spans="1:13" x14ac:dyDescent="0.25">
      <c r="A1239" t="s">
        <v>1269</v>
      </c>
      <c r="B1239">
        <v>1970</v>
      </c>
      <c r="C1239">
        <f t="shared" si="77"/>
        <v>6</v>
      </c>
      <c r="D1239" t="str">
        <f t="shared" si="78"/>
        <v>21-6-1970</v>
      </c>
      <c r="E1239" t="s">
        <v>18</v>
      </c>
      <c r="F1239" s="14" t="str">
        <f t="shared" si="76"/>
        <v>21-Jun-1970</v>
      </c>
      <c r="G1239">
        <v>21</v>
      </c>
      <c r="H1239">
        <f t="shared" si="79"/>
        <v>52</v>
      </c>
      <c r="I1239">
        <v>0</v>
      </c>
      <c r="J1239" s="7">
        <v>10274.33</v>
      </c>
      <c r="K1239" t="s">
        <v>12</v>
      </c>
      <c r="L1239" t="s">
        <v>16</v>
      </c>
      <c r="M1239" t="s">
        <v>246</v>
      </c>
    </row>
    <row r="1240" spans="1:13" x14ac:dyDescent="0.25">
      <c r="A1240" t="s">
        <v>1270</v>
      </c>
      <c r="B1240">
        <v>1988</v>
      </c>
      <c r="C1240">
        <f t="shared" si="77"/>
        <v>9</v>
      </c>
      <c r="D1240" t="str">
        <f t="shared" si="78"/>
        <v>14-9-1988</v>
      </c>
      <c r="E1240" t="s">
        <v>20</v>
      </c>
      <c r="F1240" s="14" t="str">
        <f t="shared" si="76"/>
        <v>14-Sep-1988</v>
      </c>
      <c r="G1240">
        <v>14</v>
      </c>
      <c r="H1240">
        <f t="shared" si="79"/>
        <v>34</v>
      </c>
      <c r="I1240">
        <v>3</v>
      </c>
      <c r="J1240" s="7">
        <v>10276.99</v>
      </c>
      <c r="K1240" t="s">
        <v>12</v>
      </c>
      <c r="L1240" t="s">
        <v>16</v>
      </c>
      <c r="M1240" t="s">
        <v>299</v>
      </c>
    </row>
    <row r="1241" spans="1:13" x14ac:dyDescent="0.25">
      <c r="A1241" t="s">
        <v>1271</v>
      </c>
      <c r="B1241">
        <v>1963</v>
      </c>
      <c r="C1241">
        <f t="shared" si="77"/>
        <v>9</v>
      </c>
      <c r="D1241" t="str">
        <f t="shared" si="78"/>
        <v>24-9-1963</v>
      </c>
      <c r="E1241" t="s">
        <v>20</v>
      </c>
      <c r="F1241" s="14" t="str">
        <f t="shared" si="76"/>
        <v>24-Sep-1963</v>
      </c>
      <c r="G1241">
        <v>24</v>
      </c>
      <c r="H1241">
        <f t="shared" si="79"/>
        <v>59</v>
      </c>
      <c r="I1241">
        <v>0</v>
      </c>
      <c r="J1241" s="7">
        <v>10308.040000000001</v>
      </c>
      <c r="K1241" t="s">
        <v>12</v>
      </c>
      <c r="L1241" t="s">
        <v>16</v>
      </c>
      <c r="M1241" t="s">
        <v>13</v>
      </c>
    </row>
    <row r="1242" spans="1:13" x14ac:dyDescent="0.25">
      <c r="A1242" t="s">
        <v>1272</v>
      </c>
      <c r="B1242">
        <v>1962</v>
      </c>
      <c r="C1242">
        <f t="shared" si="77"/>
        <v>7</v>
      </c>
      <c r="D1242" t="str">
        <f t="shared" si="78"/>
        <v>12-7-1962</v>
      </c>
      <c r="E1242" t="s">
        <v>10</v>
      </c>
      <c r="F1242" s="14" t="str">
        <f t="shared" si="76"/>
        <v>12-Jul-1962</v>
      </c>
      <c r="G1242">
        <v>12</v>
      </c>
      <c r="H1242">
        <f t="shared" si="79"/>
        <v>60</v>
      </c>
      <c r="I1242">
        <v>0</v>
      </c>
      <c r="J1242" s="7">
        <v>10310.780000000001</v>
      </c>
      <c r="K1242" t="s">
        <v>12</v>
      </c>
      <c r="L1242" t="s">
        <v>12</v>
      </c>
      <c r="M1242" t="s">
        <v>23</v>
      </c>
    </row>
    <row r="1243" spans="1:13" x14ac:dyDescent="0.25">
      <c r="A1243" t="s">
        <v>1273</v>
      </c>
      <c r="B1243">
        <v>1991</v>
      </c>
      <c r="C1243">
        <f t="shared" si="77"/>
        <v>11</v>
      </c>
      <c r="D1243" t="str">
        <f t="shared" si="78"/>
        <v>17-11-1991</v>
      </c>
      <c r="E1243" t="s">
        <v>15</v>
      </c>
      <c r="F1243" s="14" t="str">
        <f t="shared" si="76"/>
        <v>17-Nov-1991</v>
      </c>
      <c r="G1243">
        <v>17</v>
      </c>
      <c r="H1243">
        <f t="shared" si="79"/>
        <v>31</v>
      </c>
      <c r="I1243">
        <v>3</v>
      </c>
      <c r="J1243" s="7">
        <v>10315.91</v>
      </c>
      <c r="K1243" t="s">
        <v>12</v>
      </c>
      <c r="L1243" t="s">
        <v>11</v>
      </c>
      <c r="M1243" t="s">
        <v>23</v>
      </c>
    </row>
    <row r="1244" spans="1:13" x14ac:dyDescent="0.25">
      <c r="A1244" t="s">
        <v>1274</v>
      </c>
      <c r="B1244">
        <v>1991</v>
      </c>
      <c r="C1244">
        <f t="shared" si="77"/>
        <v>8</v>
      </c>
      <c r="D1244" t="str">
        <f t="shared" si="78"/>
        <v>21-8-1991</v>
      </c>
      <c r="E1244" t="s">
        <v>34</v>
      </c>
      <c r="F1244" s="14" t="str">
        <f t="shared" si="76"/>
        <v>21-Aug-1991</v>
      </c>
      <c r="G1244">
        <v>21</v>
      </c>
      <c r="H1244">
        <f t="shared" si="79"/>
        <v>31</v>
      </c>
      <c r="I1244">
        <v>3</v>
      </c>
      <c r="J1244" s="7">
        <v>10322.9</v>
      </c>
      <c r="K1244" t="s">
        <v>12</v>
      </c>
      <c r="L1244" t="s">
        <v>16</v>
      </c>
      <c r="M1244" t="s">
        <v>534</v>
      </c>
    </row>
    <row r="1245" spans="1:13" x14ac:dyDescent="0.25">
      <c r="A1245" t="s">
        <v>1275</v>
      </c>
      <c r="B1245">
        <v>1970</v>
      </c>
      <c r="C1245">
        <f t="shared" si="77"/>
        <v>12</v>
      </c>
      <c r="D1245" t="str">
        <f t="shared" si="78"/>
        <v>1-12-1970</v>
      </c>
      <c r="E1245" t="s">
        <v>30</v>
      </c>
      <c r="F1245" s="14" t="str">
        <f t="shared" si="76"/>
        <v>1-Dec-1970</v>
      </c>
      <c r="G1245">
        <v>1</v>
      </c>
      <c r="H1245">
        <f t="shared" si="79"/>
        <v>52</v>
      </c>
      <c r="I1245">
        <v>2</v>
      </c>
      <c r="J1245" s="7">
        <v>10325.209999999999</v>
      </c>
      <c r="K1245" t="s">
        <v>12</v>
      </c>
      <c r="L1245" t="s">
        <v>12</v>
      </c>
      <c r="M1245" t="s">
        <v>41</v>
      </c>
    </row>
    <row r="1246" spans="1:13" x14ac:dyDescent="0.25">
      <c r="A1246" t="s">
        <v>1276</v>
      </c>
      <c r="B1246">
        <v>1982</v>
      </c>
      <c r="C1246">
        <f t="shared" si="77"/>
        <v>7</v>
      </c>
      <c r="D1246" t="str">
        <f t="shared" si="78"/>
        <v>21-7-1982</v>
      </c>
      <c r="E1246" t="s">
        <v>10</v>
      </c>
      <c r="F1246" s="14" t="str">
        <f t="shared" si="76"/>
        <v>21-Jul-1982</v>
      </c>
      <c r="G1246">
        <v>21</v>
      </c>
      <c r="H1246">
        <f t="shared" si="79"/>
        <v>40</v>
      </c>
      <c r="I1246">
        <v>3</v>
      </c>
      <c r="J1246" s="7">
        <v>10329.06</v>
      </c>
      <c r="K1246" t="s">
        <v>12</v>
      </c>
      <c r="L1246" t="s">
        <v>16</v>
      </c>
      <c r="M1246" t="s">
        <v>299</v>
      </c>
    </row>
    <row r="1247" spans="1:13" x14ac:dyDescent="0.25">
      <c r="A1247" t="s">
        <v>1277</v>
      </c>
      <c r="B1247">
        <v>1968</v>
      </c>
      <c r="C1247">
        <f t="shared" si="77"/>
        <v>7</v>
      </c>
      <c r="D1247" t="str">
        <f t="shared" si="78"/>
        <v>19-7-1968</v>
      </c>
      <c r="E1247" t="s">
        <v>10</v>
      </c>
      <c r="F1247" s="14" t="str">
        <f t="shared" si="76"/>
        <v>19-Jul-1968</v>
      </c>
      <c r="G1247">
        <v>19</v>
      </c>
      <c r="H1247">
        <f t="shared" si="79"/>
        <v>54</v>
      </c>
      <c r="I1247">
        <v>0</v>
      </c>
      <c r="J1247" s="7">
        <v>10338.93</v>
      </c>
      <c r="K1247" t="s">
        <v>12</v>
      </c>
      <c r="L1247" t="s">
        <v>16</v>
      </c>
      <c r="M1247" t="s">
        <v>13</v>
      </c>
    </row>
    <row r="1248" spans="1:13" x14ac:dyDescent="0.25">
      <c r="A1248" t="s">
        <v>1278</v>
      </c>
      <c r="B1248">
        <v>1973</v>
      </c>
      <c r="C1248">
        <f t="shared" si="77"/>
        <v>8</v>
      </c>
      <c r="D1248" t="str">
        <f t="shared" si="78"/>
        <v>8-8-1973</v>
      </c>
      <c r="E1248" t="s">
        <v>34</v>
      </c>
      <c r="F1248" s="14" t="str">
        <f t="shared" si="76"/>
        <v>8-Aug-1973</v>
      </c>
      <c r="G1248">
        <v>8</v>
      </c>
      <c r="H1248">
        <f t="shared" si="79"/>
        <v>49</v>
      </c>
      <c r="I1248">
        <v>0</v>
      </c>
      <c r="J1248" s="7">
        <v>10345.93</v>
      </c>
      <c r="K1248" t="s">
        <v>12</v>
      </c>
      <c r="L1248" t="s">
        <v>11</v>
      </c>
      <c r="M1248" t="s">
        <v>299</v>
      </c>
    </row>
    <row r="1249" spans="1:13" x14ac:dyDescent="0.25">
      <c r="A1249" t="s">
        <v>1279</v>
      </c>
      <c r="B1249">
        <v>1974</v>
      </c>
      <c r="C1249">
        <f t="shared" si="77"/>
        <v>9</v>
      </c>
      <c r="D1249" t="str">
        <f t="shared" si="78"/>
        <v>29-9-1974</v>
      </c>
      <c r="E1249" t="s">
        <v>20</v>
      </c>
      <c r="F1249" s="14" t="str">
        <f t="shared" si="76"/>
        <v>29-Sep-1974</v>
      </c>
      <c r="G1249">
        <v>29</v>
      </c>
      <c r="H1249">
        <f t="shared" si="79"/>
        <v>48</v>
      </c>
      <c r="I1249">
        <v>0</v>
      </c>
      <c r="J1249" s="7">
        <v>10352.48</v>
      </c>
      <c r="K1249" t="s">
        <v>12</v>
      </c>
      <c r="L1249" t="s">
        <v>16</v>
      </c>
      <c r="M1249" t="s">
        <v>23</v>
      </c>
    </row>
    <row r="1250" spans="1:13" x14ac:dyDescent="0.25">
      <c r="A1250" t="s">
        <v>1280</v>
      </c>
      <c r="B1250">
        <v>1969</v>
      </c>
      <c r="C1250">
        <f t="shared" si="77"/>
        <v>6</v>
      </c>
      <c r="D1250" t="str">
        <f t="shared" si="78"/>
        <v>17-6-1969</v>
      </c>
      <c r="E1250" t="s">
        <v>18</v>
      </c>
      <c r="F1250" s="14" t="str">
        <f t="shared" si="76"/>
        <v>17-Jun-1969</v>
      </c>
      <c r="G1250">
        <v>17</v>
      </c>
      <c r="H1250">
        <f t="shared" si="79"/>
        <v>53</v>
      </c>
      <c r="I1250">
        <v>0</v>
      </c>
      <c r="J1250" s="7">
        <v>10355.64</v>
      </c>
      <c r="K1250" t="s">
        <v>12</v>
      </c>
      <c r="L1250" t="s">
        <v>16</v>
      </c>
      <c r="M1250" t="s">
        <v>23</v>
      </c>
    </row>
    <row r="1251" spans="1:13" x14ac:dyDescent="0.25">
      <c r="A1251" t="s">
        <v>1281</v>
      </c>
      <c r="B1251">
        <v>1971</v>
      </c>
      <c r="C1251">
        <f t="shared" si="77"/>
        <v>9</v>
      </c>
      <c r="D1251" t="str">
        <f t="shared" si="78"/>
        <v>6-9-1971</v>
      </c>
      <c r="E1251" t="s">
        <v>20</v>
      </c>
      <c r="F1251" s="14" t="str">
        <f t="shared" si="76"/>
        <v>6-Sep-1971</v>
      </c>
      <c r="G1251">
        <v>6</v>
      </c>
      <c r="H1251">
        <f t="shared" si="79"/>
        <v>51</v>
      </c>
      <c r="I1251">
        <v>0</v>
      </c>
      <c r="J1251" s="7">
        <v>10356.67</v>
      </c>
      <c r="K1251" t="s">
        <v>12</v>
      </c>
      <c r="L1251" t="s">
        <v>16</v>
      </c>
      <c r="M1251" t="s">
        <v>199</v>
      </c>
    </row>
    <row r="1252" spans="1:13" x14ac:dyDescent="0.25">
      <c r="A1252" t="s">
        <v>1282</v>
      </c>
      <c r="B1252">
        <v>1973</v>
      </c>
      <c r="C1252">
        <f t="shared" si="77"/>
        <v>9</v>
      </c>
      <c r="D1252" t="str">
        <f t="shared" si="78"/>
        <v>29-9-1973</v>
      </c>
      <c r="E1252" t="s">
        <v>20</v>
      </c>
      <c r="F1252" s="14" t="str">
        <f t="shared" si="76"/>
        <v>29-Sep-1973</v>
      </c>
      <c r="G1252">
        <v>29</v>
      </c>
      <c r="H1252">
        <f t="shared" si="79"/>
        <v>49</v>
      </c>
      <c r="I1252">
        <v>2</v>
      </c>
      <c r="J1252" s="7">
        <v>10370.91</v>
      </c>
      <c r="K1252" t="s">
        <v>12</v>
      </c>
      <c r="L1252" t="s">
        <v>12</v>
      </c>
      <c r="M1252" t="s">
        <v>246</v>
      </c>
    </row>
    <row r="1253" spans="1:13" x14ac:dyDescent="0.25">
      <c r="A1253" t="s">
        <v>1283</v>
      </c>
      <c r="B1253">
        <v>1973</v>
      </c>
      <c r="C1253">
        <f t="shared" si="77"/>
        <v>9</v>
      </c>
      <c r="D1253" t="str">
        <f t="shared" si="78"/>
        <v>19-9-1973</v>
      </c>
      <c r="E1253" t="s">
        <v>20</v>
      </c>
      <c r="F1253" s="14" t="str">
        <f t="shared" si="76"/>
        <v>19-Sep-1973</v>
      </c>
      <c r="G1253">
        <v>19</v>
      </c>
      <c r="H1253">
        <f t="shared" si="79"/>
        <v>49</v>
      </c>
      <c r="I1253">
        <v>3</v>
      </c>
      <c r="J1253" s="7">
        <v>10381.48</v>
      </c>
      <c r="K1253" t="s">
        <v>12</v>
      </c>
      <c r="L1253" t="s">
        <v>12</v>
      </c>
      <c r="M1253" t="s">
        <v>13</v>
      </c>
    </row>
    <row r="1254" spans="1:13" x14ac:dyDescent="0.25">
      <c r="A1254" t="s">
        <v>1284</v>
      </c>
      <c r="B1254">
        <v>1969</v>
      </c>
      <c r="C1254">
        <f t="shared" si="77"/>
        <v>7</v>
      </c>
      <c r="D1254" t="str">
        <f t="shared" si="78"/>
        <v>7-7-1969</v>
      </c>
      <c r="E1254" t="s">
        <v>10</v>
      </c>
      <c r="F1254" s="14" t="str">
        <f t="shared" si="76"/>
        <v>7-Jul-1969</v>
      </c>
      <c r="G1254">
        <v>7</v>
      </c>
      <c r="H1254">
        <f t="shared" si="79"/>
        <v>53</v>
      </c>
      <c r="I1254">
        <v>0</v>
      </c>
      <c r="J1254" s="7">
        <v>10403.27</v>
      </c>
      <c r="K1254" t="s">
        <v>12</v>
      </c>
      <c r="L1254" t="s">
        <v>11</v>
      </c>
      <c r="M1254" t="s">
        <v>515</v>
      </c>
    </row>
    <row r="1255" spans="1:13" x14ac:dyDescent="0.25">
      <c r="A1255" t="s">
        <v>1285</v>
      </c>
      <c r="B1255">
        <v>1975</v>
      </c>
      <c r="C1255">
        <f t="shared" si="77"/>
        <v>6</v>
      </c>
      <c r="D1255" t="str">
        <f t="shared" si="78"/>
        <v>5-6-1975</v>
      </c>
      <c r="E1255" t="s">
        <v>18</v>
      </c>
      <c r="F1255" s="14" t="str">
        <f t="shared" si="76"/>
        <v>5-Jun-1975</v>
      </c>
      <c r="G1255">
        <v>5</v>
      </c>
      <c r="H1255">
        <f t="shared" si="79"/>
        <v>48</v>
      </c>
      <c r="I1255">
        <v>4</v>
      </c>
      <c r="J1255" s="7">
        <v>10407.09</v>
      </c>
      <c r="K1255" t="s">
        <v>12</v>
      </c>
      <c r="L1255" t="s">
        <v>16</v>
      </c>
      <c r="M1255" t="s">
        <v>163</v>
      </c>
    </row>
    <row r="1256" spans="1:13" x14ac:dyDescent="0.25">
      <c r="A1256" t="s">
        <v>1286</v>
      </c>
      <c r="B1256">
        <v>1980</v>
      </c>
      <c r="C1256">
        <f t="shared" si="77"/>
        <v>10</v>
      </c>
      <c r="D1256" t="str">
        <f t="shared" si="78"/>
        <v>24-10-1980</v>
      </c>
      <c r="E1256" t="s">
        <v>36</v>
      </c>
      <c r="F1256" s="14" t="str">
        <f t="shared" si="76"/>
        <v>24-Oct-1980</v>
      </c>
      <c r="G1256">
        <v>24</v>
      </c>
      <c r="H1256">
        <f t="shared" si="79"/>
        <v>42</v>
      </c>
      <c r="I1256">
        <v>2</v>
      </c>
      <c r="J1256" s="7">
        <v>10407.98</v>
      </c>
      <c r="K1256" t="s">
        <v>12</v>
      </c>
      <c r="L1256" t="s">
        <v>16</v>
      </c>
      <c r="M1256" t="s">
        <v>299</v>
      </c>
    </row>
    <row r="1257" spans="1:13" x14ac:dyDescent="0.25">
      <c r="A1257" t="s">
        <v>1287</v>
      </c>
      <c r="B1257">
        <v>1973</v>
      </c>
      <c r="C1257">
        <f t="shared" si="77"/>
        <v>10</v>
      </c>
      <c r="D1257" t="str">
        <f t="shared" si="78"/>
        <v>11-10-1973</v>
      </c>
      <c r="E1257" t="s">
        <v>36</v>
      </c>
      <c r="F1257" s="14" t="str">
        <f t="shared" si="76"/>
        <v>11-Oct-1973</v>
      </c>
      <c r="G1257">
        <v>11</v>
      </c>
      <c r="H1257">
        <f t="shared" si="79"/>
        <v>49</v>
      </c>
      <c r="I1257">
        <v>0</v>
      </c>
      <c r="J1257" s="7">
        <v>10419.59</v>
      </c>
      <c r="K1257" t="s">
        <v>12</v>
      </c>
      <c r="L1257" t="s">
        <v>11</v>
      </c>
      <c r="M1257" t="s">
        <v>199</v>
      </c>
    </row>
    <row r="1258" spans="1:13" x14ac:dyDescent="0.25">
      <c r="A1258" t="s">
        <v>1288</v>
      </c>
      <c r="B1258">
        <v>1979</v>
      </c>
      <c r="C1258">
        <f t="shared" si="77"/>
        <v>11</v>
      </c>
      <c r="D1258" t="str">
        <f t="shared" si="78"/>
        <v>25-11-1979</v>
      </c>
      <c r="E1258" t="s">
        <v>15</v>
      </c>
      <c r="F1258" s="14" t="str">
        <f t="shared" si="76"/>
        <v>25-Nov-1979</v>
      </c>
      <c r="G1258">
        <v>25</v>
      </c>
      <c r="H1258">
        <f t="shared" si="79"/>
        <v>43</v>
      </c>
      <c r="I1258">
        <v>2</v>
      </c>
      <c r="J1258" s="7">
        <v>10419.65</v>
      </c>
      <c r="K1258" t="s">
        <v>12</v>
      </c>
      <c r="L1258" t="s">
        <v>11</v>
      </c>
      <c r="M1258" t="s">
        <v>199</v>
      </c>
    </row>
    <row r="1259" spans="1:13" x14ac:dyDescent="0.25">
      <c r="A1259" t="s">
        <v>1289</v>
      </c>
      <c r="B1259">
        <v>1968</v>
      </c>
      <c r="C1259">
        <f t="shared" si="77"/>
        <v>12</v>
      </c>
      <c r="D1259" t="str">
        <f t="shared" si="78"/>
        <v>27-12-1968</v>
      </c>
      <c r="E1259" t="s">
        <v>30</v>
      </c>
      <c r="F1259" s="14" t="str">
        <f t="shared" si="76"/>
        <v>27-Dec-1968</v>
      </c>
      <c r="G1259">
        <v>27</v>
      </c>
      <c r="H1259">
        <f t="shared" si="79"/>
        <v>54</v>
      </c>
      <c r="I1259">
        <v>0</v>
      </c>
      <c r="J1259" s="7">
        <v>10422.92</v>
      </c>
      <c r="K1259" t="s">
        <v>12</v>
      </c>
      <c r="L1259" t="s">
        <v>16</v>
      </c>
      <c r="M1259" t="s">
        <v>355</v>
      </c>
    </row>
    <row r="1260" spans="1:13" x14ac:dyDescent="0.25">
      <c r="A1260" t="s">
        <v>1290</v>
      </c>
      <c r="B1260">
        <v>1968</v>
      </c>
      <c r="C1260">
        <f t="shared" si="77"/>
        <v>8</v>
      </c>
      <c r="D1260" t="str">
        <f t="shared" si="78"/>
        <v>23-8-1968</v>
      </c>
      <c r="E1260" t="s">
        <v>34</v>
      </c>
      <c r="F1260" s="14" t="str">
        <f t="shared" si="76"/>
        <v>23-Aug-1968</v>
      </c>
      <c r="G1260">
        <v>23</v>
      </c>
      <c r="H1260">
        <f t="shared" si="79"/>
        <v>54</v>
      </c>
      <c r="I1260">
        <v>0</v>
      </c>
      <c r="J1260" s="7">
        <v>10435.07</v>
      </c>
      <c r="K1260" t="s">
        <v>12</v>
      </c>
      <c r="L1260" t="s">
        <v>16</v>
      </c>
      <c r="M1260" t="s">
        <v>167</v>
      </c>
    </row>
    <row r="1261" spans="1:13" x14ac:dyDescent="0.25">
      <c r="A1261" t="s">
        <v>1291</v>
      </c>
      <c r="B1261">
        <v>1968</v>
      </c>
      <c r="C1261">
        <f t="shared" si="77"/>
        <v>8</v>
      </c>
      <c r="D1261" t="str">
        <f t="shared" si="78"/>
        <v>29-8-1968</v>
      </c>
      <c r="E1261" t="s">
        <v>34</v>
      </c>
      <c r="F1261" s="14" t="str">
        <f t="shared" si="76"/>
        <v>29-Aug-1968</v>
      </c>
      <c r="G1261">
        <v>29</v>
      </c>
      <c r="H1261">
        <f t="shared" si="79"/>
        <v>54</v>
      </c>
      <c r="I1261">
        <v>1</v>
      </c>
      <c r="J1261" s="7">
        <v>10436.1</v>
      </c>
      <c r="K1261" t="s">
        <v>12</v>
      </c>
      <c r="L1261" t="s">
        <v>12</v>
      </c>
      <c r="M1261" t="s">
        <v>41</v>
      </c>
    </row>
    <row r="1262" spans="1:13" x14ac:dyDescent="0.25">
      <c r="A1262" t="s">
        <v>1292</v>
      </c>
      <c r="B1262">
        <v>1968</v>
      </c>
      <c r="C1262">
        <f t="shared" si="77"/>
        <v>11</v>
      </c>
      <c r="D1262" t="str">
        <f t="shared" si="78"/>
        <v>8-11-1968</v>
      </c>
      <c r="E1262" t="s">
        <v>15</v>
      </c>
      <c r="F1262" s="14" t="str">
        <f t="shared" si="76"/>
        <v>8-Nov-1968</v>
      </c>
      <c r="G1262">
        <v>8</v>
      </c>
      <c r="H1262">
        <f t="shared" si="79"/>
        <v>54</v>
      </c>
      <c r="I1262">
        <v>1</v>
      </c>
      <c r="J1262" s="7">
        <v>10450.549999999999</v>
      </c>
      <c r="K1262" t="s">
        <v>12</v>
      </c>
      <c r="L1262" t="s">
        <v>16</v>
      </c>
      <c r="M1262" t="s">
        <v>41</v>
      </c>
    </row>
    <row r="1263" spans="1:13" x14ac:dyDescent="0.25">
      <c r="A1263" t="s">
        <v>1293</v>
      </c>
      <c r="B1263">
        <v>1964</v>
      </c>
      <c r="C1263">
        <f t="shared" si="77"/>
        <v>10</v>
      </c>
      <c r="D1263" t="str">
        <f t="shared" si="78"/>
        <v>14-10-1964</v>
      </c>
      <c r="E1263" t="s">
        <v>36</v>
      </c>
      <c r="F1263" s="14" t="str">
        <f t="shared" si="76"/>
        <v>14-Oct-1964</v>
      </c>
      <c r="G1263">
        <v>14</v>
      </c>
      <c r="H1263">
        <f t="shared" si="79"/>
        <v>58</v>
      </c>
      <c r="I1263">
        <v>0</v>
      </c>
      <c r="J1263" s="7">
        <v>10455.1</v>
      </c>
      <c r="K1263" t="s">
        <v>12</v>
      </c>
      <c r="L1263" t="s">
        <v>16</v>
      </c>
      <c r="M1263" t="s">
        <v>23</v>
      </c>
    </row>
    <row r="1264" spans="1:13" x14ac:dyDescent="0.25">
      <c r="A1264" t="s">
        <v>1294</v>
      </c>
      <c r="B1264">
        <v>1976</v>
      </c>
      <c r="C1264">
        <f t="shared" si="77"/>
        <v>8</v>
      </c>
      <c r="D1264" t="str">
        <f t="shared" si="78"/>
        <v>3-8-1976</v>
      </c>
      <c r="E1264" t="s">
        <v>34</v>
      </c>
      <c r="F1264" s="14" t="str">
        <f t="shared" si="76"/>
        <v>3-Aug-1976</v>
      </c>
      <c r="G1264">
        <v>3</v>
      </c>
      <c r="H1264">
        <f t="shared" si="79"/>
        <v>46</v>
      </c>
      <c r="I1264">
        <v>2</v>
      </c>
      <c r="J1264" s="7">
        <v>10455.14</v>
      </c>
      <c r="K1264" t="s">
        <v>12</v>
      </c>
      <c r="L1264" t="s">
        <v>11</v>
      </c>
      <c r="M1264" t="s">
        <v>299</v>
      </c>
    </row>
    <row r="1265" spans="1:13" x14ac:dyDescent="0.25">
      <c r="A1265" t="s">
        <v>1295</v>
      </c>
      <c r="B1265">
        <v>1964</v>
      </c>
      <c r="C1265">
        <f t="shared" si="77"/>
        <v>7</v>
      </c>
      <c r="D1265" t="str">
        <f t="shared" si="78"/>
        <v>27-7-1964</v>
      </c>
      <c r="E1265" t="s">
        <v>10</v>
      </c>
      <c r="F1265" s="14" t="str">
        <f t="shared" si="76"/>
        <v>27-Jul-1964</v>
      </c>
      <c r="G1265">
        <v>27</v>
      </c>
      <c r="H1265">
        <f t="shared" si="79"/>
        <v>58</v>
      </c>
      <c r="I1265">
        <v>0</v>
      </c>
      <c r="J1265" s="7">
        <v>10459.19</v>
      </c>
      <c r="K1265" t="s">
        <v>12</v>
      </c>
      <c r="L1265" t="s">
        <v>16</v>
      </c>
      <c r="M1265" t="s">
        <v>13</v>
      </c>
    </row>
    <row r="1266" spans="1:13" x14ac:dyDescent="0.25">
      <c r="A1266" t="s">
        <v>1296</v>
      </c>
      <c r="B1266">
        <v>1969</v>
      </c>
      <c r="C1266">
        <f t="shared" si="77"/>
        <v>9</v>
      </c>
      <c r="D1266" t="str">
        <f t="shared" si="78"/>
        <v>22-9-1969</v>
      </c>
      <c r="E1266" t="s">
        <v>20</v>
      </c>
      <c r="F1266" s="14" t="str">
        <f t="shared" si="76"/>
        <v>22-Sep-1969</v>
      </c>
      <c r="G1266">
        <v>22</v>
      </c>
      <c r="H1266">
        <f t="shared" si="79"/>
        <v>53</v>
      </c>
      <c r="I1266">
        <v>1</v>
      </c>
      <c r="J1266" s="7">
        <v>10461.98</v>
      </c>
      <c r="K1266" t="s">
        <v>12</v>
      </c>
      <c r="L1266" t="s">
        <v>16</v>
      </c>
      <c r="M1266" t="s">
        <v>23</v>
      </c>
    </row>
    <row r="1267" spans="1:13" x14ac:dyDescent="0.25">
      <c r="A1267" t="s">
        <v>1297</v>
      </c>
      <c r="B1267">
        <v>1987</v>
      </c>
      <c r="C1267">
        <f t="shared" si="77"/>
        <v>6</v>
      </c>
      <c r="D1267" t="str">
        <f t="shared" si="78"/>
        <v>28-6-1987</v>
      </c>
      <c r="E1267" t="s">
        <v>18</v>
      </c>
      <c r="F1267" s="14" t="str">
        <f t="shared" si="76"/>
        <v>28-Jun-1987</v>
      </c>
      <c r="G1267">
        <v>28</v>
      </c>
      <c r="H1267">
        <f t="shared" si="79"/>
        <v>35</v>
      </c>
      <c r="I1267">
        <v>3</v>
      </c>
      <c r="J1267" s="7">
        <v>10464.83</v>
      </c>
      <c r="K1267" t="s">
        <v>12</v>
      </c>
      <c r="L1267" t="s">
        <v>16</v>
      </c>
      <c r="M1267" t="s">
        <v>23</v>
      </c>
    </row>
    <row r="1268" spans="1:13" x14ac:dyDescent="0.25">
      <c r="A1268" t="s">
        <v>1298</v>
      </c>
      <c r="B1268">
        <v>1978</v>
      </c>
      <c r="C1268">
        <f t="shared" si="77"/>
        <v>8</v>
      </c>
      <c r="D1268" t="str">
        <f t="shared" si="78"/>
        <v>21-8-1978</v>
      </c>
      <c r="E1268" t="s">
        <v>34</v>
      </c>
      <c r="F1268" s="14" t="str">
        <f t="shared" si="76"/>
        <v>21-Aug-1978</v>
      </c>
      <c r="G1268">
        <v>21</v>
      </c>
      <c r="H1268">
        <f t="shared" si="79"/>
        <v>44</v>
      </c>
      <c r="I1268">
        <v>2</v>
      </c>
      <c r="J1268" s="7">
        <v>10486.55</v>
      </c>
      <c r="K1268" t="s">
        <v>12</v>
      </c>
      <c r="L1268" t="s">
        <v>12</v>
      </c>
      <c r="M1268" t="s">
        <v>199</v>
      </c>
    </row>
    <row r="1269" spans="1:13" x14ac:dyDescent="0.25">
      <c r="A1269" t="s">
        <v>1299</v>
      </c>
      <c r="B1269">
        <v>1972</v>
      </c>
      <c r="C1269">
        <f t="shared" si="77"/>
        <v>10</v>
      </c>
      <c r="D1269" t="str">
        <f t="shared" si="78"/>
        <v>19-10-1972</v>
      </c>
      <c r="E1269" t="s">
        <v>36</v>
      </c>
      <c r="F1269" s="14" t="str">
        <f t="shared" si="76"/>
        <v>19-Oct-1972</v>
      </c>
      <c r="G1269">
        <v>19</v>
      </c>
      <c r="H1269">
        <f t="shared" si="79"/>
        <v>50</v>
      </c>
      <c r="I1269">
        <v>2</v>
      </c>
      <c r="J1269" s="7">
        <v>10493.95</v>
      </c>
      <c r="K1269" t="s">
        <v>12</v>
      </c>
      <c r="L1269" t="s">
        <v>16</v>
      </c>
      <c r="M1269" t="s">
        <v>23</v>
      </c>
    </row>
    <row r="1270" spans="1:13" x14ac:dyDescent="0.25">
      <c r="A1270" t="s">
        <v>1300</v>
      </c>
      <c r="B1270">
        <v>1977</v>
      </c>
      <c r="C1270">
        <f t="shared" si="77"/>
        <v>10</v>
      </c>
      <c r="D1270" t="str">
        <f t="shared" si="78"/>
        <v>25-10-1977</v>
      </c>
      <c r="E1270" t="s">
        <v>36</v>
      </c>
      <c r="F1270" s="14" t="str">
        <f t="shared" si="76"/>
        <v>25-Oct-1977</v>
      </c>
      <c r="G1270">
        <v>25</v>
      </c>
      <c r="H1270">
        <f t="shared" si="79"/>
        <v>45</v>
      </c>
      <c r="I1270">
        <v>2</v>
      </c>
      <c r="J1270" s="7">
        <v>10495.6</v>
      </c>
      <c r="K1270" t="s">
        <v>12</v>
      </c>
      <c r="L1270" t="s">
        <v>16</v>
      </c>
      <c r="M1270" t="s">
        <v>23</v>
      </c>
    </row>
    <row r="1271" spans="1:13" x14ac:dyDescent="0.25">
      <c r="A1271" t="s">
        <v>1301</v>
      </c>
      <c r="B1271">
        <v>1971</v>
      </c>
      <c r="C1271">
        <f t="shared" si="77"/>
        <v>9</v>
      </c>
      <c r="D1271" t="str">
        <f t="shared" si="78"/>
        <v>26-9-1971</v>
      </c>
      <c r="E1271" t="s">
        <v>20</v>
      </c>
      <c r="F1271" s="14" t="str">
        <f t="shared" si="76"/>
        <v>26-Sep-1971</v>
      </c>
      <c r="G1271">
        <v>26</v>
      </c>
      <c r="H1271">
        <f t="shared" si="79"/>
        <v>51</v>
      </c>
      <c r="I1271">
        <v>0</v>
      </c>
      <c r="J1271" s="7">
        <v>10546.48</v>
      </c>
      <c r="K1271" t="s">
        <v>12</v>
      </c>
      <c r="L1271" t="s">
        <v>12</v>
      </c>
      <c r="M1271" t="s">
        <v>41</v>
      </c>
    </row>
    <row r="1272" spans="1:13" x14ac:dyDescent="0.25">
      <c r="A1272" t="s">
        <v>1302</v>
      </c>
      <c r="B1272">
        <v>1971</v>
      </c>
      <c r="C1272">
        <f t="shared" si="77"/>
        <v>6</v>
      </c>
      <c r="D1272" t="str">
        <f t="shared" si="78"/>
        <v>29-6-1971</v>
      </c>
      <c r="E1272" t="s">
        <v>18</v>
      </c>
      <c r="F1272" s="14" t="str">
        <f t="shared" si="76"/>
        <v>29-Jun-1971</v>
      </c>
      <c r="G1272">
        <v>29</v>
      </c>
      <c r="H1272">
        <f t="shared" si="79"/>
        <v>51</v>
      </c>
      <c r="I1272">
        <v>3</v>
      </c>
      <c r="J1272" s="7">
        <v>10560.49</v>
      </c>
      <c r="K1272" t="s">
        <v>12</v>
      </c>
      <c r="L1272" t="s">
        <v>11</v>
      </c>
      <c r="M1272" t="s">
        <v>13</v>
      </c>
    </row>
    <row r="1273" spans="1:13" x14ac:dyDescent="0.25">
      <c r="A1273" t="s">
        <v>1303</v>
      </c>
      <c r="B1273">
        <v>1969</v>
      </c>
      <c r="C1273">
        <f t="shared" si="77"/>
        <v>7</v>
      </c>
      <c r="D1273" t="str">
        <f t="shared" si="78"/>
        <v>17-7-1969</v>
      </c>
      <c r="E1273" t="s">
        <v>10</v>
      </c>
      <c r="F1273" s="14" t="str">
        <f t="shared" si="76"/>
        <v>17-Jul-1969</v>
      </c>
      <c r="G1273">
        <v>17</v>
      </c>
      <c r="H1273">
        <f t="shared" si="79"/>
        <v>53</v>
      </c>
      <c r="I1273">
        <v>0</v>
      </c>
      <c r="J1273" s="7">
        <v>10564.88</v>
      </c>
      <c r="K1273" t="s">
        <v>12</v>
      </c>
      <c r="L1273" t="s">
        <v>16</v>
      </c>
      <c r="M1273" t="s">
        <v>246</v>
      </c>
    </row>
    <row r="1274" spans="1:13" x14ac:dyDescent="0.25">
      <c r="A1274" t="s">
        <v>1304</v>
      </c>
      <c r="B1274">
        <v>1966</v>
      </c>
      <c r="C1274">
        <f t="shared" si="77"/>
        <v>12</v>
      </c>
      <c r="D1274" t="str">
        <f t="shared" si="78"/>
        <v>11-12-1966</v>
      </c>
      <c r="E1274" t="s">
        <v>30</v>
      </c>
      <c r="F1274" s="14" t="str">
        <f t="shared" si="76"/>
        <v>11-Dec-1966</v>
      </c>
      <c r="G1274">
        <v>11</v>
      </c>
      <c r="H1274">
        <f t="shared" si="79"/>
        <v>56</v>
      </c>
      <c r="I1274">
        <v>0</v>
      </c>
      <c r="J1274" s="7">
        <v>10577.09</v>
      </c>
      <c r="K1274" t="s">
        <v>12</v>
      </c>
      <c r="L1274" t="s">
        <v>12</v>
      </c>
      <c r="M1274" t="s">
        <v>41</v>
      </c>
    </row>
    <row r="1275" spans="1:13" x14ac:dyDescent="0.25">
      <c r="A1275" t="s">
        <v>1305</v>
      </c>
      <c r="B1275">
        <v>1969</v>
      </c>
      <c r="C1275">
        <f t="shared" si="77"/>
        <v>12</v>
      </c>
      <c r="D1275" t="str">
        <f t="shared" si="78"/>
        <v>25-12-1969</v>
      </c>
      <c r="E1275" t="s">
        <v>30</v>
      </c>
      <c r="F1275" s="14" t="str">
        <f t="shared" si="76"/>
        <v>25-Dec-1969</v>
      </c>
      <c r="G1275">
        <v>25</v>
      </c>
      <c r="H1275">
        <f t="shared" si="79"/>
        <v>53</v>
      </c>
      <c r="I1275">
        <v>1</v>
      </c>
      <c r="J1275" s="7">
        <v>10579.71</v>
      </c>
      <c r="K1275" t="s">
        <v>12</v>
      </c>
      <c r="L1275" t="s">
        <v>12</v>
      </c>
      <c r="M1275" t="s">
        <v>13</v>
      </c>
    </row>
    <row r="1276" spans="1:13" x14ac:dyDescent="0.25">
      <c r="A1276" t="s">
        <v>1306</v>
      </c>
      <c r="B1276">
        <v>1966</v>
      </c>
      <c r="C1276">
        <f t="shared" si="77"/>
        <v>11</v>
      </c>
      <c r="D1276" t="str">
        <f t="shared" si="78"/>
        <v>3-11-1966</v>
      </c>
      <c r="E1276" t="s">
        <v>15</v>
      </c>
      <c r="F1276" s="14" t="str">
        <f t="shared" si="76"/>
        <v>3-Nov-1966</v>
      </c>
      <c r="G1276">
        <v>3</v>
      </c>
      <c r="H1276">
        <f t="shared" si="79"/>
        <v>56</v>
      </c>
      <c r="I1276">
        <v>0</v>
      </c>
      <c r="J1276" s="7">
        <v>10594.23</v>
      </c>
      <c r="K1276" t="s">
        <v>12</v>
      </c>
      <c r="L1276" t="s">
        <v>12</v>
      </c>
      <c r="M1276" t="s">
        <v>13</v>
      </c>
    </row>
    <row r="1277" spans="1:13" x14ac:dyDescent="0.25">
      <c r="A1277" t="s">
        <v>1307</v>
      </c>
      <c r="B1277">
        <v>1967</v>
      </c>
      <c r="C1277">
        <f t="shared" si="77"/>
        <v>11</v>
      </c>
      <c r="D1277" t="str">
        <f t="shared" si="78"/>
        <v>29-11-1967</v>
      </c>
      <c r="E1277" t="s">
        <v>15</v>
      </c>
      <c r="F1277" s="14" t="str">
        <f t="shared" si="76"/>
        <v>29-Nov-1967</v>
      </c>
      <c r="G1277">
        <v>29</v>
      </c>
      <c r="H1277">
        <f t="shared" si="79"/>
        <v>55</v>
      </c>
      <c r="I1277">
        <v>0</v>
      </c>
      <c r="J1277" s="7">
        <v>10594.5</v>
      </c>
      <c r="K1277" t="s">
        <v>12</v>
      </c>
      <c r="L1277" t="s">
        <v>16</v>
      </c>
      <c r="M1277" t="s">
        <v>23</v>
      </c>
    </row>
    <row r="1278" spans="1:13" x14ac:dyDescent="0.25">
      <c r="A1278" t="s">
        <v>1308</v>
      </c>
      <c r="B1278">
        <v>1972</v>
      </c>
      <c r="C1278">
        <f t="shared" si="77"/>
        <v>12</v>
      </c>
      <c r="D1278" t="str">
        <f t="shared" si="78"/>
        <v>14-12-1972</v>
      </c>
      <c r="E1278" t="s">
        <v>30</v>
      </c>
      <c r="F1278" s="14" t="str">
        <f t="shared" si="76"/>
        <v>14-Dec-1972</v>
      </c>
      <c r="G1278">
        <v>14</v>
      </c>
      <c r="H1278">
        <f t="shared" si="79"/>
        <v>50</v>
      </c>
      <c r="I1278">
        <v>3</v>
      </c>
      <c r="J1278" s="7">
        <v>10600.55</v>
      </c>
      <c r="K1278" t="s">
        <v>12</v>
      </c>
      <c r="L1278" t="s">
        <v>16</v>
      </c>
      <c r="M1278" t="s">
        <v>23</v>
      </c>
    </row>
    <row r="1279" spans="1:13" x14ac:dyDescent="0.25">
      <c r="A1279" t="s">
        <v>1309</v>
      </c>
      <c r="B1279">
        <v>1966</v>
      </c>
      <c r="C1279">
        <f t="shared" si="77"/>
        <v>7</v>
      </c>
      <c r="D1279" t="str">
        <f t="shared" si="78"/>
        <v>20-7-1966</v>
      </c>
      <c r="E1279" t="s">
        <v>10</v>
      </c>
      <c r="F1279" s="14" t="str">
        <f t="shared" si="76"/>
        <v>20-Jul-1966</v>
      </c>
      <c r="G1279">
        <v>20</v>
      </c>
      <c r="H1279">
        <f t="shared" si="79"/>
        <v>56</v>
      </c>
      <c r="I1279">
        <v>0</v>
      </c>
      <c r="J1279" s="7">
        <v>10601.41</v>
      </c>
      <c r="K1279" t="s">
        <v>12</v>
      </c>
      <c r="L1279" t="s">
        <v>11</v>
      </c>
      <c r="M1279" t="s">
        <v>41</v>
      </c>
    </row>
    <row r="1280" spans="1:13" x14ac:dyDescent="0.25">
      <c r="A1280" t="s">
        <v>1310</v>
      </c>
      <c r="B1280">
        <v>1967</v>
      </c>
      <c r="C1280">
        <f t="shared" si="77"/>
        <v>6</v>
      </c>
      <c r="D1280" t="str">
        <f t="shared" si="78"/>
        <v>23-6-1967</v>
      </c>
      <c r="E1280" t="s">
        <v>18</v>
      </c>
      <c r="F1280" s="14" t="str">
        <f t="shared" si="76"/>
        <v>23-Jun-1967</v>
      </c>
      <c r="G1280">
        <v>23</v>
      </c>
      <c r="H1280">
        <f t="shared" si="79"/>
        <v>55</v>
      </c>
      <c r="I1280">
        <v>0</v>
      </c>
      <c r="J1280" s="7">
        <v>10601.63</v>
      </c>
      <c r="K1280" t="s">
        <v>12</v>
      </c>
      <c r="L1280" t="s">
        <v>11</v>
      </c>
      <c r="M1280" t="s">
        <v>23</v>
      </c>
    </row>
    <row r="1281" spans="1:13" x14ac:dyDescent="0.25">
      <c r="A1281" t="s">
        <v>1311</v>
      </c>
      <c r="B1281">
        <v>1966</v>
      </c>
      <c r="C1281">
        <f t="shared" si="77"/>
        <v>7</v>
      </c>
      <c r="D1281" t="str">
        <f t="shared" si="78"/>
        <v>2-7-1966</v>
      </c>
      <c r="E1281" t="s">
        <v>10</v>
      </c>
      <c r="F1281" s="14" t="str">
        <f t="shared" si="76"/>
        <v>2-Jul-1966</v>
      </c>
      <c r="G1281">
        <v>2</v>
      </c>
      <c r="H1281">
        <f t="shared" si="79"/>
        <v>56</v>
      </c>
      <c r="I1281">
        <v>0</v>
      </c>
      <c r="J1281" s="7">
        <v>10602.39</v>
      </c>
      <c r="K1281" t="s">
        <v>12</v>
      </c>
      <c r="L1281" t="s">
        <v>12</v>
      </c>
      <c r="M1281" t="s">
        <v>41</v>
      </c>
    </row>
    <row r="1282" spans="1:13" x14ac:dyDescent="0.25">
      <c r="A1282" t="s">
        <v>1312</v>
      </c>
      <c r="B1282">
        <v>1965</v>
      </c>
      <c r="C1282">
        <f t="shared" si="77"/>
        <v>6</v>
      </c>
      <c r="D1282" t="str">
        <f t="shared" si="78"/>
        <v>27-6-1965</v>
      </c>
      <c r="E1282" t="s">
        <v>18</v>
      </c>
      <c r="F1282" s="14" t="str">
        <f t="shared" ref="F1282:F1345" si="80">CONCATENATE(G1282,"-",E1282,"-",B1282)</f>
        <v>27-Jun-1965</v>
      </c>
      <c r="G1282">
        <v>27</v>
      </c>
      <c r="H1282">
        <f t="shared" si="79"/>
        <v>57</v>
      </c>
      <c r="I1282">
        <v>0</v>
      </c>
      <c r="J1282" s="7">
        <v>10608.67</v>
      </c>
      <c r="K1282" t="s">
        <v>12</v>
      </c>
      <c r="L1282" t="s">
        <v>12</v>
      </c>
      <c r="M1282" t="s">
        <v>23</v>
      </c>
    </row>
    <row r="1283" spans="1:13" x14ac:dyDescent="0.25">
      <c r="A1283" t="s">
        <v>1313</v>
      </c>
      <c r="B1283">
        <v>1992</v>
      </c>
      <c r="C1283">
        <f t="shared" ref="C1283:C1346" si="81">MONTH(DATEVALUE(F1283))</f>
        <v>7</v>
      </c>
      <c r="D1283" t="str">
        <f t="shared" ref="D1283:D1346" si="82">CONCATENATE(G1283,"-",C1283,"-",B1283)</f>
        <v>23-7-1992</v>
      </c>
      <c r="E1283" t="s">
        <v>10</v>
      </c>
      <c r="F1283" s="14" t="str">
        <f t="shared" si="80"/>
        <v>23-Jul-1992</v>
      </c>
      <c r="G1283">
        <v>23</v>
      </c>
      <c r="H1283">
        <f t="shared" si="79"/>
        <v>30</v>
      </c>
      <c r="I1283">
        <v>0</v>
      </c>
      <c r="J1283" s="7">
        <v>10617.04</v>
      </c>
      <c r="K1283" t="s">
        <v>12</v>
      </c>
      <c r="L1283" t="s">
        <v>12</v>
      </c>
      <c r="M1283" t="s">
        <v>534</v>
      </c>
    </row>
    <row r="1284" spans="1:13" x14ac:dyDescent="0.25">
      <c r="A1284" t="s">
        <v>1314</v>
      </c>
      <c r="B1284">
        <v>1990</v>
      </c>
      <c r="C1284">
        <f t="shared" si="81"/>
        <v>7</v>
      </c>
      <c r="D1284" t="str">
        <f t="shared" si="82"/>
        <v>6-7-1990</v>
      </c>
      <c r="E1284" t="s">
        <v>10</v>
      </c>
      <c r="F1284" s="14" t="str">
        <f t="shared" si="80"/>
        <v>6-Jul-1990</v>
      </c>
      <c r="G1284">
        <v>6</v>
      </c>
      <c r="H1284">
        <f t="shared" si="79"/>
        <v>32</v>
      </c>
      <c r="I1284">
        <v>3</v>
      </c>
      <c r="J1284" s="7">
        <v>10620.26</v>
      </c>
      <c r="K1284" t="s">
        <v>12</v>
      </c>
      <c r="L1284" t="s">
        <v>12</v>
      </c>
      <c r="M1284" t="s">
        <v>23</v>
      </c>
    </row>
    <row r="1285" spans="1:13" x14ac:dyDescent="0.25">
      <c r="A1285" t="s">
        <v>1315</v>
      </c>
      <c r="B1285">
        <v>1964</v>
      </c>
      <c r="C1285">
        <f t="shared" si="81"/>
        <v>8</v>
      </c>
      <c r="D1285" t="str">
        <f t="shared" si="82"/>
        <v>8-8-1964</v>
      </c>
      <c r="E1285" t="s">
        <v>34</v>
      </c>
      <c r="F1285" s="14" t="str">
        <f t="shared" si="80"/>
        <v>8-Aug-1964</v>
      </c>
      <c r="G1285">
        <v>8</v>
      </c>
      <c r="H1285">
        <f t="shared" ref="H1285:H1348" si="83">DATEDIF(F1285,$P$2,"Y")</f>
        <v>58</v>
      </c>
      <c r="I1285">
        <v>0</v>
      </c>
      <c r="J1285" s="7">
        <v>10627.81</v>
      </c>
      <c r="K1285" t="s">
        <v>12</v>
      </c>
      <c r="L1285" t="s">
        <v>12</v>
      </c>
      <c r="M1285" t="s">
        <v>13</v>
      </c>
    </row>
    <row r="1286" spans="1:13" x14ac:dyDescent="0.25">
      <c r="A1286" t="s">
        <v>1316</v>
      </c>
      <c r="B1286">
        <v>1976</v>
      </c>
      <c r="C1286">
        <f t="shared" si="81"/>
        <v>11</v>
      </c>
      <c r="D1286" t="str">
        <f t="shared" si="82"/>
        <v>22-11-1976</v>
      </c>
      <c r="E1286" t="s">
        <v>15</v>
      </c>
      <c r="F1286" s="14" t="str">
        <f t="shared" si="80"/>
        <v>22-Nov-1976</v>
      </c>
      <c r="G1286">
        <v>22</v>
      </c>
      <c r="H1286">
        <f t="shared" si="83"/>
        <v>46</v>
      </c>
      <c r="I1286">
        <v>2</v>
      </c>
      <c r="J1286" s="7">
        <v>10665.44</v>
      </c>
      <c r="K1286" t="s">
        <v>12</v>
      </c>
      <c r="L1286" t="s">
        <v>11</v>
      </c>
      <c r="M1286" t="s">
        <v>299</v>
      </c>
    </row>
    <row r="1287" spans="1:13" x14ac:dyDescent="0.25">
      <c r="A1287" t="s">
        <v>1317</v>
      </c>
      <c r="B1287">
        <v>1962</v>
      </c>
      <c r="C1287">
        <f t="shared" si="81"/>
        <v>9</v>
      </c>
      <c r="D1287" t="str">
        <f t="shared" si="82"/>
        <v>7-9-1962</v>
      </c>
      <c r="E1287" t="s">
        <v>20</v>
      </c>
      <c r="F1287" s="14" t="str">
        <f t="shared" si="80"/>
        <v>7-Sep-1962</v>
      </c>
      <c r="G1287">
        <v>7</v>
      </c>
      <c r="H1287">
        <f t="shared" si="83"/>
        <v>60</v>
      </c>
      <c r="I1287">
        <v>0</v>
      </c>
      <c r="J1287" s="7">
        <v>10676.83</v>
      </c>
      <c r="K1287" t="s">
        <v>12</v>
      </c>
      <c r="L1287" t="s">
        <v>12</v>
      </c>
      <c r="M1287" t="s">
        <v>13</v>
      </c>
    </row>
    <row r="1288" spans="1:13" x14ac:dyDescent="0.25">
      <c r="A1288" t="s">
        <v>1318</v>
      </c>
      <c r="B1288">
        <v>1977</v>
      </c>
      <c r="C1288">
        <f t="shared" si="81"/>
        <v>8</v>
      </c>
      <c r="D1288" t="str">
        <f t="shared" si="82"/>
        <v>2-8-1977</v>
      </c>
      <c r="E1288" t="s">
        <v>34</v>
      </c>
      <c r="F1288" s="14" t="str">
        <f t="shared" si="80"/>
        <v>2-Aug-1977</v>
      </c>
      <c r="G1288">
        <v>2</v>
      </c>
      <c r="H1288">
        <f t="shared" si="83"/>
        <v>45</v>
      </c>
      <c r="I1288">
        <v>2</v>
      </c>
      <c r="J1288" s="7">
        <v>10690.11</v>
      </c>
      <c r="K1288" t="s">
        <v>12</v>
      </c>
      <c r="L1288" t="s">
        <v>11</v>
      </c>
      <c r="M1288" t="s">
        <v>299</v>
      </c>
    </row>
    <row r="1289" spans="1:13" x14ac:dyDescent="0.25">
      <c r="A1289" t="s">
        <v>1319</v>
      </c>
      <c r="B1289">
        <v>1976</v>
      </c>
      <c r="C1289">
        <f t="shared" si="81"/>
        <v>9</v>
      </c>
      <c r="D1289" t="str">
        <f t="shared" si="82"/>
        <v>30-9-1976</v>
      </c>
      <c r="E1289" t="s">
        <v>20</v>
      </c>
      <c r="F1289" s="14" t="str">
        <f t="shared" si="80"/>
        <v>30-Sep-1976</v>
      </c>
      <c r="G1289">
        <v>30</v>
      </c>
      <c r="H1289">
        <f t="shared" si="83"/>
        <v>46</v>
      </c>
      <c r="I1289">
        <v>2</v>
      </c>
      <c r="J1289" s="7">
        <v>10698.38</v>
      </c>
      <c r="K1289" t="s">
        <v>12</v>
      </c>
      <c r="L1289" t="s">
        <v>16</v>
      </c>
      <c r="M1289" t="s">
        <v>199</v>
      </c>
    </row>
    <row r="1290" spans="1:13" x14ac:dyDescent="0.25">
      <c r="A1290" t="s">
        <v>1320</v>
      </c>
      <c r="B1290">
        <v>1972</v>
      </c>
      <c r="C1290">
        <f t="shared" si="81"/>
        <v>10</v>
      </c>
      <c r="D1290" t="str">
        <f t="shared" si="82"/>
        <v>24-10-1972</v>
      </c>
      <c r="E1290" t="s">
        <v>36</v>
      </c>
      <c r="F1290" s="14" t="str">
        <f t="shared" si="80"/>
        <v>24-Oct-1972</v>
      </c>
      <c r="G1290">
        <v>24</v>
      </c>
      <c r="H1290">
        <f t="shared" si="83"/>
        <v>50</v>
      </c>
      <c r="I1290">
        <v>3</v>
      </c>
      <c r="J1290" s="7">
        <v>10702.64</v>
      </c>
      <c r="K1290" t="s">
        <v>12</v>
      </c>
      <c r="L1290" t="s">
        <v>12</v>
      </c>
      <c r="M1290" t="s">
        <v>13</v>
      </c>
    </row>
    <row r="1291" spans="1:13" x14ac:dyDescent="0.25">
      <c r="A1291" t="s">
        <v>1321</v>
      </c>
      <c r="B1291">
        <v>1967</v>
      </c>
      <c r="C1291">
        <f t="shared" si="81"/>
        <v>7</v>
      </c>
      <c r="D1291" t="str">
        <f t="shared" si="82"/>
        <v>30-7-1967</v>
      </c>
      <c r="E1291" t="s">
        <v>10</v>
      </c>
      <c r="F1291" s="14" t="str">
        <f t="shared" si="80"/>
        <v>30-Jul-1967</v>
      </c>
      <c r="G1291">
        <v>30</v>
      </c>
      <c r="H1291">
        <f t="shared" si="83"/>
        <v>55</v>
      </c>
      <c r="I1291">
        <v>0</v>
      </c>
      <c r="J1291" s="7">
        <v>10704.47</v>
      </c>
      <c r="K1291" t="s">
        <v>12</v>
      </c>
      <c r="L1291" t="s">
        <v>11</v>
      </c>
      <c r="M1291" t="s">
        <v>41</v>
      </c>
    </row>
    <row r="1292" spans="1:13" x14ac:dyDescent="0.25">
      <c r="A1292" t="s">
        <v>1322</v>
      </c>
      <c r="B1292">
        <v>1967</v>
      </c>
      <c r="C1292">
        <f t="shared" si="81"/>
        <v>10</v>
      </c>
      <c r="D1292" t="str">
        <f t="shared" si="82"/>
        <v>5-10-1967</v>
      </c>
      <c r="E1292" t="s">
        <v>36</v>
      </c>
      <c r="F1292" s="14" t="str">
        <f t="shared" si="80"/>
        <v>5-Oct-1967</v>
      </c>
      <c r="G1292">
        <v>5</v>
      </c>
      <c r="H1292">
        <f t="shared" si="83"/>
        <v>55</v>
      </c>
      <c r="I1292">
        <v>0</v>
      </c>
      <c r="J1292" s="7">
        <v>10713.64</v>
      </c>
      <c r="K1292" t="s">
        <v>12</v>
      </c>
      <c r="L1292" t="s">
        <v>12</v>
      </c>
      <c r="M1292" t="s">
        <v>41</v>
      </c>
    </row>
    <row r="1293" spans="1:13" x14ac:dyDescent="0.25">
      <c r="A1293" t="s">
        <v>1323</v>
      </c>
      <c r="B1293">
        <v>1992</v>
      </c>
      <c r="C1293">
        <f t="shared" si="81"/>
        <v>6</v>
      </c>
      <c r="D1293" t="str">
        <f t="shared" si="82"/>
        <v>25-6-1992</v>
      </c>
      <c r="E1293" t="s">
        <v>18</v>
      </c>
      <c r="F1293" s="14" t="str">
        <f t="shared" si="80"/>
        <v>25-Jun-1992</v>
      </c>
      <c r="G1293">
        <v>25</v>
      </c>
      <c r="H1293">
        <f t="shared" si="83"/>
        <v>30</v>
      </c>
      <c r="I1293">
        <v>0</v>
      </c>
      <c r="J1293" s="7">
        <v>10719.57</v>
      </c>
      <c r="K1293" t="s">
        <v>12</v>
      </c>
      <c r="L1293" t="s">
        <v>16</v>
      </c>
      <c r="M1293" t="s">
        <v>23</v>
      </c>
    </row>
    <row r="1294" spans="1:13" x14ac:dyDescent="0.25">
      <c r="A1294" t="s">
        <v>1324</v>
      </c>
      <c r="B1294">
        <v>1974</v>
      </c>
      <c r="C1294">
        <f t="shared" si="81"/>
        <v>12</v>
      </c>
      <c r="D1294" t="str">
        <f t="shared" si="82"/>
        <v>9-12-1974</v>
      </c>
      <c r="E1294" t="s">
        <v>30</v>
      </c>
      <c r="F1294" s="14" t="str">
        <f t="shared" si="80"/>
        <v>9-Dec-1974</v>
      </c>
      <c r="G1294">
        <v>9</v>
      </c>
      <c r="H1294">
        <f t="shared" si="83"/>
        <v>48</v>
      </c>
      <c r="I1294">
        <v>4</v>
      </c>
      <c r="J1294" s="7">
        <v>10736.87</v>
      </c>
      <c r="K1294" t="s">
        <v>12</v>
      </c>
      <c r="L1294" t="s">
        <v>16</v>
      </c>
      <c r="M1294" t="s">
        <v>167</v>
      </c>
    </row>
    <row r="1295" spans="1:13" x14ac:dyDescent="0.25">
      <c r="A1295" t="s">
        <v>1325</v>
      </c>
      <c r="B1295">
        <v>1986</v>
      </c>
      <c r="C1295">
        <f t="shared" si="81"/>
        <v>8</v>
      </c>
      <c r="D1295" t="str">
        <f t="shared" si="82"/>
        <v>29-8-1986</v>
      </c>
      <c r="E1295" t="s">
        <v>34</v>
      </c>
      <c r="F1295" s="14" t="str">
        <f t="shared" si="80"/>
        <v>29-Aug-1986</v>
      </c>
      <c r="G1295">
        <v>29</v>
      </c>
      <c r="H1295">
        <f t="shared" si="83"/>
        <v>36</v>
      </c>
      <c r="I1295">
        <v>3</v>
      </c>
      <c r="J1295" s="7">
        <v>10749.02</v>
      </c>
      <c r="K1295" t="s">
        <v>12</v>
      </c>
      <c r="L1295" t="s">
        <v>16</v>
      </c>
      <c r="M1295" t="s">
        <v>534</v>
      </c>
    </row>
    <row r="1296" spans="1:13" x14ac:dyDescent="0.25">
      <c r="A1296" t="s">
        <v>1326</v>
      </c>
      <c r="B1296">
        <v>1989</v>
      </c>
      <c r="C1296">
        <f t="shared" si="81"/>
        <v>11</v>
      </c>
      <c r="D1296" t="str">
        <f t="shared" si="82"/>
        <v>25-11-1989</v>
      </c>
      <c r="E1296" t="s">
        <v>15</v>
      </c>
      <c r="F1296" s="14" t="str">
        <f t="shared" si="80"/>
        <v>25-Nov-1989</v>
      </c>
      <c r="G1296">
        <v>25</v>
      </c>
      <c r="H1296">
        <f t="shared" si="83"/>
        <v>33</v>
      </c>
      <c r="I1296">
        <v>3</v>
      </c>
      <c r="J1296" s="7">
        <v>10769.75</v>
      </c>
      <c r="K1296" t="s">
        <v>12</v>
      </c>
      <c r="L1296" t="s">
        <v>11</v>
      </c>
      <c r="M1296" t="s">
        <v>631</v>
      </c>
    </row>
    <row r="1297" spans="1:13" x14ac:dyDescent="0.25">
      <c r="A1297" t="s">
        <v>1327</v>
      </c>
      <c r="B1297">
        <v>1967</v>
      </c>
      <c r="C1297">
        <f t="shared" si="81"/>
        <v>11</v>
      </c>
      <c r="D1297" t="str">
        <f t="shared" si="82"/>
        <v>11-11-1967</v>
      </c>
      <c r="E1297" t="s">
        <v>15</v>
      </c>
      <c r="F1297" s="14" t="str">
        <f t="shared" si="80"/>
        <v>11-Nov-1967</v>
      </c>
      <c r="G1297">
        <v>11</v>
      </c>
      <c r="H1297">
        <f t="shared" si="83"/>
        <v>55</v>
      </c>
      <c r="I1297">
        <v>1</v>
      </c>
      <c r="J1297" s="7">
        <v>10791.96</v>
      </c>
      <c r="K1297" t="s">
        <v>12</v>
      </c>
      <c r="L1297" t="s">
        <v>11</v>
      </c>
      <c r="M1297" t="s">
        <v>41</v>
      </c>
    </row>
    <row r="1298" spans="1:13" x14ac:dyDescent="0.25">
      <c r="A1298" t="s">
        <v>1328</v>
      </c>
      <c r="B1298">
        <v>1999</v>
      </c>
      <c r="C1298">
        <f t="shared" si="81"/>
        <v>12</v>
      </c>
      <c r="D1298" t="str">
        <f t="shared" si="82"/>
        <v>24-12-1999</v>
      </c>
      <c r="E1298" t="s">
        <v>30</v>
      </c>
      <c r="F1298" s="14" t="str">
        <f t="shared" si="80"/>
        <v>24-Dec-1999</v>
      </c>
      <c r="G1298">
        <v>24</v>
      </c>
      <c r="H1298">
        <f t="shared" si="83"/>
        <v>23</v>
      </c>
      <c r="I1298">
        <v>0</v>
      </c>
      <c r="J1298" s="7">
        <v>10795.94</v>
      </c>
      <c r="K1298" t="s">
        <v>12</v>
      </c>
      <c r="L1298" t="s">
        <v>16</v>
      </c>
      <c r="M1298" t="s">
        <v>41</v>
      </c>
    </row>
    <row r="1299" spans="1:13" x14ac:dyDescent="0.25">
      <c r="A1299" t="s">
        <v>1329</v>
      </c>
      <c r="B1299">
        <v>1967</v>
      </c>
      <c r="C1299">
        <f t="shared" si="81"/>
        <v>10</v>
      </c>
      <c r="D1299" t="str">
        <f t="shared" si="82"/>
        <v>23-10-1967</v>
      </c>
      <c r="E1299" t="s">
        <v>36</v>
      </c>
      <c r="F1299" s="14" t="str">
        <f t="shared" si="80"/>
        <v>23-Oct-1967</v>
      </c>
      <c r="G1299">
        <v>23</v>
      </c>
      <c r="H1299">
        <f t="shared" si="83"/>
        <v>55</v>
      </c>
      <c r="I1299">
        <v>0</v>
      </c>
      <c r="J1299" s="7">
        <v>10796.35</v>
      </c>
      <c r="K1299" t="s">
        <v>12</v>
      </c>
      <c r="L1299" t="s">
        <v>16</v>
      </c>
      <c r="M1299" t="s">
        <v>165</v>
      </c>
    </row>
    <row r="1300" spans="1:13" x14ac:dyDescent="0.25">
      <c r="A1300" t="s">
        <v>1330</v>
      </c>
      <c r="B1300">
        <v>1970</v>
      </c>
      <c r="C1300">
        <f t="shared" si="81"/>
        <v>10</v>
      </c>
      <c r="D1300" t="str">
        <f t="shared" si="82"/>
        <v>28-10-1970</v>
      </c>
      <c r="E1300" t="s">
        <v>36</v>
      </c>
      <c r="F1300" s="14" t="str">
        <f t="shared" si="80"/>
        <v>28-Oct-1970</v>
      </c>
      <c r="G1300">
        <v>28</v>
      </c>
      <c r="H1300">
        <f t="shared" si="83"/>
        <v>52</v>
      </c>
      <c r="I1300">
        <v>1</v>
      </c>
      <c r="J1300" s="7">
        <v>10797.34</v>
      </c>
      <c r="K1300" t="s">
        <v>12</v>
      </c>
      <c r="L1300" t="s">
        <v>11</v>
      </c>
      <c r="M1300" t="s">
        <v>248</v>
      </c>
    </row>
    <row r="1301" spans="1:13" x14ac:dyDescent="0.25">
      <c r="A1301" t="s">
        <v>1331</v>
      </c>
      <c r="B1301">
        <v>1970</v>
      </c>
      <c r="C1301">
        <f t="shared" si="81"/>
        <v>12</v>
      </c>
      <c r="D1301" t="str">
        <f t="shared" si="82"/>
        <v>18-12-1970</v>
      </c>
      <c r="E1301" t="s">
        <v>30</v>
      </c>
      <c r="F1301" s="14" t="str">
        <f t="shared" si="80"/>
        <v>18-Dec-1970</v>
      </c>
      <c r="G1301">
        <v>18</v>
      </c>
      <c r="H1301">
        <f t="shared" si="83"/>
        <v>52</v>
      </c>
      <c r="I1301">
        <v>2</v>
      </c>
      <c r="J1301" s="7">
        <v>10806.84</v>
      </c>
      <c r="K1301" t="s">
        <v>12</v>
      </c>
      <c r="L1301" t="s">
        <v>11</v>
      </c>
      <c r="M1301" t="s">
        <v>41</v>
      </c>
    </row>
    <row r="1302" spans="1:13" x14ac:dyDescent="0.25">
      <c r="A1302" t="s">
        <v>1332</v>
      </c>
      <c r="B1302">
        <v>1967</v>
      </c>
      <c r="C1302">
        <f t="shared" si="81"/>
        <v>10</v>
      </c>
      <c r="D1302" t="str">
        <f t="shared" si="82"/>
        <v>2-10-1967</v>
      </c>
      <c r="E1302" t="s">
        <v>36</v>
      </c>
      <c r="F1302" s="14" t="str">
        <f t="shared" si="80"/>
        <v>2-Oct-1967</v>
      </c>
      <c r="G1302">
        <v>2</v>
      </c>
      <c r="H1302">
        <f t="shared" si="83"/>
        <v>55</v>
      </c>
      <c r="I1302">
        <v>1</v>
      </c>
      <c r="J1302" s="7">
        <v>10807.49</v>
      </c>
      <c r="K1302" t="s">
        <v>12</v>
      </c>
      <c r="L1302" t="s">
        <v>11</v>
      </c>
      <c r="M1302" t="s">
        <v>13</v>
      </c>
    </row>
    <row r="1303" spans="1:13" x14ac:dyDescent="0.25">
      <c r="A1303" t="s">
        <v>1333</v>
      </c>
      <c r="B1303">
        <v>1968</v>
      </c>
      <c r="C1303">
        <f t="shared" si="81"/>
        <v>7</v>
      </c>
      <c r="D1303" t="str">
        <f t="shared" si="82"/>
        <v>28-7-1968</v>
      </c>
      <c r="E1303" t="s">
        <v>10</v>
      </c>
      <c r="F1303" s="14" t="str">
        <f t="shared" si="80"/>
        <v>28-Jul-1968</v>
      </c>
      <c r="G1303">
        <v>28</v>
      </c>
      <c r="H1303">
        <f t="shared" si="83"/>
        <v>54</v>
      </c>
      <c r="I1303">
        <v>1</v>
      </c>
      <c r="J1303" s="7">
        <v>10825.25</v>
      </c>
      <c r="K1303" t="s">
        <v>12</v>
      </c>
      <c r="L1303" t="s">
        <v>12</v>
      </c>
      <c r="M1303" t="s">
        <v>23</v>
      </c>
    </row>
    <row r="1304" spans="1:13" x14ac:dyDescent="0.25">
      <c r="A1304" t="s">
        <v>1334</v>
      </c>
      <c r="B1304">
        <v>1971</v>
      </c>
      <c r="C1304">
        <f t="shared" si="81"/>
        <v>12</v>
      </c>
      <c r="D1304" t="str">
        <f t="shared" si="82"/>
        <v>20-12-1971</v>
      </c>
      <c r="E1304" t="s">
        <v>30</v>
      </c>
      <c r="F1304" s="14" t="str">
        <f t="shared" si="80"/>
        <v>20-Dec-1971</v>
      </c>
      <c r="G1304">
        <v>20</v>
      </c>
      <c r="H1304">
        <f t="shared" si="83"/>
        <v>51</v>
      </c>
      <c r="I1304">
        <v>2</v>
      </c>
      <c r="J1304" s="7">
        <v>10848.13</v>
      </c>
      <c r="K1304" t="s">
        <v>12</v>
      </c>
      <c r="L1304" t="s">
        <v>12</v>
      </c>
      <c r="M1304" t="s">
        <v>23</v>
      </c>
    </row>
    <row r="1305" spans="1:13" x14ac:dyDescent="0.25">
      <c r="A1305" t="s">
        <v>1335</v>
      </c>
      <c r="B1305">
        <v>1994</v>
      </c>
      <c r="C1305">
        <f t="shared" si="81"/>
        <v>9</v>
      </c>
      <c r="D1305" t="str">
        <f t="shared" si="82"/>
        <v>6-9-1994</v>
      </c>
      <c r="E1305" t="s">
        <v>20</v>
      </c>
      <c r="F1305" s="14" t="str">
        <f t="shared" si="80"/>
        <v>6-Sep-1994</v>
      </c>
      <c r="G1305">
        <v>6</v>
      </c>
      <c r="H1305">
        <f t="shared" si="83"/>
        <v>28</v>
      </c>
      <c r="I1305">
        <v>0</v>
      </c>
      <c r="J1305" s="7">
        <v>10886.66</v>
      </c>
      <c r="K1305" t="s">
        <v>12</v>
      </c>
      <c r="L1305" t="s">
        <v>12</v>
      </c>
      <c r="M1305" t="s">
        <v>23</v>
      </c>
    </row>
    <row r="1306" spans="1:13" x14ac:dyDescent="0.25">
      <c r="A1306" t="s">
        <v>1336</v>
      </c>
      <c r="B1306">
        <v>1968</v>
      </c>
      <c r="C1306">
        <f t="shared" si="81"/>
        <v>11</v>
      </c>
      <c r="D1306" t="str">
        <f t="shared" si="82"/>
        <v>13-11-1968</v>
      </c>
      <c r="E1306" t="s">
        <v>15</v>
      </c>
      <c r="F1306" s="14" t="str">
        <f t="shared" si="80"/>
        <v>13-Nov-1968</v>
      </c>
      <c r="G1306">
        <v>13</v>
      </c>
      <c r="H1306">
        <f t="shared" si="83"/>
        <v>54</v>
      </c>
      <c r="I1306">
        <v>0</v>
      </c>
      <c r="J1306" s="7">
        <v>10923.93</v>
      </c>
      <c r="K1306" t="s">
        <v>12</v>
      </c>
      <c r="L1306" t="s">
        <v>16</v>
      </c>
      <c r="M1306" t="s">
        <v>246</v>
      </c>
    </row>
    <row r="1307" spans="1:13" x14ac:dyDescent="0.25">
      <c r="A1307" t="s">
        <v>1337</v>
      </c>
      <c r="B1307">
        <v>1968</v>
      </c>
      <c r="C1307">
        <f t="shared" si="81"/>
        <v>11</v>
      </c>
      <c r="D1307" t="str">
        <f t="shared" si="82"/>
        <v>12-11-1968</v>
      </c>
      <c r="E1307" t="s">
        <v>15</v>
      </c>
      <c r="F1307" s="14" t="str">
        <f t="shared" si="80"/>
        <v>12-Nov-1968</v>
      </c>
      <c r="G1307">
        <v>12</v>
      </c>
      <c r="H1307">
        <f t="shared" si="83"/>
        <v>54</v>
      </c>
      <c r="I1307">
        <v>1</v>
      </c>
      <c r="J1307" s="7">
        <v>10928.85</v>
      </c>
      <c r="K1307" t="s">
        <v>12</v>
      </c>
      <c r="L1307" t="s">
        <v>12</v>
      </c>
      <c r="M1307" t="s">
        <v>13</v>
      </c>
    </row>
    <row r="1308" spans="1:13" x14ac:dyDescent="0.25">
      <c r="A1308" t="s">
        <v>1338</v>
      </c>
      <c r="B1308">
        <v>1969</v>
      </c>
      <c r="C1308">
        <f t="shared" si="81"/>
        <v>11</v>
      </c>
      <c r="D1308" t="str">
        <f t="shared" si="82"/>
        <v>10-11-1969</v>
      </c>
      <c r="E1308" t="s">
        <v>15</v>
      </c>
      <c r="F1308" s="14" t="str">
        <f t="shared" si="80"/>
        <v>10-Nov-1969</v>
      </c>
      <c r="G1308">
        <v>10</v>
      </c>
      <c r="H1308">
        <f t="shared" si="83"/>
        <v>53</v>
      </c>
      <c r="I1308">
        <v>1</v>
      </c>
      <c r="J1308" s="7">
        <v>10942.13</v>
      </c>
      <c r="K1308" t="s">
        <v>12</v>
      </c>
      <c r="L1308" t="s">
        <v>12</v>
      </c>
      <c r="M1308" t="s">
        <v>23</v>
      </c>
    </row>
    <row r="1309" spans="1:13" x14ac:dyDescent="0.25">
      <c r="A1309" t="s">
        <v>1339</v>
      </c>
      <c r="B1309">
        <v>1965</v>
      </c>
      <c r="C1309">
        <f t="shared" si="81"/>
        <v>12</v>
      </c>
      <c r="D1309" t="str">
        <f t="shared" si="82"/>
        <v>4-12-1965</v>
      </c>
      <c r="E1309" t="s">
        <v>30</v>
      </c>
      <c r="F1309" s="14" t="str">
        <f t="shared" si="80"/>
        <v>4-Dec-1965</v>
      </c>
      <c r="G1309">
        <v>4</v>
      </c>
      <c r="H1309">
        <f t="shared" si="83"/>
        <v>57</v>
      </c>
      <c r="I1309">
        <v>0</v>
      </c>
      <c r="J1309" s="7">
        <v>10959.33</v>
      </c>
      <c r="K1309" t="s">
        <v>12</v>
      </c>
      <c r="L1309" t="s">
        <v>12</v>
      </c>
      <c r="M1309" t="s">
        <v>41</v>
      </c>
    </row>
    <row r="1310" spans="1:13" x14ac:dyDescent="0.25">
      <c r="A1310" t="s">
        <v>1340</v>
      </c>
      <c r="B1310">
        <v>1969</v>
      </c>
      <c r="C1310">
        <f t="shared" si="81"/>
        <v>8</v>
      </c>
      <c r="D1310" t="str">
        <f t="shared" si="82"/>
        <v>14-8-1969</v>
      </c>
      <c r="E1310" t="s">
        <v>34</v>
      </c>
      <c r="F1310" s="14" t="str">
        <f t="shared" si="80"/>
        <v>14-Aug-1969</v>
      </c>
      <c r="G1310">
        <v>14</v>
      </c>
      <c r="H1310">
        <f t="shared" si="83"/>
        <v>53</v>
      </c>
      <c r="I1310">
        <v>1</v>
      </c>
      <c r="J1310" s="7">
        <v>10959.69</v>
      </c>
      <c r="K1310" t="s">
        <v>12</v>
      </c>
      <c r="L1310" t="s">
        <v>12</v>
      </c>
      <c r="M1310" t="s">
        <v>23</v>
      </c>
    </row>
    <row r="1311" spans="1:13" x14ac:dyDescent="0.25">
      <c r="A1311" t="s">
        <v>1341</v>
      </c>
      <c r="B1311">
        <v>1965</v>
      </c>
      <c r="C1311">
        <f t="shared" si="81"/>
        <v>6</v>
      </c>
      <c r="D1311" t="str">
        <f t="shared" si="82"/>
        <v>19-6-1965</v>
      </c>
      <c r="E1311" t="s">
        <v>18</v>
      </c>
      <c r="F1311" s="14" t="str">
        <f t="shared" si="80"/>
        <v>19-Jun-1965</v>
      </c>
      <c r="G1311">
        <v>19</v>
      </c>
      <c r="H1311">
        <f t="shared" si="83"/>
        <v>57</v>
      </c>
      <c r="I1311">
        <v>0</v>
      </c>
      <c r="J1311" s="7">
        <v>10965.45</v>
      </c>
      <c r="K1311" t="s">
        <v>12</v>
      </c>
      <c r="L1311" t="s">
        <v>11</v>
      </c>
      <c r="M1311" t="s">
        <v>41</v>
      </c>
    </row>
    <row r="1312" spans="1:13" x14ac:dyDescent="0.25">
      <c r="A1312" t="s">
        <v>1342</v>
      </c>
      <c r="B1312">
        <v>1966</v>
      </c>
      <c r="C1312">
        <f t="shared" si="81"/>
        <v>7</v>
      </c>
      <c r="D1312" t="str">
        <f t="shared" si="82"/>
        <v>9-7-1966</v>
      </c>
      <c r="E1312" t="s">
        <v>10</v>
      </c>
      <c r="F1312" s="14" t="str">
        <f t="shared" si="80"/>
        <v>9-Jul-1966</v>
      </c>
      <c r="G1312">
        <v>9</v>
      </c>
      <c r="H1312">
        <f t="shared" si="83"/>
        <v>56</v>
      </c>
      <c r="I1312">
        <v>0</v>
      </c>
      <c r="J1312" s="7">
        <v>10976.25</v>
      </c>
      <c r="K1312" t="s">
        <v>12</v>
      </c>
      <c r="L1312" t="s">
        <v>11</v>
      </c>
      <c r="M1312" t="s">
        <v>23</v>
      </c>
    </row>
    <row r="1313" spans="1:13" x14ac:dyDescent="0.25">
      <c r="A1313" t="s">
        <v>1343</v>
      </c>
      <c r="B1313">
        <v>1973</v>
      </c>
      <c r="C1313">
        <f t="shared" si="81"/>
        <v>10</v>
      </c>
      <c r="D1313" t="str">
        <f t="shared" si="82"/>
        <v>21-10-1973</v>
      </c>
      <c r="E1313" t="s">
        <v>36</v>
      </c>
      <c r="F1313" s="14" t="str">
        <f t="shared" si="80"/>
        <v>21-Oct-1973</v>
      </c>
      <c r="G1313">
        <v>21</v>
      </c>
      <c r="H1313">
        <f t="shared" si="83"/>
        <v>49</v>
      </c>
      <c r="I1313">
        <v>4</v>
      </c>
      <c r="J1313" s="7">
        <v>10977.21</v>
      </c>
      <c r="K1313" t="s">
        <v>12</v>
      </c>
      <c r="L1313" t="s">
        <v>16</v>
      </c>
      <c r="M1313" t="s">
        <v>13</v>
      </c>
    </row>
    <row r="1314" spans="1:13" x14ac:dyDescent="0.25">
      <c r="A1314" t="s">
        <v>1344</v>
      </c>
      <c r="B1314">
        <v>1965</v>
      </c>
      <c r="C1314">
        <f t="shared" si="81"/>
        <v>12</v>
      </c>
      <c r="D1314" t="str">
        <f t="shared" si="82"/>
        <v>18-12-1965</v>
      </c>
      <c r="E1314" t="s">
        <v>30</v>
      </c>
      <c r="F1314" s="14" t="str">
        <f t="shared" si="80"/>
        <v>18-Dec-1965</v>
      </c>
      <c r="G1314">
        <v>18</v>
      </c>
      <c r="H1314">
        <f t="shared" si="83"/>
        <v>57</v>
      </c>
      <c r="I1314">
        <v>0</v>
      </c>
      <c r="J1314" s="7">
        <v>10982.5</v>
      </c>
      <c r="K1314" t="s">
        <v>12</v>
      </c>
      <c r="L1314" t="s">
        <v>12</v>
      </c>
      <c r="M1314" t="s">
        <v>13</v>
      </c>
    </row>
    <row r="1315" spans="1:13" x14ac:dyDescent="0.25">
      <c r="A1315" t="s">
        <v>1345</v>
      </c>
      <c r="B1315">
        <v>2000</v>
      </c>
      <c r="C1315">
        <f t="shared" si="81"/>
        <v>9</v>
      </c>
      <c r="D1315" t="str">
        <f t="shared" si="82"/>
        <v>17-9-2000</v>
      </c>
      <c r="E1315" t="s">
        <v>20</v>
      </c>
      <c r="F1315" s="14" t="str">
        <f t="shared" si="80"/>
        <v>17-Sep-2000</v>
      </c>
      <c r="G1315">
        <v>17</v>
      </c>
      <c r="H1315">
        <f t="shared" si="83"/>
        <v>22</v>
      </c>
      <c r="I1315">
        <v>0</v>
      </c>
      <c r="J1315" s="7">
        <v>10991.58</v>
      </c>
      <c r="K1315" t="s">
        <v>12</v>
      </c>
      <c r="L1315" t="s">
        <v>12</v>
      </c>
      <c r="M1315" t="s">
        <v>23</v>
      </c>
    </row>
    <row r="1316" spans="1:13" x14ac:dyDescent="0.25">
      <c r="A1316" t="s">
        <v>1346</v>
      </c>
      <c r="B1316">
        <v>1968</v>
      </c>
      <c r="C1316">
        <f t="shared" si="81"/>
        <v>10</v>
      </c>
      <c r="D1316" t="str">
        <f t="shared" si="82"/>
        <v>24-10-1968</v>
      </c>
      <c r="E1316" t="s">
        <v>36</v>
      </c>
      <c r="F1316" s="14" t="str">
        <f t="shared" si="80"/>
        <v>24-Oct-1968</v>
      </c>
      <c r="G1316">
        <v>24</v>
      </c>
      <c r="H1316">
        <f t="shared" si="83"/>
        <v>54</v>
      </c>
      <c r="I1316">
        <v>2</v>
      </c>
      <c r="J1316" s="7">
        <v>11013.71</v>
      </c>
      <c r="K1316" t="s">
        <v>12</v>
      </c>
      <c r="L1316" t="s">
        <v>16</v>
      </c>
      <c r="M1316" t="s">
        <v>13</v>
      </c>
    </row>
    <row r="1317" spans="1:13" x14ac:dyDescent="0.25">
      <c r="A1317" t="s">
        <v>1347</v>
      </c>
      <c r="B1317">
        <v>1974</v>
      </c>
      <c r="C1317">
        <f t="shared" si="81"/>
        <v>12</v>
      </c>
      <c r="D1317" t="str">
        <f t="shared" si="82"/>
        <v>15-12-1974</v>
      </c>
      <c r="E1317" t="s">
        <v>30</v>
      </c>
      <c r="F1317" s="14" t="str">
        <f t="shared" si="80"/>
        <v>15-Dec-1974</v>
      </c>
      <c r="G1317">
        <v>15</v>
      </c>
      <c r="H1317">
        <f t="shared" si="83"/>
        <v>48</v>
      </c>
      <c r="I1317">
        <v>4</v>
      </c>
      <c r="J1317" s="7">
        <v>11015.17</v>
      </c>
      <c r="K1317" t="s">
        <v>12</v>
      </c>
      <c r="L1317" t="s">
        <v>16</v>
      </c>
      <c r="M1317" t="s">
        <v>23</v>
      </c>
    </row>
    <row r="1318" spans="1:13" x14ac:dyDescent="0.25">
      <c r="A1318" t="s">
        <v>1348</v>
      </c>
      <c r="B1318">
        <v>1991</v>
      </c>
      <c r="C1318">
        <f t="shared" si="81"/>
        <v>6</v>
      </c>
      <c r="D1318" t="str">
        <f t="shared" si="82"/>
        <v>26-6-1991</v>
      </c>
      <c r="E1318" t="s">
        <v>18</v>
      </c>
      <c r="F1318" s="14" t="str">
        <f t="shared" si="80"/>
        <v>26-Jun-1991</v>
      </c>
      <c r="G1318">
        <v>26</v>
      </c>
      <c r="H1318">
        <f t="shared" si="83"/>
        <v>31</v>
      </c>
      <c r="I1318">
        <v>3</v>
      </c>
      <c r="J1318" s="7">
        <v>11018.05</v>
      </c>
      <c r="K1318" t="s">
        <v>12</v>
      </c>
      <c r="L1318" t="s">
        <v>11</v>
      </c>
      <c r="M1318" t="s">
        <v>23</v>
      </c>
    </row>
    <row r="1319" spans="1:13" x14ac:dyDescent="0.25">
      <c r="A1319" t="s">
        <v>1349</v>
      </c>
      <c r="B1319">
        <v>1996</v>
      </c>
      <c r="C1319">
        <f t="shared" si="81"/>
        <v>7</v>
      </c>
      <c r="D1319" t="str">
        <f t="shared" si="82"/>
        <v>21-7-1996</v>
      </c>
      <c r="E1319" t="s">
        <v>10</v>
      </c>
      <c r="F1319" s="14" t="str">
        <f t="shared" si="80"/>
        <v>21-Jul-1996</v>
      </c>
      <c r="G1319">
        <v>21</v>
      </c>
      <c r="H1319">
        <f t="shared" si="83"/>
        <v>26</v>
      </c>
      <c r="I1319">
        <v>0</v>
      </c>
      <c r="J1319" s="7">
        <v>11028.56</v>
      </c>
      <c r="K1319" t="s">
        <v>12</v>
      </c>
      <c r="L1319" t="s">
        <v>12</v>
      </c>
      <c r="M1319" t="s">
        <v>23</v>
      </c>
    </row>
    <row r="1320" spans="1:13" x14ac:dyDescent="0.25">
      <c r="A1320" t="s">
        <v>1350</v>
      </c>
      <c r="B1320">
        <v>1974</v>
      </c>
      <c r="C1320">
        <f t="shared" si="81"/>
        <v>12</v>
      </c>
      <c r="D1320" t="str">
        <f t="shared" si="82"/>
        <v>10-12-1974</v>
      </c>
      <c r="E1320" t="s">
        <v>30</v>
      </c>
      <c r="F1320" s="14" t="str">
        <f t="shared" si="80"/>
        <v>10-Dec-1974</v>
      </c>
      <c r="G1320">
        <v>10</v>
      </c>
      <c r="H1320">
        <f t="shared" si="83"/>
        <v>48</v>
      </c>
      <c r="I1320">
        <v>4</v>
      </c>
      <c r="J1320" s="7">
        <v>11033.66</v>
      </c>
      <c r="K1320" t="s">
        <v>12</v>
      </c>
      <c r="L1320" t="s">
        <v>12</v>
      </c>
      <c r="M1320" t="s">
        <v>23</v>
      </c>
    </row>
    <row r="1321" spans="1:13" x14ac:dyDescent="0.25">
      <c r="A1321" t="s">
        <v>1351</v>
      </c>
      <c r="B1321">
        <v>1989</v>
      </c>
      <c r="C1321">
        <f t="shared" si="81"/>
        <v>10</v>
      </c>
      <c r="D1321" t="str">
        <f t="shared" si="82"/>
        <v>25-10-1989</v>
      </c>
      <c r="E1321" t="s">
        <v>36</v>
      </c>
      <c r="F1321" s="14" t="str">
        <f t="shared" si="80"/>
        <v>25-Oct-1989</v>
      </c>
      <c r="G1321">
        <v>25</v>
      </c>
      <c r="H1321">
        <f t="shared" si="83"/>
        <v>33</v>
      </c>
      <c r="I1321">
        <v>3</v>
      </c>
      <c r="J1321" s="7">
        <v>11037.51</v>
      </c>
      <c r="K1321" t="s">
        <v>12</v>
      </c>
      <c r="L1321" t="s">
        <v>16</v>
      </c>
      <c r="M1321" t="s">
        <v>23</v>
      </c>
    </row>
    <row r="1322" spans="1:13" x14ac:dyDescent="0.25">
      <c r="A1322" t="s">
        <v>1352</v>
      </c>
      <c r="B1322">
        <v>1974</v>
      </c>
      <c r="C1322">
        <f t="shared" si="81"/>
        <v>8</v>
      </c>
      <c r="D1322" t="str">
        <f t="shared" si="82"/>
        <v>30-8-1974</v>
      </c>
      <c r="E1322" t="s">
        <v>34</v>
      </c>
      <c r="F1322" s="14" t="str">
        <f t="shared" si="80"/>
        <v>30-Aug-1974</v>
      </c>
      <c r="G1322">
        <v>30</v>
      </c>
      <c r="H1322">
        <f t="shared" si="83"/>
        <v>48</v>
      </c>
      <c r="I1322">
        <v>0</v>
      </c>
      <c r="J1322" s="7">
        <v>11037.85</v>
      </c>
      <c r="K1322" t="s">
        <v>12</v>
      </c>
      <c r="L1322" t="s">
        <v>11</v>
      </c>
      <c r="M1322" t="s">
        <v>199</v>
      </c>
    </row>
    <row r="1323" spans="1:13" x14ac:dyDescent="0.25">
      <c r="A1323" t="s">
        <v>1353</v>
      </c>
      <c r="B1323">
        <v>2001</v>
      </c>
      <c r="C1323">
        <f t="shared" si="81"/>
        <v>12</v>
      </c>
      <c r="D1323" t="str">
        <f t="shared" si="82"/>
        <v>17-12-2001</v>
      </c>
      <c r="E1323" t="s">
        <v>30</v>
      </c>
      <c r="F1323" s="14" t="str">
        <f t="shared" si="80"/>
        <v>17-Dec-2001</v>
      </c>
      <c r="G1323">
        <v>17</v>
      </c>
      <c r="H1323">
        <f t="shared" si="83"/>
        <v>21</v>
      </c>
      <c r="I1323">
        <v>0</v>
      </c>
      <c r="J1323" s="7">
        <v>11046.02</v>
      </c>
      <c r="K1323" t="s">
        <v>12</v>
      </c>
      <c r="L1323" t="s">
        <v>16</v>
      </c>
      <c r="M1323" t="s">
        <v>534</v>
      </c>
    </row>
    <row r="1324" spans="1:13" x14ac:dyDescent="0.25">
      <c r="A1324" t="s">
        <v>1354</v>
      </c>
      <c r="B1324">
        <v>2000</v>
      </c>
      <c r="C1324">
        <f t="shared" si="81"/>
        <v>9</v>
      </c>
      <c r="D1324" t="str">
        <f t="shared" si="82"/>
        <v>18-9-2000</v>
      </c>
      <c r="E1324" t="s">
        <v>20</v>
      </c>
      <c r="F1324" s="14" t="str">
        <f t="shared" si="80"/>
        <v>18-Sep-2000</v>
      </c>
      <c r="G1324">
        <v>18</v>
      </c>
      <c r="H1324">
        <f t="shared" si="83"/>
        <v>22</v>
      </c>
      <c r="I1324">
        <v>0</v>
      </c>
      <c r="J1324" s="7">
        <v>11068.7</v>
      </c>
      <c r="K1324" t="s">
        <v>12</v>
      </c>
      <c r="L1324" t="s">
        <v>16</v>
      </c>
      <c r="M1324" t="s">
        <v>41</v>
      </c>
    </row>
    <row r="1325" spans="1:13" x14ac:dyDescent="0.25">
      <c r="A1325" t="s">
        <v>1355</v>
      </c>
      <c r="B1325">
        <v>1971</v>
      </c>
      <c r="C1325">
        <f t="shared" si="81"/>
        <v>11</v>
      </c>
      <c r="D1325" t="str">
        <f t="shared" si="82"/>
        <v>9-11-1971</v>
      </c>
      <c r="E1325" t="s">
        <v>15</v>
      </c>
      <c r="F1325" s="14" t="str">
        <f t="shared" si="80"/>
        <v>9-Nov-1971</v>
      </c>
      <c r="G1325">
        <v>9</v>
      </c>
      <c r="H1325">
        <f t="shared" si="83"/>
        <v>51</v>
      </c>
      <c r="I1325">
        <v>0</v>
      </c>
      <c r="J1325" s="7">
        <v>11068.77</v>
      </c>
      <c r="K1325" t="s">
        <v>12</v>
      </c>
      <c r="L1325" t="s">
        <v>11</v>
      </c>
      <c r="M1325" t="s">
        <v>23</v>
      </c>
    </row>
    <row r="1326" spans="1:13" x14ac:dyDescent="0.25">
      <c r="A1326" t="s">
        <v>1356</v>
      </c>
      <c r="B1326">
        <v>1966</v>
      </c>
      <c r="C1326">
        <f t="shared" si="81"/>
        <v>11</v>
      </c>
      <c r="D1326" t="str">
        <f t="shared" si="82"/>
        <v>7-11-1966</v>
      </c>
      <c r="E1326" t="s">
        <v>15</v>
      </c>
      <c r="F1326" s="14" t="str">
        <f t="shared" si="80"/>
        <v>7-Nov-1966</v>
      </c>
      <c r="G1326">
        <v>7</v>
      </c>
      <c r="H1326">
        <f t="shared" si="83"/>
        <v>56</v>
      </c>
      <c r="I1326">
        <v>0</v>
      </c>
      <c r="J1326" s="7">
        <v>11070.54</v>
      </c>
      <c r="K1326" t="s">
        <v>12</v>
      </c>
      <c r="L1326" t="s">
        <v>12</v>
      </c>
      <c r="M1326" t="s">
        <v>41</v>
      </c>
    </row>
    <row r="1327" spans="1:13" x14ac:dyDescent="0.25">
      <c r="A1327" t="s">
        <v>1357</v>
      </c>
      <c r="B1327">
        <v>1966</v>
      </c>
      <c r="C1327">
        <f t="shared" si="81"/>
        <v>11</v>
      </c>
      <c r="D1327" t="str">
        <f t="shared" si="82"/>
        <v>20-11-1966</v>
      </c>
      <c r="E1327" t="s">
        <v>15</v>
      </c>
      <c r="F1327" s="14" t="str">
        <f t="shared" si="80"/>
        <v>20-Nov-1966</v>
      </c>
      <c r="G1327">
        <v>20</v>
      </c>
      <c r="H1327">
        <f t="shared" si="83"/>
        <v>56</v>
      </c>
      <c r="I1327">
        <v>0</v>
      </c>
      <c r="J1327" s="7">
        <v>11073.18</v>
      </c>
      <c r="K1327" t="s">
        <v>12</v>
      </c>
      <c r="L1327" t="s">
        <v>12</v>
      </c>
      <c r="M1327" t="s">
        <v>41</v>
      </c>
    </row>
    <row r="1328" spans="1:13" x14ac:dyDescent="0.25">
      <c r="A1328" t="s">
        <v>1358</v>
      </c>
      <c r="B1328">
        <v>1967</v>
      </c>
      <c r="C1328">
        <f t="shared" si="81"/>
        <v>9</v>
      </c>
      <c r="D1328" t="str">
        <f t="shared" si="82"/>
        <v>4-9-1967</v>
      </c>
      <c r="E1328" t="s">
        <v>20</v>
      </c>
      <c r="F1328" s="14" t="str">
        <f t="shared" si="80"/>
        <v>4-Sep-1967</v>
      </c>
      <c r="G1328">
        <v>4</v>
      </c>
      <c r="H1328">
        <f t="shared" si="83"/>
        <v>55</v>
      </c>
      <c r="I1328">
        <v>0</v>
      </c>
      <c r="J1328" s="7">
        <v>11082.58</v>
      </c>
      <c r="K1328" t="s">
        <v>12</v>
      </c>
      <c r="L1328" t="s">
        <v>11</v>
      </c>
      <c r="M1328" t="s">
        <v>23</v>
      </c>
    </row>
    <row r="1329" spans="1:13" x14ac:dyDescent="0.25">
      <c r="A1329" t="s">
        <v>1359</v>
      </c>
      <c r="B1329">
        <v>1972</v>
      </c>
      <c r="C1329">
        <f t="shared" si="81"/>
        <v>10</v>
      </c>
      <c r="D1329" t="str">
        <f t="shared" si="82"/>
        <v>7-10-1972</v>
      </c>
      <c r="E1329" t="s">
        <v>36</v>
      </c>
      <c r="F1329" s="14" t="str">
        <f t="shared" si="80"/>
        <v>7-Oct-1972</v>
      </c>
      <c r="G1329">
        <v>7</v>
      </c>
      <c r="H1329">
        <f t="shared" si="83"/>
        <v>50</v>
      </c>
      <c r="I1329">
        <v>3</v>
      </c>
      <c r="J1329" s="7">
        <v>11085.59</v>
      </c>
      <c r="K1329" t="s">
        <v>12</v>
      </c>
      <c r="L1329" t="s">
        <v>11</v>
      </c>
      <c r="M1329" t="s">
        <v>23</v>
      </c>
    </row>
    <row r="1330" spans="1:13" x14ac:dyDescent="0.25">
      <c r="A1330" t="s">
        <v>1360</v>
      </c>
      <c r="B1330">
        <v>1966</v>
      </c>
      <c r="C1330">
        <f t="shared" si="81"/>
        <v>9</v>
      </c>
      <c r="D1330" t="str">
        <f t="shared" si="82"/>
        <v>9-9-1966</v>
      </c>
      <c r="E1330" t="s">
        <v>20</v>
      </c>
      <c r="F1330" s="14" t="str">
        <f t="shared" si="80"/>
        <v>9-Sep-1966</v>
      </c>
      <c r="G1330">
        <v>9</v>
      </c>
      <c r="H1330">
        <f t="shared" si="83"/>
        <v>56</v>
      </c>
      <c r="I1330">
        <v>0</v>
      </c>
      <c r="J1330" s="7">
        <v>11090.72</v>
      </c>
      <c r="K1330" t="s">
        <v>12</v>
      </c>
      <c r="L1330" t="s">
        <v>16</v>
      </c>
      <c r="M1330" t="s">
        <v>13</v>
      </c>
    </row>
    <row r="1331" spans="1:13" x14ac:dyDescent="0.25">
      <c r="A1331" t="s">
        <v>1361</v>
      </c>
      <c r="B1331">
        <v>1966</v>
      </c>
      <c r="C1331">
        <f t="shared" si="81"/>
        <v>7</v>
      </c>
      <c r="D1331" t="str">
        <f t="shared" si="82"/>
        <v>5-7-1966</v>
      </c>
      <c r="E1331" t="s">
        <v>10</v>
      </c>
      <c r="F1331" s="14" t="str">
        <f t="shared" si="80"/>
        <v>5-Jul-1966</v>
      </c>
      <c r="G1331">
        <v>5</v>
      </c>
      <c r="H1331">
        <f t="shared" si="83"/>
        <v>56</v>
      </c>
      <c r="I1331">
        <v>0</v>
      </c>
      <c r="J1331" s="7">
        <v>11093.62</v>
      </c>
      <c r="K1331" t="s">
        <v>12</v>
      </c>
      <c r="L1331" t="s">
        <v>16</v>
      </c>
      <c r="M1331" t="s">
        <v>13</v>
      </c>
    </row>
    <row r="1332" spans="1:13" x14ac:dyDescent="0.25">
      <c r="A1332" t="s">
        <v>1362</v>
      </c>
      <c r="B1332">
        <v>1980</v>
      </c>
      <c r="C1332">
        <f t="shared" si="81"/>
        <v>8</v>
      </c>
      <c r="D1332" t="str">
        <f t="shared" si="82"/>
        <v>20-8-1980</v>
      </c>
      <c r="E1332" t="s">
        <v>34</v>
      </c>
      <c r="F1332" s="14" t="str">
        <f t="shared" si="80"/>
        <v>20-Aug-1980</v>
      </c>
      <c r="G1332">
        <v>20</v>
      </c>
      <c r="H1332">
        <f t="shared" si="83"/>
        <v>42</v>
      </c>
      <c r="I1332">
        <v>2</v>
      </c>
      <c r="J1332" s="7">
        <v>11103.33</v>
      </c>
      <c r="K1332" t="s">
        <v>12</v>
      </c>
      <c r="L1332" t="s">
        <v>16</v>
      </c>
      <c r="M1332" t="s">
        <v>299</v>
      </c>
    </row>
    <row r="1333" spans="1:13" x14ac:dyDescent="0.25">
      <c r="A1333" t="s">
        <v>1363</v>
      </c>
      <c r="B1333">
        <v>1969</v>
      </c>
      <c r="C1333">
        <f t="shared" si="81"/>
        <v>11</v>
      </c>
      <c r="D1333" t="str">
        <f t="shared" si="82"/>
        <v>30-11-1969</v>
      </c>
      <c r="E1333" t="s">
        <v>15</v>
      </c>
      <c r="F1333" s="14" t="str">
        <f t="shared" si="80"/>
        <v>30-Nov-1969</v>
      </c>
      <c r="G1333">
        <v>30</v>
      </c>
      <c r="H1333">
        <f t="shared" si="83"/>
        <v>53</v>
      </c>
      <c r="I1333">
        <v>2</v>
      </c>
      <c r="J1333" s="7">
        <v>11150.78</v>
      </c>
      <c r="K1333" t="s">
        <v>12</v>
      </c>
      <c r="L1333" t="s">
        <v>11</v>
      </c>
      <c r="M1333" t="s">
        <v>41</v>
      </c>
    </row>
    <row r="1334" spans="1:13" x14ac:dyDescent="0.25">
      <c r="A1334" t="s">
        <v>1364</v>
      </c>
      <c r="B1334">
        <v>1969</v>
      </c>
      <c r="C1334">
        <f t="shared" si="81"/>
        <v>6</v>
      </c>
      <c r="D1334" t="str">
        <f t="shared" si="82"/>
        <v>25-6-1969</v>
      </c>
      <c r="E1334" t="s">
        <v>18</v>
      </c>
      <c r="F1334" s="14" t="str">
        <f t="shared" si="80"/>
        <v>25-Jun-1969</v>
      </c>
      <c r="G1334">
        <v>25</v>
      </c>
      <c r="H1334">
        <f t="shared" si="83"/>
        <v>53</v>
      </c>
      <c r="I1334">
        <v>2</v>
      </c>
      <c r="J1334" s="7">
        <v>11163.57</v>
      </c>
      <c r="K1334" t="s">
        <v>12</v>
      </c>
      <c r="L1334" t="s">
        <v>11</v>
      </c>
      <c r="M1334" t="s">
        <v>41</v>
      </c>
    </row>
    <row r="1335" spans="1:13" x14ac:dyDescent="0.25">
      <c r="A1335" t="s">
        <v>1365</v>
      </c>
      <c r="B1335">
        <v>1966</v>
      </c>
      <c r="C1335">
        <f t="shared" si="81"/>
        <v>8</v>
      </c>
      <c r="D1335" t="str">
        <f t="shared" si="82"/>
        <v>6-8-1966</v>
      </c>
      <c r="E1335" t="s">
        <v>34</v>
      </c>
      <c r="F1335" s="14" t="str">
        <f t="shared" si="80"/>
        <v>6-Aug-1966</v>
      </c>
      <c r="G1335">
        <v>6</v>
      </c>
      <c r="H1335">
        <f t="shared" si="83"/>
        <v>56</v>
      </c>
      <c r="I1335">
        <v>0</v>
      </c>
      <c r="J1335" s="7">
        <v>11165.42</v>
      </c>
      <c r="K1335" t="s">
        <v>12</v>
      </c>
      <c r="L1335" t="s">
        <v>16</v>
      </c>
      <c r="M1335" t="s">
        <v>167</v>
      </c>
    </row>
    <row r="1336" spans="1:13" x14ac:dyDescent="0.25">
      <c r="A1336" t="s">
        <v>1366</v>
      </c>
      <c r="B1336">
        <v>1972</v>
      </c>
      <c r="C1336">
        <f t="shared" si="81"/>
        <v>9</v>
      </c>
      <c r="D1336" t="str">
        <f t="shared" si="82"/>
        <v>3-9-1972</v>
      </c>
      <c r="E1336" t="s">
        <v>20</v>
      </c>
      <c r="F1336" s="14" t="str">
        <f t="shared" si="80"/>
        <v>3-Sep-1972</v>
      </c>
      <c r="G1336">
        <v>3</v>
      </c>
      <c r="H1336">
        <f t="shared" si="83"/>
        <v>50</v>
      </c>
      <c r="I1336">
        <v>0</v>
      </c>
      <c r="J1336" s="7">
        <v>11186.2</v>
      </c>
      <c r="K1336" t="s">
        <v>12</v>
      </c>
      <c r="L1336" t="s">
        <v>11</v>
      </c>
      <c r="M1336" t="s">
        <v>299</v>
      </c>
    </row>
    <row r="1337" spans="1:13" x14ac:dyDescent="0.25">
      <c r="A1337" t="s">
        <v>1367</v>
      </c>
      <c r="B1337">
        <v>1970</v>
      </c>
      <c r="C1337">
        <f t="shared" si="81"/>
        <v>6</v>
      </c>
      <c r="D1337" t="str">
        <f t="shared" si="82"/>
        <v>14-6-1970</v>
      </c>
      <c r="E1337" t="s">
        <v>18</v>
      </c>
      <c r="F1337" s="14" t="str">
        <f t="shared" si="80"/>
        <v>14-Jun-1970</v>
      </c>
      <c r="G1337">
        <v>14</v>
      </c>
      <c r="H1337">
        <f t="shared" si="83"/>
        <v>52</v>
      </c>
      <c r="I1337">
        <v>2</v>
      </c>
      <c r="J1337" s="7">
        <v>11187.66</v>
      </c>
      <c r="K1337" t="s">
        <v>12</v>
      </c>
      <c r="L1337" t="s">
        <v>11</v>
      </c>
      <c r="M1337" t="s">
        <v>23</v>
      </c>
    </row>
    <row r="1338" spans="1:13" x14ac:dyDescent="0.25">
      <c r="A1338" t="s">
        <v>1368</v>
      </c>
      <c r="B1338">
        <v>1976</v>
      </c>
      <c r="C1338">
        <f t="shared" si="81"/>
        <v>6</v>
      </c>
      <c r="D1338" t="str">
        <f t="shared" si="82"/>
        <v>28-6-1976</v>
      </c>
      <c r="E1338" t="s">
        <v>18</v>
      </c>
      <c r="F1338" s="14" t="str">
        <f t="shared" si="80"/>
        <v>28-Jun-1976</v>
      </c>
      <c r="G1338">
        <v>28</v>
      </c>
      <c r="H1338">
        <f t="shared" si="83"/>
        <v>46</v>
      </c>
      <c r="I1338">
        <v>2</v>
      </c>
      <c r="J1338" s="7">
        <v>11217.35</v>
      </c>
      <c r="K1338" t="s">
        <v>12</v>
      </c>
      <c r="L1338" t="s">
        <v>11</v>
      </c>
      <c r="M1338" t="s">
        <v>199</v>
      </c>
    </row>
    <row r="1339" spans="1:13" x14ac:dyDescent="0.25">
      <c r="A1339" t="s">
        <v>1369</v>
      </c>
      <c r="B1339">
        <v>1969</v>
      </c>
      <c r="C1339">
        <f t="shared" si="81"/>
        <v>12</v>
      </c>
      <c r="D1339" t="str">
        <f t="shared" si="82"/>
        <v>30-12-1969</v>
      </c>
      <c r="E1339" t="s">
        <v>30</v>
      </c>
      <c r="F1339" s="14" t="str">
        <f t="shared" si="80"/>
        <v>30-Dec-1969</v>
      </c>
      <c r="G1339">
        <v>30</v>
      </c>
      <c r="H1339">
        <f t="shared" si="83"/>
        <v>53</v>
      </c>
      <c r="I1339">
        <v>2</v>
      </c>
      <c r="J1339" s="7">
        <v>11244.38</v>
      </c>
      <c r="K1339" t="s">
        <v>12</v>
      </c>
      <c r="L1339" t="s">
        <v>16</v>
      </c>
      <c r="M1339" t="s">
        <v>167</v>
      </c>
    </row>
    <row r="1340" spans="1:13" x14ac:dyDescent="0.25">
      <c r="A1340" t="s">
        <v>1370</v>
      </c>
      <c r="B1340">
        <v>1989</v>
      </c>
      <c r="C1340">
        <f t="shared" si="81"/>
        <v>12</v>
      </c>
      <c r="D1340" t="str">
        <f t="shared" si="82"/>
        <v>17-12-1989</v>
      </c>
      <c r="E1340" t="s">
        <v>30</v>
      </c>
      <c r="F1340" s="14" t="str">
        <f t="shared" si="80"/>
        <v>17-Dec-1989</v>
      </c>
      <c r="G1340">
        <v>17</v>
      </c>
      <c r="H1340">
        <f t="shared" si="83"/>
        <v>33</v>
      </c>
      <c r="I1340">
        <v>3</v>
      </c>
      <c r="J1340" s="7">
        <v>11250.43</v>
      </c>
      <c r="K1340" t="s">
        <v>12</v>
      </c>
      <c r="L1340" t="s">
        <v>11</v>
      </c>
      <c r="M1340" t="s">
        <v>534</v>
      </c>
    </row>
    <row r="1341" spans="1:13" x14ac:dyDescent="0.25">
      <c r="A1341" t="s">
        <v>1371</v>
      </c>
      <c r="B1341">
        <v>1969</v>
      </c>
      <c r="C1341">
        <f t="shared" si="81"/>
        <v>8</v>
      </c>
      <c r="D1341" t="str">
        <f t="shared" si="82"/>
        <v>20-8-1969</v>
      </c>
      <c r="E1341" t="s">
        <v>34</v>
      </c>
      <c r="F1341" s="14" t="str">
        <f t="shared" si="80"/>
        <v>20-Aug-1969</v>
      </c>
      <c r="G1341">
        <v>20</v>
      </c>
      <c r="H1341">
        <f t="shared" si="83"/>
        <v>53</v>
      </c>
      <c r="I1341">
        <v>3</v>
      </c>
      <c r="J1341" s="7">
        <v>11253.42</v>
      </c>
      <c r="K1341" t="s">
        <v>12</v>
      </c>
      <c r="L1341" t="s">
        <v>16</v>
      </c>
      <c r="M1341" t="s">
        <v>41</v>
      </c>
    </row>
    <row r="1342" spans="1:13" x14ac:dyDescent="0.25">
      <c r="A1342" t="s">
        <v>1372</v>
      </c>
      <c r="B1342">
        <v>1981</v>
      </c>
      <c r="C1342">
        <f t="shared" si="81"/>
        <v>10</v>
      </c>
      <c r="D1342" t="str">
        <f t="shared" si="82"/>
        <v>2-10-1981</v>
      </c>
      <c r="E1342" t="s">
        <v>36</v>
      </c>
      <c r="F1342" s="14" t="str">
        <f t="shared" si="80"/>
        <v>2-Oct-1981</v>
      </c>
      <c r="G1342">
        <v>2</v>
      </c>
      <c r="H1342">
        <f t="shared" si="83"/>
        <v>41</v>
      </c>
      <c r="I1342">
        <v>1</v>
      </c>
      <c r="J1342" s="7">
        <v>11255.29</v>
      </c>
      <c r="K1342" t="s">
        <v>12</v>
      </c>
      <c r="L1342" t="s">
        <v>16</v>
      </c>
      <c r="M1342" t="s">
        <v>534</v>
      </c>
    </row>
    <row r="1343" spans="1:13" x14ac:dyDescent="0.25">
      <c r="A1343" t="s">
        <v>1373</v>
      </c>
      <c r="B1343">
        <v>1969</v>
      </c>
      <c r="C1343">
        <f t="shared" si="81"/>
        <v>10</v>
      </c>
      <c r="D1343" t="str">
        <f t="shared" si="82"/>
        <v>11-10-1969</v>
      </c>
      <c r="E1343" t="s">
        <v>36</v>
      </c>
      <c r="F1343" s="14" t="str">
        <f t="shared" si="80"/>
        <v>11-Oct-1969</v>
      </c>
      <c r="G1343">
        <v>11</v>
      </c>
      <c r="H1343">
        <f t="shared" si="83"/>
        <v>53</v>
      </c>
      <c r="I1343">
        <v>3</v>
      </c>
      <c r="J1343" s="7">
        <v>11264.54</v>
      </c>
      <c r="K1343" t="s">
        <v>12</v>
      </c>
      <c r="L1343" t="s">
        <v>11</v>
      </c>
      <c r="M1343" t="s">
        <v>41</v>
      </c>
    </row>
    <row r="1344" spans="1:13" x14ac:dyDescent="0.25">
      <c r="A1344" t="s">
        <v>1374</v>
      </c>
      <c r="B1344">
        <v>1971</v>
      </c>
      <c r="C1344">
        <f t="shared" si="81"/>
        <v>12</v>
      </c>
      <c r="D1344" t="str">
        <f t="shared" si="82"/>
        <v>26-12-1971</v>
      </c>
      <c r="E1344" t="s">
        <v>30</v>
      </c>
      <c r="F1344" s="14" t="str">
        <f t="shared" si="80"/>
        <v>26-Dec-1971</v>
      </c>
      <c r="G1344">
        <v>26</v>
      </c>
      <c r="H1344">
        <f t="shared" si="83"/>
        <v>51</v>
      </c>
      <c r="I1344">
        <v>0</v>
      </c>
      <c r="J1344" s="7">
        <v>11265.71</v>
      </c>
      <c r="K1344" t="s">
        <v>12</v>
      </c>
      <c r="L1344" t="s">
        <v>16</v>
      </c>
      <c r="M1344" t="s">
        <v>199</v>
      </c>
    </row>
    <row r="1345" spans="1:13" x14ac:dyDescent="0.25">
      <c r="A1345" t="s">
        <v>1375</v>
      </c>
      <c r="B1345">
        <v>2004</v>
      </c>
      <c r="C1345">
        <f t="shared" si="81"/>
        <v>10</v>
      </c>
      <c r="D1345" t="str">
        <f t="shared" si="82"/>
        <v>4-10-2004</v>
      </c>
      <c r="E1345" t="s">
        <v>36</v>
      </c>
      <c r="F1345" s="14" t="str">
        <f t="shared" si="80"/>
        <v>4-Oct-2004</v>
      </c>
      <c r="G1345">
        <v>4</v>
      </c>
      <c r="H1345">
        <f t="shared" si="83"/>
        <v>18</v>
      </c>
      <c r="I1345">
        <v>1</v>
      </c>
      <c r="J1345" s="7">
        <v>11272.33</v>
      </c>
      <c r="K1345" t="s">
        <v>12</v>
      </c>
      <c r="L1345" t="s">
        <v>11</v>
      </c>
      <c r="M1345" t="s">
        <v>165</v>
      </c>
    </row>
    <row r="1346" spans="1:13" x14ac:dyDescent="0.25">
      <c r="A1346" t="s">
        <v>1376</v>
      </c>
      <c r="B1346">
        <v>1967</v>
      </c>
      <c r="C1346">
        <f t="shared" si="81"/>
        <v>6</v>
      </c>
      <c r="D1346" t="str">
        <f t="shared" si="82"/>
        <v>14-6-1967</v>
      </c>
      <c r="E1346" t="s">
        <v>18</v>
      </c>
      <c r="F1346" s="14" t="str">
        <f t="shared" ref="F1346:F1409" si="84">CONCATENATE(G1346,"-",E1346,"-",B1346)</f>
        <v>14-Jun-1967</v>
      </c>
      <c r="G1346">
        <v>14</v>
      </c>
      <c r="H1346">
        <f t="shared" si="83"/>
        <v>55</v>
      </c>
      <c r="I1346">
        <v>0</v>
      </c>
      <c r="J1346" s="7">
        <v>11286.54</v>
      </c>
      <c r="K1346" t="s">
        <v>12</v>
      </c>
      <c r="L1346" t="s">
        <v>12</v>
      </c>
      <c r="M1346" t="s">
        <v>246</v>
      </c>
    </row>
    <row r="1347" spans="1:13" x14ac:dyDescent="0.25">
      <c r="A1347" t="s">
        <v>1377</v>
      </c>
      <c r="B1347">
        <v>1970</v>
      </c>
      <c r="C1347">
        <f t="shared" ref="C1347:C1410" si="85">MONTH(DATEVALUE(F1347))</f>
        <v>6</v>
      </c>
      <c r="D1347" t="str">
        <f t="shared" ref="D1347:D1410" si="86">CONCATENATE(G1347,"-",C1347,"-",B1347)</f>
        <v>22-6-1970</v>
      </c>
      <c r="E1347" t="s">
        <v>18</v>
      </c>
      <c r="F1347" s="14" t="str">
        <f t="shared" si="84"/>
        <v>22-Jun-1970</v>
      </c>
      <c r="G1347">
        <v>22</v>
      </c>
      <c r="H1347">
        <f t="shared" si="83"/>
        <v>52</v>
      </c>
      <c r="I1347">
        <v>3</v>
      </c>
      <c r="J1347" s="7">
        <v>11289.11</v>
      </c>
      <c r="K1347" t="s">
        <v>12</v>
      </c>
      <c r="L1347" t="s">
        <v>16</v>
      </c>
      <c r="M1347" t="s">
        <v>23</v>
      </c>
    </row>
    <row r="1348" spans="1:13" x14ac:dyDescent="0.25">
      <c r="A1348" t="s">
        <v>1378</v>
      </c>
      <c r="B1348">
        <v>1988</v>
      </c>
      <c r="C1348">
        <f t="shared" si="85"/>
        <v>11</v>
      </c>
      <c r="D1348" t="str">
        <f t="shared" si="86"/>
        <v>14-11-1988</v>
      </c>
      <c r="E1348" t="s">
        <v>15</v>
      </c>
      <c r="F1348" s="14" t="str">
        <f t="shared" si="84"/>
        <v>14-Nov-1988</v>
      </c>
      <c r="G1348">
        <v>14</v>
      </c>
      <c r="H1348">
        <f t="shared" si="83"/>
        <v>34</v>
      </c>
      <c r="I1348">
        <v>3</v>
      </c>
      <c r="J1348" s="7">
        <v>11294.57</v>
      </c>
      <c r="K1348" t="s">
        <v>12</v>
      </c>
      <c r="L1348" t="s">
        <v>16</v>
      </c>
      <c r="M1348" t="s">
        <v>631</v>
      </c>
    </row>
    <row r="1349" spans="1:13" x14ac:dyDescent="0.25">
      <c r="A1349" t="s">
        <v>1379</v>
      </c>
      <c r="B1349">
        <v>1972</v>
      </c>
      <c r="C1349">
        <f t="shared" si="85"/>
        <v>9</v>
      </c>
      <c r="D1349" t="str">
        <f t="shared" si="86"/>
        <v>25-9-1972</v>
      </c>
      <c r="E1349" t="s">
        <v>20</v>
      </c>
      <c r="F1349" s="14" t="str">
        <f t="shared" si="84"/>
        <v>25-Sep-1972</v>
      </c>
      <c r="G1349">
        <v>25</v>
      </c>
      <c r="H1349">
        <f t="shared" ref="H1349:H1412" si="87">DATEDIF(F1349,$P$2,"Y")</f>
        <v>50</v>
      </c>
      <c r="I1349">
        <v>4</v>
      </c>
      <c r="J1349" s="7">
        <v>11299.34</v>
      </c>
      <c r="K1349" t="s">
        <v>12</v>
      </c>
      <c r="L1349" t="s">
        <v>11</v>
      </c>
      <c r="M1349" t="s">
        <v>41</v>
      </c>
    </row>
    <row r="1350" spans="1:13" x14ac:dyDescent="0.25">
      <c r="A1350" t="s">
        <v>1380</v>
      </c>
      <c r="B1350">
        <v>1968</v>
      </c>
      <c r="C1350">
        <f t="shared" si="85"/>
        <v>10</v>
      </c>
      <c r="D1350" t="str">
        <f t="shared" si="86"/>
        <v>6-10-1968</v>
      </c>
      <c r="E1350" t="s">
        <v>36</v>
      </c>
      <c r="F1350" s="14" t="str">
        <f t="shared" si="84"/>
        <v>6-Oct-1968</v>
      </c>
      <c r="G1350">
        <v>6</v>
      </c>
      <c r="H1350">
        <f t="shared" si="87"/>
        <v>54</v>
      </c>
      <c r="I1350">
        <v>1</v>
      </c>
      <c r="J1350" s="7">
        <v>11305.93</v>
      </c>
      <c r="K1350" t="s">
        <v>12</v>
      </c>
      <c r="L1350" t="s">
        <v>16</v>
      </c>
      <c r="M1350" t="s">
        <v>23</v>
      </c>
    </row>
    <row r="1351" spans="1:13" x14ac:dyDescent="0.25">
      <c r="A1351" t="s">
        <v>1381</v>
      </c>
      <c r="B1351">
        <v>1963</v>
      </c>
      <c r="C1351">
        <f t="shared" si="85"/>
        <v>11</v>
      </c>
      <c r="D1351" t="str">
        <f t="shared" si="86"/>
        <v>22-11-1963</v>
      </c>
      <c r="E1351" t="s">
        <v>15</v>
      </c>
      <c r="F1351" s="14" t="str">
        <f t="shared" si="84"/>
        <v>22-Nov-1963</v>
      </c>
      <c r="G1351">
        <v>22</v>
      </c>
      <c r="H1351">
        <f t="shared" si="87"/>
        <v>59</v>
      </c>
      <c r="I1351">
        <v>0</v>
      </c>
      <c r="J1351" s="7">
        <v>11312.33</v>
      </c>
      <c r="K1351" t="s">
        <v>12</v>
      </c>
      <c r="L1351" t="s">
        <v>12</v>
      </c>
      <c r="M1351" t="s">
        <v>23</v>
      </c>
    </row>
    <row r="1352" spans="1:13" x14ac:dyDescent="0.25">
      <c r="A1352" t="s">
        <v>1382</v>
      </c>
      <c r="B1352">
        <v>1995</v>
      </c>
      <c r="C1352">
        <f t="shared" si="85"/>
        <v>12</v>
      </c>
      <c r="D1352" t="str">
        <f t="shared" si="86"/>
        <v>10-12-1995</v>
      </c>
      <c r="E1352" t="s">
        <v>30</v>
      </c>
      <c r="F1352" s="14" t="str">
        <f t="shared" si="84"/>
        <v>10-Dec-1995</v>
      </c>
      <c r="G1352">
        <v>10</v>
      </c>
      <c r="H1352">
        <f t="shared" si="87"/>
        <v>27</v>
      </c>
      <c r="I1352">
        <v>0</v>
      </c>
      <c r="J1352" s="7">
        <v>11318.57</v>
      </c>
      <c r="K1352" t="s">
        <v>12</v>
      </c>
      <c r="L1352" t="s">
        <v>11</v>
      </c>
      <c r="M1352" t="s">
        <v>534</v>
      </c>
    </row>
    <row r="1353" spans="1:13" x14ac:dyDescent="0.25">
      <c r="A1353" t="s">
        <v>1383</v>
      </c>
      <c r="B1353">
        <v>1963</v>
      </c>
      <c r="C1353">
        <f t="shared" si="85"/>
        <v>7</v>
      </c>
      <c r="D1353" t="str">
        <f t="shared" si="86"/>
        <v>11-7-1963</v>
      </c>
      <c r="E1353" t="s">
        <v>10</v>
      </c>
      <c r="F1353" s="14" t="str">
        <f t="shared" si="84"/>
        <v>11-Jul-1963</v>
      </c>
      <c r="G1353">
        <v>11</v>
      </c>
      <c r="H1353">
        <f t="shared" si="87"/>
        <v>59</v>
      </c>
      <c r="I1353">
        <v>0</v>
      </c>
      <c r="J1353" s="7">
        <v>11319.12</v>
      </c>
      <c r="K1353" t="s">
        <v>12</v>
      </c>
      <c r="L1353" t="s">
        <v>16</v>
      </c>
      <c r="M1353" t="s">
        <v>23</v>
      </c>
    </row>
    <row r="1354" spans="1:13" x14ac:dyDescent="0.25">
      <c r="A1354" t="s">
        <v>1384</v>
      </c>
      <c r="B1354">
        <v>2002</v>
      </c>
      <c r="C1354">
        <f t="shared" si="85"/>
        <v>9</v>
      </c>
      <c r="D1354" t="str">
        <f t="shared" si="86"/>
        <v>20-9-2002</v>
      </c>
      <c r="E1354" t="s">
        <v>20</v>
      </c>
      <c r="F1354" s="14" t="str">
        <f t="shared" si="84"/>
        <v>20-Sep-2002</v>
      </c>
      <c r="G1354">
        <v>20</v>
      </c>
      <c r="H1354">
        <f t="shared" si="87"/>
        <v>20</v>
      </c>
      <c r="I1354">
        <v>0</v>
      </c>
      <c r="J1354" s="7">
        <v>11321.49</v>
      </c>
      <c r="K1354" t="s">
        <v>12</v>
      </c>
      <c r="L1354" t="s">
        <v>12</v>
      </c>
      <c r="M1354" t="s">
        <v>23</v>
      </c>
    </row>
    <row r="1355" spans="1:13" x14ac:dyDescent="0.25">
      <c r="A1355" t="s">
        <v>1385</v>
      </c>
      <c r="B1355">
        <v>1989</v>
      </c>
      <c r="C1355">
        <f t="shared" si="85"/>
        <v>8</v>
      </c>
      <c r="D1355" t="str">
        <f t="shared" si="86"/>
        <v>19-8-1989</v>
      </c>
      <c r="E1355" t="s">
        <v>34</v>
      </c>
      <c r="F1355" s="14" t="str">
        <f t="shared" si="84"/>
        <v>19-Aug-1989</v>
      </c>
      <c r="G1355">
        <v>19</v>
      </c>
      <c r="H1355">
        <f t="shared" si="87"/>
        <v>33</v>
      </c>
      <c r="I1355">
        <v>1</v>
      </c>
      <c r="J1355" s="7">
        <v>11326.71</v>
      </c>
      <c r="K1355" t="s">
        <v>12</v>
      </c>
      <c r="L1355" t="s">
        <v>12</v>
      </c>
      <c r="M1355" t="s">
        <v>13</v>
      </c>
    </row>
    <row r="1356" spans="1:13" x14ac:dyDescent="0.25">
      <c r="A1356" t="s">
        <v>1386</v>
      </c>
      <c r="B1356">
        <v>1968</v>
      </c>
      <c r="C1356">
        <f t="shared" si="85"/>
        <v>11</v>
      </c>
      <c r="D1356" t="str">
        <f t="shared" si="86"/>
        <v>2-11-1968</v>
      </c>
      <c r="E1356" t="s">
        <v>15</v>
      </c>
      <c r="F1356" s="14" t="str">
        <f t="shared" si="84"/>
        <v>2-Nov-1968</v>
      </c>
      <c r="G1356">
        <v>2</v>
      </c>
      <c r="H1356">
        <f t="shared" si="87"/>
        <v>54</v>
      </c>
      <c r="I1356">
        <v>0</v>
      </c>
      <c r="J1356" s="7">
        <v>11344.32</v>
      </c>
      <c r="K1356" t="s">
        <v>12</v>
      </c>
      <c r="L1356" t="s">
        <v>11</v>
      </c>
      <c r="M1356" t="s">
        <v>199</v>
      </c>
    </row>
    <row r="1357" spans="1:13" x14ac:dyDescent="0.25">
      <c r="A1357" t="s">
        <v>1387</v>
      </c>
      <c r="B1357">
        <v>1964</v>
      </c>
      <c r="C1357">
        <f t="shared" si="85"/>
        <v>7</v>
      </c>
      <c r="D1357" t="str">
        <f t="shared" si="86"/>
        <v>12-7-1964</v>
      </c>
      <c r="E1357" t="s">
        <v>10</v>
      </c>
      <c r="F1357" s="14" t="str">
        <f t="shared" si="84"/>
        <v>12-Jul-1964</v>
      </c>
      <c r="G1357">
        <v>12</v>
      </c>
      <c r="H1357">
        <f t="shared" si="87"/>
        <v>58</v>
      </c>
      <c r="I1357">
        <v>0</v>
      </c>
      <c r="J1357" s="7">
        <v>11345.52</v>
      </c>
      <c r="K1357" t="s">
        <v>12</v>
      </c>
      <c r="L1357" t="s">
        <v>12</v>
      </c>
      <c r="M1357" t="s">
        <v>41</v>
      </c>
    </row>
    <row r="1358" spans="1:13" x14ac:dyDescent="0.25">
      <c r="A1358" t="s">
        <v>1388</v>
      </c>
      <c r="B1358">
        <v>1965</v>
      </c>
      <c r="C1358">
        <f t="shared" si="85"/>
        <v>11</v>
      </c>
      <c r="D1358" t="str">
        <f t="shared" si="86"/>
        <v>29-11-1965</v>
      </c>
      <c r="E1358" t="s">
        <v>15</v>
      </c>
      <c r="F1358" s="14" t="str">
        <f t="shared" si="84"/>
        <v>29-Nov-1965</v>
      </c>
      <c r="G1358">
        <v>29</v>
      </c>
      <c r="H1358">
        <f t="shared" si="87"/>
        <v>57</v>
      </c>
      <c r="I1358">
        <v>0</v>
      </c>
      <c r="J1358" s="7">
        <v>11353.23</v>
      </c>
      <c r="K1358" t="s">
        <v>12</v>
      </c>
      <c r="L1358" t="s">
        <v>16</v>
      </c>
      <c r="M1358" t="s">
        <v>23</v>
      </c>
    </row>
    <row r="1359" spans="1:13" x14ac:dyDescent="0.25">
      <c r="A1359" t="s">
        <v>1389</v>
      </c>
      <c r="B1359">
        <v>1965</v>
      </c>
      <c r="C1359">
        <f t="shared" si="85"/>
        <v>9</v>
      </c>
      <c r="D1359" t="str">
        <f t="shared" si="86"/>
        <v>26-9-1965</v>
      </c>
      <c r="E1359" t="s">
        <v>20</v>
      </c>
      <c r="F1359" s="14" t="str">
        <f t="shared" si="84"/>
        <v>26-Sep-1965</v>
      </c>
      <c r="G1359">
        <v>26</v>
      </c>
      <c r="H1359">
        <f t="shared" si="87"/>
        <v>57</v>
      </c>
      <c r="I1359">
        <v>0</v>
      </c>
      <c r="J1359" s="7">
        <v>11356.66</v>
      </c>
      <c r="K1359" t="s">
        <v>12</v>
      </c>
      <c r="L1359" t="s">
        <v>12</v>
      </c>
      <c r="M1359" t="s">
        <v>23</v>
      </c>
    </row>
    <row r="1360" spans="1:13" x14ac:dyDescent="0.25">
      <c r="A1360" t="s">
        <v>1390</v>
      </c>
      <c r="B1360">
        <v>1964</v>
      </c>
      <c r="C1360">
        <f t="shared" si="85"/>
        <v>7</v>
      </c>
      <c r="D1360" t="str">
        <f t="shared" si="86"/>
        <v>4-7-1964</v>
      </c>
      <c r="E1360" t="s">
        <v>10</v>
      </c>
      <c r="F1360" s="14" t="str">
        <f t="shared" si="84"/>
        <v>4-Jul-1964</v>
      </c>
      <c r="G1360">
        <v>4</v>
      </c>
      <c r="H1360">
        <f t="shared" si="87"/>
        <v>58</v>
      </c>
      <c r="I1360">
        <v>0</v>
      </c>
      <c r="J1360" s="7">
        <v>11362.76</v>
      </c>
      <c r="K1360" t="s">
        <v>12</v>
      </c>
      <c r="L1360" t="s">
        <v>16</v>
      </c>
      <c r="M1360" t="s">
        <v>41</v>
      </c>
    </row>
    <row r="1361" spans="1:13" x14ac:dyDescent="0.25">
      <c r="A1361" t="s">
        <v>1391</v>
      </c>
      <c r="B1361">
        <v>1964</v>
      </c>
      <c r="C1361">
        <f t="shared" si="85"/>
        <v>7</v>
      </c>
      <c r="D1361" t="str">
        <f t="shared" si="86"/>
        <v>3-7-1964</v>
      </c>
      <c r="E1361" t="s">
        <v>10</v>
      </c>
      <c r="F1361" s="14" t="str">
        <f t="shared" si="84"/>
        <v>3-Jul-1964</v>
      </c>
      <c r="G1361">
        <v>3</v>
      </c>
      <c r="H1361">
        <f t="shared" si="87"/>
        <v>58</v>
      </c>
      <c r="I1361">
        <v>0</v>
      </c>
      <c r="J1361" s="7">
        <v>11363.28</v>
      </c>
      <c r="K1361" t="s">
        <v>12</v>
      </c>
      <c r="L1361" t="s">
        <v>16</v>
      </c>
      <c r="M1361" t="s">
        <v>13</v>
      </c>
    </row>
    <row r="1362" spans="1:13" x14ac:dyDescent="0.25">
      <c r="A1362" t="s">
        <v>1392</v>
      </c>
      <c r="B1362">
        <v>1964</v>
      </c>
      <c r="C1362">
        <f t="shared" si="85"/>
        <v>12</v>
      </c>
      <c r="D1362" t="str">
        <f t="shared" si="86"/>
        <v>13-12-1964</v>
      </c>
      <c r="E1362" t="s">
        <v>30</v>
      </c>
      <c r="F1362" s="14" t="str">
        <f t="shared" si="84"/>
        <v>13-Dec-1964</v>
      </c>
      <c r="G1362">
        <v>13</v>
      </c>
      <c r="H1362">
        <f t="shared" si="87"/>
        <v>58</v>
      </c>
      <c r="I1362">
        <v>0</v>
      </c>
      <c r="J1362" s="7">
        <v>11365.95</v>
      </c>
      <c r="K1362" t="s">
        <v>12</v>
      </c>
      <c r="L1362" t="s">
        <v>11</v>
      </c>
      <c r="M1362" t="s">
        <v>41</v>
      </c>
    </row>
    <row r="1363" spans="1:13" x14ac:dyDescent="0.25">
      <c r="A1363" t="s">
        <v>1393</v>
      </c>
      <c r="B1363">
        <v>1979</v>
      </c>
      <c r="C1363">
        <f t="shared" si="85"/>
        <v>6</v>
      </c>
      <c r="D1363" t="str">
        <f t="shared" si="86"/>
        <v>7-6-1979</v>
      </c>
      <c r="E1363" t="s">
        <v>18</v>
      </c>
      <c r="F1363" s="14" t="str">
        <f t="shared" si="84"/>
        <v>7-Jun-1979</v>
      </c>
      <c r="G1363">
        <v>7</v>
      </c>
      <c r="H1363">
        <f t="shared" si="87"/>
        <v>44</v>
      </c>
      <c r="I1363">
        <v>2</v>
      </c>
      <c r="J1363" s="7">
        <v>11369.39</v>
      </c>
      <c r="K1363" t="s">
        <v>12</v>
      </c>
      <c r="L1363" t="s">
        <v>16</v>
      </c>
      <c r="M1363" t="s">
        <v>534</v>
      </c>
    </row>
    <row r="1364" spans="1:13" x14ac:dyDescent="0.25">
      <c r="A1364" t="s">
        <v>1394</v>
      </c>
      <c r="B1364">
        <v>1972</v>
      </c>
      <c r="C1364">
        <f t="shared" si="85"/>
        <v>12</v>
      </c>
      <c r="D1364" t="str">
        <f t="shared" si="86"/>
        <v>6-12-1972</v>
      </c>
      <c r="E1364" t="s">
        <v>30</v>
      </c>
      <c r="F1364" s="14" t="str">
        <f t="shared" si="84"/>
        <v>6-Dec-1972</v>
      </c>
      <c r="G1364">
        <v>6</v>
      </c>
      <c r="H1364">
        <f t="shared" si="87"/>
        <v>50</v>
      </c>
      <c r="I1364">
        <v>0</v>
      </c>
      <c r="J1364" s="7">
        <v>11378.57</v>
      </c>
      <c r="K1364" t="s">
        <v>12</v>
      </c>
      <c r="L1364" t="s">
        <v>11</v>
      </c>
      <c r="M1364" t="s">
        <v>199</v>
      </c>
    </row>
    <row r="1365" spans="1:13" x14ac:dyDescent="0.25">
      <c r="A1365" t="s">
        <v>1395</v>
      </c>
      <c r="B1365">
        <v>1964</v>
      </c>
      <c r="C1365">
        <f t="shared" si="85"/>
        <v>6</v>
      </c>
      <c r="D1365" t="str">
        <f t="shared" si="86"/>
        <v>13-6-1964</v>
      </c>
      <c r="E1365" t="s">
        <v>18</v>
      </c>
      <c r="F1365" s="14" t="str">
        <f t="shared" si="84"/>
        <v>13-Jun-1964</v>
      </c>
      <c r="G1365">
        <v>13</v>
      </c>
      <c r="H1365">
        <f t="shared" si="87"/>
        <v>58</v>
      </c>
      <c r="I1365">
        <v>0</v>
      </c>
      <c r="J1365" s="7">
        <v>11381.33</v>
      </c>
      <c r="K1365" t="s">
        <v>12</v>
      </c>
      <c r="L1365" t="s">
        <v>11</v>
      </c>
      <c r="M1365" t="s">
        <v>13</v>
      </c>
    </row>
    <row r="1366" spans="1:13" x14ac:dyDescent="0.25">
      <c r="A1366" t="s">
        <v>1396</v>
      </c>
      <c r="B1366">
        <v>1997</v>
      </c>
      <c r="C1366">
        <f t="shared" si="85"/>
        <v>7</v>
      </c>
      <c r="D1366" t="str">
        <f t="shared" si="86"/>
        <v>28-7-1997</v>
      </c>
      <c r="E1366" t="s">
        <v>10</v>
      </c>
      <c r="F1366" s="14" t="str">
        <f t="shared" si="84"/>
        <v>28-Jul-1997</v>
      </c>
      <c r="G1366">
        <v>28</v>
      </c>
      <c r="H1366">
        <f t="shared" si="87"/>
        <v>25</v>
      </c>
      <c r="I1366">
        <v>0</v>
      </c>
      <c r="J1366" s="7">
        <v>11388.27</v>
      </c>
      <c r="K1366" t="s">
        <v>12</v>
      </c>
      <c r="L1366" t="s">
        <v>11</v>
      </c>
      <c r="M1366" t="s">
        <v>534</v>
      </c>
    </row>
    <row r="1367" spans="1:13" x14ac:dyDescent="0.25">
      <c r="A1367" t="s">
        <v>1397</v>
      </c>
      <c r="B1367">
        <v>1967</v>
      </c>
      <c r="C1367">
        <f t="shared" si="85"/>
        <v>12</v>
      </c>
      <c r="D1367" t="str">
        <f t="shared" si="86"/>
        <v>19-12-1967</v>
      </c>
      <c r="E1367" t="s">
        <v>30</v>
      </c>
      <c r="F1367" s="14" t="str">
        <f t="shared" si="84"/>
        <v>19-Dec-1967</v>
      </c>
      <c r="G1367">
        <v>19</v>
      </c>
      <c r="H1367">
        <f t="shared" si="87"/>
        <v>55</v>
      </c>
      <c r="I1367">
        <v>1</v>
      </c>
      <c r="J1367" s="7">
        <v>11394.07</v>
      </c>
      <c r="K1367" t="s">
        <v>12</v>
      </c>
      <c r="L1367" t="s">
        <v>16</v>
      </c>
      <c r="M1367" t="s">
        <v>169</v>
      </c>
    </row>
    <row r="1368" spans="1:13" x14ac:dyDescent="0.25">
      <c r="A1368" t="s">
        <v>1398</v>
      </c>
      <c r="B1368">
        <v>1970</v>
      </c>
      <c r="C1368">
        <f t="shared" si="85"/>
        <v>10</v>
      </c>
      <c r="D1368" t="str">
        <f t="shared" si="86"/>
        <v>2-10-1970</v>
      </c>
      <c r="E1368" t="s">
        <v>36</v>
      </c>
      <c r="F1368" s="14" t="str">
        <f t="shared" si="84"/>
        <v>2-Oct-1970</v>
      </c>
      <c r="G1368">
        <v>2</v>
      </c>
      <c r="H1368">
        <f t="shared" si="87"/>
        <v>52</v>
      </c>
      <c r="I1368">
        <v>2</v>
      </c>
      <c r="J1368" s="7">
        <v>11396.9</v>
      </c>
      <c r="K1368" t="s">
        <v>12</v>
      </c>
      <c r="L1368" t="s">
        <v>12</v>
      </c>
      <c r="M1368" t="s">
        <v>246</v>
      </c>
    </row>
    <row r="1369" spans="1:13" x14ac:dyDescent="0.25">
      <c r="A1369" t="s">
        <v>1399</v>
      </c>
      <c r="B1369">
        <v>1970</v>
      </c>
      <c r="C1369">
        <f t="shared" si="85"/>
        <v>10</v>
      </c>
      <c r="D1369" t="str">
        <f t="shared" si="86"/>
        <v>7-10-1970</v>
      </c>
      <c r="E1369" t="s">
        <v>36</v>
      </c>
      <c r="F1369" s="14" t="str">
        <f t="shared" si="84"/>
        <v>7-Oct-1970</v>
      </c>
      <c r="G1369">
        <v>7</v>
      </c>
      <c r="H1369">
        <f t="shared" si="87"/>
        <v>52</v>
      </c>
      <c r="I1369">
        <v>3</v>
      </c>
      <c r="J1369" s="7">
        <v>11411.69</v>
      </c>
      <c r="K1369" t="s">
        <v>12</v>
      </c>
      <c r="L1369" t="s">
        <v>11</v>
      </c>
      <c r="M1369" t="s">
        <v>41</v>
      </c>
    </row>
    <row r="1370" spans="1:13" x14ac:dyDescent="0.25">
      <c r="A1370" t="s">
        <v>1400</v>
      </c>
      <c r="B1370">
        <v>1983</v>
      </c>
      <c r="C1370">
        <f t="shared" si="85"/>
        <v>10</v>
      </c>
      <c r="D1370" t="str">
        <f t="shared" si="86"/>
        <v>23-10-1983</v>
      </c>
      <c r="E1370" t="s">
        <v>36</v>
      </c>
      <c r="F1370" s="14" t="str">
        <f t="shared" si="84"/>
        <v>23-Oct-1983</v>
      </c>
      <c r="G1370">
        <v>23</v>
      </c>
      <c r="H1370">
        <f t="shared" si="87"/>
        <v>39</v>
      </c>
      <c r="I1370">
        <v>3</v>
      </c>
      <c r="J1370" s="7">
        <v>11412.02</v>
      </c>
      <c r="K1370" t="s">
        <v>12</v>
      </c>
      <c r="L1370" t="s">
        <v>16</v>
      </c>
      <c r="M1370" t="s">
        <v>299</v>
      </c>
    </row>
    <row r="1371" spans="1:13" x14ac:dyDescent="0.25">
      <c r="A1371" t="s">
        <v>1401</v>
      </c>
      <c r="B1371">
        <v>1985</v>
      </c>
      <c r="C1371">
        <f t="shared" si="85"/>
        <v>6</v>
      </c>
      <c r="D1371" t="str">
        <f t="shared" si="86"/>
        <v>9-6-1985</v>
      </c>
      <c r="E1371" t="s">
        <v>18</v>
      </c>
      <c r="F1371" s="14" t="str">
        <f t="shared" si="84"/>
        <v>9-Jun-1985</v>
      </c>
      <c r="G1371">
        <v>9</v>
      </c>
      <c r="H1371">
        <f t="shared" si="87"/>
        <v>37</v>
      </c>
      <c r="I1371">
        <v>3</v>
      </c>
      <c r="J1371" s="7">
        <v>11419.49</v>
      </c>
      <c r="K1371" t="s">
        <v>12</v>
      </c>
      <c r="L1371" t="s">
        <v>16</v>
      </c>
      <c r="M1371" t="s">
        <v>23</v>
      </c>
    </row>
    <row r="1372" spans="1:13" x14ac:dyDescent="0.25">
      <c r="A1372" t="s">
        <v>1402</v>
      </c>
      <c r="B1372">
        <v>1980</v>
      </c>
      <c r="C1372">
        <f t="shared" si="85"/>
        <v>7</v>
      </c>
      <c r="D1372" t="str">
        <f t="shared" si="86"/>
        <v>17-7-1980</v>
      </c>
      <c r="E1372" t="s">
        <v>10</v>
      </c>
      <c r="F1372" s="14" t="str">
        <f t="shared" si="84"/>
        <v>17-Jul-1980</v>
      </c>
      <c r="G1372">
        <v>17</v>
      </c>
      <c r="H1372">
        <f t="shared" si="87"/>
        <v>42</v>
      </c>
      <c r="I1372">
        <v>2</v>
      </c>
      <c r="J1372" s="7">
        <v>11435.74</v>
      </c>
      <c r="K1372" t="s">
        <v>12</v>
      </c>
      <c r="L1372" t="s">
        <v>12</v>
      </c>
      <c r="M1372" t="s">
        <v>299</v>
      </c>
    </row>
    <row r="1373" spans="1:13" x14ac:dyDescent="0.25">
      <c r="A1373" t="s">
        <v>1403</v>
      </c>
      <c r="B1373">
        <v>1971</v>
      </c>
      <c r="C1373">
        <f t="shared" si="85"/>
        <v>9</v>
      </c>
      <c r="D1373" t="str">
        <f t="shared" si="86"/>
        <v>12-9-1971</v>
      </c>
      <c r="E1373" t="s">
        <v>20</v>
      </c>
      <c r="F1373" s="14" t="str">
        <f t="shared" si="84"/>
        <v>12-Sep-1971</v>
      </c>
      <c r="G1373">
        <v>12</v>
      </c>
      <c r="H1373">
        <f t="shared" si="87"/>
        <v>51</v>
      </c>
      <c r="I1373">
        <v>3</v>
      </c>
      <c r="J1373" s="7">
        <v>11436.74</v>
      </c>
      <c r="K1373" t="s">
        <v>12</v>
      </c>
      <c r="L1373" t="s">
        <v>12</v>
      </c>
      <c r="M1373" t="s">
        <v>23</v>
      </c>
    </row>
    <row r="1374" spans="1:13" x14ac:dyDescent="0.25">
      <c r="A1374" t="s">
        <v>1404</v>
      </c>
      <c r="B1374">
        <v>1966</v>
      </c>
      <c r="C1374">
        <f t="shared" si="85"/>
        <v>6</v>
      </c>
      <c r="D1374" t="str">
        <f t="shared" si="86"/>
        <v>14-6-1966</v>
      </c>
      <c r="E1374" t="s">
        <v>18</v>
      </c>
      <c r="F1374" s="14" t="str">
        <f t="shared" si="84"/>
        <v>14-Jun-1966</v>
      </c>
      <c r="G1374">
        <v>14</v>
      </c>
      <c r="H1374">
        <f t="shared" si="87"/>
        <v>56</v>
      </c>
      <c r="I1374">
        <v>0</v>
      </c>
      <c r="J1374" s="7">
        <v>11454.02</v>
      </c>
      <c r="K1374" t="s">
        <v>12</v>
      </c>
      <c r="L1374" t="s">
        <v>16</v>
      </c>
      <c r="M1374" t="s">
        <v>23</v>
      </c>
    </row>
    <row r="1375" spans="1:13" x14ac:dyDescent="0.25">
      <c r="A1375" t="s">
        <v>1405</v>
      </c>
      <c r="B1375">
        <v>1965</v>
      </c>
      <c r="C1375">
        <f t="shared" si="85"/>
        <v>6</v>
      </c>
      <c r="D1375" t="str">
        <f t="shared" si="86"/>
        <v>23-6-1965</v>
      </c>
      <c r="E1375" t="s">
        <v>18</v>
      </c>
      <c r="F1375" s="14" t="str">
        <f t="shared" si="84"/>
        <v>23-Jun-1965</v>
      </c>
      <c r="G1375">
        <v>23</v>
      </c>
      <c r="H1375">
        <f t="shared" si="87"/>
        <v>57</v>
      </c>
      <c r="I1375">
        <v>0</v>
      </c>
      <c r="J1375" s="7">
        <v>11455.28</v>
      </c>
      <c r="K1375" t="s">
        <v>12</v>
      </c>
      <c r="L1375" t="s">
        <v>11</v>
      </c>
      <c r="M1375" t="s">
        <v>41</v>
      </c>
    </row>
    <row r="1376" spans="1:13" x14ac:dyDescent="0.25">
      <c r="A1376" t="s">
        <v>1406</v>
      </c>
      <c r="B1376">
        <v>1966</v>
      </c>
      <c r="C1376">
        <f t="shared" si="85"/>
        <v>9</v>
      </c>
      <c r="D1376" t="str">
        <f t="shared" si="86"/>
        <v>7-9-1966</v>
      </c>
      <c r="E1376" t="s">
        <v>20</v>
      </c>
      <c r="F1376" s="14" t="str">
        <f t="shared" si="84"/>
        <v>7-Sep-1966</v>
      </c>
      <c r="G1376">
        <v>7</v>
      </c>
      <c r="H1376">
        <f t="shared" si="87"/>
        <v>56</v>
      </c>
      <c r="I1376">
        <v>0</v>
      </c>
      <c r="J1376" s="7">
        <v>11478.14</v>
      </c>
      <c r="K1376" t="s">
        <v>12</v>
      </c>
      <c r="L1376" t="s">
        <v>11</v>
      </c>
      <c r="M1376" t="s">
        <v>199</v>
      </c>
    </row>
    <row r="1377" spans="1:13" x14ac:dyDescent="0.25">
      <c r="A1377" t="s">
        <v>1407</v>
      </c>
      <c r="B1377">
        <v>2004</v>
      </c>
      <c r="C1377">
        <f t="shared" si="85"/>
        <v>9</v>
      </c>
      <c r="D1377" t="str">
        <f t="shared" si="86"/>
        <v>10-9-2004</v>
      </c>
      <c r="E1377" t="s">
        <v>20</v>
      </c>
      <c r="F1377" s="14" t="str">
        <f t="shared" si="84"/>
        <v>10-Sep-2004</v>
      </c>
      <c r="G1377">
        <v>10</v>
      </c>
      <c r="H1377">
        <f t="shared" si="87"/>
        <v>18</v>
      </c>
      <c r="I1377">
        <v>0</v>
      </c>
      <c r="J1377" s="7">
        <v>11482.63</v>
      </c>
      <c r="K1377" t="s">
        <v>12</v>
      </c>
      <c r="L1377" t="s">
        <v>11</v>
      </c>
      <c r="M1377" t="s">
        <v>13</v>
      </c>
    </row>
    <row r="1378" spans="1:13" x14ac:dyDescent="0.25">
      <c r="A1378" t="s">
        <v>1408</v>
      </c>
      <c r="B1378">
        <v>1970</v>
      </c>
      <c r="C1378">
        <f t="shared" si="85"/>
        <v>10</v>
      </c>
      <c r="D1378" t="str">
        <f t="shared" si="86"/>
        <v>13-10-1970</v>
      </c>
      <c r="E1378" t="s">
        <v>36</v>
      </c>
      <c r="F1378" s="14" t="str">
        <f t="shared" si="84"/>
        <v>13-Oct-1970</v>
      </c>
      <c r="G1378">
        <v>13</v>
      </c>
      <c r="H1378">
        <f t="shared" si="87"/>
        <v>52</v>
      </c>
      <c r="I1378">
        <v>3</v>
      </c>
      <c r="J1378" s="7">
        <v>11488.32</v>
      </c>
      <c r="K1378" t="s">
        <v>12</v>
      </c>
      <c r="L1378" t="s">
        <v>16</v>
      </c>
      <c r="M1378" t="s">
        <v>275</v>
      </c>
    </row>
    <row r="1379" spans="1:13" x14ac:dyDescent="0.25">
      <c r="A1379" t="s">
        <v>1409</v>
      </c>
      <c r="B1379">
        <v>1983</v>
      </c>
      <c r="C1379">
        <f t="shared" si="85"/>
        <v>6</v>
      </c>
      <c r="D1379" t="str">
        <f t="shared" si="86"/>
        <v>7-6-1983</v>
      </c>
      <c r="E1379" t="s">
        <v>18</v>
      </c>
      <c r="F1379" s="14" t="str">
        <f t="shared" si="84"/>
        <v>7-Jun-1983</v>
      </c>
      <c r="G1379">
        <v>7</v>
      </c>
      <c r="H1379">
        <f t="shared" si="87"/>
        <v>40</v>
      </c>
      <c r="I1379">
        <v>3</v>
      </c>
      <c r="J1379" s="7">
        <v>11492.46</v>
      </c>
      <c r="K1379" t="s">
        <v>12</v>
      </c>
      <c r="L1379" t="s">
        <v>12</v>
      </c>
      <c r="M1379" t="s">
        <v>534</v>
      </c>
    </row>
    <row r="1380" spans="1:13" x14ac:dyDescent="0.25">
      <c r="A1380" t="s">
        <v>1410</v>
      </c>
      <c r="B1380">
        <v>1969</v>
      </c>
      <c r="C1380">
        <f t="shared" si="85"/>
        <v>8</v>
      </c>
      <c r="D1380" t="str">
        <f t="shared" si="86"/>
        <v>11-8-1969</v>
      </c>
      <c r="E1380" t="s">
        <v>34</v>
      </c>
      <c r="F1380" s="14" t="str">
        <f t="shared" si="84"/>
        <v>11-Aug-1969</v>
      </c>
      <c r="G1380">
        <v>11</v>
      </c>
      <c r="H1380">
        <f t="shared" si="87"/>
        <v>53</v>
      </c>
      <c r="I1380">
        <v>0</v>
      </c>
      <c r="J1380" s="7">
        <v>11497.69</v>
      </c>
      <c r="K1380" t="s">
        <v>12</v>
      </c>
      <c r="L1380" t="s">
        <v>16</v>
      </c>
      <c r="M1380" t="s">
        <v>23</v>
      </c>
    </row>
    <row r="1381" spans="1:13" x14ac:dyDescent="0.25">
      <c r="A1381" t="s">
        <v>1411</v>
      </c>
      <c r="B1381">
        <v>1989</v>
      </c>
      <c r="C1381">
        <f t="shared" si="85"/>
        <v>10</v>
      </c>
      <c r="D1381" t="str">
        <f t="shared" si="86"/>
        <v>6-10-1989</v>
      </c>
      <c r="E1381" t="s">
        <v>36</v>
      </c>
      <c r="F1381" s="14" t="str">
        <f t="shared" si="84"/>
        <v>6-Oct-1989</v>
      </c>
      <c r="G1381">
        <v>6</v>
      </c>
      <c r="H1381">
        <f t="shared" si="87"/>
        <v>33</v>
      </c>
      <c r="I1381">
        <v>3</v>
      </c>
      <c r="J1381" s="7">
        <v>11511.61</v>
      </c>
      <c r="K1381" t="s">
        <v>12</v>
      </c>
      <c r="L1381" t="s">
        <v>12</v>
      </c>
      <c r="M1381" t="s">
        <v>534</v>
      </c>
    </row>
    <row r="1382" spans="1:13" x14ac:dyDescent="0.25">
      <c r="A1382" t="s">
        <v>1412</v>
      </c>
      <c r="B1382">
        <v>1968</v>
      </c>
      <c r="C1382">
        <f t="shared" si="85"/>
        <v>6</v>
      </c>
      <c r="D1382" t="str">
        <f t="shared" si="86"/>
        <v>24-6-1968</v>
      </c>
      <c r="E1382" t="s">
        <v>18</v>
      </c>
      <c r="F1382" s="14" t="str">
        <f t="shared" si="84"/>
        <v>24-Jun-1968</v>
      </c>
      <c r="G1382">
        <v>24</v>
      </c>
      <c r="H1382">
        <f t="shared" si="87"/>
        <v>54</v>
      </c>
      <c r="I1382">
        <v>1</v>
      </c>
      <c r="J1382" s="7">
        <v>11512.41</v>
      </c>
      <c r="K1382" t="s">
        <v>12</v>
      </c>
      <c r="L1382" t="s">
        <v>16</v>
      </c>
      <c r="M1382" t="s">
        <v>246</v>
      </c>
    </row>
    <row r="1383" spans="1:13" x14ac:dyDescent="0.25">
      <c r="A1383" t="s">
        <v>1413</v>
      </c>
      <c r="B1383">
        <v>1971</v>
      </c>
      <c r="C1383">
        <f t="shared" si="85"/>
        <v>12</v>
      </c>
      <c r="D1383" t="str">
        <f t="shared" si="86"/>
        <v>19-12-1971</v>
      </c>
      <c r="E1383" t="s">
        <v>30</v>
      </c>
      <c r="F1383" s="14" t="str">
        <f t="shared" si="84"/>
        <v>19-Dec-1971</v>
      </c>
      <c r="G1383">
        <v>19</v>
      </c>
      <c r="H1383">
        <f t="shared" si="87"/>
        <v>51</v>
      </c>
      <c r="I1383">
        <v>4</v>
      </c>
      <c r="J1383" s="7">
        <v>11520.1</v>
      </c>
      <c r="K1383" t="s">
        <v>12</v>
      </c>
      <c r="L1383" t="s">
        <v>16</v>
      </c>
      <c r="M1383" t="s">
        <v>23</v>
      </c>
    </row>
    <row r="1384" spans="1:13" x14ac:dyDescent="0.25">
      <c r="A1384" t="s">
        <v>1414</v>
      </c>
      <c r="B1384">
        <v>1988</v>
      </c>
      <c r="C1384">
        <f t="shared" si="85"/>
        <v>6</v>
      </c>
      <c r="D1384" t="str">
        <f t="shared" si="86"/>
        <v>12-6-1988</v>
      </c>
      <c r="E1384" t="s">
        <v>18</v>
      </c>
      <c r="F1384" s="14" t="str">
        <f t="shared" si="84"/>
        <v>12-Jun-1988</v>
      </c>
      <c r="G1384">
        <v>12</v>
      </c>
      <c r="H1384">
        <f t="shared" si="87"/>
        <v>34</v>
      </c>
      <c r="I1384">
        <v>3</v>
      </c>
      <c r="J1384" s="7">
        <v>11524.25</v>
      </c>
      <c r="K1384" t="s">
        <v>12</v>
      </c>
      <c r="L1384" t="s">
        <v>16</v>
      </c>
      <c r="M1384" t="s">
        <v>534</v>
      </c>
    </row>
    <row r="1385" spans="1:13" x14ac:dyDescent="0.25">
      <c r="A1385" t="s">
        <v>1415</v>
      </c>
      <c r="B1385">
        <v>1970</v>
      </c>
      <c r="C1385">
        <f t="shared" si="85"/>
        <v>7</v>
      </c>
      <c r="D1385" t="str">
        <f t="shared" si="86"/>
        <v>23-7-1970</v>
      </c>
      <c r="E1385" t="s">
        <v>10</v>
      </c>
      <c r="F1385" s="14" t="str">
        <f t="shared" si="84"/>
        <v>23-Jul-1970</v>
      </c>
      <c r="G1385">
        <v>23</v>
      </c>
      <c r="H1385">
        <f t="shared" si="87"/>
        <v>52</v>
      </c>
      <c r="I1385">
        <v>0</v>
      </c>
      <c r="J1385" s="7">
        <v>11530.12</v>
      </c>
      <c r="K1385" t="s">
        <v>12</v>
      </c>
      <c r="L1385" t="s">
        <v>16</v>
      </c>
      <c r="M1385" t="s">
        <v>23</v>
      </c>
    </row>
    <row r="1386" spans="1:13" x14ac:dyDescent="0.25">
      <c r="A1386" t="s">
        <v>1416</v>
      </c>
      <c r="B1386">
        <v>1965</v>
      </c>
      <c r="C1386">
        <f t="shared" si="85"/>
        <v>10</v>
      </c>
      <c r="D1386" t="str">
        <f t="shared" si="86"/>
        <v>3-10-1965</v>
      </c>
      <c r="E1386" t="s">
        <v>36</v>
      </c>
      <c r="F1386" s="14" t="str">
        <f t="shared" si="84"/>
        <v>3-Oct-1965</v>
      </c>
      <c r="G1386">
        <v>3</v>
      </c>
      <c r="H1386">
        <f t="shared" si="87"/>
        <v>57</v>
      </c>
      <c r="I1386">
        <v>0</v>
      </c>
      <c r="J1386" s="7">
        <v>11534.87</v>
      </c>
      <c r="K1386" t="s">
        <v>12</v>
      </c>
      <c r="L1386" t="s">
        <v>16</v>
      </c>
      <c r="M1386" t="s">
        <v>355</v>
      </c>
    </row>
    <row r="1387" spans="1:13" x14ac:dyDescent="0.25">
      <c r="A1387" t="s">
        <v>1417</v>
      </c>
      <c r="B1387">
        <v>1968</v>
      </c>
      <c r="C1387">
        <f t="shared" si="85"/>
        <v>11</v>
      </c>
      <c r="D1387" t="str">
        <f t="shared" si="86"/>
        <v>14-11-1968</v>
      </c>
      <c r="E1387" t="s">
        <v>15</v>
      </c>
      <c r="F1387" s="14" t="str">
        <f t="shared" si="84"/>
        <v>14-Nov-1968</v>
      </c>
      <c r="G1387">
        <v>14</v>
      </c>
      <c r="H1387">
        <f t="shared" si="87"/>
        <v>54</v>
      </c>
      <c r="I1387">
        <v>2</v>
      </c>
      <c r="J1387" s="7">
        <v>11538.42</v>
      </c>
      <c r="K1387" t="s">
        <v>12</v>
      </c>
      <c r="L1387" t="s">
        <v>16</v>
      </c>
      <c r="M1387" t="s">
        <v>41</v>
      </c>
    </row>
    <row r="1388" spans="1:13" x14ac:dyDescent="0.25">
      <c r="A1388" t="s">
        <v>1418</v>
      </c>
      <c r="B1388">
        <v>1971</v>
      </c>
      <c r="C1388">
        <f t="shared" si="85"/>
        <v>12</v>
      </c>
      <c r="D1388" t="str">
        <f t="shared" si="86"/>
        <v>1-12-1971</v>
      </c>
      <c r="E1388" t="s">
        <v>30</v>
      </c>
      <c r="F1388" s="14" t="str">
        <f t="shared" si="84"/>
        <v>1-Dec-1971</v>
      </c>
      <c r="G1388">
        <v>1</v>
      </c>
      <c r="H1388">
        <f t="shared" si="87"/>
        <v>51</v>
      </c>
      <c r="I1388">
        <v>0</v>
      </c>
      <c r="J1388" s="7">
        <v>11540.25</v>
      </c>
      <c r="K1388" t="s">
        <v>12</v>
      </c>
      <c r="L1388" t="s">
        <v>16</v>
      </c>
      <c r="M1388" t="s">
        <v>23</v>
      </c>
    </row>
    <row r="1389" spans="1:13" x14ac:dyDescent="0.25">
      <c r="A1389" t="s">
        <v>1419</v>
      </c>
      <c r="B1389">
        <v>1973</v>
      </c>
      <c r="C1389">
        <f t="shared" si="85"/>
        <v>7</v>
      </c>
      <c r="D1389" t="str">
        <f t="shared" si="86"/>
        <v>23-7-1973</v>
      </c>
      <c r="E1389" t="s">
        <v>10</v>
      </c>
      <c r="F1389" s="14" t="str">
        <f t="shared" si="84"/>
        <v>23-Jul-1973</v>
      </c>
      <c r="G1389">
        <v>23</v>
      </c>
      <c r="H1389">
        <f t="shared" si="87"/>
        <v>49</v>
      </c>
      <c r="I1389">
        <v>5</v>
      </c>
      <c r="J1389" s="7">
        <v>11552.9</v>
      </c>
      <c r="K1389" t="s">
        <v>12</v>
      </c>
      <c r="L1389" t="s">
        <v>11</v>
      </c>
      <c r="M1389" t="s">
        <v>41</v>
      </c>
    </row>
    <row r="1390" spans="1:13" x14ac:dyDescent="0.25">
      <c r="A1390" t="s">
        <v>1420</v>
      </c>
      <c r="B1390">
        <v>1965</v>
      </c>
      <c r="C1390">
        <f t="shared" si="85"/>
        <v>10</v>
      </c>
      <c r="D1390" t="str">
        <f t="shared" si="86"/>
        <v>27-10-1965</v>
      </c>
      <c r="E1390" t="s">
        <v>36</v>
      </c>
      <c r="F1390" s="14" t="str">
        <f t="shared" si="84"/>
        <v>27-Oct-1965</v>
      </c>
      <c r="G1390">
        <v>27</v>
      </c>
      <c r="H1390">
        <f t="shared" si="87"/>
        <v>57</v>
      </c>
      <c r="I1390">
        <v>1</v>
      </c>
      <c r="J1390" s="7">
        <v>11554.22</v>
      </c>
      <c r="K1390" t="s">
        <v>12</v>
      </c>
      <c r="L1390" t="s">
        <v>16</v>
      </c>
      <c r="M1390" t="s">
        <v>13</v>
      </c>
    </row>
    <row r="1391" spans="1:13" x14ac:dyDescent="0.25">
      <c r="A1391" t="s">
        <v>1421</v>
      </c>
      <c r="B1391">
        <v>1965</v>
      </c>
      <c r="C1391">
        <f t="shared" si="85"/>
        <v>12</v>
      </c>
      <c r="D1391" t="str">
        <f t="shared" si="86"/>
        <v>25-12-1965</v>
      </c>
      <c r="E1391" t="s">
        <v>30</v>
      </c>
      <c r="F1391" s="14" t="str">
        <f t="shared" si="84"/>
        <v>25-Dec-1965</v>
      </c>
      <c r="G1391">
        <v>25</v>
      </c>
      <c r="H1391">
        <f t="shared" si="87"/>
        <v>57</v>
      </c>
      <c r="I1391">
        <v>0</v>
      </c>
      <c r="J1391" s="7">
        <v>11566.3</v>
      </c>
      <c r="K1391" t="s">
        <v>12</v>
      </c>
      <c r="L1391" t="s">
        <v>12</v>
      </c>
      <c r="M1391" t="s">
        <v>167</v>
      </c>
    </row>
    <row r="1392" spans="1:13" x14ac:dyDescent="0.25">
      <c r="A1392" t="s">
        <v>1422</v>
      </c>
      <c r="B1392">
        <v>1965</v>
      </c>
      <c r="C1392">
        <f t="shared" si="85"/>
        <v>11</v>
      </c>
      <c r="D1392" t="str">
        <f t="shared" si="86"/>
        <v>6-11-1965</v>
      </c>
      <c r="E1392" t="s">
        <v>15</v>
      </c>
      <c r="F1392" s="14" t="str">
        <f t="shared" si="84"/>
        <v>6-Nov-1965</v>
      </c>
      <c r="G1392">
        <v>6</v>
      </c>
      <c r="H1392">
        <f t="shared" si="87"/>
        <v>57</v>
      </c>
      <c r="I1392">
        <v>1</v>
      </c>
      <c r="J1392" s="7">
        <v>11576.13</v>
      </c>
      <c r="K1392" t="s">
        <v>12</v>
      </c>
      <c r="L1392" t="s">
        <v>12</v>
      </c>
      <c r="M1392" t="s">
        <v>41</v>
      </c>
    </row>
    <row r="1393" spans="1:13" x14ac:dyDescent="0.25">
      <c r="A1393" t="s">
        <v>1423</v>
      </c>
      <c r="B1393">
        <v>1964</v>
      </c>
      <c r="C1393">
        <f t="shared" si="85"/>
        <v>6</v>
      </c>
      <c r="D1393" t="str">
        <f t="shared" si="86"/>
        <v>20-6-1964</v>
      </c>
      <c r="E1393" t="s">
        <v>18</v>
      </c>
      <c r="F1393" s="14" t="str">
        <f t="shared" si="84"/>
        <v>20-Jun-1964</v>
      </c>
      <c r="G1393">
        <v>20</v>
      </c>
      <c r="H1393">
        <f t="shared" si="87"/>
        <v>58</v>
      </c>
      <c r="I1393">
        <v>0</v>
      </c>
      <c r="J1393" s="7">
        <v>11602.75</v>
      </c>
      <c r="K1393" t="s">
        <v>12</v>
      </c>
      <c r="L1393" t="s">
        <v>16</v>
      </c>
      <c r="M1393" t="s">
        <v>515</v>
      </c>
    </row>
    <row r="1394" spans="1:13" x14ac:dyDescent="0.25">
      <c r="A1394" t="s">
        <v>1424</v>
      </c>
      <c r="B1394">
        <v>1986</v>
      </c>
      <c r="C1394">
        <f t="shared" si="85"/>
        <v>7</v>
      </c>
      <c r="D1394" t="str">
        <f t="shared" si="86"/>
        <v>17-7-1986</v>
      </c>
      <c r="E1394" t="s">
        <v>10</v>
      </c>
      <c r="F1394" s="14" t="str">
        <f t="shared" si="84"/>
        <v>17-Jul-1986</v>
      </c>
      <c r="G1394">
        <v>17</v>
      </c>
      <c r="H1394">
        <f t="shared" si="87"/>
        <v>36</v>
      </c>
      <c r="I1394">
        <v>3</v>
      </c>
      <c r="J1394" s="7">
        <v>11625.11</v>
      </c>
      <c r="K1394" t="s">
        <v>12</v>
      </c>
      <c r="L1394" t="s">
        <v>12</v>
      </c>
      <c r="M1394" t="s">
        <v>631</v>
      </c>
    </row>
    <row r="1395" spans="1:13" x14ac:dyDescent="0.25">
      <c r="A1395" t="s">
        <v>1425</v>
      </c>
      <c r="B1395">
        <v>1966</v>
      </c>
      <c r="C1395">
        <f t="shared" si="85"/>
        <v>10</v>
      </c>
      <c r="D1395" t="str">
        <f t="shared" si="86"/>
        <v>4-10-1966</v>
      </c>
      <c r="E1395" t="s">
        <v>36</v>
      </c>
      <c r="F1395" s="14" t="str">
        <f t="shared" si="84"/>
        <v>4-Oct-1966</v>
      </c>
      <c r="G1395">
        <v>4</v>
      </c>
      <c r="H1395">
        <f t="shared" si="87"/>
        <v>56</v>
      </c>
      <c r="I1395">
        <v>0</v>
      </c>
      <c r="J1395" s="7">
        <v>11657.72</v>
      </c>
      <c r="K1395" t="s">
        <v>12</v>
      </c>
      <c r="L1395" t="s">
        <v>11</v>
      </c>
      <c r="M1395" t="s">
        <v>246</v>
      </c>
    </row>
    <row r="1396" spans="1:13" x14ac:dyDescent="0.25">
      <c r="A1396" t="s">
        <v>1426</v>
      </c>
      <c r="B1396">
        <v>1994</v>
      </c>
      <c r="C1396">
        <f t="shared" si="85"/>
        <v>7</v>
      </c>
      <c r="D1396" t="str">
        <f t="shared" si="86"/>
        <v>20-7-1994</v>
      </c>
      <c r="E1396" t="s">
        <v>10</v>
      </c>
      <c r="F1396" s="14" t="str">
        <f t="shared" si="84"/>
        <v>20-Jul-1994</v>
      </c>
      <c r="G1396">
        <v>20</v>
      </c>
      <c r="H1396">
        <f t="shared" si="87"/>
        <v>28</v>
      </c>
      <c r="I1396">
        <v>0</v>
      </c>
      <c r="J1396" s="7">
        <v>11657.81</v>
      </c>
      <c r="K1396" t="s">
        <v>12</v>
      </c>
      <c r="L1396" t="s">
        <v>11</v>
      </c>
      <c r="M1396" t="s">
        <v>248</v>
      </c>
    </row>
    <row r="1397" spans="1:13" x14ac:dyDescent="0.25">
      <c r="A1397" t="s">
        <v>1427</v>
      </c>
      <c r="B1397">
        <v>1966</v>
      </c>
      <c r="C1397">
        <f t="shared" si="85"/>
        <v>7</v>
      </c>
      <c r="D1397" t="str">
        <f t="shared" si="86"/>
        <v>6-7-1966</v>
      </c>
      <c r="E1397" t="s">
        <v>10</v>
      </c>
      <c r="F1397" s="14" t="str">
        <f t="shared" si="84"/>
        <v>6-Jul-1966</v>
      </c>
      <c r="G1397">
        <v>6</v>
      </c>
      <c r="H1397">
        <f t="shared" si="87"/>
        <v>56</v>
      </c>
      <c r="I1397">
        <v>0</v>
      </c>
      <c r="J1397" s="7">
        <v>11658.12</v>
      </c>
      <c r="K1397" t="s">
        <v>12</v>
      </c>
      <c r="L1397" t="s">
        <v>16</v>
      </c>
      <c r="M1397" t="s">
        <v>246</v>
      </c>
    </row>
    <row r="1398" spans="1:13" x14ac:dyDescent="0.25">
      <c r="A1398" t="s">
        <v>1428</v>
      </c>
      <c r="B1398">
        <v>1966</v>
      </c>
      <c r="C1398">
        <f t="shared" si="85"/>
        <v>8</v>
      </c>
      <c r="D1398" t="str">
        <f t="shared" si="86"/>
        <v>23-8-1966</v>
      </c>
      <c r="E1398" t="s">
        <v>34</v>
      </c>
      <c r="F1398" s="14" t="str">
        <f t="shared" si="84"/>
        <v>23-Aug-1966</v>
      </c>
      <c r="G1398">
        <v>23</v>
      </c>
      <c r="H1398">
        <f t="shared" si="87"/>
        <v>56</v>
      </c>
      <c r="I1398">
        <v>0</v>
      </c>
      <c r="J1398" s="7">
        <v>11658.38</v>
      </c>
      <c r="K1398" t="s">
        <v>12</v>
      </c>
      <c r="L1398" t="s">
        <v>12</v>
      </c>
      <c r="M1398" t="s">
        <v>246</v>
      </c>
    </row>
    <row r="1399" spans="1:13" x14ac:dyDescent="0.25">
      <c r="A1399" t="s">
        <v>1429</v>
      </c>
      <c r="B1399">
        <v>1966</v>
      </c>
      <c r="C1399">
        <f t="shared" si="85"/>
        <v>11</v>
      </c>
      <c r="D1399" t="str">
        <f t="shared" si="86"/>
        <v>9-11-1966</v>
      </c>
      <c r="E1399" t="s">
        <v>15</v>
      </c>
      <c r="F1399" s="14" t="str">
        <f t="shared" si="84"/>
        <v>9-Nov-1966</v>
      </c>
      <c r="G1399">
        <v>9</v>
      </c>
      <c r="H1399">
        <f t="shared" si="87"/>
        <v>56</v>
      </c>
      <c r="I1399">
        <v>1</v>
      </c>
      <c r="J1399" s="7">
        <v>11674.13</v>
      </c>
      <c r="K1399" t="s">
        <v>12</v>
      </c>
      <c r="L1399" t="s">
        <v>16</v>
      </c>
      <c r="M1399" t="s">
        <v>41</v>
      </c>
    </row>
    <row r="1400" spans="1:13" x14ac:dyDescent="0.25">
      <c r="A1400" t="s">
        <v>1430</v>
      </c>
      <c r="B1400">
        <v>1970</v>
      </c>
      <c r="C1400">
        <f t="shared" si="85"/>
        <v>12</v>
      </c>
      <c r="D1400" t="str">
        <f t="shared" si="86"/>
        <v>1-12-1970</v>
      </c>
      <c r="E1400" t="s">
        <v>30</v>
      </c>
      <c r="F1400" s="14" t="str">
        <f t="shared" si="84"/>
        <v>1-Dec-1970</v>
      </c>
      <c r="G1400">
        <v>1</v>
      </c>
      <c r="H1400">
        <f t="shared" si="87"/>
        <v>52</v>
      </c>
      <c r="I1400">
        <v>0</v>
      </c>
      <c r="J1400" s="7">
        <v>11696.52</v>
      </c>
      <c r="K1400" t="s">
        <v>12</v>
      </c>
      <c r="L1400" t="s">
        <v>16</v>
      </c>
      <c r="M1400" t="s">
        <v>299</v>
      </c>
    </row>
    <row r="1401" spans="1:13" x14ac:dyDescent="0.25">
      <c r="A1401" t="s">
        <v>1431</v>
      </c>
      <c r="B1401">
        <v>1982</v>
      </c>
      <c r="C1401">
        <f t="shared" si="85"/>
        <v>10</v>
      </c>
      <c r="D1401" t="str">
        <f t="shared" si="86"/>
        <v>21-10-1982</v>
      </c>
      <c r="E1401" t="s">
        <v>36</v>
      </c>
      <c r="F1401" s="14" t="str">
        <f t="shared" si="84"/>
        <v>21-Oct-1982</v>
      </c>
      <c r="G1401">
        <v>21</v>
      </c>
      <c r="H1401">
        <f t="shared" si="87"/>
        <v>40</v>
      </c>
      <c r="I1401">
        <v>3</v>
      </c>
      <c r="J1401" s="7">
        <v>11712.97</v>
      </c>
      <c r="K1401" t="s">
        <v>12</v>
      </c>
      <c r="L1401" t="s">
        <v>11</v>
      </c>
      <c r="M1401" t="s">
        <v>299</v>
      </c>
    </row>
    <row r="1402" spans="1:13" x14ac:dyDescent="0.25">
      <c r="A1402" t="s">
        <v>1432</v>
      </c>
      <c r="B1402">
        <v>1969</v>
      </c>
      <c r="C1402">
        <f t="shared" si="85"/>
        <v>10</v>
      </c>
      <c r="D1402" t="str">
        <f t="shared" si="86"/>
        <v>12-10-1969</v>
      </c>
      <c r="E1402" t="s">
        <v>36</v>
      </c>
      <c r="F1402" s="14" t="str">
        <f t="shared" si="84"/>
        <v>12-Oct-1969</v>
      </c>
      <c r="G1402">
        <v>12</v>
      </c>
      <c r="H1402">
        <f t="shared" si="87"/>
        <v>53</v>
      </c>
      <c r="I1402">
        <v>2</v>
      </c>
      <c r="J1402" s="7">
        <v>11729.68</v>
      </c>
      <c r="K1402" t="s">
        <v>12</v>
      </c>
      <c r="L1402" t="s">
        <v>16</v>
      </c>
      <c r="M1402" t="s">
        <v>246</v>
      </c>
    </row>
    <row r="1403" spans="1:13" x14ac:dyDescent="0.25">
      <c r="A1403" t="s">
        <v>1433</v>
      </c>
      <c r="B1403">
        <v>1984</v>
      </c>
      <c r="C1403">
        <f t="shared" si="85"/>
        <v>11</v>
      </c>
      <c r="D1403" t="str">
        <f t="shared" si="86"/>
        <v>26-11-1984</v>
      </c>
      <c r="E1403" t="s">
        <v>15</v>
      </c>
      <c r="F1403" s="14" t="str">
        <f t="shared" si="84"/>
        <v>26-Nov-1984</v>
      </c>
      <c r="G1403">
        <v>26</v>
      </c>
      <c r="H1403">
        <f t="shared" si="87"/>
        <v>38</v>
      </c>
      <c r="I1403">
        <v>3</v>
      </c>
      <c r="J1403" s="7">
        <v>11730.82</v>
      </c>
      <c r="K1403" t="s">
        <v>12</v>
      </c>
      <c r="L1403" t="s">
        <v>12</v>
      </c>
      <c r="M1403" t="s">
        <v>534</v>
      </c>
    </row>
    <row r="1404" spans="1:13" x14ac:dyDescent="0.25">
      <c r="A1404" t="s">
        <v>1434</v>
      </c>
      <c r="B1404">
        <v>1964</v>
      </c>
      <c r="C1404">
        <f t="shared" si="85"/>
        <v>11</v>
      </c>
      <c r="D1404" t="str">
        <f t="shared" si="86"/>
        <v>9-11-1964</v>
      </c>
      <c r="E1404" t="s">
        <v>15</v>
      </c>
      <c r="F1404" s="14" t="str">
        <f t="shared" si="84"/>
        <v>9-Nov-1964</v>
      </c>
      <c r="G1404">
        <v>9</v>
      </c>
      <c r="H1404">
        <f t="shared" si="87"/>
        <v>58</v>
      </c>
      <c r="I1404">
        <v>0</v>
      </c>
      <c r="J1404" s="7">
        <v>11735.88</v>
      </c>
      <c r="K1404" t="s">
        <v>12</v>
      </c>
      <c r="L1404" t="s">
        <v>16</v>
      </c>
      <c r="M1404" t="s">
        <v>23</v>
      </c>
    </row>
    <row r="1405" spans="1:13" x14ac:dyDescent="0.25">
      <c r="A1405" t="s">
        <v>1435</v>
      </c>
      <c r="B1405">
        <v>1988</v>
      </c>
      <c r="C1405">
        <f t="shared" si="85"/>
        <v>9</v>
      </c>
      <c r="D1405" t="str">
        <f t="shared" si="86"/>
        <v>5-9-1988</v>
      </c>
      <c r="E1405" t="s">
        <v>20</v>
      </c>
      <c r="F1405" s="14" t="str">
        <f t="shared" si="84"/>
        <v>5-Sep-1988</v>
      </c>
      <c r="G1405">
        <v>5</v>
      </c>
      <c r="H1405">
        <f t="shared" si="87"/>
        <v>34</v>
      </c>
      <c r="I1405">
        <v>2</v>
      </c>
      <c r="J1405" s="7">
        <v>11737.85</v>
      </c>
      <c r="K1405" t="s">
        <v>12</v>
      </c>
      <c r="L1405" t="s">
        <v>16</v>
      </c>
      <c r="M1405" t="s">
        <v>41</v>
      </c>
    </row>
    <row r="1406" spans="1:13" x14ac:dyDescent="0.25">
      <c r="A1406" t="s">
        <v>1436</v>
      </c>
      <c r="B1406">
        <v>1969</v>
      </c>
      <c r="C1406">
        <f t="shared" si="85"/>
        <v>11</v>
      </c>
      <c r="D1406" t="str">
        <f t="shared" si="86"/>
        <v>12-11-1969</v>
      </c>
      <c r="E1406" t="s">
        <v>15</v>
      </c>
      <c r="F1406" s="14" t="str">
        <f t="shared" si="84"/>
        <v>12-Nov-1969</v>
      </c>
      <c r="G1406">
        <v>12</v>
      </c>
      <c r="H1406">
        <f t="shared" si="87"/>
        <v>53</v>
      </c>
      <c r="I1406">
        <v>3</v>
      </c>
      <c r="J1406" s="7">
        <v>11741.73</v>
      </c>
      <c r="K1406" t="s">
        <v>12</v>
      </c>
      <c r="L1406" t="s">
        <v>16</v>
      </c>
      <c r="M1406" t="s">
        <v>41</v>
      </c>
    </row>
    <row r="1407" spans="1:13" x14ac:dyDescent="0.25">
      <c r="A1407" t="s">
        <v>1437</v>
      </c>
      <c r="B1407">
        <v>1963</v>
      </c>
      <c r="C1407">
        <f t="shared" si="85"/>
        <v>6</v>
      </c>
      <c r="D1407" t="str">
        <f t="shared" si="86"/>
        <v>9-6-1963</v>
      </c>
      <c r="E1407" t="s">
        <v>18</v>
      </c>
      <c r="F1407" s="14" t="str">
        <f t="shared" si="84"/>
        <v>9-Jun-1963</v>
      </c>
      <c r="G1407">
        <v>9</v>
      </c>
      <c r="H1407">
        <f t="shared" si="87"/>
        <v>59</v>
      </c>
      <c r="I1407">
        <v>0</v>
      </c>
      <c r="J1407" s="7">
        <v>11743.3</v>
      </c>
      <c r="K1407" t="s">
        <v>12</v>
      </c>
      <c r="L1407" t="s">
        <v>12</v>
      </c>
      <c r="M1407" t="s">
        <v>13</v>
      </c>
    </row>
    <row r="1408" spans="1:13" x14ac:dyDescent="0.25">
      <c r="A1408" t="s">
        <v>1438</v>
      </c>
      <c r="B1408">
        <v>1964</v>
      </c>
      <c r="C1408">
        <f t="shared" si="85"/>
        <v>12</v>
      </c>
      <c r="D1408" t="str">
        <f t="shared" si="86"/>
        <v>2-12-1964</v>
      </c>
      <c r="E1408" t="s">
        <v>30</v>
      </c>
      <c r="F1408" s="14" t="str">
        <f t="shared" si="84"/>
        <v>2-Dec-1964</v>
      </c>
      <c r="G1408">
        <v>2</v>
      </c>
      <c r="H1408">
        <f t="shared" si="87"/>
        <v>58</v>
      </c>
      <c r="I1408">
        <v>0</v>
      </c>
      <c r="J1408" s="7">
        <v>11743.93</v>
      </c>
      <c r="K1408" t="s">
        <v>12</v>
      </c>
      <c r="L1408" t="s">
        <v>16</v>
      </c>
      <c r="M1408" t="s">
        <v>23</v>
      </c>
    </row>
    <row r="1409" spans="1:13" x14ac:dyDescent="0.25">
      <c r="A1409" t="s">
        <v>1439</v>
      </c>
      <c r="B1409">
        <v>1979</v>
      </c>
      <c r="C1409">
        <f t="shared" si="85"/>
        <v>11</v>
      </c>
      <c r="D1409" t="str">
        <f t="shared" si="86"/>
        <v>6-11-1979</v>
      </c>
      <c r="E1409" t="s">
        <v>15</v>
      </c>
      <c r="F1409" s="14" t="str">
        <f t="shared" si="84"/>
        <v>6-Nov-1979</v>
      </c>
      <c r="G1409">
        <v>6</v>
      </c>
      <c r="H1409">
        <f t="shared" si="87"/>
        <v>43</v>
      </c>
      <c r="I1409">
        <v>2</v>
      </c>
      <c r="J1409" s="7">
        <v>11752.68</v>
      </c>
      <c r="K1409" t="s">
        <v>12</v>
      </c>
      <c r="L1409" t="s">
        <v>16</v>
      </c>
      <c r="M1409" t="s">
        <v>534</v>
      </c>
    </row>
    <row r="1410" spans="1:13" x14ac:dyDescent="0.25">
      <c r="A1410" t="s">
        <v>1440</v>
      </c>
      <c r="B1410">
        <v>1966</v>
      </c>
      <c r="C1410">
        <f t="shared" si="85"/>
        <v>7</v>
      </c>
      <c r="D1410" t="str">
        <f t="shared" si="86"/>
        <v>25-7-1966</v>
      </c>
      <c r="E1410" t="s">
        <v>10</v>
      </c>
      <c r="F1410" s="14" t="str">
        <f t="shared" ref="F1410:F1473" si="88">CONCATENATE(G1410,"-",E1410,"-",B1410)</f>
        <v>25-Jul-1966</v>
      </c>
      <c r="G1410">
        <v>25</v>
      </c>
      <c r="H1410">
        <f t="shared" si="87"/>
        <v>56</v>
      </c>
      <c r="I1410">
        <v>1</v>
      </c>
      <c r="J1410" s="7">
        <v>11763</v>
      </c>
      <c r="K1410" t="s">
        <v>12</v>
      </c>
      <c r="L1410" t="s">
        <v>12</v>
      </c>
      <c r="M1410" t="s">
        <v>167</v>
      </c>
    </row>
    <row r="1411" spans="1:13" x14ac:dyDescent="0.25">
      <c r="A1411" t="s">
        <v>1441</v>
      </c>
      <c r="B1411">
        <v>1982</v>
      </c>
      <c r="C1411">
        <f t="shared" ref="C1411:C1474" si="89">MONTH(DATEVALUE(F1411))</f>
        <v>11</v>
      </c>
      <c r="D1411" t="str">
        <f t="shared" ref="D1411:D1474" si="90">CONCATENATE(G1411,"-",C1411,"-",B1411)</f>
        <v>20-11-1982</v>
      </c>
      <c r="E1411" t="s">
        <v>15</v>
      </c>
      <c r="F1411" s="14" t="str">
        <f t="shared" si="88"/>
        <v>20-Nov-1982</v>
      </c>
      <c r="G1411">
        <v>20</v>
      </c>
      <c r="H1411">
        <f t="shared" si="87"/>
        <v>40</v>
      </c>
      <c r="I1411">
        <v>3</v>
      </c>
      <c r="J1411" s="7">
        <v>11773.06</v>
      </c>
      <c r="K1411" t="s">
        <v>12</v>
      </c>
      <c r="L1411" t="s">
        <v>12</v>
      </c>
      <c r="M1411" t="s">
        <v>534</v>
      </c>
    </row>
    <row r="1412" spans="1:13" x14ac:dyDescent="0.25">
      <c r="A1412" t="s">
        <v>1442</v>
      </c>
      <c r="B1412">
        <v>1965</v>
      </c>
      <c r="C1412">
        <f t="shared" si="89"/>
        <v>10</v>
      </c>
      <c r="D1412" t="str">
        <f t="shared" si="90"/>
        <v>3-10-1965</v>
      </c>
      <c r="E1412" t="s">
        <v>36</v>
      </c>
      <c r="F1412" s="14" t="str">
        <f t="shared" si="88"/>
        <v>3-Oct-1965</v>
      </c>
      <c r="G1412">
        <v>3</v>
      </c>
      <c r="H1412">
        <f t="shared" si="87"/>
        <v>57</v>
      </c>
      <c r="I1412">
        <v>0</v>
      </c>
      <c r="J1412" s="7">
        <v>11830.61</v>
      </c>
      <c r="K1412" t="s">
        <v>12</v>
      </c>
      <c r="L1412" t="s">
        <v>16</v>
      </c>
      <c r="M1412" t="s">
        <v>23</v>
      </c>
    </row>
    <row r="1413" spans="1:13" x14ac:dyDescent="0.25">
      <c r="A1413" t="s">
        <v>1443</v>
      </c>
      <c r="B1413">
        <v>1964</v>
      </c>
      <c r="C1413">
        <f t="shared" si="89"/>
        <v>6</v>
      </c>
      <c r="D1413" t="str">
        <f t="shared" si="90"/>
        <v>27-6-1964</v>
      </c>
      <c r="E1413" t="s">
        <v>18</v>
      </c>
      <c r="F1413" s="14" t="str">
        <f t="shared" si="88"/>
        <v>27-Jun-1964</v>
      </c>
      <c r="G1413">
        <v>27</v>
      </c>
      <c r="H1413">
        <f t="shared" ref="H1413:H1476" si="91">DATEDIF(F1413,$P$2,"Y")</f>
        <v>58</v>
      </c>
      <c r="I1413">
        <v>0</v>
      </c>
      <c r="J1413" s="7">
        <v>11833.78</v>
      </c>
      <c r="K1413" t="s">
        <v>12</v>
      </c>
      <c r="L1413" t="s">
        <v>12</v>
      </c>
      <c r="M1413" t="s">
        <v>13</v>
      </c>
    </row>
    <row r="1414" spans="1:13" x14ac:dyDescent="0.25">
      <c r="A1414" t="s">
        <v>1444</v>
      </c>
      <c r="B1414">
        <v>1964</v>
      </c>
      <c r="C1414">
        <f t="shared" si="89"/>
        <v>9</v>
      </c>
      <c r="D1414" t="str">
        <f t="shared" si="90"/>
        <v>11-9-1964</v>
      </c>
      <c r="E1414" t="s">
        <v>20</v>
      </c>
      <c r="F1414" s="14" t="str">
        <f t="shared" si="88"/>
        <v>11-Sep-1964</v>
      </c>
      <c r="G1414">
        <v>11</v>
      </c>
      <c r="H1414">
        <f t="shared" si="91"/>
        <v>58</v>
      </c>
      <c r="I1414">
        <v>0</v>
      </c>
      <c r="J1414" s="7">
        <v>11837.16</v>
      </c>
      <c r="K1414" t="s">
        <v>12</v>
      </c>
      <c r="L1414" t="s">
        <v>12</v>
      </c>
      <c r="M1414" t="s">
        <v>41</v>
      </c>
    </row>
    <row r="1415" spans="1:13" x14ac:dyDescent="0.25">
      <c r="A1415" t="s">
        <v>1445</v>
      </c>
      <c r="B1415">
        <v>1965</v>
      </c>
      <c r="C1415">
        <f t="shared" si="89"/>
        <v>9</v>
      </c>
      <c r="D1415" t="str">
        <f t="shared" si="90"/>
        <v>25-9-1965</v>
      </c>
      <c r="E1415" t="s">
        <v>20</v>
      </c>
      <c r="F1415" s="14" t="str">
        <f t="shared" si="88"/>
        <v>25-Sep-1965</v>
      </c>
      <c r="G1415">
        <v>25</v>
      </c>
      <c r="H1415">
        <f t="shared" si="91"/>
        <v>57</v>
      </c>
      <c r="I1415">
        <v>0</v>
      </c>
      <c r="J1415" s="7">
        <v>11840.78</v>
      </c>
      <c r="K1415" t="s">
        <v>12</v>
      </c>
      <c r="L1415" t="s">
        <v>11</v>
      </c>
      <c r="M1415" t="s">
        <v>23</v>
      </c>
    </row>
    <row r="1416" spans="1:13" x14ac:dyDescent="0.25">
      <c r="A1416" t="s">
        <v>1446</v>
      </c>
      <c r="B1416">
        <v>1964</v>
      </c>
      <c r="C1416">
        <f t="shared" si="89"/>
        <v>7</v>
      </c>
      <c r="D1416" t="str">
        <f t="shared" si="90"/>
        <v>11-7-1964</v>
      </c>
      <c r="E1416" t="s">
        <v>10</v>
      </c>
      <c r="F1416" s="14" t="str">
        <f t="shared" si="88"/>
        <v>11-Jul-1964</v>
      </c>
      <c r="G1416">
        <v>11</v>
      </c>
      <c r="H1416">
        <f t="shared" si="91"/>
        <v>58</v>
      </c>
      <c r="I1416">
        <v>0</v>
      </c>
      <c r="J1416" s="7">
        <v>11842.44</v>
      </c>
      <c r="K1416" t="s">
        <v>12</v>
      </c>
      <c r="L1416" t="s">
        <v>11</v>
      </c>
      <c r="M1416" t="s">
        <v>41</v>
      </c>
    </row>
    <row r="1417" spans="1:13" x14ac:dyDescent="0.25">
      <c r="A1417" t="s">
        <v>1447</v>
      </c>
      <c r="B1417">
        <v>1965</v>
      </c>
      <c r="C1417">
        <f t="shared" si="89"/>
        <v>11</v>
      </c>
      <c r="D1417" t="str">
        <f t="shared" si="90"/>
        <v>10-11-1965</v>
      </c>
      <c r="E1417" t="s">
        <v>15</v>
      </c>
      <c r="F1417" s="14" t="str">
        <f t="shared" si="88"/>
        <v>10-Nov-1965</v>
      </c>
      <c r="G1417">
        <v>10</v>
      </c>
      <c r="H1417">
        <f t="shared" si="91"/>
        <v>57</v>
      </c>
      <c r="I1417">
        <v>0</v>
      </c>
      <c r="J1417" s="7">
        <v>11842.62</v>
      </c>
      <c r="K1417" t="s">
        <v>12</v>
      </c>
      <c r="L1417" t="s">
        <v>12</v>
      </c>
      <c r="M1417" t="s">
        <v>23</v>
      </c>
    </row>
    <row r="1418" spans="1:13" x14ac:dyDescent="0.25">
      <c r="A1418" t="s">
        <v>1448</v>
      </c>
      <c r="B1418">
        <v>1964</v>
      </c>
      <c r="C1418">
        <f t="shared" si="89"/>
        <v>6</v>
      </c>
      <c r="D1418" t="str">
        <f t="shared" si="90"/>
        <v>27-6-1964</v>
      </c>
      <c r="E1418" t="s">
        <v>18</v>
      </c>
      <c r="F1418" s="14" t="str">
        <f t="shared" si="88"/>
        <v>27-Jun-1964</v>
      </c>
      <c r="G1418">
        <v>27</v>
      </c>
      <c r="H1418">
        <f t="shared" si="91"/>
        <v>58</v>
      </c>
      <c r="I1418">
        <v>0</v>
      </c>
      <c r="J1418" s="7">
        <v>11848.14</v>
      </c>
      <c r="K1418" t="s">
        <v>12</v>
      </c>
      <c r="L1418" t="s">
        <v>11</v>
      </c>
      <c r="M1418" t="s">
        <v>41</v>
      </c>
    </row>
    <row r="1419" spans="1:13" x14ac:dyDescent="0.25">
      <c r="A1419" t="s">
        <v>1449</v>
      </c>
      <c r="B1419">
        <v>1964</v>
      </c>
      <c r="C1419">
        <f t="shared" si="89"/>
        <v>9</v>
      </c>
      <c r="D1419" t="str">
        <f t="shared" si="90"/>
        <v>29-9-1964</v>
      </c>
      <c r="E1419" t="s">
        <v>20</v>
      </c>
      <c r="F1419" s="14" t="str">
        <f t="shared" si="88"/>
        <v>29-Sep-1964</v>
      </c>
      <c r="G1419">
        <v>29</v>
      </c>
      <c r="H1419">
        <f t="shared" si="91"/>
        <v>58</v>
      </c>
      <c r="I1419">
        <v>0</v>
      </c>
      <c r="J1419" s="7">
        <v>11856.41</v>
      </c>
      <c r="K1419" t="s">
        <v>12</v>
      </c>
      <c r="L1419" t="s">
        <v>11</v>
      </c>
      <c r="M1419" t="s">
        <v>13</v>
      </c>
    </row>
    <row r="1420" spans="1:13" x14ac:dyDescent="0.25">
      <c r="A1420" t="s">
        <v>1450</v>
      </c>
      <c r="B1420">
        <v>1974</v>
      </c>
      <c r="C1420">
        <f t="shared" si="89"/>
        <v>7</v>
      </c>
      <c r="D1420" t="str">
        <f t="shared" si="90"/>
        <v>7-7-1974</v>
      </c>
      <c r="E1420" t="s">
        <v>10</v>
      </c>
      <c r="F1420" s="14" t="str">
        <f t="shared" si="88"/>
        <v>7-Jul-1974</v>
      </c>
      <c r="G1420">
        <v>7</v>
      </c>
      <c r="H1420">
        <f t="shared" si="91"/>
        <v>48</v>
      </c>
      <c r="I1420">
        <v>0</v>
      </c>
      <c r="J1420" s="7">
        <v>11858.56</v>
      </c>
      <c r="K1420" t="s">
        <v>12</v>
      </c>
      <c r="L1420" t="s">
        <v>12</v>
      </c>
      <c r="M1420" t="s">
        <v>41</v>
      </c>
    </row>
    <row r="1421" spans="1:13" x14ac:dyDescent="0.25">
      <c r="A1421" t="s">
        <v>1451</v>
      </c>
      <c r="B1421">
        <v>1967</v>
      </c>
      <c r="C1421">
        <f t="shared" si="89"/>
        <v>8</v>
      </c>
      <c r="D1421" t="str">
        <f t="shared" si="90"/>
        <v>24-8-1967</v>
      </c>
      <c r="E1421" t="s">
        <v>34</v>
      </c>
      <c r="F1421" s="14" t="str">
        <f t="shared" si="88"/>
        <v>24-Aug-1967</v>
      </c>
      <c r="G1421">
        <v>24</v>
      </c>
      <c r="H1421">
        <f t="shared" si="91"/>
        <v>55</v>
      </c>
      <c r="I1421">
        <v>1</v>
      </c>
      <c r="J1421" s="7">
        <v>11879.1</v>
      </c>
      <c r="K1421" t="s">
        <v>12</v>
      </c>
      <c r="L1421" t="s">
        <v>12</v>
      </c>
      <c r="M1421" t="s">
        <v>246</v>
      </c>
    </row>
    <row r="1422" spans="1:13" x14ac:dyDescent="0.25">
      <c r="A1422" t="s">
        <v>1452</v>
      </c>
      <c r="B1422">
        <v>1967</v>
      </c>
      <c r="C1422">
        <f t="shared" si="89"/>
        <v>7</v>
      </c>
      <c r="D1422" t="str">
        <f t="shared" si="90"/>
        <v>14-7-1967</v>
      </c>
      <c r="E1422" t="s">
        <v>10</v>
      </c>
      <c r="F1422" s="14" t="str">
        <f t="shared" si="88"/>
        <v>14-Jul-1967</v>
      </c>
      <c r="G1422">
        <v>14</v>
      </c>
      <c r="H1422">
        <f t="shared" si="91"/>
        <v>55</v>
      </c>
      <c r="I1422">
        <v>2</v>
      </c>
      <c r="J1422" s="7">
        <v>11881.36</v>
      </c>
      <c r="K1422" t="s">
        <v>12</v>
      </c>
      <c r="L1422" t="s">
        <v>11</v>
      </c>
      <c r="M1422" t="s">
        <v>41</v>
      </c>
    </row>
    <row r="1423" spans="1:13" x14ac:dyDescent="0.25">
      <c r="A1423" t="s">
        <v>1453</v>
      </c>
      <c r="B1423">
        <v>1967</v>
      </c>
      <c r="C1423">
        <f t="shared" si="89"/>
        <v>10</v>
      </c>
      <c r="D1423" t="str">
        <f t="shared" si="90"/>
        <v>29-10-1967</v>
      </c>
      <c r="E1423" t="s">
        <v>36</v>
      </c>
      <c r="F1423" s="14" t="str">
        <f t="shared" si="88"/>
        <v>29-Oct-1967</v>
      </c>
      <c r="G1423">
        <v>29</v>
      </c>
      <c r="H1423">
        <f t="shared" si="91"/>
        <v>55</v>
      </c>
      <c r="I1423">
        <v>2</v>
      </c>
      <c r="J1423" s="7">
        <v>11881.97</v>
      </c>
      <c r="K1423" t="s">
        <v>12</v>
      </c>
      <c r="L1423" t="s">
        <v>16</v>
      </c>
      <c r="M1423" t="s">
        <v>13</v>
      </c>
    </row>
    <row r="1424" spans="1:13" x14ac:dyDescent="0.25">
      <c r="A1424" t="s">
        <v>1454</v>
      </c>
      <c r="B1424">
        <v>2004</v>
      </c>
      <c r="C1424">
        <f t="shared" si="89"/>
        <v>6</v>
      </c>
      <c r="D1424" t="str">
        <f t="shared" si="90"/>
        <v>2-6-2004</v>
      </c>
      <c r="E1424" t="s">
        <v>18</v>
      </c>
      <c r="F1424" s="14" t="str">
        <f t="shared" si="88"/>
        <v>2-Jun-2004</v>
      </c>
      <c r="G1424">
        <v>2</v>
      </c>
      <c r="H1424">
        <f t="shared" si="91"/>
        <v>19</v>
      </c>
      <c r="I1424">
        <v>2</v>
      </c>
      <c r="J1424" s="7">
        <v>11884.05</v>
      </c>
      <c r="K1424" t="s">
        <v>12</v>
      </c>
      <c r="L1424" t="s">
        <v>12</v>
      </c>
      <c r="M1424" t="s">
        <v>13</v>
      </c>
    </row>
    <row r="1425" spans="1:13" x14ac:dyDescent="0.25">
      <c r="A1425" t="s">
        <v>1455</v>
      </c>
      <c r="B1425">
        <v>1964</v>
      </c>
      <c r="C1425">
        <f t="shared" si="89"/>
        <v>11</v>
      </c>
      <c r="D1425" t="str">
        <f t="shared" si="90"/>
        <v>19-11-1964</v>
      </c>
      <c r="E1425" t="s">
        <v>15</v>
      </c>
      <c r="F1425" s="14" t="str">
        <f t="shared" si="88"/>
        <v>19-Nov-1964</v>
      </c>
      <c r="G1425">
        <v>19</v>
      </c>
      <c r="H1425">
        <f t="shared" si="91"/>
        <v>58</v>
      </c>
      <c r="I1425">
        <v>0</v>
      </c>
      <c r="J1425" s="7">
        <v>11918.2</v>
      </c>
      <c r="K1425" t="s">
        <v>12</v>
      </c>
      <c r="L1425" t="s">
        <v>16</v>
      </c>
      <c r="M1425" t="s">
        <v>299</v>
      </c>
    </row>
    <row r="1426" spans="1:13" x14ac:dyDescent="0.25">
      <c r="A1426" t="s">
        <v>1456</v>
      </c>
      <c r="B1426">
        <v>1964</v>
      </c>
      <c r="C1426">
        <f t="shared" si="89"/>
        <v>12</v>
      </c>
      <c r="D1426" t="str">
        <f t="shared" si="90"/>
        <v>20-12-1964</v>
      </c>
      <c r="E1426" t="s">
        <v>30</v>
      </c>
      <c r="F1426" s="14" t="str">
        <f t="shared" si="88"/>
        <v>20-Dec-1964</v>
      </c>
      <c r="G1426">
        <v>20</v>
      </c>
      <c r="H1426">
        <f t="shared" si="91"/>
        <v>58</v>
      </c>
      <c r="I1426">
        <v>0</v>
      </c>
      <c r="J1426" s="7">
        <v>11931.13</v>
      </c>
      <c r="K1426" t="s">
        <v>12</v>
      </c>
      <c r="L1426" t="s">
        <v>16</v>
      </c>
      <c r="M1426" t="s">
        <v>165</v>
      </c>
    </row>
    <row r="1427" spans="1:13" x14ac:dyDescent="0.25">
      <c r="A1427" t="s">
        <v>1457</v>
      </c>
      <c r="B1427">
        <v>1964</v>
      </c>
      <c r="C1427">
        <f t="shared" si="89"/>
        <v>8</v>
      </c>
      <c r="D1427" t="str">
        <f t="shared" si="90"/>
        <v>2-8-1964</v>
      </c>
      <c r="E1427" t="s">
        <v>34</v>
      </c>
      <c r="F1427" s="14" t="str">
        <f t="shared" si="88"/>
        <v>2-Aug-1964</v>
      </c>
      <c r="G1427">
        <v>2</v>
      </c>
      <c r="H1427">
        <f t="shared" si="91"/>
        <v>58</v>
      </c>
      <c r="I1427">
        <v>0</v>
      </c>
      <c r="J1427" s="7">
        <v>11938.26</v>
      </c>
      <c r="K1427" t="s">
        <v>12</v>
      </c>
      <c r="L1427" t="s">
        <v>12</v>
      </c>
      <c r="M1427" t="s">
        <v>165</v>
      </c>
    </row>
    <row r="1428" spans="1:13" x14ac:dyDescent="0.25">
      <c r="A1428" t="s">
        <v>1458</v>
      </c>
      <c r="B1428">
        <v>1991</v>
      </c>
      <c r="C1428">
        <f t="shared" si="89"/>
        <v>10</v>
      </c>
      <c r="D1428" t="str">
        <f t="shared" si="90"/>
        <v>19-10-1991</v>
      </c>
      <c r="E1428" t="s">
        <v>36</v>
      </c>
      <c r="F1428" s="14" t="str">
        <f t="shared" si="88"/>
        <v>19-Oct-1991</v>
      </c>
      <c r="G1428">
        <v>19</v>
      </c>
      <c r="H1428">
        <f t="shared" si="91"/>
        <v>31</v>
      </c>
      <c r="I1428">
        <v>3</v>
      </c>
      <c r="J1428" s="7">
        <v>11941.83</v>
      </c>
      <c r="K1428" t="s">
        <v>12</v>
      </c>
      <c r="L1428" t="s">
        <v>16</v>
      </c>
      <c r="M1428" t="s">
        <v>248</v>
      </c>
    </row>
    <row r="1429" spans="1:13" x14ac:dyDescent="0.25">
      <c r="A1429" t="s">
        <v>1459</v>
      </c>
      <c r="B1429">
        <v>1964</v>
      </c>
      <c r="C1429">
        <f t="shared" si="89"/>
        <v>12</v>
      </c>
      <c r="D1429" t="str">
        <f t="shared" si="90"/>
        <v>25-12-1964</v>
      </c>
      <c r="E1429" t="s">
        <v>30</v>
      </c>
      <c r="F1429" s="14" t="str">
        <f t="shared" si="88"/>
        <v>25-Dec-1964</v>
      </c>
      <c r="G1429">
        <v>25</v>
      </c>
      <c r="H1429">
        <f t="shared" si="91"/>
        <v>58</v>
      </c>
      <c r="I1429">
        <v>0</v>
      </c>
      <c r="J1429" s="7">
        <v>11944.59</v>
      </c>
      <c r="K1429" t="s">
        <v>12</v>
      </c>
      <c r="L1429" t="s">
        <v>11</v>
      </c>
      <c r="M1429" t="s">
        <v>167</v>
      </c>
    </row>
    <row r="1430" spans="1:13" x14ac:dyDescent="0.25">
      <c r="A1430" t="s">
        <v>1460</v>
      </c>
      <c r="B1430">
        <v>1965</v>
      </c>
      <c r="C1430">
        <f t="shared" si="89"/>
        <v>11</v>
      </c>
      <c r="D1430" t="str">
        <f t="shared" si="90"/>
        <v>1-11-1965</v>
      </c>
      <c r="E1430" t="s">
        <v>15</v>
      </c>
      <c r="F1430" s="14" t="str">
        <f t="shared" si="88"/>
        <v>1-Nov-1965</v>
      </c>
      <c r="G1430">
        <v>1</v>
      </c>
      <c r="H1430">
        <f t="shared" si="91"/>
        <v>57</v>
      </c>
      <c r="I1430">
        <v>1</v>
      </c>
      <c r="J1430" s="7">
        <v>11945.13</v>
      </c>
      <c r="K1430" t="s">
        <v>12</v>
      </c>
      <c r="L1430" t="s">
        <v>11</v>
      </c>
      <c r="M1430" t="s">
        <v>23</v>
      </c>
    </row>
    <row r="1431" spans="1:13" x14ac:dyDescent="0.25">
      <c r="A1431" t="s">
        <v>1461</v>
      </c>
      <c r="B1431">
        <v>1964</v>
      </c>
      <c r="C1431">
        <f t="shared" si="89"/>
        <v>9</v>
      </c>
      <c r="D1431" t="str">
        <f t="shared" si="90"/>
        <v>29-9-1964</v>
      </c>
      <c r="E1431" t="s">
        <v>20</v>
      </c>
      <c r="F1431" s="14" t="str">
        <f t="shared" si="88"/>
        <v>29-Sep-1964</v>
      </c>
      <c r="G1431">
        <v>29</v>
      </c>
      <c r="H1431">
        <f t="shared" si="91"/>
        <v>58</v>
      </c>
      <c r="I1431">
        <v>1</v>
      </c>
      <c r="J1431" s="7">
        <v>11946.63</v>
      </c>
      <c r="K1431" t="s">
        <v>12</v>
      </c>
      <c r="L1431" t="s">
        <v>11</v>
      </c>
      <c r="M1431" t="s">
        <v>13</v>
      </c>
    </row>
    <row r="1432" spans="1:13" x14ac:dyDescent="0.25">
      <c r="A1432" t="s">
        <v>1462</v>
      </c>
      <c r="B1432">
        <v>1967</v>
      </c>
      <c r="C1432">
        <f t="shared" si="89"/>
        <v>12</v>
      </c>
      <c r="D1432" t="str">
        <f t="shared" si="90"/>
        <v>22-12-1967</v>
      </c>
      <c r="E1432" t="s">
        <v>30</v>
      </c>
      <c r="F1432" s="14" t="str">
        <f t="shared" si="88"/>
        <v>22-Dec-1967</v>
      </c>
      <c r="G1432">
        <v>22</v>
      </c>
      <c r="H1432">
        <f t="shared" si="91"/>
        <v>55</v>
      </c>
      <c r="I1432">
        <v>3</v>
      </c>
      <c r="J1432" s="7">
        <v>11987.17</v>
      </c>
      <c r="K1432" t="s">
        <v>12</v>
      </c>
      <c r="L1432" t="s">
        <v>12</v>
      </c>
      <c r="M1432" t="s">
        <v>13</v>
      </c>
    </row>
    <row r="1433" spans="1:13" x14ac:dyDescent="0.25">
      <c r="A1433" t="s">
        <v>1463</v>
      </c>
      <c r="B1433">
        <v>1983</v>
      </c>
      <c r="C1433">
        <f t="shared" si="89"/>
        <v>7</v>
      </c>
      <c r="D1433" t="str">
        <f t="shared" si="90"/>
        <v>4-7-1983</v>
      </c>
      <c r="E1433" t="s">
        <v>10</v>
      </c>
      <c r="F1433" s="14" t="str">
        <f t="shared" si="88"/>
        <v>4-Jul-1983</v>
      </c>
      <c r="G1433">
        <v>4</v>
      </c>
      <c r="H1433">
        <f t="shared" si="91"/>
        <v>39</v>
      </c>
      <c r="I1433">
        <v>3</v>
      </c>
      <c r="J1433" s="7">
        <v>11987.68</v>
      </c>
      <c r="K1433" t="s">
        <v>12</v>
      </c>
      <c r="L1433" t="s">
        <v>11</v>
      </c>
      <c r="M1433" t="s">
        <v>534</v>
      </c>
    </row>
    <row r="1434" spans="1:13" x14ac:dyDescent="0.25">
      <c r="A1434" t="s">
        <v>1464</v>
      </c>
      <c r="B1434">
        <v>1993</v>
      </c>
      <c r="C1434">
        <f t="shared" si="89"/>
        <v>12</v>
      </c>
      <c r="D1434" t="str">
        <f t="shared" si="90"/>
        <v>12-12-1993</v>
      </c>
      <c r="E1434" t="s">
        <v>30</v>
      </c>
      <c r="F1434" s="14" t="str">
        <f t="shared" si="88"/>
        <v>12-Dec-1993</v>
      </c>
      <c r="G1434">
        <v>12</v>
      </c>
      <c r="H1434">
        <f t="shared" si="91"/>
        <v>29</v>
      </c>
      <c r="I1434">
        <v>0</v>
      </c>
      <c r="J1434" s="7">
        <v>11994.89</v>
      </c>
      <c r="K1434" t="s">
        <v>12</v>
      </c>
      <c r="L1434" t="s">
        <v>11</v>
      </c>
      <c r="M1434" t="s">
        <v>23</v>
      </c>
    </row>
    <row r="1435" spans="1:13" x14ac:dyDescent="0.25">
      <c r="A1435" t="s">
        <v>1465</v>
      </c>
      <c r="B1435">
        <v>1982</v>
      </c>
      <c r="C1435">
        <f t="shared" si="89"/>
        <v>10</v>
      </c>
      <c r="D1435" t="str">
        <f t="shared" si="90"/>
        <v>17-10-1982</v>
      </c>
      <c r="E1435" t="s">
        <v>36</v>
      </c>
      <c r="F1435" s="14" t="str">
        <f t="shared" si="88"/>
        <v>17-Oct-1982</v>
      </c>
      <c r="G1435">
        <v>17</v>
      </c>
      <c r="H1435">
        <f t="shared" si="91"/>
        <v>40</v>
      </c>
      <c r="I1435">
        <v>3</v>
      </c>
      <c r="J1435" s="7">
        <v>12001.29</v>
      </c>
      <c r="K1435" t="s">
        <v>12</v>
      </c>
      <c r="L1435" t="s">
        <v>12</v>
      </c>
      <c r="M1435" t="s">
        <v>299</v>
      </c>
    </row>
    <row r="1436" spans="1:13" x14ac:dyDescent="0.25">
      <c r="A1436" t="s">
        <v>1466</v>
      </c>
      <c r="B1436">
        <v>1965</v>
      </c>
      <c r="C1436">
        <f t="shared" si="89"/>
        <v>6</v>
      </c>
      <c r="D1436" t="str">
        <f t="shared" si="90"/>
        <v>9-6-1965</v>
      </c>
      <c r="E1436" t="s">
        <v>18</v>
      </c>
      <c r="F1436" s="14" t="str">
        <f t="shared" si="88"/>
        <v>9-Jun-1965</v>
      </c>
      <c r="G1436">
        <v>9</v>
      </c>
      <c r="H1436">
        <f t="shared" si="91"/>
        <v>57</v>
      </c>
      <c r="I1436">
        <v>0</v>
      </c>
      <c r="J1436" s="7">
        <v>12029.29</v>
      </c>
      <c r="K1436" t="s">
        <v>12</v>
      </c>
      <c r="L1436" t="s">
        <v>11</v>
      </c>
      <c r="M1436" t="s">
        <v>246</v>
      </c>
    </row>
    <row r="1437" spans="1:13" x14ac:dyDescent="0.25">
      <c r="A1437" t="s">
        <v>1467</v>
      </c>
      <c r="B1437">
        <v>1965</v>
      </c>
      <c r="C1437">
        <f t="shared" si="89"/>
        <v>10</v>
      </c>
      <c r="D1437" t="str">
        <f t="shared" si="90"/>
        <v>29-10-1965</v>
      </c>
      <c r="E1437" t="s">
        <v>36</v>
      </c>
      <c r="F1437" s="14" t="str">
        <f t="shared" si="88"/>
        <v>29-Oct-1965</v>
      </c>
      <c r="G1437">
        <v>29</v>
      </c>
      <c r="H1437">
        <f t="shared" si="91"/>
        <v>57</v>
      </c>
      <c r="I1437">
        <v>1</v>
      </c>
      <c r="J1437" s="7">
        <v>12032.33</v>
      </c>
      <c r="K1437" t="s">
        <v>12</v>
      </c>
      <c r="L1437" t="s">
        <v>16</v>
      </c>
      <c r="M1437" t="s">
        <v>41</v>
      </c>
    </row>
    <row r="1438" spans="1:13" x14ac:dyDescent="0.25">
      <c r="A1438" t="s">
        <v>1468</v>
      </c>
      <c r="B1438">
        <v>1979</v>
      </c>
      <c r="C1438">
        <f t="shared" si="89"/>
        <v>10</v>
      </c>
      <c r="D1438" t="str">
        <f t="shared" si="90"/>
        <v>16-10-1979</v>
      </c>
      <c r="E1438" t="s">
        <v>36</v>
      </c>
      <c r="F1438" s="14" t="str">
        <f t="shared" si="88"/>
        <v>16-Oct-1979</v>
      </c>
      <c r="G1438">
        <v>16</v>
      </c>
      <c r="H1438">
        <f t="shared" si="91"/>
        <v>43</v>
      </c>
      <c r="I1438">
        <v>2</v>
      </c>
      <c r="J1438" s="7">
        <v>12035.18</v>
      </c>
      <c r="K1438" t="s">
        <v>12</v>
      </c>
      <c r="L1438" t="s">
        <v>12</v>
      </c>
      <c r="M1438" t="s">
        <v>299</v>
      </c>
    </row>
    <row r="1439" spans="1:13" x14ac:dyDescent="0.25">
      <c r="A1439" t="s">
        <v>1469</v>
      </c>
      <c r="B1439">
        <v>1966</v>
      </c>
      <c r="C1439">
        <f t="shared" si="89"/>
        <v>11</v>
      </c>
      <c r="D1439" t="str">
        <f t="shared" si="90"/>
        <v>24-11-1966</v>
      </c>
      <c r="E1439" t="s">
        <v>15</v>
      </c>
      <c r="F1439" s="14" t="str">
        <f t="shared" si="88"/>
        <v>24-Nov-1966</v>
      </c>
      <c r="G1439">
        <v>24</v>
      </c>
      <c r="H1439">
        <f t="shared" si="91"/>
        <v>56</v>
      </c>
      <c r="I1439">
        <v>1</v>
      </c>
      <c r="J1439" s="7">
        <v>12044.34</v>
      </c>
      <c r="K1439" t="s">
        <v>12</v>
      </c>
      <c r="L1439" t="s">
        <v>16</v>
      </c>
      <c r="M1439" t="s">
        <v>23</v>
      </c>
    </row>
    <row r="1440" spans="1:13" x14ac:dyDescent="0.25">
      <c r="A1440" t="s">
        <v>1470</v>
      </c>
      <c r="B1440">
        <v>1986</v>
      </c>
      <c r="C1440">
        <f t="shared" si="89"/>
        <v>9</v>
      </c>
      <c r="D1440" t="str">
        <f t="shared" si="90"/>
        <v>7-9-1986</v>
      </c>
      <c r="E1440" t="s">
        <v>20</v>
      </c>
      <c r="F1440" s="14" t="str">
        <f t="shared" si="88"/>
        <v>7-Sep-1986</v>
      </c>
      <c r="G1440">
        <v>7</v>
      </c>
      <c r="H1440">
        <f t="shared" si="91"/>
        <v>36</v>
      </c>
      <c r="I1440">
        <v>3</v>
      </c>
      <c r="J1440" s="7">
        <v>12048.13</v>
      </c>
      <c r="K1440" t="s">
        <v>12</v>
      </c>
      <c r="L1440" t="s">
        <v>11</v>
      </c>
      <c r="M1440" t="s">
        <v>534</v>
      </c>
    </row>
    <row r="1441" spans="1:13" x14ac:dyDescent="0.25">
      <c r="A1441" t="s">
        <v>1471</v>
      </c>
      <c r="B1441">
        <v>1984</v>
      </c>
      <c r="C1441">
        <f t="shared" si="89"/>
        <v>9</v>
      </c>
      <c r="D1441" t="str">
        <f t="shared" si="90"/>
        <v>2-9-1984</v>
      </c>
      <c r="E1441" t="s">
        <v>20</v>
      </c>
      <c r="F1441" s="14" t="str">
        <f t="shared" si="88"/>
        <v>2-Sep-1984</v>
      </c>
      <c r="G1441">
        <v>2</v>
      </c>
      <c r="H1441">
        <f t="shared" si="91"/>
        <v>38</v>
      </c>
      <c r="I1441">
        <v>3</v>
      </c>
      <c r="J1441" s="7">
        <v>12091.34</v>
      </c>
      <c r="K1441" t="s">
        <v>12</v>
      </c>
      <c r="L1441" t="s">
        <v>11</v>
      </c>
      <c r="M1441" t="s">
        <v>631</v>
      </c>
    </row>
    <row r="1442" spans="1:13" x14ac:dyDescent="0.25">
      <c r="A1442" t="s">
        <v>1472</v>
      </c>
      <c r="B1442">
        <v>1968</v>
      </c>
      <c r="C1442">
        <f t="shared" si="89"/>
        <v>6</v>
      </c>
      <c r="D1442" t="str">
        <f t="shared" si="90"/>
        <v>21-6-1968</v>
      </c>
      <c r="E1442" t="s">
        <v>18</v>
      </c>
      <c r="F1442" s="14" t="str">
        <f t="shared" si="88"/>
        <v>21-Jun-1968</v>
      </c>
      <c r="G1442">
        <v>21</v>
      </c>
      <c r="H1442">
        <f t="shared" si="91"/>
        <v>54</v>
      </c>
      <c r="I1442">
        <v>3</v>
      </c>
      <c r="J1442" s="7">
        <v>12094.48</v>
      </c>
      <c r="K1442" t="s">
        <v>12</v>
      </c>
      <c r="L1442" t="s">
        <v>12</v>
      </c>
      <c r="M1442" t="s">
        <v>41</v>
      </c>
    </row>
    <row r="1443" spans="1:13" x14ac:dyDescent="0.25">
      <c r="A1443" t="s">
        <v>1473</v>
      </c>
      <c r="B1443">
        <v>1968</v>
      </c>
      <c r="C1443">
        <f t="shared" si="89"/>
        <v>12</v>
      </c>
      <c r="D1443" t="str">
        <f t="shared" si="90"/>
        <v>9-12-1968</v>
      </c>
      <c r="E1443" t="s">
        <v>30</v>
      </c>
      <c r="F1443" s="14" t="str">
        <f t="shared" si="88"/>
        <v>9-Dec-1968</v>
      </c>
      <c r="G1443">
        <v>9</v>
      </c>
      <c r="H1443">
        <f t="shared" si="91"/>
        <v>54</v>
      </c>
      <c r="I1443">
        <v>2</v>
      </c>
      <c r="J1443" s="7">
        <v>12096.65</v>
      </c>
      <c r="K1443" t="s">
        <v>12</v>
      </c>
      <c r="L1443" t="s">
        <v>16</v>
      </c>
      <c r="M1443" t="s">
        <v>246</v>
      </c>
    </row>
    <row r="1444" spans="1:13" x14ac:dyDescent="0.25">
      <c r="A1444" t="s">
        <v>1474</v>
      </c>
      <c r="B1444">
        <v>1968</v>
      </c>
      <c r="C1444">
        <f t="shared" si="89"/>
        <v>10</v>
      </c>
      <c r="D1444" t="str">
        <f t="shared" si="90"/>
        <v>25-10-1968</v>
      </c>
      <c r="E1444" t="s">
        <v>36</v>
      </c>
      <c r="F1444" s="14" t="str">
        <f t="shared" si="88"/>
        <v>25-Oct-1968</v>
      </c>
      <c r="G1444">
        <v>25</v>
      </c>
      <c r="H1444">
        <f t="shared" si="91"/>
        <v>54</v>
      </c>
      <c r="I1444">
        <v>3</v>
      </c>
      <c r="J1444" s="7">
        <v>12105.32</v>
      </c>
      <c r="K1444" t="s">
        <v>12</v>
      </c>
      <c r="L1444" t="s">
        <v>12</v>
      </c>
      <c r="M1444" t="s">
        <v>41</v>
      </c>
    </row>
    <row r="1445" spans="1:13" x14ac:dyDescent="0.25">
      <c r="A1445" t="s">
        <v>1475</v>
      </c>
      <c r="B1445">
        <v>1963</v>
      </c>
      <c r="C1445">
        <f t="shared" si="89"/>
        <v>7</v>
      </c>
      <c r="D1445" t="str">
        <f t="shared" si="90"/>
        <v>20-7-1963</v>
      </c>
      <c r="E1445" t="s">
        <v>10</v>
      </c>
      <c r="F1445" s="14" t="str">
        <f t="shared" si="88"/>
        <v>20-Jul-1963</v>
      </c>
      <c r="G1445">
        <v>20</v>
      </c>
      <c r="H1445">
        <f t="shared" si="91"/>
        <v>59</v>
      </c>
      <c r="I1445">
        <v>0</v>
      </c>
      <c r="J1445" s="7">
        <v>12124.99</v>
      </c>
      <c r="K1445" t="s">
        <v>12</v>
      </c>
      <c r="L1445" t="s">
        <v>16</v>
      </c>
      <c r="M1445" t="s">
        <v>23</v>
      </c>
    </row>
    <row r="1446" spans="1:13" x14ac:dyDescent="0.25">
      <c r="A1446" t="s">
        <v>1476</v>
      </c>
      <c r="B1446">
        <v>1963</v>
      </c>
      <c r="C1446">
        <f t="shared" si="89"/>
        <v>6</v>
      </c>
      <c r="D1446" t="str">
        <f t="shared" si="90"/>
        <v>4-6-1963</v>
      </c>
      <c r="E1446" t="s">
        <v>18</v>
      </c>
      <c r="F1446" s="14" t="str">
        <f t="shared" si="88"/>
        <v>4-Jun-1963</v>
      </c>
      <c r="G1446">
        <v>4</v>
      </c>
      <c r="H1446">
        <f t="shared" si="91"/>
        <v>60</v>
      </c>
      <c r="I1446">
        <v>0</v>
      </c>
      <c r="J1446" s="7">
        <v>12129.61</v>
      </c>
      <c r="K1446" t="s">
        <v>12</v>
      </c>
      <c r="L1446" t="s">
        <v>16</v>
      </c>
      <c r="M1446" t="s">
        <v>23</v>
      </c>
    </row>
    <row r="1447" spans="1:13" x14ac:dyDescent="0.25">
      <c r="A1447" t="s">
        <v>1477</v>
      </c>
      <c r="B1447">
        <v>1991</v>
      </c>
      <c r="C1447">
        <f t="shared" si="89"/>
        <v>11</v>
      </c>
      <c r="D1447" t="str">
        <f t="shared" si="90"/>
        <v>6-11-1991</v>
      </c>
      <c r="E1447" t="s">
        <v>15</v>
      </c>
      <c r="F1447" s="14" t="str">
        <f t="shared" si="88"/>
        <v>6-Nov-1991</v>
      </c>
      <c r="G1447">
        <v>6</v>
      </c>
      <c r="H1447">
        <f t="shared" si="91"/>
        <v>31</v>
      </c>
      <c r="I1447">
        <v>3</v>
      </c>
      <c r="J1447" s="7">
        <v>12130.8</v>
      </c>
      <c r="K1447" t="s">
        <v>12</v>
      </c>
      <c r="L1447" t="s">
        <v>12</v>
      </c>
      <c r="M1447" t="s">
        <v>534</v>
      </c>
    </row>
    <row r="1448" spans="1:13" x14ac:dyDescent="0.25">
      <c r="A1448" t="s">
        <v>1478</v>
      </c>
      <c r="B1448">
        <v>1974</v>
      </c>
      <c r="C1448">
        <f t="shared" si="89"/>
        <v>9</v>
      </c>
      <c r="D1448" t="str">
        <f t="shared" si="90"/>
        <v>16-9-1974</v>
      </c>
      <c r="E1448" t="s">
        <v>20</v>
      </c>
      <c r="F1448" s="14" t="str">
        <f t="shared" si="88"/>
        <v>16-Sep-1974</v>
      </c>
      <c r="G1448">
        <v>16</v>
      </c>
      <c r="H1448">
        <f t="shared" si="91"/>
        <v>48</v>
      </c>
      <c r="I1448">
        <v>0</v>
      </c>
      <c r="J1448" s="7">
        <v>12137.6</v>
      </c>
      <c r="K1448" t="s">
        <v>12</v>
      </c>
      <c r="L1448" t="s">
        <v>12</v>
      </c>
      <c r="M1448" t="s">
        <v>23</v>
      </c>
    </row>
    <row r="1449" spans="1:13" x14ac:dyDescent="0.25">
      <c r="A1449" t="s">
        <v>1479</v>
      </c>
      <c r="B1449">
        <v>1962</v>
      </c>
      <c r="C1449">
        <f t="shared" si="89"/>
        <v>11</v>
      </c>
      <c r="D1449" t="str">
        <f t="shared" si="90"/>
        <v>4-11-1962</v>
      </c>
      <c r="E1449" t="s">
        <v>15</v>
      </c>
      <c r="F1449" s="14" t="str">
        <f t="shared" si="88"/>
        <v>4-Nov-1962</v>
      </c>
      <c r="G1449">
        <v>4</v>
      </c>
      <c r="H1449">
        <f t="shared" si="91"/>
        <v>60</v>
      </c>
      <c r="I1449">
        <v>0</v>
      </c>
      <c r="J1449" s="7">
        <v>12142.58</v>
      </c>
      <c r="K1449" t="s">
        <v>12</v>
      </c>
      <c r="L1449" t="s">
        <v>11</v>
      </c>
      <c r="M1449" t="s">
        <v>13</v>
      </c>
    </row>
    <row r="1450" spans="1:13" x14ac:dyDescent="0.25">
      <c r="A1450" t="s">
        <v>1480</v>
      </c>
      <c r="B1450">
        <v>1962</v>
      </c>
      <c r="C1450">
        <f t="shared" si="89"/>
        <v>9</v>
      </c>
      <c r="D1450" t="str">
        <f t="shared" si="90"/>
        <v>15-9-1962</v>
      </c>
      <c r="E1450" t="s">
        <v>20</v>
      </c>
      <c r="F1450" s="14" t="str">
        <f t="shared" si="88"/>
        <v>15-Sep-1962</v>
      </c>
      <c r="G1450">
        <v>15</v>
      </c>
      <c r="H1450">
        <f t="shared" si="91"/>
        <v>60</v>
      </c>
      <c r="I1450">
        <v>0</v>
      </c>
      <c r="J1450" s="7">
        <v>12146.97</v>
      </c>
      <c r="K1450" t="s">
        <v>12</v>
      </c>
      <c r="L1450" t="s">
        <v>12</v>
      </c>
      <c r="M1450" t="s">
        <v>41</v>
      </c>
    </row>
    <row r="1451" spans="1:13" x14ac:dyDescent="0.25">
      <c r="A1451" t="s">
        <v>1481</v>
      </c>
      <c r="B1451">
        <v>1987</v>
      </c>
      <c r="C1451">
        <f t="shared" si="89"/>
        <v>10</v>
      </c>
      <c r="D1451" t="str">
        <f t="shared" si="90"/>
        <v>5-10-1987</v>
      </c>
      <c r="E1451" t="s">
        <v>36</v>
      </c>
      <c r="F1451" s="14" t="str">
        <f t="shared" si="88"/>
        <v>5-Oct-1987</v>
      </c>
      <c r="G1451">
        <v>5</v>
      </c>
      <c r="H1451">
        <f t="shared" si="91"/>
        <v>35</v>
      </c>
      <c r="I1451">
        <v>3</v>
      </c>
      <c r="J1451" s="7">
        <v>12148.2</v>
      </c>
      <c r="K1451" t="s">
        <v>12</v>
      </c>
      <c r="L1451" t="s">
        <v>12</v>
      </c>
      <c r="M1451" t="s">
        <v>23</v>
      </c>
    </row>
    <row r="1452" spans="1:13" x14ac:dyDescent="0.25">
      <c r="A1452" t="s">
        <v>1482</v>
      </c>
      <c r="B1452">
        <v>1991</v>
      </c>
      <c r="C1452">
        <f t="shared" si="89"/>
        <v>8</v>
      </c>
      <c r="D1452" t="str">
        <f t="shared" si="90"/>
        <v>29-8-1991</v>
      </c>
      <c r="E1452" t="s">
        <v>34</v>
      </c>
      <c r="F1452" s="14" t="str">
        <f t="shared" si="88"/>
        <v>29-Aug-1991</v>
      </c>
      <c r="G1452">
        <v>29</v>
      </c>
      <c r="H1452">
        <f t="shared" si="91"/>
        <v>31</v>
      </c>
      <c r="I1452">
        <v>3</v>
      </c>
      <c r="J1452" s="7">
        <v>12198.64</v>
      </c>
      <c r="K1452" t="s">
        <v>12</v>
      </c>
      <c r="L1452" t="s">
        <v>12</v>
      </c>
      <c r="M1452" t="s">
        <v>534</v>
      </c>
    </row>
    <row r="1453" spans="1:13" x14ac:dyDescent="0.25">
      <c r="A1453" t="s">
        <v>1483</v>
      </c>
      <c r="B1453">
        <v>1977</v>
      </c>
      <c r="C1453">
        <f t="shared" si="89"/>
        <v>8</v>
      </c>
      <c r="D1453" t="str">
        <f t="shared" si="90"/>
        <v>14-8-1977</v>
      </c>
      <c r="E1453" t="s">
        <v>34</v>
      </c>
      <c r="F1453" s="14" t="str">
        <f t="shared" si="88"/>
        <v>14-Aug-1977</v>
      </c>
      <c r="G1453">
        <v>14</v>
      </c>
      <c r="H1453">
        <f t="shared" si="91"/>
        <v>45</v>
      </c>
      <c r="I1453">
        <v>2</v>
      </c>
      <c r="J1453" s="7">
        <v>12218.7</v>
      </c>
      <c r="K1453" t="s">
        <v>12</v>
      </c>
      <c r="L1453" t="s">
        <v>16</v>
      </c>
      <c r="M1453" t="s">
        <v>23</v>
      </c>
    </row>
    <row r="1454" spans="1:13" x14ac:dyDescent="0.25">
      <c r="A1454" t="s">
        <v>1484</v>
      </c>
      <c r="B1454">
        <v>1964</v>
      </c>
      <c r="C1454">
        <f t="shared" si="89"/>
        <v>7</v>
      </c>
      <c r="D1454" t="str">
        <f t="shared" si="90"/>
        <v>20-7-1964</v>
      </c>
      <c r="E1454" t="s">
        <v>10</v>
      </c>
      <c r="F1454" s="14" t="str">
        <f t="shared" si="88"/>
        <v>20-Jul-1964</v>
      </c>
      <c r="G1454">
        <v>20</v>
      </c>
      <c r="H1454">
        <f t="shared" si="91"/>
        <v>58</v>
      </c>
      <c r="I1454">
        <v>0</v>
      </c>
      <c r="J1454" s="7">
        <v>12222.9</v>
      </c>
      <c r="K1454" t="s">
        <v>12</v>
      </c>
      <c r="L1454" t="s">
        <v>11</v>
      </c>
      <c r="M1454" t="s">
        <v>23</v>
      </c>
    </row>
    <row r="1455" spans="1:13" x14ac:dyDescent="0.25">
      <c r="A1455" t="s">
        <v>1485</v>
      </c>
      <c r="B1455">
        <v>1964</v>
      </c>
      <c r="C1455">
        <f t="shared" si="89"/>
        <v>7</v>
      </c>
      <c r="D1455" t="str">
        <f t="shared" si="90"/>
        <v>2-7-1964</v>
      </c>
      <c r="E1455" t="s">
        <v>10</v>
      </c>
      <c r="F1455" s="14" t="str">
        <f t="shared" si="88"/>
        <v>2-Jul-1964</v>
      </c>
      <c r="G1455">
        <v>2</v>
      </c>
      <c r="H1455">
        <f t="shared" si="91"/>
        <v>58</v>
      </c>
      <c r="I1455">
        <v>0</v>
      </c>
      <c r="J1455" s="7">
        <v>12224.35</v>
      </c>
      <c r="K1455" t="s">
        <v>12</v>
      </c>
      <c r="L1455" t="s">
        <v>16</v>
      </c>
      <c r="M1455" t="s">
        <v>23</v>
      </c>
    </row>
    <row r="1456" spans="1:13" x14ac:dyDescent="0.25">
      <c r="A1456" t="s">
        <v>1486</v>
      </c>
      <c r="B1456">
        <v>1964</v>
      </c>
      <c r="C1456">
        <f t="shared" si="89"/>
        <v>6</v>
      </c>
      <c r="D1456" t="str">
        <f t="shared" si="90"/>
        <v>24-6-1964</v>
      </c>
      <c r="E1456" t="s">
        <v>18</v>
      </c>
      <c r="F1456" s="14" t="str">
        <f t="shared" si="88"/>
        <v>24-Jun-1964</v>
      </c>
      <c r="G1456">
        <v>24</v>
      </c>
      <c r="H1456">
        <f t="shared" si="91"/>
        <v>58</v>
      </c>
      <c r="I1456">
        <v>0</v>
      </c>
      <c r="J1456" s="7">
        <v>12231.61</v>
      </c>
      <c r="K1456" t="s">
        <v>12</v>
      </c>
      <c r="L1456" t="s">
        <v>12</v>
      </c>
      <c r="M1456" t="s">
        <v>23</v>
      </c>
    </row>
    <row r="1457" spans="1:13" x14ac:dyDescent="0.25">
      <c r="A1457" t="s">
        <v>1487</v>
      </c>
      <c r="B1457">
        <v>1963</v>
      </c>
      <c r="C1457">
        <f t="shared" si="89"/>
        <v>7</v>
      </c>
      <c r="D1457" t="str">
        <f t="shared" si="90"/>
        <v>19-7-1963</v>
      </c>
      <c r="E1457" t="s">
        <v>10</v>
      </c>
      <c r="F1457" s="14" t="str">
        <f t="shared" si="88"/>
        <v>19-Jul-1963</v>
      </c>
      <c r="G1457">
        <v>19</v>
      </c>
      <c r="H1457">
        <f t="shared" si="91"/>
        <v>59</v>
      </c>
      <c r="I1457">
        <v>0</v>
      </c>
      <c r="J1457" s="7">
        <v>12233.83</v>
      </c>
      <c r="K1457" t="s">
        <v>12</v>
      </c>
      <c r="L1457" t="s">
        <v>16</v>
      </c>
      <c r="M1457" t="s">
        <v>41</v>
      </c>
    </row>
    <row r="1458" spans="1:13" x14ac:dyDescent="0.25">
      <c r="A1458" t="s">
        <v>1488</v>
      </c>
      <c r="B1458">
        <v>1964</v>
      </c>
      <c r="C1458">
        <f t="shared" si="89"/>
        <v>10</v>
      </c>
      <c r="D1458" t="str">
        <f t="shared" si="90"/>
        <v>15-10-1964</v>
      </c>
      <c r="E1458" t="s">
        <v>36</v>
      </c>
      <c r="F1458" s="14" t="str">
        <f t="shared" si="88"/>
        <v>15-Oct-1964</v>
      </c>
      <c r="G1458">
        <v>15</v>
      </c>
      <c r="H1458">
        <f t="shared" si="91"/>
        <v>58</v>
      </c>
      <c r="I1458">
        <v>0</v>
      </c>
      <c r="J1458" s="7">
        <v>12235.84</v>
      </c>
      <c r="K1458" t="s">
        <v>12</v>
      </c>
      <c r="L1458" t="s">
        <v>12</v>
      </c>
      <c r="M1458" t="s">
        <v>23</v>
      </c>
    </row>
    <row r="1459" spans="1:13" x14ac:dyDescent="0.25">
      <c r="A1459" t="s">
        <v>1489</v>
      </c>
      <c r="B1459">
        <v>1966</v>
      </c>
      <c r="C1459">
        <f t="shared" si="89"/>
        <v>7</v>
      </c>
      <c r="D1459" t="str">
        <f t="shared" si="90"/>
        <v>29-7-1966</v>
      </c>
      <c r="E1459" t="s">
        <v>10</v>
      </c>
      <c r="F1459" s="14" t="str">
        <f t="shared" si="88"/>
        <v>29-Jul-1966</v>
      </c>
      <c r="G1459">
        <v>29</v>
      </c>
      <c r="H1459">
        <f t="shared" si="91"/>
        <v>56</v>
      </c>
      <c r="I1459">
        <v>0</v>
      </c>
      <c r="J1459" s="7">
        <v>12237.73</v>
      </c>
      <c r="K1459" t="s">
        <v>12</v>
      </c>
      <c r="L1459" t="s">
        <v>12</v>
      </c>
      <c r="M1459" t="s">
        <v>23</v>
      </c>
    </row>
    <row r="1460" spans="1:13" x14ac:dyDescent="0.25">
      <c r="A1460" t="s">
        <v>1490</v>
      </c>
      <c r="B1460">
        <v>1963</v>
      </c>
      <c r="C1460">
        <f t="shared" si="89"/>
        <v>7</v>
      </c>
      <c r="D1460" t="str">
        <f t="shared" si="90"/>
        <v>17-7-1963</v>
      </c>
      <c r="E1460" t="s">
        <v>10</v>
      </c>
      <c r="F1460" s="14" t="str">
        <f t="shared" si="88"/>
        <v>17-Jul-1963</v>
      </c>
      <c r="G1460">
        <v>17</v>
      </c>
      <c r="H1460">
        <f t="shared" si="91"/>
        <v>59</v>
      </c>
      <c r="I1460">
        <v>0</v>
      </c>
      <c r="J1460" s="7">
        <v>12244.53</v>
      </c>
      <c r="K1460" t="s">
        <v>12</v>
      </c>
      <c r="L1460" t="s">
        <v>16</v>
      </c>
      <c r="M1460" t="s">
        <v>13</v>
      </c>
    </row>
    <row r="1461" spans="1:13" x14ac:dyDescent="0.25">
      <c r="A1461" t="s">
        <v>1491</v>
      </c>
      <c r="B1461">
        <v>1974</v>
      </c>
      <c r="C1461">
        <f t="shared" si="89"/>
        <v>6</v>
      </c>
      <c r="D1461" t="str">
        <f t="shared" si="90"/>
        <v>23-6-1974</v>
      </c>
      <c r="E1461" t="s">
        <v>18</v>
      </c>
      <c r="F1461" s="14" t="str">
        <f t="shared" si="88"/>
        <v>23-Jun-1974</v>
      </c>
      <c r="G1461">
        <v>23</v>
      </c>
      <c r="H1461">
        <f t="shared" si="91"/>
        <v>48</v>
      </c>
      <c r="I1461">
        <v>0</v>
      </c>
      <c r="J1461" s="7">
        <v>12245.17</v>
      </c>
      <c r="K1461" t="s">
        <v>12</v>
      </c>
      <c r="L1461" t="s">
        <v>16</v>
      </c>
      <c r="M1461" t="s">
        <v>23</v>
      </c>
    </row>
    <row r="1462" spans="1:13" x14ac:dyDescent="0.25">
      <c r="A1462" t="s">
        <v>1492</v>
      </c>
      <c r="B1462">
        <v>1989</v>
      </c>
      <c r="C1462">
        <f t="shared" si="89"/>
        <v>11</v>
      </c>
      <c r="D1462" t="str">
        <f t="shared" si="90"/>
        <v>23-11-1989</v>
      </c>
      <c r="E1462" t="s">
        <v>15</v>
      </c>
      <c r="F1462" s="14" t="str">
        <f t="shared" si="88"/>
        <v>23-Nov-1989</v>
      </c>
      <c r="G1462">
        <v>23</v>
      </c>
      <c r="H1462">
        <f t="shared" si="91"/>
        <v>33</v>
      </c>
      <c r="I1462">
        <v>3</v>
      </c>
      <c r="J1462" s="7">
        <v>12254.44</v>
      </c>
      <c r="K1462" t="s">
        <v>12</v>
      </c>
      <c r="L1462" t="s">
        <v>12</v>
      </c>
      <c r="M1462" t="s">
        <v>534</v>
      </c>
    </row>
    <row r="1463" spans="1:13" x14ac:dyDescent="0.25">
      <c r="A1463" t="s">
        <v>1493</v>
      </c>
      <c r="B1463">
        <v>1986</v>
      </c>
      <c r="C1463">
        <f t="shared" si="89"/>
        <v>8</v>
      </c>
      <c r="D1463" t="str">
        <f t="shared" si="90"/>
        <v>13-8-1986</v>
      </c>
      <c r="E1463" t="s">
        <v>34</v>
      </c>
      <c r="F1463" s="14" t="str">
        <f t="shared" si="88"/>
        <v>13-Aug-1986</v>
      </c>
      <c r="G1463">
        <v>13</v>
      </c>
      <c r="H1463">
        <f t="shared" si="91"/>
        <v>36</v>
      </c>
      <c r="I1463">
        <v>3</v>
      </c>
      <c r="J1463" s="7">
        <v>12255.04</v>
      </c>
      <c r="K1463" t="s">
        <v>12</v>
      </c>
      <c r="L1463" t="s">
        <v>11</v>
      </c>
      <c r="M1463" t="s">
        <v>534</v>
      </c>
    </row>
    <row r="1464" spans="1:13" x14ac:dyDescent="0.25">
      <c r="A1464" t="s">
        <v>1494</v>
      </c>
      <c r="B1464">
        <v>1966</v>
      </c>
      <c r="C1464">
        <f t="shared" si="89"/>
        <v>12</v>
      </c>
      <c r="D1464" t="str">
        <f t="shared" si="90"/>
        <v>6-12-1966</v>
      </c>
      <c r="E1464" t="s">
        <v>30</v>
      </c>
      <c r="F1464" s="14" t="str">
        <f t="shared" si="88"/>
        <v>6-Dec-1966</v>
      </c>
      <c r="G1464">
        <v>6</v>
      </c>
      <c r="H1464">
        <f t="shared" si="91"/>
        <v>56</v>
      </c>
      <c r="I1464">
        <v>2</v>
      </c>
      <c r="J1464" s="7">
        <v>12265.51</v>
      </c>
      <c r="K1464" t="s">
        <v>12</v>
      </c>
      <c r="L1464" t="s">
        <v>12</v>
      </c>
      <c r="M1464" t="s">
        <v>13</v>
      </c>
    </row>
    <row r="1465" spans="1:13" x14ac:dyDescent="0.25">
      <c r="A1465" t="s">
        <v>1495</v>
      </c>
      <c r="B1465">
        <v>1967</v>
      </c>
      <c r="C1465">
        <f t="shared" si="89"/>
        <v>12</v>
      </c>
      <c r="D1465" t="str">
        <f t="shared" si="90"/>
        <v>30-12-1967</v>
      </c>
      <c r="E1465" t="s">
        <v>30</v>
      </c>
      <c r="F1465" s="14" t="str">
        <f t="shared" si="88"/>
        <v>30-Dec-1967</v>
      </c>
      <c r="G1465">
        <v>30</v>
      </c>
      <c r="H1465">
        <f t="shared" si="91"/>
        <v>55</v>
      </c>
      <c r="I1465">
        <v>2</v>
      </c>
      <c r="J1465" s="7">
        <v>12268.63</v>
      </c>
      <c r="K1465" t="s">
        <v>12</v>
      </c>
      <c r="L1465" t="s">
        <v>16</v>
      </c>
      <c r="M1465" t="s">
        <v>23</v>
      </c>
    </row>
    <row r="1466" spans="1:13" x14ac:dyDescent="0.25">
      <c r="A1466" t="s">
        <v>1496</v>
      </c>
      <c r="B1466">
        <v>1967</v>
      </c>
      <c r="C1466">
        <f t="shared" si="89"/>
        <v>8</v>
      </c>
      <c r="D1466" t="str">
        <f t="shared" si="90"/>
        <v>28-8-1967</v>
      </c>
      <c r="E1466" t="s">
        <v>34</v>
      </c>
      <c r="F1466" s="14" t="str">
        <f t="shared" si="88"/>
        <v>28-Aug-1967</v>
      </c>
      <c r="G1466">
        <v>28</v>
      </c>
      <c r="H1466">
        <f t="shared" si="91"/>
        <v>55</v>
      </c>
      <c r="I1466">
        <v>2</v>
      </c>
      <c r="J1466" s="7">
        <v>12269.69</v>
      </c>
      <c r="K1466" t="s">
        <v>12</v>
      </c>
      <c r="L1466" t="s">
        <v>11</v>
      </c>
      <c r="M1466" t="s">
        <v>23</v>
      </c>
    </row>
    <row r="1467" spans="1:13" x14ac:dyDescent="0.25">
      <c r="A1467" t="s">
        <v>1497</v>
      </c>
      <c r="B1467">
        <v>1966</v>
      </c>
      <c r="C1467">
        <f t="shared" si="89"/>
        <v>11</v>
      </c>
      <c r="D1467" t="str">
        <f t="shared" si="90"/>
        <v>16-11-1966</v>
      </c>
      <c r="E1467" t="s">
        <v>15</v>
      </c>
      <c r="F1467" s="14" t="str">
        <f t="shared" si="88"/>
        <v>16-Nov-1966</v>
      </c>
      <c r="G1467">
        <v>16</v>
      </c>
      <c r="H1467">
        <f t="shared" si="91"/>
        <v>56</v>
      </c>
      <c r="I1467">
        <v>0</v>
      </c>
      <c r="J1467" s="7">
        <v>12282.03</v>
      </c>
      <c r="K1467" t="s">
        <v>12</v>
      </c>
      <c r="L1467" t="s">
        <v>16</v>
      </c>
      <c r="M1467" t="s">
        <v>199</v>
      </c>
    </row>
    <row r="1468" spans="1:13" x14ac:dyDescent="0.25">
      <c r="A1468" t="s">
        <v>1498</v>
      </c>
      <c r="B1468">
        <v>1990</v>
      </c>
      <c r="C1468">
        <f t="shared" si="89"/>
        <v>10</v>
      </c>
      <c r="D1468" t="str">
        <f t="shared" si="90"/>
        <v>29-10-1990</v>
      </c>
      <c r="E1468" t="s">
        <v>36</v>
      </c>
      <c r="F1468" s="14" t="str">
        <f t="shared" si="88"/>
        <v>29-Oct-1990</v>
      </c>
      <c r="G1468">
        <v>29</v>
      </c>
      <c r="H1468">
        <f t="shared" si="91"/>
        <v>32</v>
      </c>
      <c r="I1468">
        <v>3</v>
      </c>
      <c r="J1468" s="7">
        <v>12282.38</v>
      </c>
      <c r="K1468" t="s">
        <v>12</v>
      </c>
      <c r="L1468" t="s">
        <v>16</v>
      </c>
      <c r="M1468" t="s">
        <v>41</v>
      </c>
    </row>
    <row r="1469" spans="1:13" x14ac:dyDescent="0.25">
      <c r="A1469" t="s">
        <v>1499</v>
      </c>
      <c r="B1469">
        <v>1963</v>
      </c>
      <c r="C1469">
        <f t="shared" si="89"/>
        <v>10</v>
      </c>
      <c r="D1469" t="str">
        <f t="shared" si="90"/>
        <v>28-10-1963</v>
      </c>
      <c r="E1469" t="s">
        <v>36</v>
      </c>
      <c r="F1469" s="14" t="str">
        <f t="shared" si="88"/>
        <v>28-Oct-1963</v>
      </c>
      <c r="G1469">
        <v>28</v>
      </c>
      <c r="H1469">
        <f t="shared" si="91"/>
        <v>59</v>
      </c>
      <c r="I1469">
        <v>0</v>
      </c>
      <c r="J1469" s="7">
        <v>12299.59</v>
      </c>
      <c r="K1469" t="s">
        <v>12</v>
      </c>
      <c r="L1469" t="s">
        <v>16</v>
      </c>
      <c r="M1469" t="s">
        <v>199</v>
      </c>
    </row>
    <row r="1470" spans="1:13" x14ac:dyDescent="0.25">
      <c r="A1470" t="s">
        <v>1500</v>
      </c>
      <c r="B1470">
        <v>1963</v>
      </c>
      <c r="C1470">
        <f t="shared" si="89"/>
        <v>8</v>
      </c>
      <c r="D1470" t="str">
        <f t="shared" si="90"/>
        <v>29-8-1963</v>
      </c>
      <c r="E1470" t="s">
        <v>34</v>
      </c>
      <c r="F1470" s="14" t="str">
        <f t="shared" si="88"/>
        <v>29-Aug-1963</v>
      </c>
      <c r="G1470">
        <v>29</v>
      </c>
      <c r="H1470">
        <f t="shared" si="91"/>
        <v>59</v>
      </c>
      <c r="I1470">
        <v>0</v>
      </c>
      <c r="J1470" s="7">
        <v>12323.94</v>
      </c>
      <c r="K1470" t="s">
        <v>12</v>
      </c>
      <c r="L1470" t="s">
        <v>12</v>
      </c>
      <c r="M1470" t="s">
        <v>355</v>
      </c>
    </row>
    <row r="1471" spans="1:13" x14ac:dyDescent="0.25">
      <c r="A1471" t="s">
        <v>1501</v>
      </c>
      <c r="B1471">
        <v>1963</v>
      </c>
      <c r="C1471">
        <f t="shared" si="89"/>
        <v>8</v>
      </c>
      <c r="D1471" t="str">
        <f t="shared" si="90"/>
        <v>2-8-1963</v>
      </c>
      <c r="E1471" t="s">
        <v>34</v>
      </c>
      <c r="F1471" s="14" t="str">
        <f t="shared" si="88"/>
        <v>2-Aug-1963</v>
      </c>
      <c r="G1471">
        <v>2</v>
      </c>
      <c r="H1471">
        <f t="shared" si="91"/>
        <v>59</v>
      </c>
      <c r="I1471">
        <v>1</v>
      </c>
      <c r="J1471" s="7">
        <v>12333.83</v>
      </c>
      <c r="K1471" t="s">
        <v>12</v>
      </c>
      <c r="L1471" t="s">
        <v>11</v>
      </c>
      <c r="M1471" t="s">
        <v>41</v>
      </c>
    </row>
    <row r="1472" spans="1:13" x14ac:dyDescent="0.25">
      <c r="A1472" t="s">
        <v>1502</v>
      </c>
      <c r="B1472">
        <v>1963</v>
      </c>
      <c r="C1472">
        <f t="shared" si="89"/>
        <v>9</v>
      </c>
      <c r="D1472" t="str">
        <f t="shared" si="90"/>
        <v>22-9-1963</v>
      </c>
      <c r="E1472" t="s">
        <v>20</v>
      </c>
      <c r="F1472" s="14" t="str">
        <f t="shared" si="88"/>
        <v>22-Sep-1963</v>
      </c>
      <c r="G1472">
        <v>22</v>
      </c>
      <c r="H1472">
        <f t="shared" si="91"/>
        <v>59</v>
      </c>
      <c r="I1472">
        <v>1</v>
      </c>
      <c r="J1472" s="7">
        <v>12347.17</v>
      </c>
      <c r="K1472" t="s">
        <v>12</v>
      </c>
      <c r="L1472" t="s">
        <v>12</v>
      </c>
      <c r="M1472" t="s">
        <v>41</v>
      </c>
    </row>
    <row r="1473" spans="1:13" x14ac:dyDescent="0.25">
      <c r="A1473" t="s">
        <v>1503</v>
      </c>
      <c r="B1473">
        <v>1966</v>
      </c>
      <c r="C1473">
        <f t="shared" si="89"/>
        <v>12</v>
      </c>
      <c r="D1473" t="str">
        <f t="shared" si="90"/>
        <v>29-12-1966</v>
      </c>
      <c r="E1473" t="s">
        <v>30</v>
      </c>
      <c r="F1473" s="14" t="str">
        <f t="shared" si="88"/>
        <v>29-Dec-1966</v>
      </c>
      <c r="G1473">
        <v>29</v>
      </c>
      <c r="H1473">
        <f t="shared" si="91"/>
        <v>56</v>
      </c>
      <c r="I1473">
        <v>3</v>
      </c>
      <c r="J1473" s="7">
        <v>12363.55</v>
      </c>
      <c r="K1473" t="s">
        <v>12</v>
      </c>
      <c r="L1473" t="s">
        <v>12</v>
      </c>
      <c r="M1473" t="s">
        <v>41</v>
      </c>
    </row>
    <row r="1474" spans="1:13" x14ac:dyDescent="0.25">
      <c r="A1474" t="s">
        <v>1504</v>
      </c>
      <c r="B1474">
        <v>1962</v>
      </c>
      <c r="C1474">
        <f t="shared" si="89"/>
        <v>9</v>
      </c>
      <c r="D1474" t="str">
        <f t="shared" si="90"/>
        <v>26-9-1962</v>
      </c>
      <c r="E1474" t="s">
        <v>20</v>
      </c>
      <c r="F1474" s="14" t="str">
        <f t="shared" ref="F1474:F1537" si="92">CONCATENATE(G1474,"-",E1474,"-",B1474)</f>
        <v>26-Sep-1962</v>
      </c>
      <c r="G1474">
        <v>26</v>
      </c>
      <c r="H1474">
        <f t="shared" si="91"/>
        <v>60</v>
      </c>
      <c r="I1474">
        <v>0</v>
      </c>
      <c r="J1474" s="7">
        <v>12369.89</v>
      </c>
      <c r="K1474" t="s">
        <v>12</v>
      </c>
      <c r="L1474" t="s">
        <v>11</v>
      </c>
      <c r="M1474" t="s">
        <v>246</v>
      </c>
    </row>
    <row r="1475" spans="1:13" x14ac:dyDescent="0.25">
      <c r="A1475" t="s">
        <v>1505</v>
      </c>
      <c r="B1475">
        <v>1989</v>
      </c>
      <c r="C1475">
        <f t="shared" ref="C1475:C1538" si="93">MONTH(DATEVALUE(F1475))</f>
        <v>12</v>
      </c>
      <c r="D1475" t="str">
        <f t="shared" ref="D1475:D1538" si="94">CONCATENATE(G1475,"-",C1475,"-",B1475)</f>
        <v>29-12-1989</v>
      </c>
      <c r="E1475" t="s">
        <v>30</v>
      </c>
      <c r="F1475" s="14" t="str">
        <f t="shared" si="92"/>
        <v>29-Dec-1989</v>
      </c>
      <c r="G1475">
        <v>29</v>
      </c>
      <c r="H1475">
        <f t="shared" si="91"/>
        <v>33</v>
      </c>
      <c r="I1475">
        <v>0</v>
      </c>
      <c r="J1475" s="7">
        <v>12404.88</v>
      </c>
      <c r="K1475" t="s">
        <v>12</v>
      </c>
      <c r="L1475" t="s">
        <v>12</v>
      </c>
      <c r="M1475" t="s">
        <v>167</v>
      </c>
    </row>
    <row r="1476" spans="1:13" x14ac:dyDescent="0.25">
      <c r="A1476" t="s">
        <v>1506</v>
      </c>
      <c r="B1476">
        <v>1972</v>
      </c>
      <c r="C1476">
        <f t="shared" si="93"/>
        <v>8</v>
      </c>
      <c r="D1476" t="str">
        <f t="shared" si="94"/>
        <v>21-8-1972</v>
      </c>
      <c r="E1476" t="s">
        <v>34</v>
      </c>
      <c r="F1476" s="14" t="str">
        <f t="shared" si="92"/>
        <v>21-Aug-1972</v>
      </c>
      <c r="G1476">
        <v>21</v>
      </c>
      <c r="H1476">
        <f t="shared" si="91"/>
        <v>50</v>
      </c>
      <c r="I1476">
        <v>0</v>
      </c>
      <c r="J1476" s="7">
        <v>12407.3</v>
      </c>
      <c r="K1476" t="s">
        <v>12</v>
      </c>
      <c r="L1476" t="s">
        <v>11</v>
      </c>
      <c r="M1476" t="s">
        <v>299</v>
      </c>
    </row>
    <row r="1477" spans="1:13" x14ac:dyDescent="0.25">
      <c r="A1477" t="s">
        <v>1507</v>
      </c>
      <c r="B1477">
        <v>1979</v>
      </c>
      <c r="C1477">
        <f t="shared" si="93"/>
        <v>7</v>
      </c>
      <c r="D1477" t="str">
        <f t="shared" si="94"/>
        <v>14-7-1979</v>
      </c>
      <c r="E1477" t="s">
        <v>10</v>
      </c>
      <c r="F1477" s="14" t="str">
        <f t="shared" si="92"/>
        <v>14-Jul-1979</v>
      </c>
      <c r="G1477">
        <v>14</v>
      </c>
      <c r="H1477">
        <f t="shared" ref="H1477:H1540" si="95">DATEDIF(F1477,$P$2,"Y")</f>
        <v>43</v>
      </c>
      <c r="I1477">
        <v>2</v>
      </c>
      <c r="J1477" s="7">
        <v>12408.29</v>
      </c>
      <c r="K1477" t="s">
        <v>12</v>
      </c>
      <c r="L1477" t="s">
        <v>16</v>
      </c>
      <c r="M1477" t="s">
        <v>631</v>
      </c>
    </row>
    <row r="1478" spans="1:13" x14ac:dyDescent="0.25">
      <c r="A1478" t="s">
        <v>1508</v>
      </c>
      <c r="B1478">
        <v>1964</v>
      </c>
      <c r="C1478">
        <f t="shared" si="93"/>
        <v>8</v>
      </c>
      <c r="D1478" t="str">
        <f t="shared" si="94"/>
        <v>4-8-1964</v>
      </c>
      <c r="E1478" t="s">
        <v>34</v>
      </c>
      <c r="F1478" s="14" t="str">
        <f t="shared" si="92"/>
        <v>4-Aug-1964</v>
      </c>
      <c r="G1478">
        <v>4</v>
      </c>
      <c r="H1478">
        <f t="shared" si="95"/>
        <v>58</v>
      </c>
      <c r="I1478">
        <v>0</v>
      </c>
      <c r="J1478" s="7">
        <v>12430.95</v>
      </c>
      <c r="K1478" t="s">
        <v>12</v>
      </c>
      <c r="L1478" t="s">
        <v>12</v>
      </c>
      <c r="M1478" t="s">
        <v>246</v>
      </c>
    </row>
    <row r="1479" spans="1:13" x14ac:dyDescent="0.25">
      <c r="A1479" t="s">
        <v>1509</v>
      </c>
      <c r="B1479">
        <v>1995</v>
      </c>
      <c r="C1479">
        <f t="shared" si="93"/>
        <v>8</v>
      </c>
      <c r="D1479" t="str">
        <f t="shared" si="94"/>
        <v>9-8-1995</v>
      </c>
      <c r="E1479" t="s">
        <v>34</v>
      </c>
      <c r="F1479" s="14" t="str">
        <f t="shared" si="92"/>
        <v>9-Aug-1995</v>
      </c>
      <c r="G1479">
        <v>9</v>
      </c>
      <c r="H1479">
        <f t="shared" si="95"/>
        <v>27</v>
      </c>
      <c r="I1479">
        <v>0</v>
      </c>
      <c r="J1479" s="7">
        <v>12452.25</v>
      </c>
      <c r="K1479" t="s">
        <v>12</v>
      </c>
      <c r="L1479" t="s">
        <v>12</v>
      </c>
      <c r="M1479" t="s">
        <v>23</v>
      </c>
    </row>
    <row r="1480" spans="1:13" x14ac:dyDescent="0.25">
      <c r="A1480" t="s">
        <v>1510</v>
      </c>
      <c r="B1480">
        <v>1968</v>
      </c>
      <c r="C1480">
        <f t="shared" si="93"/>
        <v>11</v>
      </c>
      <c r="D1480" t="str">
        <f t="shared" si="94"/>
        <v>26-11-1968</v>
      </c>
      <c r="E1480" t="s">
        <v>15</v>
      </c>
      <c r="F1480" s="14" t="str">
        <f t="shared" si="92"/>
        <v>26-Nov-1968</v>
      </c>
      <c r="G1480">
        <v>26</v>
      </c>
      <c r="H1480">
        <f t="shared" si="95"/>
        <v>54</v>
      </c>
      <c r="I1480">
        <v>3</v>
      </c>
      <c r="J1480" s="7">
        <v>12475.35</v>
      </c>
      <c r="K1480" t="s">
        <v>12</v>
      </c>
      <c r="L1480" t="s">
        <v>16</v>
      </c>
      <c r="M1480" t="s">
        <v>23</v>
      </c>
    </row>
    <row r="1481" spans="1:13" x14ac:dyDescent="0.25">
      <c r="A1481" t="s">
        <v>1511</v>
      </c>
      <c r="B1481">
        <v>1968</v>
      </c>
      <c r="C1481">
        <f t="shared" si="93"/>
        <v>11</v>
      </c>
      <c r="D1481" t="str">
        <f t="shared" si="94"/>
        <v>12-11-1968</v>
      </c>
      <c r="E1481" t="s">
        <v>15</v>
      </c>
      <c r="F1481" s="14" t="str">
        <f t="shared" si="92"/>
        <v>12-Nov-1968</v>
      </c>
      <c r="G1481">
        <v>12</v>
      </c>
      <c r="H1481">
        <f t="shared" si="95"/>
        <v>54</v>
      </c>
      <c r="I1481">
        <v>3</v>
      </c>
      <c r="J1481" s="7">
        <v>12479.71</v>
      </c>
      <c r="K1481" t="s">
        <v>12</v>
      </c>
      <c r="L1481" t="s">
        <v>12</v>
      </c>
      <c r="M1481" t="s">
        <v>23</v>
      </c>
    </row>
    <row r="1482" spans="1:13" x14ac:dyDescent="0.25">
      <c r="A1482" t="s">
        <v>1512</v>
      </c>
      <c r="B1482">
        <v>1967</v>
      </c>
      <c r="C1482">
        <f t="shared" si="93"/>
        <v>9</v>
      </c>
      <c r="D1482" t="str">
        <f t="shared" si="94"/>
        <v>1-9-1967</v>
      </c>
      <c r="E1482" t="s">
        <v>20</v>
      </c>
      <c r="F1482" s="14" t="str">
        <f t="shared" si="92"/>
        <v>1-Sep-1967</v>
      </c>
      <c r="G1482">
        <v>1</v>
      </c>
      <c r="H1482">
        <f t="shared" si="95"/>
        <v>55</v>
      </c>
      <c r="I1482">
        <v>3</v>
      </c>
      <c r="J1482" s="7">
        <v>12485.8</v>
      </c>
      <c r="K1482" t="s">
        <v>12</v>
      </c>
      <c r="L1482" t="s">
        <v>12</v>
      </c>
      <c r="M1482" t="s">
        <v>13</v>
      </c>
    </row>
    <row r="1483" spans="1:13" x14ac:dyDescent="0.25">
      <c r="A1483" t="s">
        <v>1513</v>
      </c>
      <c r="B1483">
        <v>1968</v>
      </c>
      <c r="C1483">
        <f t="shared" si="93"/>
        <v>12</v>
      </c>
      <c r="D1483" t="str">
        <f t="shared" si="94"/>
        <v>3-12-1968</v>
      </c>
      <c r="E1483" t="s">
        <v>30</v>
      </c>
      <c r="F1483" s="14" t="str">
        <f t="shared" si="92"/>
        <v>3-Dec-1968</v>
      </c>
      <c r="G1483">
        <v>3</v>
      </c>
      <c r="H1483">
        <f t="shared" si="95"/>
        <v>54</v>
      </c>
      <c r="I1483">
        <v>3</v>
      </c>
      <c r="J1483" s="7">
        <v>12495.29</v>
      </c>
      <c r="K1483" t="s">
        <v>12</v>
      </c>
      <c r="L1483" t="s">
        <v>12</v>
      </c>
      <c r="M1483" t="s">
        <v>23</v>
      </c>
    </row>
    <row r="1484" spans="1:13" x14ac:dyDescent="0.25">
      <c r="A1484" t="s">
        <v>1514</v>
      </c>
      <c r="B1484">
        <v>1966</v>
      </c>
      <c r="C1484">
        <f t="shared" si="93"/>
        <v>7</v>
      </c>
      <c r="D1484" t="str">
        <f t="shared" si="94"/>
        <v>12-7-1966</v>
      </c>
      <c r="E1484" t="s">
        <v>10</v>
      </c>
      <c r="F1484" s="14" t="str">
        <f t="shared" si="92"/>
        <v>12-Jul-1966</v>
      </c>
      <c r="G1484">
        <v>12</v>
      </c>
      <c r="H1484">
        <f t="shared" si="95"/>
        <v>56</v>
      </c>
      <c r="I1484">
        <v>0</v>
      </c>
      <c r="J1484" s="7">
        <v>12499.88</v>
      </c>
      <c r="K1484" t="s">
        <v>12</v>
      </c>
      <c r="L1484" t="s">
        <v>11</v>
      </c>
      <c r="M1484" t="s">
        <v>23</v>
      </c>
    </row>
    <row r="1485" spans="1:13" x14ac:dyDescent="0.25">
      <c r="A1485" t="s">
        <v>1515</v>
      </c>
      <c r="B1485">
        <v>1962</v>
      </c>
      <c r="C1485">
        <f t="shared" si="93"/>
        <v>10</v>
      </c>
      <c r="D1485" t="str">
        <f t="shared" si="94"/>
        <v>16-10-1962</v>
      </c>
      <c r="E1485" t="s">
        <v>36</v>
      </c>
      <c r="F1485" s="14" t="str">
        <f t="shared" si="92"/>
        <v>16-Oct-1962</v>
      </c>
      <c r="G1485">
        <v>16</v>
      </c>
      <c r="H1485">
        <f t="shared" si="95"/>
        <v>60</v>
      </c>
      <c r="I1485">
        <v>0</v>
      </c>
      <c r="J1485" s="7">
        <v>12523.6</v>
      </c>
      <c r="K1485" t="s">
        <v>12</v>
      </c>
      <c r="L1485" t="s">
        <v>12</v>
      </c>
      <c r="M1485" t="s">
        <v>23</v>
      </c>
    </row>
    <row r="1486" spans="1:13" x14ac:dyDescent="0.25">
      <c r="A1486" t="s">
        <v>1516</v>
      </c>
      <c r="B1486">
        <v>1961</v>
      </c>
      <c r="C1486">
        <f t="shared" si="93"/>
        <v>11</v>
      </c>
      <c r="D1486" t="str">
        <f t="shared" si="94"/>
        <v>28-11-1961</v>
      </c>
      <c r="E1486" t="s">
        <v>15</v>
      </c>
      <c r="F1486" s="14" t="str">
        <f t="shared" si="92"/>
        <v>28-Nov-1961</v>
      </c>
      <c r="G1486">
        <v>28</v>
      </c>
      <c r="H1486">
        <f t="shared" si="95"/>
        <v>61</v>
      </c>
      <c r="I1486">
        <v>0</v>
      </c>
      <c r="J1486" s="7">
        <v>12557.61</v>
      </c>
      <c r="K1486" t="s">
        <v>12</v>
      </c>
      <c r="L1486" t="s">
        <v>12</v>
      </c>
      <c r="M1486" t="s">
        <v>13</v>
      </c>
    </row>
    <row r="1487" spans="1:13" x14ac:dyDescent="0.25">
      <c r="A1487" t="s">
        <v>1517</v>
      </c>
      <c r="B1487">
        <v>1961</v>
      </c>
      <c r="C1487">
        <f t="shared" si="93"/>
        <v>11</v>
      </c>
      <c r="D1487" t="str">
        <f t="shared" si="94"/>
        <v>28-11-1961</v>
      </c>
      <c r="E1487" t="s">
        <v>15</v>
      </c>
      <c r="F1487" s="14" t="str">
        <f t="shared" si="92"/>
        <v>28-Nov-1961</v>
      </c>
      <c r="G1487">
        <v>28</v>
      </c>
      <c r="H1487">
        <f t="shared" si="95"/>
        <v>61</v>
      </c>
      <c r="I1487">
        <v>0</v>
      </c>
      <c r="J1487" s="7">
        <v>12574.05</v>
      </c>
      <c r="K1487" t="s">
        <v>12</v>
      </c>
      <c r="L1487" t="s">
        <v>16</v>
      </c>
      <c r="M1487" t="s">
        <v>41</v>
      </c>
    </row>
    <row r="1488" spans="1:13" x14ac:dyDescent="0.25">
      <c r="A1488" t="s">
        <v>1518</v>
      </c>
      <c r="B1488">
        <v>1969</v>
      </c>
      <c r="C1488">
        <f t="shared" si="93"/>
        <v>11</v>
      </c>
      <c r="D1488" t="str">
        <f t="shared" si="94"/>
        <v>26-11-1969</v>
      </c>
      <c r="E1488" t="s">
        <v>15</v>
      </c>
      <c r="F1488" s="14" t="str">
        <f t="shared" si="92"/>
        <v>26-Nov-1969</v>
      </c>
      <c r="G1488">
        <v>26</v>
      </c>
      <c r="H1488">
        <f t="shared" si="95"/>
        <v>53</v>
      </c>
      <c r="I1488">
        <v>0</v>
      </c>
      <c r="J1488" s="7">
        <v>12579.92</v>
      </c>
      <c r="K1488" t="s">
        <v>12</v>
      </c>
      <c r="L1488" t="s">
        <v>16</v>
      </c>
      <c r="M1488" t="s">
        <v>199</v>
      </c>
    </row>
    <row r="1489" spans="1:13" x14ac:dyDescent="0.25">
      <c r="A1489" t="s">
        <v>1519</v>
      </c>
      <c r="B1489">
        <v>1970</v>
      </c>
      <c r="C1489">
        <f t="shared" si="93"/>
        <v>6</v>
      </c>
      <c r="D1489" t="str">
        <f t="shared" si="94"/>
        <v>18-6-1970</v>
      </c>
      <c r="E1489" t="s">
        <v>18</v>
      </c>
      <c r="F1489" s="14" t="str">
        <f t="shared" si="92"/>
        <v>18-Jun-1970</v>
      </c>
      <c r="G1489">
        <v>18</v>
      </c>
      <c r="H1489">
        <f t="shared" si="95"/>
        <v>52</v>
      </c>
      <c r="I1489">
        <v>5</v>
      </c>
      <c r="J1489" s="7">
        <v>12592.53</v>
      </c>
      <c r="K1489" t="s">
        <v>12</v>
      </c>
      <c r="L1489" t="s">
        <v>11</v>
      </c>
      <c r="M1489" t="s">
        <v>13</v>
      </c>
    </row>
    <row r="1490" spans="1:13" x14ac:dyDescent="0.25">
      <c r="A1490" t="s">
        <v>1520</v>
      </c>
      <c r="B1490">
        <v>1988</v>
      </c>
      <c r="C1490">
        <f t="shared" si="93"/>
        <v>8</v>
      </c>
      <c r="D1490" t="str">
        <f t="shared" si="94"/>
        <v>11-8-1988</v>
      </c>
      <c r="E1490" t="s">
        <v>34</v>
      </c>
      <c r="F1490" s="14" t="str">
        <f t="shared" si="92"/>
        <v>11-Aug-1988</v>
      </c>
      <c r="G1490">
        <v>11</v>
      </c>
      <c r="H1490">
        <f t="shared" si="95"/>
        <v>34</v>
      </c>
      <c r="I1490">
        <v>3</v>
      </c>
      <c r="J1490" s="7">
        <v>12600.46</v>
      </c>
      <c r="K1490" t="s">
        <v>12</v>
      </c>
      <c r="L1490" t="s">
        <v>16</v>
      </c>
      <c r="M1490" t="s">
        <v>248</v>
      </c>
    </row>
    <row r="1491" spans="1:13" x14ac:dyDescent="0.25">
      <c r="A1491" t="s">
        <v>1521</v>
      </c>
      <c r="B1491">
        <v>1998</v>
      </c>
      <c r="C1491">
        <f t="shared" si="93"/>
        <v>11</v>
      </c>
      <c r="D1491" t="str">
        <f t="shared" si="94"/>
        <v>18-11-1998</v>
      </c>
      <c r="E1491" t="s">
        <v>15</v>
      </c>
      <c r="F1491" s="14" t="str">
        <f t="shared" si="92"/>
        <v>18-Nov-1998</v>
      </c>
      <c r="G1491">
        <v>18</v>
      </c>
      <c r="H1491">
        <f t="shared" si="95"/>
        <v>24</v>
      </c>
      <c r="I1491">
        <v>1</v>
      </c>
      <c r="J1491" s="7">
        <v>12609.89</v>
      </c>
      <c r="K1491" t="s">
        <v>12</v>
      </c>
      <c r="L1491" t="s">
        <v>12</v>
      </c>
      <c r="M1491" t="s">
        <v>23</v>
      </c>
    </row>
    <row r="1492" spans="1:13" x14ac:dyDescent="0.25">
      <c r="A1492" t="s">
        <v>1522</v>
      </c>
      <c r="B1492">
        <v>1963</v>
      </c>
      <c r="C1492">
        <f t="shared" si="93"/>
        <v>8</v>
      </c>
      <c r="D1492" t="str">
        <f t="shared" si="94"/>
        <v>19-8-1963</v>
      </c>
      <c r="E1492" t="s">
        <v>34</v>
      </c>
      <c r="F1492" s="14" t="str">
        <f t="shared" si="92"/>
        <v>19-Aug-1963</v>
      </c>
      <c r="G1492">
        <v>19</v>
      </c>
      <c r="H1492">
        <f t="shared" si="95"/>
        <v>59</v>
      </c>
      <c r="I1492">
        <v>0</v>
      </c>
      <c r="J1492" s="7">
        <v>12622.18</v>
      </c>
      <c r="K1492" t="s">
        <v>12</v>
      </c>
      <c r="L1492" t="s">
        <v>16</v>
      </c>
      <c r="M1492" t="s">
        <v>23</v>
      </c>
    </row>
    <row r="1493" spans="1:13" x14ac:dyDescent="0.25">
      <c r="A1493" t="s">
        <v>1523</v>
      </c>
      <c r="B1493">
        <v>1970</v>
      </c>
      <c r="C1493">
        <f t="shared" si="93"/>
        <v>12</v>
      </c>
      <c r="D1493" t="str">
        <f t="shared" si="94"/>
        <v>28-12-1970</v>
      </c>
      <c r="E1493" t="s">
        <v>30</v>
      </c>
      <c r="F1493" s="14" t="str">
        <f t="shared" si="92"/>
        <v>28-Dec-1970</v>
      </c>
      <c r="G1493">
        <v>28</v>
      </c>
      <c r="H1493">
        <f t="shared" si="95"/>
        <v>52</v>
      </c>
      <c r="I1493">
        <v>0</v>
      </c>
      <c r="J1493" s="7">
        <v>12624.74</v>
      </c>
      <c r="K1493" t="s">
        <v>12</v>
      </c>
      <c r="L1493" t="s">
        <v>16</v>
      </c>
      <c r="M1493" t="s">
        <v>23</v>
      </c>
    </row>
    <row r="1494" spans="1:13" x14ac:dyDescent="0.25">
      <c r="A1494" t="s">
        <v>1524</v>
      </c>
      <c r="B1494">
        <v>1965</v>
      </c>
      <c r="C1494">
        <f t="shared" si="93"/>
        <v>10</v>
      </c>
      <c r="D1494" t="str">
        <f t="shared" si="94"/>
        <v>4-10-1965</v>
      </c>
      <c r="E1494" t="s">
        <v>36</v>
      </c>
      <c r="F1494" s="14" t="str">
        <f t="shared" si="92"/>
        <v>4-Oct-1965</v>
      </c>
      <c r="G1494">
        <v>4</v>
      </c>
      <c r="H1494">
        <f t="shared" si="95"/>
        <v>57</v>
      </c>
      <c r="I1494">
        <v>2</v>
      </c>
      <c r="J1494" s="7">
        <v>12629.17</v>
      </c>
      <c r="K1494" t="s">
        <v>12</v>
      </c>
      <c r="L1494" t="s">
        <v>16</v>
      </c>
      <c r="M1494" t="s">
        <v>13</v>
      </c>
    </row>
    <row r="1495" spans="1:13" x14ac:dyDescent="0.25">
      <c r="A1495" t="s">
        <v>1525</v>
      </c>
      <c r="B1495">
        <v>1962</v>
      </c>
      <c r="C1495">
        <f t="shared" si="93"/>
        <v>11</v>
      </c>
      <c r="D1495" t="str">
        <f t="shared" si="94"/>
        <v>22-11-1962</v>
      </c>
      <c r="E1495" t="s">
        <v>15</v>
      </c>
      <c r="F1495" s="14" t="str">
        <f t="shared" si="92"/>
        <v>22-Nov-1962</v>
      </c>
      <c r="G1495">
        <v>22</v>
      </c>
      <c r="H1495">
        <f t="shared" si="95"/>
        <v>60</v>
      </c>
      <c r="I1495">
        <v>0</v>
      </c>
      <c r="J1495" s="7">
        <v>12629.9</v>
      </c>
      <c r="K1495" t="s">
        <v>12</v>
      </c>
      <c r="L1495" t="s">
        <v>12</v>
      </c>
      <c r="M1495" t="s">
        <v>13</v>
      </c>
    </row>
    <row r="1496" spans="1:13" x14ac:dyDescent="0.25">
      <c r="A1496" t="s">
        <v>1526</v>
      </c>
      <c r="B1496">
        <v>1962</v>
      </c>
      <c r="C1496">
        <f t="shared" si="93"/>
        <v>7</v>
      </c>
      <c r="D1496" t="str">
        <f t="shared" si="94"/>
        <v>22-7-1962</v>
      </c>
      <c r="E1496" t="s">
        <v>10</v>
      </c>
      <c r="F1496" s="14" t="str">
        <f t="shared" si="92"/>
        <v>22-Jul-1962</v>
      </c>
      <c r="G1496">
        <v>22</v>
      </c>
      <c r="H1496">
        <f t="shared" si="95"/>
        <v>60</v>
      </c>
      <c r="I1496">
        <v>0</v>
      </c>
      <c r="J1496" s="7">
        <v>12638.2</v>
      </c>
      <c r="K1496" t="s">
        <v>12</v>
      </c>
      <c r="L1496" t="s">
        <v>16</v>
      </c>
      <c r="M1496" t="s">
        <v>41</v>
      </c>
    </row>
    <row r="1497" spans="1:13" x14ac:dyDescent="0.25">
      <c r="A1497" t="s">
        <v>1527</v>
      </c>
      <c r="B1497">
        <v>1972</v>
      </c>
      <c r="C1497">
        <f t="shared" si="93"/>
        <v>9</v>
      </c>
      <c r="D1497" t="str">
        <f t="shared" si="94"/>
        <v>5-9-1972</v>
      </c>
      <c r="E1497" t="s">
        <v>20</v>
      </c>
      <c r="F1497" s="14" t="str">
        <f t="shared" si="92"/>
        <v>5-Sep-1972</v>
      </c>
      <c r="G1497">
        <v>5</v>
      </c>
      <c r="H1497">
        <f t="shared" si="95"/>
        <v>50</v>
      </c>
      <c r="I1497">
        <v>0</v>
      </c>
      <c r="J1497" s="7">
        <v>12640.24</v>
      </c>
      <c r="K1497" t="s">
        <v>12</v>
      </c>
      <c r="L1497" t="s">
        <v>16</v>
      </c>
      <c r="M1497" t="s">
        <v>41</v>
      </c>
    </row>
    <row r="1498" spans="1:13" x14ac:dyDescent="0.25">
      <c r="A1498" t="s">
        <v>1528</v>
      </c>
      <c r="B1498">
        <v>1966</v>
      </c>
      <c r="C1498">
        <f t="shared" si="93"/>
        <v>12</v>
      </c>
      <c r="D1498" t="str">
        <f t="shared" si="94"/>
        <v>17-12-1966</v>
      </c>
      <c r="E1498" t="s">
        <v>30</v>
      </c>
      <c r="F1498" s="14" t="str">
        <f t="shared" si="92"/>
        <v>17-Dec-1966</v>
      </c>
      <c r="G1498">
        <v>17</v>
      </c>
      <c r="H1498">
        <f t="shared" si="95"/>
        <v>56</v>
      </c>
      <c r="I1498">
        <v>2</v>
      </c>
      <c r="J1498" s="7">
        <v>12643.38</v>
      </c>
      <c r="K1498" t="s">
        <v>12</v>
      </c>
      <c r="L1498" t="s">
        <v>16</v>
      </c>
      <c r="M1498" t="s">
        <v>23</v>
      </c>
    </row>
    <row r="1499" spans="1:13" x14ac:dyDescent="0.25">
      <c r="A1499" t="s">
        <v>1529</v>
      </c>
      <c r="B1499">
        <v>1962</v>
      </c>
      <c r="C1499">
        <f t="shared" si="93"/>
        <v>7</v>
      </c>
      <c r="D1499" t="str">
        <f t="shared" si="94"/>
        <v>11-7-1962</v>
      </c>
      <c r="E1499" t="s">
        <v>10</v>
      </c>
      <c r="F1499" s="14" t="str">
        <f t="shared" si="92"/>
        <v>11-Jul-1962</v>
      </c>
      <c r="G1499">
        <v>11</v>
      </c>
      <c r="H1499">
        <f t="shared" si="95"/>
        <v>60</v>
      </c>
      <c r="I1499">
        <v>0</v>
      </c>
      <c r="J1499" s="7">
        <v>12644.59</v>
      </c>
      <c r="K1499" t="s">
        <v>12</v>
      </c>
      <c r="L1499" t="s">
        <v>11</v>
      </c>
      <c r="M1499" t="s">
        <v>41</v>
      </c>
    </row>
    <row r="1500" spans="1:13" x14ac:dyDescent="0.25">
      <c r="A1500" t="s">
        <v>1530</v>
      </c>
      <c r="B1500">
        <v>1965</v>
      </c>
      <c r="C1500">
        <f t="shared" si="93"/>
        <v>9</v>
      </c>
      <c r="D1500" t="str">
        <f t="shared" si="94"/>
        <v>14-9-1965</v>
      </c>
      <c r="E1500" t="s">
        <v>20</v>
      </c>
      <c r="F1500" s="14" t="str">
        <f t="shared" si="92"/>
        <v>14-Sep-1965</v>
      </c>
      <c r="G1500">
        <v>14</v>
      </c>
      <c r="H1500">
        <f t="shared" si="95"/>
        <v>57</v>
      </c>
      <c r="I1500">
        <v>2</v>
      </c>
      <c r="J1500" s="7">
        <v>12646.21</v>
      </c>
      <c r="K1500" t="s">
        <v>12</v>
      </c>
      <c r="L1500" t="s">
        <v>11</v>
      </c>
      <c r="M1500" t="s">
        <v>41</v>
      </c>
    </row>
    <row r="1501" spans="1:13" x14ac:dyDescent="0.25">
      <c r="A1501" t="s">
        <v>1531</v>
      </c>
      <c r="B1501">
        <v>1962</v>
      </c>
      <c r="C1501">
        <f t="shared" si="93"/>
        <v>8</v>
      </c>
      <c r="D1501" t="str">
        <f t="shared" si="94"/>
        <v>27-8-1962</v>
      </c>
      <c r="E1501" t="s">
        <v>34</v>
      </c>
      <c r="F1501" s="14" t="str">
        <f t="shared" si="92"/>
        <v>27-Aug-1962</v>
      </c>
      <c r="G1501">
        <v>27</v>
      </c>
      <c r="H1501">
        <f t="shared" si="95"/>
        <v>60</v>
      </c>
      <c r="I1501">
        <v>0</v>
      </c>
      <c r="J1501" s="7">
        <v>12648.7</v>
      </c>
      <c r="K1501" t="s">
        <v>12</v>
      </c>
      <c r="L1501" t="s">
        <v>11</v>
      </c>
      <c r="M1501" t="s">
        <v>13</v>
      </c>
    </row>
    <row r="1502" spans="1:13" x14ac:dyDescent="0.25">
      <c r="A1502" t="s">
        <v>1532</v>
      </c>
      <c r="B1502">
        <v>1974</v>
      </c>
      <c r="C1502">
        <f t="shared" si="93"/>
        <v>9</v>
      </c>
      <c r="D1502" t="str">
        <f t="shared" si="94"/>
        <v>24-9-1974</v>
      </c>
      <c r="E1502" t="s">
        <v>20</v>
      </c>
      <c r="F1502" s="14" t="str">
        <f t="shared" si="92"/>
        <v>24-Sep-1974</v>
      </c>
      <c r="G1502">
        <v>24</v>
      </c>
      <c r="H1502">
        <f t="shared" si="95"/>
        <v>48</v>
      </c>
      <c r="I1502">
        <v>0</v>
      </c>
      <c r="J1502" s="7">
        <v>12697.48</v>
      </c>
      <c r="K1502" t="s">
        <v>12</v>
      </c>
      <c r="L1502" t="s">
        <v>12</v>
      </c>
      <c r="M1502" t="s">
        <v>299</v>
      </c>
    </row>
    <row r="1503" spans="1:13" x14ac:dyDescent="0.25">
      <c r="A1503" t="s">
        <v>1533</v>
      </c>
      <c r="B1503">
        <v>1992</v>
      </c>
      <c r="C1503">
        <f t="shared" si="93"/>
        <v>7</v>
      </c>
      <c r="D1503" t="str">
        <f t="shared" si="94"/>
        <v>7-7-1992</v>
      </c>
      <c r="E1503" t="s">
        <v>10</v>
      </c>
      <c r="F1503" s="14" t="str">
        <f t="shared" si="92"/>
        <v>7-Jul-1992</v>
      </c>
      <c r="G1503">
        <v>7</v>
      </c>
      <c r="H1503">
        <f t="shared" si="95"/>
        <v>30</v>
      </c>
      <c r="I1503">
        <v>0</v>
      </c>
      <c r="J1503" s="7">
        <v>12699.56</v>
      </c>
      <c r="K1503" t="s">
        <v>12</v>
      </c>
      <c r="L1503" t="s">
        <v>11</v>
      </c>
      <c r="M1503" t="s">
        <v>41</v>
      </c>
    </row>
    <row r="1504" spans="1:13" x14ac:dyDescent="0.25">
      <c r="A1504" t="s">
        <v>1534</v>
      </c>
      <c r="B1504">
        <v>1964</v>
      </c>
      <c r="C1504">
        <f t="shared" si="93"/>
        <v>11</v>
      </c>
      <c r="D1504" t="str">
        <f t="shared" si="94"/>
        <v>28-11-1964</v>
      </c>
      <c r="E1504" t="s">
        <v>15</v>
      </c>
      <c r="F1504" s="14" t="str">
        <f t="shared" si="92"/>
        <v>28-Nov-1964</v>
      </c>
      <c r="G1504">
        <v>28</v>
      </c>
      <c r="H1504">
        <f t="shared" si="95"/>
        <v>58</v>
      </c>
      <c r="I1504">
        <v>0</v>
      </c>
      <c r="J1504" s="7">
        <v>12700.63</v>
      </c>
      <c r="K1504" t="s">
        <v>12</v>
      </c>
      <c r="L1504" t="s">
        <v>12</v>
      </c>
      <c r="M1504" t="s">
        <v>41</v>
      </c>
    </row>
    <row r="1505" spans="1:13" x14ac:dyDescent="0.25">
      <c r="A1505" t="s">
        <v>1535</v>
      </c>
      <c r="B1505">
        <v>1970</v>
      </c>
      <c r="C1505">
        <f t="shared" si="93"/>
        <v>7</v>
      </c>
      <c r="D1505" t="str">
        <f t="shared" si="94"/>
        <v>8-7-1970</v>
      </c>
      <c r="E1505" t="s">
        <v>10</v>
      </c>
      <c r="F1505" s="14" t="str">
        <f t="shared" si="92"/>
        <v>8-Jul-1970</v>
      </c>
      <c r="G1505">
        <v>8</v>
      </c>
      <c r="H1505">
        <f t="shared" si="95"/>
        <v>52</v>
      </c>
      <c r="I1505">
        <v>0</v>
      </c>
      <c r="J1505" s="7">
        <v>12713</v>
      </c>
      <c r="K1505" t="s">
        <v>12</v>
      </c>
      <c r="L1505" t="s">
        <v>16</v>
      </c>
      <c r="M1505" t="s">
        <v>41</v>
      </c>
    </row>
    <row r="1506" spans="1:13" x14ac:dyDescent="0.25">
      <c r="A1506" t="s">
        <v>1536</v>
      </c>
      <c r="B1506">
        <v>1988</v>
      </c>
      <c r="C1506">
        <f t="shared" si="93"/>
        <v>7</v>
      </c>
      <c r="D1506" t="str">
        <f t="shared" si="94"/>
        <v>17-7-1988</v>
      </c>
      <c r="E1506" t="s">
        <v>10</v>
      </c>
      <c r="F1506" s="14" t="str">
        <f t="shared" si="92"/>
        <v>17-Jul-1988</v>
      </c>
      <c r="G1506">
        <v>17</v>
      </c>
      <c r="H1506">
        <f t="shared" si="95"/>
        <v>34</v>
      </c>
      <c r="I1506">
        <v>3</v>
      </c>
      <c r="J1506" s="7">
        <v>12718.21</v>
      </c>
      <c r="K1506" t="s">
        <v>12</v>
      </c>
      <c r="L1506" t="s">
        <v>16</v>
      </c>
      <c r="M1506" t="s">
        <v>534</v>
      </c>
    </row>
    <row r="1507" spans="1:13" x14ac:dyDescent="0.25">
      <c r="A1507" t="s">
        <v>1537</v>
      </c>
      <c r="B1507">
        <v>1962</v>
      </c>
      <c r="C1507">
        <f t="shared" si="93"/>
        <v>9</v>
      </c>
      <c r="D1507" t="str">
        <f t="shared" si="94"/>
        <v>2-9-1962</v>
      </c>
      <c r="E1507" t="s">
        <v>20</v>
      </c>
      <c r="F1507" s="14" t="str">
        <f t="shared" si="92"/>
        <v>2-Sep-1962</v>
      </c>
      <c r="G1507">
        <v>2</v>
      </c>
      <c r="H1507">
        <f t="shared" si="95"/>
        <v>60</v>
      </c>
      <c r="I1507">
        <v>0</v>
      </c>
      <c r="J1507" s="7">
        <v>12731</v>
      </c>
      <c r="K1507" t="s">
        <v>12</v>
      </c>
      <c r="L1507" t="s">
        <v>12</v>
      </c>
      <c r="M1507" t="s">
        <v>167</v>
      </c>
    </row>
    <row r="1508" spans="1:13" x14ac:dyDescent="0.25">
      <c r="A1508" t="s">
        <v>1538</v>
      </c>
      <c r="B1508">
        <v>1962</v>
      </c>
      <c r="C1508">
        <f t="shared" si="93"/>
        <v>10</v>
      </c>
      <c r="D1508" t="str">
        <f t="shared" si="94"/>
        <v>1-10-1962</v>
      </c>
      <c r="E1508" t="s">
        <v>36</v>
      </c>
      <c r="F1508" s="14" t="str">
        <f t="shared" si="92"/>
        <v>1-Oct-1962</v>
      </c>
      <c r="G1508">
        <v>1</v>
      </c>
      <c r="H1508">
        <f t="shared" si="95"/>
        <v>60</v>
      </c>
      <c r="I1508">
        <v>0</v>
      </c>
      <c r="J1508" s="7">
        <v>12741.17</v>
      </c>
      <c r="K1508" t="s">
        <v>12</v>
      </c>
      <c r="L1508" t="s">
        <v>16</v>
      </c>
      <c r="M1508" t="s">
        <v>355</v>
      </c>
    </row>
    <row r="1509" spans="1:13" x14ac:dyDescent="0.25">
      <c r="A1509" t="s">
        <v>1539</v>
      </c>
      <c r="B1509">
        <v>1975</v>
      </c>
      <c r="C1509">
        <f t="shared" si="93"/>
        <v>9</v>
      </c>
      <c r="D1509" t="str">
        <f t="shared" si="94"/>
        <v>25-9-1975</v>
      </c>
      <c r="E1509" t="s">
        <v>20</v>
      </c>
      <c r="F1509" s="14" t="str">
        <f t="shared" si="92"/>
        <v>25-Sep-1975</v>
      </c>
      <c r="G1509">
        <v>25</v>
      </c>
      <c r="H1509">
        <f t="shared" si="95"/>
        <v>47</v>
      </c>
      <c r="I1509">
        <v>1</v>
      </c>
      <c r="J1509" s="7">
        <v>12770.27</v>
      </c>
      <c r="K1509" t="s">
        <v>12</v>
      </c>
      <c r="L1509" t="s">
        <v>12</v>
      </c>
      <c r="M1509" t="s">
        <v>299</v>
      </c>
    </row>
    <row r="1510" spans="1:13" x14ac:dyDescent="0.25">
      <c r="A1510" t="s">
        <v>1540</v>
      </c>
      <c r="B1510">
        <v>1972</v>
      </c>
      <c r="C1510">
        <f t="shared" si="93"/>
        <v>10</v>
      </c>
      <c r="D1510" t="str">
        <f t="shared" si="94"/>
        <v>7-10-1972</v>
      </c>
      <c r="E1510" t="s">
        <v>36</v>
      </c>
      <c r="F1510" s="14" t="str">
        <f t="shared" si="92"/>
        <v>7-Oct-1972</v>
      </c>
      <c r="G1510">
        <v>7</v>
      </c>
      <c r="H1510">
        <f t="shared" si="95"/>
        <v>50</v>
      </c>
      <c r="I1510">
        <v>0</v>
      </c>
      <c r="J1510" s="7">
        <v>12776.05</v>
      </c>
      <c r="K1510" t="s">
        <v>12</v>
      </c>
      <c r="L1510" t="s">
        <v>12</v>
      </c>
      <c r="M1510" t="s">
        <v>534</v>
      </c>
    </row>
    <row r="1511" spans="1:13" x14ac:dyDescent="0.25">
      <c r="A1511" t="s">
        <v>1541</v>
      </c>
      <c r="B1511">
        <v>1963</v>
      </c>
      <c r="C1511">
        <f t="shared" si="93"/>
        <v>12</v>
      </c>
      <c r="D1511" t="str">
        <f t="shared" si="94"/>
        <v>5-12-1963</v>
      </c>
      <c r="E1511" t="s">
        <v>30</v>
      </c>
      <c r="F1511" s="14" t="str">
        <f t="shared" si="92"/>
        <v>5-Dec-1963</v>
      </c>
      <c r="G1511">
        <v>5</v>
      </c>
      <c r="H1511">
        <f t="shared" si="95"/>
        <v>59</v>
      </c>
      <c r="I1511">
        <v>0</v>
      </c>
      <c r="J1511" s="7">
        <v>12788.03</v>
      </c>
      <c r="K1511" t="s">
        <v>12</v>
      </c>
      <c r="L1511" t="s">
        <v>12</v>
      </c>
      <c r="M1511" t="s">
        <v>199</v>
      </c>
    </row>
    <row r="1512" spans="1:13" x14ac:dyDescent="0.25">
      <c r="A1512" t="s">
        <v>1542</v>
      </c>
      <c r="B1512">
        <v>1983</v>
      </c>
      <c r="C1512">
        <f t="shared" si="93"/>
        <v>10</v>
      </c>
      <c r="D1512" t="str">
        <f t="shared" si="94"/>
        <v>29-10-1983</v>
      </c>
      <c r="E1512" t="s">
        <v>36</v>
      </c>
      <c r="F1512" s="14" t="str">
        <f t="shared" si="92"/>
        <v>29-Oct-1983</v>
      </c>
      <c r="G1512">
        <v>29</v>
      </c>
      <c r="H1512">
        <f t="shared" si="95"/>
        <v>39</v>
      </c>
      <c r="I1512">
        <v>3</v>
      </c>
      <c r="J1512" s="7">
        <v>12788.18</v>
      </c>
      <c r="K1512" t="s">
        <v>12</v>
      </c>
      <c r="L1512" t="s">
        <v>16</v>
      </c>
      <c r="M1512" t="s">
        <v>534</v>
      </c>
    </row>
    <row r="1513" spans="1:13" x14ac:dyDescent="0.25">
      <c r="A1513" t="s">
        <v>1543</v>
      </c>
      <c r="B1513">
        <v>1978</v>
      </c>
      <c r="C1513">
        <f t="shared" si="93"/>
        <v>7</v>
      </c>
      <c r="D1513" t="str">
        <f t="shared" si="94"/>
        <v>24-7-1978</v>
      </c>
      <c r="E1513" t="s">
        <v>10</v>
      </c>
      <c r="F1513" s="14" t="str">
        <f t="shared" si="92"/>
        <v>24-Jul-1978</v>
      </c>
      <c r="G1513">
        <v>24</v>
      </c>
      <c r="H1513">
        <f t="shared" si="95"/>
        <v>44</v>
      </c>
      <c r="I1513">
        <v>0</v>
      </c>
      <c r="J1513" s="7">
        <v>12797.21</v>
      </c>
      <c r="K1513" t="s">
        <v>12</v>
      </c>
      <c r="L1513" t="s">
        <v>16</v>
      </c>
      <c r="M1513" t="s">
        <v>246</v>
      </c>
    </row>
    <row r="1514" spans="1:13" x14ac:dyDescent="0.25">
      <c r="A1514" t="s">
        <v>1544</v>
      </c>
      <c r="B1514">
        <v>1963</v>
      </c>
      <c r="C1514">
        <f t="shared" si="93"/>
        <v>7</v>
      </c>
      <c r="D1514" t="str">
        <f t="shared" si="94"/>
        <v>20-7-1963</v>
      </c>
      <c r="E1514" t="s">
        <v>10</v>
      </c>
      <c r="F1514" s="14" t="str">
        <f t="shared" si="92"/>
        <v>20-Jul-1963</v>
      </c>
      <c r="G1514">
        <v>20</v>
      </c>
      <c r="H1514">
        <f t="shared" si="95"/>
        <v>59</v>
      </c>
      <c r="I1514">
        <v>0</v>
      </c>
      <c r="J1514" s="7">
        <v>12815.44</v>
      </c>
      <c r="K1514" t="s">
        <v>12</v>
      </c>
      <c r="L1514" t="s">
        <v>12</v>
      </c>
      <c r="M1514" t="s">
        <v>246</v>
      </c>
    </row>
    <row r="1515" spans="1:13" x14ac:dyDescent="0.25">
      <c r="A1515" t="s">
        <v>1545</v>
      </c>
      <c r="B1515">
        <v>1967</v>
      </c>
      <c r="C1515">
        <f t="shared" si="93"/>
        <v>9</v>
      </c>
      <c r="D1515" t="str">
        <f t="shared" si="94"/>
        <v>25-9-1967</v>
      </c>
      <c r="E1515" t="s">
        <v>20</v>
      </c>
      <c r="F1515" s="14" t="str">
        <f t="shared" si="92"/>
        <v>25-Sep-1967</v>
      </c>
      <c r="G1515">
        <v>25</v>
      </c>
      <c r="H1515">
        <f t="shared" si="95"/>
        <v>55</v>
      </c>
      <c r="I1515">
        <v>0</v>
      </c>
      <c r="J1515" s="7">
        <v>12823.25</v>
      </c>
      <c r="K1515" t="s">
        <v>12</v>
      </c>
      <c r="L1515" t="s">
        <v>12</v>
      </c>
      <c r="M1515" t="s">
        <v>299</v>
      </c>
    </row>
    <row r="1516" spans="1:13" x14ac:dyDescent="0.25">
      <c r="A1516" t="s">
        <v>1546</v>
      </c>
      <c r="B1516">
        <v>2004</v>
      </c>
      <c r="C1516">
        <f t="shared" si="93"/>
        <v>11</v>
      </c>
      <c r="D1516" t="str">
        <f t="shared" si="94"/>
        <v>9-11-2004</v>
      </c>
      <c r="E1516" t="s">
        <v>15</v>
      </c>
      <c r="F1516" s="14" t="str">
        <f t="shared" si="92"/>
        <v>9-Nov-2004</v>
      </c>
      <c r="G1516">
        <v>9</v>
      </c>
      <c r="H1516">
        <f t="shared" si="95"/>
        <v>18</v>
      </c>
      <c r="I1516">
        <v>2</v>
      </c>
      <c r="J1516" s="7">
        <v>12829.46</v>
      </c>
      <c r="K1516" t="s">
        <v>12</v>
      </c>
      <c r="L1516" t="s">
        <v>12</v>
      </c>
      <c r="M1516" t="s">
        <v>167</v>
      </c>
    </row>
    <row r="1517" spans="1:13" x14ac:dyDescent="0.25">
      <c r="A1517" t="s">
        <v>1547</v>
      </c>
      <c r="B1517">
        <v>1993</v>
      </c>
      <c r="C1517">
        <f t="shared" si="93"/>
        <v>9</v>
      </c>
      <c r="D1517" t="str">
        <f t="shared" si="94"/>
        <v>27-9-1993</v>
      </c>
      <c r="E1517" t="s">
        <v>20</v>
      </c>
      <c r="F1517" s="14" t="str">
        <f t="shared" si="92"/>
        <v>27-Sep-1993</v>
      </c>
      <c r="G1517">
        <v>27</v>
      </c>
      <c r="H1517">
        <f t="shared" si="95"/>
        <v>29</v>
      </c>
      <c r="I1517">
        <v>0</v>
      </c>
      <c r="J1517" s="7">
        <v>12847.24</v>
      </c>
      <c r="K1517" t="s">
        <v>12</v>
      </c>
      <c r="L1517" t="s">
        <v>11</v>
      </c>
      <c r="M1517" t="s">
        <v>23</v>
      </c>
    </row>
    <row r="1518" spans="1:13" x14ac:dyDescent="0.25">
      <c r="A1518" t="s">
        <v>1548</v>
      </c>
      <c r="B1518">
        <v>1973</v>
      </c>
      <c r="C1518">
        <f t="shared" si="93"/>
        <v>9</v>
      </c>
      <c r="D1518" t="str">
        <f t="shared" si="94"/>
        <v>22-9-1973</v>
      </c>
      <c r="E1518" t="s">
        <v>20</v>
      </c>
      <c r="F1518" s="14" t="str">
        <f t="shared" si="92"/>
        <v>22-Sep-1973</v>
      </c>
      <c r="G1518">
        <v>22</v>
      </c>
      <c r="H1518">
        <f t="shared" si="95"/>
        <v>49</v>
      </c>
      <c r="I1518">
        <v>0</v>
      </c>
      <c r="J1518" s="7">
        <v>12852.37</v>
      </c>
      <c r="K1518" t="s">
        <v>12</v>
      </c>
      <c r="L1518" t="s">
        <v>16</v>
      </c>
      <c r="M1518" t="s">
        <v>23</v>
      </c>
    </row>
    <row r="1519" spans="1:13" x14ac:dyDescent="0.25">
      <c r="A1519" t="s">
        <v>1549</v>
      </c>
      <c r="B1519">
        <v>1963</v>
      </c>
      <c r="C1519">
        <f t="shared" si="93"/>
        <v>9</v>
      </c>
      <c r="D1519" t="str">
        <f t="shared" si="94"/>
        <v>27-9-1963</v>
      </c>
      <c r="E1519" t="s">
        <v>20</v>
      </c>
      <c r="F1519" s="14" t="str">
        <f t="shared" si="92"/>
        <v>27-Sep-1963</v>
      </c>
      <c r="G1519">
        <v>27</v>
      </c>
      <c r="H1519">
        <f t="shared" si="95"/>
        <v>59</v>
      </c>
      <c r="I1519">
        <v>0</v>
      </c>
      <c r="J1519" s="7">
        <v>12856.84</v>
      </c>
      <c r="K1519" t="s">
        <v>12</v>
      </c>
      <c r="L1519" t="s">
        <v>12</v>
      </c>
      <c r="M1519" t="s">
        <v>299</v>
      </c>
    </row>
    <row r="1520" spans="1:13" x14ac:dyDescent="0.25">
      <c r="A1520" t="s">
        <v>1550</v>
      </c>
      <c r="B1520">
        <v>1984</v>
      </c>
      <c r="C1520">
        <f t="shared" si="93"/>
        <v>8</v>
      </c>
      <c r="D1520" t="str">
        <f t="shared" si="94"/>
        <v>6-8-1984</v>
      </c>
      <c r="E1520" t="s">
        <v>34</v>
      </c>
      <c r="F1520" s="14" t="str">
        <f t="shared" si="92"/>
        <v>6-Aug-1984</v>
      </c>
      <c r="G1520">
        <v>6</v>
      </c>
      <c r="H1520">
        <f t="shared" si="95"/>
        <v>38</v>
      </c>
      <c r="I1520">
        <v>3</v>
      </c>
      <c r="J1520" s="7">
        <v>12870.31</v>
      </c>
      <c r="K1520" t="s">
        <v>12</v>
      </c>
      <c r="L1520" t="s">
        <v>12</v>
      </c>
      <c r="M1520" t="s">
        <v>23</v>
      </c>
    </row>
    <row r="1521" spans="1:13" x14ac:dyDescent="0.25">
      <c r="A1521" t="s">
        <v>1551</v>
      </c>
      <c r="B1521">
        <v>2004</v>
      </c>
      <c r="C1521">
        <f t="shared" si="93"/>
        <v>7</v>
      </c>
      <c r="D1521" t="str">
        <f t="shared" si="94"/>
        <v>9-7-2004</v>
      </c>
      <c r="E1521" t="s">
        <v>10</v>
      </c>
      <c r="F1521" s="14" t="str">
        <f t="shared" si="92"/>
        <v>9-Jul-2004</v>
      </c>
      <c r="G1521">
        <v>9</v>
      </c>
      <c r="H1521">
        <f t="shared" si="95"/>
        <v>18</v>
      </c>
      <c r="I1521">
        <v>0</v>
      </c>
      <c r="J1521" s="7">
        <v>12890.06</v>
      </c>
      <c r="K1521" t="s">
        <v>12</v>
      </c>
      <c r="L1521" t="s">
        <v>16</v>
      </c>
      <c r="M1521" t="s">
        <v>165</v>
      </c>
    </row>
    <row r="1522" spans="1:13" x14ac:dyDescent="0.25">
      <c r="A1522" t="s">
        <v>1552</v>
      </c>
      <c r="B1522">
        <v>1963</v>
      </c>
      <c r="C1522">
        <f t="shared" si="93"/>
        <v>8</v>
      </c>
      <c r="D1522" t="str">
        <f t="shared" si="94"/>
        <v>16-8-1963</v>
      </c>
      <c r="E1522" t="s">
        <v>34</v>
      </c>
      <c r="F1522" s="14" t="str">
        <f t="shared" si="92"/>
        <v>16-Aug-1963</v>
      </c>
      <c r="G1522">
        <v>16</v>
      </c>
      <c r="H1522">
        <f t="shared" si="95"/>
        <v>59</v>
      </c>
      <c r="I1522">
        <v>1</v>
      </c>
      <c r="J1522" s="7">
        <v>12913.99</v>
      </c>
      <c r="K1522" t="s">
        <v>12</v>
      </c>
      <c r="L1522" t="s">
        <v>11</v>
      </c>
      <c r="M1522" t="s">
        <v>167</v>
      </c>
    </row>
    <row r="1523" spans="1:13" x14ac:dyDescent="0.25">
      <c r="A1523" t="s">
        <v>1553</v>
      </c>
      <c r="B1523">
        <v>1963</v>
      </c>
      <c r="C1523">
        <f t="shared" si="93"/>
        <v>9</v>
      </c>
      <c r="D1523" t="str">
        <f t="shared" si="94"/>
        <v>1-9-1963</v>
      </c>
      <c r="E1523" t="s">
        <v>20</v>
      </c>
      <c r="F1523" s="14" t="str">
        <f t="shared" si="92"/>
        <v>1-Sep-1963</v>
      </c>
      <c r="G1523">
        <v>1</v>
      </c>
      <c r="H1523">
        <f t="shared" si="95"/>
        <v>59</v>
      </c>
      <c r="I1523">
        <v>2</v>
      </c>
      <c r="J1523" s="7">
        <v>12925.89</v>
      </c>
      <c r="K1523" t="s">
        <v>12</v>
      </c>
      <c r="L1523" t="s">
        <v>11</v>
      </c>
      <c r="M1523" t="s">
        <v>13</v>
      </c>
    </row>
    <row r="1524" spans="1:13" x14ac:dyDescent="0.25">
      <c r="A1524" t="s">
        <v>1554</v>
      </c>
      <c r="B1524">
        <v>1963</v>
      </c>
      <c r="C1524">
        <f t="shared" si="93"/>
        <v>8</v>
      </c>
      <c r="D1524" t="str">
        <f t="shared" si="94"/>
        <v>14-8-1963</v>
      </c>
      <c r="E1524" t="s">
        <v>34</v>
      </c>
      <c r="F1524" s="14" t="str">
        <f t="shared" si="92"/>
        <v>14-Aug-1963</v>
      </c>
      <c r="G1524">
        <v>14</v>
      </c>
      <c r="H1524">
        <f t="shared" si="95"/>
        <v>59</v>
      </c>
      <c r="I1524">
        <v>2</v>
      </c>
      <c r="J1524" s="7">
        <v>12928.79</v>
      </c>
      <c r="K1524" t="s">
        <v>12</v>
      </c>
      <c r="L1524" t="s">
        <v>11</v>
      </c>
      <c r="M1524" t="s">
        <v>13</v>
      </c>
    </row>
    <row r="1525" spans="1:13" x14ac:dyDescent="0.25">
      <c r="A1525" t="s">
        <v>1555</v>
      </c>
      <c r="B1525">
        <v>1966</v>
      </c>
      <c r="C1525">
        <f t="shared" si="93"/>
        <v>12</v>
      </c>
      <c r="D1525" t="str">
        <f t="shared" si="94"/>
        <v>22-12-1966</v>
      </c>
      <c r="E1525" t="s">
        <v>30</v>
      </c>
      <c r="F1525" s="14" t="str">
        <f t="shared" si="92"/>
        <v>22-Dec-1966</v>
      </c>
      <c r="G1525">
        <v>22</v>
      </c>
      <c r="H1525">
        <f t="shared" si="95"/>
        <v>56</v>
      </c>
      <c r="I1525">
        <v>4</v>
      </c>
      <c r="J1525" s="7">
        <v>12949.16</v>
      </c>
      <c r="K1525" t="s">
        <v>12</v>
      </c>
      <c r="L1525" t="s">
        <v>12</v>
      </c>
      <c r="M1525" t="s">
        <v>13</v>
      </c>
    </row>
    <row r="1526" spans="1:13" x14ac:dyDescent="0.25">
      <c r="A1526" t="s">
        <v>1556</v>
      </c>
      <c r="B1526">
        <v>1961</v>
      </c>
      <c r="C1526">
        <f t="shared" si="93"/>
        <v>8</v>
      </c>
      <c r="D1526" t="str">
        <f t="shared" si="94"/>
        <v>20-8-1961</v>
      </c>
      <c r="E1526" t="s">
        <v>34</v>
      </c>
      <c r="F1526" s="14" t="str">
        <f t="shared" si="92"/>
        <v>20-Aug-1961</v>
      </c>
      <c r="G1526">
        <v>20</v>
      </c>
      <c r="H1526">
        <f t="shared" si="95"/>
        <v>61</v>
      </c>
      <c r="I1526">
        <v>0</v>
      </c>
      <c r="J1526" s="7">
        <v>12950.07</v>
      </c>
      <c r="K1526" t="s">
        <v>12</v>
      </c>
      <c r="L1526" t="s">
        <v>16</v>
      </c>
      <c r="M1526" t="s">
        <v>23</v>
      </c>
    </row>
    <row r="1527" spans="1:13" x14ac:dyDescent="0.25">
      <c r="A1527" t="s">
        <v>1557</v>
      </c>
      <c r="B1527">
        <v>1960</v>
      </c>
      <c r="C1527">
        <f t="shared" si="93"/>
        <v>11</v>
      </c>
      <c r="D1527" t="str">
        <f t="shared" si="94"/>
        <v>4-11-1960</v>
      </c>
      <c r="E1527" t="s">
        <v>15</v>
      </c>
      <c r="F1527" s="14" t="str">
        <f t="shared" si="92"/>
        <v>4-Nov-1960</v>
      </c>
      <c r="G1527">
        <v>4</v>
      </c>
      <c r="H1527">
        <f t="shared" si="95"/>
        <v>62</v>
      </c>
      <c r="I1527">
        <v>0</v>
      </c>
      <c r="J1527" s="7">
        <v>12957.12</v>
      </c>
      <c r="K1527" t="s">
        <v>12</v>
      </c>
      <c r="L1527" t="s">
        <v>16</v>
      </c>
      <c r="M1527" t="s">
        <v>41</v>
      </c>
    </row>
    <row r="1528" spans="1:13" x14ac:dyDescent="0.25">
      <c r="A1528" t="s">
        <v>1558</v>
      </c>
      <c r="B1528">
        <v>1960</v>
      </c>
      <c r="C1528">
        <f t="shared" si="93"/>
        <v>6</v>
      </c>
      <c r="D1528" t="str">
        <f t="shared" si="94"/>
        <v>22-6-1960</v>
      </c>
      <c r="E1528" t="s">
        <v>18</v>
      </c>
      <c r="F1528" s="14" t="str">
        <f t="shared" si="92"/>
        <v>22-Jun-1960</v>
      </c>
      <c r="G1528">
        <v>22</v>
      </c>
      <c r="H1528">
        <f t="shared" si="95"/>
        <v>62</v>
      </c>
      <c r="I1528">
        <v>0</v>
      </c>
      <c r="J1528" s="7">
        <v>12979.36</v>
      </c>
      <c r="K1528" t="s">
        <v>12</v>
      </c>
      <c r="L1528" t="s">
        <v>16</v>
      </c>
      <c r="M1528" t="s">
        <v>41</v>
      </c>
    </row>
    <row r="1529" spans="1:13" x14ac:dyDescent="0.25">
      <c r="A1529" t="s">
        <v>1559</v>
      </c>
      <c r="B1529">
        <v>1960</v>
      </c>
      <c r="C1529">
        <f t="shared" si="93"/>
        <v>9</v>
      </c>
      <c r="D1529" t="str">
        <f t="shared" si="94"/>
        <v>23-9-1960</v>
      </c>
      <c r="E1529" t="s">
        <v>20</v>
      </c>
      <c r="F1529" s="14" t="str">
        <f t="shared" si="92"/>
        <v>23-Sep-1960</v>
      </c>
      <c r="G1529">
        <v>23</v>
      </c>
      <c r="H1529">
        <f t="shared" si="95"/>
        <v>62</v>
      </c>
      <c r="I1529">
        <v>0</v>
      </c>
      <c r="J1529" s="7">
        <v>12981.35</v>
      </c>
      <c r="K1529" t="s">
        <v>12</v>
      </c>
      <c r="L1529" t="s">
        <v>12</v>
      </c>
      <c r="M1529" t="s">
        <v>13</v>
      </c>
    </row>
    <row r="1530" spans="1:13" x14ac:dyDescent="0.25">
      <c r="A1530" t="s">
        <v>1560</v>
      </c>
      <c r="B1530">
        <v>1960</v>
      </c>
      <c r="C1530">
        <f t="shared" si="93"/>
        <v>11</v>
      </c>
      <c r="D1530" t="str">
        <f t="shared" si="94"/>
        <v>28-11-1960</v>
      </c>
      <c r="E1530" t="s">
        <v>15</v>
      </c>
      <c r="F1530" s="14" t="str">
        <f t="shared" si="92"/>
        <v>28-Nov-1960</v>
      </c>
      <c r="G1530">
        <v>28</v>
      </c>
      <c r="H1530">
        <f t="shared" si="95"/>
        <v>62</v>
      </c>
      <c r="I1530">
        <v>0</v>
      </c>
      <c r="J1530" s="7">
        <v>12982.87</v>
      </c>
      <c r="K1530" t="s">
        <v>12</v>
      </c>
      <c r="L1530" t="s">
        <v>16</v>
      </c>
      <c r="M1530" t="s">
        <v>13</v>
      </c>
    </row>
    <row r="1531" spans="1:13" x14ac:dyDescent="0.25">
      <c r="A1531" t="s">
        <v>1561</v>
      </c>
      <c r="B1531">
        <v>1979</v>
      </c>
      <c r="C1531">
        <f t="shared" si="93"/>
        <v>11</v>
      </c>
      <c r="D1531" t="str">
        <f t="shared" si="94"/>
        <v>27-11-1979</v>
      </c>
      <c r="E1531" t="s">
        <v>15</v>
      </c>
      <c r="F1531" s="14" t="str">
        <f t="shared" si="92"/>
        <v>27-Nov-1979</v>
      </c>
      <c r="G1531">
        <v>27</v>
      </c>
      <c r="H1531">
        <f t="shared" si="95"/>
        <v>43</v>
      </c>
      <c r="I1531">
        <v>2</v>
      </c>
      <c r="J1531" s="7">
        <v>12994.12</v>
      </c>
      <c r="K1531" t="s">
        <v>12</v>
      </c>
      <c r="L1531" t="s">
        <v>11</v>
      </c>
      <c r="M1531" t="s">
        <v>534</v>
      </c>
    </row>
    <row r="1532" spans="1:13" x14ac:dyDescent="0.25">
      <c r="A1532" t="s">
        <v>1562</v>
      </c>
      <c r="B1532">
        <v>1981</v>
      </c>
      <c r="C1532">
        <f t="shared" si="93"/>
        <v>10</v>
      </c>
      <c r="D1532" t="str">
        <f t="shared" si="94"/>
        <v>30-10-1981</v>
      </c>
      <c r="E1532" t="s">
        <v>36</v>
      </c>
      <c r="F1532" s="14" t="str">
        <f t="shared" si="92"/>
        <v>30-Oct-1981</v>
      </c>
      <c r="G1532">
        <v>30</v>
      </c>
      <c r="H1532">
        <f t="shared" si="95"/>
        <v>41</v>
      </c>
      <c r="I1532">
        <v>1</v>
      </c>
      <c r="J1532" s="7">
        <v>13002.91</v>
      </c>
      <c r="K1532" t="s">
        <v>12</v>
      </c>
      <c r="L1532" t="s">
        <v>16</v>
      </c>
      <c r="M1532" t="s">
        <v>23</v>
      </c>
    </row>
    <row r="1533" spans="1:13" x14ac:dyDescent="0.25">
      <c r="A1533" t="s">
        <v>1563</v>
      </c>
      <c r="B1533">
        <v>1962</v>
      </c>
      <c r="C1533">
        <f t="shared" si="93"/>
        <v>6</v>
      </c>
      <c r="D1533" t="str">
        <f t="shared" si="94"/>
        <v>24-6-1962</v>
      </c>
      <c r="E1533" t="s">
        <v>18</v>
      </c>
      <c r="F1533" s="14" t="str">
        <f t="shared" si="92"/>
        <v>24-Jun-1962</v>
      </c>
      <c r="G1533">
        <v>24</v>
      </c>
      <c r="H1533">
        <f t="shared" si="95"/>
        <v>60</v>
      </c>
      <c r="I1533">
        <v>0</v>
      </c>
      <c r="J1533" s="7">
        <v>13004.95</v>
      </c>
      <c r="K1533" t="s">
        <v>12</v>
      </c>
      <c r="L1533" t="s">
        <v>16</v>
      </c>
      <c r="M1533" t="s">
        <v>23</v>
      </c>
    </row>
    <row r="1534" spans="1:13" x14ac:dyDescent="0.25">
      <c r="A1534" t="s">
        <v>1564</v>
      </c>
      <c r="B1534">
        <v>1969</v>
      </c>
      <c r="C1534">
        <f t="shared" si="93"/>
        <v>12</v>
      </c>
      <c r="D1534" t="str">
        <f t="shared" si="94"/>
        <v>13-12-1969</v>
      </c>
      <c r="E1534" t="s">
        <v>30</v>
      </c>
      <c r="F1534" s="14" t="str">
        <f t="shared" si="92"/>
        <v>13-Dec-1969</v>
      </c>
      <c r="G1534">
        <v>13</v>
      </c>
      <c r="H1534">
        <f t="shared" si="95"/>
        <v>53</v>
      </c>
      <c r="I1534">
        <v>0</v>
      </c>
      <c r="J1534" s="7">
        <v>13008.07</v>
      </c>
      <c r="K1534" t="s">
        <v>12</v>
      </c>
      <c r="L1534" t="s">
        <v>12</v>
      </c>
      <c r="M1534" t="s">
        <v>23</v>
      </c>
    </row>
    <row r="1535" spans="1:13" x14ac:dyDescent="0.25">
      <c r="A1535" t="s">
        <v>1565</v>
      </c>
      <c r="B1535">
        <v>1972</v>
      </c>
      <c r="C1535">
        <f t="shared" si="93"/>
        <v>9</v>
      </c>
      <c r="D1535" t="str">
        <f t="shared" si="94"/>
        <v>27-9-1972</v>
      </c>
      <c r="E1535" t="s">
        <v>20</v>
      </c>
      <c r="F1535" s="14" t="str">
        <f t="shared" si="92"/>
        <v>27-Sep-1972</v>
      </c>
      <c r="G1535">
        <v>27</v>
      </c>
      <c r="H1535">
        <f t="shared" si="95"/>
        <v>50</v>
      </c>
      <c r="I1535">
        <v>0</v>
      </c>
      <c r="J1535" s="7">
        <v>13010.86</v>
      </c>
      <c r="K1535" t="s">
        <v>12</v>
      </c>
      <c r="L1535" t="s">
        <v>11</v>
      </c>
      <c r="M1535" t="s">
        <v>23</v>
      </c>
    </row>
    <row r="1536" spans="1:13" x14ac:dyDescent="0.25">
      <c r="A1536" t="s">
        <v>1566</v>
      </c>
      <c r="B1536">
        <v>1962</v>
      </c>
      <c r="C1536">
        <f t="shared" si="93"/>
        <v>7</v>
      </c>
      <c r="D1536" t="str">
        <f t="shared" si="94"/>
        <v>20-7-1962</v>
      </c>
      <c r="E1536" t="s">
        <v>10</v>
      </c>
      <c r="F1536" s="14" t="str">
        <f t="shared" si="92"/>
        <v>20-Jul-1962</v>
      </c>
      <c r="G1536">
        <v>20</v>
      </c>
      <c r="H1536">
        <f t="shared" si="95"/>
        <v>60</v>
      </c>
      <c r="I1536">
        <v>0</v>
      </c>
      <c r="J1536" s="7">
        <v>13012.21</v>
      </c>
      <c r="K1536" t="s">
        <v>12</v>
      </c>
      <c r="L1536" t="s">
        <v>16</v>
      </c>
      <c r="M1536" t="s">
        <v>23</v>
      </c>
    </row>
    <row r="1537" spans="1:13" x14ac:dyDescent="0.25">
      <c r="A1537" t="s">
        <v>1567</v>
      </c>
      <c r="B1537">
        <v>1964</v>
      </c>
      <c r="C1537">
        <f t="shared" si="93"/>
        <v>9</v>
      </c>
      <c r="D1537" t="str">
        <f t="shared" si="94"/>
        <v>23-9-1964</v>
      </c>
      <c r="E1537" t="s">
        <v>20</v>
      </c>
      <c r="F1537" s="14" t="str">
        <f t="shared" si="92"/>
        <v>23-Sep-1964</v>
      </c>
      <c r="G1537">
        <v>23</v>
      </c>
      <c r="H1537">
        <f t="shared" si="95"/>
        <v>58</v>
      </c>
      <c r="I1537">
        <v>1</v>
      </c>
      <c r="J1537" s="7">
        <v>13019.16</v>
      </c>
      <c r="K1537" t="s">
        <v>12</v>
      </c>
      <c r="L1537" t="s">
        <v>16</v>
      </c>
      <c r="M1537" t="s">
        <v>246</v>
      </c>
    </row>
    <row r="1538" spans="1:13" x14ac:dyDescent="0.25">
      <c r="A1538" t="s">
        <v>1568</v>
      </c>
      <c r="B1538">
        <v>1965</v>
      </c>
      <c r="C1538">
        <f t="shared" si="93"/>
        <v>11</v>
      </c>
      <c r="D1538" t="str">
        <f t="shared" si="94"/>
        <v>4-11-1965</v>
      </c>
      <c r="E1538" t="s">
        <v>15</v>
      </c>
      <c r="F1538" s="14" t="str">
        <f t="shared" ref="F1538:F1601" si="96">CONCATENATE(G1538,"-",E1538,"-",B1538)</f>
        <v>4-Nov-1965</v>
      </c>
      <c r="G1538">
        <v>4</v>
      </c>
      <c r="H1538">
        <f t="shared" si="95"/>
        <v>57</v>
      </c>
      <c r="I1538">
        <v>0</v>
      </c>
      <c r="J1538" s="7">
        <v>13023.93</v>
      </c>
      <c r="K1538" t="s">
        <v>12</v>
      </c>
      <c r="L1538" t="s">
        <v>11</v>
      </c>
      <c r="M1538" t="s">
        <v>199</v>
      </c>
    </row>
    <row r="1539" spans="1:13" x14ac:dyDescent="0.25">
      <c r="A1539" t="s">
        <v>1569</v>
      </c>
      <c r="B1539">
        <v>1961</v>
      </c>
      <c r="C1539">
        <f t="shared" ref="C1539:C1602" si="97">MONTH(DATEVALUE(F1539))</f>
        <v>11</v>
      </c>
      <c r="D1539" t="str">
        <f t="shared" ref="D1539:D1602" si="98">CONCATENATE(G1539,"-",C1539,"-",B1539)</f>
        <v>9-11-1961</v>
      </c>
      <c r="E1539" t="s">
        <v>15</v>
      </c>
      <c r="F1539" s="14" t="str">
        <f t="shared" si="96"/>
        <v>9-Nov-1961</v>
      </c>
      <c r="G1539">
        <v>9</v>
      </c>
      <c r="H1539">
        <f t="shared" si="95"/>
        <v>61</v>
      </c>
      <c r="I1539">
        <v>0</v>
      </c>
      <c r="J1539" s="7">
        <v>13041.92</v>
      </c>
      <c r="K1539" t="s">
        <v>12</v>
      </c>
      <c r="L1539" t="s">
        <v>16</v>
      </c>
      <c r="M1539" t="s">
        <v>41</v>
      </c>
    </row>
    <row r="1540" spans="1:13" x14ac:dyDescent="0.25">
      <c r="A1540" t="s">
        <v>1570</v>
      </c>
      <c r="B1540">
        <v>1969</v>
      </c>
      <c r="C1540">
        <f t="shared" si="97"/>
        <v>9</v>
      </c>
      <c r="D1540" t="str">
        <f t="shared" si="98"/>
        <v>23-9-1969</v>
      </c>
      <c r="E1540" t="s">
        <v>20</v>
      </c>
      <c r="F1540" s="14" t="str">
        <f t="shared" si="96"/>
        <v>23-Sep-1969</v>
      </c>
      <c r="G1540">
        <v>23</v>
      </c>
      <c r="H1540">
        <f t="shared" si="95"/>
        <v>53</v>
      </c>
      <c r="I1540">
        <v>0</v>
      </c>
      <c r="J1540" s="7">
        <v>13044.41</v>
      </c>
      <c r="K1540" t="s">
        <v>12</v>
      </c>
      <c r="L1540" t="s">
        <v>16</v>
      </c>
      <c r="M1540" t="s">
        <v>23</v>
      </c>
    </row>
    <row r="1541" spans="1:13" x14ac:dyDescent="0.25">
      <c r="A1541" t="s">
        <v>1571</v>
      </c>
      <c r="B1541">
        <v>1967</v>
      </c>
      <c r="C1541">
        <f t="shared" si="97"/>
        <v>8</v>
      </c>
      <c r="D1541" t="str">
        <f t="shared" si="98"/>
        <v>6-8-1967</v>
      </c>
      <c r="E1541" t="s">
        <v>34</v>
      </c>
      <c r="F1541" s="14" t="str">
        <f t="shared" si="96"/>
        <v>6-Aug-1967</v>
      </c>
      <c r="G1541">
        <v>6</v>
      </c>
      <c r="H1541">
        <f t="shared" ref="H1541:H1604" si="99">DATEDIF(F1541,$P$2,"Y")</f>
        <v>55</v>
      </c>
      <c r="I1541">
        <v>3</v>
      </c>
      <c r="J1541" s="7">
        <v>13047.33</v>
      </c>
      <c r="K1541" t="s">
        <v>12</v>
      </c>
      <c r="L1541" t="s">
        <v>12</v>
      </c>
      <c r="M1541" t="s">
        <v>246</v>
      </c>
    </row>
    <row r="1542" spans="1:13" x14ac:dyDescent="0.25">
      <c r="A1542" t="s">
        <v>1572</v>
      </c>
      <c r="B1542">
        <v>1985</v>
      </c>
      <c r="C1542">
        <f t="shared" si="97"/>
        <v>10</v>
      </c>
      <c r="D1542" t="str">
        <f t="shared" si="98"/>
        <v>26-10-1985</v>
      </c>
      <c r="E1542" t="s">
        <v>36</v>
      </c>
      <c r="F1542" s="14" t="str">
        <f t="shared" si="96"/>
        <v>26-Oct-1985</v>
      </c>
      <c r="G1542">
        <v>26</v>
      </c>
      <c r="H1542">
        <f t="shared" si="99"/>
        <v>37</v>
      </c>
      <c r="I1542">
        <v>3</v>
      </c>
      <c r="J1542" s="7">
        <v>13051.22</v>
      </c>
      <c r="K1542" t="s">
        <v>12</v>
      </c>
      <c r="L1542" t="s">
        <v>16</v>
      </c>
      <c r="M1542" t="s">
        <v>534</v>
      </c>
    </row>
    <row r="1543" spans="1:13" x14ac:dyDescent="0.25">
      <c r="A1543" t="s">
        <v>1573</v>
      </c>
      <c r="B1543">
        <v>1961</v>
      </c>
      <c r="C1543">
        <f t="shared" si="97"/>
        <v>11</v>
      </c>
      <c r="D1543" t="str">
        <f t="shared" si="98"/>
        <v>6-11-1961</v>
      </c>
      <c r="E1543" t="s">
        <v>15</v>
      </c>
      <c r="F1543" s="14" t="str">
        <f t="shared" si="96"/>
        <v>6-Nov-1961</v>
      </c>
      <c r="G1543">
        <v>6</v>
      </c>
      <c r="H1543">
        <f t="shared" si="99"/>
        <v>61</v>
      </c>
      <c r="I1543">
        <v>0</v>
      </c>
      <c r="J1543" s="7">
        <v>13063.88</v>
      </c>
      <c r="K1543" t="s">
        <v>12</v>
      </c>
      <c r="L1543" t="s">
        <v>11</v>
      </c>
      <c r="M1543" t="s">
        <v>41</v>
      </c>
    </row>
    <row r="1544" spans="1:13" x14ac:dyDescent="0.25">
      <c r="A1544" t="s">
        <v>1574</v>
      </c>
      <c r="B1544">
        <v>1978</v>
      </c>
      <c r="C1544">
        <f t="shared" si="97"/>
        <v>7</v>
      </c>
      <c r="D1544" t="str">
        <f t="shared" si="98"/>
        <v>17-7-1978</v>
      </c>
      <c r="E1544" t="s">
        <v>10</v>
      </c>
      <c r="F1544" s="14" t="str">
        <f t="shared" si="96"/>
        <v>17-Jul-1978</v>
      </c>
      <c r="G1544">
        <v>17</v>
      </c>
      <c r="H1544">
        <f t="shared" si="99"/>
        <v>44</v>
      </c>
      <c r="I1544">
        <v>2</v>
      </c>
      <c r="J1544" s="7">
        <v>13101.74</v>
      </c>
      <c r="K1544" t="s">
        <v>12</v>
      </c>
      <c r="L1544" t="s">
        <v>11</v>
      </c>
      <c r="M1544" t="s">
        <v>534</v>
      </c>
    </row>
    <row r="1545" spans="1:13" x14ac:dyDescent="0.25">
      <c r="A1545" t="s">
        <v>1575</v>
      </c>
      <c r="B1545">
        <v>1971</v>
      </c>
      <c r="C1545">
        <f t="shared" si="97"/>
        <v>10</v>
      </c>
      <c r="D1545" t="str">
        <f t="shared" si="98"/>
        <v>30-10-1971</v>
      </c>
      <c r="E1545" t="s">
        <v>36</v>
      </c>
      <c r="F1545" s="14" t="str">
        <f t="shared" si="96"/>
        <v>30-Oct-1971</v>
      </c>
      <c r="G1545">
        <v>30</v>
      </c>
      <c r="H1545">
        <f t="shared" si="99"/>
        <v>51</v>
      </c>
      <c r="I1545">
        <v>0</v>
      </c>
      <c r="J1545" s="7">
        <v>13110.79</v>
      </c>
      <c r="K1545" t="s">
        <v>12</v>
      </c>
      <c r="L1545" t="s">
        <v>11</v>
      </c>
      <c r="M1545" t="s">
        <v>41</v>
      </c>
    </row>
    <row r="1546" spans="1:13" x14ac:dyDescent="0.25">
      <c r="A1546" t="s">
        <v>1576</v>
      </c>
      <c r="B1546">
        <v>1962</v>
      </c>
      <c r="C1546">
        <f t="shared" si="97"/>
        <v>8</v>
      </c>
      <c r="D1546" t="str">
        <f t="shared" si="98"/>
        <v>2-8-1962</v>
      </c>
      <c r="E1546" t="s">
        <v>34</v>
      </c>
      <c r="F1546" s="14" t="str">
        <f t="shared" si="96"/>
        <v>2-Aug-1962</v>
      </c>
      <c r="G1546">
        <v>2</v>
      </c>
      <c r="H1546">
        <f t="shared" si="99"/>
        <v>60</v>
      </c>
      <c r="I1546">
        <v>1</v>
      </c>
      <c r="J1546" s="7">
        <v>13112.6</v>
      </c>
      <c r="K1546" t="s">
        <v>12</v>
      </c>
      <c r="L1546" t="s">
        <v>12</v>
      </c>
      <c r="M1546" t="s">
        <v>23</v>
      </c>
    </row>
    <row r="1547" spans="1:13" x14ac:dyDescent="0.25">
      <c r="A1547" t="s">
        <v>1577</v>
      </c>
      <c r="B1547">
        <v>1992</v>
      </c>
      <c r="C1547">
        <f t="shared" si="97"/>
        <v>8</v>
      </c>
      <c r="D1547" t="str">
        <f t="shared" si="98"/>
        <v>12-8-1992</v>
      </c>
      <c r="E1547" t="s">
        <v>34</v>
      </c>
      <c r="F1547" s="14" t="str">
        <f t="shared" si="96"/>
        <v>12-Aug-1992</v>
      </c>
      <c r="G1547">
        <v>12</v>
      </c>
      <c r="H1547">
        <f t="shared" si="99"/>
        <v>30</v>
      </c>
      <c r="I1547">
        <v>0</v>
      </c>
      <c r="J1547" s="7">
        <v>13113.51</v>
      </c>
      <c r="K1547" t="s">
        <v>12</v>
      </c>
      <c r="L1547" t="s">
        <v>11</v>
      </c>
      <c r="M1547" t="s">
        <v>534</v>
      </c>
    </row>
    <row r="1548" spans="1:13" x14ac:dyDescent="0.25">
      <c r="A1548" t="s">
        <v>1578</v>
      </c>
      <c r="B1548">
        <v>1963</v>
      </c>
      <c r="C1548">
        <f t="shared" si="97"/>
        <v>9</v>
      </c>
      <c r="D1548" t="str">
        <f t="shared" si="98"/>
        <v>14-9-1963</v>
      </c>
      <c r="E1548" t="s">
        <v>20</v>
      </c>
      <c r="F1548" s="14" t="str">
        <f t="shared" si="96"/>
        <v>14-Sep-1963</v>
      </c>
      <c r="G1548">
        <v>14</v>
      </c>
      <c r="H1548">
        <f t="shared" si="99"/>
        <v>59</v>
      </c>
      <c r="I1548">
        <v>0</v>
      </c>
      <c r="J1548" s="7">
        <v>13116.84</v>
      </c>
      <c r="K1548" t="s">
        <v>12</v>
      </c>
      <c r="L1548" t="s">
        <v>16</v>
      </c>
      <c r="M1548" t="s">
        <v>23</v>
      </c>
    </row>
    <row r="1549" spans="1:13" x14ac:dyDescent="0.25">
      <c r="A1549" t="s">
        <v>1579</v>
      </c>
      <c r="B1549">
        <v>1999</v>
      </c>
      <c r="C1549">
        <f t="shared" si="97"/>
        <v>8</v>
      </c>
      <c r="D1549" t="str">
        <f t="shared" si="98"/>
        <v>16-8-1999</v>
      </c>
      <c r="E1549" t="s">
        <v>34</v>
      </c>
      <c r="F1549" s="14" t="str">
        <f t="shared" si="96"/>
        <v>16-Aug-1999</v>
      </c>
      <c r="G1549">
        <v>16</v>
      </c>
      <c r="H1549">
        <f t="shared" si="99"/>
        <v>23</v>
      </c>
      <c r="I1549">
        <v>0</v>
      </c>
      <c r="J1549" s="7">
        <v>13126.68</v>
      </c>
      <c r="K1549" t="s">
        <v>12</v>
      </c>
      <c r="L1549" t="s">
        <v>12</v>
      </c>
      <c r="M1549" t="s">
        <v>41</v>
      </c>
    </row>
    <row r="1550" spans="1:13" x14ac:dyDescent="0.25">
      <c r="A1550" t="s">
        <v>1580</v>
      </c>
      <c r="B1550">
        <v>1961</v>
      </c>
      <c r="C1550">
        <f t="shared" si="97"/>
        <v>9</v>
      </c>
      <c r="D1550" t="str">
        <f t="shared" si="98"/>
        <v>7-9-1961</v>
      </c>
      <c r="E1550" t="s">
        <v>20</v>
      </c>
      <c r="F1550" s="14" t="str">
        <f t="shared" si="96"/>
        <v>7-Sep-1961</v>
      </c>
      <c r="G1550">
        <v>7</v>
      </c>
      <c r="H1550">
        <f t="shared" si="99"/>
        <v>61</v>
      </c>
      <c r="I1550">
        <v>0</v>
      </c>
      <c r="J1550" s="7">
        <v>13129.6</v>
      </c>
      <c r="K1550" t="s">
        <v>12</v>
      </c>
      <c r="L1550" t="s">
        <v>11</v>
      </c>
      <c r="M1550" t="s">
        <v>355</v>
      </c>
    </row>
    <row r="1551" spans="1:13" x14ac:dyDescent="0.25">
      <c r="A1551" t="s">
        <v>1581</v>
      </c>
      <c r="B1551">
        <v>1961</v>
      </c>
      <c r="C1551">
        <f t="shared" si="97"/>
        <v>12</v>
      </c>
      <c r="D1551" t="str">
        <f t="shared" si="98"/>
        <v>6-12-1961</v>
      </c>
      <c r="E1551" t="s">
        <v>30</v>
      </c>
      <c r="F1551" s="14" t="str">
        <f t="shared" si="96"/>
        <v>6-Dec-1961</v>
      </c>
      <c r="G1551">
        <v>6</v>
      </c>
      <c r="H1551">
        <f t="shared" si="99"/>
        <v>61</v>
      </c>
      <c r="I1551">
        <v>0</v>
      </c>
      <c r="J1551" s="7">
        <v>13143.34</v>
      </c>
      <c r="K1551" t="s">
        <v>12</v>
      </c>
      <c r="L1551" t="s">
        <v>11</v>
      </c>
      <c r="M1551" t="s">
        <v>515</v>
      </c>
    </row>
    <row r="1552" spans="1:13" x14ac:dyDescent="0.25">
      <c r="A1552" t="s">
        <v>1582</v>
      </c>
      <c r="B1552">
        <v>1961</v>
      </c>
      <c r="C1552">
        <f t="shared" si="97"/>
        <v>12</v>
      </c>
      <c r="D1552" t="str">
        <f t="shared" si="98"/>
        <v>6-12-1961</v>
      </c>
      <c r="E1552" t="s">
        <v>30</v>
      </c>
      <c r="F1552" s="14" t="str">
        <f t="shared" si="96"/>
        <v>6-Dec-1961</v>
      </c>
      <c r="G1552">
        <v>6</v>
      </c>
      <c r="H1552">
        <f t="shared" si="99"/>
        <v>61</v>
      </c>
      <c r="I1552">
        <v>0</v>
      </c>
      <c r="J1552" s="7">
        <v>13143.86</v>
      </c>
      <c r="K1552" t="s">
        <v>12</v>
      </c>
      <c r="L1552" t="s">
        <v>11</v>
      </c>
      <c r="M1552" t="s">
        <v>167</v>
      </c>
    </row>
    <row r="1553" spans="1:13" x14ac:dyDescent="0.25">
      <c r="A1553" t="s">
        <v>1583</v>
      </c>
      <c r="B1553">
        <v>1962</v>
      </c>
      <c r="C1553">
        <f t="shared" si="97"/>
        <v>8</v>
      </c>
      <c r="D1553" t="str">
        <f t="shared" si="98"/>
        <v>5-8-1962</v>
      </c>
      <c r="E1553" t="s">
        <v>34</v>
      </c>
      <c r="F1553" s="14" t="str">
        <f t="shared" si="96"/>
        <v>5-Aug-1962</v>
      </c>
      <c r="G1553">
        <v>5</v>
      </c>
      <c r="H1553">
        <f t="shared" si="99"/>
        <v>60</v>
      </c>
      <c r="I1553">
        <v>0</v>
      </c>
      <c r="J1553" s="7">
        <v>13204.29</v>
      </c>
      <c r="K1553" t="s">
        <v>12</v>
      </c>
      <c r="L1553" t="s">
        <v>16</v>
      </c>
      <c r="M1553" t="s">
        <v>246</v>
      </c>
    </row>
    <row r="1554" spans="1:13" x14ac:dyDescent="0.25">
      <c r="A1554" t="s">
        <v>1584</v>
      </c>
      <c r="B1554">
        <v>1982</v>
      </c>
      <c r="C1554">
        <f t="shared" si="97"/>
        <v>10</v>
      </c>
      <c r="D1554" t="str">
        <f t="shared" si="98"/>
        <v>15-10-1982</v>
      </c>
      <c r="E1554" t="s">
        <v>36</v>
      </c>
      <c r="F1554" s="14" t="str">
        <f t="shared" si="96"/>
        <v>15-Oct-1982</v>
      </c>
      <c r="G1554">
        <v>15</v>
      </c>
      <c r="H1554">
        <f t="shared" si="99"/>
        <v>40</v>
      </c>
      <c r="I1554">
        <v>3</v>
      </c>
      <c r="J1554" s="7">
        <v>13214.43</v>
      </c>
      <c r="K1554" t="s">
        <v>12</v>
      </c>
      <c r="L1554" t="s">
        <v>11</v>
      </c>
      <c r="M1554" t="s">
        <v>23</v>
      </c>
    </row>
    <row r="1555" spans="1:13" x14ac:dyDescent="0.25">
      <c r="A1555" t="s">
        <v>1585</v>
      </c>
      <c r="B1555">
        <v>1962</v>
      </c>
      <c r="C1555">
        <f t="shared" si="97"/>
        <v>12</v>
      </c>
      <c r="D1555" t="str">
        <f t="shared" si="98"/>
        <v>7-12-1962</v>
      </c>
      <c r="E1555" t="s">
        <v>30</v>
      </c>
      <c r="F1555" s="14" t="str">
        <f t="shared" si="96"/>
        <v>7-Dec-1962</v>
      </c>
      <c r="G1555">
        <v>7</v>
      </c>
      <c r="H1555">
        <f t="shared" si="99"/>
        <v>60</v>
      </c>
      <c r="I1555">
        <v>0</v>
      </c>
      <c r="J1555" s="7">
        <v>13217.09</v>
      </c>
      <c r="K1555" t="s">
        <v>12</v>
      </c>
      <c r="L1555" t="s">
        <v>16</v>
      </c>
      <c r="M1555" t="s">
        <v>246</v>
      </c>
    </row>
    <row r="1556" spans="1:13" x14ac:dyDescent="0.25">
      <c r="A1556" t="s">
        <v>1586</v>
      </c>
      <c r="B1556">
        <v>1965</v>
      </c>
      <c r="C1556">
        <f t="shared" si="97"/>
        <v>11</v>
      </c>
      <c r="D1556" t="str">
        <f t="shared" si="98"/>
        <v>13-11-1965</v>
      </c>
      <c r="E1556" t="s">
        <v>15</v>
      </c>
      <c r="F1556" s="14" t="str">
        <f t="shared" si="96"/>
        <v>13-Nov-1965</v>
      </c>
      <c r="G1556">
        <v>13</v>
      </c>
      <c r="H1556">
        <f t="shared" si="99"/>
        <v>57</v>
      </c>
      <c r="I1556">
        <v>2</v>
      </c>
      <c r="J1556" s="7">
        <v>13224.06</v>
      </c>
      <c r="K1556" t="s">
        <v>12</v>
      </c>
      <c r="L1556" t="s">
        <v>12</v>
      </c>
      <c r="M1556" t="s">
        <v>246</v>
      </c>
    </row>
    <row r="1557" spans="1:13" x14ac:dyDescent="0.25">
      <c r="A1557" t="s">
        <v>1587</v>
      </c>
      <c r="B1557">
        <v>1962</v>
      </c>
      <c r="C1557">
        <f t="shared" si="97"/>
        <v>11</v>
      </c>
      <c r="D1557" t="str">
        <f t="shared" si="98"/>
        <v>24-11-1962</v>
      </c>
      <c r="E1557" t="s">
        <v>15</v>
      </c>
      <c r="F1557" s="14" t="str">
        <f t="shared" si="96"/>
        <v>24-Nov-1962</v>
      </c>
      <c r="G1557">
        <v>24</v>
      </c>
      <c r="H1557">
        <f t="shared" si="99"/>
        <v>60</v>
      </c>
      <c r="I1557">
        <v>1</v>
      </c>
      <c r="J1557" s="7">
        <v>13224.69</v>
      </c>
      <c r="K1557" t="s">
        <v>12</v>
      </c>
      <c r="L1557" t="s">
        <v>11</v>
      </c>
      <c r="M1557" t="s">
        <v>41</v>
      </c>
    </row>
    <row r="1558" spans="1:13" x14ac:dyDescent="0.25">
      <c r="A1558" t="s">
        <v>1588</v>
      </c>
      <c r="B1558">
        <v>1962</v>
      </c>
      <c r="C1558">
        <f t="shared" si="97"/>
        <v>10</v>
      </c>
      <c r="D1558" t="str">
        <f t="shared" si="98"/>
        <v>11-10-1962</v>
      </c>
      <c r="E1558" t="s">
        <v>36</v>
      </c>
      <c r="F1558" s="14" t="str">
        <f t="shared" si="96"/>
        <v>11-Oct-1962</v>
      </c>
      <c r="G1558">
        <v>11</v>
      </c>
      <c r="H1558">
        <f t="shared" si="99"/>
        <v>60</v>
      </c>
      <c r="I1558">
        <v>0</v>
      </c>
      <c r="J1558" s="7">
        <v>13228.85</v>
      </c>
      <c r="K1558" t="s">
        <v>12</v>
      </c>
      <c r="L1558" t="s">
        <v>12</v>
      </c>
      <c r="M1558" t="s">
        <v>248</v>
      </c>
    </row>
    <row r="1559" spans="1:13" x14ac:dyDescent="0.25">
      <c r="A1559" t="s">
        <v>1589</v>
      </c>
      <c r="B1559">
        <v>1994</v>
      </c>
      <c r="C1559">
        <f t="shared" si="97"/>
        <v>7</v>
      </c>
      <c r="D1559" t="str">
        <f t="shared" si="98"/>
        <v>1-7-1994</v>
      </c>
      <c r="E1559" t="s">
        <v>10</v>
      </c>
      <c r="F1559" s="14" t="str">
        <f t="shared" si="96"/>
        <v>1-Jul-1994</v>
      </c>
      <c r="G1559">
        <v>1</v>
      </c>
      <c r="H1559">
        <f t="shared" si="99"/>
        <v>28</v>
      </c>
      <c r="I1559">
        <v>0</v>
      </c>
      <c r="J1559" s="7">
        <v>13292.52</v>
      </c>
      <c r="K1559" t="s">
        <v>12</v>
      </c>
      <c r="L1559" t="s">
        <v>12</v>
      </c>
      <c r="M1559" t="s">
        <v>23</v>
      </c>
    </row>
    <row r="1560" spans="1:13" x14ac:dyDescent="0.25">
      <c r="A1560" t="s">
        <v>1590</v>
      </c>
      <c r="B1560">
        <v>1976</v>
      </c>
      <c r="C1560">
        <f t="shared" si="97"/>
        <v>8</v>
      </c>
      <c r="D1560" t="str">
        <f t="shared" si="98"/>
        <v>23-8-1976</v>
      </c>
      <c r="E1560" t="s">
        <v>34</v>
      </c>
      <c r="F1560" s="14" t="str">
        <f t="shared" si="96"/>
        <v>23-Aug-1976</v>
      </c>
      <c r="G1560">
        <v>23</v>
      </c>
      <c r="H1560">
        <f t="shared" si="99"/>
        <v>46</v>
      </c>
      <c r="I1560">
        <v>2</v>
      </c>
      <c r="J1560" s="7">
        <v>13333.71</v>
      </c>
      <c r="K1560" t="s">
        <v>12</v>
      </c>
      <c r="L1560" t="s">
        <v>11</v>
      </c>
      <c r="M1560" t="s">
        <v>23</v>
      </c>
    </row>
    <row r="1561" spans="1:13" x14ac:dyDescent="0.25">
      <c r="A1561" t="s">
        <v>1591</v>
      </c>
      <c r="B1561">
        <v>1960</v>
      </c>
      <c r="C1561">
        <f t="shared" si="97"/>
        <v>11</v>
      </c>
      <c r="D1561" t="str">
        <f t="shared" si="98"/>
        <v>11-11-1960</v>
      </c>
      <c r="E1561" t="s">
        <v>15</v>
      </c>
      <c r="F1561" s="14" t="str">
        <f t="shared" si="96"/>
        <v>11-Nov-1960</v>
      </c>
      <c r="G1561">
        <v>11</v>
      </c>
      <c r="H1561">
        <f t="shared" si="99"/>
        <v>62</v>
      </c>
      <c r="I1561">
        <v>0</v>
      </c>
      <c r="J1561" s="7">
        <v>13352.1</v>
      </c>
      <c r="K1561" t="s">
        <v>12</v>
      </c>
      <c r="L1561" t="s">
        <v>16</v>
      </c>
      <c r="M1561" t="s">
        <v>23</v>
      </c>
    </row>
    <row r="1562" spans="1:13" x14ac:dyDescent="0.25">
      <c r="A1562" t="s">
        <v>1592</v>
      </c>
      <c r="B1562">
        <v>1990</v>
      </c>
      <c r="C1562">
        <f t="shared" si="97"/>
        <v>10</v>
      </c>
      <c r="D1562" t="str">
        <f t="shared" si="98"/>
        <v>2-10-1990</v>
      </c>
      <c r="E1562" t="s">
        <v>36</v>
      </c>
      <c r="F1562" s="14" t="str">
        <f t="shared" si="96"/>
        <v>2-Oct-1990</v>
      </c>
      <c r="G1562">
        <v>2</v>
      </c>
      <c r="H1562">
        <f t="shared" si="99"/>
        <v>32</v>
      </c>
      <c r="I1562">
        <v>3</v>
      </c>
      <c r="J1562" s="7">
        <v>13360.94</v>
      </c>
      <c r="K1562" t="s">
        <v>12</v>
      </c>
      <c r="L1562" t="s">
        <v>16</v>
      </c>
      <c r="M1562" t="s">
        <v>23</v>
      </c>
    </row>
    <row r="1563" spans="1:13" x14ac:dyDescent="0.25">
      <c r="A1563" t="s">
        <v>1593</v>
      </c>
      <c r="B1563">
        <v>1964</v>
      </c>
      <c r="C1563">
        <f t="shared" si="97"/>
        <v>9</v>
      </c>
      <c r="D1563" t="str">
        <f t="shared" si="98"/>
        <v>24-9-1964</v>
      </c>
      <c r="E1563" t="s">
        <v>20</v>
      </c>
      <c r="F1563" s="14" t="str">
        <f t="shared" si="96"/>
        <v>24-Sep-1964</v>
      </c>
      <c r="G1563">
        <v>24</v>
      </c>
      <c r="H1563">
        <f t="shared" si="99"/>
        <v>58</v>
      </c>
      <c r="I1563">
        <v>0</v>
      </c>
      <c r="J1563" s="7">
        <v>13375.76</v>
      </c>
      <c r="K1563" t="s">
        <v>12</v>
      </c>
      <c r="L1563" t="s">
        <v>11</v>
      </c>
      <c r="M1563" t="s">
        <v>199</v>
      </c>
    </row>
    <row r="1564" spans="1:13" x14ac:dyDescent="0.25">
      <c r="A1564" t="s">
        <v>1594</v>
      </c>
      <c r="B1564">
        <v>1979</v>
      </c>
      <c r="C1564">
        <f t="shared" si="97"/>
        <v>9</v>
      </c>
      <c r="D1564" t="str">
        <f t="shared" si="98"/>
        <v>30-9-1979</v>
      </c>
      <c r="E1564" t="s">
        <v>20</v>
      </c>
      <c r="F1564" s="14" t="str">
        <f t="shared" si="96"/>
        <v>30-Sep-1979</v>
      </c>
      <c r="G1564">
        <v>30</v>
      </c>
      <c r="H1564">
        <f t="shared" si="99"/>
        <v>43</v>
      </c>
      <c r="I1564">
        <v>2</v>
      </c>
      <c r="J1564" s="7">
        <v>13377.41</v>
      </c>
      <c r="K1564" t="s">
        <v>12</v>
      </c>
      <c r="L1564" t="s">
        <v>12</v>
      </c>
      <c r="M1564" t="s">
        <v>534</v>
      </c>
    </row>
    <row r="1565" spans="1:13" x14ac:dyDescent="0.25">
      <c r="A1565" t="s">
        <v>1595</v>
      </c>
      <c r="B1565">
        <v>1984</v>
      </c>
      <c r="C1565">
        <f t="shared" si="97"/>
        <v>6</v>
      </c>
      <c r="D1565" t="str">
        <f t="shared" si="98"/>
        <v>6-6-1984</v>
      </c>
      <c r="E1565" t="s">
        <v>18</v>
      </c>
      <c r="F1565" s="14" t="str">
        <f t="shared" si="96"/>
        <v>6-Jun-1984</v>
      </c>
      <c r="G1565">
        <v>6</v>
      </c>
      <c r="H1565">
        <f t="shared" si="99"/>
        <v>39</v>
      </c>
      <c r="I1565">
        <v>3</v>
      </c>
      <c r="J1565" s="7">
        <v>13383.67</v>
      </c>
      <c r="K1565" t="s">
        <v>12</v>
      </c>
      <c r="L1565" t="s">
        <v>11</v>
      </c>
      <c r="M1565" t="s">
        <v>248</v>
      </c>
    </row>
    <row r="1566" spans="1:13" x14ac:dyDescent="0.25">
      <c r="A1566" t="s">
        <v>1596</v>
      </c>
      <c r="B1566">
        <v>1959</v>
      </c>
      <c r="C1566">
        <f t="shared" si="97"/>
        <v>12</v>
      </c>
      <c r="D1566" t="str">
        <f t="shared" si="98"/>
        <v>9-12-1959</v>
      </c>
      <c r="E1566" t="s">
        <v>30</v>
      </c>
      <c r="F1566" s="14" t="str">
        <f t="shared" si="96"/>
        <v>9-Dec-1959</v>
      </c>
      <c r="G1566">
        <v>9</v>
      </c>
      <c r="H1566">
        <f t="shared" si="99"/>
        <v>63</v>
      </c>
      <c r="I1566">
        <v>0</v>
      </c>
      <c r="J1566" s="7">
        <v>13390.56</v>
      </c>
      <c r="K1566" t="s">
        <v>12</v>
      </c>
      <c r="L1566" t="s">
        <v>12</v>
      </c>
      <c r="M1566" t="s">
        <v>41</v>
      </c>
    </row>
    <row r="1567" spans="1:13" x14ac:dyDescent="0.25">
      <c r="A1567" t="s">
        <v>1597</v>
      </c>
      <c r="B1567">
        <v>1959</v>
      </c>
      <c r="C1567">
        <f t="shared" si="97"/>
        <v>11</v>
      </c>
      <c r="D1567" t="str">
        <f t="shared" si="98"/>
        <v>25-11-1959</v>
      </c>
      <c r="E1567" t="s">
        <v>15</v>
      </c>
      <c r="F1567" s="14" t="str">
        <f t="shared" si="96"/>
        <v>25-Nov-1959</v>
      </c>
      <c r="G1567">
        <v>25</v>
      </c>
      <c r="H1567">
        <f t="shared" si="99"/>
        <v>63</v>
      </c>
      <c r="I1567">
        <v>0</v>
      </c>
      <c r="J1567" s="7">
        <v>13393.76</v>
      </c>
      <c r="K1567" t="s">
        <v>12</v>
      </c>
      <c r="L1567" t="s">
        <v>16</v>
      </c>
      <c r="M1567" t="s">
        <v>41</v>
      </c>
    </row>
    <row r="1568" spans="1:13" x14ac:dyDescent="0.25">
      <c r="A1568" t="s">
        <v>1598</v>
      </c>
      <c r="B1568">
        <v>1959</v>
      </c>
      <c r="C1568">
        <f t="shared" si="97"/>
        <v>12</v>
      </c>
      <c r="D1568" t="str">
        <f t="shared" si="98"/>
        <v>20-12-1959</v>
      </c>
      <c r="E1568" t="s">
        <v>30</v>
      </c>
      <c r="F1568" s="14" t="str">
        <f t="shared" si="96"/>
        <v>20-Dec-1959</v>
      </c>
      <c r="G1568">
        <v>20</v>
      </c>
      <c r="H1568">
        <f t="shared" si="99"/>
        <v>63</v>
      </c>
      <c r="I1568">
        <v>0</v>
      </c>
      <c r="J1568" s="7">
        <v>13405.39</v>
      </c>
      <c r="K1568" t="s">
        <v>12</v>
      </c>
      <c r="L1568" t="s">
        <v>12</v>
      </c>
      <c r="M1568" t="s">
        <v>13</v>
      </c>
    </row>
    <row r="1569" spans="1:13" x14ac:dyDescent="0.25">
      <c r="A1569" t="s">
        <v>1599</v>
      </c>
      <c r="B1569">
        <v>1992</v>
      </c>
      <c r="C1569">
        <f t="shared" si="97"/>
        <v>12</v>
      </c>
      <c r="D1569" t="str">
        <f t="shared" si="98"/>
        <v>19-12-1992</v>
      </c>
      <c r="E1569" t="s">
        <v>30</v>
      </c>
      <c r="F1569" s="14" t="str">
        <f t="shared" si="96"/>
        <v>19-Dec-1992</v>
      </c>
      <c r="G1569">
        <v>19</v>
      </c>
      <c r="H1569">
        <f t="shared" si="99"/>
        <v>30</v>
      </c>
      <c r="I1569">
        <v>0</v>
      </c>
      <c r="J1569" s="7">
        <v>13412.97</v>
      </c>
      <c r="K1569" t="s">
        <v>12</v>
      </c>
      <c r="L1569" t="s">
        <v>12</v>
      </c>
      <c r="M1569" t="s">
        <v>248</v>
      </c>
    </row>
    <row r="1570" spans="1:13" x14ac:dyDescent="0.25">
      <c r="A1570" t="s">
        <v>1600</v>
      </c>
      <c r="B1570">
        <v>1961</v>
      </c>
      <c r="C1570">
        <f t="shared" si="97"/>
        <v>7</v>
      </c>
      <c r="D1570" t="str">
        <f t="shared" si="98"/>
        <v>22-7-1961</v>
      </c>
      <c r="E1570" t="s">
        <v>10</v>
      </c>
      <c r="F1570" s="14" t="str">
        <f t="shared" si="96"/>
        <v>22-Jul-1961</v>
      </c>
      <c r="G1570">
        <v>22</v>
      </c>
      <c r="H1570">
        <f t="shared" si="99"/>
        <v>61</v>
      </c>
      <c r="I1570">
        <v>0</v>
      </c>
      <c r="J1570" s="7">
        <v>13415.04</v>
      </c>
      <c r="K1570" t="s">
        <v>12</v>
      </c>
      <c r="L1570" t="s">
        <v>11</v>
      </c>
      <c r="M1570" t="s">
        <v>23</v>
      </c>
    </row>
    <row r="1571" spans="1:13" x14ac:dyDescent="0.25">
      <c r="A1571" t="s">
        <v>1601</v>
      </c>
      <c r="B1571">
        <v>1994</v>
      </c>
      <c r="C1571">
        <f t="shared" si="97"/>
        <v>6</v>
      </c>
      <c r="D1571" t="str">
        <f t="shared" si="98"/>
        <v>17-6-1994</v>
      </c>
      <c r="E1571" t="s">
        <v>18</v>
      </c>
      <c r="F1571" s="14" t="str">
        <f t="shared" si="96"/>
        <v>17-Jun-1994</v>
      </c>
      <c r="G1571">
        <v>17</v>
      </c>
      <c r="H1571">
        <f t="shared" si="99"/>
        <v>28</v>
      </c>
      <c r="I1571">
        <v>0</v>
      </c>
      <c r="J1571" s="7">
        <v>13417.05</v>
      </c>
      <c r="K1571" t="s">
        <v>12</v>
      </c>
      <c r="L1571" t="s">
        <v>12</v>
      </c>
      <c r="M1571" t="s">
        <v>23</v>
      </c>
    </row>
    <row r="1572" spans="1:13" x14ac:dyDescent="0.25">
      <c r="A1572" t="s">
        <v>1602</v>
      </c>
      <c r="B1572">
        <v>1961</v>
      </c>
      <c r="C1572">
        <f t="shared" si="97"/>
        <v>11</v>
      </c>
      <c r="D1572" t="str">
        <f t="shared" si="98"/>
        <v>3-11-1961</v>
      </c>
      <c r="E1572" t="s">
        <v>15</v>
      </c>
      <c r="F1572" s="14" t="str">
        <f t="shared" si="96"/>
        <v>3-Nov-1961</v>
      </c>
      <c r="G1572">
        <v>3</v>
      </c>
      <c r="H1572">
        <f t="shared" si="99"/>
        <v>61</v>
      </c>
      <c r="I1572">
        <v>0</v>
      </c>
      <c r="J1572" s="7">
        <v>13429.04</v>
      </c>
      <c r="K1572" t="s">
        <v>12</v>
      </c>
      <c r="L1572" t="s">
        <v>12</v>
      </c>
      <c r="M1572" t="s">
        <v>23</v>
      </c>
    </row>
    <row r="1573" spans="1:13" x14ac:dyDescent="0.25">
      <c r="A1573" t="s">
        <v>1603</v>
      </c>
      <c r="B1573">
        <v>1966</v>
      </c>
      <c r="C1573">
        <f t="shared" si="97"/>
        <v>11</v>
      </c>
      <c r="D1573" t="str">
        <f t="shared" si="98"/>
        <v>14-11-1966</v>
      </c>
      <c r="E1573" t="s">
        <v>15</v>
      </c>
      <c r="F1573" s="14" t="str">
        <f t="shared" si="96"/>
        <v>14-Nov-1966</v>
      </c>
      <c r="G1573">
        <v>14</v>
      </c>
      <c r="H1573">
        <f t="shared" si="99"/>
        <v>56</v>
      </c>
      <c r="I1573">
        <v>3</v>
      </c>
      <c r="J1573" s="7">
        <v>13430.27</v>
      </c>
      <c r="K1573" t="s">
        <v>12</v>
      </c>
      <c r="L1573" t="s">
        <v>12</v>
      </c>
      <c r="M1573" t="s">
        <v>246</v>
      </c>
    </row>
    <row r="1574" spans="1:13" x14ac:dyDescent="0.25">
      <c r="A1574" t="s">
        <v>1604</v>
      </c>
      <c r="B1574">
        <v>1975</v>
      </c>
      <c r="C1574">
        <f t="shared" si="97"/>
        <v>6</v>
      </c>
      <c r="D1574" t="str">
        <f t="shared" si="98"/>
        <v>29-6-1975</v>
      </c>
      <c r="E1574" t="s">
        <v>18</v>
      </c>
      <c r="F1574" s="14" t="str">
        <f t="shared" si="96"/>
        <v>29-Jun-1975</v>
      </c>
      <c r="G1574">
        <v>29</v>
      </c>
      <c r="H1574">
        <f t="shared" si="99"/>
        <v>47</v>
      </c>
      <c r="I1574">
        <v>1</v>
      </c>
      <c r="J1574" s="7">
        <v>13440.7</v>
      </c>
      <c r="K1574" t="s">
        <v>12</v>
      </c>
      <c r="L1574" t="s">
        <v>11</v>
      </c>
      <c r="M1574" t="s">
        <v>23</v>
      </c>
    </row>
    <row r="1575" spans="1:13" x14ac:dyDescent="0.25">
      <c r="A1575" t="s">
        <v>1605</v>
      </c>
      <c r="B1575">
        <v>1960</v>
      </c>
      <c r="C1575">
        <f t="shared" si="97"/>
        <v>8</v>
      </c>
      <c r="D1575" t="str">
        <f t="shared" si="98"/>
        <v>13-8-1960</v>
      </c>
      <c r="E1575" t="s">
        <v>34</v>
      </c>
      <c r="F1575" s="14" t="str">
        <f t="shared" si="96"/>
        <v>13-Aug-1960</v>
      </c>
      <c r="G1575">
        <v>13</v>
      </c>
      <c r="H1575">
        <f t="shared" si="99"/>
        <v>62</v>
      </c>
      <c r="I1575">
        <v>0</v>
      </c>
      <c r="J1575" s="7">
        <v>13451.12</v>
      </c>
      <c r="K1575" t="s">
        <v>12</v>
      </c>
      <c r="L1575" t="s">
        <v>16</v>
      </c>
      <c r="M1575" t="s">
        <v>41</v>
      </c>
    </row>
    <row r="1576" spans="1:13" x14ac:dyDescent="0.25">
      <c r="A1576" t="s">
        <v>1606</v>
      </c>
      <c r="B1576">
        <v>1960</v>
      </c>
      <c r="C1576">
        <f t="shared" si="97"/>
        <v>7</v>
      </c>
      <c r="D1576" t="str">
        <f t="shared" si="98"/>
        <v>11-7-1960</v>
      </c>
      <c r="E1576" t="s">
        <v>10</v>
      </c>
      <c r="F1576" s="14" t="str">
        <f t="shared" si="96"/>
        <v>11-Jul-1960</v>
      </c>
      <c r="G1576">
        <v>11</v>
      </c>
      <c r="H1576">
        <f t="shared" si="99"/>
        <v>62</v>
      </c>
      <c r="I1576">
        <v>0</v>
      </c>
      <c r="J1576" s="7">
        <v>13457.96</v>
      </c>
      <c r="K1576" t="s">
        <v>12</v>
      </c>
      <c r="L1576" t="s">
        <v>16</v>
      </c>
      <c r="M1576" t="s">
        <v>13</v>
      </c>
    </row>
    <row r="1577" spans="1:13" x14ac:dyDescent="0.25">
      <c r="A1577" t="s">
        <v>1607</v>
      </c>
      <c r="B1577">
        <v>1960</v>
      </c>
      <c r="C1577">
        <f t="shared" si="97"/>
        <v>12</v>
      </c>
      <c r="D1577" t="str">
        <f t="shared" si="98"/>
        <v>16-12-1960</v>
      </c>
      <c r="E1577" t="s">
        <v>30</v>
      </c>
      <c r="F1577" s="14" t="str">
        <f t="shared" si="96"/>
        <v>16-Dec-1960</v>
      </c>
      <c r="G1577">
        <v>16</v>
      </c>
      <c r="H1577">
        <f t="shared" si="99"/>
        <v>62</v>
      </c>
      <c r="I1577">
        <v>0</v>
      </c>
      <c r="J1577" s="7">
        <v>13462.52</v>
      </c>
      <c r="K1577" t="s">
        <v>12</v>
      </c>
      <c r="L1577" t="s">
        <v>11</v>
      </c>
      <c r="M1577" t="s">
        <v>41</v>
      </c>
    </row>
    <row r="1578" spans="1:13" x14ac:dyDescent="0.25">
      <c r="A1578" t="s">
        <v>1608</v>
      </c>
      <c r="B1578">
        <v>1985</v>
      </c>
      <c r="C1578">
        <f t="shared" si="97"/>
        <v>8</v>
      </c>
      <c r="D1578" t="str">
        <f t="shared" si="98"/>
        <v>19-8-1985</v>
      </c>
      <c r="E1578" t="s">
        <v>34</v>
      </c>
      <c r="F1578" s="14" t="str">
        <f t="shared" si="96"/>
        <v>19-Aug-1985</v>
      </c>
      <c r="G1578">
        <v>19</v>
      </c>
      <c r="H1578">
        <f t="shared" si="99"/>
        <v>37</v>
      </c>
      <c r="I1578">
        <v>3</v>
      </c>
      <c r="J1578" s="7">
        <v>13465.8</v>
      </c>
      <c r="K1578" t="s">
        <v>12</v>
      </c>
      <c r="L1578" t="s">
        <v>16</v>
      </c>
      <c r="M1578" t="s">
        <v>23</v>
      </c>
    </row>
    <row r="1579" spans="1:13" x14ac:dyDescent="0.25">
      <c r="A1579" t="s">
        <v>1609</v>
      </c>
      <c r="B1579">
        <v>1960</v>
      </c>
      <c r="C1579">
        <f t="shared" si="97"/>
        <v>7</v>
      </c>
      <c r="D1579" t="str">
        <f t="shared" si="98"/>
        <v>28-7-1960</v>
      </c>
      <c r="E1579" t="s">
        <v>10</v>
      </c>
      <c r="F1579" s="14" t="str">
        <f t="shared" si="96"/>
        <v>28-Jul-1960</v>
      </c>
      <c r="G1579">
        <v>28</v>
      </c>
      <c r="H1579">
        <f t="shared" si="99"/>
        <v>62</v>
      </c>
      <c r="I1579">
        <v>0</v>
      </c>
      <c r="J1579" s="7">
        <v>13470.8</v>
      </c>
      <c r="K1579" t="s">
        <v>12</v>
      </c>
      <c r="L1579" t="s">
        <v>11</v>
      </c>
      <c r="M1579" t="s">
        <v>13</v>
      </c>
    </row>
    <row r="1580" spans="1:13" x14ac:dyDescent="0.25">
      <c r="A1580" t="s">
        <v>1610</v>
      </c>
      <c r="B1580">
        <v>1960</v>
      </c>
      <c r="C1580">
        <f t="shared" si="97"/>
        <v>7</v>
      </c>
      <c r="D1580" t="str">
        <f t="shared" si="98"/>
        <v>24-7-1960</v>
      </c>
      <c r="E1580" t="s">
        <v>10</v>
      </c>
      <c r="F1580" s="14" t="str">
        <f t="shared" si="96"/>
        <v>24-Jul-1960</v>
      </c>
      <c r="G1580">
        <v>24</v>
      </c>
      <c r="H1580">
        <f t="shared" si="99"/>
        <v>62</v>
      </c>
      <c r="I1580">
        <v>0</v>
      </c>
      <c r="J1580" s="7">
        <v>13470.86</v>
      </c>
      <c r="K1580" t="s">
        <v>12</v>
      </c>
      <c r="L1580" t="s">
        <v>12</v>
      </c>
      <c r="M1580" t="s">
        <v>41</v>
      </c>
    </row>
    <row r="1581" spans="1:13" x14ac:dyDescent="0.25">
      <c r="A1581" t="s">
        <v>1611</v>
      </c>
      <c r="B1581">
        <v>1975</v>
      </c>
      <c r="C1581">
        <f t="shared" si="97"/>
        <v>8</v>
      </c>
      <c r="D1581" t="str">
        <f t="shared" si="98"/>
        <v>7-8-1975</v>
      </c>
      <c r="E1581" t="s">
        <v>34</v>
      </c>
      <c r="F1581" s="14" t="str">
        <f t="shared" si="96"/>
        <v>7-Aug-1975</v>
      </c>
      <c r="G1581">
        <v>7</v>
      </c>
      <c r="H1581">
        <f t="shared" si="99"/>
        <v>47</v>
      </c>
      <c r="I1581">
        <v>1</v>
      </c>
      <c r="J1581" s="7">
        <v>13472.19</v>
      </c>
      <c r="K1581" t="s">
        <v>12</v>
      </c>
      <c r="L1581" t="s">
        <v>11</v>
      </c>
      <c r="M1581" t="s">
        <v>23</v>
      </c>
    </row>
    <row r="1582" spans="1:13" x14ac:dyDescent="0.25">
      <c r="A1582" t="s">
        <v>1612</v>
      </c>
      <c r="B1582">
        <v>1990</v>
      </c>
      <c r="C1582">
        <f t="shared" si="97"/>
        <v>8</v>
      </c>
      <c r="D1582" t="str">
        <f t="shared" si="98"/>
        <v>30-8-1990</v>
      </c>
      <c r="E1582" t="s">
        <v>34</v>
      </c>
      <c r="F1582" s="14" t="str">
        <f t="shared" si="96"/>
        <v>30-Aug-1990</v>
      </c>
      <c r="G1582">
        <v>30</v>
      </c>
      <c r="H1582">
        <f t="shared" si="99"/>
        <v>32</v>
      </c>
      <c r="I1582">
        <v>3</v>
      </c>
      <c r="J1582" s="7">
        <v>13480.83</v>
      </c>
      <c r="K1582" t="s">
        <v>12</v>
      </c>
      <c r="L1582" t="s">
        <v>11</v>
      </c>
      <c r="M1582" t="s">
        <v>248</v>
      </c>
    </row>
    <row r="1583" spans="1:13" x14ac:dyDescent="0.25">
      <c r="A1583" t="s">
        <v>1613</v>
      </c>
      <c r="B1583">
        <v>1963</v>
      </c>
      <c r="C1583">
        <f t="shared" si="97"/>
        <v>10</v>
      </c>
      <c r="D1583" t="str">
        <f t="shared" si="98"/>
        <v>14-10-1963</v>
      </c>
      <c r="E1583" t="s">
        <v>36</v>
      </c>
      <c r="F1583" s="14" t="str">
        <f t="shared" si="96"/>
        <v>14-Oct-1963</v>
      </c>
      <c r="G1583">
        <v>14</v>
      </c>
      <c r="H1583">
        <f t="shared" si="99"/>
        <v>59</v>
      </c>
      <c r="I1583">
        <v>0</v>
      </c>
      <c r="J1583" s="7">
        <v>13511.28</v>
      </c>
      <c r="K1583" t="s">
        <v>12</v>
      </c>
      <c r="L1583" t="s">
        <v>16</v>
      </c>
      <c r="M1583" t="s">
        <v>23</v>
      </c>
    </row>
    <row r="1584" spans="1:13" x14ac:dyDescent="0.25">
      <c r="A1584" t="s">
        <v>1614</v>
      </c>
      <c r="B1584">
        <v>1960</v>
      </c>
      <c r="C1584">
        <f t="shared" si="97"/>
        <v>7</v>
      </c>
      <c r="D1584" t="str">
        <f t="shared" si="98"/>
        <v>11-7-1960</v>
      </c>
      <c r="E1584" t="s">
        <v>10</v>
      </c>
      <c r="F1584" s="14" t="str">
        <f t="shared" si="96"/>
        <v>11-Jul-1960</v>
      </c>
      <c r="G1584">
        <v>11</v>
      </c>
      <c r="H1584">
        <f t="shared" si="99"/>
        <v>62</v>
      </c>
      <c r="I1584">
        <v>0</v>
      </c>
      <c r="J1584" s="7">
        <v>13555</v>
      </c>
      <c r="K1584" t="s">
        <v>12</v>
      </c>
      <c r="L1584" t="s">
        <v>12</v>
      </c>
      <c r="M1584" t="s">
        <v>355</v>
      </c>
    </row>
    <row r="1585" spans="1:13" x14ac:dyDescent="0.25">
      <c r="A1585" t="s">
        <v>1615</v>
      </c>
      <c r="B1585">
        <v>1968</v>
      </c>
      <c r="C1585">
        <f t="shared" si="97"/>
        <v>7</v>
      </c>
      <c r="D1585" t="str">
        <f t="shared" si="98"/>
        <v>15-7-1968</v>
      </c>
      <c r="E1585" t="s">
        <v>10</v>
      </c>
      <c r="F1585" s="14" t="str">
        <f t="shared" si="96"/>
        <v>15-Jul-1968</v>
      </c>
      <c r="G1585">
        <v>15</v>
      </c>
      <c r="H1585">
        <f t="shared" si="99"/>
        <v>54</v>
      </c>
      <c r="I1585">
        <v>0</v>
      </c>
      <c r="J1585" s="7">
        <v>13566.04</v>
      </c>
      <c r="K1585" t="s">
        <v>12</v>
      </c>
      <c r="L1585" t="s">
        <v>12</v>
      </c>
      <c r="M1585" t="s">
        <v>534</v>
      </c>
    </row>
    <row r="1586" spans="1:13" x14ac:dyDescent="0.25">
      <c r="A1586" t="s">
        <v>1616</v>
      </c>
      <c r="B1586">
        <v>1992</v>
      </c>
      <c r="C1586">
        <f t="shared" si="97"/>
        <v>8</v>
      </c>
      <c r="D1586" t="str">
        <f t="shared" si="98"/>
        <v>14-8-1992</v>
      </c>
      <c r="E1586" t="s">
        <v>34</v>
      </c>
      <c r="F1586" s="14" t="str">
        <f t="shared" si="96"/>
        <v>14-Aug-1992</v>
      </c>
      <c r="G1586">
        <v>14</v>
      </c>
      <c r="H1586">
        <f t="shared" si="99"/>
        <v>30</v>
      </c>
      <c r="I1586">
        <v>0</v>
      </c>
      <c r="J1586" s="7">
        <v>13588.17</v>
      </c>
      <c r="K1586" t="s">
        <v>12</v>
      </c>
      <c r="L1586" t="s">
        <v>16</v>
      </c>
      <c r="M1586" t="s">
        <v>23</v>
      </c>
    </row>
    <row r="1587" spans="1:13" x14ac:dyDescent="0.25">
      <c r="A1587" t="s">
        <v>1617</v>
      </c>
      <c r="B1587">
        <v>1964</v>
      </c>
      <c r="C1587">
        <f t="shared" si="97"/>
        <v>9</v>
      </c>
      <c r="D1587" t="str">
        <f t="shared" si="98"/>
        <v>10-9-1964</v>
      </c>
      <c r="E1587" t="s">
        <v>20</v>
      </c>
      <c r="F1587" s="14" t="str">
        <f t="shared" si="96"/>
        <v>10-Sep-1964</v>
      </c>
      <c r="G1587">
        <v>10</v>
      </c>
      <c r="H1587">
        <f t="shared" si="99"/>
        <v>58</v>
      </c>
      <c r="I1587">
        <v>2</v>
      </c>
      <c r="J1587" s="7">
        <v>13607.37</v>
      </c>
      <c r="K1587" t="s">
        <v>12</v>
      </c>
      <c r="L1587" t="s">
        <v>16</v>
      </c>
      <c r="M1587" t="s">
        <v>246</v>
      </c>
    </row>
    <row r="1588" spans="1:13" x14ac:dyDescent="0.25">
      <c r="A1588" t="s">
        <v>1618</v>
      </c>
      <c r="B1588">
        <v>1961</v>
      </c>
      <c r="C1588">
        <f t="shared" si="97"/>
        <v>11</v>
      </c>
      <c r="D1588" t="str">
        <f t="shared" si="98"/>
        <v>18-11-1961</v>
      </c>
      <c r="E1588" t="s">
        <v>15</v>
      </c>
      <c r="F1588" s="14" t="str">
        <f t="shared" si="96"/>
        <v>18-Nov-1961</v>
      </c>
      <c r="G1588">
        <v>18</v>
      </c>
      <c r="H1588">
        <f t="shared" si="99"/>
        <v>61</v>
      </c>
      <c r="I1588">
        <v>0</v>
      </c>
      <c r="J1588" s="7">
        <v>13616.36</v>
      </c>
      <c r="K1588" t="s">
        <v>12</v>
      </c>
      <c r="L1588" t="s">
        <v>12</v>
      </c>
      <c r="M1588" t="s">
        <v>246</v>
      </c>
    </row>
    <row r="1589" spans="1:13" x14ac:dyDescent="0.25">
      <c r="A1589" t="s">
        <v>1619</v>
      </c>
      <c r="B1589">
        <v>1969</v>
      </c>
      <c r="C1589">
        <f t="shared" si="97"/>
        <v>7</v>
      </c>
      <c r="D1589" t="str">
        <f t="shared" si="98"/>
        <v>26-7-1969</v>
      </c>
      <c r="E1589" t="s">
        <v>10</v>
      </c>
      <c r="F1589" s="14" t="str">
        <f t="shared" si="96"/>
        <v>26-Jul-1969</v>
      </c>
      <c r="G1589">
        <v>26</v>
      </c>
      <c r="H1589">
        <f t="shared" si="99"/>
        <v>53</v>
      </c>
      <c r="I1589">
        <v>0</v>
      </c>
      <c r="J1589" s="7">
        <v>13622.01</v>
      </c>
      <c r="K1589" t="s">
        <v>12</v>
      </c>
      <c r="L1589" t="s">
        <v>12</v>
      </c>
      <c r="M1589" t="s">
        <v>23</v>
      </c>
    </row>
    <row r="1590" spans="1:13" x14ac:dyDescent="0.25">
      <c r="A1590" t="s">
        <v>1620</v>
      </c>
      <c r="B1590">
        <v>1961</v>
      </c>
      <c r="C1590">
        <f t="shared" si="97"/>
        <v>12</v>
      </c>
      <c r="D1590" t="str">
        <f t="shared" si="98"/>
        <v>24-12-1961</v>
      </c>
      <c r="E1590" t="s">
        <v>30</v>
      </c>
      <c r="F1590" s="14" t="str">
        <f t="shared" si="96"/>
        <v>24-Dec-1961</v>
      </c>
      <c r="G1590">
        <v>24</v>
      </c>
      <c r="H1590">
        <f t="shared" si="99"/>
        <v>61</v>
      </c>
      <c r="I1590">
        <v>0</v>
      </c>
      <c r="J1590" s="7">
        <v>13635.64</v>
      </c>
      <c r="K1590" t="s">
        <v>12</v>
      </c>
      <c r="L1590" t="s">
        <v>12</v>
      </c>
      <c r="M1590" t="s">
        <v>246</v>
      </c>
    </row>
    <row r="1591" spans="1:13" x14ac:dyDescent="0.25">
      <c r="A1591" t="s">
        <v>1621</v>
      </c>
      <c r="B1591">
        <v>1984</v>
      </c>
      <c r="C1591">
        <f t="shared" si="97"/>
        <v>7</v>
      </c>
      <c r="D1591" t="str">
        <f t="shared" si="98"/>
        <v>20-7-1984</v>
      </c>
      <c r="E1591" t="s">
        <v>10</v>
      </c>
      <c r="F1591" s="14" t="str">
        <f t="shared" si="96"/>
        <v>20-Jul-1984</v>
      </c>
      <c r="G1591">
        <v>20</v>
      </c>
      <c r="H1591">
        <f t="shared" si="99"/>
        <v>38</v>
      </c>
      <c r="I1591">
        <v>3</v>
      </c>
      <c r="J1591" s="7">
        <v>13638.06</v>
      </c>
      <c r="K1591" t="s">
        <v>12</v>
      </c>
      <c r="L1591" t="s">
        <v>12</v>
      </c>
      <c r="M1591" t="s">
        <v>248</v>
      </c>
    </row>
    <row r="1592" spans="1:13" x14ac:dyDescent="0.25">
      <c r="A1592" t="s">
        <v>1622</v>
      </c>
      <c r="B1592">
        <v>1963</v>
      </c>
      <c r="C1592">
        <f t="shared" si="97"/>
        <v>8</v>
      </c>
      <c r="D1592" t="str">
        <f t="shared" si="98"/>
        <v>4-8-1963</v>
      </c>
      <c r="E1592" t="s">
        <v>34</v>
      </c>
      <c r="F1592" s="14" t="str">
        <f t="shared" si="96"/>
        <v>4-Aug-1963</v>
      </c>
      <c r="G1592">
        <v>4</v>
      </c>
      <c r="H1592">
        <f t="shared" si="99"/>
        <v>59</v>
      </c>
      <c r="I1592">
        <v>0</v>
      </c>
      <c r="J1592" s="7">
        <v>13677.68</v>
      </c>
      <c r="K1592" t="s">
        <v>12</v>
      </c>
      <c r="L1592" t="s">
        <v>11</v>
      </c>
      <c r="M1592" t="s">
        <v>299</v>
      </c>
    </row>
    <row r="1593" spans="1:13" x14ac:dyDescent="0.25">
      <c r="A1593" t="s">
        <v>1623</v>
      </c>
      <c r="B1593">
        <v>1985</v>
      </c>
      <c r="C1593">
        <f t="shared" si="97"/>
        <v>9</v>
      </c>
      <c r="D1593" t="str">
        <f t="shared" si="98"/>
        <v>14-9-1985</v>
      </c>
      <c r="E1593" t="s">
        <v>20</v>
      </c>
      <c r="F1593" s="14" t="str">
        <f t="shared" si="96"/>
        <v>14-Sep-1985</v>
      </c>
      <c r="G1593">
        <v>14</v>
      </c>
      <c r="H1593">
        <f t="shared" si="99"/>
        <v>37</v>
      </c>
      <c r="I1593">
        <v>3</v>
      </c>
      <c r="J1593" s="7">
        <v>13685.51</v>
      </c>
      <c r="K1593" t="s">
        <v>12</v>
      </c>
      <c r="L1593" t="s">
        <v>16</v>
      </c>
      <c r="M1593" t="s">
        <v>534</v>
      </c>
    </row>
    <row r="1594" spans="1:13" x14ac:dyDescent="0.25">
      <c r="A1594" t="s">
        <v>1624</v>
      </c>
      <c r="B1594">
        <v>1986</v>
      </c>
      <c r="C1594">
        <f t="shared" si="97"/>
        <v>11</v>
      </c>
      <c r="D1594" t="str">
        <f t="shared" si="98"/>
        <v>24-11-1986</v>
      </c>
      <c r="E1594" t="s">
        <v>15</v>
      </c>
      <c r="F1594" s="14" t="str">
        <f t="shared" si="96"/>
        <v>24-Nov-1986</v>
      </c>
      <c r="G1594">
        <v>24</v>
      </c>
      <c r="H1594">
        <f t="shared" si="99"/>
        <v>36</v>
      </c>
      <c r="I1594">
        <v>3</v>
      </c>
      <c r="J1594" s="7">
        <v>13714.55</v>
      </c>
      <c r="K1594" t="s">
        <v>12</v>
      </c>
      <c r="L1594" t="s">
        <v>11</v>
      </c>
      <c r="M1594" t="s">
        <v>248</v>
      </c>
    </row>
    <row r="1595" spans="1:13" x14ac:dyDescent="0.25">
      <c r="A1595" t="s">
        <v>1625</v>
      </c>
      <c r="B1595">
        <v>1981</v>
      </c>
      <c r="C1595">
        <f t="shared" si="97"/>
        <v>8</v>
      </c>
      <c r="D1595" t="str">
        <f t="shared" si="98"/>
        <v>2-8-1981</v>
      </c>
      <c r="E1595" t="s">
        <v>34</v>
      </c>
      <c r="F1595" s="14" t="str">
        <f t="shared" si="96"/>
        <v>2-Aug-1981</v>
      </c>
      <c r="G1595">
        <v>2</v>
      </c>
      <c r="H1595">
        <f t="shared" si="99"/>
        <v>41</v>
      </c>
      <c r="I1595">
        <v>1</v>
      </c>
      <c r="J1595" s="7">
        <v>13725.47</v>
      </c>
      <c r="K1595" t="s">
        <v>12</v>
      </c>
      <c r="L1595" t="s">
        <v>11</v>
      </c>
      <c r="M1595" t="s">
        <v>246</v>
      </c>
    </row>
    <row r="1596" spans="1:13" x14ac:dyDescent="0.25">
      <c r="A1596" t="s">
        <v>1626</v>
      </c>
      <c r="B1596">
        <v>1985</v>
      </c>
      <c r="C1596">
        <f t="shared" si="97"/>
        <v>8</v>
      </c>
      <c r="D1596" t="str">
        <f t="shared" si="98"/>
        <v>29-8-1985</v>
      </c>
      <c r="E1596" t="s">
        <v>34</v>
      </c>
      <c r="F1596" s="14" t="str">
        <f t="shared" si="96"/>
        <v>29-Aug-1985</v>
      </c>
      <c r="G1596">
        <v>29</v>
      </c>
      <c r="H1596">
        <f t="shared" si="99"/>
        <v>37</v>
      </c>
      <c r="I1596">
        <v>3</v>
      </c>
      <c r="J1596" s="7">
        <v>13726.21</v>
      </c>
      <c r="K1596" t="s">
        <v>12</v>
      </c>
      <c r="L1596" t="s">
        <v>12</v>
      </c>
      <c r="M1596" t="s">
        <v>534</v>
      </c>
    </row>
    <row r="1597" spans="1:13" x14ac:dyDescent="0.25">
      <c r="A1597" t="s">
        <v>1627</v>
      </c>
      <c r="B1597">
        <v>1969</v>
      </c>
      <c r="C1597">
        <f t="shared" si="97"/>
        <v>10</v>
      </c>
      <c r="D1597" t="str">
        <f t="shared" si="98"/>
        <v>23-10-1969</v>
      </c>
      <c r="E1597" t="s">
        <v>36</v>
      </c>
      <c r="F1597" s="14" t="str">
        <f t="shared" si="96"/>
        <v>23-Oct-1969</v>
      </c>
      <c r="G1597">
        <v>23</v>
      </c>
      <c r="H1597">
        <f t="shared" si="99"/>
        <v>53</v>
      </c>
      <c r="I1597">
        <v>0</v>
      </c>
      <c r="J1597" s="7">
        <v>13746.74</v>
      </c>
      <c r="K1597" t="s">
        <v>12</v>
      </c>
      <c r="L1597" t="s">
        <v>11</v>
      </c>
      <c r="M1597" t="s">
        <v>534</v>
      </c>
    </row>
    <row r="1598" spans="1:13" x14ac:dyDescent="0.25">
      <c r="A1598" t="s">
        <v>1628</v>
      </c>
      <c r="B1598">
        <v>2004</v>
      </c>
      <c r="C1598">
        <f t="shared" si="97"/>
        <v>7</v>
      </c>
      <c r="D1598" t="str">
        <f t="shared" si="98"/>
        <v>16-7-2004</v>
      </c>
      <c r="E1598" t="s">
        <v>10</v>
      </c>
      <c r="F1598" s="14" t="str">
        <f t="shared" si="96"/>
        <v>16-Jul-2004</v>
      </c>
      <c r="G1598">
        <v>16</v>
      </c>
      <c r="H1598">
        <f t="shared" si="99"/>
        <v>18</v>
      </c>
      <c r="I1598">
        <v>0</v>
      </c>
      <c r="J1598" s="7">
        <v>13747.87</v>
      </c>
      <c r="K1598" t="s">
        <v>12</v>
      </c>
      <c r="L1598" t="s">
        <v>11</v>
      </c>
      <c r="M1598" t="s">
        <v>169</v>
      </c>
    </row>
    <row r="1599" spans="1:13" x14ac:dyDescent="0.25">
      <c r="A1599" t="s">
        <v>1629</v>
      </c>
      <c r="B1599">
        <v>1959</v>
      </c>
      <c r="C1599">
        <f t="shared" si="97"/>
        <v>8</v>
      </c>
      <c r="D1599" t="str">
        <f t="shared" si="98"/>
        <v>6-8-1959</v>
      </c>
      <c r="E1599" t="s">
        <v>34</v>
      </c>
      <c r="F1599" s="14" t="str">
        <f t="shared" si="96"/>
        <v>6-Aug-1959</v>
      </c>
      <c r="G1599">
        <v>6</v>
      </c>
      <c r="H1599">
        <f t="shared" si="99"/>
        <v>63</v>
      </c>
      <c r="I1599">
        <v>0</v>
      </c>
      <c r="J1599" s="7">
        <v>13770.1</v>
      </c>
      <c r="K1599" t="s">
        <v>12</v>
      </c>
      <c r="L1599" t="s">
        <v>16</v>
      </c>
      <c r="M1599" t="s">
        <v>23</v>
      </c>
    </row>
    <row r="1600" spans="1:13" x14ac:dyDescent="0.25">
      <c r="A1600" t="s">
        <v>1630</v>
      </c>
      <c r="B1600">
        <v>1966</v>
      </c>
      <c r="C1600">
        <f t="shared" si="97"/>
        <v>11</v>
      </c>
      <c r="D1600" t="str">
        <f t="shared" si="98"/>
        <v>10-11-1966</v>
      </c>
      <c r="E1600" t="s">
        <v>15</v>
      </c>
      <c r="F1600" s="14" t="str">
        <f t="shared" si="96"/>
        <v>10-Nov-1966</v>
      </c>
      <c r="G1600">
        <v>10</v>
      </c>
      <c r="H1600">
        <f t="shared" si="99"/>
        <v>56</v>
      </c>
      <c r="I1600">
        <v>0</v>
      </c>
      <c r="J1600" s="7">
        <v>13801.61</v>
      </c>
      <c r="K1600" t="s">
        <v>12</v>
      </c>
      <c r="L1600" t="s">
        <v>12</v>
      </c>
      <c r="M1600" t="s">
        <v>534</v>
      </c>
    </row>
    <row r="1601" spans="1:13" x14ac:dyDescent="0.25">
      <c r="A1601" t="s">
        <v>1631</v>
      </c>
      <c r="B1601">
        <v>1986</v>
      </c>
      <c r="C1601">
        <f t="shared" si="97"/>
        <v>12</v>
      </c>
      <c r="D1601" t="str">
        <f t="shared" si="98"/>
        <v>8-12-1986</v>
      </c>
      <c r="E1601" t="s">
        <v>30</v>
      </c>
      <c r="F1601" s="14" t="str">
        <f t="shared" si="96"/>
        <v>8-Dec-1986</v>
      </c>
      <c r="G1601">
        <v>8</v>
      </c>
      <c r="H1601">
        <f t="shared" si="99"/>
        <v>36</v>
      </c>
      <c r="I1601">
        <v>3</v>
      </c>
      <c r="J1601" s="7">
        <v>13819.49</v>
      </c>
      <c r="K1601" t="s">
        <v>12</v>
      </c>
      <c r="L1601" t="s">
        <v>11</v>
      </c>
      <c r="M1601" t="s">
        <v>23</v>
      </c>
    </row>
    <row r="1602" spans="1:13" x14ac:dyDescent="0.25">
      <c r="A1602" t="s">
        <v>1632</v>
      </c>
      <c r="B1602">
        <v>1958</v>
      </c>
      <c r="C1602">
        <f t="shared" si="97"/>
        <v>11</v>
      </c>
      <c r="D1602" t="str">
        <f t="shared" si="98"/>
        <v>25-11-1958</v>
      </c>
      <c r="E1602" t="s">
        <v>15</v>
      </c>
      <c r="F1602" s="14" t="str">
        <f t="shared" ref="F1602:F1665" si="100">CONCATENATE(G1602,"-",E1602,"-",B1602)</f>
        <v>25-Nov-1958</v>
      </c>
      <c r="G1602">
        <v>25</v>
      </c>
      <c r="H1602">
        <f t="shared" si="99"/>
        <v>64</v>
      </c>
      <c r="I1602">
        <v>0</v>
      </c>
      <c r="J1602" s="7">
        <v>13822.8</v>
      </c>
      <c r="K1602" t="s">
        <v>12</v>
      </c>
      <c r="L1602" t="s">
        <v>12</v>
      </c>
      <c r="M1602" t="s">
        <v>41</v>
      </c>
    </row>
    <row r="1603" spans="1:13" x14ac:dyDescent="0.25">
      <c r="A1603" t="s">
        <v>1633</v>
      </c>
      <c r="B1603">
        <v>1958</v>
      </c>
      <c r="C1603">
        <f t="shared" ref="C1603:C1666" si="101">MONTH(DATEVALUE(F1603))</f>
        <v>12</v>
      </c>
      <c r="D1603" t="str">
        <f t="shared" ref="D1603:D1666" si="102">CONCATENATE(G1603,"-",C1603,"-",B1603)</f>
        <v>10-12-1958</v>
      </c>
      <c r="E1603" t="s">
        <v>30</v>
      </c>
      <c r="F1603" s="14" t="str">
        <f t="shared" si="100"/>
        <v>10-Dec-1958</v>
      </c>
      <c r="G1603">
        <v>10</v>
      </c>
      <c r="H1603">
        <f t="shared" si="99"/>
        <v>64</v>
      </c>
      <c r="I1603">
        <v>0</v>
      </c>
      <c r="J1603" s="7">
        <v>13831.12</v>
      </c>
      <c r="K1603" t="s">
        <v>12</v>
      </c>
      <c r="L1603" t="s">
        <v>16</v>
      </c>
      <c r="M1603" t="s">
        <v>13</v>
      </c>
    </row>
    <row r="1604" spans="1:13" x14ac:dyDescent="0.25">
      <c r="A1604" t="s">
        <v>1634</v>
      </c>
      <c r="B1604">
        <v>2003</v>
      </c>
      <c r="C1604">
        <f t="shared" si="101"/>
        <v>6</v>
      </c>
      <c r="D1604" t="str">
        <f t="shared" si="102"/>
        <v>7-6-2003</v>
      </c>
      <c r="E1604" t="s">
        <v>18</v>
      </c>
      <c r="F1604" s="14" t="str">
        <f t="shared" si="100"/>
        <v>7-Jun-2003</v>
      </c>
      <c r="G1604">
        <v>7</v>
      </c>
      <c r="H1604">
        <f t="shared" si="99"/>
        <v>20</v>
      </c>
      <c r="I1604">
        <v>0</v>
      </c>
      <c r="J1604" s="7">
        <v>13844.51</v>
      </c>
      <c r="K1604" t="s">
        <v>11</v>
      </c>
      <c r="L1604" t="s">
        <v>16</v>
      </c>
      <c r="M1604" t="s">
        <v>41</v>
      </c>
    </row>
    <row r="1605" spans="1:13" x14ac:dyDescent="0.25">
      <c r="A1605" t="s">
        <v>1635</v>
      </c>
      <c r="B1605">
        <v>1960</v>
      </c>
      <c r="C1605">
        <f t="shared" si="101"/>
        <v>7</v>
      </c>
      <c r="D1605" t="str">
        <f t="shared" si="102"/>
        <v>21-7-1960</v>
      </c>
      <c r="E1605" t="s">
        <v>10</v>
      </c>
      <c r="F1605" s="14" t="str">
        <f t="shared" si="100"/>
        <v>21-Jul-1960</v>
      </c>
      <c r="G1605">
        <v>21</v>
      </c>
      <c r="H1605">
        <f t="shared" ref="H1605:H1668" si="103">DATEDIF(F1605,$P$2,"Y")</f>
        <v>62</v>
      </c>
      <c r="I1605">
        <v>0</v>
      </c>
      <c r="J1605" s="7">
        <v>13844.8</v>
      </c>
      <c r="K1605" t="s">
        <v>11</v>
      </c>
      <c r="L1605" t="s">
        <v>11</v>
      </c>
      <c r="M1605" t="s">
        <v>23</v>
      </c>
    </row>
    <row r="1606" spans="1:13" x14ac:dyDescent="0.25">
      <c r="A1606" t="s">
        <v>1636</v>
      </c>
      <c r="B1606">
        <v>1978</v>
      </c>
      <c r="C1606">
        <f t="shared" si="101"/>
        <v>12</v>
      </c>
      <c r="D1606" t="str">
        <f t="shared" si="102"/>
        <v>19-12-1978</v>
      </c>
      <c r="E1606" t="s">
        <v>30</v>
      </c>
      <c r="F1606" s="14" t="str">
        <f t="shared" si="100"/>
        <v>19-Dec-1978</v>
      </c>
      <c r="G1606">
        <v>19</v>
      </c>
      <c r="H1606">
        <f t="shared" si="103"/>
        <v>44</v>
      </c>
      <c r="I1606">
        <v>2</v>
      </c>
      <c r="J1606" s="7">
        <v>13874.89</v>
      </c>
      <c r="K1606" t="s">
        <v>11</v>
      </c>
      <c r="L1606" t="s">
        <v>16</v>
      </c>
      <c r="M1606" t="s">
        <v>23</v>
      </c>
    </row>
    <row r="1607" spans="1:13" x14ac:dyDescent="0.25">
      <c r="A1607" t="s">
        <v>1637</v>
      </c>
      <c r="B1607">
        <v>1959</v>
      </c>
      <c r="C1607">
        <f t="shared" si="101"/>
        <v>10</v>
      </c>
      <c r="D1607" t="str">
        <f t="shared" si="102"/>
        <v>5-10-1959</v>
      </c>
      <c r="E1607" t="s">
        <v>36</v>
      </c>
      <c r="F1607" s="14" t="str">
        <f t="shared" si="100"/>
        <v>5-Oct-1959</v>
      </c>
      <c r="G1607">
        <v>5</v>
      </c>
      <c r="H1607">
        <f t="shared" si="103"/>
        <v>63</v>
      </c>
      <c r="I1607">
        <v>0</v>
      </c>
      <c r="J1607" s="7">
        <v>13880.95</v>
      </c>
      <c r="K1607" t="s">
        <v>11</v>
      </c>
      <c r="L1607" t="s">
        <v>11</v>
      </c>
      <c r="M1607" t="s">
        <v>41</v>
      </c>
    </row>
    <row r="1608" spans="1:13" x14ac:dyDescent="0.25">
      <c r="A1608" t="s">
        <v>1638</v>
      </c>
      <c r="B1608">
        <v>1985</v>
      </c>
      <c r="C1608">
        <f t="shared" si="101"/>
        <v>9</v>
      </c>
      <c r="D1608" t="str">
        <f t="shared" si="102"/>
        <v>25-9-1985</v>
      </c>
      <c r="E1608" t="s">
        <v>20</v>
      </c>
      <c r="F1608" s="14" t="str">
        <f t="shared" si="100"/>
        <v>25-Sep-1985</v>
      </c>
      <c r="G1608">
        <v>25</v>
      </c>
      <c r="H1608">
        <f t="shared" si="103"/>
        <v>37</v>
      </c>
      <c r="I1608">
        <v>3</v>
      </c>
      <c r="J1608" s="7">
        <v>13886.4</v>
      </c>
      <c r="K1608" t="s">
        <v>11</v>
      </c>
      <c r="L1608" t="s">
        <v>11</v>
      </c>
      <c r="M1608" t="s">
        <v>23</v>
      </c>
    </row>
    <row r="1609" spans="1:13" x14ac:dyDescent="0.25">
      <c r="A1609" t="s">
        <v>1639</v>
      </c>
      <c r="B1609">
        <v>1959</v>
      </c>
      <c r="C1609">
        <f t="shared" si="101"/>
        <v>12</v>
      </c>
      <c r="D1609" t="str">
        <f t="shared" si="102"/>
        <v>29-12-1959</v>
      </c>
      <c r="E1609" t="s">
        <v>30</v>
      </c>
      <c r="F1609" s="14" t="str">
        <f t="shared" si="100"/>
        <v>29-Dec-1959</v>
      </c>
      <c r="G1609">
        <v>29</v>
      </c>
      <c r="H1609">
        <f t="shared" si="103"/>
        <v>63</v>
      </c>
      <c r="I1609">
        <v>0</v>
      </c>
      <c r="J1609" s="7">
        <v>13887.2</v>
      </c>
      <c r="K1609" t="s">
        <v>11</v>
      </c>
      <c r="L1609" t="s">
        <v>12</v>
      </c>
      <c r="M1609" t="s">
        <v>13</v>
      </c>
    </row>
    <row r="1610" spans="1:13" x14ac:dyDescent="0.25">
      <c r="A1610" t="s">
        <v>1640</v>
      </c>
      <c r="B1610">
        <v>1959</v>
      </c>
      <c r="C1610">
        <f t="shared" si="101"/>
        <v>7</v>
      </c>
      <c r="D1610" t="str">
        <f t="shared" si="102"/>
        <v>7-7-1959</v>
      </c>
      <c r="E1610" t="s">
        <v>10</v>
      </c>
      <c r="F1610" s="14" t="str">
        <f t="shared" si="100"/>
        <v>7-Jul-1959</v>
      </c>
      <c r="G1610">
        <v>7</v>
      </c>
      <c r="H1610">
        <f t="shared" si="103"/>
        <v>63</v>
      </c>
      <c r="I1610">
        <v>0</v>
      </c>
      <c r="J1610" s="7">
        <v>13887.97</v>
      </c>
      <c r="K1610" t="s">
        <v>11</v>
      </c>
      <c r="L1610" t="s">
        <v>11</v>
      </c>
      <c r="M1610" t="s">
        <v>13</v>
      </c>
    </row>
    <row r="1611" spans="1:13" x14ac:dyDescent="0.25">
      <c r="A1611" t="s">
        <v>1641</v>
      </c>
      <c r="B1611">
        <v>1962</v>
      </c>
      <c r="C1611">
        <f t="shared" si="101"/>
        <v>7</v>
      </c>
      <c r="D1611" t="str">
        <f t="shared" si="102"/>
        <v>27-7-1962</v>
      </c>
      <c r="E1611" t="s">
        <v>10</v>
      </c>
      <c r="F1611" s="14" t="str">
        <f t="shared" si="100"/>
        <v>27-Jul-1962</v>
      </c>
      <c r="G1611">
        <v>27</v>
      </c>
      <c r="H1611">
        <f t="shared" si="103"/>
        <v>60</v>
      </c>
      <c r="I1611">
        <v>3</v>
      </c>
      <c r="J1611" s="7">
        <v>13919.82</v>
      </c>
      <c r="K1611" t="s">
        <v>11</v>
      </c>
      <c r="L1611" t="s">
        <v>11</v>
      </c>
      <c r="M1611" t="s">
        <v>13</v>
      </c>
    </row>
    <row r="1612" spans="1:13" x14ac:dyDescent="0.25">
      <c r="A1612" t="s">
        <v>1642</v>
      </c>
      <c r="B1612">
        <v>1960</v>
      </c>
      <c r="C1612">
        <f t="shared" si="101"/>
        <v>6</v>
      </c>
      <c r="D1612" t="str">
        <f t="shared" si="102"/>
        <v>18-6-1960</v>
      </c>
      <c r="E1612" t="s">
        <v>18</v>
      </c>
      <c r="F1612" s="14" t="str">
        <f t="shared" si="100"/>
        <v>18-Jun-1960</v>
      </c>
      <c r="G1612">
        <v>18</v>
      </c>
      <c r="H1612">
        <f t="shared" si="103"/>
        <v>62</v>
      </c>
      <c r="I1612">
        <v>1</v>
      </c>
      <c r="J1612" s="7">
        <v>13937.67</v>
      </c>
      <c r="K1612" t="s">
        <v>11</v>
      </c>
      <c r="L1612" t="s">
        <v>16</v>
      </c>
      <c r="M1612" t="s">
        <v>23</v>
      </c>
    </row>
    <row r="1613" spans="1:13" x14ac:dyDescent="0.25">
      <c r="A1613" t="s">
        <v>1643</v>
      </c>
      <c r="B1613">
        <v>1959</v>
      </c>
      <c r="C1613">
        <f t="shared" si="101"/>
        <v>8</v>
      </c>
      <c r="D1613" t="str">
        <f t="shared" si="102"/>
        <v>29-8-1959</v>
      </c>
      <c r="E1613" t="s">
        <v>34</v>
      </c>
      <c r="F1613" s="14" t="str">
        <f t="shared" si="100"/>
        <v>29-Aug-1959</v>
      </c>
      <c r="G1613">
        <v>29</v>
      </c>
      <c r="H1613">
        <f t="shared" si="103"/>
        <v>63</v>
      </c>
      <c r="I1613">
        <v>0</v>
      </c>
      <c r="J1613" s="7">
        <v>13974.46</v>
      </c>
      <c r="K1613" t="s">
        <v>11</v>
      </c>
      <c r="L1613" t="s">
        <v>11</v>
      </c>
      <c r="M1613" t="s">
        <v>165</v>
      </c>
    </row>
    <row r="1614" spans="1:13" x14ac:dyDescent="0.25">
      <c r="A1614" t="s">
        <v>1644</v>
      </c>
      <c r="B1614">
        <v>1990</v>
      </c>
      <c r="C1614">
        <f t="shared" si="101"/>
        <v>7</v>
      </c>
      <c r="D1614" t="str">
        <f t="shared" si="102"/>
        <v>13-7-1990</v>
      </c>
      <c r="E1614" t="s">
        <v>10</v>
      </c>
      <c r="F1614" s="14" t="str">
        <f t="shared" si="100"/>
        <v>13-Jul-1990</v>
      </c>
      <c r="G1614">
        <v>13</v>
      </c>
      <c r="H1614">
        <f t="shared" si="103"/>
        <v>32</v>
      </c>
      <c r="I1614">
        <v>3</v>
      </c>
      <c r="J1614" s="7">
        <v>13979.45</v>
      </c>
      <c r="K1614" t="s">
        <v>11</v>
      </c>
      <c r="L1614" t="s">
        <v>16</v>
      </c>
      <c r="M1614" t="s">
        <v>248</v>
      </c>
    </row>
    <row r="1615" spans="1:13" x14ac:dyDescent="0.25">
      <c r="A1615" t="s">
        <v>1645</v>
      </c>
      <c r="B1615">
        <v>1959</v>
      </c>
      <c r="C1615">
        <f t="shared" si="101"/>
        <v>9</v>
      </c>
      <c r="D1615" t="str">
        <f t="shared" si="102"/>
        <v>6-9-1959</v>
      </c>
      <c r="E1615" t="s">
        <v>20</v>
      </c>
      <c r="F1615" s="14" t="str">
        <f t="shared" si="100"/>
        <v>6-Sep-1959</v>
      </c>
      <c r="G1615">
        <v>6</v>
      </c>
      <c r="H1615">
        <f t="shared" si="103"/>
        <v>63</v>
      </c>
      <c r="I1615">
        <v>0</v>
      </c>
      <c r="J1615" s="7">
        <v>13981.85</v>
      </c>
      <c r="K1615" t="s">
        <v>11</v>
      </c>
      <c r="L1615" t="s">
        <v>16</v>
      </c>
      <c r="M1615" t="s">
        <v>167</v>
      </c>
    </row>
    <row r="1616" spans="1:13" x14ac:dyDescent="0.25">
      <c r="A1616" t="s">
        <v>1646</v>
      </c>
      <c r="B1616">
        <v>1963</v>
      </c>
      <c r="C1616">
        <f t="shared" si="101"/>
        <v>12</v>
      </c>
      <c r="D1616" t="str">
        <f t="shared" si="102"/>
        <v>23-12-1963</v>
      </c>
      <c r="E1616" t="s">
        <v>30</v>
      </c>
      <c r="F1616" s="14" t="str">
        <f t="shared" si="100"/>
        <v>23-Dec-1963</v>
      </c>
      <c r="G1616">
        <v>23</v>
      </c>
      <c r="H1616">
        <f t="shared" si="103"/>
        <v>59</v>
      </c>
      <c r="I1616">
        <v>3</v>
      </c>
      <c r="J1616" s="7">
        <v>14001.13</v>
      </c>
      <c r="K1616" t="s">
        <v>11</v>
      </c>
      <c r="L1616" t="s">
        <v>16</v>
      </c>
      <c r="M1616" t="s">
        <v>13</v>
      </c>
    </row>
    <row r="1617" spans="1:13" x14ac:dyDescent="0.25">
      <c r="A1617" t="s">
        <v>1647</v>
      </c>
      <c r="B1617">
        <v>1963</v>
      </c>
      <c r="C1617">
        <f t="shared" si="101"/>
        <v>7</v>
      </c>
      <c r="D1617" t="str">
        <f t="shared" si="102"/>
        <v>6-7-1963</v>
      </c>
      <c r="E1617" t="s">
        <v>10</v>
      </c>
      <c r="F1617" s="14" t="str">
        <f t="shared" si="100"/>
        <v>6-Jul-1963</v>
      </c>
      <c r="G1617">
        <v>6</v>
      </c>
      <c r="H1617">
        <f t="shared" si="103"/>
        <v>59</v>
      </c>
      <c r="I1617">
        <v>3</v>
      </c>
      <c r="J1617" s="7">
        <v>14001.29</v>
      </c>
      <c r="K1617" t="s">
        <v>11</v>
      </c>
      <c r="L1617" t="s">
        <v>11</v>
      </c>
      <c r="M1617" t="s">
        <v>13</v>
      </c>
    </row>
    <row r="1618" spans="1:13" x14ac:dyDescent="0.25">
      <c r="A1618" t="s">
        <v>1648</v>
      </c>
      <c r="B1618">
        <v>1963</v>
      </c>
      <c r="C1618">
        <f t="shared" si="101"/>
        <v>7</v>
      </c>
      <c r="D1618" t="str">
        <f t="shared" si="102"/>
        <v>8-7-1963</v>
      </c>
      <c r="E1618" t="s">
        <v>10</v>
      </c>
      <c r="F1618" s="14" t="str">
        <f t="shared" si="100"/>
        <v>8-Jul-1963</v>
      </c>
      <c r="G1618">
        <v>8</v>
      </c>
      <c r="H1618">
        <f t="shared" si="103"/>
        <v>59</v>
      </c>
      <c r="I1618">
        <v>3</v>
      </c>
      <c r="J1618" s="7">
        <v>14007.22</v>
      </c>
      <c r="K1618" t="s">
        <v>11</v>
      </c>
      <c r="L1618" t="s">
        <v>12</v>
      </c>
      <c r="M1618" t="s">
        <v>41</v>
      </c>
    </row>
    <row r="1619" spans="1:13" x14ac:dyDescent="0.25">
      <c r="A1619" t="s">
        <v>1649</v>
      </c>
      <c r="B1619">
        <v>1960</v>
      </c>
      <c r="C1619">
        <f t="shared" si="101"/>
        <v>11</v>
      </c>
      <c r="D1619" t="str">
        <f t="shared" si="102"/>
        <v>8-11-1960</v>
      </c>
      <c r="E1619" t="s">
        <v>15</v>
      </c>
      <c r="F1619" s="14" t="str">
        <f t="shared" si="100"/>
        <v>8-Nov-1960</v>
      </c>
      <c r="G1619">
        <v>8</v>
      </c>
      <c r="H1619">
        <f t="shared" si="103"/>
        <v>62</v>
      </c>
      <c r="I1619">
        <v>0</v>
      </c>
      <c r="J1619" s="7">
        <v>14043.48</v>
      </c>
      <c r="K1619" t="s">
        <v>11</v>
      </c>
      <c r="L1619" t="s">
        <v>12</v>
      </c>
      <c r="M1619" t="s">
        <v>246</v>
      </c>
    </row>
    <row r="1620" spans="1:13" x14ac:dyDescent="0.25">
      <c r="A1620" t="s">
        <v>1650</v>
      </c>
      <c r="B1620">
        <v>1991</v>
      </c>
      <c r="C1620">
        <f t="shared" si="101"/>
        <v>9</v>
      </c>
      <c r="D1620" t="str">
        <f t="shared" si="102"/>
        <v>12-9-1991</v>
      </c>
      <c r="E1620" t="s">
        <v>20</v>
      </c>
      <c r="F1620" s="14" t="str">
        <f t="shared" si="100"/>
        <v>12-Sep-1991</v>
      </c>
      <c r="G1620">
        <v>12</v>
      </c>
      <c r="H1620">
        <f t="shared" si="103"/>
        <v>31</v>
      </c>
      <c r="I1620">
        <v>3</v>
      </c>
      <c r="J1620" s="7">
        <v>14081.93</v>
      </c>
      <c r="K1620" t="s">
        <v>11</v>
      </c>
      <c r="L1620" t="s">
        <v>12</v>
      </c>
      <c r="M1620" t="s">
        <v>23</v>
      </c>
    </row>
    <row r="1621" spans="1:13" x14ac:dyDescent="0.25">
      <c r="A1621" t="s">
        <v>1651</v>
      </c>
      <c r="B1621">
        <v>1976</v>
      </c>
      <c r="C1621">
        <f t="shared" si="101"/>
        <v>9</v>
      </c>
      <c r="D1621" t="str">
        <f t="shared" si="102"/>
        <v>26-9-1976</v>
      </c>
      <c r="E1621" t="s">
        <v>20</v>
      </c>
      <c r="F1621" s="14" t="str">
        <f t="shared" si="100"/>
        <v>26-Sep-1976</v>
      </c>
      <c r="G1621">
        <v>26</v>
      </c>
      <c r="H1621">
        <f t="shared" si="103"/>
        <v>46</v>
      </c>
      <c r="I1621">
        <v>2</v>
      </c>
      <c r="J1621" s="7">
        <v>14098.07</v>
      </c>
      <c r="K1621" t="s">
        <v>11</v>
      </c>
      <c r="L1621" t="s">
        <v>12</v>
      </c>
      <c r="M1621" t="s">
        <v>248</v>
      </c>
    </row>
    <row r="1622" spans="1:13" x14ac:dyDescent="0.25">
      <c r="A1622" t="s">
        <v>1652</v>
      </c>
      <c r="B1622">
        <v>1961</v>
      </c>
      <c r="C1622">
        <f t="shared" si="101"/>
        <v>6</v>
      </c>
      <c r="D1622" t="str">
        <f t="shared" si="102"/>
        <v>14-6-1961</v>
      </c>
      <c r="E1622" t="s">
        <v>18</v>
      </c>
      <c r="F1622" s="14" t="str">
        <f t="shared" si="100"/>
        <v>14-Jun-1961</v>
      </c>
      <c r="G1622">
        <v>14</v>
      </c>
      <c r="H1622">
        <f t="shared" si="103"/>
        <v>61</v>
      </c>
      <c r="I1622">
        <v>2</v>
      </c>
      <c r="J1622" s="7">
        <v>14119.62</v>
      </c>
      <c r="K1622" t="s">
        <v>11</v>
      </c>
      <c r="L1622" t="s">
        <v>16</v>
      </c>
      <c r="M1622" t="s">
        <v>23</v>
      </c>
    </row>
    <row r="1623" spans="1:13" x14ac:dyDescent="0.25">
      <c r="A1623" t="s">
        <v>1653</v>
      </c>
      <c r="B1623">
        <v>2004</v>
      </c>
      <c r="C1623">
        <f t="shared" si="101"/>
        <v>7</v>
      </c>
      <c r="D1623" t="str">
        <f t="shared" si="102"/>
        <v>6-7-2004</v>
      </c>
      <c r="E1623" t="s">
        <v>10</v>
      </c>
      <c r="F1623" s="14" t="str">
        <f t="shared" si="100"/>
        <v>6-Jul-2004</v>
      </c>
      <c r="G1623">
        <v>6</v>
      </c>
      <c r="H1623">
        <f t="shared" si="103"/>
        <v>18</v>
      </c>
      <c r="I1623">
        <v>0</v>
      </c>
      <c r="J1623" s="7">
        <v>14133.04</v>
      </c>
      <c r="K1623" t="s">
        <v>11</v>
      </c>
      <c r="L1623" t="s">
        <v>12</v>
      </c>
      <c r="M1623" t="s">
        <v>13</v>
      </c>
    </row>
    <row r="1624" spans="1:13" x14ac:dyDescent="0.25">
      <c r="A1624" t="s">
        <v>1654</v>
      </c>
      <c r="B1624">
        <v>1984</v>
      </c>
      <c r="C1624">
        <f t="shared" si="101"/>
        <v>7</v>
      </c>
      <c r="D1624" t="str">
        <f t="shared" si="102"/>
        <v>7-7-1984</v>
      </c>
      <c r="E1624" t="s">
        <v>10</v>
      </c>
      <c r="F1624" s="14" t="str">
        <f t="shared" si="100"/>
        <v>7-Jul-1984</v>
      </c>
      <c r="G1624">
        <v>7</v>
      </c>
      <c r="H1624">
        <f t="shared" si="103"/>
        <v>38</v>
      </c>
      <c r="I1624">
        <v>3</v>
      </c>
      <c r="J1624" s="7">
        <v>14152.46</v>
      </c>
      <c r="K1624" t="s">
        <v>11</v>
      </c>
      <c r="L1624" t="s">
        <v>16</v>
      </c>
      <c r="M1624" t="s">
        <v>23</v>
      </c>
    </row>
    <row r="1625" spans="1:13" x14ac:dyDescent="0.25">
      <c r="A1625" t="s">
        <v>1655</v>
      </c>
      <c r="B1625">
        <v>1968</v>
      </c>
      <c r="C1625">
        <f t="shared" si="101"/>
        <v>12</v>
      </c>
      <c r="D1625" t="str">
        <f t="shared" si="102"/>
        <v>25-12-1968</v>
      </c>
      <c r="E1625" t="s">
        <v>30</v>
      </c>
      <c r="F1625" s="14" t="str">
        <f t="shared" si="100"/>
        <v>25-Dec-1968</v>
      </c>
      <c r="G1625">
        <v>25</v>
      </c>
      <c r="H1625">
        <f t="shared" si="103"/>
        <v>54</v>
      </c>
      <c r="I1625">
        <v>0</v>
      </c>
      <c r="J1625" s="7">
        <v>14193.55</v>
      </c>
      <c r="K1625" t="s">
        <v>11</v>
      </c>
      <c r="L1625" t="s">
        <v>16</v>
      </c>
      <c r="M1625" t="s">
        <v>534</v>
      </c>
    </row>
    <row r="1626" spans="1:13" x14ac:dyDescent="0.25">
      <c r="A1626" t="s">
        <v>1656</v>
      </c>
      <c r="B1626">
        <v>1983</v>
      </c>
      <c r="C1626">
        <f t="shared" si="101"/>
        <v>11</v>
      </c>
      <c r="D1626" t="str">
        <f t="shared" si="102"/>
        <v>17-11-1983</v>
      </c>
      <c r="E1626" t="s">
        <v>15</v>
      </c>
      <c r="F1626" s="14" t="str">
        <f t="shared" si="100"/>
        <v>17-Nov-1983</v>
      </c>
      <c r="G1626">
        <v>17</v>
      </c>
      <c r="H1626">
        <f t="shared" si="103"/>
        <v>39</v>
      </c>
      <c r="I1626">
        <v>3</v>
      </c>
      <c r="J1626" s="7">
        <v>14209.4</v>
      </c>
      <c r="K1626" t="s">
        <v>11</v>
      </c>
      <c r="L1626" t="s">
        <v>16</v>
      </c>
      <c r="M1626" t="s">
        <v>534</v>
      </c>
    </row>
    <row r="1627" spans="1:13" x14ac:dyDescent="0.25">
      <c r="A1627" t="s">
        <v>1657</v>
      </c>
      <c r="B1627">
        <v>1958</v>
      </c>
      <c r="C1627">
        <f t="shared" si="101"/>
        <v>9</v>
      </c>
      <c r="D1627" t="str">
        <f t="shared" si="102"/>
        <v>21-9-1958</v>
      </c>
      <c r="E1627" t="s">
        <v>20</v>
      </c>
      <c r="F1627" s="14" t="str">
        <f t="shared" si="100"/>
        <v>21-Sep-1958</v>
      </c>
      <c r="G1627">
        <v>21</v>
      </c>
      <c r="H1627">
        <f t="shared" si="103"/>
        <v>64</v>
      </c>
      <c r="I1627">
        <v>0</v>
      </c>
      <c r="J1627" s="7">
        <v>14210.54</v>
      </c>
      <c r="K1627" t="s">
        <v>11</v>
      </c>
      <c r="L1627" t="s">
        <v>11</v>
      </c>
      <c r="M1627" t="s">
        <v>23</v>
      </c>
    </row>
    <row r="1628" spans="1:13" x14ac:dyDescent="0.25">
      <c r="A1628" t="s">
        <v>1658</v>
      </c>
      <c r="B1628">
        <v>1961</v>
      </c>
      <c r="C1628">
        <f t="shared" si="101"/>
        <v>9</v>
      </c>
      <c r="D1628" t="str">
        <f t="shared" si="102"/>
        <v>25-9-1961</v>
      </c>
      <c r="E1628" t="s">
        <v>20</v>
      </c>
      <c r="F1628" s="14" t="str">
        <f t="shared" si="100"/>
        <v>25-Sep-1961</v>
      </c>
      <c r="G1628">
        <v>25</v>
      </c>
      <c r="H1628">
        <f t="shared" si="103"/>
        <v>61</v>
      </c>
      <c r="I1628">
        <v>2</v>
      </c>
      <c r="J1628" s="7">
        <v>14235.07</v>
      </c>
      <c r="K1628" t="s">
        <v>11</v>
      </c>
      <c r="L1628" t="s">
        <v>16</v>
      </c>
      <c r="M1628" t="s">
        <v>41</v>
      </c>
    </row>
    <row r="1629" spans="1:13" x14ac:dyDescent="0.25">
      <c r="A1629" t="s">
        <v>1659</v>
      </c>
      <c r="B1629">
        <v>1959</v>
      </c>
      <c r="C1629">
        <f t="shared" si="101"/>
        <v>10</v>
      </c>
      <c r="D1629" t="str">
        <f t="shared" si="102"/>
        <v>10-10-1959</v>
      </c>
      <c r="E1629" t="s">
        <v>36</v>
      </c>
      <c r="F1629" s="14" t="str">
        <f t="shared" si="100"/>
        <v>10-Oct-1959</v>
      </c>
      <c r="G1629">
        <v>10</v>
      </c>
      <c r="H1629">
        <f t="shared" si="103"/>
        <v>63</v>
      </c>
      <c r="I1629">
        <v>0</v>
      </c>
      <c r="J1629" s="7">
        <v>14254.61</v>
      </c>
      <c r="K1629" t="s">
        <v>11</v>
      </c>
      <c r="L1629" t="s">
        <v>16</v>
      </c>
      <c r="M1629" t="s">
        <v>23</v>
      </c>
    </row>
    <row r="1630" spans="1:13" x14ac:dyDescent="0.25">
      <c r="A1630" t="s">
        <v>1660</v>
      </c>
      <c r="B1630">
        <v>1959</v>
      </c>
      <c r="C1630">
        <f t="shared" si="101"/>
        <v>11</v>
      </c>
      <c r="D1630" t="str">
        <f t="shared" si="102"/>
        <v>8-11-1959</v>
      </c>
      <c r="E1630" t="s">
        <v>15</v>
      </c>
      <c r="F1630" s="14" t="str">
        <f t="shared" si="100"/>
        <v>8-Nov-1959</v>
      </c>
      <c r="G1630">
        <v>8</v>
      </c>
      <c r="H1630">
        <f t="shared" si="103"/>
        <v>63</v>
      </c>
      <c r="I1630">
        <v>0</v>
      </c>
      <c r="J1630" s="7">
        <v>14256.19</v>
      </c>
      <c r="K1630" t="s">
        <v>11</v>
      </c>
      <c r="L1630" t="s">
        <v>12</v>
      </c>
      <c r="M1630" t="s">
        <v>23</v>
      </c>
    </row>
    <row r="1631" spans="1:13" x14ac:dyDescent="0.25">
      <c r="A1631" t="s">
        <v>1661</v>
      </c>
      <c r="B1631">
        <v>1974</v>
      </c>
      <c r="C1631">
        <f t="shared" si="101"/>
        <v>12</v>
      </c>
      <c r="D1631" t="str">
        <f t="shared" si="102"/>
        <v>26-12-1974</v>
      </c>
      <c r="E1631" t="s">
        <v>30</v>
      </c>
      <c r="F1631" s="14" t="str">
        <f t="shared" si="100"/>
        <v>26-Dec-1974</v>
      </c>
      <c r="G1631">
        <v>26</v>
      </c>
      <c r="H1631">
        <f t="shared" si="103"/>
        <v>48</v>
      </c>
      <c r="I1631">
        <v>0</v>
      </c>
      <c r="J1631" s="7">
        <v>14256.79</v>
      </c>
      <c r="K1631" t="s">
        <v>11</v>
      </c>
      <c r="L1631" t="s">
        <v>11</v>
      </c>
      <c r="M1631" t="s">
        <v>534</v>
      </c>
    </row>
    <row r="1632" spans="1:13" x14ac:dyDescent="0.25">
      <c r="A1632" t="s">
        <v>1662</v>
      </c>
      <c r="B1632">
        <v>1972</v>
      </c>
      <c r="C1632">
        <f t="shared" si="101"/>
        <v>7</v>
      </c>
      <c r="D1632" t="str">
        <f t="shared" si="102"/>
        <v>13-7-1972</v>
      </c>
      <c r="E1632" t="s">
        <v>10</v>
      </c>
      <c r="F1632" s="14" t="str">
        <f t="shared" si="100"/>
        <v>13-Jul-1972</v>
      </c>
      <c r="G1632">
        <v>13</v>
      </c>
      <c r="H1632">
        <f t="shared" si="103"/>
        <v>50</v>
      </c>
      <c r="I1632">
        <v>0</v>
      </c>
      <c r="J1632" s="7">
        <v>14258.33</v>
      </c>
      <c r="K1632" t="s">
        <v>11</v>
      </c>
      <c r="L1632" t="s">
        <v>11</v>
      </c>
      <c r="M1632" t="s">
        <v>534</v>
      </c>
    </row>
    <row r="1633" spans="1:13" x14ac:dyDescent="0.25">
      <c r="A1633" t="s">
        <v>1663</v>
      </c>
      <c r="B1633">
        <v>2004</v>
      </c>
      <c r="C1633">
        <f t="shared" si="101"/>
        <v>9</v>
      </c>
      <c r="D1633" t="str">
        <f t="shared" si="102"/>
        <v>6-9-2004</v>
      </c>
      <c r="E1633" t="s">
        <v>20</v>
      </c>
      <c r="F1633" s="14" t="str">
        <f t="shared" si="100"/>
        <v>6-Sep-2004</v>
      </c>
      <c r="G1633">
        <v>6</v>
      </c>
      <c r="H1633">
        <f t="shared" si="103"/>
        <v>18</v>
      </c>
      <c r="I1633">
        <v>0</v>
      </c>
      <c r="J1633" s="7">
        <v>14283.46</v>
      </c>
      <c r="K1633" t="s">
        <v>11</v>
      </c>
      <c r="L1633" t="s">
        <v>11</v>
      </c>
      <c r="M1633" t="s">
        <v>246</v>
      </c>
    </row>
    <row r="1634" spans="1:13" x14ac:dyDescent="0.25">
      <c r="A1634" t="s">
        <v>1664</v>
      </c>
      <c r="B1634">
        <v>1968</v>
      </c>
      <c r="C1634">
        <f t="shared" si="101"/>
        <v>12</v>
      </c>
      <c r="D1634" t="str">
        <f t="shared" si="102"/>
        <v>15-12-1968</v>
      </c>
      <c r="E1634" t="s">
        <v>30</v>
      </c>
      <c r="F1634" s="14" t="str">
        <f t="shared" si="100"/>
        <v>15-Dec-1968</v>
      </c>
      <c r="G1634">
        <v>15</v>
      </c>
      <c r="H1634">
        <f t="shared" si="103"/>
        <v>54</v>
      </c>
      <c r="I1634">
        <v>0</v>
      </c>
      <c r="J1634" s="7">
        <v>14285.9</v>
      </c>
      <c r="K1634" t="s">
        <v>11</v>
      </c>
      <c r="L1634" t="s">
        <v>12</v>
      </c>
      <c r="M1634" t="s">
        <v>23</v>
      </c>
    </row>
    <row r="1635" spans="1:13" x14ac:dyDescent="0.25">
      <c r="A1635" t="s">
        <v>1665</v>
      </c>
      <c r="B1635">
        <v>1958</v>
      </c>
      <c r="C1635">
        <f t="shared" si="101"/>
        <v>10</v>
      </c>
      <c r="D1635" t="str">
        <f t="shared" si="102"/>
        <v>15-10-1958</v>
      </c>
      <c r="E1635" t="s">
        <v>36</v>
      </c>
      <c r="F1635" s="14" t="str">
        <f t="shared" si="100"/>
        <v>15-Oct-1958</v>
      </c>
      <c r="G1635">
        <v>15</v>
      </c>
      <c r="H1635">
        <f t="shared" si="103"/>
        <v>64</v>
      </c>
      <c r="I1635">
        <v>0</v>
      </c>
      <c r="J1635" s="7">
        <v>14313.85</v>
      </c>
      <c r="K1635" t="s">
        <v>11</v>
      </c>
      <c r="L1635" t="s">
        <v>12</v>
      </c>
      <c r="M1635" t="s">
        <v>13</v>
      </c>
    </row>
    <row r="1636" spans="1:13" x14ac:dyDescent="0.25">
      <c r="A1636" t="s">
        <v>1666</v>
      </c>
      <c r="B1636">
        <v>1958</v>
      </c>
      <c r="C1636">
        <f t="shared" si="101"/>
        <v>7</v>
      </c>
      <c r="D1636" t="str">
        <f t="shared" si="102"/>
        <v>10-7-1958</v>
      </c>
      <c r="E1636" t="s">
        <v>10</v>
      </c>
      <c r="F1636" s="14" t="str">
        <f t="shared" si="100"/>
        <v>10-Jul-1958</v>
      </c>
      <c r="G1636">
        <v>10</v>
      </c>
      <c r="H1636">
        <f t="shared" si="103"/>
        <v>64</v>
      </c>
      <c r="I1636">
        <v>0</v>
      </c>
      <c r="J1636" s="7">
        <v>14319.03</v>
      </c>
      <c r="K1636" t="s">
        <v>11</v>
      </c>
      <c r="L1636" t="s">
        <v>11</v>
      </c>
      <c r="M1636" t="s">
        <v>41</v>
      </c>
    </row>
    <row r="1637" spans="1:13" x14ac:dyDescent="0.25">
      <c r="A1637" t="s">
        <v>1667</v>
      </c>
      <c r="B1637">
        <v>1969</v>
      </c>
      <c r="C1637">
        <f t="shared" si="101"/>
        <v>9</v>
      </c>
      <c r="D1637" t="str">
        <f t="shared" si="102"/>
        <v>26-9-1969</v>
      </c>
      <c r="E1637" t="s">
        <v>20</v>
      </c>
      <c r="F1637" s="14" t="str">
        <f t="shared" si="100"/>
        <v>26-Sep-1969</v>
      </c>
      <c r="G1637">
        <v>26</v>
      </c>
      <c r="H1637">
        <f t="shared" si="103"/>
        <v>53</v>
      </c>
      <c r="I1637">
        <v>0</v>
      </c>
      <c r="J1637" s="7">
        <v>14337.91</v>
      </c>
      <c r="K1637" t="s">
        <v>11</v>
      </c>
      <c r="L1637" t="s">
        <v>12</v>
      </c>
      <c r="M1637" t="s">
        <v>631</v>
      </c>
    </row>
    <row r="1638" spans="1:13" x14ac:dyDescent="0.25">
      <c r="A1638" t="s">
        <v>1668</v>
      </c>
      <c r="B1638">
        <v>1959</v>
      </c>
      <c r="C1638">
        <f t="shared" si="101"/>
        <v>12</v>
      </c>
      <c r="D1638" t="str">
        <f t="shared" si="102"/>
        <v>24-12-1959</v>
      </c>
      <c r="E1638" t="s">
        <v>30</v>
      </c>
      <c r="F1638" s="14" t="str">
        <f t="shared" si="100"/>
        <v>24-Dec-1959</v>
      </c>
      <c r="G1638">
        <v>24</v>
      </c>
      <c r="H1638">
        <f t="shared" si="103"/>
        <v>63</v>
      </c>
      <c r="I1638">
        <v>1</v>
      </c>
      <c r="J1638" s="7">
        <v>14349.85</v>
      </c>
      <c r="K1638" t="s">
        <v>11</v>
      </c>
      <c r="L1638" t="s">
        <v>11</v>
      </c>
      <c r="M1638" t="s">
        <v>23</v>
      </c>
    </row>
    <row r="1639" spans="1:13" x14ac:dyDescent="0.25">
      <c r="A1639" t="s">
        <v>1669</v>
      </c>
      <c r="B1639">
        <v>1967</v>
      </c>
      <c r="C1639">
        <f t="shared" si="101"/>
        <v>10</v>
      </c>
      <c r="D1639" t="str">
        <f t="shared" si="102"/>
        <v>10-10-1967</v>
      </c>
      <c r="E1639" t="s">
        <v>36</v>
      </c>
      <c r="F1639" s="14" t="str">
        <f t="shared" si="100"/>
        <v>10-Oct-1967</v>
      </c>
      <c r="G1639">
        <v>10</v>
      </c>
      <c r="H1639">
        <f t="shared" si="103"/>
        <v>55</v>
      </c>
      <c r="I1639">
        <v>0</v>
      </c>
      <c r="J1639" s="7">
        <v>14355.43</v>
      </c>
      <c r="K1639" t="s">
        <v>11</v>
      </c>
      <c r="L1639" t="s">
        <v>16</v>
      </c>
      <c r="M1639" t="s">
        <v>534</v>
      </c>
    </row>
    <row r="1640" spans="1:13" x14ac:dyDescent="0.25">
      <c r="A1640" t="s">
        <v>1670</v>
      </c>
      <c r="B1640">
        <v>1988</v>
      </c>
      <c r="C1640">
        <f t="shared" si="101"/>
        <v>11</v>
      </c>
      <c r="D1640" t="str">
        <f t="shared" si="102"/>
        <v>16-11-1988</v>
      </c>
      <c r="E1640" t="s">
        <v>15</v>
      </c>
      <c r="F1640" s="14" t="str">
        <f t="shared" si="100"/>
        <v>16-Nov-1988</v>
      </c>
      <c r="G1640">
        <v>16</v>
      </c>
      <c r="H1640">
        <f t="shared" si="103"/>
        <v>34</v>
      </c>
      <c r="I1640">
        <v>1</v>
      </c>
      <c r="J1640" s="7">
        <v>14358.36</v>
      </c>
      <c r="K1640" t="s">
        <v>11</v>
      </c>
      <c r="L1640" t="s">
        <v>11</v>
      </c>
      <c r="M1640" t="s">
        <v>41</v>
      </c>
    </row>
    <row r="1641" spans="1:13" x14ac:dyDescent="0.25">
      <c r="A1641" t="s">
        <v>1671</v>
      </c>
      <c r="B1641">
        <v>1963</v>
      </c>
      <c r="C1641">
        <f t="shared" si="101"/>
        <v>7</v>
      </c>
      <c r="D1641" t="str">
        <f t="shared" si="102"/>
        <v>16-7-1963</v>
      </c>
      <c r="E1641" t="s">
        <v>10</v>
      </c>
      <c r="F1641" s="14" t="str">
        <f t="shared" si="100"/>
        <v>16-Jul-1963</v>
      </c>
      <c r="G1641">
        <v>16</v>
      </c>
      <c r="H1641">
        <f t="shared" si="103"/>
        <v>59</v>
      </c>
      <c r="I1641">
        <v>3</v>
      </c>
      <c r="J1641" s="7">
        <v>14382.71</v>
      </c>
      <c r="K1641" t="s">
        <v>11</v>
      </c>
      <c r="L1641" t="s">
        <v>11</v>
      </c>
      <c r="M1641" t="s">
        <v>23</v>
      </c>
    </row>
    <row r="1642" spans="1:13" x14ac:dyDescent="0.25">
      <c r="A1642" t="s">
        <v>1672</v>
      </c>
      <c r="B1642">
        <v>1965</v>
      </c>
      <c r="C1642">
        <f t="shared" si="101"/>
        <v>6</v>
      </c>
      <c r="D1642" t="str">
        <f t="shared" si="102"/>
        <v>22-6-1965</v>
      </c>
      <c r="E1642" t="s">
        <v>18</v>
      </c>
      <c r="F1642" s="14" t="str">
        <f t="shared" si="100"/>
        <v>22-Jun-1965</v>
      </c>
      <c r="G1642">
        <v>22</v>
      </c>
      <c r="H1642">
        <f t="shared" si="103"/>
        <v>57</v>
      </c>
      <c r="I1642">
        <v>4</v>
      </c>
      <c r="J1642" s="7">
        <v>14394.4</v>
      </c>
      <c r="K1642" t="s">
        <v>11</v>
      </c>
      <c r="L1642" t="s">
        <v>12</v>
      </c>
      <c r="M1642" t="s">
        <v>246</v>
      </c>
    </row>
    <row r="1643" spans="1:13" x14ac:dyDescent="0.25">
      <c r="A1643" t="s">
        <v>1673</v>
      </c>
      <c r="B1643">
        <v>1958</v>
      </c>
      <c r="C1643">
        <f t="shared" si="101"/>
        <v>9</v>
      </c>
      <c r="D1643" t="str">
        <f t="shared" si="102"/>
        <v>14-9-1958</v>
      </c>
      <c r="E1643" t="s">
        <v>20</v>
      </c>
      <c r="F1643" s="14" t="str">
        <f t="shared" si="100"/>
        <v>14-Sep-1958</v>
      </c>
      <c r="G1643">
        <v>14</v>
      </c>
      <c r="H1643">
        <f t="shared" si="103"/>
        <v>64</v>
      </c>
      <c r="I1643">
        <v>0</v>
      </c>
      <c r="J1643" s="7">
        <v>14394.56</v>
      </c>
      <c r="K1643" t="s">
        <v>11</v>
      </c>
      <c r="L1643" t="s">
        <v>16</v>
      </c>
      <c r="M1643" t="s">
        <v>169</v>
      </c>
    </row>
    <row r="1644" spans="1:13" x14ac:dyDescent="0.25">
      <c r="A1644" t="s">
        <v>1674</v>
      </c>
      <c r="B1644">
        <v>1958</v>
      </c>
      <c r="C1644">
        <f t="shared" si="101"/>
        <v>7</v>
      </c>
      <c r="D1644" t="str">
        <f t="shared" si="102"/>
        <v>29-7-1958</v>
      </c>
      <c r="E1644" t="s">
        <v>10</v>
      </c>
      <c r="F1644" s="14" t="str">
        <f t="shared" si="100"/>
        <v>29-Jul-1958</v>
      </c>
      <c r="G1644">
        <v>29</v>
      </c>
      <c r="H1644">
        <f t="shared" si="103"/>
        <v>64</v>
      </c>
      <c r="I1644">
        <v>0</v>
      </c>
      <c r="J1644" s="7">
        <v>14410.93</v>
      </c>
      <c r="K1644" t="s">
        <v>11</v>
      </c>
      <c r="L1644" t="s">
        <v>11</v>
      </c>
      <c r="M1644" t="s">
        <v>167</v>
      </c>
    </row>
    <row r="1645" spans="1:13" x14ac:dyDescent="0.25">
      <c r="A1645" t="s">
        <v>1675</v>
      </c>
      <c r="B1645">
        <v>1958</v>
      </c>
      <c r="C1645">
        <f t="shared" si="101"/>
        <v>9</v>
      </c>
      <c r="D1645" t="str">
        <f t="shared" si="102"/>
        <v>20-9-1958</v>
      </c>
      <c r="E1645" t="s">
        <v>20</v>
      </c>
      <c r="F1645" s="14" t="str">
        <f t="shared" si="100"/>
        <v>20-Sep-1958</v>
      </c>
      <c r="G1645">
        <v>20</v>
      </c>
      <c r="H1645">
        <f t="shared" si="103"/>
        <v>64</v>
      </c>
      <c r="I1645">
        <v>1</v>
      </c>
      <c r="J1645" s="7">
        <v>14418.28</v>
      </c>
      <c r="K1645" t="s">
        <v>11</v>
      </c>
      <c r="L1645" t="s">
        <v>12</v>
      </c>
      <c r="M1645" t="s">
        <v>13</v>
      </c>
    </row>
    <row r="1646" spans="1:13" x14ac:dyDescent="0.25">
      <c r="A1646" t="s">
        <v>1676</v>
      </c>
      <c r="B1646">
        <v>1999</v>
      </c>
      <c r="C1646">
        <f t="shared" si="101"/>
        <v>8</v>
      </c>
      <c r="D1646" t="str">
        <f t="shared" si="102"/>
        <v>10-8-1999</v>
      </c>
      <c r="E1646" t="s">
        <v>34</v>
      </c>
      <c r="F1646" s="14" t="str">
        <f t="shared" si="100"/>
        <v>10-Aug-1999</v>
      </c>
      <c r="G1646">
        <v>10</v>
      </c>
      <c r="H1646">
        <f t="shared" si="103"/>
        <v>23</v>
      </c>
      <c r="I1646">
        <v>2</v>
      </c>
      <c r="J1646" s="7">
        <v>14426.07</v>
      </c>
      <c r="K1646" t="s">
        <v>11</v>
      </c>
      <c r="L1646" t="s">
        <v>16</v>
      </c>
      <c r="M1646" t="s">
        <v>23</v>
      </c>
    </row>
    <row r="1647" spans="1:13" x14ac:dyDescent="0.25">
      <c r="A1647" t="s">
        <v>1677</v>
      </c>
      <c r="B1647">
        <v>1967</v>
      </c>
      <c r="C1647">
        <f t="shared" si="101"/>
        <v>8</v>
      </c>
      <c r="D1647" t="str">
        <f t="shared" si="102"/>
        <v>15-8-1967</v>
      </c>
      <c r="E1647" t="s">
        <v>34</v>
      </c>
      <c r="F1647" s="14" t="str">
        <f t="shared" si="100"/>
        <v>15-Aug-1967</v>
      </c>
      <c r="G1647">
        <v>15</v>
      </c>
      <c r="H1647">
        <f t="shared" si="103"/>
        <v>55</v>
      </c>
      <c r="I1647">
        <v>0</v>
      </c>
      <c r="J1647" s="7">
        <v>14426.66</v>
      </c>
      <c r="K1647" t="s">
        <v>11</v>
      </c>
      <c r="L1647" t="s">
        <v>11</v>
      </c>
      <c r="M1647" t="s">
        <v>534</v>
      </c>
    </row>
    <row r="1648" spans="1:13" x14ac:dyDescent="0.25">
      <c r="A1648" t="s">
        <v>1678</v>
      </c>
      <c r="B1648">
        <v>1967</v>
      </c>
      <c r="C1648">
        <f t="shared" si="101"/>
        <v>11</v>
      </c>
      <c r="D1648" t="str">
        <f t="shared" si="102"/>
        <v>4-11-1967</v>
      </c>
      <c r="E1648" t="s">
        <v>15</v>
      </c>
      <c r="F1648" s="14" t="str">
        <f t="shared" si="100"/>
        <v>4-Nov-1967</v>
      </c>
      <c r="G1648">
        <v>4</v>
      </c>
      <c r="H1648">
        <f t="shared" si="103"/>
        <v>55</v>
      </c>
      <c r="I1648">
        <v>0</v>
      </c>
      <c r="J1648" s="7">
        <v>14427.63</v>
      </c>
      <c r="K1648" t="s">
        <v>11</v>
      </c>
      <c r="L1648" t="s">
        <v>11</v>
      </c>
      <c r="M1648" t="s">
        <v>299</v>
      </c>
    </row>
    <row r="1649" spans="1:13" x14ac:dyDescent="0.25">
      <c r="A1649" t="s">
        <v>1679</v>
      </c>
      <c r="B1649">
        <v>1959</v>
      </c>
      <c r="C1649">
        <f t="shared" si="101"/>
        <v>6</v>
      </c>
      <c r="D1649" t="str">
        <f t="shared" si="102"/>
        <v>29-6-1959</v>
      </c>
      <c r="E1649" t="s">
        <v>18</v>
      </c>
      <c r="F1649" s="14" t="str">
        <f t="shared" si="100"/>
        <v>29-Jun-1959</v>
      </c>
      <c r="G1649">
        <v>29</v>
      </c>
      <c r="H1649">
        <f t="shared" si="103"/>
        <v>63</v>
      </c>
      <c r="I1649">
        <v>0</v>
      </c>
      <c r="J1649" s="7">
        <v>14449.85</v>
      </c>
      <c r="K1649" t="s">
        <v>11</v>
      </c>
      <c r="L1649" t="s">
        <v>16</v>
      </c>
      <c r="M1649" t="s">
        <v>246</v>
      </c>
    </row>
    <row r="1650" spans="1:13" x14ac:dyDescent="0.25">
      <c r="A1650" t="s">
        <v>1680</v>
      </c>
      <c r="B1650">
        <v>1959</v>
      </c>
      <c r="C1650">
        <f t="shared" si="101"/>
        <v>8</v>
      </c>
      <c r="D1650" t="str">
        <f t="shared" si="102"/>
        <v>3-8-1959</v>
      </c>
      <c r="E1650" t="s">
        <v>34</v>
      </c>
      <c r="F1650" s="14" t="str">
        <f t="shared" si="100"/>
        <v>3-Aug-1959</v>
      </c>
      <c r="G1650">
        <v>3</v>
      </c>
      <c r="H1650">
        <f t="shared" si="103"/>
        <v>63</v>
      </c>
      <c r="I1650">
        <v>0</v>
      </c>
      <c r="J1650" s="7">
        <v>14451.84</v>
      </c>
      <c r="K1650" t="s">
        <v>11</v>
      </c>
      <c r="L1650" t="s">
        <v>12</v>
      </c>
      <c r="M1650" t="s">
        <v>248</v>
      </c>
    </row>
    <row r="1651" spans="1:13" x14ac:dyDescent="0.25">
      <c r="A1651" t="s">
        <v>1681</v>
      </c>
      <c r="B1651">
        <v>1996</v>
      </c>
      <c r="C1651">
        <f t="shared" si="101"/>
        <v>11</v>
      </c>
      <c r="D1651" t="str">
        <f t="shared" si="102"/>
        <v>10-11-1996</v>
      </c>
      <c r="E1651" t="s">
        <v>15</v>
      </c>
      <c r="F1651" s="14" t="str">
        <f t="shared" si="100"/>
        <v>10-Nov-1996</v>
      </c>
      <c r="G1651">
        <v>10</v>
      </c>
      <c r="H1651">
        <f t="shared" si="103"/>
        <v>26</v>
      </c>
      <c r="I1651">
        <v>2</v>
      </c>
      <c r="J1651" s="7">
        <v>14455.64</v>
      </c>
      <c r="K1651" t="s">
        <v>11</v>
      </c>
      <c r="L1651" t="s">
        <v>12</v>
      </c>
      <c r="M1651" t="s">
        <v>246</v>
      </c>
    </row>
    <row r="1652" spans="1:13" x14ac:dyDescent="0.25">
      <c r="A1652" t="s">
        <v>1682</v>
      </c>
      <c r="B1652">
        <v>1976</v>
      </c>
      <c r="C1652">
        <f t="shared" si="101"/>
        <v>11</v>
      </c>
      <c r="D1652" t="str">
        <f t="shared" si="102"/>
        <v>27-11-1976</v>
      </c>
      <c r="E1652" t="s">
        <v>15</v>
      </c>
      <c r="F1652" s="14" t="str">
        <f t="shared" si="100"/>
        <v>27-Nov-1976</v>
      </c>
      <c r="G1652">
        <v>27</v>
      </c>
      <c r="H1652">
        <f t="shared" si="103"/>
        <v>46</v>
      </c>
      <c r="I1652">
        <v>2</v>
      </c>
      <c r="J1652" s="7">
        <v>14470.01</v>
      </c>
      <c r="K1652" t="s">
        <v>11</v>
      </c>
      <c r="L1652" t="s">
        <v>12</v>
      </c>
      <c r="M1652" t="s">
        <v>23</v>
      </c>
    </row>
    <row r="1653" spans="1:13" x14ac:dyDescent="0.25">
      <c r="A1653" t="s">
        <v>1683</v>
      </c>
      <c r="B1653">
        <v>1959</v>
      </c>
      <c r="C1653">
        <f t="shared" si="101"/>
        <v>11</v>
      </c>
      <c r="D1653" t="str">
        <f t="shared" si="102"/>
        <v>20-11-1959</v>
      </c>
      <c r="E1653" t="s">
        <v>15</v>
      </c>
      <c r="F1653" s="14" t="str">
        <f t="shared" si="100"/>
        <v>20-Nov-1959</v>
      </c>
      <c r="G1653">
        <v>20</v>
      </c>
      <c r="H1653">
        <f t="shared" si="103"/>
        <v>63</v>
      </c>
      <c r="I1653">
        <v>1</v>
      </c>
      <c r="J1653" s="7">
        <v>14474.68</v>
      </c>
      <c r="K1653" t="s">
        <v>11</v>
      </c>
      <c r="L1653" t="s">
        <v>11</v>
      </c>
      <c r="M1653" t="s">
        <v>13</v>
      </c>
    </row>
    <row r="1654" spans="1:13" x14ac:dyDescent="0.25">
      <c r="A1654" t="s">
        <v>1684</v>
      </c>
      <c r="B1654">
        <v>1979</v>
      </c>
      <c r="C1654">
        <f t="shared" si="101"/>
        <v>10</v>
      </c>
      <c r="D1654" t="str">
        <f t="shared" si="102"/>
        <v>20-10-1979</v>
      </c>
      <c r="E1654" t="s">
        <v>36</v>
      </c>
      <c r="F1654" s="14" t="str">
        <f t="shared" si="100"/>
        <v>20-Oct-1979</v>
      </c>
      <c r="G1654">
        <v>20</v>
      </c>
      <c r="H1654">
        <f t="shared" si="103"/>
        <v>43</v>
      </c>
      <c r="I1654">
        <v>5</v>
      </c>
      <c r="J1654" s="7">
        <v>14478.33</v>
      </c>
      <c r="K1654" t="s">
        <v>11</v>
      </c>
      <c r="L1654" t="s">
        <v>11</v>
      </c>
      <c r="M1654" t="s">
        <v>13</v>
      </c>
    </row>
    <row r="1655" spans="1:13" x14ac:dyDescent="0.25">
      <c r="A1655" t="s">
        <v>1685</v>
      </c>
      <c r="B1655">
        <v>1989</v>
      </c>
      <c r="C1655">
        <f t="shared" si="101"/>
        <v>7</v>
      </c>
      <c r="D1655" t="str">
        <f t="shared" si="102"/>
        <v>22-7-1989</v>
      </c>
      <c r="E1655" t="s">
        <v>10</v>
      </c>
      <c r="F1655" s="14" t="str">
        <f t="shared" si="100"/>
        <v>22-Jul-1989</v>
      </c>
      <c r="G1655">
        <v>22</v>
      </c>
      <c r="H1655">
        <f t="shared" si="103"/>
        <v>33</v>
      </c>
      <c r="I1655">
        <v>3</v>
      </c>
      <c r="J1655" s="7">
        <v>14507.46</v>
      </c>
      <c r="K1655" t="s">
        <v>11</v>
      </c>
      <c r="L1655" t="s">
        <v>12</v>
      </c>
      <c r="M1655" t="s">
        <v>23</v>
      </c>
    </row>
    <row r="1656" spans="1:13" x14ac:dyDescent="0.25">
      <c r="A1656" t="s">
        <v>1686</v>
      </c>
      <c r="B1656">
        <v>1989</v>
      </c>
      <c r="C1656">
        <f t="shared" si="101"/>
        <v>7</v>
      </c>
      <c r="D1656" t="str">
        <f t="shared" si="102"/>
        <v>14-7-1989</v>
      </c>
      <c r="E1656" t="s">
        <v>10</v>
      </c>
      <c r="F1656" s="14" t="str">
        <f t="shared" si="100"/>
        <v>14-Jul-1989</v>
      </c>
      <c r="G1656">
        <v>14</v>
      </c>
      <c r="H1656">
        <f t="shared" si="103"/>
        <v>33</v>
      </c>
      <c r="I1656">
        <v>3</v>
      </c>
      <c r="J1656" s="7">
        <v>14547.26</v>
      </c>
      <c r="K1656" t="s">
        <v>11</v>
      </c>
      <c r="L1656" t="s">
        <v>12</v>
      </c>
      <c r="M1656" t="s">
        <v>41</v>
      </c>
    </row>
    <row r="1657" spans="1:13" x14ac:dyDescent="0.25">
      <c r="A1657" t="s">
        <v>1687</v>
      </c>
      <c r="B1657">
        <v>1998</v>
      </c>
      <c r="C1657">
        <f t="shared" si="101"/>
        <v>9</v>
      </c>
      <c r="D1657" t="str">
        <f t="shared" si="102"/>
        <v>12-9-1998</v>
      </c>
      <c r="E1657" t="s">
        <v>20</v>
      </c>
      <c r="F1657" s="14" t="str">
        <f t="shared" si="100"/>
        <v>12-Sep-1998</v>
      </c>
      <c r="G1657">
        <v>12</v>
      </c>
      <c r="H1657">
        <f t="shared" si="103"/>
        <v>24</v>
      </c>
      <c r="I1657">
        <v>0</v>
      </c>
      <c r="J1657" s="7">
        <v>14571.89</v>
      </c>
      <c r="K1657" t="s">
        <v>11</v>
      </c>
      <c r="L1657" t="s">
        <v>16</v>
      </c>
      <c r="M1657" t="s">
        <v>246</v>
      </c>
    </row>
    <row r="1658" spans="1:13" x14ac:dyDescent="0.25">
      <c r="A1658" t="s">
        <v>1688</v>
      </c>
      <c r="B1658">
        <v>1962</v>
      </c>
      <c r="C1658">
        <f t="shared" si="101"/>
        <v>12</v>
      </c>
      <c r="D1658" t="str">
        <f t="shared" si="102"/>
        <v>3-12-1962</v>
      </c>
      <c r="E1658" t="s">
        <v>30</v>
      </c>
      <c r="F1658" s="14" t="str">
        <f t="shared" si="100"/>
        <v>3-Dec-1962</v>
      </c>
      <c r="G1658">
        <v>3</v>
      </c>
      <c r="H1658">
        <f t="shared" si="103"/>
        <v>60</v>
      </c>
      <c r="I1658">
        <v>0</v>
      </c>
      <c r="J1658" s="7">
        <v>14574.64</v>
      </c>
      <c r="K1658" t="s">
        <v>11</v>
      </c>
      <c r="L1658" t="s">
        <v>16</v>
      </c>
      <c r="M1658" t="s">
        <v>199</v>
      </c>
    </row>
    <row r="1659" spans="1:13" x14ac:dyDescent="0.25">
      <c r="A1659" t="s">
        <v>1689</v>
      </c>
      <c r="B1659">
        <v>1963</v>
      </c>
      <c r="C1659">
        <f t="shared" si="101"/>
        <v>10</v>
      </c>
      <c r="D1659" t="str">
        <f t="shared" si="102"/>
        <v>14-10-1963</v>
      </c>
      <c r="E1659" t="s">
        <v>36</v>
      </c>
      <c r="F1659" s="14" t="str">
        <f t="shared" si="100"/>
        <v>14-Oct-1963</v>
      </c>
      <c r="G1659">
        <v>14</v>
      </c>
      <c r="H1659">
        <f t="shared" si="103"/>
        <v>59</v>
      </c>
      <c r="I1659">
        <v>3</v>
      </c>
      <c r="J1659" s="7">
        <v>14590.63</v>
      </c>
      <c r="K1659" t="s">
        <v>11</v>
      </c>
      <c r="L1659" t="s">
        <v>16</v>
      </c>
      <c r="M1659" t="s">
        <v>246</v>
      </c>
    </row>
    <row r="1660" spans="1:13" x14ac:dyDescent="0.25">
      <c r="A1660" t="s">
        <v>1690</v>
      </c>
      <c r="B1660">
        <v>1967</v>
      </c>
      <c r="C1660">
        <f t="shared" si="101"/>
        <v>7</v>
      </c>
      <c r="D1660" t="str">
        <f t="shared" si="102"/>
        <v>18-7-1967</v>
      </c>
      <c r="E1660" t="s">
        <v>10</v>
      </c>
      <c r="F1660" s="14" t="str">
        <f t="shared" si="100"/>
        <v>18-Jul-1967</v>
      </c>
      <c r="G1660">
        <v>18</v>
      </c>
      <c r="H1660">
        <f t="shared" si="103"/>
        <v>55</v>
      </c>
      <c r="I1660">
        <v>0</v>
      </c>
      <c r="J1660" s="7">
        <v>14600.62</v>
      </c>
      <c r="K1660" t="s">
        <v>11</v>
      </c>
      <c r="L1660" t="s">
        <v>12</v>
      </c>
      <c r="M1660" t="s">
        <v>631</v>
      </c>
    </row>
    <row r="1661" spans="1:13" x14ac:dyDescent="0.25">
      <c r="A1661" t="s">
        <v>1691</v>
      </c>
      <c r="B1661">
        <v>1965</v>
      </c>
      <c r="C1661">
        <f t="shared" si="101"/>
        <v>11</v>
      </c>
      <c r="D1661" t="str">
        <f t="shared" si="102"/>
        <v>8-11-1965</v>
      </c>
      <c r="E1661" t="s">
        <v>15</v>
      </c>
      <c r="F1661" s="14" t="str">
        <f t="shared" si="100"/>
        <v>8-Nov-1965</v>
      </c>
      <c r="G1661">
        <v>8</v>
      </c>
      <c r="H1661">
        <f t="shared" si="103"/>
        <v>57</v>
      </c>
      <c r="I1661">
        <v>0</v>
      </c>
      <c r="J1661" s="7">
        <v>14612.33</v>
      </c>
      <c r="K1661" t="s">
        <v>11</v>
      </c>
      <c r="L1661" t="s">
        <v>12</v>
      </c>
      <c r="M1661" t="s">
        <v>299</v>
      </c>
    </row>
    <row r="1662" spans="1:13" x14ac:dyDescent="0.25">
      <c r="A1662" t="s">
        <v>1692</v>
      </c>
      <c r="B1662">
        <v>1991</v>
      </c>
      <c r="C1662">
        <f t="shared" si="101"/>
        <v>8</v>
      </c>
      <c r="D1662" t="str">
        <f t="shared" si="102"/>
        <v>21-8-1991</v>
      </c>
      <c r="E1662" t="s">
        <v>34</v>
      </c>
      <c r="F1662" s="14" t="str">
        <f t="shared" si="100"/>
        <v>21-Aug-1991</v>
      </c>
      <c r="G1662">
        <v>21</v>
      </c>
      <c r="H1662">
        <f t="shared" si="103"/>
        <v>31</v>
      </c>
      <c r="I1662">
        <v>3</v>
      </c>
      <c r="J1662" s="7">
        <v>14630.52</v>
      </c>
      <c r="K1662" t="s">
        <v>11</v>
      </c>
      <c r="L1662" t="s">
        <v>12</v>
      </c>
      <c r="M1662" t="s">
        <v>41</v>
      </c>
    </row>
    <row r="1663" spans="1:13" x14ac:dyDescent="0.25">
      <c r="A1663" t="s">
        <v>1693</v>
      </c>
      <c r="B1663">
        <v>1967</v>
      </c>
      <c r="C1663">
        <f t="shared" si="101"/>
        <v>9</v>
      </c>
      <c r="D1663" t="str">
        <f t="shared" si="102"/>
        <v>1-9-1967</v>
      </c>
      <c r="E1663" t="s">
        <v>20</v>
      </c>
      <c r="F1663" s="14" t="str">
        <f t="shared" si="100"/>
        <v>1-Sep-1967</v>
      </c>
      <c r="G1663">
        <v>1</v>
      </c>
      <c r="H1663">
        <f t="shared" si="103"/>
        <v>55</v>
      </c>
      <c r="I1663">
        <v>0</v>
      </c>
      <c r="J1663" s="7">
        <v>14640.35</v>
      </c>
      <c r="K1663" t="s">
        <v>11</v>
      </c>
      <c r="L1663" t="s">
        <v>12</v>
      </c>
      <c r="M1663" t="s">
        <v>534</v>
      </c>
    </row>
    <row r="1664" spans="1:13" x14ac:dyDescent="0.25">
      <c r="A1664" t="s">
        <v>1694</v>
      </c>
      <c r="B1664">
        <v>1981</v>
      </c>
      <c r="C1664">
        <f t="shared" si="101"/>
        <v>11</v>
      </c>
      <c r="D1664" t="str">
        <f t="shared" si="102"/>
        <v>13-11-1981</v>
      </c>
      <c r="E1664" t="s">
        <v>15</v>
      </c>
      <c r="F1664" s="14" t="str">
        <f t="shared" si="100"/>
        <v>13-Nov-1981</v>
      </c>
      <c r="G1664">
        <v>13</v>
      </c>
      <c r="H1664">
        <f t="shared" si="103"/>
        <v>41</v>
      </c>
      <c r="I1664">
        <v>1</v>
      </c>
      <c r="J1664" s="7">
        <v>14657.2</v>
      </c>
      <c r="K1664" t="s">
        <v>11</v>
      </c>
      <c r="L1664" t="s">
        <v>16</v>
      </c>
      <c r="M1664" t="s">
        <v>23</v>
      </c>
    </row>
    <row r="1665" spans="1:13" x14ac:dyDescent="0.25">
      <c r="A1665" t="s">
        <v>1695</v>
      </c>
      <c r="B1665">
        <v>1969</v>
      </c>
      <c r="C1665">
        <f t="shared" si="101"/>
        <v>10</v>
      </c>
      <c r="D1665" t="str">
        <f t="shared" si="102"/>
        <v>20-10-1969</v>
      </c>
      <c r="E1665" t="s">
        <v>36</v>
      </c>
      <c r="F1665" s="14" t="str">
        <f t="shared" si="100"/>
        <v>20-Oct-1969</v>
      </c>
      <c r="G1665">
        <v>20</v>
      </c>
      <c r="H1665">
        <f t="shared" si="103"/>
        <v>53</v>
      </c>
      <c r="I1665">
        <v>0</v>
      </c>
      <c r="J1665" s="7">
        <v>14665.75</v>
      </c>
      <c r="K1665" t="s">
        <v>11</v>
      </c>
      <c r="L1665" t="s">
        <v>16</v>
      </c>
      <c r="M1665" t="s">
        <v>23</v>
      </c>
    </row>
    <row r="1666" spans="1:13" x14ac:dyDescent="0.25">
      <c r="A1666" t="s">
        <v>1696</v>
      </c>
      <c r="B1666">
        <v>1958</v>
      </c>
      <c r="C1666">
        <f t="shared" si="101"/>
        <v>7</v>
      </c>
      <c r="D1666" t="str">
        <f t="shared" si="102"/>
        <v>23-7-1958</v>
      </c>
      <c r="E1666" t="s">
        <v>10</v>
      </c>
      <c r="F1666" s="14" t="str">
        <f t="shared" ref="F1666:F1729" si="104">CONCATENATE(G1666,"-",E1666,"-",B1666)</f>
        <v>23-Jul-1958</v>
      </c>
      <c r="G1666">
        <v>23</v>
      </c>
      <c r="H1666">
        <f t="shared" si="103"/>
        <v>64</v>
      </c>
      <c r="I1666">
        <v>0</v>
      </c>
      <c r="J1666" s="7">
        <v>14692.67</v>
      </c>
      <c r="K1666" t="s">
        <v>11</v>
      </c>
      <c r="L1666" t="s">
        <v>16</v>
      </c>
      <c r="M1666" t="s">
        <v>23</v>
      </c>
    </row>
    <row r="1667" spans="1:13" x14ac:dyDescent="0.25">
      <c r="A1667" t="s">
        <v>1697</v>
      </c>
      <c r="B1667">
        <v>1982</v>
      </c>
      <c r="C1667">
        <f t="shared" ref="C1667:C1730" si="105">MONTH(DATEVALUE(F1667))</f>
        <v>9</v>
      </c>
      <c r="D1667" t="str">
        <f t="shared" ref="D1667:D1730" si="106">CONCATENATE(G1667,"-",C1667,"-",B1667)</f>
        <v>4-9-1982</v>
      </c>
      <c r="E1667" t="s">
        <v>20</v>
      </c>
      <c r="F1667" s="14" t="str">
        <f t="shared" si="104"/>
        <v>4-Sep-1982</v>
      </c>
      <c r="G1667">
        <v>4</v>
      </c>
      <c r="H1667">
        <f t="shared" si="103"/>
        <v>40</v>
      </c>
      <c r="I1667">
        <v>3</v>
      </c>
      <c r="J1667" s="7">
        <v>14696.77</v>
      </c>
      <c r="K1667" t="s">
        <v>11</v>
      </c>
      <c r="L1667" t="s">
        <v>11</v>
      </c>
      <c r="M1667" t="s">
        <v>41</v>
      </c>
    </row>
    <row r="1668" spans="1:13" x14ac:dyDescent="0.25">
      <c r="A1668" t="s">
        <v>1698</v>
      </c>
      <c r="B1668">
        <v>2002</v>
      </c>
      <c r="C1668">
        <f t="shared" si="105"/>
        <v>9</v>
      </c>
      <c r="D1668" t="str">
        <f t="shared" si="106"/>
        <v>24-9-2002</v>
      </c>
      <c r="E1668" t="s">
        <v>20</v>
      </c>
      <c r="F1668" s="14" t="str">
        <f t="shared" si="104"/>
        <v>24-Sep-2002</v>
      </c>
      <c r="G1668">
        <v>24</v>
      </c>
      <c r="H1668">
        <f t="shared" si="103"/>
        <v>20</v>
      </c>
      <c r="I1668">
        <v>0</v>
      </c>
      <c r="J1668" s="7">
        <v>14711.74</v>
      </c>
      <c r="K1668" t="s">
        <v>11</v>
      </c>
      <c r="L1668" t="s">
        <v>11</v>
      </c>
      <c r="M1668" t="s">
        <v>23</v>
      </c>
    </row>
    <row r="1669" spans="1:13" x14ac:dyDescent="0.25">
      <c r="A1669" t="s">
        <v>1699</v>
      </c>
      <c r="B1669">
        <v>1962</v>
      </c>
      <c r="C1669">
        <f t="shared" si="105"/>
        <v>7</v>
      </c>
      <c r="D1669" t="str">
        <f t="shared" si="106"/>
        <v>29-7-1962</v>
      </c>
      <c r="E1669" t="s">
        <v>10</v>
      </c>
      <c r="F1669" s="14" t="str">
        <f t="shared" si="104"/>
        <v>29-Jul-1962</v>
      </c>
      <c r="G1669">
        <v>29</v>
      </c>
      <c r="H1669">
        <f t="shared" ref="H1669:H1732" si="107">DATEDIF(F1669,$P$2,"Y")</f>
        <v>60</v>
      </c>
      <c r="I1669">
        <v>0</v>
      </c>
      <c r="J1669" s="7">
        <v>14738.43</v>
      </c>
      <c r="K1669" t="s">
        <v>11</v>
      </c>
      <c r="L1669" t="s">
        <v>12</v>
      </c>
      <c r="M1669" t="s">
        <v>299</v>
      </c>
    </row>
    <row r="1670" spans="1:13" x14ac:dyDescent="0.25">
      <c r="A1670" t="s">
        <v>1700</v>
      </c>
      <c r="B1670">
        <v>1965</v>
      </c>
      <c r="C1670">
        <f t="shared" si="105"/>
        <v>7</v>
      </c>
      <c r="D1670" t="str">
        <f t="shared" si="106"/>
        <v>27-7-1965</v>
      </c>
      <c r="E1670" t="s">
        <v>10</v>
      </c>
      <c r="F1670" s="14" t="str">
        <f t="shared" si="104"/>
        <v>27-Jul-1965</v>
      </c>
      <c r="G1670">
        <v>27</v>
      </c>
      <c r="H1670">
        <f t="shared" si="107"/>
        <v>57</v>
      </c>
      <c r="I1670">
        <v>0</v>
      </c>
      <c r="J1670" s="7">
        <v>14750.42</v>
      </c>
      <c r="K1670" t="s">
        <v>11</v>
      </c>
      <c r="L1670" t="s">
        <v>11</v>
      </c>
      <c r="M1670" t="s">
        <v>534</v>
      </c>
    </row>
    <row r="1671" spans="1:13" x14ac:dyDescent="0.25">
      <c r="A1671" t="s">
        <v>1701</v>
      </c>
      <c r="B1671">
        <v>1975</v>
      </c>
      <c r="C1671">
        <f t="shared" si="105"/>
        <v>12</v>
      </c>
      <c r="D1671" t="str">
        <f t="shared" si="106"/>
        <v>10-12-1975</v>
      </c>
      <c r="E1671" t="s">
        <v>30</v>
      </c>
      <c r="F1671" s="14" t="str">
        <f t="shared" si="104"/>
        <v>10-Dec-1975</v>
      </c>
      <c r="G1671">
        <v>10</v>
      </c>
      <c r="H1671">
        <f t="shared" si="107"/>
        <v>47</v>
      </c>
      <c r="I1671">
        <v>1</v>
      </c>
      <c r="J1671" s="7">
        <v>14819</v>
      </c>
      <c r="K1671" t="s">
        <v>11</v>
      </c>
      <c r="L1671" t="s">
        <v>12</v>
      </c>
      <c r="M1671" t="s">
        <v>248</v>
      </c>
    </row>
    <row r="1672" spans="1:13" x14ac:dyDescent="0.25">
      <c r="A1672" t="s">
        <v>1702</v>
      </c>
      <c r="B1672">
        <v>1979</v>
      </c>
      <c r="C1672">
        <f t="shared" si="105"/>
        <v>10</v>
      </c>
      <c r="D1672" t="str">
        <f t="shared" si="106"/>
        <v>18-10-1979</v>
      </c>
      <c r="E1672" t="s">
        <v>36</v>
      </c>
      <c r="F1672" s="14" t="str">
        <f t="shared" si="104"/>
        <v>18-Oct-1979</v>
      </c>
      <c r="G1672">
        <v>18</v>
      </c>
      <c r="H1672">
        <f t="shared" si="107"/>
        <v>43</v>
      </c>
      <c r="I1672">
        <v>2</v>
      </c>
      <c r="J1672" s="7">
        <v>14839.34</v>
      </c>
      <c r="K1672" t="s">
        <v>11</v>
      </c>
      <c r="L1672" t="s">
        <v>12</v>
      </c>
      <c r="M1672" t="s">
        <v>534</v>
      </c>
    </row>
    <row r="1673" spans="1:13" x14ac:dyDescent="0.25">
      <c r="A1673" t="s">
        <v>1703</v>
      </c>
      <c r="B1673">
        <v>1981</v>
      </c>
      <c r="C1673">
        <f t="shared" si="105"/>
        <v>6</v>
      </c>
      <c r="D1673" t="str">
        <f t="shared" si="106"/>
        <v>5-6-1981</v>
      </c>
      <c r="E1673" t="s">
        <v>18</v>
      </c>
      <c r="F1673" s="14" t="str">
        <f t="shared" si="104"/>
        <v>5-Jun-1981</v>
      </c>
      <c r="G1673">
        <v>5</v>
      </c>
      <c r="H1673">
        <f t="shared" si="107"/>
        <v>42</v>
      </c>
      <c r="I1673">
        <v>1</v>
      </c>
      <c r="J1673" s="7">
        <v>14843.96</v>
      </c>
      <c r="K1673" t="s">
        <v>11</v>
      </c>
      <c r="L1673" t="s">
        <v>12</v>
      </c>
      <c r="M1673" t="s">
        <v>534</v>
      </c>
    </row>
    <row r="1674" spans="1:13" x14ac:dyDescent="0.25">
      <c r="A1674" t="s">
        <v>1704</v>
      </c>
      <c r="B1674">
        <v>1970</v>
      </c>
      <c r="C1674">
        <f t="shared" si="105"/>
        <v>11</v>
      </c>
      <c r="D1674" t="str">
        <f t="shared" si="106"/>
        <v>11-11-1970</v>
      </c>
      <c r="E1674" t="s">
        <v>15</v>
      </c>
      <c r="F1674" s="14" t="str">
        <f t="shared" si="104"/>
        <v>11-Nov-1970</v>
      </c>
      <c r="G1674">
        <v>11</v>
      </c>
      <c r="H1674">
        <f t="shared" si="107"/>
        <v>52</v>
      </c>
      <c r="I1674">
        <v>0</v>
      </c>
      <c r="J1674" s="7">
        <v>14847.63</v>
      </c>
      <c r="K1674" t="s">
        <v>11</v>
      </c>
      <c r="L1674" t="s">
        <v>11</v>
      </c>
      <c r="M1674" t="s">
        <v>248</v>
      </c>
    </row>
    <row r="1675" spans="1:13" x14ac:dyDescent="0.25">
      <c r="A1675" t="s">
        <v>1705</v>
      </c>
      <c r="B1675">
        <v>1958</v>
      </c>
      <c r="C1675">
        <f t="shared" si="105"/>
        <v>10</v>
      </c>
      <c r="D1675" t="str">
        <f t="shared" si="106"/>
        <v>17-10-1958</v>
      </c>
      <c r="E1675" t="s">
        <v>36</v>
      </c>
      <c r="F1675" s="14" t="str">
        <f t="shared" si="104"/>
        <v>17-Oct-1958</v>
      </c>
      <c r="G1675">
        <v>17</v>
      </c>
      <c r="H1675">
        <f t="shared" si="107"/>
        <v>64</v>
      </c>
      <c r="I1675">
        <v>0</v>
      </c>
      <c r="J1675" s="7">
        <v>14901.52</v>
      </c>
      <c r="K1675" t="s">
        <v>11</v>
      </c>
      <c r="L1675" t="s">
        <v>11</v>
      </c>
      <c r="M1675" t="s">
        <v>246</v>
      </c>
    </row>
    <row r="1676" spans="1:13" x14ac:dyDescent="0.25">
      <c r="A1676" t="s">
        <v>1706</v>
      </c>
      <c r="B1676">
        <v>1981</v>
      </c>
      <c r="C1676">
        <f t="shared" si="105"/>
        <v>7</v>
      </c>
      <c r="D1676" t="str">
        <f t="shared" si="106"/>
        <v>4-7-1981</v>
      </c>
      <c r="E1676" t="s">
        <v>10</v>
      </c>
      <c r="F1676" s="14" t="str">
        <f t="shared" si="104"/>
        <v>4-Jul-1981</v>
      </c>
      <c r="G1676">
        <v>4</v>
      </c>
      <c r="H1676">
        <f t="shared" si="107"/>
        <v>41</v>
      </c>
      <c r="I1676">
        <v>1</v>
      </c>
      <c r="J1676" s="7">
        <v>14908.27</v>
      </c>
      <c r="K1676" t="s">
        <v>11</v>
      </c>
      <c r="L1676" t="s">
        <v>16</v>
      </c>
      <c r="M1676" t="s">
        <v>41</v>
      </c>
    </row>
    <row r="1677" spans="1:13" x14ac:dyDescent="0.25">
      <c r="A1677" t="s">
        <v>1707</v>
      </c>
      <c r="B1677">
        <v>1968</v>
      </c>
      <c r="C1677">
        <f t="shared" si="105"/>
        <v>11</v>
      </c>
      <c r="D1677" t="str">
        <f t="shared" si="106"/>
        <v>8-11-1968</v>
      </c>
      <c r="E1677" t="s">
        <v>15</v>
      </c>
      <c r="F1677" s="14" t="str">
        <f t="shared" si="104"/>
        <v>8-Nov-1968</v>
      </c>
      <c r="G1677">
        <v>8</v>
      </c>
      <c r="H1677">
        <f t="shared" si="107"/>
        <v>54</v>
      </c>
      <c r="I1677">
        <v>0</v>
      </c>
      <c r="J1677" s="7">
        <v>14926.97</v>
      </c>
      <c r="K1677" t="s">
        <v>11</v>
      </c>
      <c r="L1677" t="s">
        <v>11</v>
      </c>
      <c r="M1677" t="s">
        <v>23</v>
      </c>
    </row>
    <row r="1678" spans="1:13" x14ac:dyDescent="0.25">
      <c r="A1678" t="s">
        <v>1708</v>
      </c>
      <c r="B1678">
        <v>1962</v>
      </c>
      <c r="C1678">
        <f t="shared" si="105"/>
        <v>11</v>
      </c>
      <c r="D1678" t="str">
        <f t="shared" si="106"/>
        <v>29-11-1962</v>
      </c>
      <c r="E1678" t="s">
        <v>15</v>
      </c>
      <c r="F1678" s="14" t="str">
        <f t="shared" si="104"/>
        <v>29-Nov-1962</v>
      </c>
      <c r="G1678">
        <v>29</v>
      </c>
      <c r="H1678">
        <f t="shared" si="107"/>
        <v>60</v>
      </c>
      <c r="I1678">
        <v>0</v>
      </c>
      <c r="J1678" s="7">
        <v>14945.34</v>
      </c>
      <c r="K1678" t="s">
        <v>11</v>
      </c>
      <c r="L1678" t="s">
        <v>16</v>
      </c>
      <c r="M1678" t="s">
        <v>299</v>
      </c>
    </row>
    <row r="1679" spans="1:13" x14ac:dyDescent="0.25">
      <c r="A1679" t="s">
        <v>1709</v>
      </c>
      <c r="B1679">
        <v>1958</v>
      </c>
      <c r="C1679">
        <f t="shared" si="105"/>
        <v>7</v>
      </c>
      <c r="D1679" t="str">
        <f t="shared" si="106"/>
        <v>29-7-1958</v>
      </c>
      <c r="E1679" t="s">
        <v>10</v>
      </c>
      <c r="F1679" s="14" t="str">
        <f t="shared" si="104"/>
        <v>29-Jul-1958</v>
      </c>
      <c r="G1679">
        <v>29</v>
      </c>
      <c r="H1679">
        <f t="shared" si="107"/>
        <v>64</v>
      </c>
      <c r="I1679">
        <v>2</v>
      </c>
      <c r="J1679" s="7">
        <v>14988.43</v>
      </c>
      <c r="K1679" t="s">
        <v>11</v>
      </c>
      <c r="L1679" t="s">
        <v>12</v>
      </c>
      <c r="M1679" t="s">
        <v>41</v>
      </c>
    </row>
    <row r="1680" spans="1:13" x14ac:dyDescent="0.25">
      <c r="A1680" t="s">
        <v>1710</v>
      </c>
      <c r="B1680">
        <v>1995</v>
      </c>
      <c r="C1680">
        <f t="shared" si="105"/>
        <v>8</v>
      </c>
      <c r="D1680" t="str">
        <f t="shared" si="106"/>
        <v>2-8-1995</v>
      </c>
      <c r="E1680" t="s">
        <v>34</v>
      </c>
      <c r="F1680" s="14" t="str">
        <f t="shared" si="104"/>
        <v>2-Aug-1995</v>
      </c>
      <c r="G1680">
        <v>2</v>
      </c>
      <c r="H1680">
        <f t="shared" si="107"/>
        <v>27</v>
      </c>
      <c r="I1680">
        <v>2</v>
      </c>
      <c r="J1680" s="7">
        <v>15006.58</v>
      </c>
      <c r="K1680" t="s">
        <v>11</v>
      </c>
      <c r="L1680" t="s">
        <v>11</v>
      </c>
      <c r="M1680" t="s">
        <v>246</v>
      </c>
    </row>
    <row r="1681" spans="1:13" x14ac:dyDescent="0.25">
      <c r="A1681" t="s">
        <v>1711</v>
      </c>
      <c r="B1681">
        <v>1960</v>
      </c>
      <c r="C1681">
        <f t="shared" si="105"/>
        <v>8</v>
      </c>
      <c r="D1681" t="str">
        <f t="shared" si="106"/>
        <v>8-8-1960</v>
      </c>
      <c r="E1681" t="s">
        <v>34</v>
      </c>
      <c r="F1681" s="14" t="str">
        <f t="shared" si="104"/>
        <v>8-Aug-1960</v>
      </c>
      <c r="G1681">
        <v>8</v>
      </c>
      <c r="H1681">
        <f t="shared" si="107"/>
        <v>62</v>
      </c>
      <c r="I1681">
        <v>2</v>
      </c>
      <c r="J1681" s="7">
        <v>15019.76</v>
      </c>
      <c r="K1681" t="s">
        <v>11</v>
      </c>
      <c r="L1681" t="s">
        <v>11</v>
      </c>
      <c r="M1681" t="s">
        <v>23</v>
      </c>
    </row>
    <row r="1682" spans="1:13" x14ac:dyDescent="0.25">
      <c r="A1682" t="s">
        <v>1712</v>
      </c>
      <c r="B1682">
        <v>1979</v>
      </c>
      <c r="C1682">
        <f t="shared" si="105"/>
        <v>11</v>
      </c>
      <c r="D1682" t="str">
        <f t="shared" si="106"/>
        <v>25-11-1979</v>
      </c>
      <c r="E1682" t="s">
        <v>15</v>
      </c>
      <c r="F1682" s="14" t="str">
        <f t="shared" si="104"/>
        <v>25-Nov-1979</v>
      </c>
      <c r="G1682">
        <v>25</v>
      </c>
      <c r="H1682">
        <f t="shared" si="107"/>
        <v>43</v>
      </c>
      <c r="I1682">
        <v>2</v>
      </c>
      <c r="J1682" s="7">
        <v>15025.76</v>
      </c>
      <c r="K1682" t="s">
        <v>11</v>
      </c>
      <c r="L1682" t="s">
        <v>16</v>
      </c>
      <c r="M1682" t="s">
        <v>41</v>
      </c>
    </row>
    <row r="1683" spans="1:13" x14ac:dyDescent="0.25">
      <c r="A1683" t="s">
        <v>1713</v>
      </c>
      <c r="B1683">
        <v>1970</v>
      </c>
      <c r="C1683">
        <f t="shared" si="105"/>
        <v>9</v>
      </c>
      <c r="D1683" t="str">
        <f t="shared" si="106"/>
        <v>11-9-1970</v>
      </c>
      <c r="E1683" t="s">
        <v>20</v>
      </c>
      <c r="F1683" s="14" t="str">
        <f t="shared" si="104"/>
        <v>11-Sep-1970</v>
      </c>
      <c r="G1683">
        <v>11</v>
      </c>
      <c r="H1683">
        <f t="shared" si="107"/>
        <v>52</v>
      </c>
      <c r="I1683">
        <v>0</v>
      </c>
      <c r="J1683" s="7">
        <v>15026.3</v>
      </c>
      <c r="K1683" t="s">
        <v>11</v>
      </c>
      <c r="L1683" t="s">
        <v>12</v>
      </c>
      <c r="M1683" t="s">
        <v>41</v>
      </c>
    </row>
    <row r="1684" spans="1:13" x14ac:dyDescent="0.25">
      <c r="A1684" t="s">
        <v>1714</v>
      </c>
      <c r="B1684">
        <v>1971</v>
      </c>
      <c r="C1684">
        <f t="shared" si="105"/>
        <v>8</v>
      </c>
      <c r="D1684" t="str">
        <f t="shared" si="106"/>
        <v>15-8-1971</v>
      </c>
      <c r="E1684" t="s">
        <v>34</v>
      </c>
      <c r="F1684" s="14" t="str">
        <f t="shared" si="104"/>
        <v>15-Aug-1971</v>
      </c>
      <c r="G1684">
        <v>15</v>
      </c>
      <c r="H1684">
        <f t="shared" si="107"/>
        <v>51</v>
      </c>
      <c r="I1684">
        <v>0</v>
      </c>
      <c r="J1684" s="7">
        <v>15038.51</v>
      </c>
      <c r="K1684" t="s">
        <v>11</v>
      </c>
      <c r="L1684" t="s">
        <v>12</v>
      </c>
      <c r="M1684" t="s">
        <v>248</v>
      </c>
    </row>
    <row r="1685" spans="1:13" x14ac:dyDescent="0.25">
      <c r="A1685" t="s">
        <v>1715</v>
      </c>
      <c r="B1685">
        <v>1968</v>
      </c>
      <c r="C1685">
        <f t="shared" si="105"/>
        <v>6</v>
      </c>
      <c r="D1685" t="str">
        <f t="shared" si="106"/>
        <v>12-6-1968</v>
      </c>
      <c r="E1685" t="s">
        <v>18</v>
      </c>
      <c r="F1685" s="14" t="str">
        <f t="shared" si="104"/>
        <v>12-Jun-1968</v>
      </c>
      <c r="G1685">
        <v>12</v>
      </c>
      <c r="H1685">
        <f t="shared" si="107"/>
        <v>54</v>
      </c>
      <c r="I1685">
        <v>0</v>
      </c>
      <c r="J1685" s="7">
        <v>15052.68</v>
      </c>
      <c r="K1685" t="s">
        <v>11</v>
      </c>
      <c r="L1685" t="s">
        <v>11</v>
      </c>
      <c r="M1685" t="s">
        <v>631</v>
      </c>
    </row>
    <row r="1686" spans="1:13" x14ac:dyDescent="0.25">
      <c r="A1686" t="s">
        <v>1716</v>
      </c>
      <c r="B1686">
        <v>1975</v>
      </c>
      <c r="C1686">
        <f t="shared" si="105"/>
        <v>10</v>
      </c>
      <c r="D1686" t="str">
        <f t="shared" si="106"/>
        <v>26-10-1975</v>
      </c>
      <c r="E1686" t="s">
        <v>36</v>
      </c>
      <c r="F1686" s="14" t="str">
        <f t="shared" si="104"/>
        <v>26-Oct-1975</v>
      </c>
      <c r="G1686">
        <v>26</v>
      </c>
      <c r="H1686">
        <f t="shared" si="107"/>
        <v>47</v>
      </c>
      <c r="I1686">
        <v>1</v>
      </c>
      <c r="J1686" s="7">
        <v>15090.35</v>
      </c>
      <c r="K1686" t="s">
        <v>11</v>
      </c>
      <c r="L1686" t="s">
        <v>16</v>
      </c>
      <c r="M1686" t="s">
        <v>248</v>
      </c>
    </row>
    <row r="1687" spans="1:13" x14ac:dyDescent="0.25">
      <c r="A1687" t="s">
        <v>1717</v>
      </c>
      <c r="B1687">
        <v>1972</v>
      </c>
      <c r="C1687">
        <f t="shared" si="105"/>
        <v>11</v>
      </c>
      <c r="D1687" t="str">
        <f t="shared" si="106"/>
        <v>7-11-1972</v>
      </c>
      <c r="E1687" t="s">
        <v>15</v>
      </c>
      <c r="F1687" s="14" t="str">
        <f t="shared" si="104"/>
        <v>7-Nov-1972</v>
      </c>
      <c r="G1687">
        <v>7</v>
      </c>
      <c r="H1687">
        <f t="shared" si="107"/>
        <v>50</v>
      </c>
      <c r="I1687">
        <v>0</v>
      </c>
      <c r="J1687" s="7">
        <v>15103.69</v>
      </c>
      <c r="K1687" t="s">
        <v>11</v>
      </c>
      <c r="L1687" t="s">
        <v>16</v>
      </c>
      <c r="M1687" t="s">
        <v>23</v>
      </c>
    </row>
    <row r="1688" spans="1:13" x14ac:dyDescent="0.25">
      <c r="A1688" t="s">
        <v>1718</v>
      </c>
      <c r="B1688">
        <v>1978</v>
      </c>
      <c r="C1688">
        <f t="shared" si="105"/>
        <v>9</v>
      </c>
      <c r="D1688" t="str">
        <f t="shared" si="106"/>
        <v>5-9-1978</v>
      </c>
      <c r="E1688" t="s">
        <v>20</v>
      </c>
      <c r="F1688" s="14" t="str">
        <f t="shared" si="104"/>
        <v>5-Sep-1978</v>
      </c>
      <c r="G1688">
        <v>5</v>
      </c>
      <c r="H1688">
        <f t="shared" si="107"/>
        <v>44</v>
      </c>
      <c r="I1688">
        <v>2</v>
      </c>
      <c r="J1688" s="7">
        <v>15123.19</v>
      </c>
      <c r="K1688" t="s">
        <v>11</v>
      </c>
      <c r="L1688" t="s">
        <v>16</v>
      </c>
      <c r="M1688" t="s">
        <v>41</v>
      </c>
    </row>
    <row r="1689" spans="1:13" x14ac:dyDescent="0.25">
      <c r="A1689" t="s">
        <v>1719</v>
      </c>
      <c r="B1689">
        <v>1971</v>
      </c>
      <c r="C1689">
        <f t="shared" si="105"/>
        <v>11</v>
      </c>
      <c r="D1689" t="str">
        <f t="shared" si="106"/>
        <v>25-11-1971</v>
      </c>
      <c r="E1689" t="s">
        <v>15</v>
      </c>
      <c r="F1689" s="14" t="str">
        <f t="shared" si="104"/>
        <v>25-Nov-1971</v>
      </c>
      <c r="G1689">
        <v>25</v>
      </c>
      <c r="H1689">
        <f t="shared" si="107"/>
        <v>51</v>
      </c>
      <c r="I1689">
        <v>0</v>
      </c>
      <c r="J1689" s="7">
        <v>15150.44</v>
      </c>
      <c r="K1689" t="s">
        <v>11</v>
      </c>
      <c r="L1689" t="s">
        <v>16</v>
      </c>
      <c r="M1689" t="s">
        <v>248</v>
      </c>
    </row>
    <row r="1690" spans="1:13" x14ac:dyDescent="0.25">
      <c r="A1690" t="s">
        <v>1720</v>
      </c>
      <c r="B1690">
        <v>1962</v>
      </c>
      <c r="C1690">
        <f t="shared" si="105"/>
        <v>10</v>
      </c>
      <c r="D1690" t="str">
        <f t="shared" si="106"/>
        <v>25-10-1962</v>
      </c>
      <c r="E1690" t="s">
        <v>36</v>
      </c>
      <c r="F1690" s="14" t="str">
        <f t="shared" si="104"/>
        <v>25-Oct-1962</v>
      </c>
      <c r="G1690">
        <v>25</v>
      </c>
      <c r="H1690">
        <f t="shared" si="107"/>
        <v>60</v>
      </c>
      <c r="I1690">
        <v>0</v>
      </c>
      <c r="J1690" s="7">
        <v>15161.25</v>
      </c>
      <c r="K1690" t="s">
        <v>11</v>
      </c>
      <c r="L1690" t="s">
        <v>11</v>
      </c>
      <c r="M1690" t="s">
        <v>23</v>
      </c>
    </row>
    <row r="1691" spans="1:13" x14ac:dyDescent="0.25">
      <c r="A1691" t="s">
        <v>1721</v>
      </c>
      <c r="B1691">
        <v>1959</v>
      </c>
      <c r="C1691">
        <f t="shared" si="105"/>
        <v>6</v>
      </c>
      <c r="D1691" t="str">
        <f t="shared" si="106"/>
        <v>4-6-1959</v>
      </c>
      <c r="E1691" t="s">
        <v>18</v>
      </c>
      <c r="F1691" s="14" t="str">
        <f t="shared" si="104"/>
        <v>4-Jun-1959</v>
      </c>
      <c r="G1691">
        <v>4</v>
      </c>
      <c r="H1691">
        <f t="shared" si="107"/>
        <v>64</v>
      </c>
      <c r="I1691">
        <v>3</v>
      </c>
      <c r="J1691" s="7">
        <v>15161.53</v>
      </c>
      <c r="K1691" t="s">
        <v>11</v>
      </c>
      <c r="L1691" t="s">
        <v>16</v>
      </c>
      <c r="M1691" t="s">
        <v>13</v>
      </c>
    </row>
    <row r="1692" spans="1:13" x14ac:dyDescent="0.25">
      <c r="A1692" t="s">
        <v>1722</v>
      </c>
      <c r="B1692">
        <v>1959</v>
      </c>
      <c r="C1692">
        <f t="shared" si="105"/>
        <v>12</v>
      </c>
      <c r="D1692" t="str">
        <f t="shared" si="106"/>
        <v>3-12-1959</v>
      </c>
      <c r="E1692" t="s">
        <v>30</v>
      </c>
      <c r="F1692" s="14" t="str">
        <f t="shared" si="104"/>
        <v>3-Dec-1959</v>
      </c>
      <c r="G1692">
        <v>3</v>
      </c>
      <c r="H1692">
        <f t="shared" si="107"/>
        <v>63</v>
      </c>
      <c r="I1692">
        <v>3</v>
      </c>
      <c r="J1692" s="7">
        <v>15170.07</v>
      </c>
      <c r="K1692" t="s">
        <v>11</v>
      </c>
      <c r="L1692" t="s">
        <v>12</v>
      </c>
      <c r="M1692" t="s">
        <v>41</v>
      </c>
    </row>
    <row r="1693" spans="1:13" x14ac:dyDescent="0.25">
      <c r="A1693" t="s">
        <v>1723</v>
      </c>
      <c r="B1693">
        <v>1962</v>
      </c>
      <c r="C1693">
        <f t="shared" si="105"/>
        <v>6</v>
      </c>
      <c r="D1693" t="str">
        <f t="shared" si="106"/>
        <v>17-6-1962</v>
      </c>
      <c r="E1693" t="s">
        <v>18</v>
      </c>
      <c r="F1693" s="14" t="str">
        <f t="shared" si="104"/>
        <v>17-Jun-1962</v>
      </c>
      <c r="G1693">
        <v>17</v>
      </c>
      <c r="H1693">
        <f t="shared" si="107"/>
        <v>60</v>
      </c>
      <c r="I1693">
        <v>0</v>
      </c>
      <c r="J1693" s="7">
        <v>15174.81</v>
      </c>
      <c r="K1693" t="s">
        <v>11</v>
      </c>
      <c r="L1693" t="s">
        <v>16</v>
      </c>
      <c r="M1693" t="s">
        <v>23</v>
      </c>
    </row>
    <row r="1694" spans="1:13" x14ac:dyDescent="0.25">
      <c r="A1694" t="s">
        <v>1724</v>
      </c>
      <c r="B1694">
        <v>1978</v>
      </c>
      <c r="C1694">
        <f t="shared" si="105"/>
        <v>11</v>
      </c>
      <c r="D1694" t="str">
        <f t="shared" si="106"/>
        <v>23-11-1978</v>
      </c>
      <c r="E1694" t="s">
        <v>15</v>
      </c>
      <c r="F1694" s="14" t="str">
        <f t="shared" si="104"/>
        <v>23-Nov-1978</v>
      </c>
      <c r="G1694">
        <v>23</v>
      </c>
      <c r="H1694">
        <f t="shared" si="107"/>
        <v>44</v>
      </c>
      <c r="I1694">
        <v>2</v>
      </c>
      <c r="J1694" s="7">
        <v>15207.92</v>
      </c>
      <c r="K1694" t="s">
        <v>11</v>
      </c>
      <c r="L1694" t="s">
        <v>16</v>
      </c>
      <c r="M1694" t="s">
        <v>23</v>
      </c>
    </row>
    <row r="1695" spans="1:13" x14ac:dyDescent="0.25">
      <c r="A1695" t="s">
        <v>1725</v>
      </c>
      <c r="B1695">
        <v>1960</v>
      </c>
      <c r="C1695">
        <f t="shared" si="105"/>
        <v>7</v>
      </c>
      <c r="D1695" t="str">
        <f t="shared" si="106"/>
        <v>25-7-1960</v>
      </c>
      <c r="E1695" t="s">
        <v>10</v>
      </c>
      <c r="F1695" s="14" t="str">
        <f t="shared" si="104"/>
        <v>25-Jul-1960</v>
      </c>
      <c r="G1695">
        <v>25</v>
      </c>
      <c r="H1695">
        <f t="shared" si="107"/>
        <v>62</v>
      </c>
      <c r="I1695">
        <v>2</v>
      </c>
      <c r="J1695" s="7">
        <v>15230.32</v>
      </c>
      <c r="K1695" t="s">
        <v>11</v>
      </c>
      <c r="L1695" t="s">
        <v>11</v>
      </c>
      <c r="M1695" t="s">
        <v>246</v>
      </c>
    </row>
    <row r="1696" spans="1:13" x14ac:dyDescent="0.25">
      <c r="A1696" t="s">
        <v>1726</v>
      </c>
      <c r="B1696">
        <v>1969</v>
      </c>
      <c r="C1696">
        <f t="shared" si="105"/>
        <v>9</v>
      </c>
      <c r="D1696" t="str">
        <f t="shared" si="106"/>
        <v>16-9-1969</v>
      </c>
      <c r="E1696" t="s">
        <v>20</v>
      </c>
      <c r="F1696" s="14" t="str">
        <f t="shared" si="104"/>
        <v>16-Sep-1969</v>
      </c>
      <c r="G1696">
        <v>16</v>
      </c>
      <c r="H1696">
        <f t="shared" si="107"/>
        <v>53</v>
      </c>
      <c r="I1696">
        <v>0</v>
      </c>
      <c r="J1696" s="7">
        <v>15260.52</v>
      </c>
      <c r="K1696" t="s">
        <v>11</v>
      </c>
      <c r="L1696" t="s">
        <v>11</v>
      </c>
      <c r="M1696" t="s">
        <v>248</v>
      </c>
    </row>
    <row r="1697" spans="1:13" x14ac:dyDescent="0.25">
      <c r="A1697" t="s">
        <v>1727</v>
      </c>
      <c r="B1697">
        <v>1963</v>
      </c>
      <c r="C1697">
        <f t="shared" si="105"/>
        <v>12</v>
      </c>
      <c r="D1697" t="str">
        <f t="shared" si="106"/>
        <v>13-12-1963</v>
      </c>
      <c r="E1697" t="s">
        <v>30</v>
      </c>
      <c r="F1697" s="14" t="str">
        <f t="shared" si="104"/>
        <v>13-Dec-1963</v>
      </c>
      <c r="G1697">
        <v>13</v>
      </c>
      <c r="H1697">
        <f t="shared" si="107"/>
        <v>59</v>
      </c>
      <c r="I1697">
        <v>0</v>
      </c>
      <c r="J1697" s="7">
        <v>15322.77</v>
      </c>
      <c r="K1697" t="s">
        <v>11</v>
      </c>
      <c r="L1697" t="s">
        <v>12</v>
      </c>
      <c r="M1697" t="s">
        <v>299</v>
      </c>
    </row>
    <row r="1698" spans="1:13" x14ac:dyDescent="0.25">
      <c r="A1698" t="s">
        <v>1728</v>
      </c>
      <c r="B1698">
        <v>2001</v>
      </c>
      <c r="C1698">
        <f t="shared" si="105"/>
        <v>7</v>
      </c>
      <c r="D1698" t="str">
        <f t="shared" si="106"/>
        <v>14-7-2001</v>
      </c>
      <c r="E1698" t="s">
        <v>10</v>
      </c>
      <c r="F1698" s="14" t="str">
        <f t="shared" si="104"/>
        <v>14-Jul-2001</v>
      </c>
      <c r="G1698">
        <v>14</v>
      </c>
      <c r="H1698">
        <f t="shared" si="107"/>
        <v>21</v>
      </c>
      <c r="I1698">
        <v>1</v>
      </c>
      <c r="J1698" s="7">
        <v>15359.1</v>
      </c>
      <c r="K1698" t="s">
        <v>11</v>
      </c>
      <c r="L1698" t="s">
        <v>12</v>
      </c>
      <c r="M1698" t="s">
        <v>246</v>
      </c>
    </row>
    <row r="1699" spans="1:13" x14ac:dyDescent="0.25">
      <c r="A1699" t="s">
        <v>1729</v>
      </c>
      <c r="B1699">
        <v>1988</v>
      </c>
      <c r="C1699">
        <f t="shared" si="105"/>
        <v>12</v>
      </c>
      <c r="D1699" t="str">
        <f t="shared" si="106"/>
        <v>17-12-1988</v>
      </c>
      <c r="E1699" t="s">
        <v>30</v>
      </c>
      <c r="F1699" s="14" t="str">
        <f t="shared" si="104"/>
        <v>17-Dec-1988</v>
      </c>
      <c r="G1699">
        <v>17</v>
      </c>
      <c r="H1699">
        <f t="shared" si="107"/>
        <v>34</v>
      </c>
      <c r="I1699">
        <v>3</v>
      </c>
      <c r="J1699" s="7">
        <v>15361.5</v>
      </c>
      <c r="K1699" t="s">
        <v>11</v>
      </c>
      <c r="L1699" t="s">
        <v>12</v>
      </c>
      <c r="M1699" t="s">
        <v>248</v>
      </c>
    </row>
    <row r="1700" spans="1:13" x14ac:dyDescent="0.25">
      <c r="A1700" t="s">
        <v>1730</v>
      </c>
      <c r="B1700">
        <v>1968</v>
      </c>
      <c r="C1700">
        <f t="shared" si="105"/>
        <v>7</v>
      </c>
      <c r="D1700" t="str">
        <f t="shared" si="106"/>
        <v>18-7-1968</v>
      </c>
      <c r="E1700" t="s">
        <v>10</v>
      </c>
      <c r="F1700" s="14" t="str">
        <f t="shared" si="104"/>
        <v>18-Jul-1968</v>
      </c>
      <c r="G1700">
        <v>18</v>
      </c>
      <c r="H1700">
        <f t="shared" si="107"/>
        <v>54</v>
      </c>
      <c r="I1700">
        <v>0</v>
      </c>
      <c r="J1700" s="7">
        <v>15363.77</v>
      </c>
      <c r="K1700" t="s">
        <v>11</v>
      </c>
      <c r="L1700" t="s">
        <v>16</v>
      </c>
      <c r="M1700" t="s">
        <v>534</v>
      </c>
    </row>
    <row r="1701" spans="1:13" x14ac:dyDescent="0.25">
      <c r="A1701" t="s">
        <v>1731</v>
      </c>
      <c r="B1701">
        <v>1962</v>
      </c>
      <c r="C1701">
        <f t="shared" si="105"/>
        <v>9</v>
      </c>
      <c r="D1701" t="str">
        <f t="shared" si="106"/>
        <v>6-9-1962</v>
      </c>
      <c r="E1701" t="s">
        <v>20</v>
      </c>
      <c r="F1701" s="14" t="str">
        <f t="shared" si="104"/>
        <v>6-Sep-1962</v>
      </c>
      <c r="G1701">
        <v>6</v>
      </c>
      <c r="H1701">
        <f t="shared" si="107"/>
        <v>60</v>
      </c>
      <c r="I1701">
        <v>0</v>
      </c>
      <c r="J1701" s="7">
        <v>15368.22</v>
      </c>
      <c r="K1701" t="s">
        <v>11</v>
      </c>
      <c r="L1701" t="s">
        <v>11</v>
      </c>
      <c r="M1701" t="s">
        <v>41</v>
      </c>
    </row>
    <row r="1702" spans="1:13" x14ac:dyDescent="0.25">
      <c r="A1702" t="s">
        <v>1732</v>
      </c>
      <c r="B1702">
        <v>1964</v>
      </c>
      <c r="C1702">
        <f t="shared" si="105"/>
        <v>9</v>
      </c>
      <c r="D1702" t="str">
        <f t="shared" si="106"/>
        <v>4-9-1964</v>
      </c>
      <c r="E1702" t="s">
        <v>20</v>
      </c>
      <c r="F1702" s="14" t="str">
        <f t="shared" si="104"/>
        <v>4-Sep-1964</v>
      </c>
      <c r="G1702">
        <v>4</v>
      </c>
      <c r="H1702">
        <f t="shared" si="107"/>
        <v>58</v>
      </c>
      <c r="I1702">
        <v>0</v>
      </c>
      <c r="J1702" s="7">
        <v>15377.77</v>
      </c>
      <c r="K1702" t="s">
        <v>11</v>
      </c>
      <c r="L1702" t="s">
        <v>11</v>
      </c>
      <c r="M1702" t="s">
        <v>23</v>
      </c>
    </row>
    <row r="1703" spans="1:13" x14ac:dyDescent="0.25">
      <c r="A1703" t="s">
        <v>1733</v>
      </c>
      <c r="B1703">
        <v>1990</v>
      </c>
      <c r="C1703">
        <f t="shared" si="105"/>
        <v>10</v>
      </c>
      <c r="D1703" t="str">
        <f t="shared" si="106"/>
        <v>25-10-1990</v>
      </c>
      <c r="E1703" t="s">
        <v>36</v>
      </c>
      <c r="F1703" s="14" t="str">
        <f t="shared" si="104"/>
        <v>25-Oct-1990</v>
      </c>
      <c r="G1703">
        <v>25</v>
      </c>
      <c r="H1703">
        <f t="shared" si="107"/>
        <v>32</v>
      </c>
      <c r="I1703">
        <v>3</v>
      </c>
      <c r="J1703" s="7">
        <v>15440.2</v>
      </c>
      <c r="K1703" t="s">
        <v>11</v>
      </c>
      <c r="L1703" t="s">
        <v>16</v>
      </c>
      <c r="M1703" t="s">
        <v>23</v>
      </c>
    </row>
    <row r="1704" spans="1:13" x14ac:dyDescent="0.25">
      <c r="A1704" t="s">
        <v>1734</v>
      </c>
      <c r="B1704">
        <v>1976</v>
      </c>
      <c r="C1704">
        <f t="shared" si="105"/>
        <v>7</v>
      </c>
      <c r="D1704" t="str">
        <f t="shared" si="106"/>
        <v>20-7-1976</v>
      </c>
      <c r="E1704" t="s">
        <v>10</v>
      </c>
      <c r="F1704" s="14" t="str">
        <f t="shared" si="104"/>
        <v>20-Jul-1976</v>
      </c>
      <c r="G1704">
        <v>20</v>
      </c>
      <c r="H1704">
        <f t="shared" si="107"/>
        <v>46</v>
      </c>
      <c r="I1704">
        <v>2</v>
      </c>
      <c r="J1704" s="7">
        <v>15450.48</v>
      </c>
      <c r="K1704" t="s">
        <v>11</v>
      </c>
      <c r="L1704" t="s">
        <v>16</v>
      </c>
      <c r="M1704" t="s">
        <v>534</v>
      </c>
    </row>
    <row r="1705" spans="1:13" x14ac:dyDescent="0.25">
      <c r="A1705" t="s">
        <v>1735</v>
      </c>
      <c r="B1705">
        <v>2004</v>
      </c>
      <c r="C1705">
        <f t="shared" si="105"/>
        <v>7</v>
      </c>
      <c r="D1705" t="str">
        <f t="shared" si="106"/>
        <v>17-7-2004</v>
      </c>
      <c r="E1705" t="s">
        <v>10</v>
      </c>
      <c r="F1705" s="14" t="str">
        <f t="shared" si="104"/>
        <v>17-Jul-2004</v>
      </c>
      <c r="G1705">
        <v>17</v>
      </c>
      <c r="H1705">
        <f t="shared" si="107"/>
        <v>18</v>
      </c>
      <c r="I1705">
        <v>0</v>
      </c>
      <c r="J1705" s="7">
        <v>15518.18</v>
      </c>
      <c r="K1705" t="s">
        <v>11</v>
      </c>
      <c r="L1705" t="s">
        <v>12</v>
      </c>
      <c r="M1705" t="s">
        <v>163</v>
      </c>
    </row>
    <row r="1706" spans="1:13" x14ac:dyDescent="0.25">
      <c r="A1706" t="s">
        <v>1736</v>
      </c>
      <c r="B1706">
        <v>1974</v>
      </c>
      <c r="C1706">
        <f t="shared" si="105"/>
        <v>6</v>
      </c>
      <c r="D1706" t="str">
        <f t="shared" si="106"/>
        <v>28-6-1974</v>
      </c>
      <c r="E1706" t="s">
        <v>18</v>
      </c>
      <c r="F1706" s="14" t="str">
        <f t="shared" si="104"/>
        <v>28-Jun-1974</v>
      </c>
      <c r="G1706">
        <v>28</v>
      </c>
      <c r="H1706">
        <f t="shared" si="107"/>
        <v>48</v>
      </c>
      <c r="I1706">
        <v>0</v>
      </c>
      <c r="J1706" s="7">
        <v>15532.16</v>
      </c>
      <c r="K1706" t="s">
        <v>11</v>
      </c>
      <c r="L1706" t="s">
        <v>11</v>
      </c>
      <c r="M1706" t="s">
        <v>534</v>
      </c>
    </row>
    <row r="1707" spans="1:13" x14ac:dyDescent="0.25">
      <c r="A1707" t="s">
        <v>1737</v>
      </c>
      <c r="B1707">
        <v>1959</v>
      </c>
      <c r="C1707">
        <f t="shared" si="105"/>
        <v>10</v>
      </c>
      <c r="D1707" t="str">
        <f t="shared" si="106"/>
        <v>2-10-1959</v>
      </c>
      <c r="E1707" t="s">
        <v>36</v>
      </c>
      <c r="F1707" s="14" t="str">
        <f t="shared" si="104"/>
        <v>2-Oct-1959</v>
      </c>
      <c r="G1707">
        <v>2</v>
      </c>
      <c r="H1707">
        <f t="shared" si="107"/>
        <v>63</v>
      </c>
      <c r="I1707">
        <v>3</v>
      </c>
      <c r="J1707" s="7">
        <v>15555.19</v>
      </c>
      <c r="K1707" t="s">
        <v>11</v>
      </c>
      <c r="L1707" t="s">
        <v>12</v>
      </c>
      <c r="M1707" t="s">
        <v>23</v>
      </c>
    </row>
    <row r="1708" spans="1:13" x14ac:dyDescent="0.25">
      <c r="A1708" t="s">
        <v>1738</v>
      </c>
      <c r="B1708">
        <v>1974</v>
      </c>
      <c r="C1708">
        <f t="shared" si="105"/>
        <v>7</v>
      </c>
      <c r="D1708" t="str">
        <f t="shared" si="106"/>
        <v>30-7-1974</v>
      </c>
      <c r="E1708" t="s">
        <v>10</v>
      </c>
      <c r="F1708" s="14" t="str">
        <f t="shared" si="104"/>
        <v>30-Jul-1974</v>
      </c>
      <c r="G1708">
        <v>30</v>
      </c>
      <c r="H1708">
        <f t="shared" si="107"/>
        <v>48</v>
      </c>
      <c r="I1708">
        <v>0</v>
      </c>
      <c r="J1708" s="7">
        <v>15556.67</v>
      </c>
      <c r="K1708" t="s">
        <v>11</v>
      </c>
      <c r="L1708" t="s">
        <v>11</v>
      </c>
      <c r="M1708" t="s">
        <v>23</v>
      </c>
    </row>
    <row r="1709" spans="1:13" x14ac:dyDescent="0.25">
      <c r="A1709" t="s">
        <v>1739</v>
      </c>
      <c r="B1709">
        <v>1965</v>
      </c>
      <c r="C1709">
        <f t="shared" si="105"/>
        <v>10</v>
      </c>
      <c r="D1709" t="str">
        <f t="shared" si="106"/>
        <v>28-10-1965</v>
      </c>
      <c r="E1709" t="s">
        <v>36</v>
      </c>
      <c r="F1709" s="14" t="str">
        <f t="shared" si="104"/>
        <v>28-Oct-1965</v>
      </c>
      <c r="G1709">
        <v>28</v>
      </c>
      <c r="H1709">
        <f t="shared" si="107"/>
        <v>57</v>
      </c>
      <c r="I1709">
        <v>0</v>
      </c>
      <c r="J1709" s="7">
        <v>15608.58</v>
      </c>
      <c r="K1709" t="s">
        <v>11</v>
      </c>
      <c r="L1709" t="s">
        <v>11</v>
      </c>
      <c r="M1709" t="s">
        <v>534</v>
      </c>
    </row>
    <row r="1710" spans="1:13" x14ac:dyDescent="0.25">
      <c r="A1710" t="s">
        <v>1740</v>
      </c>
      <c r="B1710">
        <v>1960</v>
      </c>
      <c r="C1710">
        <f t="shared" si="105"/>
        <v>6</v>
      </c>
      <c r="D1710" t="str">
        <f t="shared" si="106"/>
        <v>6-6-1960</v>
      </c>
      <c r="E1710" t="s">
        <v>18</v>
      </c>
      <c r="F1710" s="14" t="str">
        <f t="shared" si="104"/>
        <v>6-Jun-1960</v>
      </c>
      <c r="G1710">
        <v>6</v>
      </c>
      <c r="H1710">
        <f t="shared" si="107"/>
        <v>63</v>
      </c>
      <c r="I1710">
        <v>3</v>
      </c>
      <c r="J1710" s="7">
        <v>15612.19</v>
      </c>
      <c r="K1710" t="s">
        <v>11</v>
      </c>
      <c r="L1710" t="s">
        <v>11</v>
      </c>
      <c r="M1710" t="s">
        <v>23</v>
      </c>
    </row>
    <row r="1711" spans="1:13" x14ac:dyDescent="0.25">
      <c r="A1711" t="s">
        <v>1741</v>
      </c>
      <c r="B1711">
        <v>1988</v>
      </c>
      <c r="C1711">
        <f t="shared" si="105"/>
        <v>12</v>
      </c>
      <c r="D1711" t="str">
        <f t="shared" si="106"/>
        <v>22-12-1988</v>
      </c>
      <c r="E1711" t="s">
        <v>30</v>
      </c>
      <c r="F1711" s="14" t="str">
        <f t="shared" si="104"/>
        <v>22-Dec-1988</v>
      </c>
      <c r="G1711">
        <v>22</v>
      </c>
      <c r="H1711">
        <f t="shared" si="107"/>
        <v>34</v>
      </c>
      <c r="I1711">
        <v>3</v>
      </c>
      <c r="J1711" s="7">
        <v>15646.28</v>
      </c>
      <c r="K1711" t="s">
        <v>11</v>
      </c>
      <c r="L1711" t="s">
        <v>11</v>
      </c>
      <c r="M1711" t="s">
        <v>41</v>
      </c>
    </row>
    <row r="1712" spans="1:13" x14ac:dyDescent="0.25">
      <c r="A1712" t="s">
        <v>1742</v>
      </c>
      <c r="B1712">
        <v>1973</v>
      </c>
      <c r="C1712">
        <f t="shared" si="105"/>
        <v>6</v>
      </c>
      <c r="D1712" t="str">
        <f t="shared" si="106"/>
        <v>26-6-1973</v>
      </c>
      <c r="E1712" t="s">
        <v>18</v>
      </c>
      <c r="F1712" s="14" t="str">
        <f t="shared" si="104"/>
        <v>26-Jun-1973</v>
      </c>
      <c r="G1712">
        <v>26</v>
      </c>
      <c r="H1712">
        <f t="shared" si="107"/>
        <v>49</v>
      </c>
      <c r="I1712">
        <v>0</v>
      </c>
      <c r="J1712" s="7">
        <v>15670.3</v>
      </c>
      <c r="K1712" t="s">
        <v>11</v>
      </c>
      <c r="L1712" t="s">
        <v>11</v>
      </c>
      <c r="M1712" t="s">
        <v>534</v>
      </c>
    </row>
    <row r="1713" spans="1:13" x14ac:dyDescent="0.25">
      <c r="A1713" t="s">
        <v>1743</v>
      </c>
      <c r="B1713">
        <v>1976</v>
      </c>
      <c r="C1713">
        <f t="shared" si="105"/>
        <v>9</v>
      </c>
      <c r="D1713" t="str">
        <f t="shared" si="106"/>
        <v>20-9-1976</v>
      </c>
      <c r="E1713" t="s">
        <v>20</v>
      </c>
      <c r="F1713" s="14" t="str">
        <f t="shared" si="104"/>
        <v>20-Sep-1976</v>
      </c>
      <c r="G1713">
        <v>20</v>
      </c>
      <c r="H1713">
        <f t="shared" si="107"/>
        <v>46</v>
      </c>
      <c r="I1713">
        <v>2</v>
      </c>
      <c r="J1713" s="7">
        <v>15698.86</v>
      </c>
      <c r="K1713" t="s">
        <v>11</v>
      </c>
      <c r="L1713" t="s">
        <v>11</v>
      </c>
      <c r="M1713" t="s">
        <v>23</v>
      </c>
    </row>
    <row r="1714" spans="1:13" x14ac:dyDescent="0.25">
      <c r="A1714" t="s">
        <v>1744</v>
      </c>
      <c r="B1714">
        <v>1974</v>
      </c>
      <c r="C1714">
        <f t="shared" si="105"/>
        <v>8</v>
      </c>
      <c r="D1714" t="str">
        <f t="shared" si="106"/>
        <v>29-8-1974</v>
      </c>
      <c r="E1714" t="s">
        <v>34</v>
      </c>
      <c r="F1714" s="14" t="str">
        <f t="shared" si="104"/>
        <v>29-Aug-1974</v>
      </c>
      <c r="G1714">
        <v>29</v>
      </c>
      <c r="H1714">
        <f t="shared" si="107"/>
        <v>48</v>
      </c>
      <c r="I1714">
        <v>0</v>
      </c>
      <c r="J1714" s="7">
        <v>15746.62</v>
      </c>
      <c r="K1714" t="s">
        <v>11</v>
      </c>
      <c r="L1714" t="s">
        <v>16</v>
      </c>
      <c r="M1714" t="s">
        <v>23</v>
      </c>
    </row>
    <row r="1715" spans="1:13" x14ac:dyDescent="0.25">
      <c r="A1715" t="s">
        <v>1745</v>
      </c>
      <c r="B1715">
        <v>1997</v>
      </c>
      <c r="C1715">
        <f t="shared" si="105"/>
        <v>10</v>
      </c>
      <c r="D1715" t="str">
        <f t="shared" si="106"/>
        <v>9-10-1997</v>
      </c>
      <c r="E1715" t="s">
        <v>36</v>
      </c>
      <c r="F1715" s="14" t="str">
        <f t="shared" si="104"/>
        <v>9-Oct-1997</v>
      </c>
      <c r="G1715">
        <v>9</v>
      </c>
      <c r="H1715">
        <f t="shared" si="107"/>
        <v>25</v>
      </c>
      <c r="I1715">
        <v>0</v>
      </c>
      <c r="J1715" s="7">
        <v>15817.99</v>
      </c>
      <c r="K1715" t="s">
        <v>11</v>
      </c>
      <c r="L1715" t="s">
        <v>11</v>
      </c>
      <c r="M1715" t="s">
        <v>23</v>
      </c>
    </row>
    <row r="1716" spans="1:13" x14ac:dyDescent="0.25">
      <c r="A1716" t="s">
        <v>1746</v>
      </c>
      <c r="B1716">
        <v>1984</v>
      </c>
      <c r="C1716">
        <f t="shared" si="105"/>
        <v>6</v>
      </c>
      <c r="D1716" t="str">
        <f t="shared" si="106"/>
        <v>26-6-1984</v>
      </c>
      <c r="E1716" t="s">
        <v>18</v>
      </c>
      <c r="F1716" s="14" t="str">
        <f t="shared" si="104"/>
        <v>26-Jun-1984</v>
      </c>
      <c r="G1716">
        <v>26</v>
      </c>
      <c r="H1716">
        <f t="shared" si="107"/>
        <v>38</v>
      </c>
      <c r="I1716">
        <v>0</v>
      </c>
      <c r="J1716" s="7">
        <v>15820.7</v>
      </c>
      <c r="K1716" t="s">
        <v>11</v>
      </c>
      <c r="L1716" t="s">
        <v>12</v>
      </c>
      <c r="M1716" t="s">
        <v>41</v>
      </c>
    </row>
    <row r="1717" spans="1:13" x14ac:dyDescent="0.25">
      <c r="A1717" t="s">
        <v>1747</v>
      </c>
      <c r="B1717">
        <v>1982</v>
      </c>
      <c r="C1717">
        <f t="shared" si="105"/>
        <v>11</v>
      </c>
      <c r="D1717" t="str">
        <f t="shared" si="106"/>
        <v>11-11-1982</v>
      </c>
      <c r="E1717" t="s">
        <v>15</v>
      </c>
      <c r="F1717" s="14" t="str">
        <f t="shared" si="104"/>
        <v>11-Nov-1982</v>
      </c>
      <c r="G1717">
        <v>11</v>
      </c>
      <c r="H1717">
        <f t="shared" si="107"/>
        <v>40</v>
      </c>
      <c r="I1717">
        <v>4</v>
      </c>
      <c r="J1717" s="7">
        <v>15828.82</v>
      </c>
      <c r="K1717" t="s">
        <v>11</v>
      </c>
      <c r="L1717" t="s">
        <v>12</v>
      </c>
      <c r="M1717" t="s">
        <v>41</v>
      </c>
    </row>
    <row r="1718" spans="1:13" x14ac:dyDescent="0.25">
      <c r="A1718" t="s">
        <v>1748</v>
      </c>
      <c r="B1718">
        <v>1962</v>
      </c>
      <c r="C1718">
        <f t="shared" si="105"/>
        <v>12</v>
      </c>
      <c r="D1718" t="str">
        <f t="shared" si="106"/>
        <v>25-12-1962</v>
      </c>
      <c r="E1718" t="s">
        <v>30</v>
      </c>
      <c r="F1718" s="14" t="str">
        <f t="shared" si="104"/>
        <v>25-Dec-1962</v>
      </c>
      <c r="G1718">
        <v>25</v>
      </c>
      <c r="H1718">
        <f t="shared" si="107"/>
        <v>60</v>
      </c>
      <c r="I1718">
        <v>0</v>
      </c>
      <c r="J1718" s="7">
        <v>15840.81</v>
      </c>
      <c r="K1718" t="s">
        <v>11</v>
      </c>
      <c r="L1718" t="s">
        <v>16</v>
      </c>
      <c r="M1718" t="s">
        <v>631</v>
      </c>
    </row>
    <row r="1719" spans="1:13" x14ac:dyDescent="0.25">
      <c r="A1719" t="s">
        <v>1749</v>
      </c>
      <c r="B1719">
        <v>1980</v>
      </c>
      <c r="C1719">
        <f t="shared" si="105"/>
        <v>10</v>
      </c>
      <c r="D1719" t="str">
        <f t="shared" si="106"/>
        <v>12-10-1980</v>
      </c>
      <c r="E1719" t="s">
        <v>36</v>
      </c>
      <c r="F1719" s="14" t="str">
        <f t="shared" si="104"/>
        <v>12-Oct-1980</v>
      </c>
      <c r="G1719">
        <v>12</v>
      </c>
      <c r="H1719">
        <f t="shared" si="107"/>
        <v>42</v>
      </c>
      <c r="I1719">
        <v>2</v>
      </c>
      <c r="J1719" s="7">
        <v>15922.29</v>
      </c>
      <c r="K1719" t="s">
        <v>11</v>
      </c>
      <c r="L1719" t="s">
        <v>12</v>
      </c>
      <c r="M1719" t="s">
        <v>534</v>
      </c>
    </row>
    <row r="1720" spans="1:13" x14ac:dyDescent="0.25">
      <c r="A1720" t="s">
        <v>1750</v>
      </c>
      <c r="B1720">
        <v>1982</v>
      </c>
      <c r="C1720">
        <f t="shared" si="105"/>
        <v>7</v>
      </c>
      <c r="D1720" t="str">
        <f t="shared" si="106"/>
        <v>24-7-1982</v>
      </c>
      <c r="E1720" t="s">
        <v>10</v>
      </c>
      <c r="F1720" s="14" t="str">
        <f t="shared" si="104"/>
        <v>24-Jul-1982</v>
      </c>
      <c r="G1720">
        <v>24</v>
      </c>
      <c r="H1720">
        <f t="shared" si="107"/>
        <v>40</v>
      </c>
      <c r="I1720">
        <v>3</v>
      </c>
      <c r="J1720" s="7">
        <v>15965.29</v>
      </c>
      <c r="K1720" t="s">
        <v>11</v>
      </c>
      <c r="L1720" t="s">
        <v>16</v>
      </c>
      <c r="M1720" t="s">
        <v>23</v>
      </c>
    </row>
    <row r="1721" spans="1:13" x14ac:dyDescent="0.25">
      <c r="A1721" t="s">
        <v>1751</v>
      </c>
      <c r="B1721">
        <v>1980</v>
      </c>
      <c r="C1721">
        <f t="shared" si="105"/>
        <v>9</v>
      </c>
      <c r="D1721" t="str">
        <f t="shared" si="106"/>
        <v>19-9-1980</v>
      </c>
      <c r="E1721" t="s">
        <v>20</v>
      </c>
      <c r="F1721" s="14" t="str">
        <f t="shared" si="104"/>
        <v>19-Sep-1980</v>
      </c>
      <c r="G1721">
        <v>19</v>
      </c>
      <c r="H1721">
        <f t="shared" si="107"/>
        <v>42</v>
      </c>
      <c r="I1721">
        <v>2</v>
      </c>
      <c r="J1721" s="7">
        <v>15966.19</v>
      </c>
      <c r="K1721" t="s">
        <v>11</v>
      </c>
      <c r="L1721" t="s">
        <v>11</v>
      </c>
      <c r="M1721" t="s">
        <v>23</v>
      </c>
    </row>
    <row r="1722" spans="1:13" x14ac:dyDescent="0.25">
      <c r="A1722" t="s">
        <v>1752</v>
      </c>
      <c r="B1722">
        <v>1988</v>
      </c>
      <c r="C1722">
        <f t="shared" si="105"/>
        <v>12</v>
      </c>
      <c r="D1722" t="str">
        <f t="shared" si="106"/>
        <v>5-12-1988</v>
      </c>
      <c r="E1722" t="s">
        <v>30</v>
      </c>
      <c r="F1722" s="14" t="str">
        <f t="shared" si="104"/>
        <v>5-Dec-1988</v>
      </c>
      <c r="G1722">
        <v>5</v>
      </c>
      <c r="H1722">
        <f t="shared" si="107"/>
        <v>34</v>
      </c>
      <c r="I1722">
        <v>3</v>
      </c>
      <c r="J1722" s="7">
        <v>16059.06</v>
      </c>
      <c r="K1722" t="s">
        <v>11</v>
      </c>
      <c r="L1722" t="s">
        <v>12</v>
      </c>
      <c r="M1722" t="s">
        <v>23</v>
      </c>
    </row>
    <row r="1723" spans="1:13" x14ac:dyDescent="0.25">
      <c r="A1723" t="s">
        <v>1753</v>
      </c>
      <c r="B1723">
        <v>1978</v>
      </c>
      <c r="C1723">
        <f t="shared" si="105"/>
        <v>9</v>
      </c>
      <c r="D1723" t="str">
        <f t="shared" si="106"/>
        <v>16-9-1978</v>
      </c>
      <c r="E1723" t="s">
        <v>20</v>
      </c>
      <c r="F1723" s="14" t="str">
        <f t="shared" si="104"/>
        <v>16-Sep-1978</v>
      </c>
      <c r="G1723">
        <v>16</v>
      </c>
      <c r="H1723">
        <f t="shared" si="107"/>
        <v>44</v>
      </c>
      <c r="I1723">
        <v>2</v>
      </c>
      <c r="J1723" s="7">
        <v>16062.89</v>
      </c>
      <c r="K1723" t="s">
        <v>11</v>
      </c>
      <c r="L1723" t="s">
        <v>11</v>
      </c>
      <c r="M1723" t="s">
        <v>534</v>
      </c>
    </row>
    <row r="1724" spans="1:13" x14ac:dyDescent="0.25">
      <c r="A1724" t="s">
        <v>1754</v>
      </c>
      <c r="B1724">
        <v>1958</v>
      </c>
      <c r="C1724">
        <f t="shared" si="105"/>
        <v>10</v>
      </c>
      <c r="D1724" t="str">
        <f t="shared" si="106"/>
        <v>22-10-1958</v>
      </c>
      <c r="E1724" t="s">
        <v>36</v>
      </c>
      <c r="F1724" s="14" t="str">
        <f t="shared" si="104"/>
        <v>22-Oct-1958</v>
      </c>
      <c r="G1724">
        <v>22</v>
      </c>
      <c r="H1724">
        <f t="shared" si="107"/>
        <v>64</v>
      </c>
      <c r="I1724">
        <v>2</v>
      </c>
      <c r="J1724" s="7">
        <v>16069.08</v>
      </c>
      <c r="K1724" t="s">
        <v>11</v>
      </c>
      <c r="L1724" t="s">
        <v>11</v>
      </c>
      <c r="M1724" t="s">
        <v>246</v>
      </c>
    </row>
    <row r="1725" spans="1:13" x14ac:dyDescent="0.25">
      <c r="A1725" t="s">
        <v>1755</v>
      </c>
      <c r="B1725">
        <v>1958</v>
      </c>
      <c r="C1725">
        <f t="shared" si="105"/>
        <v>6</v>
      </c>
      <c r="D1725" t="str">
        <f t="shared" si="106"/>
        <v>21-6-1958</v>
      </c>
      <c r="E1725" t="s">
        <v>18</v>
      </c>
      <c r="F1725" s="14" t="str">
        <f t="shared" si="104"/>
        <v>21-Jun-1958</v>
      </c>
      <c r="G1725">
        <v>21</v>
      </c>
      <c r="H1725">
        <f t="shared" si="107"/>
        <v>64</v>
      </c>
      <c r="I1725">
        <v>3</v>
      </c>
      <c r="J1725" s="7">
        <v>16085.13</v>
      </c>
      <c r="K1725" t="s">
        <v>11</v>
      </c>
      <c r="L1725" t="s">
        <v>11</v>
      </c>
      <c r="M1725" t="s">
        <v>13</v>
      </c>
    </row>
    <row r="1726" spans="1:13" x14ac:dyDescent="0.25">
      <c r="A1726" t="s">
        <v>1756</v>
      </c>
      <c r="B1726">
        <v>1985</v>
      </c>
      <c r="C1726">
        <f t="shared" si="105"/>
        <v>8</v>
      </c>
      <c r="D1726" t="str">
        <f t="shared" si="106"/>
        <v>27-8-1985</v>
      </c>
      <c r="E1726" t="s">
        <v>34</v>
      </c>
      <c r="F1726" s="14" t="str">
        <f t="shared" si="104"/>
        <v>27-Aug-1985</v>
      </c>
      <c r="G1726">
        <v>27</v>
      </c>
      <c r="H1726">
        <f t="shared" si="107"/>
        <v>37</v>
      </c>
      <c r="I1726">
        <v>3</v>
      </c>
      <c r="J1726" s="7">
        <v>16097.94</v>
      </c>
      <c r="K1726" t="s">
        <v>11</v>
      </c>
      <c r="L1726" t="s">
        <v>12</v>
      </c>
      <c r="M1726" t="s">
        <v>23</v>
      </c>
    </row>
    <row r="1727" spans="1:13" x14ac:dyDescent="0.25">
      <c r="A1727" t="s">
        <v>1757</v>
      </c>
      <c r="B1727">
        <v>1993</v>
      </c>
      <c r="C1727">
        <f t="shared" si="105"/>
        <v>8</v>
      </c>
      <c r="D1727" t="str">
        <f t="shared" si="106"/>
        <v>8-8-1993</v>
      </c>
      <c r="E1727" t="s">
        <v>34</v>
      </c>
      <c r="F1727" s="14" t="str">
        <f t="shared" si="104"/>
        <v>8-Aug-1993</v>
      </c>
      <c r="G1727">
        <v>8</v>
      </c>
      <c r="H1727">
        <f t="shared" si="107"/>
        <v>29</v>
      </c>
      <c r="I1727">
        <v>0</v>
      </c>
      <c r="J1727" s="7">
        <v>16115.3</v>
      </c>
      <c r="K1727" t="s">
        <v>11</v>
      </c>
      <c r="L1727" t="s">
        <v>16</v>
      </c>
      <c r="M1727" t="s">
        <v>246</v>
      </c>
    </row>
    <row r="1728" spans="1:13" x14ac:dyDescent="0.25">
      <c r="A1728" t="s">
        <v>1758</v>
      </c>
      <c r="B1728">
        <v>1987</v>
      </c>
      <c r="C1728">
        <f t="shared" si="105"/>
        <v>10</v>
      </c>
      <c r="D1728" t="str">
        <f t="shared" si="106"/>
        <v>6-10-1987</v>
      </c>
      <c r="E1728" t="s">
        <v>36</v>
      </c>
      <c r="F1728" s="14" t="str">
        <f t="shared" si="104"/>
        <v>6-Oct-1987</v>
      </c>
      <c r="G1728">
        <v>6</v>
      </c>
      <c r="H1728">
        <f t="shared" si="107"/>
        <v>35</v>
      </c>
      <c r="I1728">
        <v>3</v>
      </c>
      <c r="J1728" s="7">
        <v>16122.65</v>
      </c>
      <c r="K1728" t="s">
        <v>11</v>
      </c>
      <c r="L1728" t="s">
        <v>16</v>
      </c>
      <c r="M1728" t="s">
        <v>41</v>
      </c>
    </row>
    <row r="1729" spans="1:13" x14ac:dyDescent="0.25">
      <c r="A1729" t="s">
        <v>1759</v>
      </c>
      <c r="B1729">
        <v>1993</v>
      </c>
      <c r="C1729">
        <f t="shared" si="105"/>
        <v>12</v>
      </c>
      <c r="D1729" t="str">
        <f t="shared" si="106"/>
        <v>12-12-1993</v>
      </c>
      <c r="E1729" t="s">
        <v>30</v>
      </c>
      <c r="F1729" s="14" t="str">
        <f t="shared" si="104"/>
        <v>12-Dec-1993</v>
      </c>
      <c r="G1729">
        <v>12</v>
      </c>
      <c r="H1729">
        <f t="shared" si="107"/>
        <v>29</v>
      </c>
      <c r="I1729">
        <v>0</v>
      </c>
      <c r="J1729" s="7">
        <v>16138.76</v>
      </c>
      <c r="K1729" t="s">
        <v>11</v>
      </c>
      <c r="L1729" t="s">
        <v>12</v>
      </c>
      <c r="M1729" t="s">
        <v>355</v>
      </c>
    </row>
    <row r="1730" spans="1:13" x14ac:dyDescent="0.25">
      <c r="A1730" t="s">
        <v>1760</v>
      </c>
      <c r="B1730">
        <v>1982</v>
      </c>
      <c r="C1730">
        <f t="shared" si="105"/>
        <v>7</v>
      </c>
      <c r="D1730" t="str">
        <f t="shared" si="106"/>
        <v>6-7-1982</v>
      </c>
      <c r="E1730" t="s">
        <v>10</v>
      </c>
      <c r="F1730" s="14" t="str">
        <f t="shared" ref="F1730:F1793" si="108">CONCATENATE(G1730,"-",E1730,"-",B1730)</f>
        <v>6-Jul-1982</v>
      </c>
      <c r="G1730">
        <v>6</v>
      </c>
      <c r="H1730">
        <f t="shared" si="107"/>
        <v>40</v>
      </c>
      <c r="I1730">
        <v>3</v>
      </c>
      <c r="J1730" s="7">
        <v>16152.04</v>
      </c>
      <c r="K1730" t="s">
        <v>11</v>
      </c>
      <c r="L1730" t="s">
        <v>16</v>
      </c>
      <c r="M1730" t="s">
        <v>534</v>
      </c>
    </row>
    <row r="1731" spans="1:13" x14ac:dyDescent="0.25">
      <c r="A1731" t="s">
        <v>1761</v>
      </c>
      <c r="B1731">
        <v>1974</v>
      </c>
      <c r="C1731">
        <f t="shared" ref="C1731:C1794" si="109">MONTH(DATEVALUE(F1731))</f>
        <v>9</v>
      </c>
      <c r="D1731" t="str">
        <f t="shared" ref="D1731:D1794" si="110">CONCATENATE(G1731,"-",C1731,"-",B1731)</f>
        <v>11-9-1974</v>
      </c>
      <c r="E1731" t="s">
        <v>20</v>
      </c>
      <c r="F1731" s="14" t="str">
        <f t="shared" si="108"/>
        <v>11-Sep-1974</v>
      </c>
      <c r="G1731">
        <v>11</v>
      </c>
      <c r="H1731">
        <f t="shared" si="107"/>
        <v>48</v>
      </c>
      <c r="I1731">
        <v>0</v>
      </c>
      <c r="J1731" s="7">
        <v>16190.97</v>
      </c>
      <c r="K1731" t="s">
        <v>11</v>
      </c>
      <c r="L1731" t="s">
        <v>12</v>
      </c>
      <c r="M1731" t="s">
        <v>23</v>
      </c>
    </row>
    <row r="1732" spans="1:13" x14ac:dyDescent="0.25">
      <c r="A1732" t="s">
        <v>1762</v>
      </c>
      <c r="B1732">
        <v>1988</v>
      </c>
      <c r="C1732">
        <f t="shared" si="109"/>
        <v>8</v>
      </c>
      <c r="D1732" t="str">
        <f t="shared" si="110"/>
        <v>6-8-1988</v>
      </c>
      <c r="E1732" t="s">
        <v>34</v>
      </c>
      <c r="F1732" s="14" t="str">
        <f t="shared" si="108"/>
        <v>6-Aug-1988</v>
      </c>
      <c r="G1732">
        <v>6</v>
      </c>
      <c r="H1732">
        <f t="shared" si="107"/>
        <v>34</v>
      </c>
      <c r="I1732">
        <v>3</v>
      </c>
      <c r="J1732" s="7">
        <v>16199.1</v>
      </c>
      <c r="K1732" t="s">
        <v>11</v>
      </c>
      <c r="L1732" t="s">
        <v>11</v>
      </c>
      <c r="M1732" t="s">
        <v>23</v>
      </c>
    </row>
    <row r="1733" spans="1:13" x14ac:dyDescent="0.25">
      <c r="A1733" t="s">
        <v>1763</v>
      </c>
      <c r="B1733">
        <v>1988</v>
      </c>
      <c r="C1733">
        <f t="shared" si="109"/>
        <v>8</v>
      </c>
      <c r="D1733" t="str">
        <f t="shared" si="110"/>
        <v>21-8-1988</v>
      </c>
      <c r="E1733" t="s">
        <v>34</v>
      </c>
      <c r="F1733" s="14" t="str">
        <f t="shared" si="108"/>
        <v>21-Aug-1988</v>
      </c>
      <c r="G1733">
        <v>21</v>
      </c>
      <c r="H1733">
        <f t="shared" ref="H1733:H1796" si="111">DATEDIF(F1733,$P$2,"Y")</f>
        <v>34</v>
      </c>
      <c r="I1733">
        <v>3</v>
      </c>
      <c r="J1733" s="7">
        <v>16205.88</v>
      </c>
      <c r="K1733" t="s">
        <v>11</v>
      </c>
      <c r="L1733" t="s">
        <v>16</v>
      </c>
      <c r="M1733" t="s">
        <v>23</v>
      </c>
    </row>
    <row r="1734" spans="1:13" x14ac:dyDescent="0.25">
      <c r="A1734" t="s">
        <v>1764</v>
      </c>
      <c r="B1734">
        <v>2002</v>
      </c>
      <c r="C1734">
        <f t="shared" si="109"/>
        <v>9</v>
      </c>
      <c r="D1734" t="str">
        <f t="shared" si="110"/>
        <v>8-9-2002</v>
      </c>
      <c r="E1734" t="s">
        <v>20</v>
      </c>
      <c r="F1734" s="14" t="str">
        <f t="shared" si="108"/>
        <v>8-Sep-2002</v>
      </c>
      <c r="G1734">
        <v>8</v>
      </c>
      <c r="H1734">
        <f t="shared" si="111"/>
        <v>20</v>
      </c>
      <c r="I1734">
        <v>0</v>
      </c>
      <c r="J1734" s="7">
        <v>16232.85</v>
      </c>
      <c r="K1734" t="s">
        <v>11</v>
      </c>
      <c r="L1734" t="s">
        <v>16</v>
      </c>
      <c r="M1734" t="s">
        <v>41</v>
      </c>
    </row>
    <row r="1735" spans="1:13" x14ac:dyDescent="0.25">
      <c r="A1735" t="s">
        <v>1765</v>
      </c>
      <c r="B1735">
        <v>1972</v>
      </c>
      <c r="C1735">
        <f t="shared" si="109"/>
        <v>7</v>
      </c>
      <c r="D1735" t="str">
        <f t="shared" si="110"/>
        <v>30-7-1972</v>
      </c>
      <c r="E1735" t="s">
        <v>10</v>
      </c>
      <c r="F1735" s="14" t="str">
        <f t="shared" si="108"/>
        <v>30-Jul-1972</v>
      </c>
      <c r="G1735">
        <v>30</v>
      </c>
      <c r="H1735">
        <f t="shared" si="111"/>
        <v>50</v>
      </c>
      <c r="I1735">
        <v>0</v>
      </c>
      <c r="J1735" s="7">
        <v>16267.32</v>
      </c>
      <c r="K1735" t="s">
        <v>11</v>
      </c>
      <c r="L1735" t="s">
        <v>11</v>
      </c>
      <c r="M1735" t="s">
        <v>248</v>
      </c>
    </row>
    <row r="1736" spans="1:13" x14ac:dyDescent="0.25">
      <c r="A1736" t="s">
        <v>1766</v>
      </c>
      <c r="B1736">
        <v>2003</v>
      </c>
      <c r="C1736">
        <f t="shared" si="109"/>
        <v>8</v>
      </c>
      <c r="D1736" t="str">
        <f t="shared" si="110"/>
        <v>24-8-2003</v>
      </c>
      <c r="E1736" t="s">
        <v>34</v>
      </c>
      <c r="F1736" s="14" t="str">
        <f t="shared" si="108"/>
        <v>24-Aug-2003</v>
      </c>
      <c r="G1736">
        <v>24</v>
      </c>
      <c r="H1736">
        <f t="shared" si="111"/>
        <v>19</v>
      </c>
      <c r="I1736">
        <v>0</v>
      </c>
      <c r="J1736" s="7">
        <v>16297.85</v>
      </c>
      <c r="K1736" t="s">
        <v>11</v>
      </c>
      <c r="L1736" t="s">
        <v>12</v>
      </c>
      <c r="M1736" t="s">
        <v>41</v>
      </c>
    </row>
    <row r="1737" spans="1:13" x14ac:dyDescent="0.25">
      <c r="A1737" t="s">
        <v>1767</v>
      </c>
      <c r="B1737">
        <v>1969</v>
      </c>
      <c r="C1737">
        <f t="shared" si="109"/>
        <v>8</v>
      </c>
      <c r="D1737" t="str">
        <f t="shared" si="110"/>
        <v>8-8-1969</v>
      </c>
      <c r="E1737" t="s">
        <v>34</v>
      </c>
      <c r="F1737" s="14" t="str">
        <f t="shared" si="108"/>
        <v>8-Aug-1969</v>
      </c>
      <c r="G1737">
        <v>8</v>
      </c>
      <c r="H1737">
        <f t="shared" si="111"/>
        <v>53</v>
      </c>
      <c r="I1737">
        <v>0</v>
      </c>
      <c r="J1737" s="7">
        <v>16311.05</v>
      </c>
      <c r="K1737" t="s">
        <v>11</v>
      </c>
      <c r="L1737" t="s">
        <v>12</v>
      </c>
      <c r="M1737" t="s">
        <v>534</v>
      </c>
    </row>
    <row r="1738" spans="1:13" x14ac:dyDescent="0.25">
      <c r="A1738" t="s">
        <v>1768</v>
      </c>
      <c r="B1738">
        <v>1965</v>
      </c>
      <c r="C1738">
        <f t="shared" si="109"/>
        <v>12</v>
      </c>
      <c r="D1738" t="str">
        <f t="shared" si="110"/>
        <v>5-12-1965</v>
      </c>
      <c r="E1738" t="s">
        <v>30</v>
      </c>
      <c r="F1738" s="14" t="str">
        <f t="shared" si="108"/>
        <v>5-Dec-1965</v>
      </c>
      <c r="G1738">
        <v>5</v>
      </c>
      <c r="H1738">
        <f t="shared" si="111"/>
        <v>57</v>
      </c>
      <c r="I1738">
        <v>0</v>
      </c>
      <c r="J1738" s="7">
        <v>16351.42</v>
      </c>
      <c r="K1738" t="s">
        <v>11</v>
      </c>
      <c r="L1738" t="s">
        <v>12</v>
      </c>
      <c r="M1738" t="s">
        <v>534</v>
      </c>
    </row>
    <row r="1739" spans="1:13" x14ac:dyDescent="0.25">
      <c r="A1739" t="s">
        <v>1769</v>
      </c>
      <c r="B1739">
        <v>1995</v>
      </c>
      <c r="C1739">
        <f t="shared" si="109"/>
        <v>9</v>
      </c>
      <c r="D1739" t="str">
        <f t="shared" si="110"/>
        <v>28-9-1995</v>
      </c>
      <c r="E1739" t="s">
        <v>20</v>
      </c>
      <c r="F1739" s="14" t="str">
        <f t="shared" si="108"/>
        <v>28-Sep-1995</v>
      </c>
      <c r="G1739">
        <v>28</v>
      </c>
      <c r="H1739">
        <f t="shared" si="111"/>
        <v>27</v>
      </c>
      <c r="I1739">
        <v>3</v>
      </c>
      <c r="J1739" s="7">
        <v>16420.490000000002</v>
      </c>
      <c r="K1739" t="s">
        <v>11</v>
      </c>
      <c r="L1739" t="s">
        <v>12</v>
      </c>
      <c r="M1739" t="s">
        <v>23</v>
      </c>
    </row>
    <row r="1740" spans="1:13" x14ac:dyDescent="0.25">
      <c r="A1740" t="s">
        <v>1770</v>
      </c>
      <c r="B1740">
        <v>2003</v>
      </c>
      <c r="C1740">
        <f t="shared" si="109"/>
        <v>12</v>
      </c>
      <c r="D1740" t="str">
        <f t="shared" si="110"/>
        <v>20-12-2003</v>
      </c>
      <c r="E1740" t="s">
        <v>30</v>
      </c>
      <c r="F1740" s="14" t="str">
        <f t="shared" si="108"/>
        <v>20-Dec-2003</v>
      </c>
      <c r="G1740">
        <v>20</v>
      </c>
      <c r="H1740">
        <f t="shared" si="111"/>
        <v>19</v>
      </c>
      <c r="I1740">
        <v>1</v>
      </c>
      <c r="J1740" s="7">
        <v>16450.89</v>
      </c>
      <c r="K1740" t="s">
        <v>11</v>
      </c>
      <c r="L1740" t="s">
        <v>16</v>
      </c>
      <c r="M1740" t="s">
        <v>23</v>
      </c>
    </row>
    <row r="1741" spans="1:13" x14ac:dyDescent="0.25">
      <c r="A1741" t="s">
        <v>1771</v>
      </c>
      <c r="B1741">
        <v>1958</v>
      </c>
      <c r="C1741">
        <f t="shared" si="109"/>
        <v>10</v>
      </c>
      <c r="D1741" t="str">
        <f t="shared" si="110"/>
        <v>10-10-1958</v>
      </c>
      <c r="E1741" t="s">
        <v>36</v>
      </c>
      <c r="F1741" s="14" t="str">
        <f t="shared" si="108"/>
        <v>10-Oct-1958</v>
      </c>
      <c r="G1741">
        <v>10</v>
      </c>
      <c r="H1741">
        <f t="shared" si="111"/>
        <v>64</v>
      </c>
      <c r="I1741">
        <v>3</v>
      </c>
      <c r="J1741" s="7">
        <v>16455.71</v>
      </c>
      <c r="K1741" t="s">
        <v>11</v>
      </c>
      <c r="L1741" t="s">
        <v>11</v>
      </c>
      <c r="M1741" t="s">
        <v>23</v>
      </c>
    </row>
    <row r="1742" spans="1:13" x14ac:dyDescent="0.25">
      <c r="A1742" t="s">
        <v>1772</v>
      </c>
      <c r="B1742">
        <v>1995</v>
      </c>
      <c r="C1742">
        <f t="shared" si="109"/>
        <v>12</v>
      </c>
      <c r="D1742" t="str">
        <f t="shared" si="110"/>
        <v>23-12-1995</v>
      </c>
      <c r="E1742" t="s">
        <v>30</v>
      </c>
      <c r="F1742" s="14" t="str">
        <f t="shared" si="108"/>
        <v>23-Dec-1995</v>
      </c>
      <c r="G1742">
        <v>23</v>
      </c>
      <c r="H1742">
        <f t="shared" si="111"/>
        <v>27</v>
      </c>
      <c r="I1742">
        <v>0</v>
      </c>
      <c r="J1742" s="7">
        <v>16577.78</v>
      </c>
      <c r="K1742" t="s">
        <v>11</v>
      </c>
      <c r="L1742" t="s">
        <v>16</v>
      </c>
      <c r="M1742" t="s">
        <v>13</v>
      </c>
    </row>
    <row r="1743" spans="1:13" x14ac:dyDescent="0.25">
      <c r="A1743" t="s">
        <v>1773</v>
      </c>
      <c r="B1743">
        <v>2001</v>
      </c>
      <c r="C1743">
        <f t="shared" si="109"/>
        <v>6</v>
      </c>
      <c r="D1743" t="str">
        <f t="shared" si="110"/>
        <v>25-6-2001</v>
      </c>
      <c r="E1743" t="s">
        <v>18</v>
      </c>
      <c r="F1743" s="14" t="str">
        <f t="shared" si="108"/>
        <v>25-Jun-2001</v>
      </c>
      <c r="G1743">
        <v>25</v>
      </c>
      <c r="H1743">
        <f t="shared" si="111"/>
        <v>21</v>
      </c>
      <c r="I1743">
        <v>0</v>
      </c>
      <c r="J1743" s="7">
        <v>16586.5</v>
      </c>
      <c r="K1743" t="s">
        <v>11</v>
      </c>
      <c r="L1743" t="s">
        <v>16</v>
      </c>
      <c r="M1743" t="s">
        <v>13</v>
      </c>
    </row>
    <row r="1744" spans="1:13" x14ac:dyDescent="0.25">
      <c r="A1744" t="s">
        <v>1774</v>
      </c>
      <c r="B1744">
        <v>1963</v>
      </c>
      <c r="C1744">
        <f t="shared" si="109"/>
        <v>6</v>
      </c>
      <c r="D1744" t="str">
        <f t="shared" si="110"/>
        <v>25-6-1963</v>
      </c>
      <c r="E1744" t="s">
        <v>18</v>
      </c>
      <c r="F1744" s="14" t="str">
        <f t="shared" si="108"/>
        <v>25-Jun-1963</v>
      </c>
      <c r="G1744">
        <v>25</v>
      </c>
      <c r="H1744">
        <f t="shared" si="111"/>
        <v>59</v>
      </c>
      <c r="I1744">
        <v>0</v>
      </c>
      <c r="J1744" s="7">
        <v>16587.96</v>
      </c>
      <c r="K1744" t="s">
        <v>11</v>
      </c>
      <c r="L1744" t="s">
        <v>11</v>
      </c>
      <c r="M1744" t="s">
        <v>248</v>
      </c>
    </row>
    <row r="1745" spans="1:13" x14ac:dyDescent="0.25">
      <c r="A1745" t="s">
        <v>1775</v>
      </c>
      <c r="B1745">
        <v>1970</v>
      </c>
      <c r="C1745">
        <f t="shared" si="109"/>
        <v>7</v>
      </c>
      <c r="D1745" t="str">
        <f t="shared" si="110"/>
        <v>10-7-1970</v>
      </c>
      <c r="E1745" t="s">
        <v>10</v>
      </c>
      <c r="F1745" s="14" t="str">
        <f t="shared" si="108"/>
        <v>10-Jul-1970</v>
      </c>
      <c r="G1745">
        <v>10</v>
      </c>
      <c r="H1745">
        <f t="shared" si="111"/>
        <v>52</v>
      </c>
      <c r="I1745">
        <v>0</v>
      </c>
      <c r="J1745" s="7">
        <v>16600.16</v>
      </c>
      <c r="K1745" t="s">
        <v>11</v>
      </c>
      <c r="L1745" t="s">
        <v>11</v>
      </c>
      <c r="M1745" t="s">
        <v>41</v>
      </c>
    </row>
    <row r="1746" spans="1:13" x14ac:dyDescent="0.25">
      <c r="A1746" t="s">
        <v>1776</v>
      </c>
      <c r="B1746">
        <v>1975</v>
      </c>
      <c r="C1746">
        <f t="shared" si="109"/>
        <v>7</v>
      </c>
      <c r="D1746" t="str">
        <f t="shared" si="110"/>
        <v>24-7-1975</v>
      </c>
      <c r="E1746" t="s">
        <v>10</v>
      </c>
      <c r="F1746" s="14" t="str">
        <f t="shared" si="108"/>
        <v>24-Jul-1975</v>
      </c>
      <c r="G1746">
        <v>24</v>
      </c>
      <c r="H1746">
        <f t="shared" si="111"/>
        <v>47</v>
      </c>
      <c r="I1746">
        <v>1</v>
      </c>
      <c r="J1746" s="7">
        <v>16602.18</v>
      </c>
      <c r="K1746" t="s">
        <v>11</v>
      </c>
      <c r="L1746" t="s">
        <v>16</v>
      </c>
      <c r="M1746" t="s">
        <v>534</v>
      </c>
    </row>
    <row r="1747" spans="1:13" x14ac:dyDescent="0.25">
      <c r="A1747" t="s">
        <v>1777</v>
      </c>
      <c r="B1747">
        <v>1977</v>
      </c>
      <c r="C1747">
        <f t="shared" si="109"/>
        <v>9</v>
      </c>
      <c r="D1747" t="str">
        <f t="shared" si="110"/>
        <v>25-9-1977</v>
      </c>
      <c r="E1747" t="s">
        <v>20</v>
      </c>
      <c r="F1747" s="14" t="str">
        <f t="shared" si="108"/>
        <v>25-Sep-1977</v>
      </c>
      <c r="G1747">
        <v>25</v>
      </c>
      <c r="H1747">
        <f t="shared" si="111"/>
        <v>45</v>
      </c>
      <c r="I1747">
        <v>2</v>
      </c>
      <c r="J1747" s="7">
        <v>16631.61</v>
      </c>
      <c r="K1747" t="s">
        <v>11</v>
      </c>
      <c r="L1747" t="s">
        <v>16</v>
      </c>
      <c r="M1747" t="s">
        <v>23</v>
      </c>
    </row>
    <row r="1748" spans="1:13" x14ac:dyDescent="0.25">
      <c r="A1748" t="s">
        <v>1778</v>
      </c>
      <c r="B1748">
        <v>1993</v>
      </c>
      <c r="C1748">
        <f t="shared" si="109"/>
        <v>11</v>
      </c>
      <c r="D1748" t="str">
        <f t="shared" si="110"/>
        <v>5-11-1993</v>
      </c>
      <c r="E1748" t="s">
        <v>15</v>
      </c>
      <c r="F1748" s="14" t="str">
        <f t="shared" si="108"/>
        <v>5-Nov-1993</v>
      </c>
      <c r="G1748">
        <v>5</v>
      </c>
      <c r="H1748">
        <f t="shared" si="111"/>
        <v>29</v>
      </c>
      <c r="I1748">
        <v>1</v>
      </c>
      <c r="J1748" s="7">
        <v>16657.72</v>
      </c>
      <c r="K1748" t="s">
        <v>11</v>
      </c>
      <c r="L1748" t="s">
        <v>16</v>
      </c>
      <c r="M1748" t="s">
        <v>246</v>
      </c>
    </row>
    <row r="1749" spans="1:13" x14ac:dyDescent="0.25">
      <c r="A1749" t="s">
        <v>1779</v>
      </c>
      <c r="B1749">
        <v>1974</v>
      </c>
      <c r="C1749">
        <f t="shared" si="109"/>
        <v>8</v>
      </c>
      <c r="D1749" t="str">
        <f t="shared" si="110"/>
        <v>28-8-1974</v>
      </c>
      <c r="E1749" t="s">
        <v>34</v>
      </c>
      <c r="F1749" s="14" t="str">
        <f t="shared" si="108"/>
        <v>28-Aug-1974</v>
      </c>
      <c r="G1749">
        <v>28</v>
      </c>
      <c r="H1749">
        <f t="shared" si="111"/>
        <v>48</v>
      </c>
      <c r="I1749">
        <v>0</v>
      </c>
      <c r="J1749" s="7">
        <v>16770.990000000002</v>
      </c>
      <c r="K1749" t="s">
        <v>11</v>
      </c>
      <c r="L1749" t="s">
        <v>16</v>
      </c>
      <c r="M1749" t="s">
        <v>23</v>
      </c>
    </row>
    <row r="1750" spans="1:13" x14ac:dyDescent="0.25">
      <c r="A1750" t="s">
        <v>1780</v>
      </c>
      <c r="B1750">
        <v>1989</v>
      </c>
      <c r="C1750">
        <f t="shared" si="109"/>
        <v>9</v>
      </c>
      <c r="D1750" t="str">
        <f t="shared" si="110"/>
        <v>23-9-1989</v>
      </c>
      <c r="E1750" t="s">
        <v>20</v>
      </c>
      <c r="F1750" s="14" t="str">
        <f t="shared" si="108"/>
        <v>23-Sep-1989</v>
      </c>
      <c r="G1750">
        <v>23</v>
      </c>
      <c r="H1750">
        <f t="shared" si="111"/>
        <v>33</v>
      </c>
      <c r="I1750">
        <v>2</v>
      </c>
      <c r="J1750" s="7">
        <v>16776.3</v>
      </c>
      <c r="K1750" t="s">
        <v>11</v>
      </c>
      <c r="L1750" t="s">
        <v>11</v>
      </c>
      <c r="M1750" t="s">
        <v>246</v>
      </c>
    </row>
    <row r="1751" spans="1:13" x14ac:dyDescent="0.25">
      <c r="A1751" t="s">
        <v>1781</v>
      </c>
      <c r="B1751">
        <v>1962</v>
      </c>
      <c r="C1751">
        <f t="shared" si="109"/>
        <v>7</v>
      </c>
      <c r="D1751" t="str">
        <f t="shared" si="110"/>
        <v>29-7-1962</v>
      </c>
      <c r="E1751" t="s">
        <v>10</v>
      </c>
      <c r="F1751" s="14" t="str">
        <f t="shared" si="108"/>
        <v>29-Jul-1962</v>
      </c>
      <c r="G1751">
        <v>29</v>
      </c>
      <c r="H1751">
        <f t="shared" si="111"/>
        <v>60</v>
      </c>
      <c r="I1751">
        <v>0</v>
      </c>
      <c r="J1751" s="7">
        <v>16779.400000000001</v>
      </c>
      <c r="K1751" t="s">
        <v>11</v>
      </c>
      <c r="L1751" t="s">
        <v>11</v>
      </c>
      <c r="M1751" t="s">
        <v>534</v>
      </c>
    </row>
    <row r="1752" spans="1:13" x14ac:dyDescent="0.25">
      <c r="A1752" t="s">
        <v>1782</v>
      </c>
      <c r="B1752">
        <v>1995</v>
      </c>
      <c r="C1752">
        <f t="shared" si="109"/>
        <v>10</v>
      </c>
      <c r="D1752" t="str">
        <f t="shared" si="110"/>
        <v>19-10-1995</v>
      </c>
      <c r="E1752" t="s">
        <v>36</v>
      </c>
      <c r="F1752" s="14" t="str">
        <f t="shared" si="108"/>
        <v>19-Oct-1995</v>
      </c>
      <c r="G1752">
        <v>19</v>
      </c>
      <c r="H1752">
        <f t="shared" si="111"/>
        <v>27</v>
      </c>
      <c r="I1752">
        <v>1</v>
      </c>
      <c r="J1752" s="7">
        <v>16796.41</v>
      </c>
      <c r="K1752" t="s">
        <v>11</v>
      </c>
      <c r="L1752" t="s">
        <v>12</v>
      </c>
      <c r="M1752" t="s">
        <v>246</v>
      </c>
    </row>
    <row r="1753" spans="1:13" x14ac:dyDescent="0.25">
      <c r="A1753" t="s">
        <v>1783</v>
      </c>
      <c r="B1753">
        <v>1974</v>
      </c>
      <c r="C1753">
        <f t="shared" si="109"/>
        <v>8</v>
      </c>
      <c r="D1753" t="str">
        <f t="shared" si="110"/>
        <v>8-8-1974</v>
      </c>
      <c r="E1753" t="s">
        <v>34</v>
      </c>
      <c r="F1753" s="14" t="str">
        <f t="shared" si="108"/>
        <v>8-Aug-1974</v>
      </c>
      <c r="G1753">
        <v>8</v>
      </c>
      <c r="H1753">
        <f t="shared" si="111"/>
        <v>48</v>
      </c>
      <c r="I1753">
        <v>0</v>
      </c>
      <c r="J1753" s="7">
        <v>16841.32</v>
      </c>
      <c r="K1753" t="s">
        <v>11</v>
      </c>
      <c r="L1753" t="s">
        <v>12</v>
      </c>
      <c r="M1753" t="s">
        <v>41</v>
      </c>
    </row>
    <row r="1754" spans="1:13" x14ac:dyDescent="0.25">
      <c r="A1754" t="s">
        <v>1784</v>
      </c>
      <c r="B1754">
        <v>2003</v>
      </c>
      <c r="C1754">
        <f t="shared" si="109"/>
        <v>9</v>
      </c>
      <c r="D1754" t="str">
        <f t="shared" si="110"/>
        <v>10-9-2003</v>
      </c>
      <c r="E1754" t="s">
        <v>20</v>
      </c>
      <c r="F1754" s="14" t="str">
        <f t="shared" si="108"/>
        <v>10-Sep-2003</v>
      </c>
      <c r="G1754">
        <v>10</v>
      </c>
      <c r="H1754">
        <f t="shared" si="111"/>
        <v>19</v>
      </c>
      <c r="I1754">
        <v>0</v>
      </c>
      <c r="J1754" s="7">
        <v>16884.919999999998</v>
      </c>
      <c r="K1754" t="s">
        <v>11</v>
      </c>
      <c r="L1754" t="s">
        <v>11</v>
      </c>
      <c r="M1754" t="s">
        <v>41</v>
      </c>
    </row>
    <row r="1755" spans="1:13" x14ac:dyDescent="0.25">
      <c r="A1755" t="s">
        <v>1785</v>
      </c>
      <c r="B1755">
        <v>1968</v>
      </c>
      <c r="C1755">
        <f t="shared" si="109"/>
        <v>10</v>
      </c>
      <c r="D1755" t="str">
        <f t="shared" si="110"/>
        <v>21-10-1968</v>
      </c>
      <c r="E1755" t="s">
        <v>36</v>
      </c>
      <c r="F1755" s="14" t="str">
        <f t="shared" si="108"/>
        <v>21-Oct-1968</v>
      </c>
      <c r="G1755">
        <v>21</v>
      </c>
      <c r="H1755">
        <f t="shared" si="111"/>
        <v>54</v>
      </c>
      <c r="I1755">
        <v>0</v>
      </c>
      <c r="J1755" s="7">
        <v>16903.5</v>
      </c>
      <c r="K1755" t="s">
        <v>11</v>
      </c>
      <c r="L1755" t="s">
        <v>12</v>
      </c>
      <c r="M1755" t="s">
        <v>23</v>
      </c>
    </row>
    <row r="1756" spans="1:13" x14ac:dyDescent="0.25">
      <c r="A1756" t="s">
        <v>1786</v>
      </c>
      <c r="B1756">
        <v>1977</v>
      </c>
      <c r="C1756">
        <f t="shared" si="109"/>
        <v>8</v>
      </c>
      <c r="D1756" t="str">
        <f t="shared" si="110"/>
        <v>25-8-1977</v>
      </c>
      <c r="E1756" t="s">
        <v>34</v>
      </c>
      <c r="F1756" s="14" t="str">
        <f t="shared" si="108"/>
        <v>25-Aug-1977</v>
      </c>
      <c r="G1756">
        <v>25</v>
      </c>
      <c r="H1756">
        <f t="shared" si="111"/>
        <v>45</v>
      </c>
      <c r="I1756">
        <v>2</v>
      </c>
      <c r="J1756" s="7">
        <v>16921.09</v>
      </c>
      <c r="K1756" t="s">
        <v>11</v>
      </c>
      <c r="L1756" t="s">
        <v>12</v>
      </c>
      <c r="M1756" t="s">
        <v>248</v>
      </c>
    </row>
    <row r="1757" spans="1:13" x14ac:dyDescent="0.25">
      <c r="A1757" t="s">
        <v>1787</v>
      </c>
      <c r="B1757">
        <v>1980</v>
      </c>
      <c r="C1757">
        <f t="shared" si="109"/>
        <v>7</v>
      </c>
      <c r="D1757" t="str">
        <f t="shared" si="110"/>
        <v>16-7-1980</v>
      </c>
      <c r="E1757" t="s">
        <v>10</v>
      </c>
      <c r="F1757" s="14" t="str">
        <f t="shared" si="108"/>
        <v>16-Jul-1980</v>
      </c>
      <c r="G1757">
        <v>16</v>
      </c>
      <c r="H1757">
        <f t="shared" si="111"/>
        <v>42</v>
      </c>
      <c r="I1757">
        <v>2</v>
      </c>
      <c r="J1757" s="7">
        <v>16990.55</v>
      </c>
      <c r="K1757" t="s">
        <v>11</v>
      </c>
      <c r="L1757" t="s">
        <v>12</v>
      </c>
      <c r="M1757" t="s">
        <v>23</v>
      </c>
    </row>
    <row r="1758" spans="1:13" x14ac:dyDescent="0.25">
      <c r="A1758" t="s">
        <v>1788</v>
      </c>
      <c r="B1758">
        <v>1971</v>
      </c>
      <c r="C1758">
        <f t="shared" si="109"/>
        <v>8</v>
      </c>
      <c r="D1758" t="str">
        <f t="shared" si="110"/>
        <v>22-8-1971</v>
      </c>
      <c r="E1758" t="s">
        <v>34</v>
      </c>
      <c r="F1758" s="14" t="str">
        <f t="shared" si="108"/>
        <v>22-Aug-1971</v>
      </c>
      <c r="G1758">
        <v>22</v>
      </c>
      <c r="H1758">
        <f t="shared" si="111"/>
        <v>51</v>
      </c>
      <c r="I1758">
        <v>0</v>
      </c>
      <c r="J1758" s="7">
        <v>17016.009999999998</v>
      </c>
      <c r="K1758" t="s">
        <v>11</v>
      </c>
      <c r="L1758" t="s">
        <v>11</v>
      </c>
      <c r="M1758" t="s">
        <v>248</v>
      </c>
    </row>
    <row r="1759" spans="1:13" x14ac:dyDescent="0.25">
      <c r="A1759" t="s">
        <v>1789</v>
      </c>
      <c r="B1759">
        <v>1996</v>
      </c>
      <c r="C1759">
        <f t="shared" si="109"/>
        <v>6</v>
      </c>
      <c r="D1759" t="str">
        <f t="shared" si="110"/>
        <v>10-6-1996</v>
      </c>
      <c r="E1759" t="s">
        <v>18</v>
      </c>
      <c r="F1759" s="14" t="str">
        <f t="shared" si="108"/>
        <v>10-Jun-1996</v>
      </c>
      <c r="G1759">
        <v>10</v>
      </c>
      <c r="H1759">
        <f t="shared" si="111"/>
        <v>26</v>
      </c>
      <c r="I1759">
        <v>0</v>
      </c>
      <c r="J1759" s="7">
        <v>17043.34</v>
      </c>
      <c r="K1759" t="s">
        <v>11</v>
      </c>
      <c r="L1759" t="s">
        <v>12</v>
      </c>
      <c r="M1759" t="s">
        <v>13</v>
      </c>
    </row>
    <row r="1760" spans="1:13" x14ac:dyDescent="0.25">
      <c r="A1760" t="s">
        <v>1790</v>
      </c>
      <c r="B1760">
        <v>2003</v>
      </c>
      <c r="C1760">
        <f t="shared" si="109"/>
        <v>12</v>
      </c>
      <c r="D1760" t="str">
        <f t="shared" si="110"/>
        <v>26-12-2003</v>
      </c>
      <c r="E1760" t="s">
        <v>30</v>
      </c>
      <c r="F1760" s="14" t="str">
        <f t="shared" si="108"/>
        <v>26-Dec-2003</v>
      </c>
      <c r="G1760">
        <v>26</v>
      </c>
      <c r="H1760">
        <f t="shared" si="111"/>
        <v>19</v>
      </c>
      <c r="I1760">
        <v>0</v>
      </c>
      <c r="J1760" s="7">
        <v>17081.080000000002</v>
      </c>
      <c r="K1760" t="s">
        <v>11</v>
      </c>
      <c r="L1760" t="s">
        <v>11</v>
      </c>
      <c r="M1760" t="s">
        <v>41</v>
      </c>
    </row>
    <row r="1761" spans="1:13" x14ac:dyDescent="0.25">
      <c r="A1761" t="s">
        <v>1791</v>
      </c>
      <c r="B1761">
        <v>2002</v>
      </c>
      <c r="C1761">
        <f t="shared" si="109"/>
        <v>6</v>
      </c>
      <c r="D1761" t="str">
        <f t="shared" si="110"/>
        <v>28-6-2002</v>
      </c>
      <c r="E1761" t="s">
        <v>18</v>
      </c>
      <c r="F1761" s="14" t="str">
        <f t="shared" si="108"/>
        <v>28-Jun-2002</v>
      </c>
      <c r="G1761">
        <v>28</v>
      </c>
      <c r="H1761">
        <f t="shared" si="111"/>
        <v>20</v>
      </c>
      <c r="I1761">
        <v>1</v>
      </c>
      <c r="J1761" s="7">
        <v>17085.27</v>
      </c>
      <c r="K1761" t="s">
        <v>11</v>
      </c>
      <c r="L1761" t="s">
        <v>12</v>
      </c>
      <c r="M1761" t="s">
        <v>13</v>
      </c>
    </row>
    <row r="1762" spans="1:13" x14ac:dyDescent="0.25">
      <c r="A1762" t="s">
        <v>1792</v>
      </c>
      <c r="B1762">
        <v>1998</v>
      </c>
      <c r="C1762">
        <f t="shared" si="109"/>
        <v>6</v>
      </c>
      <c r="D1762" t="str">
        <f t="shared" si="110"/>
        <v>3-6-1998</v>
      </c>
      <c r="E1762" t="s">
        <v>18</v>
      </c>
      <c r="F1762" s="14" t="str">
        <f t="shared" si="108"/>
        <v>3-Jun-1998</v>
      </c>
      <c r="G1762">
        <v>3</v>
      </c>
      <c r="H1762">
        <f t="shared" si="111"/>
        <v>25</v>
      </c>
      <c r="I1762">
        <v>4</v>
      </c>
      <c r="J1762" s="7">
        <v>17128.43</v>
      </c>
      <c r="K1762" t="s">
        <v>11</v>
      </c>
      <c r="L1762" t="s">
        <v>12</v>
      </c>
      <c r="M1762" t="s">
        <v>167</v>
      </c>
    </row>
    <row r="1763" spans="1:13" x14ac:dyDescent="0.25">
      <c r="A1763" t="s">
        <v>1793</v>
      </c>
      <c r="B1763">
        <v>1965</v>
      </c>
      <c r="C1763">
        <f t="shared" si="109"/>
        <v>9</v>
      </c>
      <c r="D1763" t="str">
        <f t="shared" si="110"/>
        <v>16-9-1965</v>
      </c>
      <c r="E1763" t="s">
        <v>20</v>
      </c>
      <c r="F1763" s="14" t="str">
        <f t="shared" si="108"/>
        <v>16-Sep-1965</v>
      </c>
      <c r="G1763">
        <v>16</v>
      </c>
      <c r="H1763">
        <f t="shared" si="111"/>
        <v>57</v>
      </c>
      <c r="I1763">
        <v>0</v>
      </c>
      <c r="J1763" s="7">
        <v>17172.27</v>
      </c>
      <c r="K1763" t="s">
        <v>11</v>
      </c>
      <c r="L1763" t="s">
        <v>11</v>
      </c>
      <c r="M1763" t="s">
        <v>534</v>
      </c>
    </row>
    <row r="1764" spans="1:13" x14ac:dyDescent="0.25">
      <c r="A1764" t="s">
        <v>1794</v>
      </c>
      <c r="B1764">
        <v>1964</v>
      </c>
      <c r="C1764">
        <f t="shared" si="109"/>
        <v>6</v>
      </c>
      <c r="D1764" t="str">
        <f t="shared" si="110"/>
        <v>7-6-1964</v>
      </c>
      <c r="E1764" t="s">
        <v>18</v>
      </c>
      <c r="F1764" s="14" t="str">
        <f t="shared" si="108"/>
        <v>7-Jun-1964</v>
      </c>
      <c r="G1764">
        <v>7</v>
      </c>
      <c r="H1764">
        <f t="shared" si="111"/>
        <v>59</v>
      </c>
      <c r="I1764">
        <v>0</v>
      </c>
      <c r="J1764" s="7">
        <v>17174.52</v>
      </c>
      <c r="K1764" t="s">
        <v>11</v>
      </c>
      <c r="L1764" t="s">
        <v>11</v>
      </c>
      <c r="M1764" t="s">
        <v>23</v>
      </c>
    </row>
    <row r="1765" spans="1:13" x14ac:dyDescent="0.25">
      <c r="A1765" t="s">
        <v>1795</v>
      </c>
      <c r="B1765">
        <v>2004</v>
      </c>
      <c r="C1765">
        <f t="shared" si="109"/>
        <v>8</v>
      </c>
      <c r="D1765" t="str">
        <f t="shared" si="110"/>
        <v>18-8-2004</v>
      </c>
      <c r="E1765" t="s">
        <v>34</v>
      </c>
      <c r="F1765" s="14" t="str">
        <f t="shared" si="108"/>
        <v>18-Aug-2004</v>
      </c>
      <c r="G1765">
        <v>18</v>
      </c>
      <c r="H1765">
        <f t="shared" si="111"/>
        <v>18</v>
      </c>
      <c r="I1765">
        <v>1</v>
      </c>
      <c r="J1765" s="7">
        <v>17178.68</v>
      </c>
      <c r="K1765" t="s">
        <v>11</v>
      </c>
      <c r="L1765" t="s">
        <v>11</v>
      </c>
      <c r="M1765" t="s">
        <v>165</v>
      </c>
    </row>
    <row r="1766" spans="1:13" x14ac:dyDescent="0.25">
      <c r="A1766" t="s">
        <v>1796</v>
      </c>
      <c r="B1766">
        <v>1982</v>
      </c>
      <c r="C1766">
        <f t="shared" si="109"/>
        <v>10</v>
      </c>
      <c r="D1766" t="str">
        <f t="shared" si="110"/>
        <v>22-10-1982</v>
      </c>
      <c r="E1766" t="s">
        <v>36</v>
      </c>
      <c r="F1766" s="14" t="str">
        <f t="shared" si="108"/>
        <v>22-Oct-1982</v>
      </c>
      <c r="G1766">
        <v>22</v>
      </c>
      <c r="H1766">
        <f t="shared" si="111"/>
        <v>40</v>
      </c>
      <c r="I1766">
        <v>1</v>
      </c>
      <c r="J1766" s="7">
        <v>17179.52</v>
      </c>
      <c r="K1766" t="s">
        <v>11</v>
      </c>
      <c r="L1766" t="s">
        <v>16</v>
      </c>
      <c r="M1766" t="s">
        <v>13</v>
      </c>
    </row>
    <row r="1767" spans="1:13" x14ac:dyDescent="0.25">
      <c r="A1767" t="s">
        <v>1797</v>
      </c>
      <c r="B1767">
        <v>1975</v>
      </c>
      <c r="C1767">
        <f t="shared" si="109"/>
        <v>8</v>
      </c>
      <c r="D1767" t="str">
        <f t="shared" si="110"/>
        <v>25-8-1975</v>
      </c>
      <c r="E1767" t="s">
        <v>34</v>
      </c>
      <c r="F1767" s="14" t="str">
        <f t="shared" si="108"/>
        <v>25-Aug-1975</v>
      </c>
      <c r="G1767">
        <v>25</v>
      </c>
      <c r="H1767">
        <f t="shared" si="111"/>
        <v>47</v>
      </c>
      <c r="I1767">
        <v>1</v>
      </c>
      <c r="J1767" s="7">
        <v>17253.43</v>
      </c>
      <c r="K1767" t="s">
        <v>11</v>
      </c>
      <c r="L1767" t="s">
        <v>12</v>
      </c>
      <c r="M1767" t="s">
        <v>534</v>
      </c>
    </row>
    <row r="1768" spans="1:13" x14ac:dyDescent="0.25">
      <c r="A1768" t="s">
        <v>1798</v>
      </c>
      <c r="B1768">
        <v>1963</v>
      </c>
      <c r="C1768">
        <f t="shared" si="109"/>
        <v>7</v>
      </c>
      <c r="D1768" t="str">
        <f t="shared" si="110"/>
        <v>12-7-1963</v>
      </c>
      <c r="E1768" t="s">
        <v>10</v>
      </c>
      <c r="F1768" s="14" t="str">
        <f t="shared" si="108"/>
        <v>12-Jul-1963</v>
      </c>
      <c r="G1768">
        <v>12</v>
      </c>
      <c r="H1768">
        <f t="shared" si="111"/>
        <v>59</v>
      </c>
      <c r="I1768">
        <v>0</v>
      </c>
      <c r="J1768" s="7">
        <v>17337.580000000002</v>
      </c>
      <c r="K1768" t="s">
        <v>11</v>
      </c>
      <c r="L1768" t="s">
        <v>12</v>
      </c>
      <c r="M1768" t="s">
        <v>248</v>
      </c>
    </row>
    <row r="1769" spans="1:13" x14ac:dyDescent="0.25">
      <c r="A1769" t="s">
        <v>1799</v>
      </c>
      <c r="B1769">
        <v>2003</v>
      </c>
      <c r="C1769">
        <f t="shared" si="109"/>
        <v>11</v>
      </c>
      <c r="D1769" t="str">
        <f t="shared" si="110"/>
        <v>1-11-2003</v>
      </c>
      <c r="E1769" t="s">
        <v>15</v>
      </c>
      <c r="F1769" s="14" t="str">
        <f t="shared" si="108"/>
        <v>1-Nov-2003</v>
      </c>
      <c r="G1769">
        <v>1</v>
      </c>
      <c r="H1769">
        <f t="shared" si="111"/>
        <v>19</v>
      </c>
      <c r="I1769">
        <v>0</v>
      </c>
      <c r="J1769" s="7">
        <v>17352.68</v>
      </c>
      <c r="K1769" t="s">
        <v>11</v>
      </c>
      <c r="L1769" t="s">
        <v>12</v>
      </c>
      <c r="M1769" t="s">
        <v>23</v>
      </c>
    </row>
    <row r="1770" spans="1:13" x14ac:dyDescent="0.25">
      <c r="A1770" t="s">
        <v>1800</v>
      </c>
      <c r="B1770">
        <v>1992</v>
      </c>
      <c r="C1770">
        <f t="shared" si="109"/>
        <v>10</v>
      </c>
      <c r="D1770" t="str">
        <f t="shared" si="110"/>
        <v>18-10-1992</v>
      </c>
      <c r="E1770" t="s">
        <v>36</v>
      </c>
      <c r="F1770" s="14" t="str">
        <f t="shared" si="108"/>
        <v>18-Oct-1992</v>
      </c>
      <c r="G1770">
        <v>18</v>
      </c>
      <c r="H1770">
        <f t="shared" si="111"/>
        <v>30</v>
      </c>
      <c r="I1770">
        <v>2</v>
      </c>
      <c r="J1770" s="7">
        <v>17361.77</v>
      </c>
      <c r="K1770" t="s">
        <v>11</v>
      </c>
      <c r="L1770" t="s">
        <v>16</v>
      </c>
      <c r="M1770" t="s">
        <v>23</v>
      </c>
    </row>
    <row r="1771" spans="1:13" x14ac:dyDescent="0.25">
      <c r="A1771" t="s">
        <v>1801</v>
      </c>
      <c r="B1771">
        <v>2003</v>
      </c>
      <c r="C1771">
        <f t="shared" si="109"/>
        <v>11</v>
      </c>
      <c r="D1771" t="str">
        <f t="shared" si="110"/>
        <v>2-11-2003</v>
      </c>
      <c r="E1771" t="s">
        <v>15</v>
      </c>
      <c r="F1771" s="14" t="str">
        <f t="shared" si="108"/>
        <v>2-Nov-2003</v>
      </c>
      <c r="G1771">
        <v>2</v>
      </c>
      <c r="H1771">
        <f t="shared" si="111"/>
        <v>19</v>
      </c>
      <c r="I1771">
        <v>0</v>
      </c>
      <c r="J1771" s="7">
        <v>17468.98</v>
      </c>
      <c r="K1771" t="s">
        <v>11</v>
      </c>
      <c r="L1771" t="s">
        <v>16</v>
      </c>
      <c r="M1771" t="s">
        <v>23</v>
      </c>
    </row>
    <row r="1772" spans="1:13" x14ac:dyDescent="0.25">
      <c r="A1772" t="s">
        <v>1802</v>
      </c>
      <c r="B1772">
        <v>1971</v>
      </c>
      <c r="C1772">
        <f t="shared" si="109"/>
        <v>6</v>
      </c>
      <c r="D1772" t="str">
        <f t="shared" si="110"/>
        <v>8-6-1971</v>
      </c>
      <c r="E1772" t="s">
        <v>18</v>
      </c>
      <c r="F1772" s="14" t="str">
        <f t="shared" si="108"/>
        <v>8-Jun-1971</v>
      </c>
      <c r="G1772">
        <v>8</v>
      </c>
      <c r="H1772">
        <f t="shared" si="111"/>
        <v>52</v>
      </c>
      <c r="I1772">
        <v>0</v>
      </c>
      <c r="J1772" s="7">
        <v>17479.53</v>
      </c>
      <c r="K1772" t="s">
        <v>16</v>
      </c>
      <c r="L1772" t="s">
        <v>16</v>
      </c>
      <c r="M1772" t="s">
        <v>23</v>
      </c>
    </row>
    <row r="1773" spans="1:13" x14ac:dyDescent="0.25">
      <c r="A1773" t="s">
        <v>1803</v>
      </c>
      <c r="B1773">
        <v>1990</v>
      </c>
      <c r="C1773">
        <f t="shared" si="109"/>
        <v>12</v>
      </c>
      <c r="D1773" t="str">
        <f t="shared" si="110"/>
        <v>29-12-1990</v>
      </c>
      <c r="E1773" t="s">
        <v>30</v>
      </c>
      <c r="F1773" s="14" t="str">
        <f t="shared" si="108"/>
        <v>29-Dec-1990</v>
      </c>
      <c r="G1773">
        <v>29</v>
      </c>
      <c r="H1773">
        <f t="shared" si="111"/>
        <v>32</v>
      </c>
      <c r="I1773">
        <v>0</v>
      </c>
      <c r="J1773" s="7">
        <v>17496.310000000001</v>
      </c>
      <c r="K1773" t="s">
        <v>16</v>
      </c>
      <c r="L1773" t="s">
        <v>11</v>
      </c>
      <c r="M1773" t="s">
        <v>41</v>
      </c>
    </row>
    <row r="1774" spans="1:13" x14ac:dyDescent="0.25">
      <c r="A1774" t="s">
        <v>1804</v>
      </c>
      <c r="B1774">
        <v>1965</v>
      </c>
      <c r="C1774">
        <f t="shared" si="109"/>
        <v>6</v>
      </c>
      <c r="D1774" t="str">
        <f t="shared" si="110"/>
        <v>16-6-1965</v>
      </c>
      <c r="E1774" t="s">
        <v>18</v>
      </c>
      <c r="F1774" s="14" t="str">
        <f t="shared" si="108"/>
        <v>16-Jun-1965</v>
      </c>
      <c r="G1774">
        <v>16</v>
      </c>
      <c r="H1774">
        <f t="shared" si="111"/>
        <v>57</v>
      </c>
      <c r="I1774">
        <v>0</v>
      </c>
      <c r="J1774" s="7">
        <v>17505.650000000001</v>
      </c>
      <c r="K1774" t="s">
        <v>16</v>
      </c>
      <c r="L1774" t="s">
        <v>11</v>
      </c>
      <c r="M1774" t="s">
        <v>248</v>
      </c>
    </row>
    <row r="1775" spans="1:13" x14ac:dyDescent="0.25">
      <c r="A1775" t="s">
        <v>1805</v>
      </c>
      <c r="B1775">
        <v>1968</v>
      </c>
      <c r="C1775">
        <f t="shared" si="109"/>
        <v>7</v>
      </c>
      <c r="D1775" t="str">
        <f t="shared" si="110"/>
        <v>12-7-1968</v>
      </c>
      <c r="E1775" t="s">
        <v>10</v>
      </c>
      <c r="F1775" s="14" t="str">
        <f t="shared" si="108"/>
        <v>12-Jul-1968</v>
      </c>
      <c r="G1775">
        <v>12</v>
      </c>
      <c r="H1775">
        <f t="shared" si="111"/>
        <v>54</v>
      </c>
      <c r="I1775">
        <v>0</v>
      </c>
      <c r="J1775" s="7">
        <v>17507.47</v>
      </c>
      <c r="K1775" t="s">
        <v>16</v>
      </c>
      <c r="L1775" t="s">
        <v>16</v>
      </c>
      <c r="M1775" t="s">
        <v>534</v>
      </c>
    </row>
    <row r="1776" spans="1:13" x14ac:dyDescent="0.25">
      <c r="A1776" t="s">
        <v>1806</v>
      </c>
      <c r="B1776">
        <v>1963</v>
      </c>
      <c r="C1776">
        <f t="shared" si="109"/>
        <v>11</v>
      </c>
      <c r="D1776" t="str">
        <f t="shared" si="110"/>
        <v>16-11-1963</v>
      </c>
      <c r="E1776" t="s">
        <v>15</v>
      </c>
      <c r="F1776" s="14" t="str">
        <f t="shared" si="108"/>
        <v>16-Nov-1963</v>
      </c>
      <c r="G1776">
        <v>16</v>
      </c>
      <c r="H1776">
        <f t="shared" si="111"/>
        <v>59</v>
      </c>
      <c r="I1776">
        <v>0</v>
      </c>
      <c r="J1776" s="7">
        <v>17556.88</v>
      </c>
      <c r="K1776" t="s">
        <v>16</v>
      </c>
      <c r="L1776" t="s">
        <v>11</v>
      </c>
      <c r="M1776" t="s">
        <v>23</v>
      </c>
    </row>
    <row r="1777" spans="1:13" x14ac:dyDescent="0.25">
      <c r="A1777" t="s">
        <v>1807</v>
      </c>
      <c r="B1777">
        <v>2002</v>
      </c>
      <c r="C1777">
        <f t="shared" si="109"/>
        <v>8</v>
      </c>
      <c r="D1777" t="str">
        <f t="shared" si="110"/>
        <v>25-8-2002</v>
      </c>
      <c r="E1777" t="s">
        <v>34</v>
      </c>
      <c r="F1777" s="14" t="str">
        <f t="shared" si="108"/>
        <v>25-Aug-2002</v>
      </c>
      <c r="G1777">
        <v>25</v>
      </c>
      <c r="H1777">
        <f t="shared" si="111"/>
        <v>20</v>
      </c>
      <c r="I1777">
        <v>1</v>
      </c>
      <c r="J1777" s="7">
        <v>17560.38</v>
      </c>
      <c r="K1777" t="s">
        <v>16</v>
      </c>
      <c r="L1777" t="s">
        <v>16</v>
      </c>
      <c r="M1777" t="s">
        <v>23</v>
      </c>
    </row>
    <row r="1778" spans="1:13" x14ac:dyDescent="0.25">
      <c r="A1778" t="s">
        <v>1808</v>
      </c>
      <c r="B1778">
        <v>1970</v>
      </c>
      <c r="C1778">
        <f t="shared" si="109"/>
        <v>7</v>
      </c>
      <c r="D1778" t="str">
        <f t="shared" si="110"/>
        <v>26-7-1970</v>
      </c>
      <c r="E1778" t="s">
        <v>10</v>
      </c>
      <c r="F1778" s="14" t="str">
        <f t="shared" si="108"/>
        <v>26-Jul-1970</v>
      </c>
      <c r="G1778">
        <v>26</v>
      </c>
      <c r="H1778">
        <f t="shared" si="111"/>
        <v>52</v>
      </c>
      <c r="I1778">
        <v>0</v>
      </c>
      <c r="J1778" s="7">
        <v>17584.72</v>
      </c>
      <c r="K1778" t="s">
        <v>16</v>
      </c>
      <c r="L1778" t="s">
        <v>12</v>
      </c>
      <c r="M1778" t="s">
        <v>23</v>
      </c>
    </row>
    <row r="1779" spans="1:13" x14ac:dyDescent="0.25">
      <c r="A1779" t="s">
        <v>1809</v>
      </c>
      <c r="B1779">
        <v>1990</v>
      </c>
      <c r="C1779">
        <f t="shared" si="109"/>
        <v>10</v>
      </c>
      <c r="D1779" t="str">
        <f t="shared" si="110"/>
        <v>25-10-1990</v>
      </c>
      <c r="E1779" t="s">
        <v>36</v>
      </c>
      <c r="F1779" s="14" t="str">
        <f t="shared" si="108"/>
        <v>25-Oct-1990</v>
      </c>
      <c r="G1779">
        <v>25</v>
      </c>
      <c r="H1779">
        <f t="shared" si="111"/>
        <v>32</v>
      </c>
      <c r="I1779">
        <v>1</v>
      </c>
      <c r="J1779" s="7">
        <v>17626.240000000002</v>
      </c>
      <c r="K1779" t="s">
        <v>16</v>
      </c>
      <c r="L1779" t="s">
        <v>12</v>
      </c>
      <c r="M1779" t="s">
        <v>13</v>
      </c>
    </row>
    <row r="1780" spans="1:13" x14ac:dyDescent="0.25">
      <c r="A1780" t="s">
        <v>1810</v>
      </c>
      <c r="B1780">
        <v>1994</v>
      </c>
      <c r="C1780">
        <f t="shared" si="109"/>
        <v>7</v>
      </c>
      <c r="D1780" t="str">
        <f t="shared" si="110"/>
        <v>1-7-1994</v>
      </c>
      <c r="E1780" t="s">
        <v>10</v>
      </c>
      <c r="F1780" s="14" t="str">
        <f t="shared" si="108"/>
        <v>1-Jul-1994</v>
      </c>
      <c r="G1780">
        <v>1</v>
      </c>
      <c r="H1780">
        <f t="shared" si="111"/>
        <v>28</v>
      </c>
      <c r="I1780">
        <v>3</v>
      </c>
      <c r="J1780" s="7">
        <v>17663.14</v>
      </c>
      <c r="K1780" t="s">
        <v>16</v>
      </c>
      <c r="L1780" t="s">
        <v>12</v>
      </c>
      <c r="M1780" t="s">
        <v>13</v>
      </c>
    </row>
    <row r="1781" spans="1:13" x14ac:dyDescent="0.25">
      <c r="A1781" t="s">
        <v>1811</v>
      </c>
      <c r="B1781">
        <v>2003</v>
      </c>
      <c r="C1781">
        <f t="shared" si="109"/>
        <v>7</v>
      </c>
      <c r="D1781" t="str">
        <f t="shared" si="110"/>
        <v>14-7-2003</v>
      </c>
      <c r="E1781" t="s">
        <v>10</v>
      </c>
      <c r="F1781" s="14" t="str">
        <f t="shared" si="108"/>
        <v>14-Jul-2003</v>
      </c>
      <c r="G1781">
        <v>14</v>
      </c>
      <c r="H1781">
        <f t="shared" si="111"/>
        <v>19</v>
      </c>
      <c r="I1781">
        <v>0</v>
      </c>
      <c r="J1781" s="7">
        <v>17748.509999999998</v>
      </c>
      <c r="K1781" t="s">
        <v>16</v>
      </c>
      <c r="L1781" t="s">
        <v>16</v>
      </c>
      <c r="M1781" t="s">
        <v>23</v>
      </c>
    </row>
    <row r="1782" spans="1:13" x14ac:dyDescent="0.25">
      <c r="A1782" t="s">
        <v>1812</v>
      </c>
      <c r="B1782">
        <v>1966</v>
      </c>
      <c r="C1782">
        <f t="shared" si="109"/>
        <v>6</v>
      </c>
      <c r="D1782" t="str">
        <f t="shared" si="110"/>
        <v>21-6-1966</v>
      </c>
      <c r="E1782" t="s">
        <v>18</v>
      </c>
      <c r="F1782" s="14" t="str">
        <f t="shared" si="108"/>
        <v>21-Jun-1966</v>
      </c>
      <c r="G1782">
        <v>21</v>
      </c>
      <c r="H1782">
        <f t="shared" si="111"/>
        <v>56</v>
      </c>
      <c r="I1782">
        <v>0</v>
      </c>
      <c r="J1782" s="7">
        <v>17777.73</v>
      </c>
      <c r="K1782" t="s">
        <v>16</v>
      </c>
      <c r="L1782" t="s">
        <v>12</v>
      </c>
      <c r="M1782" t="s">
        <v>23</v>
      </c>
    </row>
    <row r="1783" spans="1:13" x14ac:dyDescent="0.25">
      <c r="A1783" t="s">
        <v>1813</v>
      </c>
      <c r="B1783">
        <v>1979</v>
      </c>
      <c r="C1783">
        <f t="shared" si="109"/>
        <v>10</v>
      </c>
      <c r="D1783" t="str">
        <f t="shared" si="110"/>
        <v>10-10-1979</v>
      </c>
      <c r="E1783" t="s">
        <v>36</v>
      </c>
      <c r="F1783" s="14" t="str">
        <f t="shared" si="108"/>
        <v>10-Oct-1979</v>
      </c>
      <c r="G1783">
        <v>10</v>
      </c>
      <c r="H1783">
        <f t="shared" si="111"/>
        <v>43</v>
      </c>
      <c r="I1783">
        <v>2</v>
      </c>
      <c r="J1783" s="7">
        <v>17779.939999999999</v>
      </c>
      <c r="K1783" t="s">
        <v>16</v>
      </c>
      <c r="L1783" t="s">
        <v>11</v>
      </c>
      <c r="M1783" t="s">
        <v>23</v>
      </c>
    </row>
    <row r="1784" spans="1:13" x14ac:dyDescent="0.25">
      <c r="A1784" t="s">
        <v>1814</v>
      </c>
      <c r="B1784">
        <v>1963</v>
      </c>
      <c r="C1784">
        <f t="shared" si="109"/>
        <v>12</v>
      </c>
      <c r="D1784" t="str">
        <f t="shared" si="110"/>
        <v>8-12-1963</v>
      </c>
      <c r="E1784" t="s">
        <v>30</v>
      </c>
      <c r="F1784" s="14" t="str">
        <f t="shared" si="108"/>
        <v>8-Dec-1963</v>
      </c>
      <c r="G1784">
        <v>8</v>
      </c>
      <c r="H1784">
        <f t="shared" si="111"/>
        <v>59</v>
      </c>
      <c r="I1784">
        <v>0</v>
      </c>
      <c r="J1784" s="7">
        <v>17832.599999999999</v>
      </c>
      <c r="K1784" t="s">
        <v>16</v>
      </c>
      <c r="L1784" t="s">
        <v>11</v>
      </c>
      <c r="M1784" t="s">
        <v>23</v>
      </c>
    </row>
    <row r="1785" spans="1:13" x14ac:dyDescent="0.25">
      <c r="A1785" t="s">
        <v>1815</v>
      </c>
      <c r="B1785">
        <v>1976</v>
      </c>
      <c r="C1785">
        <f t="shared" si="109"/>
        <v>12</v>
      </c>
      <c r="D1785" t="str">
        <f t="shared" si="110"/>
        <v>12-12-1976</v>
      </c>
      <c r="E1785" t="s">
        <v>30</v>
      </c>
      <c r="F1785" s="14" t="str">
        <f t="shared" si="108"/>
        <v>12-Dec-1976</v>
      </c>
      <c r="G1785">
        <v>12</v>
      </c>
      <c r="H1785">
        <f t="shared" si="111"/>
        <v>46</v>
      </c>
      <c r="I1785">
        <v>2</v>
      </c>
      <c r="J1785" s="7">
        <v>17862.919999999998</v>
      </c>
      <c r="K1785" t="s">
        <v>16</v>
      </c>
      <c r="L1785" t="s">
        <v>11</v>
      </c>
      <c r="M1785" t="s">
        <v>23</v>
      </c>
    </row>
    <row r="1786" spans="1:13" x14ac:dyDescent="0.25">
      <c r="A1786" t="s">
        <v>1816</v>
      </c>
      <c r="B1786">
        <v>1997</v>
      </c>
      <c r="C1786">
        <f t="shared" si="109"/>
        <v>8</v>
      </c>
      <c r="D1786" t="str">
        <f t="shared" si="110"/>
        <v>26-8-1997</v>
      </c>
      <c r="E1786" t="s">
        <v>34</v>
      </c>
      <c r="F1786" s="14" t="str">
        <f t="shared" si="108"/>
        <v>26-Aug-1997</v>
      </c>
      <c r="G1786">
        <v>26</v>
      </c>
      <c r="H1786">
        <f t="shared" si="111"/>
        <v>25</v>
      </c>
      <c r="I1786">
        <v>0</v>
      </c>
      <c r="J1786" s="7">
        <v>17878.900000000001</v>
      </c>
      <c r="K1786" t="s">
        <v>16</v>
      </c>
      <c r="L1786" t="s">
        <v>11</v>
      </c>
      <c r="M1786" t="s">
        <v>246</v>
      </c>
    </row>
    <row r="1787" spans="1:13" x14ac:dyDescent="0.25">
      <c r="A1787" t="s">
        <v>1817</v>
      </c>
      <c r="B1787">
        <v>1979</v>
      </c>
      <c r="C1787">
        <f t="shared" si="109"/>
        <v>11</v>
      </c>
      <c r="D1787" t="str">
        <f t="shared" si="110"/>
        <v>12-11-1979</v>
      </c>
      <c r="E1787" t="s">
        <v>15</v>
      </c>
      <c r="F1787" s="14" t="str">
        <f t="shared" si="108"/>
        <v>12-Nov-1979</v>
      </c>
      <c r="G1787">
        <v>12</v>
      </c>
      <c r="H1787">
        <f t="shared" si="111"/>
        <v>43</v>
      </c>
      <c r="I1787">
        <v>2</v>
      </c>
      <c r="J1787" s="7">
        <v>17882.669999999998</v>
      </c>
      <c r="K1787" t="s">
        <v>16</v>
      </c>
      <c r="L1787" t="s">
        <v>12</v>
      </c>
      <c r="M1787" t="s">
        <v>23</v>
      </c>
    </row>
    <row r="1788" spans="1:13" x14ac:dyDescent="0.25">
      <c r="A1788" t="s">
        <v>1818</v>
      </c>
      <c r="B1788">
        <v>1989</v>
      </c>
      <c r="C1788">
        <f t="shared" si="109"/>
        <v>12</v>
      </c>
      <c r="D1788" t="str">
        <f t="shared" si="110"/>
        <v>4-12-1989</v>
      </c>
      <c r="E1788" t="s">
        <v>30</v>
      </c>
      <c r="F1788" s="14" t="str">
        <f t="shared" si="108"/>
        <v>4-Dec-1989</v>
      </c>
      <c r="G1788">
        <v>4</v>
      </c>
      <c r="H1788">
        <f t="shared" si="111"/>
        <v>33</v>
      </c>
      <c r="I1788">
        <v>0</v>
      </c>
      <c r="J1788" s="7">
        <v>17904.53</v>
      </c>
      <c r="K1788" t="s">
        <v>16</v>
      </c>
      <c r="L1788" t="s">
        <v>11</v>
      </c>
      <c r="M1788" t="s">
        <v>355</v>
      </c>
    </row>
    <row r="1789" spans="1:13" x14ac:dyDescent="0.25">
      <c r="A1789" t="s">
        <v>1819</v>
      </c>
      <c r="B1789">
        <v>1977</v>
      </c>
      <c r="C1789">
        <f t="shared" si="109"/>
        <v>10</v>
      </c>
      <c r="D1789" t="str">
        <f t="shared" si="110"/>
        <v>17-10-1977</v>
      </c>
      <c r="E1789" t="s">
        <v>36</v>
      </c>
      <c r="F1789" s="14" t="str">
        <f t="shared" si="108"/>
        <v>17-Oct-1977</v>
      </c>
      <c r="G1789">
        <v>17</v>
      </c>
      <c r="H1789">
        <f t="shared" si="111"/>
        <v>45</v>
      </c>
      <c r="I1789">
        <v>0</v>
      </c>
      <c r="J1789" s="7">
        <v>17929.3</v>
      </c>
      <c r="K1789" t="s">
        <v>16</v>
      </c>
      <c r="L1789" t="s">
        <v>11</v>
      </c>
      <c r="M1789" t="s">
        <v>13</v>
      </c>
    </row>
    <row r="1790" spans="1:13" x14ac:dyDescent="0.25">
      <c r="A1790" t="s">
        <v>1820</v>
      </c>
      <c r="B1790">
        <v>2001</v>
      </c>
      <c r="C1790">
        <f t="shared" si="109"/>
        <v>9</v>
      </c>
      <c r="D1790" t="str">
        <f t="shared" si="110"/>
        <v>28-9-2001</v>
      </c>
      <c r="E1790" t="s">
        <v>20</v>
      </c>
      <c r="F1790" s="14" t="str">
        <f t="shared" si="108"/>
        <v>28-Sep-2001</v>
      </c>
      <c r="G1790">
        <v>28</v>
      </c>
      <c r="H1790">
        <f t="shared" si="111"/>
        <v>21</v>
      </c>
      <c r="I1790">
        <v>4</v>
      </c>
      <c r="J1790" s="7">
        <v>17942.11</v>
      </c>
      <c r="K1790" t="s">
        <v>16</v>
      </c>
      <c r="L1790" t="s">
        <v>11</v>
      </c>
      <c r="M1790" t="s">
        <v>41</v>
      </c>
    </row>
    <row r="1791" spans="1:13" x14ac:dyDescent="0.25">
      <c r="A1791" t="s">
        <v>1821</v>
      </c>
      <c r="B1791">
        <v>1975</v>
      </c>
      <c r="C1791">
        <f t="shared" si="109"/>
        <v>6</v>
      </c>
      <c r="D1791" t="str">
        <f t="shared" si="110"/>
        <v>27-6-1975</v>
      </c>
      <c r="E1791" t="s">
        <v>18</v>
      </c>
      <c r="F1791" s="14" t="str">
        <f t="shared" si="108"/>
        <v>27-Jun-1975</v>
      </c>
      <c r="G1791">
        <v>27</v>
      </c>
      <c r="H1791">
        <f t="shared" si="111"/>
        <v>47</v>
      </c>
      <c r="I1791">
        <v>1</v>
      </c>
      <c r="J1791" s="7">
        <v>18031.16</v>
      </c>
      <c r="K1791" t="s">
        <v>16</v>
      </c>
      <c r="L1791" t="s">
        <v>12</v>
      </c>
      <c r="M1791" t="s">
        <v>248</v>
      </c>
    </row>
    <row r="1792" spans="1:13" x14ac:dyDescent="0.25">
      <c r="A1792" t="s">
        <v>1822</v>
      </c>
      <c r="B1792">
        <v>1965</v>
      </c>
      <c r="C1792">
        <f t="shared" si="109"/>
        <v>10</v>
      </c>
      <c r="D1792" t="str">
        <f t="shared" si="110"/>
        <v>17-10-1965</v>
      </c>
      <c r="E1792" t="s">
        <v>36</v>
      </c>
      <c r="F1792" s="14" t="str">
        <f t="shared" si="108"/>
        <v>17-Oct-1965</v>
      </c>
      <c r="G1792">
        <v>17</v>
      </c>
      <c r="H1792">
        <f t="shared" si="111"/>
        <v>57</v>
      </c>
      <c r="I1792">
        <v>0</v>
      </c>
      <c r="J1792" s="7">
        <v>18031.189999999999</v>
      </c>
      <c r="K1792" t="s">
        <v>16</v>
      </c>
      <c r="L1792" t="s">
        <v>11</v>
      </c>
      <c r="M1792" t="s">
        <v>23</v>
      </c>
    </row>
    <row r="1793" spans="1:13" x14ac:dyDescent="0.25">
      <c r="A1793" t="s">
        <v>1823</v>
      </c>
      <c r="B1793">
        <v>1999</v>
      </c>
      <c r="C1793">
        <f t="shared" si="109"/>
        <v>10</v>
      </c>
      <c r="D1793" t="str">
        <f t="shared" si="110"/>
        <v>24-10-1999</v>
      </c>
      <c r="E1793" t="s">
        <v>36</v>
      </c>
      <c r="F1793" s="14" t="str">
        <f t="shared" si="108"/>
        <v>24-Oct-1999</v>
      </c>
      <c r="G1793">
        <v>24</v>
      </c>
      <c r="H1793">
        <f t="shared" si="111"/>
        <v>23</v>
      </c>
      <c r="I1793">
        <v>0</v>
      </c>
      <c r="J1793" s="7">
        <v>18033.97</v>
      </c>
      <c r="K1793" t="s">
        <v>16</v>
      </c>
      <c r="L1793" t="s">
        <v>16</v>
      </c>
      <c r="M1793" t="s">
        <v>23</v>
      </c>
    </row>
    <row r="1794" spans="1:13" x14ac:dyDescent="0.25">
      <c r="A1794" t="s">
        <v>1824</v>
      </c>
      <c r="B1794">
        <v>1993</v>
      </c>
      <c r="C1794">
        <f t="shared" si="109"/>
        <v>7</v>
      </c>
      <c r="D1794" t="str">
        <f t="shared" si="110"/>
        <v>12-7-1993</v>
      </c>
      <c r="E1794" t="s">
        <v>10</v>
      </c>
      <c r="F1794" s="14" t="str">
        <f t="shared" ref="F1794:F1857" si="112">CONCATENATE(G1794,"-",E1794,"-",B1794)</f>
        <v>12-Jul-1993</v>
      </c>
      <c r="G1794">
        <v>12</v>
      </c>
      <c r="H1794">
        <f t="shared" si="111"/>
        <v>29</v>
      </c>
      <c r="I1794">
        <v>2</v>
      </c>
      <c r="J1794" s="7">
        <v>18157.88</v>
      </c>
      <c r="K1794" t="s">
        <v>16</v>
      </c>
      <c r="L1794" t="s">
        <v>16</v>
      </c>
      <c r="M1794" t="s">
        <v>23</v>
      </c>
    </row>
    <row r="1795" spans="1:13" x14ac:dyDescent="0.25">
      <c r="A1795" t="s">
        <v>1825</v>
      </c>
      <c r="B1795">
        <v>1963</v>
      </c>
      <c r="C1795">
        <f t="shared" ref="C1795:C1858" si="113">MONTH(DATEVALUE(F1795))</f>
        <v>7</v>
      </c>
      <c r="D1795" t="str">
        <f t="shared" ref="D1795:D1858" si="114">CONCATENATE(G1795,"-",C1795,"-",B1795)</f>
        <v>4-7-1963</v>
      </c>
      <c r="E1795" t="s">
        <v>10</v>
      </c>
      <c r="F1795" s="14" t="str">
        <f t="shared" si="112"/>
        <v>4-Jul-1963</v>
      </c>
      <c r="G1795">
        <v>4</v>
      </c>
      <c r="H1795">
        <f t="shared" si="111"/>
        <v>59</v>
      </c>
      <c r="I1795">
        <v>0</v>
      </c>
      <c r="J1795" s="7">
        <v>18208.34</v>
      </c>
      <c r="K1795" t="s">
        <v>16</v>
      </c>
      <c r="L1795" t="s">
        <v>11</v>
      </c>
      <c r="M1795" t="s">
        <v>534</v>
      </c>
    </row>
    <row r="1796" spans="1:13" x14ac:dyDescent="0.25">
      <c r="A1796" t="s">
        <v>1826</v>
      </c>
      <c r="B1796">
        <v>1997</v>
      </c>
      <c r="C1796">
        <f t="shared" si="113"/>
        <v>6</v>
      </c>
      <c r="D1796" t="str">
        <f t="shared" si="114"/>
        <v>15-6-1997</v>
      </c>
      <c r="E1796" t="s">
        <v>18</v>
      </c>
      <c r="F1796" s="14" t="str">
        <f t="shared" si="112"/>
        <v>15-Jun-1997</v>
      </c>
      <c r="G1796">
        <v>15</v>
      </c>
      <c r="H1796">
        <f t="shared" si="111"/>
        <v>25</v>
      </c>
      <c r="I1796">
        <v>1</v>
      </c>
      <c r="J1796" s="7">
        <v>18218.16</v>
      </c>
      <c r="K1796" t="s">
        <v>16</v>
      </c>
      <c r="L1796" t="s">
        <v>16</v>
      </c>
      <c r="M1796" t="s">
        <v>13</v>
      </c>
    </row>
    <row r="1797" spans="1:13" x14ac:dyDescent="0.25">
      <c r="A1797" t="s">
        <v>1827</v>
      </c>
      <c r="B1797">
        <v>2004</v>
      </c>
      <c r="C1797">
        <f t="shared" si="113"/>
        <v>9</v>
      </c>
      <c r="D1797" t="str">
        <f t="shared" si="114"/>
        <v>10-9-2004</v>
      </c>
      <c r="E1797" t="s">
        <v>20</v>
      </c>
      <c r="F1797" s="14" t="str">
        <f t="shared" si="112"/>
        <v>10-Sep-2004</v>
      </c>
      <c r="G1797">
        <v>10</v>
      </c>
      <c r="H1797">
        <f t="shared" ref="H1797:H1860" si="115">DATEDIF(F1797,$P$2,"Y")</f>
        <v>18</v>
      </c>
      <c r="I1797">
        <v>3</v>
      </c>
      <c r="J1797" s="7">
        <v>18223.45</v>
      </c>
      <c r="K1797" t="s">
        <v>16</v>
      </c>
      <c r="L1797" t="s">
        <v>12</v>
      </c>
      <c r="M1797" t="s">
        <v>13</v>
      </c>
    </row>
    <row r="1798" spans="1:13" x14ac:dyDescent="0.25">
      <c r="A1798" t="s">
        <v>1828</v>
      </c>
      <c r="B1798">
        <v>1995</v>
      </c>
      <c r="C1798">
        <f t="shared" si="113"/>
        <v>8</v>
      </c>
      <c r="D1798" t="str">
        <f t="shared" si="114"/>
        <v>3-8-1995</v>
      </c>
      <c r="E1798" t="s">
        <v>34</v>
      </c>
      <c r="F1798" s="14" t="str">
        <f t="shared" si="112"/>
        <v>3-Aug-1995</v>
      </c>
      <c r="G1798">
        <v>3</v>
      </c>
      <c r="H1798">
        <f t="shared" si="115"/>
        <v>27</v>
      </c>
      <c r="I1798">
        <v>0</v>
      </c>
      <c r="J1798" s="7">
        <v>18246.5</v>
      </c>
      <c r="K1798" t="s">
        <v>16</v>
      </c>
      <c r="L1798" t="s">
        <v>16</v>
      </c>
      <c r="M1798" t="s">
        <v>13</v>
      </c>
    </row>
    <row r="1799" spans="1:13" x14ac:dyDescent="0.25">
      <c r="A1799" t="s">
        <v>1829</v>
      </c>
      <c r="B1799">
        <v>1992</v>
      </c>
      <c r="C1799">
        <f t="shared" si="113"/>
        <v>12</v>
      </c>
      <c r="D1799" t="str">
        <f t="shared" si="114"/>
        <v>25-12-1992</v>
      </c>
      <c r="E1799" t="s">
        <v>30</v>
      </c>
      <c r="F1799" s="14" t="str">
        <f t="shared" si="112"/>
        <v>25-Dec-1992</v>
      </c>
      <c r="G1799">
        <v>25</v>
      </c>
      <c r="H1799">
        <f t="shared" si="115"/>
        <v>30</v>
      </c>
      <c r="I1799">
        <v>3</v>
      </c>
      <c r="J1799" s="7">
        <v>18259.22</v>
      </c>
      <c r="K1799" t="s">
        <v>16</v>
      </c>
      <c r="L1799" t="s">
        <v>12</v>
      </c>
      <c r="M1799" t="s">
        <v>41</v>
      </c>
    </row>
    <row r="1800" spans="1:13" x14ac:dyDescent="0.25">
      <c r="A1800" t="s">
        <v>1830</v>
      </c>
      <c r="B1800">
        <v>1995</v>
      </c>
      <c r="C1800">
        <f t="shared" si="113"/>
        <v>7</v>
      </c>
      <c r="D1800" t="str">
        <f t="shared" si="114"/>
        <v>4-7-1995</v>
      </c>
      <c r="E1800" t="s">
        <v>10</v>
      </c>
      <c r="F1800" s="14" t="str">
        <f t="shared" si="112"/>
        <v>4-Jul-1995</v>
      </c>
      <c r="G1800">
        <v>4</v>
      </c>
      <c r="H1800">
        <f t="shared" si="115"/>
        <v>27</v>
      </c>
      <c r="I1800">
        <v>0</v>
      </c>
      <c r="J1800" s="7">
        <v>18310.740000000002</v>
      </c>
      <c r="K1800" t="s">
        <v>16</v>
      </c>
      <c r="L1800" t="s">
        <v>12</v>
      </c>
      <c r="M1800" t="s">
        <v>23</v>
      </c>
    </row>
    <row r="1801" spans="1:13" x14ac:dyDescent="0.25">
      <c r="A1801" t="s">
        <v>1831</v>
      </c>
      <c r="B1801">
        <v>1999</v>
      </c>
      <c r="C1801">
        <f t="shared" si="113"/>
        <v>12</v>
      </c>
      <c r="D1801" t="str">
        <f t="shared" si="114"/>
        <v>15-12-1999</v>
      </c>
      <c r="E1801" t="s">
        <v>30</v>
      </c>
      <c r="F1801" s="14" t="str">
        <f t="shared" si="112"/>
        <v>15-Dec-1999</v>
      </c>
      <c r="G1801">
        <v>15</v>
      </c>
      <c r="H1801">
        <f t="shared" si="115"/>
        <v>23</v>
      </c>
      <c r="I1801">
        <v>1</v>
      </c>
      <c r="J1801" s="7">
        <v>18328.240000000002</v>
      </c>
      <c r="K1801" t="s">
        <v>16</v>
      </c>
      <c r="L1801" t="s">
        <v>11</v>
      </c>
      <c r="M1801" t="s">
        <v>13</v>
      </c>
    </row>
    <row r="1802" spans="1:13" x14ac:dyDescent="0.25">
      <c r="A1802" t="s">
        <v>1832</v>
      </c>
      <c r="B1802">
        <v>1964</v>
      </c>
      <c r="C1802">
        <f t="shared" si="113"/>
        <v>9</v>
      </c>
      <c r="D1802" t="str">
        <f t="shared" si="114"/>
        <v>26-9-1964</v>
      </c>
      <c r="E1802" t="s">
        <v>20</v>
      </c>
      <c r="F1802" s="14" t="str">
        <f t="shared" si="112"/>
        <v>26-Sep-1964</v>
      </c>
      <c r="G1802">
        <v>26</v>
      </c>
      <c r="H1802">
        <f t="shared" si="115"/>
        <v>58</v>
      </c>
      <c r="I1802">
        <v>0</v>
      </c>
      <c r="J1802" s="7">
        <v>18443.11</v>
      </c>
      <c r="K1802" t="s">
        <v>16</v>
      </c>
      <c r="L1802" t="s">
        <v>11</v>
      </c>
      <c r="M1802" t="s">
        <v>23</v>
      </c>
    </row>
    <row r="1803" spans="1:13" x14ac:dyDescent="0.25">
      <c r="A1803" t="s">
        <v>1833</v>
      </c>
      <c r="B1803">
        <v>1986</v>
      </c>
      <c r="C1803">
        <f t="shared" si="113"/>
        <v>8</v>
      </c>
      <c r="D1803" t="str">
        <f t="shared" si="114"/>
        <v>12-8-1986</v>
      </c>
      <c r="E1803" t="s">
        <v>34</v>
      </c>
      <c r="F1803" s="14" t="str">
        <f t="shared" si="112"/>
        <v>12-Aug-1986</v>
      </c>
      <c r="G1803">
        <v>12</v>
      </c>
      <c r="H1803">
        <f t="shared" si="115"/>
        <v>36</v>
      </c>
      <c r="I1803">
        <v>2</v>
      </c>
      <c r="J1803" s="7">
        <v>18608.259999999998</v>
      </c>
      <c r="K1803" t="s">
        <v>16</v>
      </c>
      <c r="L1803" t="s">
        <v>12</v>
      </c>
      <c r="M1803" t="s">
        <v>41</v>
      </c>
    </row>
    <row r="1804" spans="1:13" x14ac:dyDescent="0.25">
      <c r="A1804" t="s">
        <v>1834</v>
      </c>
      <c r="B1804">
        <v>1998</v>
      </c>
      <c r="C1804">
        <f t="shared" si="113"/>
        <v>9</v>
      </c>
      <c r="D1804" t="str">
        <f t="shared" si="114"/>
        <v>23-9-1998</v>
      </c>
      <c r="E1804" t="s">
        <v>20</v>
      </c>
      <c r="F1804" s="14" t="str">
        <f t="shared" si="112"/>
        <v>23-Sep-1998</v>
      </c>
      <c r="G1804">
        <v>23</v>
      </c>
      <c r="H1804">
        <f t="shared" si="115"/>
        <v>24</v>
      </c>
      <c r="I1804">
        <v>0</v>
      </c>
      <c r="J1804" s="7">
        <v>18648.419999999998</v>
      </c>
      <c r="K1804" t="s">
        <v>16</v>
      </c>
      <c r="L1804" t="s">
        <v>16</v>
      </c>
      <c r="M1804" t="s">
        <v>165</v>
      </c>
    </row>
    <row r="1805" spans="1:13" x14ac:dyDescent="0.25">
      <c r="A1805" t="s">
        <v>1835</v>
      </c>
      <c r="B1805">
        <v>1970</v>
      </c>
      <c r="C1805">
        <f t="shared" si="113"/>
        <v>10</v>
      </c>
      <c r="D1805" t="str">
        <f t="shared" si="114"/>
        <v>17-10-1970</v>
      </c>
      <c r="E1805" t="s">
        <v>36</v>
      </c>
      <c r="F1805" s="14" t="str">
        <f t="shared" si="112"/>
        <v>17-Oct-1970</v>
      </c>
      <c r="G1805">
        <v>17</v>
      </c>
      <c r="H1805">
        <f t="shared" si="115"/>
        <v>52</v>
      </c>
      <c r="I1805">
        <v>0</v>
      </c>
      <c r="J1805" s="7">
        <v>18682.740000000002</v>
      </c>
      <c r="K1805" t="s">
        <v>16</v>
      </c>
      <c r="L1805" t="s">
        <v>12</v>
      </c>
      <c r="M1805" t="s">
        <v>23</v>
      </c>
    </row>
    <row r="1806" spans="1:13" x14ac:dyDescent="0.25">
      <c r="A1806" t="s">
        <v>1836</v>
      </c>
      <c r="B1806">
        <v>1967</v>
      </c>
      <c r="C1806">
        <f t="shared" si="113"/>
        <v>8</v>
      </c>
      <c r="D1806" t="str">
        <f t="shared" si="114"/>
        <v>30-8-1967</v>
      </c>
      <c r="E1806" t="s">
        <v>34</v>
      </c>
      <c r="F1806" s="14" t="str">
        <f t="shared" si="112"/>
        <v>30-Aug-1967</v>
      </c>
      <c r="G1806">
        <v>30</v>
      </c>
      <c r="H1806">
        <f t="shared" si="115"/>
        <v>55</v>
      </c>
      <c r="I1806">
        <v>0</v>
      </c>
      <c r="J1806" s="7">
        <v>18694.689999999999</v>
      </c>
      <c r="K1806" t="s">
        <v>16</v>
      </c>
      <c r="L1806" t="s">
        <v>16</v>
      </c>
      <c r="M1806" t="s">
        <v>248</v>
      </c>
    </row>
    <row r="1807" spans="1:13" x14ac:dyDescent="0.25">
      <c r="A1807" t="s">
        <v>1837</v>
      </c>
      <c r="B1807">
        <v>1992</v>
      </c>
      <c r="C1807">
        <f t="shared" si="113"/>
        <v>12</v>
      </c>
      <c r="D1807" t="str">
        <f t="shared" si="114"/>
        <v>27-12-1992</v>
      </c>
      <c r="E1807" t="s">
        <v>30</v>
      </c>
      <c r="F1807" s="14" t="str">
        <f t="shared" si="112"/>
        <v>27-Dec-1992</v>
      </c>
      <c r="G1807">
        <v>27</v>
      </c>
      <c r="H1807">
        <f t="shared" si="115"/>
        <v>30</v>
      </c>
      <c r="I1807">
        <v>3</v>
      </c>
      <c r="J1807" s="7">
        <v>18765.88</v>
      </c>
      <c r="K1807" t="s">
        <v>16</v>
      </c>
      <c r="L1807" t="s">
        <v>11</v>
      </c>
      <c r="M1807" t="s">
        <v>23</v>
      </c>
    </row>
    <row r="1808" spans="1:13" x14ac:dyDescent="0.25">
      <c r="A1808" t="s">
        <v>1838</v>
      </c>
      <c r="B1808">
        <v>1979</v>
      </c>
      <c r="C1808">
        <f t="shared" si="113"/>
        <v>11</v>
      </c>
      <c r="D1808" t="str">
        <f t="shared" si="114"/>
        <v>19-11-1979</v>
      </c>
      <c r="E1808" t="s">
        <v>15</v>
      </c>
      <c r="F1808" s="14" t="str">
        <f t="shared" si="112"/>
        <v>19-Nov-1979</v>
      </c>
      <c r="G1808">
        <v>19</v>
      </c>
      <c r="H1808">
        <f t="shared" si="115"/>
        <v>43</v>
      </c>
      <c r="I1808">
        <v>2</v>
      </c>
      <c r="J1808" s="7">
        <v>18767.740000000002</v>
      </c>
      <c r="K1808" t="s">
        <v>16</v>
      </c>
      <c r="L1808" t="s">
        <v>16</v>
      </c>
      <c r="M1808" t="s">
        <v>13</v>
      </c>
    </row>
    <row r="1809" spans="1:13" x14ac:dyDescent="0.25">
      <c r="A1809" t="s">
        <v>1839</v>
      </c>
      <c r="B1809">
        <v>1995</v>
      </c>
      <c r="C1809">
        <f t="shared" si="113"/>
        <v>11</v>
      </c>
      <c r="D1809" t="str">
        <f t="shared" si="114"/>
        <v>28-11-1995</v>
      </c>
      <c r="E1809" t="s">
        <v>15</v>
      </c>
      <c r="F1809" s="14" t="str">
        <f t="shared" si="112"/>
        <v>28-Nov-1995</v>
      </c>
      <c r="G1809">
        <v>28</v>
      </c>
      <c r="H1809">
        <f t="shared" si="115"/>
        <v>27</v>
      </c>
      <c r="I1809">
        <v>3</v>
      </c>
      <c r="J1809" s="7">
        <v>18804.75</v>
      </c>
      <c r="K1809" t="s">
        <v>16</v>
      </c>
      <c r="L1809" t="s">
        <v>16</v>
      </c>
      <c r="M1809" t="s">
        <v>23</v>
      </c>
    </row>
    <row r="1810" spans="1:13" x14ac:dyDescent="0.25">
      <c r="A1810" t="s">
        <v>1840</v>
      </c>
      <c r="B1810">
        <v>1979</v>
      </c>
      <c r="C1810">
        <f t="shared" si="113"/>
        <v>10</v>
      </c>
      <c r="D1810" t="str">
        <f t="shared" si="114"/>
        <v>15-10-1979</v>
      </c>
      <c r="E1810" t="s">
        <v>36</v>
      </c>
      <c r="F1810" s="14" t="str">
        <f t="shared" si="112"/>
        <v>15-Oct-1979</v>
      </c>
      <c r="G1810">
        <v>15</v>
      </c>
      <c r="H1810">
        <f t="shared" si="115"/>
        <v>43</v>
      </c>
      <c r="I1810">
        <v>2</v>
      </c>
      <c r="J1810" s="7">
        <v>18806.150000000001</v>
      </c>
      <c r="K1810" t="s">
        <v>16</v>
      </c>
      <c r="L1810" t="s">
        <v>11</v>
      </c>
      <c r="M1810" t="s">
        <v>13</v>
      </c>
    </row>
    <row r="1811" spans="1:13" x14ac:dyDescent="0.25">
      <c r="A1811" t="s">
        <v>1841</v>
      </c>
      <c r="B1811">
        <v>1962</v>
      </c>
      <c r="C1811">
        <f t="shared" si="113"/>
        <v>12</v>
      </c>
      <c r="D1811" t="str">
        <f t="shared" si="114"/>
        <v>18-12-1962</v>
      </c>
      <c r="E1811" t="s">
        <v>30</v>
      </c>
      <c r="F1811" s="14" t="str">
        <f t="shared" si="112"/>
        <v>18-Dec-1962</v>
      </c>
      <c r="G1811">
        <v>18</v>
      </c>
      <c r="H1811">
        <f t="shared" si="115"/>
        <v>60</v>
      </c>
      <c r="I1811">
        <v>0</v>
      </c>
      <c r="J1811" s="7">
        <v>18815.53</v>
      </c>
      <c r="K1811" t="s">
        <v>16</v>
      </c>
      <c r="L1811" t="s">
        <v>16</v>
      </c>
      <c r="M1811" t="s">
        <v>248</v>
      </c>
    </row>
    <row r="1812" spans="1:13" x14ac:dyDescent="0.25">
      <c r="A1812" t="s">
        <v>1842</v>
      </c>
      <c r="B1812">
        <v>2003</v>
      </c>
      <c r="C1812">
        <f t="shared" si="113"/>
        <v>7</v>
      </c>
      <c r="D1812" t="str">
        <f t="shared" si="114"/>
        <v>24-7-2003</v>
      </c>
      <c r="E1812" t="s">
        <v>10</v>
      </c>
      <c r="F1812" s="14" t="str">
        <f t="shared" si="112"/>
        <v>24-Jul-2003</v>
      </c>
      <c r="G1812">
        <v>24</v>
      </c>
      <c r="H1812">
        <f t="shared" si="115"/>
        <v>19</v>
      </c>
      <c r="I1812">
        <v>3</v>
      </c>
      <c r="J1812" s="7">
        <v>18838.7</v>
      </c>
      <c r="K1812" t="s">
        <v>16</v>
      </c>
      <c r="L1812" t="s">
        <v>12</v>
      </c>
      <c r="M1812" t="s">
        <v>23</v>
      </c>
    </row>
    <row r="1813" spans="1:13" x14ac:dyDescent="0.25">
      <c r="A1813" t="s">
        <v>1843</v>
      </c>
      <c r="B1813">
        <v>1963</v>
      </c>
      <c r="C1813">
        <f t="shared" si="113"/>
        <v>12</v>
      </c>
      <c r="D1813" t="str">
        <f t="shared" si="114"/>
        <v>6-12-1963</v>
      </c>
      <c r="E1813" t="s">
        <v>30</v>
      </c>
      <c r="F1813" s="14" t="str">
        <f t="shared" si="112"/>
        <v>6-Dec-1963</v>
      </c>
      <c r="G1813">
        <v>6</v>
      </c>
      <c r="H1813">
        <f t="shared" si="115"/>
        <v>59</v>
      </c>
      <c r="I1813">
        <v>0</v>
      </c>
      <c r="J1813" s="7">
        <v>18883.330000000002</v>
      </c>
      <c r="K1813" t="s">
        <v>16</v>
      </c>
      <c r="L1813" t="s">
        <v>16</v>
      </c>
      <c r="M1813" t="s">
        <v>534</v>
      </c>
    </row>
    <row r="1814" spans="1:13" x14ac:dyDescent="0.25">
      <c r="A1814" t="s">
        <v>1844</v>
      </c>
      <c r="B1814">
        <v>1995</v>
      </c>
      <c r="C1814">
        <f t="shared" si="113"/>
        <v>9</v>
      </c>
      <c r="D1814" t="str">
        <f t="shared" si="114"/>
        <v>27-9-1995</v>
      </c>
      <c r="E1814" t="s">
        <v>20</v>
      </c>
      <c r="F1814" s="14" t="str">
        <f t="shared" si="112"/>
        <v>27-Sep-1995</v>
      </c>
      <c r="G1814">
        <v>27</v>
      </c>
      <c r="H1814">
        <f t="shared" si="115"/>
        <v>27</v>
      </c>
      <c r="I1814">
        <v>1</v>
      </c>
      <c r="J1814" s="7">
        <v>18903.490000000002</v>
      </c>
      <c r="K1814" t="s">
        <v>16</v>
      </c>
      <c r="L1814" t="s">
        <v>11</v>
      </c>
      <c r="M1814" t="s">
        <v>246</v>
      </c>
    </row>
    <row r="1815" spans="1:13" x14ac:dyDescent="0.25">
      <c r="A1815" t="s">
        <v>1845</v>
      </c>
      <c r="B1815">
        <v>1969</v>
      </c>
      <c r="C1815">
        <f t="shared" si="113"/>
        <v>8</v>
      </c>
      <c r="D1815" t="str">
        <f t="shared" si="114"/>
        <v>3-8-1969</v>
      </c>
      <c r="E1815" t="s">
        <v>34</v>
      </c>
      <c r="F1815" s="14" t="str">
        <f t="shared" si="112"/>
        <v>3-Aug-1969</v>
      </c>
      <c r="G1815">
        <v>3</v>
      </c>
      <c r="H1815">
        <f t="shared" si="115"/>
        <v>53</v>
      </c>
      <c r="I1815">
        <v>0</v>
      </c>
      <c r="J1815" s="7">
        <v>18932.810000000001</v>
      </c>
      <c r="K1815" t="s">
        <v>16</v>
      </c>
      <c r="L1815" t="s">
        <v>12</v>
      </c>
      <c r="M1815" t="s">
        <v>23</v>
      </c>
    </row>
    <row r="1816" spans="1:13" x14ac:dyDescent="0.25">
      <c r="A1816" t="s">
        <v>1846</v>
      </c>
      <c r="B1816">
        <v>1963</v>
      </c>
      <c r="C1816">
        <f t="shared" si="113"/>
        <v>10</v>
      </c>
      <c r="D1816" t="str">
        <f t="shared" si="114"/>
        <v>20-10-1963</v>
      </c>
      <c r="E1816" t="s">
        <v>36</v>
      </c>
      <c r="F1816" s="14" t="str">
        <f t="shared" si="112"/>
        <v>20-Oct-1963</v>
      </c>
      <c r="G1816">
        <v>20</v>
      </c>
      <c r="H1816">
        <f t="shared" si="115"/>
        <v>59</v>
      </c>
      <c r="I1816">
        <v>0</v>
      </c>
      <c r="J1816" s="7">
        <v>18954.560000000001</v>
      </c>
      <c r="K1816" t="s">
        <v>16</v>
      </c>
      <c r="L1816" t="s">
        <v>16</v>
      </c>
      <c r="M1816" t="s">
        <v>534</v>
      </c>
    </row>
    <row r="1817" spans="1:13" x14ac:dyDescent="0.25">
      <c r="A1817" t="s">
        <v>1847</v>
      </c>
      <c r="B1817">
        <v>1998</v>
      </c>
      <c r="C1817">
        <f t="shared" si="113"/>
        <v>8</v>
      </c>
      <c r="D1817" t="str">
        <f t="shared" si="114"/>
        <v>6-8-1998</v>
      </c>
      <c r="E1817" t="s">
        <v>34</v>
      </c>
      <c r="F1817" s="14" t="str">
        <f t="shared" si="112"/>
        <v>6-Aug-1998</v>
      </c>
      <c r="G1817">
        <v>6</v>
      </c>
      <c r="H1817">
        <f t="shared" si="115"/>
        <v>24</v>
      </c>
      <c r="I1817">
        <v>0</v>
      </c>
      <c r="J1817" s="7">
        <v>18955.22</v>
      </c>
      <c r="K1817" t="s">
        <v>16</v>
      </c>
      <c r="L1817" t="s">
        <v>12</v>
      </c>
      <c r="M1817" t="s">
        <v>41</v>
      </c>
    </row>
    <row r="1818" spans="1:13" x14ac:dyDescent="0.25">
      <c r="A1818" t="s">
        <v>1848</v>
      </c>
      <c r="B1818">
        <v>1992</v>
      </c>
      <c r="C1818">
        <f t="shared" si="113"/>
        <v>11</v>
      </c>
      <c r="D1818" t="str">
        <f t="shared" si="114"/>
        <v>30-11-1992</v>
      </c>
      <c r="E1818" t="s">
        <v>15</v>
      </c>
      <c r="F1818" s="14" t="str">
        <f t="shared" si="112"/>
        <v>30-Nov-1992</v>
      </c>
      <c r="G1818">
        <v>30</v>
      </c>
      <c r="H1818">
        <f t="shared" si="115"/>
        <v>30</v>
      </c>
      <c r="I1818">
        <v>1</v>
      </c>
      <c r="J1818" s="7">
        <v>18963.169999999998</v>
      </c>
      <c r="K1818" t="s">
        <v>16</v>
      </c>
      <c r="L1818" t="s">
        <v>16</v>
      </c>
      <c r="M1818" t="s">
        <v>13</v>
      </c>
    </row>
    <row r="1819" spans="1:13" x14ac:dyDescent="0.25">
      <c r="A1819" t="s">
        <v>1849</v>
      </c>
      <c r="B1819">
        <v>1988</v>
      </c>
      <c r="C1819">
        <f t="shared" si="113"/>
        <v>10</v>
      </c>
      <c r="D1819" t="str">
        <f t="shared" si="114"/>
        <v>24-10-1988</v>
      </c>
      <c r="E1819" t="s">
        <v>36</v>
      </c>
      <c r="F1819" s="14" t="str">
        <f t="shared" si="112"/>
        <v>24-Oct-1988</v>
      </c>
      <c r="G1819">
        <v>24</v>
      </c>
      <c r="H1819">
        <f t="shared" si="115"/>
        <v>34</v>
      </c>
      <c r="I1819">
        <v>2</v>
      </c>
      <c r="J1819" s="7">
        <v>18972.5</v>
      </c>
      <c r="K1819" t="s">
        <v>16</v>
      </c>
      <c r="L1819" t="s">
        <v>12</v>
      </c>
      <c r="M1819" t="s">
        <v>13</v>
      </c>
    </row>
    <row r="1820" spans="1:13" x14ac:dyDescent="0.25">
      <c r="A1820" t="s">
        <v>1850</v>
      </c>
      <c r="B1820">
        <v>1983</v>
      </c>
      <c r="C1820">
        <f t="shared" si="113"/>
        <v>12</v>
      </c>
      <c r="D1820" t="str">
        <f t="shared" si="114"/>
        <v>19-12-1983</v>
      </c>
      <c r="E1820" t="s">
        <v>30</v>
      </c>
      <c r="F1820" s="14" t="str">
        <f t="shared" si="112"/>
        <v>19-Dec-1983</v>
      </c>
      <c r="G1820">
        <v>19</v>
      </c>
      <c r="H1820">
        <f t="shared" si="115"/>
        <v>39</v>
      </c>
      <c r="I1820">
        <v>5</v>
      </c>
      <c r="J1820" s="7">
        <v>19023.259999999998</v>
      </c>
      <c r="K1820" t="s">
        <v>16</v>
      </c>
      <c r="L1820" t="s">
        <v>12</v>
      </c>
      <c r="M1820" t="s">
        <v>41</v>
      </c>
    </row>
    <row r="1821" spans="1:13" x14ac:dyDescent="0.25">
      <c r="A1821" t="s">
        <v>1851</v>
      </c>
      <c r="B1821">
        <v>1989</v>
      </c>
      <c r="C1821">
        <f t="shared" si="113"/>
        <v>6</v>
      </c>
      <c r="D1821" t="str">
        <f t="shared" si="114"/>
        <v>5-6-1989</v>
      </c>
      <c r="E1821" t="s">
        <v>18</v>
      </c>
      <c r="F1821" s="14" t="str">
        <f t="shared" si="112"/>
        <v>5-Jun-1989</v>
      </c>
      <c r="G1821">
        <v>5</v>
      </c>
      <c r="H1821">
        <f t="shared" si="115"/>
        <v>34</v>
      </c>
      <c r="I1821">
        <v>1</v>
      </c>
      <c r="J1821" s="7">
        <v>19040.88</v>
      </c>
      <c r="K1821" t="s">
        <v>16</v>
      </c>
      <c r="L1821" t="s">
        <v>12</v>
      </c>
      <c r="M1821" t="s">
        <v>41</v>
      </c>
    </row>
    <row r="1822" spans="1:13" x14ac:dyDescent="0.25">
      <c r="A1822" t="s">
        <v>1852</v>
      </c>
      <c r="B1822">
        <v>1993</v>
      </c>
      <c r="C1822">
        <f t="shared" si="113"/>
        <v>9</v>
      </c>
      <c r="D1822" t="str">
        <f t="shared" si="114"/>
        <v>28-9-1993</v>
      </c>
      <c r="E1822" t="s">
        <v>20</v>
      </c>
      <c r="F1822" s="14" t="str">
        <f t="shared" si="112"/>
        <v>28-Sep-1993</v>
      </c>
      <c r="G1822">
        <v>28</v>
      </c>
      <c r="H1822">
        <f t="shared" si="115"/>
        <v>29</v>
      </c>
      <c r="I1822">
        <v>1</v>
      </c>
      <c r="J1822" s="7">
        <v>19107.78</v>
      </c>
      <c r="K1822" t="s">
        <v>16</v>
      </c>
      <c r="L1822" t="s">
        <v>11</v>
      </c>
      <c r="M1822" t="s">
        <v>13</v>
      </c>
    </row>
    <row r="1823" spans="1:13" x14ac:dyDescent="0.25">
      <c r="A1823" t="s">
        <v>1853</v>
      </c>
      <c r="B1823">
        <v>1979</v>
      </c>
      <c r="C1823">
        <f t="shared" si="113"/>
        <v>7</v>
      </c>
      <c r="D1823" t="str">
        <f t="shared" si="114"/>
        <v>2-7-1979</v>
      </c>
      <c r="E1823" t="s">
        <v>10</v>
      </c>
      <c r="F1823" s="14" t="str">
        <f t="shared" si="112"/>
        <v>2-Jul-1979</v>
      </c>
      <c r="G1823">
        <v>2</v>
      </c>
      <c r="H1823">
        <f t="shared" si="115"/>
        <v>43</v>
      </c>
      <c r="I1823">
        <v>2</v>
      </c>
      <c r="J1823" s="7">
        <v>19144.580000000002</v>
      </c>
      <c r="K1823" t="s">
        <v>16</v>
      </c>
      <c r="L1823" t="s">
        <v>16</v>
      </c>
      <c r="M1823" t="s">
        <v>246</v>
      </c>
    </row>
    <row r="1824" spans="1:13" x14ac:dyDescent="0.25">
      <c r="A1824" t="s">
        <v>1854</v>
      </c>
      <c r="B1824">
        <v>1991</v>
      </c>
      <c r="C1824">
        <f t="shared" si="113"/>
        <v>9</v>
      </c>
      <c r="D1824" t="str">
        <f t="shared" si="114"/>
        <v>16-9-1991</v>
      </c>
      <c r="E1824" t="s">
        <v>20</v>
      </c>
      <c r="F1824" s="14" t="str">
        <f t="shared" si="112"/>
        <v>16-Sep-1991</v>
      </c>
      <c r="G1824">
        <v>16</v>
      </c>
      <c r="H1824">
        <f t="shared" si="115"/>
        <v>31</v>
      </c>
      <c r="I1824">
        <v>3</v>
      </c>
      <c r="J1824" s="7">
        <v>19199.939999999999</v>
      </c>
      <c r="K1824" t="s">
        <v>16</v>
      </c>
      <c r="L1824" t="s">
        <v>12</v>
      </c>
      <c r="M1824" t="s">
        <v>41</v>
      </c>
    </row>
    <row r="1825" spans="1:13" x14ac:dyDescent="0.25">
      <c r="A1825" t="s">
        <v>1855</v>
      </c>
      <c r="B1825">
        <v>1985</v>
      </c>
      <c r="C1825">
        <f t="shared" si="113"/>
        <v>12</v>
      </c>
      <c r="D1825" t="str">
        <f t="shared" si="114"/>
        <v>28-12-1985</v>
      </c>
      <c r="E1825" t="s">
        <v>30</v>
      </c>
      <c r="F1825" s="14" t="str">
        <f t="shared" si="112"/>
        <v>28-Dec-1985</v>
      </c>
      <c r="G1825">
        <v>28</v>
      </c>
      <c r="H1825">
        <f t="shared" si="115"/>
        <v>37</v>
      </c>
      <c r="I1825">
        <v>0</v>
      </c>
      <c r="J1825" s="7">
        <v>19214.71</v>
      </c>
      <c r="K1825" t="s">
        <v>16</v>
      </c>
      <c r="L1825" t="s">
        <v>12</v>
      </c>
      <c r="M1825" t="s">
        <v>13</v>
      </c>
    </row>
    <row r="1826" spans="1:13" x14ac:dyDescent="0.25">
      <c r="A1826" t="s">
        <v>1856</v>
      </c>
      <c r="B1826">
        <v>1967</v>
      </c>
      <c r="C1826">
        <f t="shared" si="113"/>
        <v>7</v>
      </c>
      <c r="D1826" t="str">
        <f t="shared" si="114"/>
        <v>29-7-1967</v>
      </c>
      <c r="E1826" t="s">
        <v>10</v>
      </c>
      <c r="F1826" s="14" t="str">
        <f t="shared" si="112"/>
        <v>29-Jul-1967</v>
      </c>
      <c r="G1826">
        <v>29</v>
      </c>
      <c r="H1826">
        <f t="shared" si="115"/>
        <v>55</v>
      </c>
      <c r="I1826">
        <v>0</v>
      </c>
      <c r="J1826" s="7">
        <v>19259.96</v>
      </c>
      <c r="K1826" t="s">
        <v>16</v>
      </c>
      <c r="L1826" t="s">
        <v>16</v>
      </c>
      <c r="M1826" t="s">
        <v>23</v>
      </c>
    </row>
    <row r="1827" spans="1:13" x14ac:dyDescent="0.25">
      <c r="A1827" t="s">
        <v>1857</v>
      </c>
      <c r="B1827">
        <v>1966</v>
      </c>
      <c r="C1827">
        <f t="shared" si="113"/>
        <v>11</v>
      </c>
      <c r="D1827" t="str">
        <f t="shared" si="114"/>
        <v>15-11-1966</v>
      </c>
      <c r="E1827" t="s">
        <v>15</v>
      </c>
      <c r="F1827" s="14" t="str">
        <f t="shared" si="112"/>
        <v>15-Nov-1966</v>
      </c>
      <c r="G1827">
        <v>15</v>
      </c>
      <c r="H1827">
        <f t="shared" si="115"/>
        <v>56</v>
      </c>
      <c r="I1827">
        <v>0</v>
      </c>
      <c r="J1827" s="7">
        <v>19321.060000000001</v>
      </c>
      <c r="K1827" t="s">
        <v>16</v>
      </c>
      <c r="L1827" t="s">
        <v>16</v>
      </c>
      <c r="M1827" t="s">
        <v>23</v>
      </c>
    </row>
    <row r="1828" spans="1:13" x14ac:dyDescent="0.25">
      <c r="A1828" t="s">
        <v>1858</v>
      </c>
      <c r="B1828">
        <v>1991</v>
      </c>
      <c r="C1828">
        <f t="shared" si="113"/>
        <v>8</v>
      </c>
      <c r="D1828" t="str">
        <f t="shared" si="114"/>
        <v>24-8-1991</v>
      </c>
      <c r="E1828" t="s">
        <v>34</v>
      </c>
      <c r="F1828" s="14" t="str">
        <f t="shared" si="112"/>
        <v>24-Aug-1991</v>
      </c>
      <c r="G1828">
        <v>24</v>
      </c>
      <c r="H1828">
        <f t="shared" si="115"/>
        <v>31</v>
      </c>
      <c r="I1828">
        <v>0</v>
      </c>
      <c r="J1828" s="7">
        <v>19350.37</v>
      </c>
      <c r="K1828" t="s">
        <v>16</v>
      </c>
      <c r="L1828" t="s">
        <v>12</v>
      </c>
      <c r="M1828" t="s">
        <v>13</v>
      </c>
    </row>
    <row r="1829" spans="1:13" x14ac:dyDescent="0.25">
      <c r="A1829" t="s">
        <v>1859</v>
      </c>
      <c r="B1829">
        <v>1987</v>
      </c>
      <c r="C1829">
        <f t="shared" si="113"/>
        <v>6</v>
      </c>
      <c r="D1829" t="str">
        <f t="shared" si="114"/>
        <v>30-6-1987</v>
      </c>
      <c r="E1829" t="s">
        <v>18</v>
      </c>
      <c r="F1829" s="14" t="str">
        <f t="shared" si="112"/>
        <v>30-Jun-1987</v>
      </c>
      <c r="G1829">
        <v>30</v>
      </c>
      <c r="H1829">
        <f t="shared" si="115"/>
        <v>35</v>
      </c>
      <c r="I1829">
        <v>3</v>
      </c>
      <c r="J1829" s="7">
        <v>19362</v>
      </c>
      <c r="K1829" t="s">
        <v>16</v>
      </c>
      <c r="L1829" t="s">
        <v>12</v>
      </c>
      <c r="M1829" t="s">
        <v>13</v>
      </c>
    </row>
    <row r="1830" spans="1:13" x14ac:dyDescent="0.25">
      <c r="A1830" t="s">
        <v>1860</v>
      </c>
      <c r="B1830">
        <v>1993</v>
      </c>
      <c r="C1830">
        <f t="shared" si="113"/>
        <v>9</v>
      </c>
      <c r="D1830" t="str">
        <f t="shared" si="114"/>
        <v>6-9-1993</v>
      </c>
      <c r="E1830" t="s">
        <v>20</v>
      </c>
      <c r="F1830" s="14" t="str">
        <f t="shared" si="112"/>
        <v>6-Sep-1993</v>
      </c>
      <c r="G1830">
        <v>6</v>
      </c>
      <c r="H1830">
        <f t="shared" si="115"/>
        <v>29</v>
      </c>
      <c r="I1830">
        <v>2</v>
      </c>
      <c r="J1830" s="7">
        <v>19442.349999999999</v>
      </c>
      <c r="K1830" t="s">
        <v>16</v>
      </c>
      <c r="L1830" t="s">
        <v>12</v>
      </c>
      <c r="M1830" t="s">
        <v>23</v>
      </c>
    </row>
    <row r="1831" spans="1:13" x14ac:dyDescent="0.25">
      <c r="A1831" t="s">
        <v>1861</v>
      </c>
      <c r="B1831">
        <v>1982</v>
      </c>
      <c r="C1831">
        <f t="shared" si="113"/>
        <v>12</v>
      </c>
      <c r="D1831" t="str">
        <f t="shared" si="114"/>
        <v>15-12-1982</v>
      </c>
      <c r="E1831" t="s">
        <v>30</v>
      </c>
      <c r="F1831" s="14" t="str">
        <f t="shared" si="112"/>
        <v>15-Dec-1982</v>
      </c>
      <c r="G1831">
        <v>15</v>
      </c>
      <c r="H1831">
        <f t="shared" si="115"/>
        <v>40</v>
      </c>
      <c r="I1831">
        <v>2</v>
      </c>
      <c r="J1831" s="7">
        <v>19444.27</v>
      </c>
      <c r="K1831" t="s">
        <v>16</v>
      </c>
      <c r="L1831" t="s">
        <v>16</v>
      </c>
      <c r="M1831" t="s">
        <v>13</v>
      </c>
    </row>
    <row r="1832" spans="1:13" x14ac:dyDescent="0.25">
      <c r="A1832" t="s">
        <v>1862</v>
      </c>
      <c r="B1832">
        <v>1987</v>
      </c>
      <c r="C1832">
        <f t="shared" si="113"/>
        <v>11</v>
      </c>
      <c r="D1832" t="str">
        <f t="shared" si="114"/>
        <v>30-11-1987</v>
      </c>
      <c r="E1832" t="s">
        <v>15</v>
      </c>
      <c r="F1832" s="14" t="str">
        <f t="shared" si="112"/>
        <v>30-Nov-1987</v>
      </c>
      <c r="G1832">
        <v>30</v>
      </c>
      <c r="H1832">
        <f t="shared" si="115"/>
        <v>35</v>
      </c>
      <c r="I1832">
        <v>4</v>
      </c>
      <c r="J1832" s="7">
        <v>19496.72</v>
      </c>
      <c r="K1832" t="s">
        <v>16</v>
      </c>
      <c r="L1832" t="s">
        <v>12</v>
      </c>
      <c r="M1832" t="s">
        <v>165</v>
      </c>
    </row>
    <row r="1833" spans="1:13" x14ac:dyDescent="0.25">
      <c r="A1833" t="s">
        <v>1863</v>
      </c>
      <c r="B1833">
        <v>1980</v>
      </c>
      <c r="C1833">
        <f t="shared" si="113"/>
        <v>11</v>
      </c>
      <c r="D1833" t="str">
        <f t="shared" si="114"/>
        <v>8-11-1980</v>
      </c>
      <c r="E1833" t="s">
        <v>15</v>
      </c>
      <c r="F1833" s="14" t="str">
        <f t="shared" si="112"/>
        <v>8-Nov-1980</v>
      </c>
      <c r="G1833">
        <v>8</v>
      </c>
      <c r="H1833">
        <f t="shared" si="115"/>
        <v>42</v>
      </c>
      <c r="I1833">
        <v>0</v>
      </c>
      <c r="J1833" s="7">
        <v>19515.54</v>
      </c>
      <c r="K1833" t="s">
        <v>16</v>
      </c>
      <c r="L1833" t="s">
        <v>16</v>
      </c>
      <c r="M1833" t="s">
        <v>13</v>
      </c>
    </row>
    <row r="1834" spans="1:13" x14ac:dyDescent="0.25">
      <c r="A1834" t="s">
        <v>1864</v>
      </c>
      <c r="B1834">
        <v>1992</v>
      </c>
      <c r="C1834">
        <f t="shared" si="113"/>
        <v>8</v>
      </c>
      <c r="D1834" t="str">
        <f t="shared" si="114"/>
        <v>19-8-1992</v>
      </c>
      <c r="E1834" t="s">
        <v>34</v>
      </c>
      <c r="F1834" s="14" t="str">
        <f t="shared" si="112"/>
        <v>19-Aug-1992</v>
      </c>
      <c r="G1834">
        <v>19</v>
      </c>
      <c r="H1834">
        <f t="shared" si="115"/>
        <v>30</v>
      </c>
      <c r="I1834">
        <v>1</v>
      </c>
      <c r="J1834" s="7">
        <v>19521.97</v>
      </c>
      <c r="K1834" t="s">
        <v>16</v>
      </c>
      <c r="L1834" t="s">
        <v>11</v>
      </c>
      <c r="M1834" t="s">
        <v>13</v>
      </c>
    </row>
    <row r="1835" spans="1:13" x14ac:dyDescent="0.25">
      <c r="A1835" t="s">
        <v>1865</v>
      </c>
      <c r="B1835">
        <v>1985</v>
      </c>
      <c r="C1835">
        <f t="shared" si="113"/>
        <v>9</v>
      </c>
      <c r="D1835" t="str">
        <f t="shared" si="114"/>
        <v>17-9-1985</v>
      </c>
      <c r="E1835" t="s">
        <v>20</v>
      </c>
      <c r="F1835" s="14" t="str">
        <f t="shared" si="112"/>
        <v>17-Sep-1985</v>
      </c>
      <c r="G1835">
        <v>17</v>
      </c>
      <c r="H1835">
        <f t="shared" si="115"/>
        <v>37</v>
      </c>
      <c r="I1835">
        <v>0</v>
      </c>
      <c r="J1835" s="7">
        <v>19539.240000000002</v>
      </c>
      <c r="K1835" t="s">
        <v>16</v>
      </c>
      <c r="L1835" t="s">
        <v>16</v>
      </c>
      <c r="M1835" t="s">
        <v>13</v>
      </c>
    </row>
    <row r="1836" spans="1:13" x14ac:dyDescent="0.25">
      <c r="A1836" t="s">
        <v>1866</v>
      </c>
      <c r="B1836">
        <v>1963</v>
      </c>
      <c r="C1836">
        <f t="shared" si="113"/>
        <v>7</v>
      </c>
      <c r="D1836" t="str">
        <f t="shared" si="114"/>
        <v>14-7-1963</v>
      </c>
      <c r="E1836" t="s">
        <v>10</v>
      </c>
      <c r="F1836" s="14" t="str">
        <f t="shared" si="112"/>
        <v>14-Jul-1963</v>
      </c>
      <c r="G1836">
        <v>14</v>
      </c>
      <c r="H1836">
        <f t="shared" si="115"/>
        <v>59</v>
      </c>
      <c r="I1836">
        <v>0</v>
      </c>
      <c r="J1836" s="7">
        <v>19551.34</v>
      </c>
      <c r="K1836" t="s">
        <v>16</v>
      </c>
      <c r="L1836" t="s">
        <v>12</v>
      </c>
      <c r="M1836" t="s">
        <v>23</v>
      </c>
    </row>
    <row r="1837" spans="1:13" x14ac:dyDescent="0.25">
      <c r="A1837" t="s">
        <v>1867</v>
      </c>
      <c r="B1837">
        <v>1978</v>
      </c>
      <c r="C1837">
        <f t="shared" si="113"/>
        <v>9</v>
      </c>
      <c r="D1837" t="str">
        <f t="shared" si="114"/>
        <v>24-9-1978</v>
      </c>
      <c r="E1837" t="s">
        <v>20</v>
      </c>
      <c r="F1837" s="14" t="str">
        <f t="shared" si="112"/>
        <v>24-Sep-1978</v>
      </c>
      <c r="G1837">
        <v>24</v>
      </c>
      <c r="H1837">
        <f t="shared" si="115"/>
        <v>44</v>
      </c>
      <c r="I1837">
        <v>1</v>
      </c>
      <c r="J1837" s="7">
        <v>19594.810000000001</v>
      </c>
      <c r="K1837" t="s">
        <v>16</v>
      </c>
      <c r="L1837" t="s">
        <v>16</v>
      </c>
      <c r="M1837" t="s">
        <v>246</v>
      </c>
    </row>
    <row r="1838" spans="1:13" x14ac:dyDescent="0.25">
      <c r="A1838" t="s">
        <v>1868</v>
      </c>
      <c r="B1838">
        <v>1994</v>
      </c>
      <c r="C1838">
        <f t="shared" si="113"/>
        <v>8</v>
      </c>
      <c r="D1838" t="str">
        <f t="shared" si="114"/>
        <v>27-8-1994</v>
      </c>
      <c r="E1838" t="s">
        <v>34</v>
      </c>
      <c r="F1838" s="14" t="str">
        <f t="shared" si="112"/>
        <v>27-Aug-1994</v>
      </c>
      <c r="G1838">
        <v>27</v>
      </c>
      <c r="H1838">
        <f t="shared" si="115"/>
        <v>28</v>
      </c>
      <c r="I1838">
        <v>0</v>
      </c>
      <c r="J1838" s="7">
        <v>19673.34</v>
      </c>
      <c r="K1838" t="s">
        <v>16</v>
      </c>
      <c r="L1838" t="s">
        <v>11</v>
      </c>
      <c r="M1838" t="s">
        <v>23</v>
      </c>
    </row>
    <row r="1839" spans="1:13" x14ac:dyDescent="0.25">
      <c r="A1839" t="s">
        <v>1869</v>
      </c>
      <c r="B1839">
        <v>1990</v>
      </c>
      <c r="C1839">
        <f t="shared" si="113"/>
        <v>8</v>
      </c>
      <c r="D1839" t="str">
        <f t="shared" si="114"/>
        <v>8-8-1990</v>
      </c>
      <c r="E1839" t="s">
        <v>34</v>
      </c>
      <c r="F1839" s="14" t="str">
        <f t="shared" si="112"/>
        <v>8-Aug-1990</v>
      </c>
      <c r="G1839">
        <v>8</v>
      </c>
      <c r="H1839">
        <f t="shared" si="115"/>
        <v>32</v>
      </c>
      <c r="I1839">
        <v>1</v>
      </c>
      <c r="J1839" s="7">
        <v>19719.689999999999</v>
      </c>
      <c r="K1839" t="s">
        <v>16</v>
      </c>
      <c r="L1839" t="s">
        <v>11</v>
      </c>
      <c r="M1839" t="s">
        <v>13</v>
      </c>
    </row>
    <row r="1840" spans="1:13" x14ac:dyDescent="0.25">
      <c r="A1840" t="s">
        <v>1870</v>
      </c>
      <c r="B1840">
        <v>1972</v>
      </c>
      <c r="C1840">
        <f t="shared" si="113"/>
        <v>6</v>
      </c>
      <c r="D1840" t="str">
        <f t="shared" si="114"/>
        <v>14-6-1972</v>
      </c>
      <c r="E1840" t="s">
        <v>18</v>
      </c>
      <c r="F1840" s="14" t="str">
        <f t="shared" si="112"/>
        <v>14-Jun-1972</v>
      </c>
      <c r="G1840">
        <v>14</v>
      </c>
      <c r="H1840">
        <f t="shared" si="115"/>
        <v>50</v>
      </c>
      <c r="I1840">
        <v>3</v>
      </c>
      <c r="J1840" s="7">
        <v>19749.38</v>
      </c>
      <c r="K1840" t="s">
        <v>16</v>
      </c>
      <c r="L1840" t="s">
        <v>12</v>
      </c>
      <c r="M1840" t="s">
        <v>13</v>
      </c>
    </row>
    <row r="1841" spans="1:13" x14ac:dyDescent="0.25">
      <c r="A1841" t="s">
        <v>1871</v>
      </c>
      <c r="B1841">
        <v>1979</v>
      </c>
      <c r="C1841">
        <f t="shared" si="113"/>
        <v>10</v>
      </c>
      <c r="D1841" t="str">
        <f t="shared" si="114"/>
        <v>30-10-1979</v>
      </c>
      <c r="E1841" t="s">
        <v>36</v>
      </c>
      <c r="F1841" s="14" t="str">
        <f t="shared" si="112"/>
        <v>30-Oct-1979</v>
      </c>
      <c r="G1841">
        <v>30</v>
      </c>
      <c r="H1841">
        <f t="shared" si="115"/>
        <v>43</v>
      </c>
      <c r="I1841">
        <v>2</v>
      </c>
      <c r="J1841" s="7">
        <v>19798.05</v>
      </c>
      <c r="K1841" t="s">
        <v>16</v>
      </c>
      <c r="L1841" t="s">
        <v>16</v>
      </c>
      <c r="M1841" t="s">
        <v>246</v>
      </c>
    </row>
    <row r="1842" spans="1:13" x14ac:dyDescent="0.25">
      <c r="A1842" t="s">
        <v>1872</v>
      </c>
      <c r="B1842">
        <v>1997</v>
      </c>
      <c r="C1842">
        <f t="shared" si="113"/>
        <v>10</v>
      </c>
      <c r="D1842" t="str">
        <f t="shared" si="114"/>
        <v>18-10-1997</v>
      </c>
      <c r="E1842" t="s">
        <v>36</v>
      </c>
      <c r="F1842" s="14" t="str">
        <f t="shared" si="112"/>
        <v>18-Oct-1997</v>
      </c>
      <c r="G1842">
        <v>18</v>
      </c>
      <c r="H1842">
        <f t="shared" si="115"/>
        <v>25</v>
      </c>
      <c r="I1842">
        <v>3</v>
      </c>
      <c r="J1842" s="7">
        <v>19933.46</v>
      </c>
      <c r="K1842" t="s">
        <v>16</v>
      </c>
      <c r="L1842" t="s">
        <v>12</v>
      </c>
      <c r="M1842" t="s">
        <v>41</v>
      </c>
    </row>
    <row r="1843" spans="1:13" x14ac:dyDescent="0.25">
      <c r="A1843" t="s">
        <v>1873</v>
      </c>
      <c r="B1843">
        <v>1980</v>
      </c>
      <c r="C1843">
        <f t="shared" si="113"/>
        <v>10</v>
      </c>
      <c r="D1843" t="str">
        <f t="shared" si="114"/>
        <v>9-10-1980</v>
      </c>
      <c r="E1843" t="s">
        <v>36</v>
      </c>
      <c r="F1843" s="14" t="str">
        <f t="shared" si="112"/>
        <v>9-Oct-1980</v>
      </c>
      <c r="G1843">
        <v>9</v>
      </c>
      <c r="H1843">
        <f t="shared" si="115"/>
        <v>42</v>
      </c>
      <c r="I1843">
        <v>0</v>
      </c>
      <c r="J1843" s="7">
        <v>19964.75</v>
      </c>
      <c r="K1843" t="s">
        <v>16</v>
      </c>
      <c r="L1843" t="s">
        <v>11</v>
      </c>
      <c r="M1843" t="s">
        <v>246</v>
      </c>
    </row>
    <row r="1844" spans="1:13" x14ac:dyDescent="0.25">
      <c r="A1844" t="s">
        <v>1874</v>
      </c>
      <c r="B1844">
        <v>1966</v>
      </c>
      <c r="C1844">
        <f t="shared" si="113"/>
        <v>8</v>
      </c>
      <c r="D1844" t="str">
        <f t="shared" si="114"/>
        <v>10-8-1966</v>
      </c>
      <c r="E1844" t="s">
        <v>34</v>
      </c>
      <c r="F1844" s="14" t="str">
        <f t="shared" si="112"/>
        <v>10-Aug-1966</v>
      </c>
      <c r="G1844">
        <v>10</v>
      </c>
      <c r="H1844">
        <f t="shared" si="115"/>
        <v>56</v>
      </c>
      <c r="I1844">
        <v>0</v>
      </c>
      <c r="J1844" s="7">
        <v>19995.29</v>
      </c>
      <c r="K1844" t="s">
        <v>16</v>
      </c>
      <c r="L1844" t="s">
        <v>12</v>
      </c>
      <c r="M1844" t="s">
        <v>534</v>
      </c>
    </row>
    <row r="1845" spans="1:13" x14ac:dyDescent="0.25">
      <c r="A1845" t="s">
        <v>1875</v>
      </c>
      <c r="B1845">
        <v>1988</v>
      </c>
      <c r="C1845">
        <f t="shared" si="113"/>
        <v>7</v>
      </c>
      <c r="D1845" t="str">
        <f t="shared" si="114"/>
        <v>25-7-1988</v>
      </c>
      <c r="E1845" t="s">
        <v>10</v>
      </c>
      <c r="F1845" s="14" t="str">
        <f t="shared" si="112"/>
        <v>25-Jul-1988</v>
      </c>
      <c r="G1845">
        <v>25</v>
      </c>
      <c r="H1845">
        <f t="shared" si="115"/>
        <v>34</v>
      </c>
      <c r="I1845">
        <v>1</v>
      </c>
      <c r="J1845" s="7">
        <v>20009.63</v>
      </c>
      <c r="K1845" t="s">
        <v>11</v>
      </c>
      <c r="L1845" t="s">
        <v>16</v>
      </c>
      <c r="M1845" t="s">
        <v>23</v>
      </c>
    </row>
    <row r="1846" spans="1:13" x14ac:dyDescent="0.25">
      <c r="A1846" t="s">
        <v>1876</v>
      </c>
      <c r="B1846">
        <v>1983</v>
      </c>
      <c r="C1846">
        <f t="shared" si="113"/>
        <v>10</v>
      </c>
      <c r="D1846" t="str">
        <f t="shared" si="114"/>
        <v>6-10-1983</v>
      </c>
      <c r="E1846" t="s">
        <v>36</v>
      </c>
      <c r="F1846" s="14" t="str">
        <f t="shared" si="112"/>
        <v>6-Oct-1983</v>
      </c>
      <c r="G1846">
        <v>6</v>
      </c>
      <c r="H1846">
        <f t="shared" si="115"/>
        <v>39</v>
      </c>
      <c r="I1846">
        <v>0</v>
      </c>
      <c r="J1846" s="7">
        <v>20149.32</v>
      </c>
      <c r="K1846" t="s">
        <v>11</v>
      </c>
      <c r="L1846" t="s">
        <v>16</v>
      </c>
      <c r="M1846" t="s">
        <v>167</v>
      </c>
    </row>
    <row r="1847" spans="1:13" x14ac:dyDescent="0.25">
      <c r="A1847" t="s">
        <v>1877</v>
      </c>
      <c r="B1847">
        <v>2002</v>
      </c>
      <c r="C1847">
        <f t="shared" si="113"/>
        <v>7</v>
      </c>
      <c r="D1847" t="str">
        <f t="shared" si="114"/>
        <v>9-7-2002</v>
      </c>
      <c r="E1847" t="s">
        <v>10</v>
      </c>
      <c r="F1847" s="14" t="str">
        <f t="shared" si="112"/>
        <v>9-Jul-2002</v>
      </c>
      <c r="G1847">
        <v>9</v>
      </c>
      <c r="H1847">
        <f t="shared" si="115"/>
        <v>20</v>
      </c>
      <c r="I1847">
        <v>0</v>
      </c>
      <c r="J1847" s="7">
        <v>20167.34</v>
      </c>
      <c r="K1847" t="s">
        <v>12</v>
      </c>
      <c r="L1847" t="s">
        <v>12</v>
      </c>
      <c r="M1847" t="s">
        <v>41</v>
      </c>
    </row>
    <row r="1848" spans="1:13" x14ac:dyDescent="0.25">
      <c r="A1848" t="s">
        <v>1878</v>
      </c>
      <c r="B1848">
        <v>1994</v>
      </c>
      <c r="C1848">
        <f t="shared" si="113"/>
        <v>6</v>
      </c>
      <c r="D1848" t="str">
        <f t="shared" si="114"/>
        <v>8-6-1994</v>
      </c>
      <c r="E1848" t="s">
        <v>18</v>
      </c>
      <c r="F1848" s="14" t="str">
        <f t="shared" si="112"/>
        <v>8-Jun-1994</v>
      </c>
      <c r="G1848">
        <v>8</v>
      </c>
      <c r="H1848">
        <f t="shared" si="115"/>
        <v>29</v>
      </c>
      <c r="I1848">
        <v>2</v>
      </c>
      <c r="J1848" s="7">
        <v>20177.669999999998</v>
      </c>
      <c r="K1848" t="s">
        <v>11</v>
      </c>
      <c r="L1848" t="s">
        <v>16</v>
      </c>
      <c r="M1848" t="s">
        <v>41</v>
      </c>
    </row>
    <row r="1849" spans="1:13" x14ac:dyDescent="0.25">
      <c r="A1849" t="s">
        <v>1879</v>
      </c>
      <c r="B1849">
        <v>1987</v>
      </c>
      <c r="C1849">
        <f t="shared" si="113"/>
        <v>10</v>
      </c>
      <c r="D1849" t="str">
        <f t="shared" si="114"/>
        <v>17-10-1987</v>
      </c>
      <c r="E1849" t="s">
        <v>36</v>
      </c>
      <c r="F1849" s="14" t="str">
        <f t="shared" si="112"/>
        <v>17-Oct-1987</v>
      </c>
      <c r="G1849">
        <v>17</v>
      </c>
      <c r="H1849">
        <f t="shared" si="115"/>
        <v>35</v>
      </c>
      <c r="I1849">
        <v>0</v>
      </c>
      <c r="J1849" s="7">
        <v>20234.849999999999</v>
      </c>
      <c r="K1849" t="s">
        <v>11</v>
      </c>
      <c r="L1849" t="s">
        <v>12</v>
      </c>
      <c r="M1849" t="s">
        <v>23</v>
      </c>
    </row>
    <row r="1850" spans="1:13" x14ac:dyDescent="0.25">
      <c r="A1850" t="s">
        <v>1880</v>
      </c>
      <c r="B1850">
        <v>1966</v>
      </c>
      <c r="C1850">
        <f t="shared" si="113"/>
        <v>8</v>
      </c>
      <c r="D1850" t="str">
        <f t="shared" si="114"/>
        <v>22-8-1966</v>
      </c>
      <c r="E1850" t="s">
        <v>34</v>
      </c>
      <c r="F1850" s="14" t="str">
        <f t="shared" si="112"/>
        <v>22-Aug-1966</v>
      </c>
      <c r="G1850">
        <v>22</v>
      </c>
      <c r="H1850">
        <f t="shared" si="115"/>
        <v>56</v>
      </c>
      <c r="I1850">
        <v>0</v>
      </c>
      <c r="J1850" s="7">
        <v>20253.84</v>
      </c>
      <c r="K1850" t="s">
        <v>11</v>
      </c>
      <c r="L1850" t="s">
        <v>12</v>
      </c>
      <c r="M1850" t="s">
        <v>23</v>
      </c>
    </row>
    <row r="1851" spans="1:13" x14ac:dyDescent="0.25">
      <c r="A1851" t="s">
        <v>1881</v>
      </c>
      <c r="B1851">
        <v>1993</v>
      </c>
      <c r="C1851">
        <f t="shared" si="113"/>
        <v>9</v>
      </c>
      <c r="D1851" t="str">
        <f t="shared" si="114"/>
        <v>7-9-1993</v>
      </c>
      <c r="E1851" t="s">
        <v>20</v>
      </c>
      <c r="F1851" s="14" t="str">
        <f t="shared" si="112"/>
        <v>7-Sep-1993</v>
      </c>
      <c r="G1851">
        <v>7</v>
      </c>
      <c r="H1851">
        <f t="shared" si="115"/>
        <v>29</v>
      </c>
      <c r="I1851">
        <v>1</v>
      </c>
      <c r="J1851" s="7">
        <v>20277.810000000001</v>
      </c>
      <c r="K1851" t="s">
        <v>12</v>
      </c>
      <c r="L1851" t="s">
        <v>12</v>
      </c>
      <c r="M1851" t="s">
        <v>167</v>
      </c>
    </row>
    <row r="1852" spans="1:13" x14ac:dyDescent="0.25">
      <c r="A1852" t="s">
        <v>1882</v>
      </c>
      <c r="B1852">
        <v>1985</v>
      </c>
      <c r="C1852">
        <f t="shared" si="113"/>
        <v>9</v>
      </c>
      <c r="D1852" t="str">
        <f t="shared" si="114"/>
        <v>17-9-1985</v>
      </c>
      <c r="E1852" t="s">
        <v>20</v>
      </c>
      <c r="F1852" s="14" t="str">
        <f t="shared" si="112"/>
        <v>17-Sep-1985</v>
      </c>
      <c r="G1852">
        <v>17</v>
      </c>
      <c r="H1852">
        <f t="shared" si="115"/>
        <v>37</v>
      </c>
      <c r="I1852">
        <v>1</v>
      </c>
      <c r="J1852" s="7">
        <v>20296.86</v>
      </c>
      <c r="K1852" t="s">
        <v>12</v>
      </c>
      <c r="L1852" t="s">
        <v>16</v>
      </c>
      <c r="M1852" t="s">
        <v>246</v>
      </c>
    </row>
    <row r="1853" spans="1:13" x14ac:dyDescent="0.25">
      <c r="A1853" t="s">
        <v>1883</v>
      </c>
      <c r="B1853">
        <v>1962</v>
      </c>
      <c r="C1853">
        <f t="shared" si="113"/>
        <v>7</v>
      </c>
      <c r="D1853" t="str">
        <f t="shared" si="114"/>
        <v>2-7-1962</v>
      </c>
      <c r="E1853" t="s">
        <v>10</v>
      </c>
      <c r="F1853" s="14" t="str">
        <f t="shared" si="112"/>
        <v>2-Jul-1962</v>
      </c>
      <c r="G1853">
        <v>2</v>
      </c>
      <c r="H1853">
        <f t="shared" si="115"/>
        <v>60</v>
      </c>
      <c r="I1853">
        <v>0</v>
      </c>
      <c r="J1853" s="7">
        <v>20354.5</v>
      </c>
      <c r="K1853" t="s">
        <v>12</v>
      </c>
      <c r="L1853" t="s">
        <v>11</v>
      </c>
      <c r="M1853" t="s">
        <v>534</v>
      </c>
    </row>
    <row r="1854" spans="1:13" x14ac:dyDescent="0.25">
      <c r="A1854" t="s">
        <v>1884</v>
      </c>
      <c r="B1854">
        <v>1985</v>
      </c>
      <c r="C1854">
        <f t="shared" si="113"/>
        <v>7</v>
      </c>
      <c r="D1854" t="str">
        <f t="shared" si="114"/>
        <v>12-7-1985</v>
      </c>
      <c r="E1854" t="s">
        <v>10</v>
      </c>
      <c r="F1854" s="14" t="str">
        <f t="shared" si="112"/>
        <v>12-Jul-1985</v>
      </c>
      <c r="G1854">
        <v>12</v>
      </c>
      <c r="H1854">
        <f t="shared" si="115"/>
        <v>37</v>
      </c>
      <c r="I1854">
        <v>0</v>
      </c>
      <c r="J1854" s="7">
        <v>20420.599999999999</v>
      </c>
      <c r="K1854" t="s">
        <v>12</v>
      </c>
      <c r="L1854" t="s">
        <v>11</v>
      </c>
      <c r="M1854" t="s">
        <v>41</v>
      </c>
    </row>
    <row r="1855" spans="1:13" x14ac:dyDescent="0.25">
      <c r="A1855" t="s">
        <v>1885</v>
      </c>
      <c r="B1855">
        <v>1962</v>
      </c>
      <c r="C1855">
        <f t="shared" si="113"/>
        <v>10</v>
      </c>
      <c r="D1855" t="str">
        <f t="shared" si="114"/>
        <v>18-10-1962</v>
      </c>
      <c r="E1855" t="s">
        <v>36</v>
      </c>
      <c r="F1855" s="14" t="str">
        <f t="shared" si="112"/>
        <v>18-Oct-1962</v>
      </c>
      <c r="G1855">
        <v>18</v>
      </c>
      <c r="H1855">
        <f t="shared" si="115"/>
        <v>60</v>
      </c>
      <c r="I1855">
        <v>0</v>
      </c>
      <c r="J1855" s="7">
        <v>20446.849999999999</v>
      </c>
      <c r="K1855" t="s">
        <v>11</v>
      </c>
      <c r="L1855" t="s">
        <v>16</v>
      </c>
      <c r="M1855" t="s">
        <v>23</v>
      </c>
    </row>
    <row r="1856" spans="1:13" x14ac:dyDescent="0.25">
      <c r="A1856" t="s">
        <v>1886</v>
      </c>
      <c r="B1856">
        <v>1969</v>
      </c>
      <c r="C1856">
        <f t="shared" si="113"/>
        <v>10</v>
      </c>
      <c r="D1856" t="str">
        <f t="shared" si="114"/>
        <v>13-10-1969</v>
      </c>
      <c r="E1856" t="s">
        <v>36</v>
      </c>
      <c r="F1856" s="14" t="str">
        <f t="shared" si="112"/>
        <v>13-Oct-1969</v>
      </c>
      <c r="G1856">
        <v>13</v>
      </c>
      <c r="H1856">
        <f t="shared" si="115"/>
        <v>53</v>
      </c>
      <c r="I1856">
        <v>3</v>
      </c>
      <c r="J1856" s="7">
        <v>20463</v>
      </c>
      <c r="K1856" t="s">
        <v>11</v>
      </c>
      <c r="L1856" t="s">
        <v>11</v>
      </c>
      <c r="M1856" t="s">
        <v>13</v>
      </c>
    </row>
    <row r="1857" spans="1:13" x14ac:dyDescent="0.25">
      <c r="A1857" t="s">
        <v>1887</v>
      </c>
      <c r="B1857">
        <v>1966</v>
      </c>
      <c r="C1857">
        <f t="shared" si="113"/>
        <v>7</v>
      </c>
      <c r="D1857" t="str">
        <f t="shared" si="114"/>
        <v>9-7-1966</v>
      </c>
      <c r="E1857" t="s">
        <v>10</v>
      </c>
      <c r="F1857" s="14" t="str">
        <f t="shared" si="112"/>
        <v>9-Jul-1966</v>
      </c>
      <c r="G1857">
        <v>9</v>
      </c>
      <c r="H1857">
        <f t="shared" si="115"/>
        <v>56</v>
      </c>
      <c r="I1857">
        <v>0</v>
      </c>
      <c r="J1857" s="7">
        <v>20568.32</v>
      </c>
      <c r="K1857" t="s">
        <v>12</v>
      </c>
      <c r="L1857" t="s">
        <v>11</v>
      </c>
      <c r="M1857" t="s">
        <v>23</v>
      </c>
    </row>
    <row r="1858" spans="1:13" x14ac:dyDescent="0.25">
      <c r="A1858" t="s">
        <v>1888</v>
      </c>
      <c r="B1858">
        <v>1967</v>
      </c>
      <c r="C1858">
        <f t="shared" si="113"/>
        <v>12</v>
      </c>
      <c r="D1858" t="str">
        <f t="shared" si="114"/>
        <v>17-12-1967</v>
      </c>
      <c r="E1858" t="s">
        <v>30</v>
      </c>
      <c r="F1858" s="14" t="str">
        <f t="shared" ref="F1858:F1921" si="116">CONCATENATE(G1858,"-",E1858,"-",B1858)</f>
        <v>17-Dec-1967</v>
      </c>
      <c r="G1858">
        <v>17</v>
      </c>
      <c r="H1858">
        <f t="shared" si="115"/>
        <v>55</v>
      </c>
      <c r="I1858">
        <v>0</v>
      </c>
      <c r="J1858" s="7">
        <v>20630.28</v>
      </c>
      <c r="K1858" t="s">
        <v>11</v>
      </c>
      <c r="L1858" t="s">
        <v>12</v>
      </c>
      <c r="M1858" t="s">
        <v>41</v>
      </c>
    </row>
    <row r="1859" spans="1:13" x14ac:dyDescent="0.25">
      <c r="A1859" t="s">
        <v>1889</v>
      </c>
      <c r="B1859">
        <v>1965</v>
      </c>
      <c r="C1859">
        <f t="shared" ref="C1859:C1922" si="117">MONTH(DATEVALUE(F1859))</f>
        <v>8</v>
      </c>
      <c r="D1859" t="str">
        <f t="shared" ref="D1859:D1922" si="118">CONCATENATE(G1859,"-",C1859,"-",B1859)</f>
        <v>1-8-1965</v>
      </c>
      <c r="E1859" t="s">
        <v>34</v>
      </c>
      <c r="F1859" s="14" t="str">
        <f t="shared" si="116"/>
        <v>1-Aug-1965</v>
      </c>
      <c r="G1859">
        <v>1</v>
      </c>
      <c r="H1859">
        <f t="shared" si="115"/>
        <v>57</v>
      </c>
      <c r="I1859">
        <v>0</v>
      </c>
      <c r="J1859" s="7">
        <v>20709.02</v>
      </c>
      <c r="K1859" t="s">
        <v>12</v>
      </c>
      <c r="L1859" t="s">
        <v>11</v>
      </c>
      <c r="M1859" t="s">
        <v>165</v>
      </c>
    </row>
    <row r="1860" spans="1:13" x14ac:dyDescent="0.25">
      <c r="A1860" t="s">
        <v>1890</v>
      </c>
      <c r="B1860">
        <v>1992</v>
      </c>
      <c r="C1860">
        <f t="shared" si="117"/>
        <v>9</v>
      </c>
      <c r="D1860" t="str">
        <f t="shared" si="118"/>
        <v>14-9-1992</v>
      </c>
      <c r="E1860" t="s">
        <v>20</v>
      </c>
      <c r="F1860" s="14" t="str">
        <f t="shared" si="116"/>
        <v>14-Sep-1992</v>
      </c>
      <c r="G1860">
        <v>14</v>
      </c>
      <c r="H1860">
        <f t="shared" si="115"/>
        <v>30</v>
      </c>
      <c r="I1860">
        <v>3</v>
      </c>
      <c r="J1860" s="7">
        <v>20745.990000000002</v>
      </c>
      <c r="K1860" t="s">
        <v>12</v>
      </c>
      <c r="L1860" t="s">
        <v>16</v>
      </c>
      <c r="M1860" t="s">
        <v>23</v>
      </c>
    </row>
    <row r="1861" spans="1:13" x14ac:dyDescent="0.25">
      <c r="A1861" t="s">
        <v>1891</v>
      </c>
      <c r="B1861">
        <v>1986</v>
      </c>
      <c r="C1861">
        <f t="shared" si="117"/>
        <v>8</v>
      </c>
      <c r="D1861" t="str">
        <f t="shared" si="118"/>
        <v>4-8-1986</v>
      </c>
      <c r="E1861" t="s">
        <v>34</v>
      </c>
      <c r="F1861" s="14" t="str">
        <f t="shared" si="116"/>
        <v>4-Aug-1986</v>
      </c>
      <c r="G1861">
        <v>4</v>
      </c>
      <c r="H1861">
        <f t="shared" ref="H1861:H1924" si="119">DATEDIF(F1861,$P$2,"Y")</f>
        <v>36</v>
      </c>
      <c r="I1861">
        <v>1</v>
      </c>
      <c r="J1861" s="7">
        <v>20773.63</v>
      </c>
      <c r="K1861" t="s">
        <v>11</v>
      </c>
      <c r="L1861" t="s">
        <v>12</v>
      </c>
      <c r="M1861" t="s">
        <v>355</v>
      </c>
    </row>
    <row r="1862" spans="1:13" x14ac:dyDescent="0.25">
      <c r="A1862" t="s">
        <v>1892</v>
      </c>
      <c r="B1862">
        <v>1967</v>
      </c>
      <c r="C1862">
        <f t="shared" si="117"/>
        <v>9</v>
      </c>
      <c r="D1862" t="str">
        <f t="shared" si="118"/>
        <v>8-9-1967</v>
      </c>
      <c r="E1862" t="s">
        <v>20</v>
      </c>
      <c r="F1862" s="14" t="str">
        <f t="shared" si="116"/>
        <v>8-Sep-1967</v>
      </c>
      <c r="G1862">
        <v>8</v>
      </c>
      <c r="H1862">
        <f t="shared" si="119"/>
        <v>55</v>
      </c>
      <c r="I1862">
        <v>0</v>
      </c>
      <c r="J1862" s="7">
        <v>20781.490000000002</v>
      </c>
      <c r="K1862" t="s">
        <v>11</v>
      </c>
      <c r="L1862" t="s">
        <v>12</v>
      </c>
      <c r="M1862" t="s">
        <v>13</v>
      </c>
    </row>
    <row r="1863" spans="1:13" x14ac:dyDescent="0.25">
      <c r="A1863" t="s">
        <v>1893</v>
      </c>
      <c r="B1863">
        <v>1975</v>
      </c>
      <c r="C1863">
        <f t="shared" si="117"/>
        <v>12</v>
      </c>
      <c r="D1863" t="str">
        <f t="shared" si="118"/>
        <v>8-12-1975</v>
      </c>
      <c r="E1863" t="s">
        <v>30</v>
      </c>
      <c r="F1863" s="14" t="str">
        <f t="shared" si="116"/>
        <v>8-Dec-1975</v>
      </c>
      <c r="G1863">
        <v>8</v>
      </c>
      <c r="H1863">
        <f t="shared" si="119"/>
        <v>47</v>
      </c>
      <c r="I1863">
        <v>0</v>
      </c>
      <c r="J1863" s="7">
        <v>20878.78</v>
      </c>
      <c r="K1863" t="s">
        <v>11</v>
      </c>
      <c r="L1863" t="s">
        <v>16</v>
      </c>
      <c r="M1863" t="s">
        <v>246</v>
      </c>
    </row>
    <row r="1864" spans="1:13" x14ac:dyDescent="0.25">
      <c r="A1864" t="s">
        <v>1894</v>
      </c>
      <c r="B1864">
        <v>1964</v>
      </c>
      <c r="C1864">
        <f t="shared" si="117"/>
        <v>11</v>
      </c>
      <c r="D1864" t="str">
        <f t="shared" si="118"/>
        <v>19-11-1964</v>
      </c>
      <c r="E1864" t="s">
        <v>15</v>
      </c>
      <c r="F1864" s="14" t="str">
        <f t="shared" si="116"/>
        <v>19-Nov-1964</v>
      </c>
      <c r="G1864">
        <v>19</v>
      </c>
      <c r="H1864">
        <f t="shared" si="119"/>
        <v>58</v>
      </c>
      <c r="I1864">
        <v>0</v>
      </c>
      <c r="J1864" s="7">
        <v>20893.060000000001</v>
      </c>
      <c r="K1864" t="s">
        <v>11</v>
      </c>
      <c r="L1864" t="s">
        <v>12</v>
      </c>
      <c r="M1864" t="s">
        <v>23</v>
      </c>
    </row>
    <row r="1865" spans="1:13" x14ac:dyDescent="0.25">
      <c r="A1865" t="s">
        <v>1895</v>
      </c>
      <c r="B1865">
        <v>1987</v>
      </c>
      <c r="C1865">
        <f t="shared" si="117"/>
        <v>11</v>
      </c>
      <c r="D1865" t="str">
        <f t="shared" si="118"/>
        <v>27-11-1987</v>
      </c>
      <c r="E1865" t="s">
        <v>15</v>
      </c>
      <c r="F1865" s="14" t="str">
        <f t="shared" si="116"/>
        <v>27-Nov-1987</v>
      </c>
      <c r="G1865">
        <v>27</v>
      </c>
      <c r="H1865">
        <f t="shared" si="119"/>
        <v>35</v>
      </c>
      <c r="I1865">
        <v>2</v>
      </c>
      <c r="J1865" s="7">
        <v>20984.09</v>
      </c>
      <c r="K1865" t="s">
        <v>11</v>
      </c>
      <c r="L1865" t="s">
        <v>11</v>
      </c>
      <c r="M1865" t="s">
        <v>163</v>
      </c>
    </row>
    <row r="1866" spans="1:13" x14ac:dyDescent="0.25">
      <c r="A1866" t="s">
        <v>1896</v>
      </c>
      <c r="B1866">
        <v>1983</v>
      </c>
      <c r="C1866">
        <f t="shared" si="117"/>
        <v>7</v>
      </c>
      <c r="D1866" t="str">
        <f t="shared" si="118"/>
        <v>2-7-1983</v>
      </c>
      <c r="E1866" t="s">
        <v>10</v>
      </c>
      <c r="F1866" s="14" t="str">
        <f t="shared" si="116"/>
        <v>2-Jul-1983</v>
      </c>
      <c r="G1866">
        <v>2</v>
      </c>
      <c r="H1866">
        <f t="shared" si="119"/>
        <v>39</v>
      </c>
      <c r="I1866">
        <v>1</v>
      </c>
      <c r="J1866" s="7">
        <v>21082.16</v>
      </c>
      <c r="K1866" t="s">
        <v>12</v>
      </c>
      <c r="L1866" t="s">
        <v>11</v>
      </c>
      <c r="M1866" t="s">
        <v>41</v>
      </c>
    </row>
    <row r="1867" spans="1:13" x14ac:dyDescent="0.25">
      <c r="A1867" t="s">
        <v>1897</v>
      </c>
      <c r="B1867">
        <v>1977</v>
      </c>
      <c r="C1867">
        <f t="shared" si="117"/>
        <v>11</v>
      </c>
      <c r="D1867" t="str">
        <f t="shared" si="118"/>
        <v>23-11-1977</v>
      </c>
      <c r="E1867" t="s">
        <v>15</v>
      </c>
      <c r="F1867" s="14" t="str">
        <f t="shared" si="116"/>
        <v>23-Nov-1977</v>
      </c>
      <c r="G1867">
        <v>23</v>
      </c>
      <c r="H1867">
        <f t="shared" si="119"/>
        <v>45</v>
      </c>
      <c r="I1867">
        <v>2</v>
      </c>
      <c r="J1867" s="7">
        <v>21098.55</v>
      </c>
      <c r="K1867" t="s">
        <v>12</v>
      </c>
      <c r="L1867" t="s">
        <v>12</v>
      </c>
      <c r="M1867" t="s">
        <v>23</v>
      </c>
    </row>
    <row r="1868" spans="1:13" x14ac:dyDescent="0.25">
      <c r="A1868" t="s">
        <v>1898</v>
      </c>
      <c r="B1868">
        <v>1969</v>
      </c>
      <c r="C1868">
        <f t="shared" si="117"/>
        <v>8</v>
      </c>
      <c r="D1868" t="str">
        <f t="shared" si="118"/>
        <v>26-8-1969</v>
      </c>
      <c r="E1868" t="s">
        <v>34</v>
      </c>
      <c r="F1868" s="14" t="str">
        <f t="shared" si="116"/>
        <v>26-Aug-1969</v>
      </c>
      <c r="G1868">
        <v>26</v>
      </c>
      <c r="H1868">
        <f t="shared" si="119"/>
        <v>53</v>
      </c>
      <c r="I1868">
        <v>0</v>
      </c>
      <c r="J1868" s="7">
        <v>21195.82</v>
      </c>
      <c r="K1868" t="s">
        <v>12</v>
      </c>
      <c r="L1868" t="s">
        <v>16</v>
      </c>
      <c r="M1868" t="s">
        <v>13</v>
      </c>
    </row>
    <row r="1869" spans="1:13" x14ac:dyDescent="0.25">
      <c r="A1869" t="s">
        <v>1899</v>
      </c>
      <c r="B1869">
        <v>1974</v>
      </c>
      <c r="C1869">
        <f t="shared" si="117"/>
        <v>10</v>
      </c>
      <c r="D1869" t="str">
        <f t="shared" si="118"/>
        <v>14-10-1974</v>
      </c>
      <c r="E1869" t="s">
        <v>36</v>
      </c>
      <c r="F1869" s="14" t="str">
        <f t="shared" si="116"/>
        <v>14-Oct-1974</v>
      </c>
      <c r="G1869">
        <v>14</v>
      </c>
      <c r="H1869">
        <f t="shared" si="119"/>
        <v>48</v>
      </c>
      <c r="I1869">
        <v>0</v>
      </c>
      <c r="J1869" s="7">
        <v>21223.68</v>
      </c>
      <c r="K1869" t="s">
        <v>12</v>
      </c>
      <c r="L1869" t="s">
        <v>11</v>
      </c>
      <c r="M1869" t="s">
        <v>13</v>
      </c>
    </row>
    <row r="1870" spans="1:13" x14ac:dyDescent="0.25">
      <c r="A1870" t="s">
        <v>1900</v>
      </c>
      <c r="B1870">
        <v>1974</v>
      </c>
      <c r="C1870">
        <f t="shared" si="117"/>
        <v>9</v>
      </c>
      <c r="D1870" t="str">
        <f t="shared" si="118"/>
        <v>3-9-1974</v>
      </c>
      <c r="E1870" t="s">
        <v>20</v>
      </c>
      <c r="F1870" s="14" t="str">
        <f t="shared" si="116"/>
        <v>3-Sep-1974</v>
      </c>
      <c r="G1870">
        <v>3</v>
      </c>
      <c r="H1870">
        <f t="shared" si="119"/>
        <v>48</v>
      </c>
      <c r="I1870">
        <v>0</v>
      </c>
      <c r="J1870" s="7">
        <v>21232.18</v>
      </c>
      <c r="K1870" t="s">
        <v>12</v>
      </c>
      <c r="L1870" t="s">
        <v>11</v>
      </c>
      <c r="M1870" t="s">
        <v>41</v>
      </c>
    </row>
    <row r="1871" spans="1:13" x14ac:dyDescent="0.25">
      <c r="A1871" t="s">
        <v>1901</v>
      </c>
      <c r="B1871">
        <v>1980</v>
      </c>
      <c r="C1871">
        <f t="shared" si="117"/>
        <v>12</v>
      </c>
      <c r="D1871" t="str">
        <f t="shared" si="118"/>
        <v>10-12-1980</v>
      </c>
      <c r="E1871" t="s">
        <v>30</v>
      </c>
      <c r="F1871" s="14" t="str">
        <f t="shared" si="116"/>
        <v>10-Dec-1980</v>
      </c>
      <c r="G1871">
        <v>10</v>
      </c>
      <c r="H1871">
        <f t="shared" si="119"/>
        <v>42</v>
      </c>
      <c r="I1871">
        <v>2</v>
      </c>
      <c r="J1871" s="7">
        <v>21259.38</v>
      </c>
      <c r="K1871" t="s">
        <v>12</v>
      </c>
      <c r="L1871" t="s">
        <v>12</v>
      </c>
      <c r="M1871" t="s">
        <v>165</v>
      </c>
    </row>
    <row r="1872" spans="1:13" x14ac:dyDescent="0.25">
      <c r="A1872" t="s">
        <v>1902</v>
      </c>
      <c r="B1872">
        <v>2004</v>
      </c>
      <c r="C1872">
        <f t="shared" si="117"/>
        <v>8</v>
      </c>
      <c r="D1872" t="str">
        <f t="shared" si="118"/>
        <v>4-8-2004</v>
      </c>
      <c r="E1872" t="s">
        <v>34</v>
      </c>
      <c r="F1872" s="14" t="str">
        <f t="shared" si="116"/>
        <v>4-Aug-2004</v>
      </c>
      <c r="G1872">
        <v>4</v>
      </c>
      <c r="H1872">
        <f t="shared" si="119"/>
        <v>18</v>
      </c>
      <c r="I1872">
        <v>0</v>
      </c>
      <c r="J1872" s="7">
        <v>21344.85</v>
      </c>
      <c r="K1872" t="s">
        <v>12</v>
      </c>
      <c r="L1872" t="s">
        <v>16</v>
      </c>
      <c r="M1872" t="s">
        <v>246</v>
      </c>
    </row>
    <row r="1873" spans="1:13" x14ac:dyDescent="0.25">
      <c r="A1873" t="s">
        <v>1903</v>
      </c>
      <c r="B1873">
        <v>1980</v>
      </c>
      <c r="C1873">
        <f t="shared" si="117"/>
        <v>9</v>
      </c>
      <c r="D1873" t="str">
        <f t="shared" si="118"/>
        <v>4-9-1980</v>
      </c>
      <c r="E1873" t="s">
        <v>20</v>
      </c>
      <c r="F1873" s="14" t="str">
        <f t="shared" si="116"/>
        <v>4-Sep-1980</v>
      </c>
      <c r="G1873">
        <v>4</v>
      </c>
      <c r="H1873">
        <f t="shared" si="119"/>
        <v>42</v>
      </c>
      <c r="I1873">
        <v>0</v>
      </c>
      <c r="J1873" s="7">
        <v>21348.71</v>
      </c>
      <c r="K1873" t="s">
        <v>11</v>
      </c>
      <c r="L1873" t="s">
        <v>16</v>
      </c>
      <c r="M1873" t="s">
        <v>23</v>
      </c>
    </row>
    <row r="1874" spans="1:13" x14ac:dyDescent="0.25">
      <c r="A1874" t="s">
        <v>1904</v>
      </c>
      <c r="B1874">
        <v>1990</v>
      </c>
      <c r="C1874">
        <f t="shared" si="117"/>
        <v>11</v>
      </c>
      <c r="D1874" t="str">
        <f t="shared" si="118"/>
        <v>21-11-1990</v>
      </c>
      <c r="E1874" t="s">
        <v>15</v>
      </c>
      <c r="F1874" s="14" t="str">
        <f t="shared" si="116"/>
        <v>21-Nov-1990</v>
      </c>
      <c r="G1874">
        <v>21</v>
      </c>
      <c r="H1874">
        <f t="shared" si="119"/>
        <v>32</v>
      </c>
      <c r="I1874">
        <v>4</v>
      </c>
      <c r="J1874" s="7">
        <v>21472.48</v>
      </c>
      <c r="K1874" t="s">
        <v>11</v>
      </c>
      <c r="L1874" t="s">
        <v>11</v>
      </c>
      <c r="M1874" t="s">
        <v>23</v>
      </c>
    </row>
    <row r="1875" spans="1:13" x14ac:dyDescent="0.25">
      <c r="A1875" t="s">
        <v>1905</v>
      </c>
      <c r="B1875">
        <v>1999</v>
      </c>
      <c r="C1875">
        <f t="shared" si="117"/>
        <v>6</v>
      </c>
      <c r="D1875" t="str">
        <f t="shared" si="118"/>
        <v>12-6-1999</v>
      </c>
      <c r="E1875" t="s">
        <v>18</v>
      </c>
      <c r="F1875" s="14" t="str">
        <f t="shared" si="116"/>
        <v>12-Jun-1999</v>
      </c>
      <c r="G1875">
        <v>12</v>
      </c>
      <c r="H1875">
        <f t="shared" si="119"/>
        <v>23</v>
      </c>
      <c r="I1875">
        <v>0</v>
      </c>
      <c r="J1875" s="7">
        <v>21595.38</v>
      </c>
      <c r="K1875" t="s">
        <v>11</v>
      </c>
      <c r="L1875" t="s">
        <v>12</v>
      </c>
      <c r="M1875" t="s">
        <v>23</v>
      </c>
    </row>
    <row r="1876" spans="1:13" x14ac:dyDescent="0.25">
      <c r="A1876" t="s">
        <v>1906</v>
      </c>
      <c r="B1876">
        <v>1983</v>
      </c>
      <c r="C1876">
        <f t="shared" si="117"/>
        <v>12</v>
      </c>
      <c r="D1876" t="str">
        <f t="shared" si="118"/>
        <v>25-12-1983</v>
      </c>
      <c r="E1876" t="s">
        <v>30</v>
      </c>
      <c r="F1876" s="14" t="str">
        <f t="shared" si="116"/>
        <v>25-Dec-1983</v>
      </c>
      <c r="G1876">
        <v>25</v>
      </c>
      <c r="H1876">
        <f t="shared" si="119"/>
        <v>39</v>
      </c>
      <c r="I1876">
        <v>3</v>
      </c>
      <c r="J1876" s="7">
        <v>21659.93</v>
      </c>
      <c r="K1876" t="s">
        <v>12</v>
      </c>
      <c r="L1876" t="s">
        <v>12</v>
      </c>
      <c r="M1876" t="s">
        <v>246</v>
      </c>
    </row>
    <row r="1877" spans="1:13" x14ac:dyDescent="0.25">
      <c r="A1877" t="s">
        <v>1907</v>
      </c>
      <c r="B1877">
        <v>1962</v>
      </c>
      <c r="C1877">
        <f t="shared" si="117"/>
        <v>11</v>
      </c>
      <c r="D1877" t="str">
        <f t="shared" si="118"/>
        <v>16-11-1962</v>
      </c>
      <c r="E1877" t="s">
        <v>15</v>
      </c>
      <c r="F1877" s="14" t="str">
        <f t="shared" si="116"/>
        <v>16-Nov-1962</v>
      </c>
      <c r="G1877">
        <v>16</v>
      </c>
      <c r="H1877">
        <f t="shared" si="119"/>
        <v>60</v>
      </c>
      <c r="I1877">
        <v>0</v>
      </c>
      <c r="J1877" s="7">
        <v>21661.16</v>
      </c>
      <c r="K1877" t="s">
        <v>11</v>
      </c>
      <c r="L1877" t="s">
        <v>11</v>
      </c>
      <c r="M1877" t="s">
        <v>23</v>
      </c>
    </row>
    <row r="1878" spans="1:13" x14ac:dyDescent="0.25">
      <c r="A1878" t="s">
        <v>1908</v>
      </c>
      <c r="B1878">
        <v>1976</v>
      </c>
      <c r="C1878">
        <f t="shared" si="117"/>
        <v>7</v>
      </c>
      <c r="D1878" t="str">
        <f t="shared" si="118"/>
        <v>18-7-1976</v>
      </c>
      <c r="E1878" t="s">
        <v>10</v>
      </c>
      <c r="F1878" s="14" t="str">
        <f t="shared" si="116"/>
        <v>18-Jul-1976</v>
      </c>
      <c r="G1878">
        <v>18</v>
      </c>
      <c r="H1878">
        <f t="shared" si="119"/>
        <v>46</v>
      </c>
      <c r="I1878">
        <v>1</v>
      </c>
      <c r="J1878" s="7">
        <v>21677.279999999999</v>
      </c>
      <c r="K1878" t="s">
        <v>12</v>
      </c>
      <c r="L1878" t="s">
        <v>16</v>
      </c>
      <c r="M1878" t="s">
        <v>23</v>
      </c>
    </row>
    <row r="1879" spans="1:13" x14ac:dyDescent="0.25">
      <c r="A1879" t="s">
        <v>1909</v>
      </c>
      <c r="B1879">
        <v>1979</v>
      </c>
      <c r="C1879">
        <f t="shared" si="117"/>
        <v>9</v>
      </c>
      <c r="D1879" t="str">
        <f t="shared" si="118"/>
        <v>20-9-1979</v>
      </c>
      <c r="E1879" t="s">
        <v>20</v>
      </c>
      <c r="F1879" s="14" t="str">
        <f t="shared" si="116"/>
        <v>20-Sep-1979</v>
      </c>
      <c r="G1879">
        <v>20</v>
      </c>
      <c r="H1879">
        <f t="shared" si="119"/>
        <v>43</v>
      </c>
      <c r="I1879">
        <v>1</v>
      </c>
      <c r="J1879" s="7">
        <v>21771.34</v>
      </c>
      <c r="K1879" t="s">
        <v>12</v>
      </c>
      <c r="L1879" t="s">
        <v>16</v>
      </c>
      <c r="M1879" t="s">
        <v>246</v>
      </c>
    </row>
    <row r="1880" spans="1:13" x14ac:dyDescent="0.25">
      <c r="A1880" t="s">
        <v>1910</v>
      </c>
      <c r="B1880">
        <v>1979</v>
      </c>
      <c r="C1880">
        <f t="shared" si="117"/>
        <v>9</v>
      </c>
      <c r="D1880" t="str">
        <f t="shared" si="118"/>
        <v>28-9-1979</v>
      </c>
      <c r="E1880" t="s">
        <v>20</v>
      </c>
      <c r="F1880" s="14" t="str">
        <f t="shared" si="116"/>
        <v>28-Sep-1979</v>
      </c>
      <c r="G1880">
        <v>28</v>
      </c>
      <c r="H1880">
        <f t="shared" si="119"/>
        <v>43</v>
      </c>
      <c r="I1880">
        <v>0</v>
      </c>
      <c r="J1880" s="7">
        <v>21774.32</v>
      </c>
      <c r="K1880" t="s">
        <v>12</v>
      </c>
      <c r="L1880" t="s">
        <v>11</v>
      </c>
      <c r="M1880" t="s">
        <v>23</v>
      </c>
    </row>
    <row r="1881" spans="1:13" x14ac:dyDescent="0.25">
      <c r="A1881" t="s">
        <v>1911</v>
      </c>
      <c r="B1881">
        <v>1963</v>
      </c>
      <c r="C1881">
        <f t="shared" si="117"/>
        <v>8</v>
      </c>
      <c r="D1881" t="str">
        <f t="shared" si="118"/>
        <v>27-8-1963</v>
      </c>
      <c r="E1881" t="s">
        <v>34</v>
      </c>
      <c r="F1881" s="14" t="str">
        <f t="shared" si="116"/>
        <v>27-Aug-1963</v>
      </c>
      <c r="G1881">
        <v>27</v>
      </c>
      <c r="H1881">
        <f t="shared" si="119"/>
        <v>59</v>
      </c>
      <c r="I1881">
        <v>0</v>
      </c>
      <c r="J1881" s="7">
        <v>21797</v>
      </c>
      <c r="K1881" t="s">
        <v>12</v>
      </c>
      <c r="L1881" t="s">
        <v>16</v>
      </c>
      <c r="M1881" t="s">
        <v>41</v>
      </c>
    </row>
    <row r="1882" spans="1:13" x14ac:dyDescent="0.25">
      <c r="A1882" t="s">
        <v>1912</v>
      </c>
      <c r="B1882">
        <v>1979</v>
      </c>
      <c r="C1882">
        <f t="shared" si="117"/>
        <v>8</v>
      </c>
      <c r="D1882" t="str">
        <f t="shared" si="118"/>
        <v>17-8-1979</v>
      </c>
      <c r="E1882" t="s">
        <v>34</v>
      </c>
      <c r="F1882" s="14" t="str">
        <f t="shared" si="116"/>
        <v>17-Aug-1979</v>
      </c>
      <c r="G1882">
        <v>17</v>
      </c>
      <c r="H1882">
        <f t="shared" si="119"/>
        <v>43</v>
      </c>
      <c r="I1882">
        <v>2</v>
      </c>
      <c r="J1882" s="7">
        <v>21880.82</v>
      </c>
      <c r="K1882" t="s">
        <v>12</v>
      </c>
      <c r="L1882" t="s">
        <v>16</v>
      </c>
      <c r="M1882" t="s">
        <v>23</v>
      </c>
    </row>
    <row r="1883" spans="1:13" x14ac:dyDescent="0.25">
      <c r="A1883" t="s">
        <v>1913</v>
      </c>
      <c r="B1883">
        <v>2003</v>
      </c>
      <c r="C1883">
        <f t="shared" si="117"/>
        <v>9</v>
      </c>
      <c r="D1883" t="str">
        <f t="shared" si="118"/>
        <v>28-9-2003</v>
      </c>
      <c r="E1883" t="s">
        <v>20</v>
      </c>
      <c r="F1883" s="14" t="str">
        <f t="shared" si="116"/>
        <v>28-Sep-2003</v>
      </c>
      <c r="G1883">
        <v>28</v>
      </c>
      <c r="H1883">
        <f t="shared" si="119"/>
        <v>19</v>
      </c>
      <c r="I1883">
        <v>0</v>
      </c>
      <c r="J1883" s="7">
        <v>21882.400000000001</v>
      </c>
      <c r="K1883" t="s">
        <v>11</v>
      </c>
      <c r="L1883" t="s">
        <v>16</v>
      </c>
      <c r="M1883" t="s">
        <v>41</v>
      </c>
    </row>
    <row r="1884" spans="1:13" x14ac:dyDescent="0.25">
      <c r="A1884" t="s">
        <v>1914</v>
      </c>
      <c r="B1884">
        <v>1975</v>
      </c>
      <c r="C1884">
        <f t="shared" si="117"/>
        <v>12</v>
      </c>
      <c r="D1884" t="str">
        <f t="shared" si="118"/>
        <v>19-12-1975</v>
      </c>
      <c r="E1884" t="s">
        <v>30</v>
      </c>
      <c r="F1884" s="14" t="str">
        <f t="shared" si="116"/>
        <v>19-Dec-1975</v>
      </c>
      <c r="G1884">
        <v>19</v>
      </c>
      <c r="H1884">
        <f t="shared" si="119"/>
        <v>47</v>
      </c>
      <c r="I1884">
        <v>1</v>
      </c>
      <c r="J1884" s="7">
        <v>21978.68</v>
      </c>
      <c r="K1884" t="s">
        <v>12</v>
      </c>
      <c r="L1884" t="s">
        <v>12</v>
      </c>
      <c r="M1884" t="s">
        <v>13</v>
      </c>
    </row>
    <row r="1885" spans="1:13" x14ac:dyDescent="0.25">
      <c r="A1885" t="s">
        <v>1915</v>
      </c>
      <c r="B1885">
        <v>1989</v>
      </c>
      <c r="C1885">
        <f t="shared" si="117"/>
        <v>10</v>
      </c>
      <c r="D1885" t="str">
        <f t="shared" si="118"/>
        <v>14-10-1989</v>
      </c>
      <c r="E1885" t="s">
        <v>36</v>
      </c>
      <c r="F1885" s="14" t="str">
        <f t="shared" si="116"/>
        <v>14-Oct-1989</v>
      </c>
      <c r="G1885">
        <v>14</v>
      </c>
      <c r="H1885">
        <f t="shared" si="119"/>
        <v>33</v>
      </c>
      <c r="I1885">
        <v>0</v>
      </c>
      <c r="J1885" s="7">
        <v>21984.47</v>
      </c>
      <c r="K1885" t="s">
        <v>12</v>
      </c>
      <c r="L1885" t="s">
        <v>16</v>
      </c>
      <c r="M1885" t="s">
        <v>23</v>
      </c>
    </row>
    <row r="1886" spans="1:13" x14ac:dyDescent="0.25">
      <c r="A1886" t="s">
        <v>1916</v>
      </c>
      <c r="B1886">
        <v>2001</v>
      </c>
      <c r="C1886">
        <f t="shared" si="117"/>
        <v>8</v>
      </c>
      <c r="D1886" t="str">
        <f t="shared" si="118"/>
        <v>28-8-2001</v>
      </c>
      <c r="E1886" t="s">
        <v>34</v>
      </c>
      <c r="F1886" s="14" t="str">
        <f t="shared" si="116"/>
        <v>28-Aug-2001</v>
      </c>
      <c r="G1886">
        <v>28</v>
      </c>
      <c r="H1886">
        <f t="shared" si="119"/>
        <v>21</v>
      </c>
      <c r="I1886">
        <v>0</v>
      </c>
      <c r="J1886" s="7">
        <v>22097.62</v>
      </c>
      <c r="K1886" t="s">
        <v>12</v>
      </c>
      <c r="L1886" t="s">
        <v>16</v>
      </c>
      <c r="M1886" t="s">
        <v>41</v>
      </c>
    </row>
    <row r="1887" spans="1:13" x14ac:dyDescent="0.25">
      <c r="A1887" t="s">
        <v>1917</v>
      </c>
      <c r="B1887">
        <v>1980</v>
      </c>
      <c r="C1887">
        <f t="shared" si="117"/>
        <v>9</v>
      </c>
      <c r="D1887" t="str">
        <f t="shared" si="118"/>
        <v>12-9-1980</v>
      </c>
      <c r="E1887" t="s">
        <v>20</v>
      </c>
      <c r="F1887" s="14" t="str">
        <f t="shared" si="116"/>
        <v>12-Sep-1980</v>
      </c>
      <c r="G1887">
        <v>12</v>
      </c>
      <c r="H1887">
        <f t="shared" si="119"/>
        <v>42</v>
      </c>
      <c r="I1887">
        <v>0</v>
      </c>
      <c r="J1887" s="7">
        <v>22144.03</v>
      </c>
      <c r="K1887" t="s">
        <v>11</v>
      </c>
      <c r="L1887" t="s">
        <v>11</v>
      </c>
      <c r="M1887" t="s">
        <v>41</v>
      </c>
    </row>
    <row r="1888" spans="1:13" x14ac:dyDescent="0.25">
      <c r="A1888" t="s">
        <v>1918</v>
      </c>
      <c r="B1888">
        <v>1965</v>
      </c>
      <c r="C1888">
        <f t="shared" si="117"/>
        <v>8</v>
      </c>
      <c r="D1888" t="str">
        <f t="shared" si="118"/>
        <v>24-8-1965</v>
      </c>
      <c r="E1888" t="s">
        <v>34</v>
      </c>
      <c r="F1888" s="14" t="str">
        <f t="shared" si="116"/>
        <v>24-Aug-1965</v>
      </c>
      <c r="G1888">
        <v>24</v>
      </c>
      <c r="H1888">
        <f t="shared" si="119"/>
        <v>57</v>
      </c>
      <c r="I1888">
        <v>1</v>
      </c>
      <c r="J1888" s="7">
        <v>22192.44</v>
      </c>
      <c r="K1888" t="s">
        <v>12</v>
      </c>
      <c r="L1888" t="s">
        <v>16</v>
      </c>
      <c r="M1888" t="s">
        <v>13</v>
      </c>
    </row>
    <row r="1889" spans="1:13" x14ac:dyDescent="0.25">
      <c r="A1889" t="s">
        <v>1919</v>
      </c>
      <c r="B1889">
        <v>1971</v>
      </c>
      <c r="C1889">
        <f t="shared" si="117"/>
        <v>6</v>
      </c>
      <c r="D1889" t="str">
        <f t="shared" si="118"/>
        <v>16-6-1971</v>
      </c>
      <c r="E1889" t="s">
        <v>18</v>
      </c>
      <c r="F1889" s="14" t="str">
        <f t="shared" si="116"/>
        <v>16-Jun-1971</v>
      </c>
      <c r="G1889">
        <v>16</v>
      </c>
      <c r="H1889">
        <f t="shared" si="119"/>
        <v>51</v>
      </c>
      <c r="I1889">
        <v>1</v>
      </c>
      <c r="J1889" s="7">
        <v>22218.11</v>
      </c>
      <c r="K1889" t="s">
        <v>11</v>
      </c>
      <c r="L1889" t="s">
        <v>12</v>
      </c>
      <c r="M1889" t="s">
        <v>13</v>
      </c>
    </row>
    <row r="1890" spans="1:13" x14ac:dyDescent="0.25">
      <c r="A1890" t="s">
        <v>1920</v>
      </c>
      <c r="B1890">
        <v>1982</v>
      </c>
      <c r="C1890">
        <f t="shared" si="117"/>
        <v>12</v>
      </c>
      <c r="D1890" t="str">
        <f t="shared" si="118"/>
        <v>27-12-1982</v>
      </c>
      <c r="E1890" t="s">
        <v>30</v>
      </c>
      <c r="F1890" s="14" t="str">
        <f t="shared" si="116"/>
        <v>27-Dec-1982</v>
      </c>
      <c r="G1890">
        <v>27</v>
      </c>
      <c r="H1890">
        <f t="shared" si="119"/>
        <v>40</v>
      </c>
      <c r="I1890">
        <v>1</v>
      </c>
      <c r="J1890" s="7">
        <v>22331.57</v>
      </c>
      <c r="K1890" t="s">
        <v>11</v>
      </c>
      <c r="L1890" t="s">
        <v>12</v>
      </c>
      <c r="M1890" t="s">
        <v>246</v>
      </c>
    </row>
    <row r="1891" spans="1:13" x14ac:dyDescent="0.25">
      <c r="A1891" t="s">
        <v>1921</v>
      </c>
      <c r="B1891">
        <v>1999</v>
      </c>
      <c r="C1891">
        <f t="shared" si="117"/>
        <v>8</v>
      </c>
      <c r="D1891" t="str">
        <f t="shared" si="118"/>
        <v>26-8-1999</v>
      </c>
      <c r="E1891" t="s">
        <v>34</v>
      </c>
      <c r="F1891" s="14" t="str">
        <f t="shared" si="116"/>
        <v>26-Aug-1999</v>
      </c>
      <c r="G1891">
        <v>26</v>
      </c>
      <c r="H1891">
        <f t="shared" si="119"/>
        <v>23</v>
      </c>
      <c r="I1891">
        <v>2</v>
      </c>
      <c r="J1891" s="7">
        <v>22395.74</v>
      </c>
      <c r="K1891" t="s">
        <v>12</v>
      </c>
      <c r="L1891" t="s">
        <v>11</v>
      </c>
      <c r="M1891" t="s">
        <v>246</v>
      </c>
    </row>
    <row r="1892" spans="1:13" x14ac:dyDescent="0.25">
      <c r="A1892" t="s">
        <v>1922</v>
      </c>
      <c r="B1892">
        <v>1966</v>
      </c>
      <c r="C1892">
        <f t="shared" si="117"/>
        <v>8</v>
      </c>
      <c r="D1892" t="str">
        <f t="shared" si="118"/>
        <v>18-8-1966</v>
      </c>
      <c r="E1892" t="s">
        <v>34</v>
      </c>
      <c r="F1892" s="14" t="str">
        <f t="shared" si="116"/>
        <v>18-Aug-1966</v>
      </c>
      <c r="G1892">
        <v>18</v>
      </c>
      <c r="H1892">
        <f t="shared" si="119"/>
        <v>56</v>
      </c>
      <c r="I1892">
        <v>0</v>
      </c>
      <c r="J1892" s="7">
        <v>22412.65</v>
      </c>
      <c r="K1892" t="s">
        <v>12</v>
      </c>
      <c r="L1892" t="s">
        <v>12</v>
      </c>
      <c r="M1892" t="s">
        <v>275</v>
      </c>
    </row>
    <row r="1893" spans="1:13" x14ac:dyDescent="0.25">
      <c r="A1893" t="s">
        <v>1923</v>
      </c>
      <c r="B1893">
        <v>1983</v>
      </c>
      <c r="C1893">
        <f t="shared" si="117"/>
        <v>12</v>
      </c>
      <c r="D1893" t="str">
        <f t="shared" si="118"/>
        <v>21-12-1983</v>
      </c>
      <c r="E1893" t="s">
        <v>30</v>
      </c>
      <c r="F1893" s="14" t="str">
        <f t="shared" si="116"/>
        <v>21-Dec-1983</v>
      </c>
      <c r="G1893">
        <v>21</v>
      </c>
      <c r="H1893">
        <f t="shared" si="119"/>
        <v>39</v>
      </c>
      <c r="I1893">
        <v>1</v>
      </c>
      <c r="J1893" s="7">
        <v>22462.04</v>
      </c>
      <c r="K1893" t="s">
        <v>12</v>
      </c>
      <c r="L1893" t="s">
        <v>16</v>
      </c>
      <c r="M1893" t="s">
        <v>165</v>
      </c>
    </row>
    <row r="1894" spans="1:13" x14ac:dyDescent="0.25">
      <c r="A1894" t="s">
        <v>1924</v>
      </c>
      <c r="B1894">
        <v>1979</v>
      </c>
      <c r="C1894">
        <f t="shared" si="117"/>
        <v>11</v>
      </c>
      <c r="D1894" t="str">
        <f t="shared" si="118"/>
        <v>14-11-1979</v>
      </c>
      <c r="E1894" t="s">
        <v>15</v>
      </c>
      <c r="F1894" s="14" t="str">
        <f t="shared" si="116"/>
        <v>14-Nov-1979</v>
      </c>
      <c r="G1894">
        <v>14</v>
      </c>
      <c r="H1894">
        <f t="shared" si="119"/>
        <v>43</v>
      </c>
      <c r="I1894">
        <v>2</v>
      </c>
      <c r="J1894" s="7">
        <v>22478.6</v>
      </c>
      <c r="K1894" t="s">
        <v>12</v>
      </c>
      <c r="L1894" t="s">
        <v>11</v>
      </c>
      <c r="M1894" t="s">
        <v>41</v>
      </c>
    </row>
    <row r="1895" spans="1:13" x14ac:dyDescent="0.25">
      <c r="A1895" t="s">
        <v>1925</v>
      </c>
      <c r="B1895">
        <v>2003</v>
      </c>
      <c r="C1895">
        <f t="shared" si="117"/>
        <v>7</v>
      </c>
      <c r="D1895" t="str">
        <f t="shared" si="118"/>
        <v>25-7-2003</v>
      </c>
      <c r="E1895" t="s">
        <v>10</v>
      </c>
      <c r="F1895" s="14" t="str">
        <f t="shared" si="116"/>
        <v>25-Jul-2003</v>
      </c>
      <c r="G1895">
        <v>25</v>
      </c>
      <c r="H1895">
        <f t="shared" si="119"/>
        <v>19</v>
      </c>
      <c r="I1895">
        <v>2</v>
      </c>
      <c r="J1895" s="7">
        <v>22493.66</v>
      </c>
      <c r="K1895" t="s">
        <v>11</v>
      </c>
      <c r="L1895" t="s">
        <v>16</v>
      </c>
      <c r="M1895" t="s">
        <v>23</v>
      </c>
    </row>
    <row r="1896" spans="1:13" x14ac:dyDescent="0.25">
      <c r="A1896" t="s">
        <v>1926</v>
      </c>
      <c r="B1896">
        <v>1970</v>
      </c>
      <c r="C1896">
        <f t="shared" si="117"/>
        <v>11</v>
      </c>
      <c r="D1896" t="str">
        <f t="shared" si="118"/>
        <v>9-11-1970</v>
      </c>
      <c r="E1896" t="s">
        <v>15</v>
      </c>
      <c r="F1896" s="14" t="str">
        <f t="shared" si="116"/>
        <v>9-Nov-1970</v>
      </c>
      <c r="G1896">
        <v>9</v>
      </c>
      <c r="H1896">
        <f t="shared" si="119"/>
        <v>52</v>
      </c>
      <c r="I1896">
        <v>0</v>
      </c>
      <c r="J1896" s="7">
        <v>23045.57</v>
      </c>
      <c r="K1896" t="s">
        <v>11</v>
      </c>
      <c r="L1896" t="s">
        <v>11</v>
      </c>
      <c r="M1896" t="s">
        <v>246</v>
      </c>
    </row>
    <row r="1897" spans="1:13" x14ac:dyDescent="0.25">
      <c r="A1897" t="s">
        <v>1927</v>
      </c>
      <c r="B1897">
        <v>1975</v>
      </c>
      <c r="C1897">
        <f t="shared" si="117"/>
        <v>9</v>
      </c>
      <c r="D1897" t="str">
        <f t="shared" si="118"/>
        <v>9-9-1975</v>
      </c>
      <c r="E1897" t="s">
        <v>20</v>
      </c>
      <c r="F1897" s="14" t="str">
        <f t="shared" si="116"/>
        <v>9-Sep-1975</v>
      </c>
      <c r="G1897">
        <v>9</v>
      </c>
      <c r="H1897">
        <f t="shared" si="119"/>
        <v>47</v>
      </c>
      <c r="I1897">
        <v>0</v>
      </c>
      <c r="J1897" s="7">
        <v>23065.42</v>
      </c>
      <c r="K1897" t="s">
        <v>11</v>
      </c>
      <c r="L1897" t="s">
        <v>11</v>
      </c>
      <c r="M1897" t="s">
        <v>13</v>
      </c>
    </row>
    <row r="1898" spans="1:13" x14ac:dyDescent="0.25">
      <c r="A1898" t="s">
        <v>1928</v>
      </c>
      <c r="B1898">
        <v>2003</v>
      </c>
      <c r="C1898">
        <f t="shared" si="117"/>
        <v>12</v>
      </c>
      <c r="D1898" t="str">
        <f t="shared" si="118"/>
        <v>14-12-2003</v>
      </c>
      <c r="E1898" t="s">
        <v>30</v>
      </c>
      <c r="F1898" s="14" t="str">
        <f t="shared" si="116"/>
        <v>14-Dec-2003</v>
      </c>
      <c r="G1898">
        <v>14</v>
      </c>
      <c r="H1898">
        <f t="shared" si="119"/>
        <v>19</v>
      </c>
      <c r="I1898">
        <v>0</v>
      </c>
      <c r="J1898" s="7">
        <v>23082.959999999999</v>
      </c>
      <c r="K1898" t="s">
        <v>11</v>
      </c>
      <c r="L1898" t="s">
        <v>11</v>
      </c>
      <c r="M1898" t="s">
        <v>41</v>
      </c>
    </row>
    <row r="1899" spans="1:13" x14ac:dyDescent="0.25">
      <c r="A1899" t="s">
        <v>1929</v>
      </c>
      <c r="B1899">
        <v>1997</v>
      </c>
      <c r="C1899">
        <f t="shared" si="117"/>
        <v>8</v>
      </c>
      <c r="D1899" t="str">
        <f t="shared" si="118"/>
        <v>7-8-1997</v>
      </c>
      <c r="E1899" t="s">
        <v>34</v>
      </c>
      <c r="F1899" s="14" t="str">
        <f t="shared" si="116"/>
        <v>7-Aug-1997</v>
      </c>
      <c r="G1899">
        <v>7</v>
      </c>
      <c r="H1899">
        <f t="shared" si="119"/>
        <v>25</v>
      </c>
      <c r="I1899">
        <v>2</v>
      </c>
      <c r="J1899" s="7">
        <v>23241.47</v>
      </c>
      <c r="K1899" t="s">
        <v>11</v>
      </c>
      <c r="L1899" t="s">
        <v>12</v>
      </c>
      <c r="M1899" t="s">
        <v>169</v>
      </c>
    </row>
    <row r="1900" spans="1:13" x14ac:dyDescent="0.25">
      <c r="A1900" t="s">
        <v>1930</v>
      </c>
      <c r="B1900">
        <v>1969</v>
      </c>
      <c r="C1900">
        <f t="shared" si="117"/>
        <v>11</v>
      </c>
      <c r="D1900" t="str">
        <f t="shared" si="118"/>
        <v>14-11-1969</v>
      </c>
      <c r="E1900" t="s">
        <v>15</v>
      </c>
      <c r="F1900" s="14" t="str">
        <f t="shared" si="116"/>
        <v>14-Nov-1969</v>
      </c>
      <c r="G1900">
        <v>14</v>
      </c>
      <c r="H1900">
        <f t="shared" si="119"/>
        <v>53</v>
      </c>
      <c r="I1900">
        <v>1</v>
      </c>
      <c r="J1900" s="7">
        <v>23244.79</v>
      </c>
      <c r="K1900" t="s">
        <v>11</v>
      </c>
      <c r="L1900" t="s">
        <v>12</v>
      </c>
      <c r="M1900" t="s">
        <v>13</v>
      </c>
    </row>
    <row r="1901" spans="1:13" x14ac:dyDescent="0.25">
      <c r="A1901" t="s">
        <v>1931</v>
      </c>
      <c r="B1901">
        <v>1994</v>
      </c>
      <c r="C1901">
        <f t="shared" si="117"/>
        <v>10</v>
      </c>
      <c r="D1901" t="str">
        <f t="shared" si="118"/>
        <v>3-10-1994</v>
      </c>
      <c r="E1901" t="s">
        <v>36</v>
      </c>
      <c r="F1901" s="14" t="str">
        <f t="shared" si="116"/>
        <v>3-Oct-1994</v>
      </c>
      <c r="G1901">
        <v>3</v>
      </c>
      <c r="H1901">
        <f t="shared" si="119"/>
        <v>28</v>
      </c>
      <c r="I1901">
        <v>1</v>
      </c>
      <c r="J1901" s="7">
        <v>23288.93</v>
      </c>
      <c r="K1901" t="s">
        <v>11</v>
      </c>
      <c r="L1901" t="s">
        <v>12</v>
      </c>
      <c r="M1901" t="s">
        <v>246</v>
      </c>
    </row>
    <row r="1902" spans="1:13" x14ac:dyDescent="0.25">
      <c r="A1902" t="s">
        <v>1932</v>
      </c>
      <c r="B1902">
        <v>1973</v>
      </c>
      <c r="C1902">
        <f t="shared" si="117"/>
        <v>10</v>
      </c>
      <c r="D1902" t="str">
        <f t="shared" si="118"/>
        <v>22-10-1973</v>
      </c>
      <c r="E1902" t="s">
        <v>36</v>
      </c>
      <c r="F1902" s="14" t="str">
        <f t="shared" si="116"/>
        <v>22-Oct-1973</v>
      </c>
      <c r="G1902">
        <v>22</v>
      </c>
      <c r="H1902">
        <f t="shared" si="119"/>
        <v>49</v>
      </c>
      <c r="I1902">
        <v>2</v>
      </c>
      <c r="J1902" s="7">
        <v>23306.55</v>
      </c>
      <c r="K1902" t="s">
        <v>11</v>
      </c>
      <c r="L1902" t="s">
        <v>11</v>
      </c>
      <c r="M1902" t="s">
        <v>41</v>
      </c>
    </row>
    <row r="1903" spans="1:13" x14ac:dyDescent="0.25">
      <c r="A1903" t="s">
        <v>1933</v>
      </c>
      <c r="B1903">
        <v>1975</v>
      </c>
      <c r="C1903">
        <f t="shared" si="117"/>
        <v>11</v>
      </c>
      <c r="D1903" t="str">
        <f t="shared" si="118"/>
        <v>13-11-1975</v>
      </c>
      <c r="E1903" t="s">
        <v>15</v>
      </c>
      <c r="F1903" s="14" t="str">
        <f t="shared" si="116"/>
        <v>13-Nov-1975</v>
      </c>
      <c r="G1903">
        <v>13</v>
      </c>
      <c r="H1903">
        <f t="shared" si="119"/>
        <v>47</v>
      </c>
      <c r="I1903">
        <v>1</v>
      </c>
      <c r="J1903" s="7">
        <v>23401.31</v>
      </c>
      <c r="K1903" t="s">
        <v>11</v>
      </c>
      <c r="L1903" t="s">
        <v>12</v>
      </c>
      <c r="M1903" t="s">
        <v>246</v>
      </c>
    </row>
    <row r="1904" spans="1:13" x14ac:dyDescent="0.25">
      <c r="A1904" t="s">
        <v>1934</v>
      </c>
      <c r="B1904">
        <v>1983</v>
      </c>
      <c r="C1904">
        <f t="shared" si="117"/>
        <v>8</v>
      </c>
      <c r="D1904" t="str">
        <f t="shared" si="118"/>
        <v>26-8-1983</v>
      </c>
      <c r="E1904" t="s">
        <v>34</v>
      </c>
      <c r="F1904" s="14" t="str">
        <f t="shared" si="116"/>
        <v>26-Aug-1983</v>
      </c>
      <c r="G1904">
        <v>26</v>
      </c>
      <c r="H1904">
        <f t="shared" si="119"/>
        <v>39</v>
      </c>
      <c r="I1904">
        <v>2</v>
      </c>
      <c r="J1904" s="7">
        <v>23563.02</v>
      </c>
      <c r="K1904" t="s">
        <v>11</v>
      </c>
      <c r="L1904" t="s">
        <v>11</v>
      </c>
      <c r="M1904" t="s">
        <v>13</v>
      </c>
    </row>
    <row r="1905" spans="1:13" x14ac:dyDescent="0.25">
      <c r="A1905" t="s">
        <v>1935</v>
      </c>
      <c r="B1905">
        <v>1974</v>
      </c>
      <c r="C1905">
        <f t="shared" si="117"/>
        <v>6</v>
      </c>
      <c r="D1905" t="str">
        <f t="shared" si="118"/>
        <v>2-6-1974</v>
      </c>
      <c r="E1905" t="s">
        <v>18</v>
      </c>
      <c r="F1905" s="14" t="str">
        <f t="shared" si="116"/>
        <v>2-Jun-1974</v>
      </c>
      <c r="G1905">
        <v>2</v>
      </c>
      <c r="H1905">
        <f t="shared" si="119"/>
        <v>49</v>
      </c>
      <c r="I1905">
        <v>1</v>
      </c>
      <c r="J1905" s="7">
        <v>23568.27</v>
      </c>
      <c r="K1905" t="s">
        <v>11</v>
      </c>
      <c r="L1905" t="s">
        <v>11</v>
      </c>
      <c r="M1905" t="s">
        <v>41</v>
      </c>
    </row>
    <row r="1906" spans="1:13" x14ac:dyDescent="0.25">
      <c r="A1906" t="s">
        <v>1936</v>
      </c>
      <c r="B1906">
        <v>1973</v>
      </c>
      <c r="C1906">
        <f t="shared" si="117"/>
        <v>6</v>
      </c>
      <c r="D1906" t="str">
        <f t="shared" si="118"/>
        <v>27-6-1973</v>
      </c>
      <c r="E1906" t="s">
        <v>18</v>
      </c>
      <c r="F1906" s="14" t="str">
        <f t="shared" si="116"/>
        <v>27-Jun-1973</v>
      </c>
      <c r="G1906">
        <v>27</v>
      </c>
      <c r="H1906">
        <f t="shared" si="119"/>
        <v>49</v>
      </c>
      <c r="I1906">
        <v>2</v>
      </c>
      <c r="J1906" s="7">
        <v>23807.24</v>
      </c>
      <c r="K1906" t="s">
        <v>11</v>
      </c>
      <c r="L1906" t="s">
        <v>12</v>
      </c>
      <c r="M1906" t="s">
        <v>23</v>
      </c>
    </row>
    <row r="1907" spans="1:13" x14ac:dyDescent="0.25">
      <c r="A1907" t="s">
        <v>1937</v>
      </c>
      <c r="B1907">
        <v>1970</v>
      </c>
      <c r="C1907">
        <f t="shared" si="117"/>
        <v>8</v>
      </c>
      <c r="D1907" t="str">
        <f t="shared" si="118"/>
        <v>8-8-1970</v>
      </c>
      <c r="E1907" t="s">
        <v>34</v>
      </c>
      <c r="F1907" s="14" t="str">
        <f t="shared" si="116"/>
        <v>8-Aug-1970</v>
      </c>
      <c r="G1907">
        <v>8</v>
      </c>
      <c r="H1907">
        <f t="shared" si="119"/>
        <v>52</v>
      </c>
      <c r="I1907">
        <v>1</v>
      </c>
      <c r="J1907" s="7">
        <v>23887.66</v>
      </c>
      <c r="K1907" t="s">
        <v>11</v>
      </c>
      <c r="L1907" t="s">
        <v>12</v>
      </c>
      <c r="M1907" t="s">
        <v>23</v>
      </c>
    </row>
    <row r="1908" spans="1:13" x14ac:dyDescent="0.25">
      <c r="A1908" t="s">
        <v>1938</v>
      </c>
      <c r="B1908">
        <v>1971</v>
      </c>
      <c r="C1908">
        <f t="shared" si="117"/>
        <v>7</v>
      </c>
      <c r="D1908" t="str">
        <f t="shared" si="118"/>
        <v>10-7-1971</v>
      </c>
      <c r="E1908" t="s">
        <v>10</v>
      </c>
      <c r="F1908" s="14" t="str">
        <f t="shared" si="116"/>
        <v>10-Jul-1971</v>
      </c>
      <c r="G1908">
        <v>10</v>
      </c>
      <c r="H1908">
        <f t="shared" si="119"/>
        <v>51</v>
      </c>
      <c r="I1908">
        <v>2</v>
      </c>
      <c r="J1908" s="7">
        <v>23967.38</v>
      </c>
      <c r="K1908" t="s">
        <v>11</v>
      </c>
      <c r="L1908" t="s">
        <v>11</v>
      </c>
      <c r="M1908" t="s">
        <v>23</v>
      </c>
    </row>
    <row r="1909" spans="1:13" x14ac:dyDescent="0.25">
      <c r="A1909" t="s">
        <v>1939</v>
      </c>
      <c r="B1909">
        <v>2003</v>
      </c>
      <c r="C1909">
        <f t="shared" si="117"/>
        <v>12</v>
      </c>
      <c r="D1909" t="str">
        <f t="shared" si="118"/>
        <v>30-12-2003</v>
      </c>
      <c r="E1909" t="s">
        <v>30</v>
      </c>
      <c r="F1909" s="14" t="str">
        <f t="shared" si="116"/>
        <v>30-Dec-2003</v>
      </c>
      <c r="G1909">
        <v>30</v>
      </c>
      <c r="H1909">
        <f t="shared" si="119"/>
        <v>19</v>
      </c>
      <c r="I1909">
        <v>2</v>
      </c>
      <c r="J1909" s="7">
        <v>24059.68</v>
      </c>
      <c r="K1909" t="s">
        <v>11</v>
      </c>
      <c r="L1909" t="s">
        <v>11</v>
      </c>
      <c r="M1909" t="s">
        <v>23</v>
      </c>
    </row>
    <row r="1910" spans="1:13" x14ac:dyDescent="0.25">
      <c r="A1910" t="s">
        <v>1940</v>
      </c>
      <c r="B1910">
        <v>1973</v>
      </c>
      <c r="C1910">
        <f t="shared" si="117"/>
        <v>6</v>
      </c>
      <c r="D1910" t="str">
        <f t="shared" si="118"/>
        <v>13-6-1973</v>
      </c>
      <c r="E1910" t="s">
        <v>18</v>
      </c>
      <c r="F1910" s="14" t="str">
        <f t="shared" si="116"/>
        <v>13-Jun-1973</v>
      </c>
      <c r="G1910">
        <v>13</v>
      </c>
      <c r="H1910">
        <f t="shared" si="119"/>
        <v>49</v>
      </c>
      <c r="I1910">
        <v>3</v>
      </c>
      <c r="J1910" s="7">
        <v>24106.91</v>
      </c>
      <c r="K1910" t="s">
        <v>11</v>
      </c>
      <c r="L1910" t="s">
        <v>11</v>
      </c>
      <c r="M1910" t="s">
        <v>246</v>
      </c>
    </row>
    <row r="1911" spans="1:13" x14ac:dyDescent="0.25">
      <c r="A1911" t="s">
        <v>1941</v>
      </c>
      <c r="B1911">
        <v>1974</v>
      </c>
      <c r="C1911">
        <f t="shared" si="117"/>
        <v>9</v>
      </c>
      <c r="D1911" t="str">
        <f t="shared" si="118"/>
        <v>10-9-1974</v>
      </c>
      <c r="E1911" t="s">
        <v>20</v>
      </c>
      <c r="F1911" s="14" t="str">
        <f t="shared" si="116"/>
        <v>10-Sep-1974</v>
      </c>
      <c r="G1911">
        <v>10</v>
      </c>
      <c r="H1911">
        <f t="shared" si="119"/>
        <v>48</v>
      </c>
      <c r="I1911">
        <v>3</v>
      </c>
      <c r="J1911" s="7">
        <v>24180.93</v>
      </c>
      <c r="K1911" t="s">
        <v>11</v>
      </c>
      <c r="L1911" t="s">
        <v>16</v>
      </c>
      <c r="M1911" t="s">
        <v>13</v>
      </c>
    </row>
    <row r="1912" spans="1:13" x14ac:dyDescent="0.25">
      <c r="A1912" t="s">
        <v>1942</v>
      </c>
      <c r="B1912">
        <v>1964</v>
      </c>
      <c r="C1912">
        <f t="shared" si="117"/>
        <v>12</v>
      </c>
      <c r="D1912" t="str">
        <f t="shared" si="118"/>
        <v>16-12-1964</v>
      </c>
      <c r="E1912" t="s">
        <v>30</v>
      </c>
      <c r="F1912" s="14" t="str">
        <f t="shared" si="116"/>
        <v>16-Dec-1964</v>
      </c>
      <c r="G1912">
        <v>16</v>
      </c>
      <c r="H1912">
        <f t="shared" si="119"/>
        <v>58</v>
      </c>
      <c r="I1912">
        <v>0</v>
      </c>
      <c r="J1912" s="7">
        <v>24227.34</v>
      </c>
      <c r="K1912" t="s">
        <v>11</v>
      </c>
      <c r="L1912" t="s">
        <v>16</v>
      </c>
      <c r="M1912" t="s">
        <v>13</v>
      </c>
    </row>
    <row r="1913" spans="1:13" x14ac:dyDescent="0.25">
      <c r="A1913" t="s">
        <v>1943</v>
      </c>
      <c r="B1913">
        <v>2004</v>
      </c>
      <c r="C1913">
        <f t="shared" si="117"/>
        <v>8</v>
      </c>
      <c r="D1913" t="str">
        <f t="shared" si="118"/>
        <v>3-8-2004</v>
      </c>
      <c r="E1913" t="s">
        <v>34</v>
      </c>
      <c r="F1913" s="14" t="str">
        <f t="shared" si="116"/>
        <v>3-Aug-2004</v>
      </c>
      <c r="G1913">
        <v>3</v>
      </c>
      <c r="H1913">
        <f t="shared" si="119"/>
        <v>18</v>
      </c>
      <c r="I1913">
        <v>0</v>
      </c>
      <c r="J1913" s="7">
        <v>24294.02</v>
      </c>
      <c r="K1913" t="s">
        <v>11</v>
      </c>
      <c r="L1913" t="s">
        <v>16</v>
      </c>
      <c r="M1913" t="s">
        <v>41</v>
      </c>
    </row>
    <row r="1914" spans="1:13" x14ac:dyDescent="0.25">
      <c r="A1914" t="s">
        <v>1944</v>
      </c>
      <c r="B1914">
        <v>1999</v>
      </c>
      <c r="C1914">
        <f t="shared" si="117"/>
        <v>10</v>
      </c>
      <c r="D1914" t="str">
        <f t="shared" si="118"/>
        <v>7-10-1999</v>
      </c>
      <c r="E1914" t="s">
        <v>36</v>
      </c>
      <c r="F1914" s="14" t="str">
        <f t="shared" si="116"/>
        <v>7-Oct-1999</v>
      </c>
      <c r="G1914">
        <v>7</v>
      </c>
      <c r="H1914">
        <f t="shared" si="119"/>
        <v>23</v>
      </c>
      <c r="I1914">
        <v>0</v>
      </c>
      <c r="J1914" s="7">
        <v>24387.74</v>
      </c>
      <c r="K1914" t="s">
        <v>11</v>
      </c>
      <c r="L1914" t="s">
        <v>16</v>
      </c>
      <c r="M1914" t="s">
        <v>41</v>
      </c>
    </row>
    <row r="1915" spans="1:13" x14ac:dyDescent="0.25">
      <c r="A1915" t="s">
        <v>1945</v>
      </c>
      <c r="B1915">
        <v>1970</v>
      </c>
      <c r="C1915">
        <f t="shared" si="117"/>
        <v>11</v>
      </c>
      <c r="D1915" t="str">
        <f t="shared" si="118"/>
        <v>30-11-1970</v>
      </c>
      <c r="E1915" t="s">
        <v>15</v>
      </c>
      <c r="F1915" s="14" t="str">
        <f t="shared" si="116"/>
        <v>30-Nov-1970</v>
      </c>
      <c r="G1915">
        <v>30</v>
      </c>
      <c r="H1915">
        <f t="shared" si="119"/>
        <v>52</v>
      </c>
      <c r="I1915">
        <v>0</v>
      </c>
      <c r="J1915" s="7">
        <v>24393.62</v>
      </c>
      <c r="K1915" t="s">
        <v>11</v>
      </c>
      <c r="L1915" t="s">
        <v>12</v>
      </c>
      <c r="M1915" t="s">
        <v>23</v>
      </c>
    </row>
    <row r="1916" spans="1:13" x14ac:dyDescent="0.25">
      <c r="A1916" t="s">
        <v>1946</v>
      </c>
      <c r="B1916">
        <v>1968</v>
      </c>
      <c r="C1916">
        <f t="shared" si="117"/>
        <v>7</v>
      </c>
      <c r="D1916" t="str">
        <f t="shared" si="118"/>
        <v>6-7-1968</v>
      </c>
      <c r="E1916" t="s">
        <v>10</v>
      </c>
      <c r="F1916" s="14" t="str">
        <f t="shared" si="116"/>
        <v>6-Jul-1968</v>
      </c>
      <c r="G1916">
        <v>6</v>
      </c>
      <c r="H1916">
        <f t="shared" si="119"/>
        <v>54</v>
      </c>
      <c r="I1916">
        <v>0</v>
      </c>
      <c r="J1916" s="7">
        <v>24476.48</v>
      </c>
      <c r="K1916" t="s">
        <v>11</v>
      </c>
      <c r="L1916" t="s">
        <v>11</v>
      </c>
      <c r="M1916" t="s">
        <v>23</v>
      </c>
    </row>
    <row r="1917" spans="1:13" x14ac:dyDescent="0.25">
      <c r="A1917" t="s">
        <v>1947</v>
      </c>
      <c r="B1917">
        <v>1961</v>
      </c>
      <c r="C1917">
        <f t="shared" si="117"/>
        <v>10</v>
      </c>
      <c r="D1917" t="str">
        <f t="shared" si="118"/>
        <v>21-10-1961</v>
      </c>
      <c r="E1917" t="s">
        <v>36</v>
      </c>
      <c r="F1917" s="14" t="str">
        <f t="shared" si="116"/>
        <v>21-Oct-1961</v>
      </c>
      <c r="G1917">
        <v>21</v>
      </c>
      <c r="H1917">
        <f t="shared" si="119"/>
        <v>61</v>
      </c>
      <c r="I1917">
        <v>0</v>
      </c>
      <c r="J1917" s="7">
        <v>24513.09</v>
      </c>
      <c r="K1917" t="s">
        <v>11</v>
      </c>
      <c r="L1917" t="s">
        <v>11</v>
      </c>
      <c r="M1917" t="s">
        <v>13</v>
      </c>
    </row>
    <row r="1918" spans="1:13" x14ac:dyDescent="0.25">
      <c r="A1918" t="s">
        <v>1948</v>
      </c>
      <c r="B1918">
        <v>1972</v>
      </c>
      <c r="C1918">
        <f t="shared" si="117"/>
        <v>9</v>
      </c>
      <c r="D1918" t="str">
        <f t="shared" si="118"/>
        <v>14-9-1972</v>
      </c>
      <c r="E1918" t="s">
        <v>20</v>
      </c>
      <c r="F1918" s="14" t="str">
        <f t="shared" si="116"/>
        <v>14-Sep-1972</v>
      </c>
      <c r="G1918">
        <v>14</v>
      </c>
      <c r="H1918">
        <f t="shared" si="119"/>
        <v>50</v>
      </c>
      <c r="I1918">
        <v>1</v>
      </c>
      <c r="J1918" s="7">
        <v>24520.26</v>
      </c>
      <c r="K1918" t="s">
        <v>11</v>
      </c>
      <c r="L1918" t="s">
        <v>12</v>
      </c>
      <c r="M1918" t="s">
        <v>41</v>
      </c>
    </row>
    <row r="1919" spans="1:13" x14ac:dyDescent="0.25">
      <c r="A1919" t="s">
        <v>1949</v>
      </c>
      <c r="B1919">
        <v>1975</v>
      </c>
      <c r="C1919">
        <f t="shared" si="117"/>
        <v>6</v>
      </c>
      <c r="D1919" t="str">
        <f t="shared" si="118"/>
        <v>13-6-1975</v>
      </c>
      <c r="E1919" t="s">
        <v>18</v>
      </c>
      <c r="F1919" s="14" t="str">
        <f t="shared" si="116"/>
        <v>13-Jun-1975</v>
      </c>
      <c r="G1919">
        <v>13</v>
      </c>
      <c r="H1919">
        <f t="shared" si="119"/>
        <v>47</v>
      </c>
      <c r="I1919">
        <v>2</v>
      </c>
      <c r="J1919" s="7">
        <v>24535.7</v>
      </c>
      <c r="K1919" t="s">
        <v>11</v>
      </c>
      <c r="L1919" t="s">
        <v>11</v>
      </c>
      <c r="M1919" t="s">
        <v>23</v>
      </c>
    </row>
    <row r="1920" spans="1:13" x14ac:dyDescent="0.25">
      <c r="A1920" t="s">
        <v>1950</v>
      </c>
      <c r="B1920">
        <v>1976</v>
      </c>
      <c r="C1920">
        <f t="shared" si="117"/>
        <v>10</v>
      </c>
      <c r="D1920" t="str">
        <f t="shared" si="118"/>
        <v>12-10-1976</v>
      </c>
      <c r="E1920" t="s">
        <v>36</v>
      </c>
      <c r="F1920" s="14" t="str">
        <f t="shared" si="116"/>
        <v>12-Oct-1976</v>
      </c>
      <c r="G1920">
        <v>12</v>
      </c>
      <c r="H1920">
        <f t="shared" si="119"/>
        <v>46</v>
      </c>
      <c r="I1920">
        <v>0</v>
      </c>
      <c r="J1920" s="7">
        <v>24603.05</v>
      </c>
      <c r="K1920" t="s">
        <v>11</v>
      </c>
      <c r="L1920" t="s">
        <v>11</v>
      </c>
      <c r="M1920" t="s">
        <v>41</v>
      </c>
    </row>
    <row r="1921" spans="1:13" x14ac:dyDescent="0.25">
      <c r="A1921" t="s">
        <v>1951</v>
      </c>
      <c r="B1921">
        <v>1970</v>
      </c>
      <c r="C1921">
        <f t="shared" si="117"/>
        <v>6</v>
      </c>
      <c r="D1921" t="str">
        <f t="shared" si="118"/>
        <v>12-6-1970</v>
      </c>
      <c r="E1921" t="s">
        <v>18</v>
      </c>
      <c r="F1921" s="14" t="str">
        <f t="shared" si="116"/>
        <v>12-Jun-1970</v>
      </c>
      <c r="G1921">
        <v>12</v>
      </c>
      <c r="H1921">
        <f t="shared" si="119"/>
        <v>52</v>
      </c>
      <c r="I1921">
        <v>2</v>
      </c>
      <c r="J1921" s="7">
        <v>24667.42</v>
      </c>
      <c r="K1921" t="s">
        <v>11</v>
      </c>
      <c r="L1921" t="s">
        <v>12</v>
      </c>
      <c r="M1921" t="s">
        <v>13</v>
      </c>
    </row>
    <row r="1922" spans="1:13" x14ac:dyDescent="0.25">
      <c r="A1922" t="s">
        <v>1952</v>
      </c>
      <c r="B1922">
        <v>1996</v>
      </c>
      <c r="C1922">
        <f t="shared" si="117"/>
        <v>8</v>
      </c>
      <c r="D1922" t="str">
        <f t="shared" si="118"/>
        <v>28-8-1996</v>
      </c>
      <c r="E1922" t="s">
        <v>34</v>
      </c>
      <c r="F1922" s="14" t="str">
        <f t="shared" ref="F1922:F1985" si="120">CONCATENATE(G1922,"-",E1922,"-",B1922)</f>
        <v>28-Aug-1996</v>
      </c>
      <c r="G1922">
        <v>28</v>
      </c>
      <c r="H1922">
        <f t="shared" si="119"/>
        <v>26</v>
      </c>
      <c r="I1922">
        <v>4</v>
      </c>
      <c r="J1922" s="7">
        <v>24671.66</v>
      </c>
      <c r="K1922" t="s">
        <v>11</v>
      </c>
      <c r="L1922" t="s">
        <v>16</v>
      </c>
      <c r="M1922" t="s">
        <v>246</v>
      </c>
    </row>
    <row r="1923" spans="1:13" x14ac:dyDescent="0.25">
      <c r="A1923" t="s">
        <v>1953</v>
      </c>
      <c r="B1923">
        <v>1992</v>
      </c>
      <c r="C1923">
        <f t="shared" ref="C1923:C1986" si="121">MONTH(DATEVALUE(F1923))</f>
        <v>10</v>
      </c>
      <c r="D1923" t="str">
        <f t="shared" ref="D1923:D1986" si="122">CONCATENATE(G1923,"-",C1923,"-",B1923)</f>
        <v>11-10-1992</v>
      </c>
      <c r="E1923" t="s">
        <v>36</v>
      </c>
      <c r="F1923" s="14" t="str">
        <f t="shared" si="120"/>
        <v>11-Oct-1992</v>
      </c>
      <c r="G1923">
        <v>11</v>
      </c>
      <c r="H1923">
        <f t="shared" si="119"/>
        <v>30</v>
      </c>
      <c r="I1923">
        <v>0</v>
      </c>
      <c r="J1923" s="7">
        <v>24795.040000000001</v>
      </c>
      <c r="K1923" t="s">
        <v>11</v>
      </c>
      <c r="L1923" t="s">
        <v>12</v>
      </c>
      <c r="M1923" t="s">
        <v>41</v>
      </c>
    </row>
    <row r="1924" spans="1:13" x14ac:dyDescent="0.25">
      <c r="A1924" t="s">
        <v>1954</v>
      </c>
      <c r="B1924">
        <v>1994</v>
      </c>
      <c r="C1924">
        <f t="shared" si="121"/>
        <v>9</v>
      </c>
      <c r="D1924" t="str">
        <f t="shared" si="122"/>
        <v>9-9-1994</v>
      </c>
      <c r="E1924" t="s">
        <v>20</v>
      </c>
      <c r="F1924" s="14" t="str">
        <f t="shared" si="120"/>
        <v>9-Sep-1994</v>
      </c>
      <c r="G1924">
        <v>9</v>
      </c>
      <c r="H1924">
        <f t="shared" si="119"/>
        <v>28</v>
      </c>
      <c r="I1924">
        <v>0</v>
      </c>
      <c r="J1924" s="7">
        <v>24817.25</v>
      </c>
      <c r="K1924" t="s">
        <v>11</v>
      </c>
      <c r="L1924" t="s">
        <v>11</v>
      </c>
      <c r="M1924" t="s">
        <v>41</v>
      </c>
    </row>
    <row r="1925" spans="1:13" x14ac:dyDescent="0.25">
      <c r="A1925" t="s">
        <v>1955</v>
      </c>
      <c r="B1925">
        <v>1995</v>
      </c>
      <c r="C1925">
        <f t="shared" si="121"/>
        <v>6</v>
      </c>
      <c r="D1925" t="str">
        <f t="shared" si="122"/>
        <v>10-6-1995</v>
      </c>
      <c r="E1925" t="s">
        <v>18</v>
      </c>
      <c r="F1925" s="14" t="str">
        <f t="shared" si="120"/>
        <v>10-Jun-1995</v>
      </c>
      <c r="G1925">
        <v>10</v>
      </c>
      <c r="H1925">
        <f t="shared" ref="H1925:H1988" si="123">DATEDIF(F1925,$P$2,"Y")</f>
        <v>27</v>
      </c>
      <c r="I1925">
        <v>0</v>
      </c>
      <c r="J1925" s="7">
        <v>24863.25</v>
      </c>
      <c r="K1925" t="s">
        <v>11</v>
      </c>
      <c r="L1925" t="s">
        <v>12</v>
      </c>
      <c r="M1925" t="s">
        <v>41</v>
      </c>
    </row>
    <row r="1926" spans="1:13" x14ac:dyDescent="0.25">
      <c r="A1926" t="s">
        <v>1956</v>
      </c>
      <c r="B1926">
        <v>1970</v>
      </c>
      <c r="C1926">
        <f t="shared" si="121"/>
        <v>11</v>
      </c>
      <c r="D1926" t="str">
        <f t="shared" si="122"/>
        <v>26-11-1970</v>
      </c>
      <c r="E1926" t="s">
        <v>15</v>
      </c>
      <c r="F1926" s="14" t="str">
        <f t="shared" si="120"/>
        <v>26-Nov-1970</v>
      </c>
      <c r="G1926">
        <v>26</v>
      </c>
      <c r="H1926">
        <f t="shared" si="123"/>
        <v>52</v>
      </c>
      <c r="I1926">
        <v>3</v>
      </c>
      <c r="J1926" s="7">
        <v>24869.84</v>
      </c>
      <c r="K1926" t="s">
        <v>11</v>
      </c>
      <c r="L1926" t="s">
        <v>11</v>
      </c>
      <c r="M1926" t="s">
        <v>167</v>
      </c>
    </row>
    <row r="1927" spans="1:13" x14ac:dyDescent="0.25">
      <c r="A1927" t="s">
        <v>1957</v>
      </c>
      <c r="B1927">
        <v>1969</v>
      </c>
      <c r="C1927">
        <f t="shared" si="121"/>
        <v>7</v>
      </c>
      <c r="D1927" t="str">
        <f t="shared" si="122"/>
        <v>23-7-1969</v>
      </c>
      <c r="E1927" t="s">
        <v>10</v>
      </c>
      <c r="F1927" s="14" t="str">
        <f t="shared" si="120"/>
        <v>23-Jul-1969</v>
      </c>
      <c r="G1927">
        <v>23</v>
      </c>
      <c r="H1927">
        <f t="shared" si="123"/>
        <v>53</v>
      </c>
      <c r="I1927">
        <v>3</v>
      </c>
      <c r="J1927" s="7">
        <v>24873.38</v>
      </c>
      <c r="K1927" t="s">
        <v>11</v>
      </c>
      <c r="L1927" t="s">
        <v>16</v>
      </c>
      <c r="M1927" t="s">
        <v>246</v>
      </c>
    </row>
    <row r="1928" spans="1:13" x14ac:dyDescent="0.25">
      <c r="A1928" t="s">
        <v>1958</v>
      </c>
      <c r="B1928">
        <v>1987</v>
      </c>
      <c r="C1928">
        <f t="shared" si="121"/>
        <v>6</v>
      </c>
      <c r="D1928" t="str">
        <f t="shared" si="122"/>
        <v>14-6-1987</v>
      </c>
      <c r="E1928" t="s">
        <v>18</v>
      </c>
      <c r="F1928" s="14" t="str">
        <f t="shared" si="120"/>
        <v>14-Jun-1987</v>
      </c>
      <c r="G1928">
        <v>14</v>
      </c>
      <c r="H1928">
        <f t="shared" si="123"/>
        <v>35</v>
      </c>
      <c r="I1928">
        <v>2</v>
      </c>
      <c r="J1928" s="7">
        <v>24915.05</v>
      </c>
      <c r="K1928" t="s">
        <v>11</v>
      </c>
      <c r="L1928" t="s">
        <v>16</v>
      </c>
      <c r="M1928" t="s">
        <v>246</v>
      </c>
    </row>
    <row r="1929" spans="1:13" x14ac:dyDescent="0.25">
      <c r="A1929" t="s">
        <v>1959</v>
      </c>
      <c r="B1929">
        <v>1975</v>
      </c>
      <c r="C1929">
        <f t="shared" si="121"/>
        <v>11</v>
      </c>
      <c r="D1929" t="str">
        <f t="shared" si="122"/>
        <v>14-11-1975</v>
      </c>
      <c r="E1929" t="s">
        <v>15</v>
      </c>
      <c r="F1929" s="14" t="str">
        <f t="shared" si="120"/>
        <v>14-Nov-1975</v>
      </c>
      <c r="G1929">
        <v>14</v>
      </c>
      <c r="H1929">
        <f t="shared" si="123"/>
        <v>47</v>
      </c>
      <c r="I1929">
        <v>3</v>
      </c>
      <c r="J1929" s="7">
        <v>24915.22</v>
      </c>
      <c r="K1929" t="s">
        <v>11</v>
      </c>
      <c r="L1929" t="s">
        <v>12</v>
      </c>
      <c r="M1929" t="s">
        <v>23</v>
      </c>
    </row>
    <row r="1930" spans="1:13" x14ac:dyDescent="0.25">
      <c r="A1930" t="s">
        <v>1960</v>
      </c>
      <c r="B1930">
        <v>1995</v>
      </c>
      <c r="C1930">
        <f t="shared" si="121"/>
        <v>12</v>
      </c>
      <c r="D1930" t="str">
        <f t="shared" si="122"/>
        <v>4-12-1995</v>
      </c>
      <c r="E1930" t="s">
        <v>30</v>
      </c>
      <c r="F1930" s="14" t="str">
        <f t="shared" si="120"/>
        <v>4-Dec-1995</v>
      </c>
      <c r="G1930">
        <v>4</v>
      </c>
      <c r="H1930">
        <f t="shared" si="123"/>
        <v>27</v>
      </c>
      <c r="I1930">
        <v>0</v>
      </c>
      <c r="J1930" s="7">
        <v>25075.97</v>
      </c>
      <c r="K1930" t="s">
        <v>11</v>
      </c>
      <c r="L1930" t="s">
        <v>11</v>
      </c>
      <c r="M1930" t="s">
        <v>41</v>
      </c>
    </row>
    <row r="1931" spans="1:13" x14ac:dyDescent="0.25">
      <c r="A1931" t="s">
        <v>1961</v>
      </c>
      <c r="B1931">
        <v>1998</v>
      </c>
      <c r="C1931">
        <f t="shared" si="121"/>
        <v>6</v>
      </c>
      <c r="D1931" t="str">
        <f t="shared" si="122"/>
        <v>14-6-1998</v>
      </c>
      <c r="E1931" t="s">
        <v>18</v>
      </c>
      <c r="F1931" s="14" t="str">
        <f t="shared" si="120"/>
        <v>14-Jun-1998</v>
      </c>
      <c r="G1931">
        <v>14</v>
      </c>
      <c r="H1931">
        <f t="shared" si="123"/>
        <v>24</v>
      </c>
      <c r="I1931">
        <v>0</v>
      </c>
      <c r="J1931" s="7">
        <v>25081.77</v>
      </c>
      <c r="K1931" t="s">
        <v>11</v>
      </c>
      <c r="L1931" t="s">
        <v>11</v>
      </c>
      <c r="M1931" t="s">
        <v>13</v>
      </c>
    </row>
    <row r="1932" spans="1:13" x14ac:dyDescent="0.25">
      <c r="A1932" t="s">
        <v>1962</v>
      </c>
      <c r="B1932">
        <v>1998</v>
      </c>
      <c r="C1932">
        <f t="shared" si="121"/>
        <v>11</v>
      </c>
      <c r="D1932" t="str">
        <f t="shared" si="122"/>
        <v>24-11-1998</v>
      </c>
      <c r="E1932" t="s">
        <v>15</v>
      </c>
      <c r="F1932" s="14" t="str">
        <f t="shared" si="120"/>
        <v>24-Nov-1998</v>
      </c>
      <c r="G1932">
        <v>24</v>
      </c>
      <c r="H1932">
        <f t="shared" si="123"/>
        <v>24</v>
      </c>
      <c r="I1932">
        <v>0</v>
      </c>
      <c r="J1932" s="7">
        <v>25127.22</v>
      </c>
      <c r="K1932" t="s">
        <v>11</v>
      </c>
      <c r="L1932" t="s">
        <v>12</v>
      </c>
      <c r="M1932" t="s">
        <v>41</v>
      </c>
    </row>
    <row r="1933" spans="1:13" x14ac:dyDescent="0.25">
      <c r="A1933" t="s">
        <v>1963</v>
      </c>
      <c r="B1933">
        <v>1975</v>
      </c>
      <c r="C1933">
        <f t="shared" si="121"/>
        <v>12</v>
      </c>
      <c r="D1933" t="str">
        <f t="shared" si="122"/>
        <v>14-12-1975</v>
      </c>
      <c r="E1933" t="s">
        <v>30</v>
      </c>
      <c r="F1933" s="14" t="str">
        <f t="shared" si="120"/>
        <v>14-Dec-1975</v>
      </c>
      <c r="G1933">
        <v>14</v>
      </c>
      <c r="H1933">
        <f t="shared" si="123"/>
        <v>47</v>
      </c>
      <c r="I1933">
        <v>3</v>
      </c>
      <c r="J1933" s="7">
        <v>25309.49</v>
      </c>
      <c r="K1933" t="s">
        <v>11</v>
      </c>
      <c r="L1933" t="s">
        <v>16</v>
      </c>
      <c r="M1933" t="s">
        <v>41</v>
      </c>
    </row>
    <row r="1934" spans="1:13" x14ac:dyDescent="0.25">
      <c r="A1934" t="s">
        <v>1964</v>
      </c>
      <c r="B1934">
        <v>1972</v>
      </c>
      <c r="C1934">
        <f t="shared" si="121"/>
        <v>9</v>
      </c>
      <c r="D1934" t="str">
        <f t="shared" si="122"/>
        <v>26-9-1972</v>
      </c>
      <c r="E1934" t="s">
        <v>20</v>
      </c>
      <c r="F1934" s="14" t="str">
        <f t="shared" si="120"/>
        <v>26-Sep-1972</v>
      </c>
      <c r="G1934">
        <v>26</v>
      </c>
      <c r="H1934">
        <f t="shared" si="123"/>
        <v>50</v>
      </c>
      <c r="I1934">
        <v>2</v>
      </c>
      <c r="J1934" s="7">
        <v>25333.33</v>
      </c>
      <c r="K1934" t="s">
        <v>11</v>
      </c>
      <c r="L1934" t="s">
        <v>11</v>
      </c>
      <c r="M1934" t="s">
        <v>355</v>
      </c>
    </row>
    <row r="1935" spans="1:13" x14ac:dyDescent="0.25">
      <c r="A1935" t="s">
        <v>1965</v>
      </c>
      <c r="B1935">
        <v>1968</v>
      </c>
      <c r="C1935">
        <f t="shared" si="121"/>
        <v>8</v>
      </c>
      <c r="D1935" t="str">
        <f t="shared" si="122"/>
        <v>22-8-1968</v>
      </c>
      <c r="E1935" t="s">
        <v>34</v>
      </c>
      <c r="F1935" s="14" t="str">
        <f t="shared" si="120"/>
        <v>22-Aug-1968</v>
      </c>
      <c r="G1935">
        <v>22</v>
      </c>
      <c r="H1935">
        <f t="shared" si="123"/>
        <v>54</v>
      </c>
      <c r="I1935">
        <v>3</v>
      </c>
      <c r="J1935" s="7">
        <v>25382.3</v>
      </c>
      <c r="K1935" t="s">
        <v>11</v>
      </c>
      <c r="L1935" t="s">
        <v>11</v>
      </c>
      <c r="M1935" t="s">
        <v>41</v>
      </c>
    </row>
    <row r="1936" spans="1:13" x14ac:dyDescent="0.25">
      <c r="A1936" t="s">
        <v>1966</v>
      </c>
      <c r="B1936">
        <v>1968</v>
      </c>
      <c r="C1936">
        <f t="shared" si="121"/>
        <v>12</v>
      </c>
      <c r="D1936" t="str">
        <f t="shared" si="122"/>
        <v>11-12-1968</v>
      </c>
      <c r="E1936" t="s">
        <v>30</v>
      </c>
      <c r="F1936" s="14" t="str">
        <f t="shared" si="120"/>
        <v>11-Dec-1968</v>
      </c>
      <c r="G1936">
        <v>11</v>
      </c>
      <c r="H1936">
        <f t="shared" si="123"/>
        <v>54</v>
      </c>
      <c r="I1936">
        <v>1</v>
      </c>
      <c r="J1936" s="7">
        <v>25517.11</v>
      </c>
      <c r="K1936" t="s">
        <v>11</v>
      </c>
      <c r="L1936" t="s">
        <v>12</v>
      </c>
      <c r="M1936" t="s">
        <v>355</v>
      </c>
    </row>
    <row r="1937" spans="1:13" x14ac:dyDescent="0.25">
      <c r="A1937" t="s">
        <v>1967</v>
      </c>
      <c r="B1937">
        <v>2001</v>
      </c>
      <c r="C1937">
        <f t="shared" si="121"/>
        <v>8</v>
      </c>
      <c r="D1937" t="str">
        <f t="shared" si="122"/>
        <v>2-8-2001</v>
      </c>
      <c r="E1937" t="s">
        <v>34</v>
      </c>
      <c r="F1937" s="14" t="str">
        <f t="shared" si="120"/>
        <v>2-Aug-2001</v>
      </c>
      <c r="G1937">
        <v>2</v>
      </c>
      <c r="H1937">
        <f t="shared" si="123"/>
        <v>21</v>
      </c>
      <c r="I1937">
        <v>0</v>
      </c>
      <c r="J1937" s="7">
        <v>25648.98</v>
      </c>
      <c r="K1937" t="s">
        <v>11</v>
      </c>
      <c r="L1937" t="s">
        <v>16</v>
      </c>
      <c r="M1937" t="s">
        <v>41</v>
      </c>
    </row>
    <row r="1938" spans="1:13" x14ac:dyDescent="0.25">
      <c r="A1938" t="s">
        <v>1968</v>
      </c>
      <c r="B1938">
        <v>1972</v>
      </c>
      <c r="C1938">
        <f t="shared" si="121"/>
        <v>7</v>
      </c>
      <c r="D1938" t="str">
        <f t="shared" si="122"/>
        <v>17-7-1972</v>
      </c>
      <c r="E1938" t="s">
        <v>10</v>
      </c>
      <c r="F1938" s="14" t="str">
        <f t="shared" si="120"/>
        <v>17-Jul-1972</v>
      </c>
      <c r="G1938">
        <v>17</v>
      </c>
      <c r="H1938">
        <f t="shared" si="123"/>
        <v>50</v>
      </c>
      <c r="I1938">
        <v>0</v>
      </c>
      <c r="J1938" s="7">
        <v>25656.58</v>
      </c>
      <c r="K1938" t="s">
        <v>11</v>
      </c>
      <c r="L1938" t="s">
        <v>12</v>
      </c>
      <c r="M1938" t="s">
        <v>246</v>
      </c>
    </row>
    <row r="1939" spans="1:13" x14ac:dyDescent="0.25">
      <c r="A1939" t="s">
        <v>1969</v>
      </c>
      <c r="B1939">
        <v>1963</v>
      </c>
      <c r="C1939">
        <f t="shared" si="121"/>
        <v>8</v>
      </c>
      <c r="D1939" t="str">
        <f t="shared" si="122"/>
        <v>21-8-1963</v>
      </c>
      <c r="E1939" t="s">
        <v>34</v>
      </c>
      <c r="F1939" s="14" t="str">
        <f t="shared" si="120"/>
        <v>21-Aug-1963</v>
      </c>
      <c r="G1939">
        <v>21</v>
      </c>
      <c r="H1939">
        <f t="shared" si="123"/>
        <v>59</v>
      </c>
      <c r="I1939">
        <v>0</v>
      </c>
      <c r="J1939" s="7">
        <v>25678.78</v>
      </c>
      <c r="K1939" t="s">
        <v>11</v>
      </c>
      <c r="L1939" t="s">
        <v>12</v>
      </c>
      <c r="M1939" t="s">
        <v>23</v>
      </c>
    </row>
    <row r="1940" spans="1:13" x14ac:dyDescent="0.25">
      <c r="A1940" t="s">
        <v>1970</v>
      </c>
      <c r="B1940">
        <v>1970</v>
      </c>
      <c r="C1940">
        <f t="shared" si="121"/>
        <v>12</v>
      </c>
      <c r="D1940" t="str">
        <f t="shared" si="122"/>
        <v>3-12-1970</v>
      </c>
      <c r="E1940" t="s">
        <v>30</v>
      </c>
      <c r="F1940" s="14" t="str">
        <f t="shared" si="120"/>
        <v>3-Dec-1970</v>
      </c>
      <c r="G1940">
        <v>3</v>
      </c>
      <c r="H1940">
        <f t="shared" si="123"/>
        <v>52</v>
      </c>
      <c r="I1940">
        <v>3</v>
      </c>
      <c r="J1940" s="7">
        <v>25992.82</v>
      </c>
      <c r="K1940" t="s">
        <v>11</v>
      </c>
      <c r="L1940" t="s">
        <v>11</v>
      </c>
      <c r="M1940" t="s">
        <v>13</v>
      </c>
    </row>
    <row r="1941" spans="1:13" x14ac:dyDescent="0.25">
      <c r="A1941" t="s">
        <v>1971</v>
      </c>
      <c r="B1941">
        <v>2001</v>
      </c>
      <c r="C1941">
        <f t="shared" si="121"/>
        <v>6</v>
      </c>
      <c r="D1941" t="str">
        <f t="shared" si="122"/>
        <v>5-6-2001</v>
      </c>
      <c r="E1941" t="s">
        <v>18</v>
      </c>
      <c r="F1941" s="14" t="str">
        <f t="shared" si="120"/>
        <v>5-Jun-2001</v>
      </c>
      <c r="G1941">
        <v>5</v>
      </c>
      <c r="H1941">
        <f t="shared" si="123"/>
        <v>22</v>
      </c>
      <c r="I1941">
        <v>2</v>
      </c>
      <c r="J1941" s="7">
        <v>26018.95</v>
      </c>
      <c r="K1941" t="s">
        <v>11</v>
      </c>
      <c r="L1941" t="s">
        <v>11</v>
      </c>
      <c r="M1941" t="s">
        <v>23</v>
      </c>
    </row>
    <row r="1942" spans="1:13" x14ac:dyDescent="0.25">
      <c r="A1942" t="s">
        <v>1972</v>
      </c>
      <c r="B1942">
        <v>2000</v>
      </c>
      <c r="C1942">
        <f t="shared" si="121"/>
        <v>12</v>
      </c>
      <c r="D1942" t="str">
        <f t="shared" si="122"/>
        <v>26-12-2000</v>
      </c>
      <c r="E1942" t="s">
        <v>30</v>
      </c>
      <c r="F1942" s="14" t="str">
        <f t="shared" si="120"/>
        <v>26-Dec-2000</v>
      </c>
      <c r="G1942">
        <v>26</v>
      </c>
      <c r="H1942">
        <f t="shared" si="123"/>
        <v>22</v>
      </c>
      <c r="I1942">
        <v>0</v>
      </c>
      <c r="J1942" s="7">
        <v>26026.97</v>
      </c>
      <c r="K1942" t="s">
        <v>11</v>
      </c>
      <c r="L1942" t="s">
        <v>12</v>
      </c>
      <c r="M1942" t="s">
        <v>41</v>
      </c>
    </row>
    <row r="1943" spans="1:13" x14ac:dyDescent="0.25">
      <c r="A1943" t="s">
        <v>1973</v>
      </c>
      <c r="B1943">
        <v>1966</v>
      </c>
      <c r="C1943">
        <f t="shared" si="121"/>
        <v>7</v>
      </c>
      <c r="D1943" t="str">
        <f t="shared" si="122"/>
        <v>9-7-1966</v>
      </c>
      <c r="E1943" t="s">
        <v>10</v>
      </c>
      <c r="F1943" s="14" t="str">
        <f t="shared" si="120"/>
        <v>9-Jul-1966</v>
      </c>
      <c r="G1943">
        <v>9</v>
      </c>
      <c r="H1943">
        <f t="shared" si="123"/>
        <v>56</v>
      </c>
      <c r="I1943">
        <v>1</v>
      </c>
      <c r="J1943" s="7">
        <v>26109.33</v>
      </c>
      <c r="K1943" t="s">
        <v>11</v>
      </c>
      <c r="L1943" t="s">
        <v>12</v>
      </c>
      <c r="M1943" t="s">
        <v>23</v>
      </c>
    </row>
    <row r="1944" spans="1:13" x14ac:dyDescent="0.25">
      <c r="A1944" t="s">
        <v>1974</v>
      </c>
      <c r="B1944">
        <v>2002</v>
      </c>
      <c r="C1944">
        <f t="shared" si="121"/>
        <v>10</v>
      </c>
      <c r="D1944" t="str">
        <f t="shared" si="122"/>
        <v>11-10-2002</v>
      </c>
      <c r="E1944" t="s">
        <v>36</v>
      </c>
      <c r="F1944" s="14" t="str">
        <f t="shared" si="120"/>
        <v>11-Oct-2002</v>
      </c>
      <c r="G1944">
        <v>11</v>
      </c>
      <c r="H1944">
        <f t="shared" si="123"/>
        <v>20</v>
      </c>
      <c r="I1944">
        <v>0</v>
      </c>
      <c r="J1944" s="7">
        <v>26125.67</v>
      </c>
      <c r="K1944" t="s">
        <v>11</v>
      </c>
      <c r="L1944" t="s">
        <v>16</v>
      </c>
      <c r="M1944" t="s">
        <v>13</v>
      </c>
    </row>
    <row r="1945" spans="1:13" x14ac:dyDescent="0.25">
      <c r="A1945" t="s">
        <v>1975</v>
      </c>
      <c r="B1945">
        <v>1973</v>
      </c>
      <c r="C1945">
        <f t="shared" si="121"/>
        <v>7</v>
      </c>
      <c r="D1945" t="str">
        <f t="shared" si="122"/>
        <v>7-7-1973</v>
      </c>
      <c r="E1945" t="s">
        <v>10</v>
      </c>
      <c r="F1945" s="14" t="str">
        <f t="shared" si="120"/>
        <v>7-Jul-1973</v>
      </c>
      <c r="G1945">
        <v>7</v>
      </c>
      <c r="H1945">
        <f t="shared" si="123"/>
        <v>49</v>
      </c>
      <c r="I1945">
        <v>1</v>
      </c>
      <c r="J1945" s="7">
        <v>26140.36</v>
      </c>
      <c r="K1945" t="s">
        <v>11</v>
      </c>
      <c r="L1945" t="s">
        <v>12</v>
      </c>
      <c r="M1945" t="s">
        <v>41</v>
      </c>
    </row>
    <row r="1946" spans="1:13" x14ac:dyDescent="0.25">
      <c r="A1946" t="s">
        <v>1976</v>
      </c>
      <c r="B1946">
        <v>1975</v>
      </c>
      <c r="C1946">
        <f t="shared" si="121"/>
        <v>6</v>
      </c>
      <c r="D1946" t="str">
        <f t="shared" si="122"/>
        <v>4-6-1975</v>
      </c>
      <c r="E1946" t="s">
        <v>18</v>
      </c>
      <c r="F1946" s="14" t="str">
        <f t="shared" si="120"/>
        <v>4-Jun-1975</v>
      </c>
      <c r="G1946">
        <v>4</v>
      </c>
      <c r="H1946">
        <f t="shared" si="123"/>
        <v>48</v>
      </c>
      <c r="I1946">
        <v>1</v>
      </c>
      <c r="J1946" s="7">
        <v>26236.58</v>
      </c>
      <c r="K1946" t="s">
        <v>11</v>
      </c>
      <c r="L1946" t="s">
        <v>16</v>
      </c>
      <c r="M1946" t="s">
        <v>41</v>
      </c>
    </row>
    <row r="1947" spans="1:13" x14ac:dyDescent="0.25">
      <c r="A1947" t="s">
        <v>1977</v>
      </c>
      <c r="B1947">
        <v>2004</v>
      </c>
      <c r="C1947">
        <f t="shared" si="121"/>
        <v>12</v>
      </c>
      <c r="D1947" t="str">
        <f t="shared" si="122"/>
        <v>5-12-2004</v>
      </c>
      <c r="E1947" t="s">
        <v>30</v>
      </c>
      <c r="F1947" s="14" t="str">
        <f t="shared" si="120"/>
        <v>5-Dec-2004</v>
      </c>
      <c r="G1947">
        <v>5</v>
      </c>
      <c r="H1947">
        <f t="shared" si="123"/>
        <v>18</v>
      </c>
      <c r="I1947">
        <v>0</v>
      </c>
      <c r="J1947" s="7">
        <v>26316.59</v>
      </c>
      <c r="K1947" t="s">
        <v>11</v>
      </c>
      <c r="L1947" t="s">
        <v>12</v>
      </c>
      <c r="M1947" t="s">
        <v>41</v>
      </c>
    </row>
    <row r="1948" spans="1:13" x14ac:dyDescent="0.25">
      <c r="A1948" t="s">
        <v>1978</v>
      </c>
      <c r="B1948">
        <v>1974</v>
      </c>
      <c r="C1948">
        <f t="shared" si="121"/>
        <v>9</v>
      </c>
      <c r="D1948" t="str">
        <f t="shared" si="122"/>
        <v>21-9-1974</v>
      </c>
      <c r="E1948" t="s">
        <v>20</v>
      </c>
      <c r="F1948" s="14" t="str">
        <f t="shared" si="120"/>
        <v>21-Sep-1974</v>
      </c>
      <c r="G1948">
        <v>21</v>
      </c>
      <c r="H1948">
        <f t="shared" si="123"/>
        <v>48</v>
      </c>
      <c r="I1948">
        <v>1</v>
      </c>
      <c r="J1948" s="7">
        <v>26392.26</v>
      </c>
      <c r="K1948" t="s">
        <v>11</v>
      </c>
      <c r="L1948" t="s">
        <v>11</v>
      </c>
      <c r="M1948" t="s">
        <v>246</v>
      </c>
    </row>
    <row r="1949" spans="1:13" x14ac:dyDescent="0.25">
      <c r="A1949" t="s">
        <v>1979</v>
      </c>
      <c r="B1949">
        <v>1970</v>
      </c>
      <c r="C1949">
        <f t="shared" si="121"/>
        <v>8</v>
      </c>
      <c r="D1949" t="str">
        <f t="shared" si="122"/>
        <v>27-8-1970</v>
      </c>
      <c r="E1949" t="s">
        <v>34</v>
      </c>
      <c r="F1949" s="14" t="str">
        <f t="shared" si="120"/>
        <v>27-Aug-1970</v>
      </c>
      <c r="G1949">
        <v>27</v>
      </c>
      <c r="H1949">
        <f t="shared" si="123"/>
        <v>52</v>
      </c>
      <c r="I1949">
        <v>2</v>
      </c>
      <c r="J1949" s="7">
        <v>26467.1</v>
      </c>
      <c r="K1949" t="s">
        <v>11</v>
      </c>
      <c r="L1949" t="s">
        <v>12</v>
      </c>
      <c r="M1949" t="s">
        <v>23</v>
      </c>
    </row>
    <row r="1950" spans="1:13" x14ac:dyDescent="0.25">
      <c r="A1950" t="s">
        <v>1980</v>
      </c>
      <c r="B1950">
        <v>2004</v>
      </c>
      <c r="C1950">
        <f t="shared" si="121"/>
        <v>9</v>
      </c>
      <c r="D1950" t="str">
        <f t="shared" si="122"/>
        <v>5-9-2004</v>
      </c>
      <c r="E1950" t="s">
        <v>20</v>
      </c>
      <c r="F1950" s="14" t="str">
        <f t="shared" si="120"/>
        <v>5-Sep-2004</v>
      </c>
      <c r="G1950">
        <v>5</v>
      </c>
      <c r="H1950">
        <f t="shared" si="123"/>
        <v>18</v>
      </c>
      <c r="I1950">
        <v>0</v>
      </c>
      <c r="J1950" s="7">
        <v>26479.4</v>
      </c>
      <c r="K1950" t="s">
        <v>11</v>
      </c>
      <c r="L1950" t="s">
        <v>11</v>
      </c>
      <c r="M1950" t="s">
        <v>41</v>
      </c>
    </row>
    <row r="1951" spans="1:13" x14ac:dyDescent="0.25">
      <c r="A1951" t="s">
        <v>1981</v>
      </c>
      <c r="B1951">
        <v>1988</v>
      </c>
      <c r="C1951">
        <f t="shared" si="121"/>
        <v>7</v>
      </c>
      <c r="D1951" t="str">
        <f t="shared" si="122"/>
        <v>22-7-1988</v>
      </c>
      <c r="E1951" t="s">
        <v>10</v>
      </c>
      <c r="F1951" s="14" t="str">
        <f t="shared" si="120"/>
        <v>22-Jul-1988</v>
      </c>
      <c r="G1951">
        <v>22</v>
      </c>
      <c r="H1951">
        <f t="shared" si="123"/>
        <v>34</v>
      </c>
      <c r="I1951">
        <v>3</v>
      </c>
      <c r="J1951" s="7">
        <v>26607.89</v>
      </c>
      <c r="K1951" t="s">
        <v>11</v>
      </c>
      <c r="L1951" t="s">
        <v>16</v>
      </c>
      <c r="M1951" t="s">
        <v>41</v>
      </c>
    </row>
    <row r="1952" spans="1:13" x14ac:dyDescent="0.25">
      <c r="A1952" t="s">
        <v>1982</v>
      </c>
      <c r="B1952">
        <v>1991</v>
      </c>
      <c r="C1952">
        <f t="shared" si="121"/>
        <v>8</v>
      </c>
      <c r="D1952" t="str">
        <f t="shared" si="122"/>
        <v>22-8-1991</v>
      </c>
      <c r="E1952" t="s">
        <v>34</v>
      </c>
      <c r="F1952" s="14" t="str">
        <f t="shared" si="120"/>
        <v>22-Aug-1991</v>
      </c>
      <c r="G1952">
        <v>22</v>
      </c>
      <c r="H1952">
        <f t="shared" si="123"/>
        <v>31</v>
      </c>
      <c r="I1952">
        <v>3</v>
      </c>
      <c r="J1952" s="7">
        <v>26912.560000000001</v>
      </c>
      <c r="K1952" t="s">
        <v>11</v>
      </c>
      <c r="L1952" t="s">
        <v>11</v>
      </c>
      <c r="M1952" t="s">
        <v>41</v>
      </c>
    </row>
    <row r="1953" spans="1:13" x14ac:dyDescent="0.25">
      <c r="A1953" t="s">
        <v>1983</v>
      </c>
      <c r="B1953">
        <v>1958</v>
      </c>
      <c r="C1953">
        <f t="shared" si="121"/>
        <v>12</v>
      </c>
      <c r="D1953" t="str">
        <f t="shared" si="122"/>
        <v>25-12-1958</v>
      </c>
      <c r="E1953" t="s">
        <v>30</v>
      </c>
      <c r="F1953" s="14" t="str">
        <f t="shared" si="120"/>
        <v>25-Dec-1958</v>
      </c>
      <c r="G1953">
        <v>25</v>
      </c>
      <c r="H1953">
        <f t="shared" si="123"/>
        <v>64</v>
      </c>
      <c r="I1953">
        <v>0</v>
      </c>
      <c r="J1953" s="7">
        <v>26926.51</v>
      </c>
      <c r="K1953" t="s">
        <v>11</v>
      </c>
      <c r="L1953" t="s">
        <v>16</v>
      </c>
      <c r="M1953" t="s">
        <v>13</v>
      </c>
    </row>
    <row r="1954" spans="1:13" x14ac:dyDescent="0.25">
      <c r="A1954" t="s">
        <v>1984</v>
      </c>
      <c r="B1954">
        <v>2002</v>
      </c>
      <c r="C1954">
        <f t="shared" si="121"/>
        <v>6</v>
      </c>
      <c r="D1954" t="str">
        <f t="shared" si="122"/>
        <v>17-6-2002</v>
      </c>
      <c r="E1954" t="s">
        <v>18</v>
      </c>
      <c r="F1954" s="14" t="str">
        <f t="shared" si="120"/>
        <v>17-Jun-2002</v>
      </c>
      <c r="G1954">
        <v>17</v>
      </c>
      <c r="H1954">
        <f t="shared" si="123"/>
        <v>20</v>
      </c>
      <c r="I1954">
        <v>0</v>
      </c>
      <c r="J1954" s="7">
        <v>26927.69</v>
      </c>
      <c r="K1954" t="s">
        <v>11</v>
      </c>
      <c r="L1954" t="s">
        <v>11</v>
      </c>
      <c r="M1954" t="s">
        <v>41</v>
      </c>
    </row>
    <row r="1955" spans="1:13" x14ac:dyDescent="0.25">
      <c r="A1955" t="s">
        <v>1985</v>
      </c>
      <c r="B1955">
        <v>2000</v>
      </c>
      <c r="C1955">
        <f t="shared" si="121"/>
        <v>11</v>
      </c>
      <c r="D1955" t="str">
        <f t="shared" si="122"/>
        <v>9-11-2000</v>
      </c>
      <c r="E1955" t="s">
        <v>15</v>
      </c>
      <c r="F1955" s="14" t="str">
        <f t="shared" si="120"/>
        <v>9-Nov-2000</v>
      </c>
      <c r="G1955">
        <v>9</v>
      </c>
      <c r="H1955">
        <f t="shared" si="123"/>
        <v>22</v>
      </c>
      <c r="I1955">
        <v>0</v>
      </c>
      <c r="J1955" s="7">
        <v>26936.98</v>
      </c>
      <c r="K1955" t="s">
        <v>11</v>
      </c>
      <c r="L1955" t="s">
        <v>12</v>
      </c>
      <c r="M1955" t="s">
        <v>41</v>
      </c>
    </row>
    <row r="1956" spans="1:13" x14ac:dyDescent="0.25">
      <c r="A1956" t="s">
        <v>1986</v>
      </c>
      <c r="B1956">
        <v>1960</v>
      </c>
      <c r="C1956">
        <f t="shared" si="121"/>
        <v>7</v>
      </c>
      <c r="D1956" t="str">
        <f t="shared" si="122"/>
        <v>9-7-1960</v>
      </c>
      <c r="E1956" t="s">
        <v>10</v>
      </c>
      <c r="F1956" s="14" t="str">
        <f t="shared" si="120"/>
        <v>9-Jul-1960</v>
      </c>
      <c r="G1956">
        <v>9</v>
      </c>
      <c r="H1956">
        <f t="shared" si="123"/>
        <v>62</v>
      </c>
      <c r="I1956">
        <v>1</v>
      </c>
      <c r="J1956" s="7">
        <v>27000.98</v>
      </c>
      <c r="K1956" t="s">
        <v>11</v>
      </c>
      <c r="L1956" t="s">
        <v>11</v>
      </c>
      <c r="M1956" t="s">
        <v>13</v>
      </c>
    </row>
    <row r="1957" spans="1:13" x14ac:dyDescent="0.25">
      <c r="A1957" t="s">
        <v>1987</v>
      </c>
      <c r="B1957">
        <v>1958</v>
      </c>
      <c r="C1957">
        <f t="shared" si="121"/>
        <v>6</v>
      </c>
      <c r="D1957" t="str">
        <f t="shared" si="122"/>
        <v>30-6-1958</v>
      </c>
      <c r="E1957" t="s">
        <v>18</v>
      </c>
      <c r="F1957" s="14" t="str">
        <f t="shared" si="120"/>
        <v>30-Jun-1958</v>
      </c>
      <c r="G1957">
        <v>30</v>
      </c>
      <c r="H1957">
        <f t="shared" si="123"/>
        <v>64</v>
      </c>
      <c r="I1957">
        <v>0</v>
      </c>
      <c r="J1957" s="7">
        <v>27037.91</v>
      </c>
      <c r="K1957" t="s">
        <v>11</v>
      </c>
      <c r="L1957" t="s">
        <v>11</v>
      </c>
      <c r="M1957" t="s">
        <v>13</v>
      </c>
    </row>
    <row r="1958" spans="1:13" x14ac:dyDescent="0.25">
      <c r="A1958" t="s">
        <v>1988</v>
      </c>
      <c r="B1958">
        <v>1994</v>
      </c>
      <c r="C1958">
        <f t="shared" si="121"/>
        <v>7</v>
      </c>
      <c r="D1958" t="str">
        <f t="shared" si="122"/>
        <v>2-7-1994</v>
      </c>
      <c r="E1958" t="s">
        <v>10</v>
      </c>
      <c r="F1958" s="14" t="str">
        <f t="shared" si="120"/>
        <v>2-Jul-1994</v>
      </c>
      <c r="G1958">
        <v>2</v>
      </c>
      <c r="H1958">
        <f t="shared" si="123"/>
        <v>28</v>
      </c>
      <c r="I1958">
        <v>0</v>
      </c>
      <c r="J1958" s="7">
        <v>27080.639999999999</v>
      </c>
      <c r="K1958" t="s">
        <v>11</v>
      </c>
      <c r="L1958" t="s">
        <v>11</v>
      </c>
      <c r="M1958" t="s">
        <v>41</v>
      </c>
    </row>
    <row r="1959" spans="1:13" x14ac:dyDescent="0.25">
      <c r="A1959" t="s">
        <v>1989</v>
      </c>
      <c r="B1959">
        <v>1990</v>
      </c>
      <c r="C1959">
        <f t="shared" si="121"/>
        <v>12</v>
      </c>
      <c r="D1959" t="str">
        <f t="shared" si="122"/>
        <v>13-12-1990</v>
      </c>
      <c r="E1959" t="s">
        <v>30</v>
      </c>
      <c r="F1959" s="14" t="str">
        <f t="shared" si="120"/>
        <v>13-Dec-1990</v>
      </c>
      <c r="G1959">
        <v>13</v>
      </c>
      <c r="H1959">
        <f t="shared" si="123"/>
        <v>32</v>
      </c>
      <c r="I1959">
        <v>3</v>
      </c>
      <c r="J1959" s="7">
        <v>27092.38</v>
      </c>
      <c r="K1959" t="s">
        <v>11</v>
      </c>
      <c r="L1959" t="s">
        <v>12</v>
      </c>
      <c r="M1959" t="s">
        <v>41</v>
      </c>
    </row>
    <row r="1960" spans="1:13" x14ac:dyDescent="0.25">
      <c r="A1960" t="s">
        <v>1990</v>
      </c>
      <c r="B1960">
        <v>1970</v>
      </c>
      <c r="C1960">
        <f t="shared" si="121"/>
        <v>10</v>
      </c>
      <c r="D1960" t="str">
        <f t="shared" si="122"/>
        <v>2-10-1970</v>
      </c>
      <c r="E1960" t="s">
        <v>36</v>
      </c>
      <c r="F1960" s="14" t="str">
        <f t="shared" si="120"/>
        <v>2-Oct-1970</v>
      </c>
      <c r="G1960">
        <v>2</v>
      </c>
      <c r="H1960">
        <f t="shared" si="123"/>
        <v>52</v>
      </c>
      <c r="I1960">
        <v>0</v>
      </c>
      <c r="J1960" s="7">
        <v>27117.99</v>
      </c>
      <c r="K1960" t="s">
        <v>11</v>
      </c>
      <c r="L1960" t="s">
        <v>11</v>
      </c>
      <c r="M1960" t="s">
        <v>13</v>
      </c>
    </row>
    <row r="1961" spans="1:13" x14ac:dyDescent="0.25">
      <c r="A1961" t="s">
        <v>1991</v>
      </c>
      <c r="B1961">
        <v>1965</v>
      </c>
      <c r="C1961">
        <f t="shared" si="121"/>
        <v>12</v>
      </c>
      <c r="D1961" t="str">
        <f t="shared" si="122"/>
        <v>21-12-1965</v>
      </c>
      <c r="E1961" t="s">
        <v>30</v>
      </c>
      <c r="F1961" s="14" t="str">
        <f t="shared" si="120"/>
        <v>21-Dec-1965</v>
      </c>
      <c r="G1961">
        <v>21</v>
      </c>
      <c r="H1961">
        <f t="shared" si="123"/>
        <v>57</v>
      </c>
      <c r="I1961">
        <v>0</v>
      </c>
      <c r="J1961" s="7">
        <v>27218.44</v>
      </c>
      <c r="K1961" t="s">
        <v>11</v>
      </c>
      <c r="L1961" t="s">
        <v>16</v>
      </c>
      <c r="M1961" t="s">
        <v>355</v>
      </c>
    </row>
    <row r="1962" spans="1:13" x14ac:dyDescent="0.25">
      <c r="A1962" t="s">
        <v>1992</v>
      </c>
      <c r="B1962">
        <v>1999</v>
      </c>
      <c r="C1962">
        <f t="shared" si="121"/>
        <v>12</v>
      </c>
      <c r="D1962" t="str">
        <f t="shared" si="122"/>
        <v>2-12-1999</v>
      </c>
      <c r="E1962" t="s">
        <v>30</v>
      </c>
      <c r="F1962" s="14" t="str">
        <f t="shared" si="120"/>
        <v>2-Dec-1999</v>
      </c>
      <c r="G1962">
        <v>2</v>
      </c>
      <c r="H1962">
        <f t="shared" si="123"/>
        <v>23</v>
      </c>
      <c r="I1962">
        <v>0</v>
      </c>
      <c r="J1962" s="7">
        <v>27236.959999999999</v>
      </c>
      <c r="K1962" t="s">
        <v>11</v>
      </c>
      <c r="L1962" t="s">
        <v>16</v>
      </c>
      <c r="M1962" t="s">
        <v>41</v>
      </c>
    </row>
    <row r="1963" spans="1:13" x14ac:dyDescent="0.25">
      <c r="A1963" t="s">
        <v>1993</v>
      </c>
      <c r="B1963">
        <v>1968</v>
      </c>
      <c r="C1963">
        <f t="shared" si="121"/>
        <v>6</v>
      </c>
      <c r="D1963" t="str">
        <f t="shared" si="122"/>
        <v>6-6-1968</v>
      </c>
      <c r="E1963" t="s">
        <v>18</v>
      </c>
      <c r="F1963" s="14" t="str">
        <f t="shared" si="120"/>
        <v>6-Jun-1968</v>
      </c>
      <c r="G1963">
        <v>6</v>
      </c>
      <c r="H1963">
        <f t="shared" si="123"/>
        <v>55</v>
      </c>
      <c r="I1963">
        <v>3</v>
      </c>
      <c r="J1963" s="7">
        <v>27322.73</v>
      </c>
      <c r="K1963" t="s">
        <v>11</v>
      </c>
      <c r="L1963" t="s">
        <v>11</v>
      </c>
      <c r="M1963" t="s">
        <v>13</v>
      </c>
    </row>
    <row r="1964" spans="1:13" x14ac:dyDescent="0.25">
      <c r="A1964" t="s">
        <v>1994</v>
      </c>
      <c r="B1964">
        <v>1969</v>
      </c>
      <c r="C1964">
        <f t="shared" si="121"/>
        <v>10</v>
      </c>
      <c r="D1964" t="str">
        <f t="shared" si="122"/>
        <v>16-10-1969</v>
      </c>
      <c r="E1964" t="s">
        <v>36</v>
      </c>
      <c r="F1964" s="14" t="str">
        <f t="shared" si="120"/>
        <v>16-Oct-1969</v>
      </c>
      <c r="G1964">
        <v>16</v>
      </c>
      <c r="H1964">
        <f t="shared" si="123"/>
        <v>53</v>
      </c>
      <c r="I1964">
        <v>0</v>
      </c>
      <c r="J1964" s="7">
        <v>27346.04</v>
      </c>
      <c r="K1964" t="s">
        <v>11</v>
      </c>
      <c r="L1964" t="s">
        <v>11</v>
      </c>
      <c r="M1964" t="s">
        <v>13</v>
      </c>
    </row>
    <row r="1965" spans="1:13" x14ac:dyDescent="0.25">
      <c r="A1965" t="s">
        <v>1995</v>
      </c>
      <c r="B1965">
        <v>1988</v>
      </c>
      <c r="C1965">
        <f t="shared" si="121"/>
        <v>9</v>
      </c>
      <c r="D1965" t="str">
        <f t="shared" si="122"/>
        <v>15-9-1988</v>
      </c>
      <c r="E1965" t="s">
        <v>20</v>
      </c>
      <c r="F1965" s="14" t="str">
        <f t="shared" si="120"/>
        <v>15-Sep-1988</v>
      </c>
      <c r="G1965">
        <v>15</v>
      </c>
      <c r="H1965">
        <f t="shared" si="123"/>
        <v>34</v>
      </c>
      <c r="I1965">
        <v>2</v>
      </c>
      <c r="J1965" s="7">
        <v>27375.9</v>
      </c>
      <c r="K1965" t="s">
        <v>11</v>
      </c>
      <c r="L1965" t="s">
        <v>12</v>
      </c>
      <c r="M1965" t="s">
        <v>163</v>
      </c>
    </row>
    <row r="1966" spans="1:13" x14ac:dyDescent="0.25">
      <c r="A1966" t="s">
        <v>1996</v>
      </c>
      <c r="B1966">
        <v>1985</v>
      </c>
      <c r="C1966">
        <f t="shared" si="121"/>
        <v>12</v>
      </c>
      <c r="D1966" t="str">
        <f t="shared" si="122"/>
        <v>5-12-1985</v>
      </c>
      <c r="E1966" t="s">
        <v>30</v>
      </c>
      <c r="F1966" s="14" t="str">
        <f t="shared" si="120"/>
        <v>5-Dec-1985</v>
      </c>
      <c r="G1966">
        <v>5</v>
      </c>
      <c r="H1966">
        <f t="shared" si="123"/>
        <v>37</v>
      </c>
      <c r="I1966">
        <v>3</v>
      </c>
      <c r="J1966" s="7">
        <v>27432.73</v>
      </c>
      <c r="K1966" t="s">
        <v>11</v>
      </c>
      <c r="L1966" t="s">
        <v>16</v>
      </c>
      <c r="M1966" t="s">
        <v>41</v>
      </c>
    </row>
    <row r="1967" spans="1:13" x14ac:dyDescent="0.25">
      <c r="A1967" t="s">
        <v>1997</v>
      </c>
      <c r="B1967">
        <v>1981</v>
      </c>
      <c r="C1967">
        <f t="shared" si="121"/>
        <v>10</v>
      </c>
      <c r="D1967" t="str">
        <f t="shared" si="122"/>
        <v>3-10-1981</v>
      </c>
      <c r="E1967" t="s">
        <v>36</v>
      </c>
      <c r="F1967" s="14" t="str">
        <f t="shared" si="120"/>
        <v>3-Oct-1981</v>
      </c>
      <c r="G1967">
        <v>3</v>
      </c>
      <c r="H1967">
        <f t="shared" si="123"/>
        <v>41</v>
      </c>
      <c r="I1967">
        <v>1</v>
      </c>
      <c r="J1967" s="7">
        <v>27495.59</v>
      </c>
      <c r="K1967" t="s">
        <v>11</v>
      </c>
      <c r="L1967" t="s">
        <v>16</v>
      </c>
      <c r="M1967" t="s">
        <v>41</v>
      </c>
    </row>
    <row r="1968" spans="1:13" x14ac:dyDescent="0.25">
      <c r="A1968" t="s">
        <v>1998</v>
      </c>
      <c r="B1968">
        <v>1965</v>
      </c>
      <c r="C1968">
        <f t="shared" si="121"/>
        <v>10</v>
      </c>
      <c r="D1968" t="str">
        <f t="shared" si="122"/>
        <v>19-10-1965</v>
      </c>
      <c r="E1968" t="s">
        <v>36</v>
      </c>
      <c r="F1968" s="14" t="str">
        <f t="shared" si="120"/>
        <v>19-Oct-1965</v>
      </c>
      <c r="G1968">
        <v>19</v>
      </c>
      <c r="H1968">
        <f t="shared" si="123"/>
        <v>57</v>
      </c>
      <c r="I1968">
        <v>0</v>
      </c>
      <c r="J1968" s="7">
        <v>27533.91</v>
      </c>
      <c r="K1968" t="s">
        <v>11</v>
      </c>
      <c r="L1968" t="s">
        <v>12</v>
      </c>
      <c r="M1968" t="s">
        <v>13</v>
      </c>
    </row>
    <row r="1969" spans="1:13" x14ac:dyDescent="0.25">
      <c r="A1969" t="s">
        <v>1999</v>
      </c>
      <c r="B1969">
        <v>1984</v>
      </c>
      <c r="C1969">
        <f t="shared" si="121"/>
        <v>7</v>
      </c>
      <c r="D1969" t="str">
        <f t="shared" si="122"/>
        <v>22-7-1984</v>
      </c>
      <c r="E1969" t="s">
        <v>10</v>
      </c>
      <c r="F1969" s="14" t="str">
        <f t="shared" si="120"/>
        <v>22-Jul-1984</v>
      </c>
      <c r="G1969">
        <v>22</v>
      </c>
      <c r="H1969">
        <f t="shared" si="123"/>
        <v>38</v>
      </c>
      <c r="I1969">
        <v>3</v>
      </c>
      <c r="J1969" s="7">
        <v>27534.53</v>
      </c>
      <c r="K1969" t="s">
        <v>11</v>
      </c>
      <c r="L1969" t="s">
        <v>11</v>
      </c>
      <c r="M1969" t="s">
        <v>41</v>
      </c>
    </row>
    <row r="1970" spans="1:13" x14ac:dyDescent="0.25">
      <c r="A1970" t="s">
        <v>2000</v>
      </c>
      <c r="B1970">
        <v>1985</v>
      </c>
      <c r="C1970">
        <f t="shared" si="121"/>
        <v>11</v>
      </c>
      <c r="D1970" t="str">
        <f t="shared" si="122"/>
        <v>6-11-1985</v>
      </c>
      <c r="E1970" t="s">
        <v>15</v>
      </c>
      <c r="F1970" s="14" t="str">
        <f t="shared" si="120"/>
        <v>6-Nov-1985</v>
      </c>
      <c r="G1970">
        <v>6</v>
      </c>
      <c r="H1970">
        <f t="shared" si="123"/>
        <v>37</v>
      </c>
      <c r="I1970">
        <v>3</v>
      </c>
      <c r="J1970" s="7">
        <v>27598.93</v>
      </c>
      <c r="K1970" t="s">
        <v>11</v>
      </c>
      <c r="L1970" t="s">
        <v>16</v>
      </c>
      <c r="M1970" t="s">
        <v>41</v>
      </c>
    </row>
    <row r="1971" spans="1:13" x14ac:dyDescent="0.25">
      <c r="A1971" t="s">
        <v>2001</v>
      </c>
      <c r="B1971">
        <v>1992</v>
      </c>
      <c r="C1971">
        <f t="shared" si="121"/>
        <v>6</v>
      </c>
      <c r="D1971" t="str">
        <f t="shared" si="122"/>
        <v>11-6-1992</v>
      </c>
      <c r="E1971" t="s">
        <v>18</v>
      </c>
      <c r="F1971" s="14" t="str">
        <f t="shared" si="120"/>
        <v>11-Jun-1992</v>
      </c>
      <c r="G1971">
        <v>11</v>
      </c>
      <c r="H1971">
        <f t="shared" si="123"/>
        <v>30</v>
      </c>
      <c r="I1971">
        <v>0</v>
      </c>
      <c r="J1971" s="7">
        <v>27614.71</v>
      </c>
      <c r="K1971" t="s">
        <v>11</v>
      </c>
      <c r="L1971" t="s">
        <v>12</v>
      </c>
      <c r="M1971" t="s">
        <v>41</v>
      </c>
    </row>
    <row r="1972" spans="1:13" x14ac:dyDescent="0.25">
      <c r="A1972" t="s">
        <v>2002</v>
      </c>
      <c r="B1972">
        <v>1997</v>
      </c>
      <c r="C1972">
        <f t="shared" si="121"/>
        <v>9</v>
      </c>
      <c r="D1972" t="str">
        <f t="shared" si="122"/>
        <v>9-9-1997</v>
      </c>
      <c r="E1972" t="s">
        <v>20</v>
      </c>
      <c r="F1972" s="14" t="str">
        <f t="shared" si="120"/>
        <v>9-Sep-1997</v>
      </c>
      <c r="G1972">
        <v>9</v>
      </c>
      <c r="H1972">
        <f t="shared" si="123"/>
        <v>25</v>
      </c>
      <c r="I1972">
        <v>0</v>
      </c>
      <c r="J1972" s="7">
        <v>27619.360000000001</v>
      </c>
      <c r="K1972" t="s">
        <v>11</v>
      </c>
      <c r="L1972" t="s">
        <v>12</v>
      </c>
      <c r="M1972" t="s">
        <v>41</v>
      </c>
    </row>
    <row r="1973" spans="1:13" x14ac:dyDescent="0.25">
      <c r="A1973" t="s">
        <v>2003</v>
      </c>
      <c r="B1973">
        <v>1997</v>
      </c>
      <c r="C1973">
        <f t="shared" si="121"/>
        <v>10</v>
      </c>
      <c r="D1973" t="str">
        <f t="shared" si="122"/>
        <v>7-10-1997</v>
      </c>
      <c r="E1973" t="s">
        <v>36</v>
      </c>
      <c r="F1973" s="14" t="str">
        <f t="shared" si="120"/>
        <v>7-Oct-1997</v>
      </c>
      <c r="G1973">
        <v>7</v>
      </c>
      <c r="H1973">
        <f t="shared" si="123"/>
        <v>25</v>
      </c>
      <c r="I1973">
        <v>0</v>
      </c>
      <c r="J1973" s="7">
        <v>27625.17</v>
      </c>
      <c r="K1973" t="s">
        <v>16</v>
      </c>
      <c r="L1973" t="s">
        <v>16</v>
      </c>
      <c r="M1973" t="s">
        <v>41</v>
      </c>
    </row>
    <row r="1974" spans="1:13" x14ac:dyDescent="0.25">
      <c r="A1974" t="s">
        <v>2004</v>
      </c>
      <c r="B1974">
        <v>1992</v>
      </c>
      <c r="C1974">
        <f t="shared" si="121"/>
        <v>7</v>
      </c>
      <c r="D1974" t="str">
        <f t="shared" si="122"/>
        <v>3-7-1992</v>
      </c>
      <c r="E1974" t="s">
        <v>10</v>
      </c>
      <c r="F1974" s="14" t="str">
        <f t="shared" si="120"/>
        <v>3-Jul-1992</v>
      </c>
      <c r="G1974">
        <v>3</v>
      </c>
      <c r="H1974">
        <f t="shared" si="123"/>
        <v>30</v>
      </c>
      <c r="I1974">
        <v>0</v>
      </c>
      <c r="J1974" s="7">
        <v>27696.11</v>
      </c>
      <c r="K1974" t="s">
        <v>16</v>
      </c>
      <c r="L1974" t="s">
        <v>11</v>
      </c>
      <c r="M1974" t="s">
        <v>41</v>
      </c>
    </row>
    <row r="1975" spans="1:13" x14ac:dyDescent="0.25">
      <c r="A1975" t="s">
        <v>2005</v>
      </c>
      <c r="B1975">
        <v>2002</v>
      </c>
      <c r="C1975">
        <f t="shared" si="121"/>
        <v>12</v>
      </c>
      <c r="D1975" t="str">
        <f t="shared" si="122"/>
        <v>6-12-2002</v>
      </c>
      <c r="E1975" t="s">
        <v>30</v>
      </c>
      <c r="F1975" s="14" t="str">
        <f t="shared" si="120"/>
        <v>6-Dec-2002</v>
      </c>
      <c r="G1975">
        <v>6</v>
      </c>
      <c r="H1975">
        <f t="shared" si="123"/>
        <v>20</v>
      </c>
      <c r="I1975">
        <v>1</v>
      </c>
      <c r="J1975" s="7">
        <v>27724.29</v>
      </c>
      <c r="K1975" t="s">
        <v>16</v>
      </c>
      <c r="L1975" t="s">
        <v>12</v>
      </c>
      <c r="M1975" t="s">
        <v>13</v>
      </c>
    </row>
    <row r="1976" spans="1:13" x14ac:dyDescent="0.25">
      <c r="A1976" t="s">
        <v>2006</v>
      </c>
      <c r="B1976">
        <v>1960</v>
      </c>
      <c r="C1976">
        <f t="shared" si="121"/>
        <v>7</v>
      </c>
      <c r="D1976" t="str">
        <f t="shared" si="122"/>
        <v>6-7-1960</v>
      </c>
      <c r="E1976" t="s">
        <v>10</v>
      </c>
      <c r="F1976" s="14" t="str">
        <f t="shared" si="120"/>
        <v>6-Jul-1960</v>
      </c>
      <c r="G1976">
        <v>6</v>
      </c>
      <c r="H1976">
        <f t="shared" si="123"/>
        <v>62</v>
      </c>
      <c r="I1976">
        <v>0</v>
      </c>
      <c r="J1976" s="7">
        <v>27808.73</v>
      </c>
      <c r="K1976" t="s">
        <v>16</v>
      </c>
      <c r="L1976" t="s">
        <v>16</v>
      </c>
      <c r="M1976" t="s">
        <v>13</v>
      </c>
    </row>
    <row r="1977" spans="1:13" x14ac:dyDescent="0.25">
      <c r="A1977" t="s">
        <v>2007</v>
      </c>
      <c r="B1977">
        <v>1985</v>
      </c>
      <c r="C1977">
        <f t="shared" si="121"/>
        <v>12</v>
      </c>
      <c r="D1977" t="str">
        <f t="shared" si="122"/>
        <v>4-12-1985</v>
      </c>
      <c r="E1977" t="s">
        <v>30</v>
      </c>
      <c r="F1977" s="14" t="str">
        <f t="shared" si="120"/>
        <v>4-Dec-1985</v>
      </c>
      <c r="G1977">
        <v>4</v>
      </c>
      <c r="H1977">
        <f t="shared" si="123"/>
        <v>37</v>
      </c>
      <c r="I1977">
        <v>3</v>
      </c>
      <c r="J1977" s="7">
        <v>27849.94</v>
      </c>
      <c r="K1977" t="s">
        <v>16</v>
      </c>
      <c r="L1977" t="s">
        <v>16</v>
      </c>
      <c r="M1977" t="s">
        <v>41</v>
      </c>
    </row>
    <row r="1978" spans="1:13" x14ac:dyDescent="0.25">
      <c r="A1978" t="s">
        <v>2008</v>
      </c>
      <c r="B1978">
        <v>1989</v>
      </c>
      <c r="C1978">
        <f t="shared" si="121"/>
        <v>11</v>
      </c>
      <c r="D1978" t="str">
        <f t="shared" si="122"/>
        <v>21-11-1989</v>
      </c>
      <c r="E1978" t="s">
        <v>15</v>
      </c>
      <c r="F1978" s="14" t="str">
        <f t="shared" si="120"/>
        <v>21-Nov-1989</v>
      </c>
      <c r="G1978">
        <v>21</v>
      </c>
      <c r="H1978">
        <f t="shared" si="123"/>
        <v>33</v>
      </c>
      <c r="I1978">
        <v>3</v>
      </c>
      <c r="J1978" s="7">
        <v>27925.86</v>
      </c>
      <c r="K1978" t="s">
        <v>16</v>
      </c>
      <c r="L1978" t="s">
        <v>11</v>
      </c>
      <c r="M1978" t="s">
        <v>41</v>
      </c>
    </row>
    <row r="1979" spans="1:13" x14ac:dyDescent="0.25">
      <c r="A1979" t="s">
        <v>2009</v>
      </c>
      <c r="B1979">
        <v>1991</v>
      </c>
      <c r="C1979">
        <f t="shared" si="121"/>
        <v>6</v>
      </c>
      <c r="D1979" t="str">
        <f t="shared" si="122"/>
        <v>4-6-1991</v>
      </c>
      <c r="E1979" t="s">
        <v>18</v>
      </c>
      <c r="F1979" s="14" t="str">
        <f t="shared" si="120"/>
        <v>4-Jun-1991</v>
      </c>
      <c r="G1979">
        <v>4</v>
      </c>
      <c r="H1979">
        <f t="shared" si="123"/>
        <v>32</v>
      </c>
      <c r="I1979">
        <v>3</v>
      </c>
      <c r="J1979" s="7">
        <v>27931.11</v>
      </c>
      <c r="K1979" t="s">
        <v>16</v>
      </c>
      <c r="L1979" t="s">
        <v>12</v>
      </c>
      <c r="M1979" t="s">
        <v>41</v>
      </c>
    </row>
    <row r="1980" spans="1:13" x14ac:dyDescent="0.25">
      <c r="A1980" t="s">
        <v>2010</v>
      </c>
      <c r="B1980">
        <v>1961</v>
      </c>
      <c r="C1980">
        <f t="shared" si="121"/>
        <v>7</v>
      </c>
      <c r="D1980" t="str">
        <f t="shared" si="122"/>
        <v>28-7-1961</v>
      </c>
      <c r="E1980" t="s">
        <v>10</v>
      </c>
      <c r="F1980" s="14" t="str">
        <f t="shared" si="120"/>
        <v>28-Jul-1961</v>
      </c>
      <c r="G1980">
        <v>28</v>
      </c>
      <c r="H1980">
        <f t="shared" si="123"/>
        <v>61</v>
      </c>
      <c r="I1980">
        <v>3</v>
      </c>
      <c r="J1980" s="7">
        <v>27941.29</v>
      </c>
      <c r="K1980" t="s">
        <v>16</v>
      </c>
      <c r="L1980" t="s">
        <v>12</v>
      </c>
      <c r="M1980" t="s">
        <v>41</v>
      </c>
    </row>
    <row r="1981" spans="1:13" x14ac:dyDescent="0.25">
      <c r="A1981" t="s">
        <v>2011</v>
      </c>
      <c r="B1981">
        <v>1999</v>
      </c>
      <c r="C1981">
        <f t="shared" si="121"/>
        <v>12</v>
      </c>
      <c r="D1981" t="str">
        <f t="shared" si="122"/>
        <v>21-12-1999</v>
      </c>
      <c r="E1981" t="s">
        <v>30</v>
      </c>
      <c r="F1981" s="14" t="str">
        <f t="shared" si="120"/>
        <v>21-Dec-1999</v>
      </c>
      <c r="G1981">
        <v>21</v>
      </c>
      <c r="H1981">
        <f t="shared" si="123"/>
        <v>23</v>
      </c>
      <c r="I1981">
        <v>0</v>
      </c>
      <c r="J1981" s="7">
        <v>27980.77</v>
      </c>
      <c r="K1981" t="s">
        <v>16</v>
      </c>
      <c r="L1981" t="s">
        <v>16</v>
      </c>
      <c r="M1981" t="s">
        <v>41</v>
      </c>
    </row>
    <row r="1982" spans="1:13" x14ac:dyDescent="0.25">
      <c r="A1982" t="s">
        <v>2012</v>
      </c>
      <c r="B1982">
        <v>1985</v>
      </c>
      <c r="C1982">
        <f t="shared" si="121"/>
        <v>11</v>
      </c>
      <c r="D1982" t="str">
        <f t="shared" si="122"/>
        <v>29-11-1985</v>
      </c>
      <c r="E1982" t="s">
        <v>15</v>
      </c>
      <c r="F1982" s="14" t="str">
        <f t="shared" si="120"/>
        <v>29-Nov-1985</v>
      </c>
      <c r="G1982">
        <v>29</v>
      </c>
      <c r="H1982">
        <f t="shared" si="123"/>
        <v>37</v>
      </c>
      <c r="I1982">
        <v>3</v>
      </c>
      <c r="J1982" s="7">
        <v>28006.94</v>
      </c>
      <c r="K1982" t="s">
        <v>16</v>
      </c>
      <c r="L1982" t="s">
        <v>11</v>
      </c>
      <c r="M1982" t="s">
        <v>41</v>
      </c>
    </row>
    <row r="1983" spans="1:13" x14ac:dyDescent="0.25">
      <c r="A1983" t="s">
        <v>2013</v>
      </c>
      <c r="B1983">
        <v>1960</v>
      </c>
      <c r="C1983">
        <f t="shared" si="121"/>
        <v>11</v>
      </c>
      <c r="D1983" t="str">
        <f t="shared" si="122"/>
        <v>22-11-1960</v>
      </c>
      <c r="E1983" t="s">
        <v>15</v>
      </c>
      <c r="F1983" s="14" t="str">
        <f t="shared" si="120"/>
        <v>22-Nov-1960</v>
      </c>
      <c r="G1983">
        <v>22</v>
      </c>
      <c r="H1983">
        <f t="shared" si="123"/>
        <v>62</v>
      </c>
      <c r="I1983">
        <v>0</v>
      </c>
      <c r="J1983" s="7">
        <v>28101.33</v>
      </c>
      <c r="K1983" t="s">
        <v>16</v>
      </c>
      <c r="L1983" t="s">
        <v>11</v>
      </c>
      <c r="M1983" t="s">
        <v>165</v>
      </c>
    </row>
    <row r="1984" spans="1:13" x14ac:dyDescent="0.25">
      <c r="A1984" t="s">
        <v>2014</v>
      </c>
      <c r="B1984">
        <v>1999</v>
      </c>
      <c r="C1984">
        <f t="shared" si="121"/>
        <v>9</v>
      </c>
      <c r="D1984" t="str">
        <f t="shared" si="122"/>
        <v>6-9-1999</v>
      </c>
      <c r="E1984" t="s">
        <v>20</v>
      </c>
      <c r="F1984" s="14" t="str">
        <f t="shared" si="120"/>
        <v>6-Sep-1999</v>
      </c>
      <c r="G1984">
        <v>6</v>
      </c>
      <c r="H1984">
        <f t="shared" si="123"/>
        <v>23</v>
      </c>
      <c r="I1984">
        <v>0</v>
      </c>
      <c r="J1984" s="7">
        <v>28245.34</v>
      </c>
      <c r="K1984" t="s">
        <v>16</v>
      </c>
      <c r="L1984" t="s">
        <v>12</v>
      </c>
      <c r="M1984" t="s">
        <v>41</v>
      </c>
    </row>
    <row r="1985" spans="1:13" x14ac:dyDescent="0.25">
      <c r="A1985" t="s">
        <v>2015</v>
      </c>
      <c r="B1985">
        <v>1963</v>
      </c>
      <c r="C1985">
        <f t="shared" si="121"/>
        <v>11</v>
      </c>
      <c r="D1985" t="str">
        <f t="shared" si="122"/>
        <v>25-11-1963</v>
      </c>
      <c r="E1985" t="s">
        <v>15</v>
      </c>
      <c r="F1985" s="14" t="str">
        <f t="shared" si="120"/>
        <v>25-Nov-1963</v>
      </c>
      <c r="G1985">
        <v>25</v>
      </c>
      <c r="H1985">
        <f t="shared" si="123"/>
        <v>59</v>
      </c>
      <c r="I1985">
        <v>1</v>
      </c>
      <c r="J1985" s="7">
        <v>28287.9</v>
      </c>
      <c r="K1985" t="s">
        <v>16</v>
      </c>
      <c r="L1985" t="s">
        <v>16</v>
      </c>
      <c r="M1985" t="s">
        <v>13</v>
      </c>
    </row>
    <row r="1986" spans="1:13" x14ac:dyDescent="0.25">
      <c r="A1986" t="s">
        <v>2016</v>
      </c>
      <c r="B1986">
        <v>1990</v>
      </c>
      <c r="C1986">
        <f t="shared" si="121"/>
        <v>12</v>
      </c>
      <c r="D1986" t="str">
        <f t="shared" si="122"/>
        <v>24-12-1990</v>
      </c>
      <c r="E1986" t="s">
        <v>30</v>
      </c>
      <c r="F1986" s="14" t="str">
        <f t="shared" ref="F1986:F2049" si="124">CONCATENATE(G1986,"-",E1986,"-",B1986)</f>
        <v>24-Dec-1990</v>
      </c>
      <c r="G1986">
        <v>24</v>
      </c>
      <c r="H1986">
        <f t="shared" si="123"/>
        <v>32</v>
      </c>
      <c r="I1986">
        <v>3</v>
      </c>
      <c r="J1986" s="7">
        <v>28302.33</v>
      </c>
      <c r="K1986" t="s">
        <v>16</v>
      </c>
      <c r="L1986" t="s">
        <v>11</v>
      </c>
      <c r="M1986" t="s">
        <v>41</v>
      </c>
    </row>
    <row r="1987" spans="1:13" x14ac:dyDescent="0.25">
      <c r="A1987" t="s">
        <v>2017</v>
      </c>
      <c r="B1987">
        <v>1977</v>
      </c>
      <c r="C1987">
        <f t="shared" ref="C1987:C2050" si="125">MONTH(DATEVALUE(F1987))</f>
        <v>12</v>
      </c>
      <c r="D1987" t="str">
        <f t="shared" ref="D1987:D2050" si="126">CONCATENATE(G1987,"-",C1987,"-",B1987)</f>
        <v>2-12-1977</v>
      </c>
      <c r="E1987" t="s">
        <v>30</v>
      </c>
      <c r="F1987" s="14" t="str">
        <f t="shared" si="124"/>
        <v>2-Dec-1977</v>
      </c>
      <c r="G1987">
        <v>2</v>
      </c>
      <c r="H1987">
        <f t="shared" si="123"/>
        <v>45</v>
      </c>
      <c r="I1987">
        <v>1</v>
      </c>
      <c r="J1987" s="7">
        <v>28340.19</v>
      </c>
      <c r="K1987" t="s">
        <v>16</v>
      </c>
      <c r="L1987" t="s">
        <v>11</v>
      </c>
      <c r="M1987" t="s">
        <v>23</v>
      </c>
    </row>
    <row r="1988" spans="1:13" x14ac:dyDescent="0.25">
      <c r="A1988" t="s">
        <v>2018</v>
      </c>
      <c r="B1988">
        <v>1974</v>
      </c>
      <c r="C1988">
        <f t="shared" si="125"/>
        <v>9</v>
      </c>
      <c r="D1988" t="str">
        <f t="shared" si="126"/>
        <v>16-9-1974</v>
      </c>
      <c r="E1988" t="s">
        <v>20</v>
      </c>
      <c r="F1988" s="14" t="str">
        <f t="shared" si="124"/>
        <v>16-Sep-1974</v>
      </c>
      <c r="G1988">
        <v>16</v>
      </c>
      <c r="H1988">
        <f t="shared" si="123"/>
        <v>48</v>
      </c>
      <c r="I1988">
        <v>1</v>
      </c>
      <c r="J1988" s="7">
        <v>28468.92</v>
      </c>
      <c r="K1988" t="s">
        <v>16</v>
      </c>
      <c r="L1988" t="s">
        <v>16</v>
      </c>
      <c r="M1988" t="s">
        <v>23</v>
      </c>
    </row>
    <row r="1989" spans="1:13" x14ac:dyDescent="0.25">
      <c r="A1989" t="s">
        <v>2019</v>
      </c>
      <c r="B1989">
        <v>1982</v>
      </c>
      <c r="C1989">
        <f t="shared" si="125"/>
        <v>12</v>
      </c>
      <c r="D1989" t="str">
        <f t="shared" si="126"/>
        <v>11-12-1982</v>
      </c>
      <c r="E1989" t="s">
        <v>30</v>
      </c>
      <c r="F1989" s="14" t="str">
        <f t="shared" si="124"/>
        <v>11-Dec-1982</v>
      </c>
      <c r="G1989">
        <v>11</v>
      </c>
      <c r="H1989">
        <f t="shared" ref="H1989:H2052" si="127">DATEDIF(F1989,$P$2,"Y")</f>
        <v>40</v>
      </c>
      <c r="I1989">
        <v>1</v>
      </c>
      <c r="J1989" s="7">
        <v>28476.73</v>
      </c>
      <c r="K1989" t="s">
        <v>16</v>
      </c>
      <c r="L1989" t="s">
        <v>11</v>
      </c>
      <c r="M1989" t="s">
        <v>23</v>
      </c>
    </row>
    <row r="1990" spans="1:13" x14ac:dyDescent="0.25">
      <c r="A1990" t="s">
        <v>2020</v>
      </c>
      <c r="B1990">
        <v>1985</v>
      </c>
      <c r="C1990">
        <f t="shared" si="125"/>
        <v>9</v>
      </c>
      <c r="D1990" t="str">
        <f t="shared" si="126"/>
        <v>27-9-1985</v>
      </c>
      <c r="E1990" t="s">
        <v>20</v>
      </c>
      <c r="F1990" s="14" t="str">
        <f t="shared" si="124"/>
        <v>27-Sep-1985</v>
      </c>
      <c r="G1990">
        <v>27</v>
      </c>
      <c r="H1990">
        <f t="shared" si="127"/>
        <v>37</v>
      </c>
      <c r="I1990">
        <v>3</v>
      </c>
      <c r="J1990" s="7">
        <v>28542.86</v>
      </c>
      <c r="K1990" t="s">
        <v>16</v>
      </c>
      <c r="L1990" t="s">
        <v>12</v>
      </c>
      <c r="M1990" t="s">
        <v>41</v>
      </c>
    </row>
    <row r="1991" spans="1:13" x14ac:dyDescent="0.25">
      <c r="A1991" t="s">
        <v>2021</v>
      </c>
      <c r="B1991">
        <v>1990</v>
      </c>
      <c r="C1991">
        <f t="shared" si="125"/>
        <v>12</v>
      </c>
      <c r="D1991" t="str">
        <f t="shared" si="126"/>
        <v>5-12-1990</v>
      </c>
      <c r="E1991" t="s">
        <v>30</v>
      </c>
      <c r="F1991" s="14" t="str">
        <f t="shared" si="124"/>
        <v>5-Dec-1990</v>
      </c>
      <c r="G1991">
        <v>5</v>
      </c>
      <c r="H1991">
        <f t="shared" si="127"/>
        <v>32</v>
      </c>
      <c r="I1991">
        <v>3</v>
      </c>
      <c r="J1991" s="7">
        <v>28716.14</v>
      </c>
      <c r="K1991" t="s">
        <v>16</v>
      </c>
      <c r="L1991" t="s">
        <v>12</v>
      </c>
      <c r="M1991" t="s">
        <v>41</v>
      </c>
    </row>
    <row r="1992" spans="1:13" x14ac:dyDescent="0.25">
      <c r="A1992" t="s">
        <v>2022</v>
      </c>
      <c r="B1992">
        <v>1961</v>
      </c>
      <c r="C1992">
        <f t="shared" si="125"/>
        <v>8</v>
      </c>
      <c r="D1992" t="str">
        <f t="shared" si="126"/>
        <v>3-8-1961</v>
      </c>
      <c r="E1992" t="s">
        <v>34</v>
      </c>
      <c r="F1992" s="14" t="str">
        <f t="shared" si="124"/>
        <v>3-Aug-1961</v>
      </c>
      <c r="G1992">
        <v>3</v>
      </c>
      <c r="H1992">
        <f t="shared" si="127"/>
        <v>61</v>
      </c>
      <c r="I1992">
        <v>1</v>
      </c>
      <c r="J1992" s="7">
        <v>28868.66</v>
      </c>
      <c r="K1992" t="s">
        <v>16</v>
      </c>
      <c r="L1992" t="s">
        <v>11</v>
      </c>
      <c r="M1992" t="s">
        <v>23</v>
      </c>
    </row>
    <row r="1993" spans="1:13" x14ac:dyDescent="0.25">
      <c r="A1993" t="s">
        <v>2023</v>
      </c>
      <c r="B1993">
        <v>1962</v>
      </c>
      <c r="C1993">
        <f t="shared" si="125"/>
        <v>7</v>
      </c>
      <c r="D1993" t="str">
        <f t="shared" si="126"/>
        <v>25-7-1962</v>
      </c>
      <c r="E1993" t="s">
        <v>10</v>
      </c>
      <c r="F1993" s="14" t="str">
        <f t="shared" si="124"/>
        <v>25-Jul-1962</v>
      </c>
      <c r="G1993">
        <v>25</v>
      </c>
      <c r="H1993">
        <f t="shared" si="127"/>
        <v>60</v>
      </c>
      <c r="I1993">
        <v>0</v>
      </c>
      <c r="J1993" s="7">
        <v>28923.14</v>
      </c>
      <c r="K1993" t="s">
        <v>16</v>
      </c>
      <c r="L1993" t="s">
        <v>16</v>
      </c>
      <c r="M1993" t="s">
        <v>23</v>
      </c>
    </row>
    <row r="1994" spans="1:13" x14ac:dyDescent="0.25">
      <c r="A1994" t="s">
        <v>2024</v>
      </c>
      <c r="B1994">
        <v>1959</v>
      </c>
      <c r="C1994">
        <f t="shared" si="125"/>
        <v>12</v>
      </c>
      <c r="D1994" t="str">
        <f t="shared" si="126"/>
        <v>5-12-1959</v>
      </c>
      <c r="E1994" t="s">
        <v>30</v>
      </c>
      <c r="F1994" s="14" t="str">
        <f t="shared" si="124"/>
        <v>5-Dec-1959</v>
      </c>
      <c r="G1994">
        <v>5</v>
      </c>
      <c r="H1994">
        <f t="shared" si="127"/>
        <v>63</v>
      </c>
      <c r="I1994">
        <v>0</v>
      </c>
      <c r="J1994" s="7">
        <v>28950.47</v>
      </c>
      <c r="K1994" t="s">
        <v>16</v>
      </c>
      <c r="L1994" t="s">
        <v>16</v>
      </c>
      <c r="M1994" t="s">
        <v>23</v>
      </c>
    </row>
    <row r="1995" spans="1:13" x14ac:dyDescent="0.25">
      <c r="A1995" t="s">
        <v>2025</v>
      </c>
      <c r="B1995">
        <v>2003</v>
      </c>
      <c r="C1995">
        <f t="shared" si="125"/>
        <v>9</v>
      </c>
      <c r="D1995" t="str">
        <f t="shared" si="126"/>
        <v>1-9-2003</v>
      </c>
      <c r="E1995" t="s">
        <v>20</v>
      </c>
      <c r="F1995" s="14" t="str">
        <f t="shared" si="124"/>
        <v>1-Sep-2003</v>
      </c>
      <c r="G1995">
        <v>1</v>
      </c>
      <c r="H1995">
        <f t="shared" si="127"/>
        <v>19</v>
      </c>
      <c r="I1995">
        <v>0</v>
      </c>
      <c r="J1995" s="7">
        <v>28998.68</v>
      </c>
      <c r="K1995" t="s">
        <v>16</v>
      </c>
      <c r="L1995" t="s">
        <v>12</v>
      </c>
      <c r="M1995" t="s">
        <v>41</v>
      </c>
    </row>
    <row r="1996" spans="1:13" x14ac:dyDescent="0.25">
      <c r="A1996" t="s">
        <v>2026</v>
      </c>
      <c r="B1996">
        <v>1992</v>
      </c>
      <c r="C1996">
        <f t="shared" si="125"/>
        <v>7</v>
      </c>
      <c r="D1996" t="str">
        <f t="shared" si="126"/>
        <v>7-7-1992</v>
      </c>
      <c r="E1996" t="s">
        <v>10</v>
      </c>
      <c r="F1996" s="14" t="str">
        <f t="shared" si="124"/>
        <v>7-Jul-1992</v>
      </c>
      <c r="G1996">
        <v>7</v>
      </c>
      <c r="H1996">
        <f t="shared" si="127"/>
        <v>30</v>
      </c>
      <c r="I1996">
        <v>0</v>
      </c>
      <c r="J1996" s="7">
        <v>29007.82</v>
      </c>
      <c r="K1996" t="s">
        <v>16</v>
      </c>
      <c r="L1996" t="s">
        <v>12</v>
      </c>
      <c r="M1996" t="s">
        <v>41</v>
      </c>
    </row>
    <row r="1997" spans="1:13" x14ac:dyDescent="0.25">
      <c r="A1997" t="s">
        <v>2027</v>
      </c>
      <c r="B1997">
        <v>1980</v>
      </c>
      <c r="C1997">
        <f t="shared" si="125"/>
        <v>7</v>
      </c>
      <c r="D1997" t="str">
        <f t="shared" si="126"/>
        <v>14-7-1980</v>
      </c>
      <c r="E1997" t="s">
        <v>10</v>
      </c>
      <c r="F1997" s="14" t="str">
        <f t="shared" si="124"/>
        <v>14-Jul-1980</v>
      </c>
      <c r="G1997">
        <v>14</v>
      </c>
      <c r="H1997">
        <f t="shared" si="127"/>
        <v>42</v>
      </c>
      <c r="I1997">
        <v>2</v>
      </c>
      <c r="J1997" s="7">
        <v>29114.21</v>
      </c>
      <c r="K1997" t="s">
        <v>16</v>
      </c>
      <c r="L1997" t="s">
        <v>12</v>
      </c>
      <c r="M1997" t="s">
        <v>41</v>
      </c>
    </row>
    <row r="1998" spans="1:13" x14ac:dyDescent="0.25">
      <c r="A1998" t="s">
        <v>2028</v>
      </c>
      <c r="B1998">
        <v>1978</v>
      </c>
      <c r="C1998">
        <f t="shared" si="125"/>
        <v>11</v>
      </c>
      <c r="D1998" t="str">
        <f t="shared" si="126"/>
        <v>29-11-1978</v>
      </c>
      <c r="E1998" t="s">
        <v>15</v>
      </c>
      <c r="F1998" s="14" t="str">
        <f t="shared" si="124"/>
        <v>29-Nov-1978</v>
      </c>
      <c r="G1998">
        <v>29</v>
      </c>
      <c r="H1998">
        <f t="shared" si="127"/>
        <v>44</v>
      </c>
      <c r="I1998">
        <v>2</v>
      </c>
      <c r="J1998" s="7">
        <v>29114.77</v>
      </c>
      <c r="K1998" t="s">
        <v>16</v>
      </c>
      <c r="L1998" t="s">
        <v>16</v>
      </c>
      <c r="M1998" t="s">
        <v>41</v>
      </c>
    </row>
    <row r="1999" spans="1:13" x14ac:dyDescent="0.25">
      <c r="A1999" t="s">
        <v>2029</v>
      </c>
      <c r="B1999">
        <v>1961</v>
      </c>
      <c r="C1999">
        <f t="shared" si="125"/>
        <v>12</v>
      </c>
      <c r="D1999" t="str">
        <f t="shared" si="126"/>
        <v>24-12-1961</v>
      </c>
      <c r="E1999" t="s">
        <v>30</v>
      </c>
      <c r="F1999" s="14" t="str">
        <f t="shared" si="124"/>
        <v>24-Dec-1961</v>
      </c>
      <c r="G1999">
        <v>24</v>
      </c>
      <c r="H1999">
        <f t="shared" si="127"/>
        <v>61</v>
      </c>
      <c r="I1999">
        <v>0</v>
      </c>
      <c r="J1999" s="7">
        <v>29141.360000000001</v>
      </c>
      <c r="K1999" t="s">
        <v>16</v>
      </c>
      <c r="L1999" t="s">
        <v>12</v>
      </c>
      <c r="M1999" t="s">
        <v>23</v>
      </c>
    </row>
    <row r="2000" spans="1:13" x14ac:dyDescent="0.25">
      <c r="A2000" t="s">
        <v>2030</v>
      </c>
      <c r="B2000">
        <v>1976</v>
      </c>
      <c r="C2000">
        <f t="shared" si="125"/>
        <v>11</v>
      </c>
      <c r="D2000" t="str">
        <f t="shared" si="126"/>
        <v>8-11-1976</v>
      </c>
      <c r="E2000" t="s">
        <v>15</v>
      </c>
      <c r="F2000" s="14" t="str">
        <f t="shared" si="124"/>
        <v>8-Nov-1976</v>
      </c>
      <c r="G2000">
        <v>8</v>
      </c>
      <c r="H2000">
        <f t="shared" si="127"/>
        <v>46</v>
      </c>
      <c r="I2000">
        <v>2</v>
      </c>
      <c r="J2000" s="7">
        <v>29160.39</v>
      </c>
      <c r="K2000" t="s">
        <v>16</v>
      </c>
      <c r="L2000" t="s">
        <v>11</v>
      </c>
      <c r="M2000" t="s">
        <v>41</v>
      </c>
    </row>
    <row r="2001" spans="1:13" x14ac:dyDescent="0.25">
      <c r="A2001" t="s">
        <v>2031</v>
      </c>
      <c r="B2001">
        <v>1969</v>
      </c>
      <c r="C2001">
        <f t="shared" si="125"/>
        <v>7</v>
      </c>
      <c r="D2001" t="str">
        <f t="shared" si="126"/>
        <v>9-7-1969</v>
      </c>
      <c r="E2001" t="s">
        <v>10</v>
      </c>
      <c r="F2001" s="14" t="str">
        <f t="shared" si="124"/>
        <v>9-Jul-1969</v>
      </c>
      <c r="G2001">
        <v>9</v>
      </c>
      <c r="H2001">
        <f t="shared" si="127"/>
        <v>53</v>
      </c>
      <c r="I2001">
        <v>2</v>
      </c>
      <c r="J2001" s="7">
        <v>29186.48</v>
      </c>
      <c r="K2001" t="s">
        <v>16</v>
      </c>
      <c r="L2001" t="s">
        <v>12</v>
      </c>
      <c r="M2001" t="s">
        <v>246</v>
      </c>
    </row>
    <row r="2002" spans="1:13" x14ac:dyDescent="0.25">
      <c r="A2002" t="s">
        <v>2032</v>
      </c>
      <c r="B2002">
        <v>1978</v>
      </c>
      <c r="C2002">
        <f t="shared" si="125"/>
        <v>7</v>
      </c>
      <c r="D2002" t="str">
        <f t="shared" si="126"/>
        <v>21-7-1978</v>
      </c>
      <c r="E2002" t="s">
        <v>10</v>
      </c>
      <c r="F2002" s="14" t="str">
        <f t="shared" si="124"/>
        <v>21-Jul-1978</v>
      </c>
      <c r="G2002">
        <v>21</v>
      </c>
      <c r="H2002">
        <f t="shared" si="127"/>
        <v>44</v>
      </c>
      <c r="I2002">
        <v>2</v>
      </c>
      <c r="J2002" s="7">
        <v>29227.599999999999</v>
      </c>
      <c r="K2002" t="s">
        <v>16</v>
      </c>
      <c r="L2002" t="s">
        <v>12</v>
      </c>
      <c r="M2002" t="s">
        <v>23</v>
      </c>
    </row>
    <row r="2003" spans="1:13" x14ac:dyDescent="0.25">
      <c r="A2003" t="s">
        <v>2033</v>
      </c>
      <c r="B2003">
        <v>1958</v>
      </c>
      <c r="C2003">
        <f t="shared" si="125"/>
        <v>6</v>
      </c>
      <c r="D2003" t="str">
        <f t="shared" si="126"/>
        <v>5-6-1958</v>
      </c>
      <c r="E2003" t="s">
        <v>18</v>
      </c>
      <c r="F2003" s="14" t="str">
        <f t="shared" si="124"/>
        <v>5-Jun-1958</v>
      </c>
      <c r="G2003">
        <v>5</v>
      </c>
      <c r="H2003">
        <f t="shared" si="127"/>
        <v>65</v>
      </c>
      <c r="I2003">
        <v>0</v>
      </c>
      <c r="J2003" s="7">
        <v>29330.98</v>
      </c>
      <c r="K2003" t="s">
        <v>16</v>
      </c>
      <c r="L2003" t="s">
        <v>11</v>
      </c>
      <c r="M2003" t="s">
        <v>23</v>
      </c>
    </row>
    <row r="2004" spans="1:13" x14ac:dyDescent="0.25">
      <c r="A2004" t="s">
        <v>2034</v>
      </c>
      <c r="B2004">
        <v>1985</v>
      </c>
      <c r="C2004">
        <f t="shared" si="125"/>
        <v>11</v>
      </c>
      <c r="D2004" t="str">
        <f t="shared" si="126"/>
        <v>7-11-1985</v>
      </c>
      <c r="E2004" t="s">
        <v>15</v>
      </c>
      <c r="F2004" s="14" t="str">
        <f t="shared" si="124"/>
        <v>7-Nov-1985</v>
      </c>
      <c r="G2004">
        <v>7</v>
      </c>
      <c r="H2004">
        <f t="shared" si="127"/>
        <v>37</v>
      </c>
      <c r="I2004">
        <v>3</v>
      </c>
      <c r="J2004" s="7">
        <v>29352.560000000001</v>
      </c>
      <c r="K2004" t="s">
        <v>16</v>
      </c>
      <c r="L2004" t="s">
        <v>16</v>
      </c>
      <c r="M2004" t="s">
        <v>41</v>
      </c>
    </row>
    <row r="2005" spans="1:13" x14ac:dyDescent="0.25">
      <c r="A2005" t="s">
        <v>2035</v>
      </c>
      <c r="B2005">
        <v>1987</v>
      </c>
      <c r="C2005">
        <f t="shared" si="125"/>
        <v>7</v>
      </c>
      <c r="D2005" t="str">
        <f t="shared" si="126"/>
        <v>16-7-1987</v>
      </c>
      <c r="E2005" t="s">
        <v>10</v>
      </c>
      <c r="F2005" s="14" t="str">
        <f t="shared" si="124"/>
        <v>16-Jul-1987</v>
      </c>
      <c r="G2005">
        <v>16</v>
      </c>
      <c r="H2005">
        <f t="shared" si="127"/>
        <v>35</v>
      </c>
      <c r="I2005">
        <v>3</v>
      </c>
      <c r="J2005" s="7">
        <v>29443.59</v>
      </c>
      <c r="K2005" t="s">
        <v>16</v>
      </c>
      <c r="L2005" t="s">
        <v>16</v>
      </c>
      <c r="M2005" t="s">
        <v>41</v>
      </c>
    </row>
    <row r="2006" spans="1:13" x14ac:dyDescent="0.25">
      <c r="A2006" t="s">
        <v>2036</v>
      </c>
      <c r="B2006">
        <v>1959</v>
      </c>
      <c r="C2006">
        <f t="shared" si="125"/>
        <v>10</v>
      </c>
      <c r="D2006" t="str">
        <f t="shared" si="126"/>
        <v>20-10-1959</v>
      </c>
      <c r="E2006" t="s">
        <v>36</v>
      </c>
      <c r="F2006" s="14" t="str">
        <f t="shared" si="124"/>
        <v>20-Oct-1959</v>
      </c>
      <c r="G2006">
        <v>20</v>
      </c>
      <c r="H2006">
        <f t="shared" si="127"/>
        <v>63</v>
      </c>
      <c r="I2006">
        <v>0</v>
      </c>
      <c r="J2006" s="7">
        <v>29523.17</v>
      </c>
      <c r="K2006" t="s">
        <v>16</v>
      </c>
      <c r="L2006" t="s">
        <v>11</v>
      </c>
      <c r="M2006" t="s">
        <v>246</v>
      </c>
    </row>
    <row r="2007" spans="1:13" x14ac:dyDescent="0.25">
      <c r="A2007" t="s">
        <v>2037</v>
      </c>
      <c r="B2007">
        <v>1975</v>
      </c>
      <c r="C2007">
        <f t="shared" si="125"/>
        <v>11</v>
      </c>
      <c r="D2007" t="str">
        <f t="shared" si="126"/>
        <v>3-11-1975</v>
      </c>
      <c r="E2007" t="s">
        <v>15</v>
      </c>
      <c r="F2007" s="14" t="str">
        <f t="shared" si="124"/>
        <v>3-Nov-1975</v>
      </c>
      <c r="G2007">
        <v>3</v>
      </c>
      <c r="H2007">
        <f t="shared" si="127"/>
        <v>47</v>
      </c>
      <c r="I2007">
        <v>1</v>
      </c>
      <c r="J2007" s="7">
        <v>29583.8</v>
      </c>
      <c r="K2007" t="s">
        <v>16</v>
      </c>
      <c r="L2007" t="s">
        <v>16</v>
      </c>
      <c r="M2007" t="s">
        <v>41</v>
      </c>
    </row>
    <row r="2008" spans="1:13" x14ac:dyDescent="0.25">
      <c r="A2008" t="s">
        <v>2038</v>
      </c>
      <c r="B2008">
        <v>1993</v>
      </c>
      <c r="C2008">
        <f t="shared" si="125"/>
        <v>7</v>
      </c>
      <c r="D2008" t="str">
        <f t="shared" si="126"/>
        <v>27-7-1993</v>
      </c>
      <c r="E2008" t="s">
        <v>10</v>
      </c>
      <c r="F2008" s="14" t="str">
        <f t="shared" si="124"/>
        <v>27-Jul-1993</v>
      </c>
      <c r="G2008">
        <v>27</v>
      </c>
      <c r="H2008">
        <f t="shared" si="127"/>
        <v>29</v>
      </c>
      <c r="I2008">
        <v>0</v>
      </c>
      <c r="J2008" s="7">
        <v>29622.69</v>
      </c>
      <c r="K2008" t="s">
        <v>16</v>
      </c>
      <c r="L2008" t="s">
        <v>16</v>
      </c>
      <c r="M2008" t="s">
        <v>41</v>
      </c>
    </row>
    <row r="2009" spans="1:13" x14ac:dyDescent="0.25">
      <c r="A2009" t="s">
        <v>2039</v>
      </c>
      <c r="B2009">
        <v>1973</v>
      </c>
      <c r="C2009">
        <f t="shared" si="125"/>
        <v>8</v>
      </c>
      <c r="D2009" t="str">
        <f t="shared" si="126"/>
        <v>23-8-1973</v>
      </c>
      <c r="E2009" t="s">
        <v>34</v>
      </c>
      <c r="F2009" s="14" t="str">
        <f t="shared" si="124"/>
        <v>23-Aug-1973</v>
      </c>
      <c r="G2009">
        <v>23</v>
      </c>
      <c r="H2009">
        <f t="shared" si="127"/>
        <v>49</v>
      </c>
      <c r="I2009">
        <v>0</v>
      </c>
      <c r="J2009" s="7">
        <v>29757.69</v>
      </c>
      <c r="K2009" t="s">
        <v>16</v>
      </c>
      <c r="L2009" t="s">
        <v>12</v>
      </c>
      <c r="M2009" t="s">
        <v>41</v>
      </c>
    </row>
    <row r="2010" spans="1:13" x14ac:dyDescent="0.25">
      <c r="A2010" t="s">
        <v>2040</v>
      </c>
      <c r="B2010">
        <v>1998</v>
      </c>
      <c r="C2010">
        <f t="shared" si="125"/>
        <v>6</v>
      </c>
      <c r="D2010" t="str">
        <f t="shared" si="126"/>
        <v>20-6-1998</v>
      </c>
      <c r="E2010" t="s">
        <v>18</v>
      </c>
      <c r="F2010" s="14" t="str">
        <f t="shared" si="124"/>
        <v>20-Jun-1998</v>
      </c>
      <c r="G2010">
        <v>20</v>
      </c>
      <c r="H2010">
        <f t="shared" si="127"/>
        <v>24</v>
      </c>
      <c r="I2010">
        <v>0</v>
      </c>
      <c r="J2010" s="7">
        <v>29760.6</v>
      </c>
      <c r="K2010" t="s">
        <v>16</v>
      </c>
      <c r="L2010" t="s">
        <v>11</v>
      </c>
      <c r="M2010" t="s">
        <v>41</v>
      </c>
    </row>
    <row r="2011" spans="1:13" x14ac:dyDescent="0.25">
      <c r="A2011" t="s">
        <v>2041</v>
      </c>
      <c r="B2011">
        <v>1981</v>
      </c>
      <c r="C2011">
        <f t="shared" si="125"/>
        <v>8</v>
      </c>
      <c r="D2011" t="str">
        <f t="shared" si="126"/>
        <v>13-8-1981</v>
      </c>
      <c r="E2011" t="s">
        <v>34</v>
      </c>
      <c r="F2011" s="14" t="str">
        <f t="shared" si="124"/>
        <v>13-Aug-1981</v>
      </c>
      <c r="G2011">
        <v>13</v>
      </c>
      <c r="H2011">
        <f t="shared" si="127"/>
        <v>41</v>
      </c>
      <c r="I2011">
        <v>1</v>
      </c>
      <c r="J2011" s="7">
        <v>29816.639999999999</v>
      </c>
      <c r="K2011" t="s">
        <v>16</v>
      </c>
      <c r="L2011" t="s">
        <v>11</v>
      </c>
      <c r="M2011" t="s">
        <v>41</v>
      </c>
    </row>
    <row r="2012" spans="1:13" x14ac:dyDescent="0.25">
      <c r="A2012" t="s">
        <v>2042</v>
      </c>
      <c r="B2012">
        <v>1982</v>
      </c>
      <c r="C2012">
        <f t="shared" si="125"/>
        <v>10</v>
      </c>
      <c r="D2012" t="str">
        <f t="shared" si="126"/>
        <v>29-10-1982</v>
      </c>
      <c r="E2012" t="s">
        <v>36</v>
      </c>
      <c r="F2012" s="14" t="str">
        <f t="shared" si="124"/>
        <v>29-Oct-1982</v>
      </c>
      <c r="G2012">
        <v>29</v>
      </c>
      <c r="H2012">
        <f t="shared" si="127"/>
        <v>40</v>
      </c>
      <c r="I2012">
        <v>3</v>
      </c>
      <c r="J2012" s="7">
        <v>29818.76</v>
      </c>
      <c r="K2012" t="s">
        <v>16</v>
      </c>
      <c r="L2012" t="s">
        <v>16</v>
      </c>
      <c r="M2012" t="s">
        <v>23</v>
      </c>
    </row>
    <row r="2013" spans="1:13" x14ac:dyDescent="0.25">
      <c r="A2013" t="s">
        <v>2043</v>
      </c>
      <c r="B2013">
        <v>1989</v>
      </c>
      <c r="C2013">
        <f t="shared" si="125"/>
        <v>12</v>
      </c>
      <c r="D2013" t="str">
        <f t="shared" si="126"/>
        <v>30-12-1989</v>
      </c>
      <c r="E2013" t="s">
        <v>30</v>
      </c>
      <c r="F2013" s="14" t="str">
        <f t="shared" si="124"/>
        <v>30-Dec-1989</v>
      </c>
      <c r="G2013">
        <v>30</v>
      </c>
      <c r="H2013">
        <f t="shared" si="127"/>
        <v>33</v>
      </c>
      <c r="I2013">
        <v>3</v>
      </c>
      <c r="J2013" s="7">
        <v>29852.48</v>
      </c>
      <c r="K2013" t="s">
        <v>16</v>
      </c>
      <c r="L2013" t="s">
        <v>12</v>
      </c>
      <c r="M2013" t="s">
        <v>41</v>
      </c>
    </row>
    <row r="2014" spans="1:13" x14ac:dyDescent="0.25">
      <c r="A2014" t="s">
        <v>2044</v>
      </c>
      <c r="B2014">
        <v>1975</v>
      </c>
      <c r="C2014">
        <f t="shared" si="125"/>
        <v>8</v>
      </c>
      <c r="D2014" t="str">
        <f t="shared" si="126"/>
        <v>19-8-1975</v>
      </c>
      <c r="E2014" t="s">
        <v>34</v>
      </c>
      <c r="F2014" s="14" t="str">
        <f t="shared" si="124"/>
        <v>19-Aug-1975</v>
      </c>
      <c r="G2014">
        <v>19</v>
      </c>
      <c r="H2014">
        <f t="shared" si="127"/>
        <v>47</v>
      </c>
      <c r="I2014">
        <v>1</v>
      </c>
      <c r="J2014" s="7">
        <v>29899.25</v>
      </c>
      <c r="K2014" t="s">
        <v>16</v>
      </c>
      <c r="L2014" t="s">
        <v>12</v>
      </c>
      <c r="M2014" t="s">
        <v>41</v>
      </c>
    </row>
    <row r="2015" spans="1:13" x14ac:dyDescent="0.25">
      <c r="A2015" t="s">
        <v>2045</v>
      </c>
      <c r="B2015">
        <v>1988</v>
      </c>
      <c r="C2015">
        <f t="shared" si="125"/>
        <v>12</v>
      </c>
      <c r="D2015" t="str">
        <f t="shared" si="126"/>
        <v>30-12-1988</v>
      </c>
      <c r="E2015" t="s">
        <v>30</v>
      </c>
      <c r="F2015" s="14" t="str">
        <f t="shared" si="124"/>
        <v>30-Dec-1988</v>
      </c>
      <c r="G2015">
        <v>30</v>
      </c>
      <c r="H2015">
        <f t="shared" si="127"/>
        <v>34</v>
      </c>
      <c r="I2015">
        <v>3</v>
      </c>
      <c r="J2015" s="7">
        <v>29929.56</v>
      </c>
      <c r="K2015" t="s">
        <v>16</v>
      </c>
      <c r="L2015" t="s">
        <v>16</v>
      </c>
      <c r="M2015" t="s">
        <v>41</v>
      </c>
    </row>
    <row r="2016" spans="1:13" x14ac:dyDescent="0.25">
      <c r="A2016" t="s">
        <v>2046</v>
      </c>
      <c r="B2016">
        <v>1976</v>
      </c>
      <c r="C2016">
        <f t="shared" si="125"/>
        <v>6</v>
      </c>
      <c r="D2016" t="str">
        <f t="shared" si="126"/>
        <v>12-6-1976</v>
      </c>
      <c r="E2016" t="s">
        <v>18</v>
      </c>
      <c r="F2016" s="14" t="str">
        <f t="shared" si="124"/>
        <v>12-Jun-1976</v>
      </c>
      <c r="G2016">
        <v>12</v>
      </c>
      <c r="H2016">
        <f t="shared" si="127"/>
        <v>46</v>
      </c>
      <c r="I2016">
        <v>2</v>
      </c>
      <c r="J2016" s="7">
        <v>29933.75</v>
      </c>
      <c r="K2016" t="s">
        <v>16</v>
      </c>
      <c r="L2016" t="s">
        <v>16</v>
      </c>
      <c r="M2016" t="s">
        <v>41</v>
      </c>
    </row>
    <row r="2017" spans="1:13" x14ac:dyDescent="0.25">
      <c r="A2017" t="s">
        <v>2047</v>
      </c>
      <c r="B2017">
        <v>1991</v>
      </c>
      <c r="C2017">
        <f t="shared" si="125"/>
        <v>10</v>
      </c>
      <c r="D2017" t="str">
        <f t="shared" si="126"/>
        <v>5-10-1991</v>
      </c>
      <c r="E2017" t="s">
        <v>36</v>
      </c>
      <c r="F2017" s="14" t="str">
        <f t="shared" si="124"/>
        <v>5-Oct-1991</v>
      </c>
      <c r="G2017">
        <v>5</v>
      </c>
      <c r="H2017">
        <f t="shared" si="127"/>
        <v>31</v>
      </c>
      <c r="I2017">
        <v>3</v>
      </c>
      <c r="J2017" s="7">
        <v>29969.67</v>
      </c>
      <c r="K2017" t="s">
        <v>16</v>
      </c>
      <c r="L2017" t="s">
        <v>16</v>
      </c>
      <c r="M2017" t="s">
        <v>41</v>
      </c>
    </row>
    <row r="2018" spans="1:13" x14ac:dyDescent="0.25">
      <c r="A2018" t="s">
        <v>2048</v>
      </c>
      <c r="B2018">
        <v>1981</v>
      </c>
      <c r="C2018">
        <f t="shared" si="125"/>
        <v>8</v>
      </c>
      <c r="D2018" t="str">
        <f t="shared" si="126"/>
        <v>4-8-1981</v>
      </c>
      <c r="E2018" t="s">
        <v>34</v>
      </c>
      <c r="F2018" s="14" t="str">
        <f t="shared" si="124"/>
        <v>4-Aug-1981</v>
      </c>
      <c r="G2018">
        <v>4</v>
      </c>
      <c r="H2018">
        <f t="shared" si="127"/>
        <v>41</v>
      </c>
      <c r="I2018">
        <v>1</v>
      </c>
      <c r="J2018" s="7">
        <v>30026.87</v>
      </c>
      <c r="K2018" t="s">
        <v>11</v>
      </c>
      <c r="L2018" t="s">
        <v>12</v>
      </c>
      <c r="M2018" t="s">
        <v>23</v>
      </c>
    </row>
    <row r="2019" spans="1:13" x14ac:dyDescent="0.25">
      <c r="A2019" t="s">
        <v>2049</v>
      </c>
      <c r="B2019">
        <v>1967</v>
      </c>
      <c r="C2019">
        <f t="shared" si="125"/>
        <v>6</v>
      </c>
      <c r="D2019" t="str">
        <f t="shared" si="126"/>
        <v>16-6-1967</v>
      </c>
      <c r="E2019" t="s">
        <v>18</v>
      </c>
      <c r="F2019" s="14" t="str">
        <f t="shared" si="124"/>
        <v>16-Jun-1967</v>
      </c>
      <c r="G2019">
        <v>16</v>
      </c>
      <c r="H2019">
        <f t="shared" si="127"/>
        <v>55</v>
      </c>
      <c r="I2019">
        <v>3</v>
      </c>
      <c r="J2019" s="7">
        <v>30063.58</v>
      </c>
      <c r="K2019" t="s">
        <v>16</v>
      </c>
      <c r="L2019" t="s">
        <v>16</v>
      </c>
      <c r="M2019" t="s">
        <v>23</v>
      </c>
    </row>
    <row r="2020" spans="1:13" x14ac:dyDescent="0.25">
      <c r="A2020" t="s">
        <v>2050</v>
      </c>
      <c r="B2020">
        <v>1979</v>
      </c>
      <c r="C2020">
        <f t="shared" si="125"/>
        <v>9</v>
      </c>
      <c r="D2020" t="str">
        <f t="shared" si="126"/>
        <v>2-9-1979</v>
      </c>
      <c r="E2020" t="s">
        <v>20</v>
      </c>
      <c r="F2020" s="14" t="str">
        <f t="shared" si="124"/>
        <v>2-Sep-1979</v>
      </c>
      <c r="G2020">
        <v>2</v>
      </c>
      <c r="H2020">
        <f t="shared" si="127"/>
        <v>43</v>
      </c>
      <c r="I2020">
        <v>2</v>
      </c>
      <c r="J2020" s="7">
        <v>30095.97</v>
      </c>
      <c r="K2020" t="s">
        <v>11</v>
      </c>
      <c r="L2020" t="s">
        <v>12</v>
      </c>
      <c r="M2020" t="s">
        <v>41</v>
      </c>
    </row>
    <row r="2021" spans="1:13" x14ac:dyDescent="0.25">
      <c r="A2021" t="s">
        <v>2051</v>
      </c>
      <c r="B2021">
        <v>1971</v>
      </c>
      <c r="C2021">
        <f t="shared" si="125"/>
        <v>12</v>
      </c>
      <c r="D2021" t="str">
        <f t="shared" si="126"/>
        <v>25-12-1971</v>
      </c>
      <c r="E2021" t="s">
        <v>30</v>
      </c>
      <c r="F2021" s="14" t="str">
        <f t="shared" si="124"/>
        <v>25-Dec-1971</v>
      </c>
      <c r="G2021">
        <v>25</v>
      </c>
      <c r="H2021">
        <f t="shared" si="127"/>
        <v>51</v>
      </c>
      <c r="I2021">
        <v>0</v>
      </c>
      <c r="J2021" s="7">
        <v>30134.75</v>
      </c>
      <c r="K2021" t="s">
        <v>11</v>
      </c>
      <c r="L2021" t="s">
        <v>12</v>
      </c>
      <c r="M2021" t="s">
        <v>41</v>
      </c>
    </row>
    <row r="2022" spans="1:13" x14ac:dyDescent="0.25">
      <c r="A2022" t="s">
        <v>2052</v>
      </c>
      <c r="B2022">
        <v>1958</v>
      </c>
      <c r="C2022">
        <f t="shared" si="125"/>
        <v>8</v>
      </c>
      <c r="D2022" t="str">
        <f t="shared" si="126"/>
        <v>11-8-1958</v>
      </c>
      <c r="E2022" t="s">
        <v>34</v>
      </c>
      <c r="F2022" s="14" t="str">
        <f t="shared" si="124"/>
        <v>11-Aug-1958</v>
      </c>
      <c r="G2022">
        <v>11</v>
      </c>
      <c r="H2022">
        <f t="shared" si="127"/>
        <v>64</v>
      </c>
      <c r="I2022">
        <v>1</v>
      </c>
      <c r="J2022" s="7">
        <v>30166.62</v>
      </c>
      <c r="K2022" t="s">
        <v>16</v>
      </c>
      <c r="L2022" t="s">
        <v>12</v>
      </c>
      <c r="M2022" t="s">
        <v>23</v>
      </c>
    </row>
    <row r="2023" spans="1:13" x14ac:dyDescent="0.25">
      <c r="A2023" t="s">
        <v>2053</v>
      </c>
      <c r="B2023">
        <v>1963</v>
      </c>
      <c r="C2023">
        <f t="shared" si="125"/>
        <v>9</v>
      </c>
      <c r="D2023" t="str">
        <f t="shared" si="126"/>
        <v>13-9-1963</v>
      </c>
      <c r="E2023" t="s">
        <v>20</v>
      </c>
      <c r="F2023" s="14" t="str">
        <f t="shared" si="124"/>
        <v>13-Sep-1963</v>
      </c>
      <c r="G2023">
        <v>13</v>
      </c>
      <c r="H2023">
        <f t="shared" si="127"/>
        <v>59</v>
      </c>
      <c r="I2023">
        <v>3</v>
      </c>
      <c r="J2023" s="7">
        <v>30184.94</v>
      </c>
      <c r="K2023" t="s">
        <v>16</v>
      </c>
      <c r="L2023" t="s">
        <v>16</v>
      </c>
      <c r="M2023" t="s">
        <v>275</v>
      </c>
    </row>
    <row r="2024" spans="1:13" x14ac:dyDescent="0.25">
      <c r="A2024" t="s">
        <v>2054</v>
      </c>
      <c r="B2024">
        <v>1962</v>
      </c>
      <c r="C2024">
        <f t="shared" si="125"/>
        <v>9</v>
      </c>
      <c r="D2024" t="str">
        <f t="shared" si="126"/>
        <v>15-9-1962</v>
      </c>
      <c r="E2024" t="s">
        <v>20</v>
      </c>
      <c r="F2024" s="14" t="str">
        <f t="shared" si="124"/>
        <v>15-Sep-1962</v>
      </c>
      <c r="G2024">
        <v>15</v>
      </c>
      <c r="H2024">
        <f t="shared" si="127"/>
        <v>60</v>
      </c>
      <c r="I2024">
        <v>0</v>
      </c>
      <c r="J2024" s="7">
        <v>30260</v>
      </c>
      <c r="K2024" t="s">
        <v>16</v>
      </c>
      <c r="L2024" t="s">
        <v>16</v>
      </c>
      <c r="M2024" t="s">
        <v>275</v>
      </c>
    </row>
    <row r="2025" spans="1:13" x14ac:dyDescent="0.25">
      <c r="A2025" t="s">
        <v>2055</v>
      </c>
      <c r="B2025">
        <v>1972</v>
      </c>
      <c r="C2025">
        <f t="shared" si="125"/>
        <v>7</v>
      </c>
      <c r="D2025" t="str">
        <f t="shared" si="126"/>
        <v>24-7-1972</v>
      </c>
      <c r="E2025" t="s">
        <v>10</v>
      </c>
      <c r="F2025" s="14" t="str">
        <f t="shared" si="124"/>
        <v>24-Jul-1972</v>
      </c>
      <c r="G2025">
        <v>24</v>
      </c>
      <c r="H2025">
        <f t="shared" si="127"/>
        <v>50</v>
      </c>
      <c r="I2025">
        <v>2</v>
      </c>
      <c r="J2025" s="7">
        <v>30284.639999999999</v>
      </c>
      <c r="K2025" t="s">
        <v>16</v>
      </c>
      <c r="L2025" t="s">
        <v>16</v>
      </c>
      <c r="M2025" t="s">
        <v>23</v>
      </c>
    </row>
    <row r="2026" spans="1:13" x14ac:dyDescent="0.25">
      <c r="A2026" t="s">
        <v>2056</v>
      </c>
      <c r="B2026">
        <v>2004</v>
      </c>
      <c r="C2026">
        <f t="shared" si="125"/>
        <v>6</v>
      </c>
      <c r="D2026" t="str">
        <f t="shared" si="126"/>
        <v>1-6-2004</v>
      </c>
      <c r="E2026" t="s">
        <v>18</v>
      </c>
      <c r="F2026" s="14" t="str">
        <f t="shared" si="124"/>
        <v>1-Jun-2004</v>
      </c>
      <c r="G2026">
        <v>1</v>
      </c>
      <c r="H2026">
        <f t="shared" si="127"/>
        <v>19</v>
      </c>
      <c r="I2026">
        <v>0</v>
      </c>
      <c r="J2026" s="7">
        <v>30328.27</v>
      </c>
      <c r="K2026" t="s">
        <v>11</v>
      </c>
      <c r="L2026" t="s">
        <v>11</v>
      </c>
      <c r="M2026" t="s">
        <v>41</v>
      </c>
    </row>
    <row r="2027" spans="1:13" x14ac:dyDescent="0.25">
      <c r="A2027" t="s">
        <v>2057</v>
      </c>
      <c r="B2027">
        <v>1969</v>
      </c>
      <c r="C2027">
        <f t="shared" si="125"/>
        <v>7</v>
      </c>
      <c r="D2027" t="str">
        <f t="shared" si="126"/>
        <v>30-7-1969</v>
      </c>
      <c r="E2027" t="s">
        <v>10</v>
      </c>
      <c r="F2027" s="14" t="str">
        <f t="shared" si="124"/>
        <v>30-Jul-1969</v>
      </c>
      <c r="G2027">
        <v>30</v>
      </c>
      <c r="H2027">
        <f t="shared" si="127"/>
        <v>53</v>
      </c>
      <c r="I2027">
        <v>0</v>
      </c>
      <c r="J2027" s="7">
        <v>30366.93</v>
      </c>
      <c r="K2027" t="s">
        <v>11</v>
      </c>
      <c r="L2027" t="s">
        <v>11</v>
      </c>
      <c r="M2027" t="s">
        <v>41</v>
      </c>
    </row>
    <row r="2028" spans="1:13" x14ac:dyDescent="0.25">
      <c r="A2028" t="s">
        <v>2058</v>
      </c>
      <c r="B2028">
        <v>1976</v>
      </c>
      <c r="C2028">
        <f t="shared" si="125"/>
        <v>9</v>
      </c>
      <c r="D2028" t="str">
        <f t="shared" si="126"/>
        <v>3-9-1976</v>
      </c>
      <c r="E2028" t="s">
        <v>20</v>
      </c>
      <c r="F2028" s="14" t="str">
        <f t="shared" si="124"/>
        <v>3-Sep-1976</v>
      </c>
      <c r="G2028">
        <v>3</v>
      </c>
      <c r="H2028">
        <f t="shared" si="127"/>
        <v>46</v>
      </c>
      <c r="I2028">
        <v>2</v>
      </c>
      <c r="J2028" s="7">
        <v>30409.53</v>
      </c>
      <c r="K2028" t="s">
        <v>11</v>
      </c>
      <c r="L2028" t="s">
        <v>12</v>
      </c>
      <c r="M2028" t="s">
        <v>23</v>
      </c>
    </row>
    <row r="2029" spans="1:13" x14ac:dyDescent="0.25">
      <c r="A2029" t="s">
        <v>2059</v>
      </c>
      <c r="B2029">
        <v>1998</v>
      </c>
      <c r="C2029">
        <f t="shared" si="125"/>
        <v>10</v>
      </c>
      <c r="D2029" t="str">
        <f t="shared" si="126"/>
        <v>28-10-1998</v>
      </c>
      <c r="E2029" t="s">
        <v>36</v>
      </c>
      <c r="F2029" s="14" t="str">
        <f t="shared" si="124"/>
        <v>28-Oct-1998</v>
      </c>
      <c r="G2029">
        <v>28</v>
      </c>
      <c r="H2029">
        <f t="shared" si="127"/>
        <v>24</v>
      </c>
      <c r="I2029">
        <v>0</v>
      </c>
      <c r="J2029" s="7">
        <v>30422.03</v>
      </c>
      <c r="K2029" t="s">
        <v>11</v>
      </c>
      <c r="L2029" t="s">
        <v>12</v>
      </c>
      <c r="M2029" t="s">
        <v>41</v>
      </c>
    </row>
    <row r="2030" spans="1:13" x14ac:dyDescent="0.25">
      <c r="A2030" t="s">
        <v>2060</v>
      </c>
      <c r="B2030">
        <v>1983</v>
      </c>
      <c r="C2030">
        <f t="shared" si="125"/>
        <v>9</v>
      </c>
      <c r="D2030" t="str">
        <f t="shared" si="126"/>
        <v>3-9-1983</v>
      </c>
      <c r="E2030" t="s">
        <v>20</v>
      </c>
      <c r="F2030" s="14" t="str">
        <f t="shared" si="124"/>
        <v>3-Sep-1983</v>
      </c>
      <c r="G2030">
        <v>3</v>
      </c>
      <c r="H2030">
        <f t="shared" si="127"/>
        <v>39</v>
      </c>
      <c r="I2030">
        <v>3</v>
      </c>
      <c r="J2030" s="7">
        <v>30457.37</v>
      </c>
      <c r="K2030" t="s">
        <v>11</v>
      </c>
      <c r="L2030" t="s">
        <v>16</v>
      </c>
      <c r="M2030" t="s">
        <v>23</v>
      </c>
    </row>
    <row r="2031" spans="1:13" x14ac:dyDescent="0.25">
      <c r="A2031" t="s">
        <v>2061</v>
      </c>
      <c r="B2031">
        <v>1986</v>
      </c>
      <c r="C2031">
        <f t="shared" si="125"/>
        <v>8</v>
      </c>
      <c r="D2031" t="str">
        <f t="shared" si="126"/>
        <v>10-8-1986</v>
      </c>
      <c r="E2031" t="s">
        <v>34</v>
      </c>
      <c r="F2031" s="14" t="str">
        <f t="shared" si="124"/>
        <v>10-Aug-1986</v>
      </c>
      <c r="G2031">
        <v>10</v>
      </c>
      <c r="H2031">
        <f t="shared" si="127"/>
        <v>36</v>
      </c>
      <c r="I2031">
        <v>3</v>
      </c>
      <c r="J2031" s="7">
        <v>30530.5</v>
      </c>
      <c r="K2031" t="s">
        <v>11</v>
      </c>
      <c r="L2031" t="s">
        <v>16</v>
      </c>
      <c r="M2031" t="s">
        <v>41</v>
      </c>
    </row>
    <row r="2032" spans="1:13" x14ac:dyDescent="0.25">
      <c r="A2032" t="s">
        <v>2062</v>
      </c>
      <c r="B2032">
        <v>1970</v>
      </c>
      <c r="C2032">
        <f t="shared" si="125"/>
        <v>11</v>
      </c>
      <c r="D2032" t="str">
        <f t="shared" si="126"/>
        <v>11-11-1970</v>
      </c>
      <c r="E2032" t="s">
        <v>15</v>
      </c>
      <c r="F2032" s="14" t="str">
        <f t="shared" si="124"/>
        <v>11-Nov-1970</v>
      </c>
      <c r="G2032">
        <v>11</v>
      </c>
      <c r="H2032">
        <f t="shared" si="127"/>
        <v>52</v>
      </c>
      <c r="I2032">
        <v>0</v>
      </c>
      <c r="J2032" s="7">
        <v>30625.65</v>
      </c>
      <c r="K2032" t="s">
        <v>11</v>
      </c>
      <c r="L2032" t="s">
        <v>12</v>
      </c>
      <c r="M2032" t="s">
        <v>41</v>
      </c>
    </row>
    <row r="2033" spans="1:13" x14ac:dyDescent="0.25">
      <c r="A2033" t="s">
        <v>2063</v>
      </c>
      <c r="B2033">
        <v>1999</v>
      </c>
      <c r="C2033">
        <f t="shared" si="125"/>
        <v>9</v>
      </c>
      <c r="D2033" t="str">
        <f t="shared" si="126"/>
        <v>21-9-1999</v>
      </c>
      <c r="E2033" t="s">
        <v>20</v>
      </c>
      <c r="F2033" s="14" t="str">
        <f t="shared" si="124"/>
        <v>21-Sep-1999</v>
      </c>
      <c r="G2033">
        <v>21</v>
      </c>
      <c r="H2033">
        <f t="shared" si="127"/>
        <v>23</v>
      </c>
      <c r="I2033">
        <v>0</v>
      </c>
      <c r="J2033" s="7">
        <v>30697.71</v>
      </c>
      <c r="K2033" t="s">
        <v>16</v>
      </c>
      <c r="L2033" t="s">
        <v>11</v>
      </c>
      <c r="M2033" t="s">
        <v>41</v>
      </c>
    </row>
    <row r="2034" spans="1:13" x14ac:dyDescent="0.25">
      <c r="A2034" t="s">
        <v>2064</v>
      </c>
      <c r="B2034">
        <v>1983</v>
      </c>
      <c r="C2034">
        <f t="shared" si="125"/>
        <v>12</v>
      </c>
      <c r="D2034" t="str">
        <f t="shared" si="126"/>
        <v>21-12-1983</v>
      </c>
      <c r="E2034" t="s">
        <v>30</v>
      </c>
      <c r="F2034" s="14" t="str">
        <f t="shared" si="124"/>
        <v>21-Dec-1983</v>
      </c>
      <c r="G2034">
        <v>21</v>
      </c>
      <c r="H2034">
        <f t="shared" si="127"/>
        <v>39</v>
      </c>
      <c r="I2034">
        <v>3</v>
      </c>
      <c r="J2034" s="7">
        <v>30724.44</v>
      </c>
      <c r="K2034" t="s">
        <v>11</v>
      </c>
      <c r="L2034" t="s">
        <v>12</v>
      </c>
      <c r="M2034" t="s">
        <v>41</v>
      </c>
    </row>
    <row r="2035" spans="1:13" x14ac:dyDescent="0.25">
      <c r="A2035" t="s">
        <v>2065</v>
      </c>
      <c r="B2035">
        <v>1988</v>
      </c>
      <c r="C2035">
        <f t="shared" si="125"/>
        <v>9</v>
      </c>
      <c r="D2035" t="str">
        <f t="shared" si="126"/>
        <v>5-9-1988</v>
      </c>
      <c r="E2035" t="s">
        <v>20</v>
      </c>
      <c r="F2035" s="14" t="str">
        <f t="shared" si="124"/>
        <v>5-Sep-1988</v>
      </c>
      <c r="G2035">
        <v>5</v>
      </c>
      <c r="H2035">
        <f t="shared" si="127"/>
        <v>34</v>
      </c>
      <c r="I2035">
        <v>3</v>
      </c>
      <c r="J2035" s="7">
        <v>30763.01</v>
      </c>
      <c r="K2035" t="s">
        <v>11</v>
      </c>
      <c r="L2035" t="s">
        <v>16</v>
      </c>
      <c r="M2035" t="s">
        <v>41</v>
      </c>
    </row>
    <row r="2036" spans="1:13" x14ac:dyDescent="0.25">
      <c r="A2036" t="s">
        <v>2066</v>
      </c>
      <c r="B2036">
        <v>1961</v>
      </c>
      <c r="C2036">
        <f t="shared" si="125"/>
        <v>9</v>
      </c>
      <c r="D2036" t="str">
        <f t="shared" si="126"/>
        <v>9-9-1961</v>
      </c>
      <c r="E2036" t="s">
        <v>20</v>
      </c>
      <c r="F2036" s="14" t="str">
        <f t="shared" si="124"/>
        <v>9-Sep-1961</v>
      </c>
      <c r="G2036">
        <v>9</v>
      </c>
      <c r="H2036">
        <f t="shared" si="127"/>
        <v>61</v>
      </c>
      <c r="I2036">
        <v>3</v>
      </c>
      <c r="J2036" s="7">
        <v>30942.19</v>
      </c>
      <c r="K2036" t="s">
        <v>11</v>
      </c>
      <c r="L2036" t="s">
        <v>11</v>
      </c>
      <c r="M2036" t="s">
        <v>13</v>
      </c>
    </row>
    <row r="2037" spans="1:13" x14ac:dyDescent="0.25">
      <c r="A2037" t="s">
        <v>2067</v>
      </c>
      <c r="B2037">
        <v>2004</v>
      </c>
      <c r="C2037">
        <f t="shared" si="125"/>
        <v>11</v>
      </c>
      <c r="D2037" t="str">
        <f t="shared" si="126"/>
        <v>9-11-2004</v>
      </c>
      <c r="E2037" t="s">
        <v>15</v>
      </c>
      <c r="F2037" s="14" t="str">
        <f t="shared" si="124"/>
        <v>9-Nov-2004</v>
      </c>
      <c r="G2037">
        <v>9</v>
      </c>
      <c r="H2037">
        <f t="shared" si="127"/>
        <v>18</v>
      </c>
      <c r="I2037">
        <v>0</v>
      </c>
      <c r="J2037" s="7">
        <v>31196.61</v>
      </c>
      <c r="K2037" t="s">
        <v>11</v>
      </c>
      <c r="L2037" t="s">
        <v>16</v>
      </c>
      <c r="M2037" t="s">
        <v>41</v>
      </c>
    </row>
    <row r="2038" spans="1:13" x14ac:dyDescent="0.25">
      <c r="A2038" t="s">
        <v>2068</v>
      </c>
      <c r="B2038">
        <v>2000</v>
      </c>
      <c r="C2038">
        <f t="shared" si="125"/>
        <v>7</v>
      </c>
      <c r="D2038" t="str">
        <f t="shared" si="126"/>
        <v>22-7-2000</v>
      </c>
      <c r="E2038" t="s">
        <v>10</v>
      </c>
      <c r="F2038" s="14" t="str">
        <f t="shared" si="124"/>
        <v>22-Jul-2000</v>
      </c>
      <c r="G2038">
        <v>22</v>
      </c>
      <c r="H2038">
        <f t="shared" si="127"/>
        <v>22</v>
      </c>
      <c r="I2038">
        <v>0</v>
      </c>
      <c r="J2038" s="7">
        <v>31234.560000000001</v>
      </c>
      <c r="K2038" t="s">
        <v>16</v>
      </c>
      <c r="L2038" t="s">
        <v>16</v>
      </c>
      <c r="M2038" t="s">
        <v>41</v>
      </c>
    </row>
    <row r="2039" spans="1:13" x14ac:dyDescent="0.25">
      <c r="A2039" t="s">
        <v>2069</v>
      </c>
      <c r="B2039">
        <v>1968</v>
      </c>
      <c r="C2039">
        <f t="shared" si="125"/>
        <v>7</v>
      </c>
      <c r="D2039" t="str">
        <f t="shared" si="126"/>
        <v>9-7-1968</v>
      </c>
      <c r="E2039" t="s">
        <v>10</v>
      </c>
      <c r="F2039" s="14" t="str">
        <f t="shared" si="124"/>
        <v>9-Jul-1968</v>
      </c>
      <c r="G2039">
        <v>9</v>
      </c>
      <c r="H2039">
        <f t="shared" si="127"/>
        <v>54</v>
      </c>
      <c r="I2039">
        <v>0</v>
      </c>
      <c r="J2039" s="7">
        <v>31322.53</v>
      </c>
      <c r="K2039" t="s">
        <v>11</v>
      </c>
      <c r="L2039" t="s">
        <v>16</v>
      </c>
      <c r="M2039" t="s">
        <v>41</v>
      </c>
    </row>
    <row r="2040" spans="1:13" x14ac:dyDescent="0.25">
      <c r="A2040" t="s">
        <v>2070</v>
      </c>
      <c r="B2040">
        <v>1995</v>
      </c>
      <c r="C2040">
        <f t="shared" si="125"/>
        <v>9</v>
      </c>
      <c r="D2040" t="str">
        <f t="shared" si="126"/>
        <v>27-9-1995</v>
      </c>
      <c r="E2040" t="s">
        <v>20</v>
      </c>
      <c r="F2040" s="14" t="str">
        <f t="shared" si="124"/>
        <v>27-Sep-1995</v>
      </c>
      <c r="G2040">
        <v>27</v>
      </c>
      <c r="H2040">
        <f t="shared" si="127"/>
        <v>27</v>
      </c>
      <c r="I2040">
        <v>0</v>
      </c>
      <c r="J2040" s="7">
        <v>31328.27</v>
      </c>
      <c r="K2040" t="s">
        <v>11</v>
      </c>
      <c r="L2040" t="s">
        <v>11</v>
      </c>
      <c r="M2040" t="s">
        <v>41</v>
      </c>
    </row>
    <row r="2041" spans="1:13" x14ac:dyDescent="0.25">
      <c r="A2041" t="s">
        <v>2071</v>
      </c>
      <c r="B2041">
        <v>1974</v>
      </c>
      <c r="C2041">
        <f t="shared" si="125"/>
        <v>10</v>
      </c>
      <c r="D2041" t="str">
        <f t="shared" si="126"/>
        <v>8-10-1974</v>
      </c>
      <c r="E2041" t="s">
        <v>36</v>
      </c>
      <c r="F2041" s="14" t="str">
        <f t="shared" si="124"/>
        <v>8-Oct-1974</v>
      </c>
      <c r="G2041">
        <v>8</v>
      </c>
      <c r="H2041">
        <f t="shared" si="127"/>
        <v>48</v>
      </c>
      <c r="I2041">
        <v>0</v>
      </c>
      <c r="J2041" s="7">
        <v>31368.81</v>
      </c>
      <c r="K2041" t="s">
        <v>11</v>
      </c>
      <c r="L2041" t="s">
        <v>12</v>
      </c>
      <c r="M2041" t="s">
        <v>41</v>
      </c>
    </row>
    <row r="2042" spans="1:13" x14ac:dyDescent="0.25">
      <c r="A2042" t="s">
        <v>2072</v>
      </c>
      <c r="B2042">
        <v>1975</v>
      </c>
      <c r="C2042">
        <f t="shared" si="125"/>
        <v>10</v>
      </c>
      <c r="D2042" t="str">
        <f t="shared" si="126"/>
        <v>29-10-1975</v>
      </c>
      <c r="E2042" t="s">
        <v>36</v>
      </c>
      <c r="F2042" s="14" t="str">
        <f t="shared" si="124"/>
        <v>29-Oct-1975</v>
      </c>
      <c r="G2042">
        <v>29</v>
      </c>
      <c r="H2042">
        <f t="shared" si="127"/>
        <v>47</v>
      </c>
      <c r="I2042">
        <v>1</v>
      </c>
      <c r="J2042" s="7">
        <v>31591.82</v>
      </c>
      <c r="K2042" t="s">
        <v>11</v>
      </c>
      <c r="L2042" t="s">
        <v>16</v>
      </c>
      <c r="M2042" t="s">
        <v>41</v>
      </c>
    </row>
    <row r="2043" spans="1:13" x14ac:dyDescent="0.25">
      <c r="A2043" t="s">
        <v>2073</v>
      </c>
      <c r="B2043">
        <v>1960</v>
      </c>
      <c r="C2043">
        <f t="shared" si="125"/>
        <v>12</v>
      </c>
      <c r="D2043" t="str">
        <f t="shared" si="126"/>
        <v>13-12-1960</v>
      </c>
      <c r="E2043" t="s">
        <v>30</v>
      </c>
      <c r="F2043" s="14" t="str">
        <f t="shared" si="124"/>
        <v>13-Dec-1960</v>
      </c>
      <c r="G2043">
        <v>13</v>
      </c>
      <c r="H2043">
        <f t="shared" si="127"/>
        <v>62</v>
      </c>
      <c r="I2043">
        <v>1</v>
      </c>
      <c r="J2043" s="7">
        <v>31620</v>
      </c>
      <c r="K2043" t="s">
        <v>11</v>
      </c>
      <c r="L2043" t="s">
        <v>16</v>
      </c>
      <c r="M2043" t="s">
        <v>246</v>
      </c>
    </row>
    <row r="2044" spans="1:13" x14ac:dyDescent="0.25">
      <c r="A2044" t="s">
        <v>2074</v>
      </c>
      <c r="B2044">
        <v>1977</v>
      </c>
      <c r="C2044">
        <f t="shared" si="125"/>
        <v>10</v>
      </c>
      <c r="D2044" t="str">
        <f t="shared" si="126"/>
        <v>14-10-1977</v>
      </c>
      <c r="E2044" t="s">
        <v>36</v>
      </c>
      <c r="F2044" s="14" t="str">
        <f t="shared" si="124"/>
        <v>14-Oct-1977</v>
      </c>
      <c r="G2044">
        <v>14</v>
      </c>
      <c r="H2044">
        <f t="shared" si="127"/>
        <v>45</v>
      </c>
      <c r="I2044">
        <v>2</v>
      </c>
      <c r="J2044" s="7">
        <v>31736.7</v>
      </c>
      <c r="K2044" t="s">
        <v>11</v>
      </c>
      <c r="L2044" t="s">
        <v>11</v>
      </c>
      <c r="M2044" t="s">
        <v>23</v>
      </c>
    </row>
    <row r="2045" spans="1:13" x14ac:dyDescent="0.25">
      <c r="A2045" t="s">
        <v>2075</v>
      </c>
      <c r="B2045">
        <v>1984</v>
      </c>
      <c r="C2045">
        <f t="shared" si="125"/>
        <v>9</v>
      </c>
      <c r="D2045" t="str">
        <f t="shared" si="126"/>
        <v>10-9-1984</v>
      </c>
      <c r="E2045" t="s">
        <v>20</v>
      </c>
      <c r="F2045" s="14" t="str">
        <f t="shared" si="124"/>
        <v>10-Sep-1984</v>
      </c>
      <c r="G2045">
        <v>10</v>
      </c>
      <c r="H2045">
        <f t="shared" si="127"/>
        <v>38</v>
      </c>
      <c r="I2045">
        <v>3</v>
      </c>
      <c r="J2045" s="7">
        <v>31743.919999999998</v>
      </c>
      <c r="K2045" t="s">
        <v>11</v>
      </c>
      <c r="L2045" t="s">
        <v>16</v>
      </c>
      <c r="M2045" t="s">
        <v>41</v>
      </c>
    </row>
    <row r="2046" spans="1:13" x14ac:dyDescent="0.25">
      <c r="A2046" t="s">
        <v>2076</v>
      </c>
      <c r="B2046">
        <v>1975</v>
      </c>
      <c r="C2046">
        <f t="shared" si="125"/>
        <v>9</v>
      </c>
      <c r="D2046" t="str">
        <f t="shared" si="126"/>
        <v>25-9-1975</v>
      </c>
      <c r="E2046" t="s">
        <v>20</v>
      </c>
      <c r="F2046" s="14" t="str">
        <f t="shared" si="124"/>
        <v>25-Sep-1975</v>
      </c>
      <c r="G2046">
        <v>25</v>
      </c>
      <c r="H2046">
        <f t="shared" si="127"/>
        <v>47</v>
      </c>
      <c r="I2046">
        <v>1</v>
      </c>
      <c r="J2046" s="7">
        <v>31897.1</v>
      </c>
      <c r="K2046" t="s">
        <v>11</v>
      </c>
      <c r="L2046" t="s">
        <v>12</v>
      </c>
      <c r="M2046" t="s">
        <v>41</v>
      </c>
    </row>
    <row r="2047" spans="1:13" x14ac:dyDescent="0.25">
      <c r="A2047" t="s">
        <v>2077</v>
      </c>
      <c r="B2047">
        <v>1972</v>
      </c>
      <c r="C2047">
        <f t="shared" si="125"/>
        <v>9</v>
      </c>
      <c r="D2047" t="str">
        <f t="shared" si="126"/>
        <v>21-9-1972</v>
      </c>
      <c r="E2047" t="s">
        <v>20</v>
      </c>
      <c r="F2047" s="14" t="str">
        <f t="shared" si="124"/>
        <v>21-Sep-1972</v>
      </c>
      <c r="G2047">
        <v>21</v>
      </c>
      <c r="H2047">
        <f t="shared" si="127"/>
        <v>50</v>
      </c>
      <c r="I2047">
        <v>0</v>
      </c>
      <c r="J2047" s="7">
        <v>31980.89</v>
      </c>
      <c r="K2047" t="s">
        <v>11</v>
      </c>
      <c r="L2047" t="s">
        <v>16</v>
      </c>
      <c r="M2047" t="s">
        <v>41</v>
      </c>
    </row>
    <row r="2048" spans="1:13" x14ac:dyDescent="0.25">
      <c r="A2048" t="s">
        <v>2078</v>
      </c>
      <c r="B2048">
        <v>1993</v>
      </c>
      <c r="C2048">
        <f t="shared" si="125"/>
        <v>9</v>
      </c>
      <c r="D2048" t="str">
        <f t="shared" si="126"/>
        <v>13-9-1993</v>
      </c>
      <c r="E2048" t="s">
        <v>20</v>
      </c>
      <c r="F2048" s="14" t="str">
        <f t="shared" si="124"/>
        <v>13-Sep-1993</v>
      </c>
      <c r="G2048">
        <v>13</v>
      </c>
      <c r="H2048">
        <f t="shared" si="127"/>
        <v>29</v>
      </c>
      <c r="I2048">
        <v>0</v>
      </c>
      <c r="J2048" s="7">
        <v>32086.21</v>
      </c>
      <c r="K2048" t="s">
        <v>16</v>
      </c>
      <c r="L2048" t="s">
        <v>12</v>
      </c>
      <c r="M2048" t="s">
        <v>41</v>
      </c>
    </row>
    <row r="2049" spans="1:13" x14ac:dyDescent="0.25">
      <c r="A2049" t="s">
        <v>2079</v>
      </c>
      <c r="B2049">
        <v>1978</v>
      </c>
      <c r="C2049">
        <f t="shared" si="125"/>
        <v>11</v>
      </c>
      <c r="D2049" t="str">
        <f t="shared" si="126"/>
        <v>10-11-1978</v>
      </c>
      <c r="E2049" t="s">
        <v>15</v>
      </c>
      <c r="F2049" s="14" t="str">
        <f t="shared" si="124"/>
        <v>10-Nov-1978</v>
      </c>
      <c r="G2049">
        <v>10</v>
      </c>
      <c r="H2049">
        <f t="shared" si="127"/>
        <v>44</v>
      </c>
      <c r="I2049">
        <v>2</v>
      </c>
      <c r="J2049" s="7">
        <v>32108.66</v>
      </c>
      <c r="K2049" t="s">
        <v>16</v>
      </c>
      <c r="L2049" t="s">
        <v>12</v>
      </c>
      <c r="M2049" t="s">
        <v>355</v>
      </c>
    </row>
    <row r="2050" spans="1:13" x14ac:dyDescent="0.25">
      <c r="A2050" t="s">
        <v>2080</v>
      </c>
      <c r="B2050">
        <v>1969</v>
      </c>
      <c r="C2050">
        <f t="shared" si="125"/>
        <v>9</v>
      </c>
      <c r="D2050" t="str">
        <f t="shared" si="126"/>
        <v>11-9-1969</v>
      </c>
      <c r="E2050" t="s">
        <v>20</v>
      </c>
      <c r="F2050" s="14" t="str">
        <f t="shared" ref="F2050:F2113" si="128">CONCATENATE(G2050,"-",E2050,"-",B2050)</f>
        <v>11-Sep-1969</v>
      </c>
      <c r="G2050">
        <v>11</v>
      </c>
      <c r="H2050">
        <f t="shared" si="127"/>
        <v>53</v>
      </c>
      <c r="I2050">
        <v>0</v>
      </c>
      <c r="J2050" s="7">
        <v>32192.76</v>
      </c>
      <c r="K2050" t="s">
        <v>16</v>
      </c>
      <c r="L2050" t="s">
        <v>11</v>
      </c>
      <c r="M2050" t="s">
        <v>41</v>
      </c>
    </row>
    <row r="2051" spans="1:13" x14ac:dyDescent="0.25">
      <c r="A2051" t="s">
        <v>2081</v>
      </c>
      <c r="B2051">
        <v>1994</v>
      </c>
      <c r="C2051">
        <f t="shared" ref="C2051:C2114" si="129">MONTH(DATEVALUE(F2051))</f>
        <v>9</v>
      </c>
      <c r="D2051" t="str">
        <f t="shared" ref="D2051:D2114" si="130">CONCATENATE(G2051,"-",C2051,"-",B2051)</f>
        <v>8-9-1994</v>
      </c>
      <c r="E2051" t="s">
        <v>20</v>
      </c>
      <c r="F2051" s="14" t="str">
        <f t="shared" si="128"/>
        <v>8-Sep-1994</v>
      </c>
      <c r="G2051">
        <v>8</v>
      </c>
      <c r="H2051">
        <f t="shared" si="127"/>
        <v>28</v>
      </c>
      <c r="I2051">
        <v>0</v>
      </c>
      <c r="J2051" s="7">
        <v>32222.81</v>
      </c>
      <c r="K2051" t="s">
        <v>11</v>
      </c>
      <c r="L2051" t="s">
        <v>16</v>
      </c>
      <c r="M2051" t="s">
        <v>41</v>
      </c>
    </row>
    <row r="2052" spans="1:13" x14ac:dyDescent="0.25">
      <c r="A2052" t="s">
        <v>2082</v>
      </c>
      <c r="B2052">
        <v>1975</v>
      </c>
      <c r="C2052">
        <f t="shared" si="129"/>
        <v>12</v>
      </c>
      <c r="D2052" t="str">
        <f t="shared" si="130"/>
        <v>17-12-1975</v>
      </c>
      <c r="E2052" t="s">
        <v>30</v>
      </c>
      <c r="F2052" s="14" t="str">
        <f t="shared" si="128"/>
        <v>17-Dec-1975</v>
      </c>
      <c r="G2052">
        <v>17</v>
      </c>
      <c r="H2052">
        <f t="shared" si="127"/>
        <v>47</v>
      </c>
      <c r="I2052">
        <v>1</v>
      </c>
      <c r="J2052" s="7">
        <v>32259.96</v>
      </c>
      <c r="K2052" t="s">
        <v>11</v>
      </c>
      <c r="L2052" t="s">
        <v>12</v>
      </c>
      <c r="M2052" t="s">
        <v>23</v>
      </c>
    </row>
    <row r="2053" spans="1:13" x14ac:dyDescent="0.25">
      <c r="A2053" t="s">
        <v>2083</v>
      </c>
      <c r="B2053">
        <v>1986</v>
      </c>
      <c r="C2053">
        <f t="shared" si="129"/>
        <v>12</v>
      </c>
      <c r="D2053" t="str">
        <f t="shared" si="130"/>
        <v>2-12-1986</v>
      </c>
      <c r="E2053" t="s">
        <v>30</v>
      </c>
      <c r="F2053" s="14" t="str">
        <f t="shared" si="128"/>
        <v>2-Dec-1986</v>
      </c>
      <c r="G2053">
        <v>2</v>
      </c>
      <c r="H2053">
        <f t="shared" ref="H2053:H2116" si="131">DATEDIF(F2053,$P$2,"Y")</f>
        <v>36</v>
      </c>
      <c r="I2053">
        <v>3</v>
      </c>
      <c r="J2053" s="7">
        <v>32288.49</v>
      </c>
      <c r="K2053" t="s">
        <v>11</v>
      </c>
      <c r="L2053" t="s">
        <v>11</v>
      </c>
      <c r="M2053" t="s">
        <v>41</v>
      </c>
    </row>
    <row r="2054" spans="1:13" x14ac:dyDescent="0.25">
      <c r="A2054" t="s">
        <v>2084</v>
      </c>
      <c r="B2054">
        <v>1972</v>
      </c>
      <c r="C2054">
        <f t="shared" si="129"/>
        <v>10</v>
      </c>
      <c r="D2054" t="str">
        <f t="shared" si="130"/>
        <v>19-10-1972</v>
      </c>
      <c r="E2054" t="s">
        <v>36</v>
      </c>
      <c r="F2054" s="14" t="str">
        <f t="shared" si="128"/>
        <v>19-Oct-1972</v>
      </c>
      <c r="G2054">
        <v>19</v>
      </c>
      <c r="H2054">
        <f t="shared" si="131"/>
        <v>50</v>
      </c>
      <c r="I2054">
        <v>0</v>
      </c>
      <c r="J2054" s="7">
        <v>32428.63</v>
      </c>
      <c r="K2054" t="s">
        <v>11</v>
      </c>
      <c r="L2054" t="s">
        <v>11</v>
      </c>
      <c r="M2054" t="s">
        <v>41</v>
      </c>
    </row>
    <row r="2055" spans="1:13" x14ac:dyDescent="0.25">
      <c r="A2055" t="s">
        <v>2085</v>
      </c>
      <c r="B2055">
        <v>1976</v>
      </c>
      <c r="C2055">
        <f t="shared" si="129"/>
        <v>8</v>
      </c>
      <c r="D2055" t="str">
        <f t="shared" si="130"/>
        <v>9-8-1976</v>
      </c>
      <c r="E2055" t="s">
        <v>34</v>
      </c>
      <c r="F2055" s="14" t="str">
        <f t="shared" si="128"/>
        <v>9-Aug-1976</v>
      </c>
      <c r="G2055">
        <v>9</v>
      </c>
      <c r="H2055">
        <f t="shared" si="131"/>
        <v>46</v>
      </c>
      <c r="I2055">
        <v>2</v>
      </c>
      <c r="J2055" s="7">
        <v>32430.22</v>
      </c>
      <c r="K2055" t="s">
        <v>11</v>
      </c>
      <c r="L2055" t="s">
        <v>12</v>
      </c>
      <c r="M2055" t="s">
        <v>41</v>
      </c>
    </row>
    <row r="2056" spans="1:13" x14ac:dyDescent="0.25">
      <c r="A2056" t="s">
        <v>2086</v>
      </c>
      <c r="B2056">
        <v>1981</v>
      </c>
      <c r="C2056">
        <f t="shared" si="129"/>
        <v>9</v>
      </c>
      <c r="D2056" t="str">
        <f t="shared" si="130"/>
        <v>27-9-1981</v>
      </c>
      <c r="E2056" t="s">
        <v>20</v>
      </c>
      <c r="F2056" s="14" t="str">
        <f t="shared" si="128"/>
        <v>27-Sep-1981</v>
      </c>
      <c r="G2056">
        <v>27</v>
      </c>
      <c r="H2056">
        <f t="shared" si="131"/>
        <v>41</v>
      </c>
      <c r="I2056">
        <v>1</v>
      </c>
      <c r="J2056" s="7">
        <v>32462.35</v>
      </c>
      <c r="K2056" t="s">
        <v>11</v>
      </c>
      <c r="L2056" t="s">
        <v>11</v>
      </c>
      <c r="M2056" t="s">
        <v>41</v>
      </c>
    </row>
    <row r="2057" spans="1:13" x14ac:dyDescent="0.25">
      <c r="A2057" t="s">
        <v>2087</v>
      </c>
      <c r="B2057">
        <v>1976</v>
      </c>
      <c r="C2057">
        <f t="shared" si="129"/>
        <v>9</v>
      </c>
      <c r="D2057" t="str">
        <f t="shared" si="130"/>
        <v>19-9-1976</v>
      </c>
      <c r="E2057" t="s">
        <v>20</v>
      </c>
      <c r="F2057" s="14" t="str">
        <f t="shared" si="128"/>
        <v>19-Sep-1976</v>
      </c>
      <c r="G2057">
        <v>19</v>
      </c>
      <c r="H2057">
        <f t="shared" si="131"/>
        <v>46</v>
      </c>
      <c r="I2057">
        <v>2</v>
      </c>
      <c r="J2057" s="7">
        <v>32485.46</v>
      </c>
      <c r="K2057" t="s">
        <v>11</v>
      </c>
      <c r="L2057" t="s">
        <v>16</v>
      </c>
      <c r="M2057" t="s">
        <v>41</v>
      </c>
    </row>
    <row r="2058" spans="1:13" x14ac:dyDescent="0.25">
      <c r="A2058" t="s">
        <v>2088</v>
      </c>
      <c r="B2058">
        <v>2003</v>
      </c>
      <c r="C2058">
        <f t="shared" si="129"/>
        <v>10</v>
      </c>
      <c r="D2058" t="str">
        <f t="shared" si="130"/>
        <v>8-10-2003</v>
      </c>
      <c r="E2058" t="s">
        <v>36</v>
      </c>
      <c r="F2058" s="14" t="str">
        <f t="shared" si="128"/>
        <v>8-Oct-2003</v>
      </c>
      <c r="G2058">
        <v>8</v>
      </c>
      <c r="H2058">
        <f t="shared" si="131"/>
        <v>19</v>
      </c>
      <c r="I2058">
        <v>0</v>
      </c>
      <c r="J2058" s="7">
        <v>32548.34</v>
      </c>
      <c r="K2058" t="s">
        <v>16</v>
      </c>
      <c r="L2058" t="s">
        <v>11</v>
      </c>
      <c r="M2058" t="s">
        <v>13</v>
      </c>
    </row>
    <row r="2059" spans="1:13" x14ac:dyDescent="0.25">
      <c r="A2059" t="s">
        <v>2089</v>
      </c>
      <c r="B2059">
        <v>1990</v>
      </c>
      <c r="C2059">
        <f t="shared" si="129"/>
        <v>7</v>
      </c>
      <c r="D2059" t="str">
        <f t="shared" si="130"/>
        <v>13-7-1990</v>
      </c>
      <c r="E2059" t="s">
        <v>10</v>
      </c>
      <c r="F2059" s="14" t="str">
        <f t="shared" si="128"/>
        <v>13-Jul-1990</v>
      </c>
      <c r="G2059">
        <v>13</v>
      </c>
      <c r="H2059">
        <f t="shared" si="131"/>
        <v>32</v>
      </c>
      <c r="I2059">
        <v>3</v>
      </c>
      <c r="J2059" s="7">
        <v>32672.11</v>
      </c>
      <c r="K2059" t="s">
        <v>16</v>
      </c>
      <c r="L2059" t="s">
        <v>16</v>
      </c>
      <c r="M2059" t="s">
        <v>41</v>
      </c>
    </row>
    <row r="2060" spans="1:13" x14ac:dyDescent="0.25">
      <c r="A2060" t="s">
        <v>2090</v>
      </c>
      <c r="B2060">
        <v>1968</v>
      </c>
      <c r="C2060">
        <f t="shared" si="129"/>
        <v>11</v>
      </c>
      <c r="D2060" t="str">
        <f t="shared" si="130"/>
        <v>1-11-1968</v>
      </c>
      <c r="E2060" t="s">
        <v>15</v>
      </c>
      <c r="F2060" s="14" t="str">
        <f t="shared" si="128"/>
        <v>1-Nov-1968</v>
      </c>
      <c r="G2060">
        <v>1</v>
      </c>
      <c r="H2060">
        <f t="shared" si="131"/>
        <v>54</v>
      </c>
      <c r="I2060">
        <v>0</v>
      </c>
      <c r="J2060" s="7">
        <v>32686.080000000002</v>
      </c>
      <c r="K2060" t="s">
        <v>11</v>
      </c>
      <c r="L2060" t="s">
        <v>12</v>
      </c>
      <c r="M2060" t="s">
        <v>41</v>
      </c>
    </row>
    <row r="2061" spans="1:13" x14ac:dyDescent="0.25">
      <c r="A2061" t="s">
        <v>2091</v>
      </c>
      <c r="B2061">
        <v>1990</v>
      </c>
      <c r="C2061">
        <f t="shared" si="129"/>
        <v>9</v>
      </c>
      <c r="D2061" t="str">
        <f t="shared" si="130"/>
        <v>30-9-1990</v>
      </c>
      <c r="E2061" t="s">
        <v>20</v>
      </c>
      <c r="F2061" s="14" t="str">
        <f t="shared" si="128"/>
        <v>30-Sep-1990</v>
      </c>
      <c r="G2061">
        <v>30</v>
      </c>
      <c r="H2061">
        <f t="shared" si="131"/>
        <v>32</v>
      </c>
      <c r="I2061">
        <v>3</v>
      </c>
      <c r="J2061" s="7">
        <v>32716.2</v>
      </c>
      <c r="K2061" t="s">
        <v>16</v>
      </c>
      <c r="L2061" t="s">
        <v>11</v>
      </c>
      <c r="M2061" t="s">
        <v>41</v>
      </c>
    </row>
    <row r="2062" spans="1:13" x14ac:dyDescent="0.25">
      <c r="A2062" t="s">
        <v>2092</v>
      </c>
      <c r="B2062">
        <v>1990</v>
      </c>
      <c r="C2062">
        <f t="shared" si="129"/>
        <v>7</v>
      </c>
      <c r="D2062" t="str">
        <f t="shared" si="130"/>
        <v>9-7-1990</v>
      </c>
      <c r="E2062" t="s">
        <v>10</v>
      </c>
      <c r="F2062" s="14" t="str">
        <f t="shared" si="128"/>
        <v>9-Jul-1990</v>
      </c>
      <c r="G2062">
        <v>9</v>
      </c>
      <c r="H2062">
        <f t="shared" si="131"/>
        <v>32</v>
      </c>
      <c r="I2062">
        <v>2</v>
      </c>
      <c r="J2062" s="7">
        <v>32734.19</v>
      </c>
      <c r="K2062" t="s">
        <v>11</v>
      </c>
      <c r="L2062" t="s">
        <v>16</v>
      </c>
      <c r="M2062" t="s">
        <v>23</v>
      </c>
    </row>
    <row r="2063" spans="1:13" x14ac:dyDescent="0.25">
      <c r="A2063" t="s">
        <v>2093</v>
      </c>
      <c r="B2063">
        <v>1974</v>
      </c>
      <c r="C2063">
        <f t="shared" si="129"/>
        <v>12</v>
      </c>
      <c r="D2063" t="str">
        <f t="shared" si="130"/>
        <v>6-12-1974</v>
      </c>
      <c r="E2063" t="s">
        <v>30</v>
      </c>
      <c r="F2063" s="14" t="str">
        <f t="shared" si="128"/>
        <v>6-Dec-1974</v>
      </c>
      <c r="G2063">
        <v>6</v>
      </c>
      <c r="H2063">
        <f t="shared" si="131"/>
        <v>48</v>
      </c>
      <c r="I2063">
        <v>0</v>
      </c>
      <c r="J2063" s="7">
        <v>32760.48</v>
      </c>
      <c r="K2063" t="s">
        <v>16</v>
      </c>
      <c r="L2063" t="s">
        <v>16</v>
      </c>
      <c r="M2063" t="s">
        <v>41</v>
      </c>
    </row>
    <row r="2064" spans="1:13" x14ac:dyDescent="0.25">
      <c r="A2064" t="s">
        <v>2094</v>
      </c>
      <c r="B2064">
        <v>1972</v>
      </c>
      <c r="C2064">
        <f t="shared" si="129"/>
        <v>11</v>
      </c>
      <c r="D2064" t="str">
        <f t="shared" si="130"/>
        <v>7-11-1972</v>
      </c>
      <c r="E2064" t="s">
        <v>15</v>
      </c>
      <c r="F2064" s="14" t="str">
        <f t="shared" si="128"/>
        <v>7-Nov-1972</v>
      </c>
      <c r="G2064">
        <v>7</v>
      </c>
      <c r="H2064">
        <f t="shared" si="131"/>
        <v>50</v>
      </c>
      <c r="I2064">
        <v>0</v>
      </c>
      <c r="J2064" s="7">
        <v>32765.33</v>
      </c>
      <c r="K2064" t="s">
        <v>11</v>
      </c>
      <c r="L2064" t="s">
        <v>11</v>
      </c>
      <c r="M2064" t="s">
        <v>23</v>
      </c>
    </row>
    <row r="2065" spans="1:13" x14ac:dyDescent="0.25">
      <c r="A2065" t="s">
        <v>2095</v>
      </c>
      <c r="B2065">
        <v>1980</v>
      </c>
      <c r="C2065">
        <f t="shared" si="129"/>
        <v>12</v>
      </c>
      <c r="D2065" t="str">
        <f t="shared" si="130"/>
        <v>12-12-1980</v>
      </c>
      <c r="E2065" t="s">
        <v>30</v>
      </c>
      <c r="F2065" s="14" t="str">
        <f t="shared" si="128"/>
        <v>12-Dec-1980</v>
      </c>
      <c r="G2065">
        <v>12</v>
      </c>
      <c r="H2065">
        <f t="shared" si="131"/>
        <v>42</v>
      </c>
      <c r="I2065">
        <v>3</v>
      </c>
      <c r="J2065" s="7">
        <v>32787.46</v>
      </c>
      <c r="K2065" t="s">
        <v>16</v>
      </c>
      <c r="L2065" t="s">
        <v>12</v>
      </c>
      <c r="M2065" t="s">
        <v>23</v>
      </c>
    </row>
    <row r="2066" spans="1:13" x14ac:dyDescent="0.25">
      <c r="A2066" t="s">
        <v>2096</v>
      </c>
      <c r="B2066">
        <v>1995</v>
      </c>
      <c r="C2066">
        <f t="shared" si="129"/>
        <v>12</v>
      </c>
      <c r="D2066" t="str">
        <f t="shared" si="130"/>
        <v>4-12-1995</v>
      </c>
      <c r="E2066" t="s">
        <v>30</v>
      </c>
      <c r="F2066" s="14" t="str">
        <f t="shared" si="128"/>
        <v>4-Dec-1995</v>
      </c>
      <c r="G2066">
        <v>4</v>
      </c>
      <c r="H2066">
        <f t="shared" si="131"/>
        <v>27</v>
      </c>
      <c r="I2066">
        <v>0</v>
      </c>
      <c r="J2066" s="7">
        <v>32827.51</v>
      </c>
      <c r="K2066" t="s">
        <v>16</v>
      </c>
      <c r="L2066" t="s">
        <v>11</v>
      </c>
      <c r="M2066" t="s">
        <v>41</v>
      </c>
    </row>
    <row r="2067" spans="1:13" x14ac:dyDescent="0.25">
      <c r="A2067" t="s">
        <v>2097</v>
      </c>
      <c r="B2067">
        <v>1981</v>
      </c>
      <c r="C2067">
        <f t="shared" si="129"/>
        <v>11</v>
      </c>
      <c r="D2067" t="str">
        <f t="shared" si="130"/>
        <v>17-11-1981</v>
      </c>
      <c r="E2067" t="s">
        <v>15</v>
      </c>
      <c r="F2067" s="14" t="str">
        <f t="shared" si="128"/>
        <v>17-Nov-1981</v>
      </c>
      <c r="G2067">
        <v>17</v>
      </c>
      <c r="H2067">
        <f t="shared" si="131"/>
        <v>41</v>
      </c>
      <c r="I2067">
        <v>1</v>
      </c>
      <c r="J2067" s="7">
        <v>32906.69</v>
      </c>
      <c r="K2067" t="s">
        <v>11</v>
      </c>
      <c r="L2067" t="s">
        <v>12</v>
      </c>
      <c r="M2067" t="s">
        <v>41</v>
      </c>
    </row>
    <row r="2068" spans="1:13" x14ac:dyDescent="0.25">
      <c r="A2068" t="s">
        <v>2098</v>
      </c>
      <c r="B2068">
        <v>1971</v>
      </c>
      <c r="C2068">
        <f t="shared" si="129"/>
        <v>8</v>
      </c>
      <c r="D2068" t="str">
        <f t="shared" si="130"/>
        <v>24-8-1971</v>
      </c>
      <c r="E2068" t="s">
        <v>34</v>
      </c>
      <c r="F2068" s="14" t="str">
        <f t="shared" si="128"/>
        <v>24-Aug-1971</v>
      </c>
      <c r="G2068">
        <v>24</v>
      </c>
      <c r="H2068">
        <f t="shared" si="131"/>
        <v>51</v>
      </c>
      <c r="I2068">
        <v>0</v>
      </c>
      <c r="J2068" s="7">
        <v>32947.629999999997</v>
      </c>
      <c r="K2068" t="s">
        <v>11</v>
      </c>
      <c r="L2068" t="s">
        <v>16</v>
      </c>
      <c r="M2068" t="s">
        <v>41</v>
      </c>
    </row>
    <row r="2069" spans="1:13" x14ac:dyDescent="0.25">
      <c r="A2069" t="s">
        <v>2099</v>
      </c>
      <c r="B2069">
        <v>1995</v>
      </c>
      <c r="C2069">
        <f t="shared" si="129"/>
        <v>7</v>
      </c>
      <c r="D2069" t="str">
        <f t="shared" si="130"/>
        <v>8-7-1995</v>
      </c>
      <c r="E2069" t="s">
        <v>10</v>
      </c>
      <c r="F2069" s="14" t="str">
        <f t="shared" si="128"/>
        <v>8-Jul-1995</v>
      </c>
      <c r="G2069">
        <v>8</v>
      </c>
      <c r="H2069">
        <f t="shared" si="131"/>
        <v>27</v>
      </c>
      <c r="I2069">
        <v>0</v>
      </c>
      <c r="J2069" s="7">
        <v>33017.46</v>
      </c>
      <c r="K2069" t="s">
        <v>16</v>
      </c>
      <c r="L2069" t="s">
        <v>16</v>
      </c>
      <c r="M2069" t="s">
        <v>41</v>
      </c>
    </row>
    <row r="2070" spans="1:13" x14ac:dyDescent="0.25">
      <c r="A2070" t="s">
        <v>2100</v>
      </c>
      <c r="B2070">
        <v>1967</v>
      </c>
      <c r="C2070">
        <f t="shared" si="129"/>
        <v>7</v>
      </c>
      <c r="D2070" t="str">
        <f t="shared" si="130"/>
        <v>10-7-1967</v>
      </c>
      <c r="E2070" t="s">
        <v>10</v>
      </c>
      <c r="F2070" s="14" t="str">
        <f t="shared" si="128"/>
        <v>10-Jul-1967</v>
      </c>
      <c r="G2070">
        <v>10</v>
      </c>
      <c r="H2070">
        <f t="shared" si="131"/>
        <v>55</v>
      </c>
      <c r="I2070">
        <v>0</v>
      </c>
      <c r="J2070" s="7">
        <v>33025.32</v>
      </c>
      <c r="K2070" t="s">
        <v>11</v>
      </c>
      <c r="L2070" t="s">
        <v>12</v>
      </c>
      <c r="M2070" t="s">
        <v>41</v>
      </c>
    </row>
    <row r="2071" spans="1:13" x14ac:dyDescent="0.25">
      <c r="A2071" t="s">
        <v>2101</v>
      </c>
      <c r="B2071">
        <v>1994</v>
      </c>
      <c r="C2071">
        <f t="shared" si="129"/>
        <v>7</v>
      </c>
      <c r="D2071" t="str">
        <f t="shared" si="130"/>
        <v>28-7-1994</v>
      </c>
      <c r="E2071" t="s">
        <v>10</v>
      </c>
      <c r="F2071" s="14" t="str">
        <f t="shared" si="128"/>
        <v>28-Jul-1994</v>
      </c>
      <c r="G2071">
        <v>28</v>
      </c>
      <c r="H2071">
        <f t="shared" si="131"/>
        <v>28</v>
      </c>
      <c r="I2071">
        <v>0</v>
      </c>
      <c r="J2071" s="7">
        <v>33057.230000000003</v>
      </c>
      <c r="K2071" t="s">
        <v>16</v>
      </c>
      <c r="L2071" t="s">
        <v>11</v>
      </c>
      <c r="M2071" t="s">
        <v>41</v>
      </c>
    </row>
    <row r="2072" spans="1:13" x14ac:dyDescent="0.25">
      <c r="A2072" t="s">
        <v>2102</v>
      </c>
      <c r="B2072">
        <v>1962</v>
      </c>
      <c r="C2072">
        <f t="shared" si="129"/>
        <v>7</v>
      </c>
      <c r="D2072" t="str">
        <f t="shared" si="130"/>
        <v>1-7-1962</v>
      </c>
      <c r="E2072" t="s">
        <v>10</v>
      </c>
      <c r="F2072" s="14" t="str">
        <f t="shared" si="128"/>
        <v>1-Jul-1962</v>
      </c>
      <c r="G2072">
        <v>1</v>
      </c>
      <c r="H2072">
        <f t="shared" si="131"/>
        <v>60</v>
      </c>
      <c r="I2072">
        <v>0</v>
      </c>
      <c r="J2072" s="7">
        <v>33074.94</v>
      </c>
      <c r="K2072" t="s">
        <v>16</v>
      </c>
      <c r="L2072" t="s">
        <v>11</v>
      </c>
      <c r="M2072" t="s">
        <v>41</v>
      </c>
    </row>
    <row r="2073" spans="1:13" x14ac:dyDescent="0.25">
      <c r="A2073" t="s">
        <v>2103</v>
      </c>
      <c r="B2073">
        <v>1969</v>
      </c>
      <c r="C2073">
        <f t="shared" si="129"/>
        <v>10</v>
      </c>
      <c r="D2073" t="str">
        <f t="shared" si="130"/>
        <v>30-10-1969</v>
      </c>
      <c r="E2073" t="s">
        <v>36</v>
      </c>
      <c r="F2073" s="14" t="str">
        <f t="shared" si="128"/>
        <v>30-Oct-1969</v>
      </c>
      <c r="G2073">
        <v>30</v>
      </c>
      <c r="H2073">
        <f t="shared" si="131"/>
        <v>53</v>
      </c>
      <c r="I2073">
        <v>0</v>
      </c>
      <c r="J2073" s="7">
        <v>33090.660000000003</v>
      </c>
      <c r="K2073" t="s">
        <v>11</v>
      </c>
      <c r="L2073" t="s">
        <v>11</v>
      </c>
      <c r="M2073" t="s">
        <v>41</v>
      </c>
    </row>
    <row r="2074" spans="1:13" x14ac:dyDescent="0.25">
      <c r="A2074" t="s">
        <v>2104</v>
      </c>
      <c r="B2074">
        <v>1985</v>
      </c>
      <c r="C2074">
        <f t="shared" si="129"/>
        <v>7</v>
      </c>
      <c r="D2074" t="str">
        <f t="shared" si="130"/>
        <v>15-7-1985</v>
      </c>
      <c r="E2074" t="s">
        <v>10</v>
      </c>
      <c r="F2074" s="14" t="str">
        <f t="shared" si="128"/>
        <v>15-Jul-1985</v>
      </c>
      <c r="G2074">
        <v>15</v>
      </c>
      <c r="H2074">
        <f t="shared" si="131"/>
        <v>37</v>
      </c>
      <c r="I2074">
        <v>3</v>
      </c>
      <c r="J2074" s="7">
        <v>33121</v>
      </c>
      <c r="K2074" t="s">
        <v>11</v>
      </c>
      <c r="L2074" t="s">
        <v>16</v>
      </c>
      <c r="M2074" t="s">
        <v>41</v>
      </c>
    </row>
    <row r="2075" spans="1:13" x14ac:dyDescent="0.25">
      <c r="A2075" t="s">
        <v>2105</v>
      </c>
      <c r="B2075">
        <v>1990</v>
      </c>
      <c r="C2075">
        <f t="shared" si="129"/>
        <v>10</v>
      </c>
      <c r="D2075" t="str">
        <f t="shared" si="130"/>
        <v>12-10-1990</v>
      </c>
      <c r="E2075" t="s">
        <v>36</v>
      </c>
      <c r="F2075" s="14" t="str">
        <f t="shared" si="128"/>
        <v>12-Oct-1990</v>
      </c>
      <c r="G2075">
        <v>12</v>
      </c>
      <c r="H2075">
        <f t="shared" si="131"/>
        <v>32</v>
      </c>
      <c r="I2075">
        <v>3</v>
      </c>
      <c r="J2075" s="7">
        <v>33292.83</v>
      </c>
      <c r="K2075" t="s">
        <v>11</v>
      </c>
      <c r="L2075" t="s">
        <v>16</v>
      </c>
      <c r="M2075" t="s">
        <v>41</v>
      </c>
    </row>
    <row r="2076" spans="1:13" x14ac:dyDescent="0.25">
      <c r="A2076" t="s">
        <v>2106</v>
      </c>
      <c r="B2076">
        <v>2003</v>
      </c>
      <c r="C2076">
        <f t="shared" si="129"/>
        <v>11</v>
      </c>
      <c r="D2076" t="str">
        <f t="shared" si="130"/>
        <v>28-11-2003</v>
      </c>
      <c r="E2076" t="s">
        <v>15</v>
      </c>
      <c r="F2076" s="14" t="str">
        <f t="shared" si="128"/>
        <v>28-Nov-2003</v>
      </c>
      <c r="G2076">
        <v>28</v>
      </c>
      <c r="H2076">
        <f t="shared" si="131"/>
        <v>19</v>
      </c>
      <c r="I2076">
        <v>0</v>
      </c>
      <c r="J2076" s="7">
        <v>33307.550000000003</v>
      </c>
      <c r="K2076" t="s">
        <v>11</v>
      </c>
      <c r="L2076" t="s">
        <v>12</v>
      </c>
      <c r="M2076" t="s">
        <v>23</v>
      </c>
    </row>
    <row r="2077" spans="1:13" x14ac:dyDescent="0.25">
      <c r="A2077" t="s">
        <v>2107</v>
      </c>
      <c r="B2077">
        <v>1972</v>
      </c>
      <c r="C2077">
        <f t="shared" si="129"/>
        <v>9</v>
      </c>
      <c r="D2077" t="str">
        <f t="shared" si="130"/>
        <v>5-9-1972</v>
      </c>
      <c r="E2077" t="s">
        <v>20</v>
      </c>
      <c r="F2077" s="14" t="str">
        <f t="shared" si="128"/>
        <v>5-Sep-1972</v>
      </c>
      <c r="G2077">
        <v>5</v>
      </c>
      <c r="H2077">
        <f t="shared" si="131"/>
        <v>50</v>
      </c>
      <c r="I2077">
        <v>0</v>
      </c>
      <c r="J2077" s="7">
        <v>33344.449999999997</v>
      </c>
      <c r="K2077" t="s">
        <v>11</v>
      </c>
      <c r="L2077" t="s">
        <v>12</v>
      </c>
      <c r="M2077" t="s">
        <v>41</v>
      </c>
    </row>
    <row r="2078" spans="1:13" x14ac:dyDescent="0.25">
      <c r="A2078" t="s">
        <v>2108</v>
      </c>
      <c r="B2078">
        <v>1985</v>
      </c>
      <c r="C2078">
        <f t="shared" si="129"/>
        <v>12</v>
      </c>
      <c r="D2078" t="str">
        <f t="shared" si="130"/>
        <v>7-12-1985</v>
      </c>
      <c r="E2078" t="s">
        <v>30</v>
      </c>
      <c r="F2078" s="14" t="str">
        <f t="shared" si="128"/>
        <v>7-Dec-1985</v>
      </c>
      <c r="G2078">
        <v>7</v>
      </c>
      <c r="H2078">
        <f t="shared" si="131"/>
        <v>37</v>
      </c>
      <c r="I2078">
        <v>3</v>
      </c>
      <c r="J2078" s="7">
        <v>33450.99</v>
      </c>
      <c r="K2078" t="s">
        <v>11</v>
      </c>
      <c r="L2078" t="s">
        <v>11</v>
      </c>
      <c r="M2078" t="s">
        <v>41</v>
      </c>
    </row>
    <row r="2079" spans="1:13" x14ac:dyDescent="0.25">
      <c r="A2079" t="s">
        <v>2109</v>
      </c>
      <c r="B2079">
        <v>1970</v>
      </c>
      <c r="C2079">
        <f t="shared" si="129"/>
        <v>6</v>
      </c>
      <c r="D2079" t="str">
        <f t="shared" si="130"/>
        <v>18-6-1970</v>
      </c>
      <c r="E2079" t="s">
        <v>18</v>
      </c>
      <c r="F2079" s="14" t="str">
        <f t="shared" si="128"/>
        <v>18-Jun-1970</v>
      </c>
      <c r="G2079">
        <v>18</v>
      </c>
      <c r="H2079">
        <f t="shared" si="131"/>
        <v>52</v>
      </c>
      <c r="I2079">
        <v>2</v>
      </c>
      <c r="J2079" s="7">
        <v>33471.97</v>
      </c>
      <c r="K2079" t="s">
        <v>11</v>
      </c>
      <c r="L2079" t="s">
        <v>11</v>
      </c>
      <c r="M2079" t="s">
        <v>23</v>
      </c>
    </row>
    <row r="2080" spans="1:13" x14ac:dyDescent="0.25">
      <c r="A2080" t="s">
        <v>2110</v>
      </c>
      <c r="B2080">
        <v>2002</v>
      </c>
      <c r="C2080">
        <f t="shared" si="129"/>
        <v>8</v>
      </c>
      <c r="D2080" t="str">
        <f t="shared" si="130"/>
        <v>25-8-2002</v>
      </c>
      <c r="E2080" t="s">
        <v>34</v>
      </c>
      <c r="F2080" s="14" t="str">
        <f t="shared" si="128"/>
        <v>25-Aug-2002</v>
      </c>
      <c r="G2080">
        <v>25</v>
      </c>
      <c r="H2080">
        <f t="shared" si="131"/>
        <v>20</v>
      </c>
      <c r="I2080">
        <v>0</v>
      </c>
      <c r="J2080" s="7">
        <v>33475.82</v>
      </c>
      <c r="K2080" t="s">
        <v>16</v>
      </c>
      <c r="L2080" t="s">
        <v>16</v>
      </c>
      <c r="M2080" t="s">
        <v>169</v>
      </c>
    </row>
    <row r="2081" spans="1:13" x14ac:dyDescent="0.25">
      <c r="A2081" t="s">
        <v>2111</v>
      </c>
      <c r="B2081">
        <v>1984</v>
      </c>
      <c r="C2081">
        <f t="shared" si="129"/>
        <v>7</v>
      </c>
      <c r="D2081" t="str">
        <f t="shared" si="130"/>
        <v>22-7-1984</v>
      </c>
      <c r="E2081" t="s">
        <v>10</v>
      </c>
      <c r="F2081" s="14" t="str">
        <f t="shared" si="128"/>
        <v>22-Jul-1984</v>
      </c>
      <c r="G2081">
        <v>22</v>
      </c>
      <c r="H2081">
        <f t="shared" si="131"/>
        <v>38</v>
      </c>
      <c r="I2081">
        <v>3</v>
      </c>
      <c r="J2081" s="7">
        <v>33527.1</v>
      </c>
      <c r="K2081" t="s">
        <v>11</v>
      </c>
      <c r="L2081" t="s">
        <v>12</v>
      </c>
      <c r="M2081" t="s">
        <v>41</v>
      </c>
    </row>
    <row r="2082" spans="1:13" x14ac:dyDescent="0.25">
      <c r="A2082" t="s">
        <v>2112</v>
      </c>
      <c r="B2082">
        <v>2003</v>
      </c>
      <c r="C2082">
        <f t="shared" si="129"/>
        <v>9</v>
      </c>
      <c r="D2082" t="str">
        <f t="shared" si="130"/>
        <v>9-9-2003</v>
      </c>
      <c r="E2082" t="s">
        <v>20</v>
      </c>
      <c r="F2082" s="14" t="str">
        <f t="shared" si="128"/>
        <v>9-Sep-2003</v>
      </c>
      <c r="G2082">
        <v>9</v>
      </c>
      <c r="H2082">
        <f t="shared" si="131"/>
        <v>19</v>
      </c>
      <c r="I2082">
        <v>0</v>
      </c>
      <c r="J2082" s="7">
        <v>33611.71</v>
      </c>
      <c r="K2082" t="s">
        <v>16</v>
      </c>
      <c r="L2082" t="s">
        <v>11</v>
      </c>
      <c r="M2082" t="s">
        <v>41</v>
      </c>
    </row>
    <row r="2083" spans="1:13" x14ac:dyDescent="0.25">
      <c r="A2083" t="s">
        <v>2113</v>
      </c>
      <c r="B2083">
        <v>1993</v>
      </c>
      <c r="C2083">
        <f t="shared" si="129"/>
        <v>11</v>
      </c>
      <c r="D2083" t="str">
        <f t="shared" si="130"/>
        <v>28-11-1993</v>
      </c>
      <c r="E2083" t="s">
        <v>15</v>
      </c>
      <c r="F2083" s="14" t="str">
        <f t="shared" si="128"/>
        <v>28-Nov-1993</v>
      </c>
      <c r="G2083">
        <v>28</v>
      </c>
      <c r="H2083">
        <f t="shared" si="131"/>
        <v>29</v>
      </c>
      <c r="I2083">
        <v>0</v>
      </c>
      <c r="J2083" s="7">
        <v>33707.550000000003</v>
      </c>
      <c r="K2083" t="s">
        <v>11</v>
      </c>
      <c r="L2083" t="s">
        <v>11</v>
      </c>
      <c r="M2083" t="s">
        <v>41</v>
      </c>
    </row>
    <row r="2084" spans="1:13" x14ac:dyDescent="0.25">
      <c r="A2084" t="s">
        <v>2114</v>
      </c>
      <c r="B2084">
        <v>2004</v>
      </c>
      <c r="C2084">
        <f t="shared" si="129"/>
        <v>11</v>
      </c>
      <c r="D2084" t="str">
        <f t="shared" si="130"/>
        <v>1-11-2004</v>
      </c>
      <c r="E2084" t="s">
        <v>15</v>
      </c>
      <c r="F2084" s="14" t="str">
        <f t="shared" si="128"/>
        <v>1-Nov-2004</v>
      </c>
      <c r="G2084">
        <v>1</v>
      </c>
      <c r="H2084">
        <f t="shared" si="131"/>
        <v>18</v>
      </c>
      <c r="I2084">
        <v>0</v>
      </c>
      <c r="J2084" s="7">
        <v>33732.69</v>
      </c>
      <c r="K2084" t="s">
        <v>16</v>
      </c>
      <c r="L2084" t="s">
        <v>16</v>
      </c>
      <c r="M2084" t="s">
        <v>355</v>
      </c>
    </row>
    <row r="2085" spans="1:13" x14ac:dyDescent="0.25">
      <c r="A2085" t="s">
        <v>2115</v>
      </c>
      <c r="B2085">
        <v>2003</v>
      </c>
      <c r="C2085">
        <f t="shared" si="129"/>
        <v>9</v>
      </c>
      <c r="D2085" t="str">
        <f t="shared" si="130"/>
        <v>12-9-2003</v>
      </c>
      <c r="E2085" t="s">
        <v>20</v>
      </c>
      <c r="F2085" s="14" t="str">
        <f t="shared" si="128"/>
        <v>12-Sep-2003</v>
      </c>
      <c r="G2085">
        <v>12</v>
      </c>
      <c r="H2085">
        <f t="shared" si="131"/>
        <v>19</v>
      </c>
      <c r="I2085">
        <v>0</v>
      </c>
      <c r="J2085" s="7">
        <v>33750.29</v>
      </c>
      <c r="K2085" t="s">
        <v>16</v>
      </c>
      <c r="L2085" t="s">
        <v>12</v>
      </c>
      <c r="M2085" t="s">
        <v>23</v>
      </c>
    </row>
    <row r="2086" spans="1:13" x14ac:dyDescent="0.25">
      <c r="A2086" t="s">
        <v>2116</v>
      </c>
      <c r="B2086">
        <v>1962</v>
      </c>
      <c r="C2086">
        <f t="shared" si="129"/>
        <v>12</v>
      </c>
      <c r="D2086" t="str">
        <f t="shared" si="130"/>
        <v>11-12-1962</v>
      </c>
      <c r="E2086" t="s">
        <v>30</v>
      </c>
      <c r="F2086" s="14" t="str">
        <f t="shared" si="128"/>
        <v>11-Dec-1962</v>
      </c>
      <c r="G2086">
        <v>11</v>
      </c>
      <c r="H2086">
        <f t="shared" si="131"/>
        <v>60</v>
      </c>
      <c r="I2086">
        <v>0</v>
      </c>
      <c r="J2086" s="7">
        <v>33753.32</v>
      </c>
      <c r="K2086" t="s">
        <v>16</v>
      </c>
      <c r="L2086" t="s">
        <v>12</v>
      </c>
      <c r="M2086" t="s">
        <v>41</v>
      </c>
    </row>
    <row r="2087" spans="1:13" x14ac:dyDescent="0.25">
      <c r="A2087" t="s">
        <v>2117</v>
      </c>
      <c r="B2087">
        <v>2000</v>
      </c>
      <c r="C2087">
        <f t="shared" si="129"/>
        <v>10</v>
      </c>
      <c r="D2087" t="str">
        <f t="shared" si="130"/>
        <v>26-10-2000</v>
      </c>
      <c r="E2087" t="s">
        <v>36</v>
      </c>
      <c r="F2087" s="14" t="str">
        <f t="shared" si="128"/>
        <v>26-Oct-2000</v>
      </c>
      <c r="G2087">
        <v>26</v>
      </c>
      <c r="H2087">
        <f t="shared" si="131"/>
        <v>22</v>
      </c>
      <c r="I2087">
        <v>0</v>
      </c>
      <c r="J2087" s="7">
        <v>33829.39</v>
      </c>
      <c r="K2087" t="s">
        <v>11</v>
      </c>
      <c r="L2087" t="s">
        <v>12</v>
      </c>
      <c r="M2087" t="s">
        <v>41</v>
      </c>
    </row>
    <row r="2088" spans="1:13" x14ac:dyDescent="0.25">
      <c r="A2088" t="s">
        <v>2118</v>
      </c>
      <c r="B2088">
        <v>1997</v>
      </c>
      <c r="C2088">
        <f t="shared" si="129"/>
        <v>8</v>
      </c>
      <c r="D2088" t="str">
        <f t="shared" si="130"/>
        <v>9-8-1997</v>
      </c>
      <c r="E2088" t="s">
        <v>34</v>
      </c>
      <c r="F2088" s="14" t="str">
        <f t="shared" si="128"/>
        <v>9-Aug-1997</v>
      </c>
      <c r="G2088">
        <v>9</v>
      </c>
      <c r="H2088">
        <f t="shared" si="131"/>
        <v>25</v>
      </c>
      <c r="I2088">
        <v>0</v>
      </c>
      <c r="J2088" s="7">
        <v>33900.65</v>
      </c>
      <c r="K2088" t="s">
        <v>11</v>
      </c>
      <c r="L2088" t="s">
        <v>12</v>
      </c>
      <c r="M2088" t="s">
        <v>41</v>
      </c>
    </row>
    <row r="2089" spans="1:13" x14ac:dyDescent="0.25">
      <c r="A2089" t="s">
        <v>2119</v>
      </c>
      <c r="B2089">
        <v>2000</v>
      </c>
      <c r="C2089">
        <f t="shared" si="129"/>
        <v>12</v>
      </c>
      <c r="D2089" t="str">
        <f t="shared" si="130"/>
        <v>27-12-2000</v>
      </c>
      <c r="E2089" t="s">
        <v>30</v>
      </c>
      <c r="F2089" s="14" t="str">
        <f t="shared" si="128"/>
        <v>27-Dec-2000</v>
      </c>
      <c r="G2089">
        <v>27</v>
      </c>
      <c r="H2089">
        <f t="shared" si="131"/>
        <v>22</v>
      </c>
      <c r="I2089">
        <v>0</v>
      </c>
      <c r="J2089" s="7">
        <v>33907.550000000003</v>
      </c>
      <c r="K2089" t="s">
        <v>11</v>
      </c>
      <c r="L2089" t="s">
        <v>11</v>
      </c>
      <c r="M2089" t="s">
        <v>23</v>
      </c>
    </row>
    <row r="2090" spans="1:13" x14ac:dyDescent="0.25">
      <c r="A2090" t="s">
        <v>2120</v>
      </c>
      <c r="B2090">
        <v>1994</v>
      </c>
      <c r="C2090">
        <f t="shared" si="129"/>
        <v>9</v>
      </c>
      <c r="D2090" t="str">
        <f t="shared" si="130"/>
        <v>25-9-1994</v>
      </c>
      <c r="E2090" t="s">
        <v>20</v>
      </c>
      <c r="F2090" s="14" t="str">
        <f t="shared" si="128"/>
        <v>25-Sep-1994</v>
      </c>
      <c r="G2090">
        <v>25</v>
      </c>
      <c r="H2090">
        <f t="shared" si="131"/>
        <v>28</v>
      </c>
      <c r="I2090">
        <v>0</v>
      </c>
      <c r="J2090" s="7">
        <v>33975.47</v>
      </c>
      <c r="K2090" t="s">
        <v>11</v>
      </c>
      <c r="L2090" t="s">
        <v>11</v>
      </c>
      <c r="M2090" t="s">
        <v>41</v>
      </c>
    </row>
    <row r="2091" spans="1:13" x14ac:dyDescent="0.25">
      <c r="A2091" t="s">
        <v>2121</v>
      </c>
      <c r="B2091">
        <v>1972</v>
      </c>
      <c r="C2091">
        <f t="shared" si="129"/>
        <v>7</v>
      </c>
      <c r="D2091" t="str">
        <f t="shared" si="130"/>
        <v>26-7-1972</v>
      </c>
      <c r="E2091" t="s">
        <v>10</v>
      </c>
      <c r="F2091" s="14" t="str">
        <f t="shared" si="128"/>
        <v>26-Jul-1972</v>
      </c>
      <c r="G2091">
        <v>26</v>
      </c>
      <c r="H2091">
        <f t="shared" si="131"/>
        <v>50</v>
      </c>
      <c r="I2091">
        <v>0</v>
      </c>
      <c r="J2091" s="7">
        <v>34053.360000000001</v>
      </c>
      <c r="K2091" t="s">
        <v>11</v>
      </c>
      <c r="L2091" t="s">
        <v>11</v>
      </c>
      <c r="M2091" t="s">
        <v>41</v>
      </c>
    </row>
    <row r="2092" spans="1:13" x14ac:dyDescent="0.25">
      <c r="A2092" t="s">
        <v>2122</v>
      </c>
      <c r="B2092">
        <v>2002</v>
      </c>
      <c r="C2092">
        <f t="shared" si="129"/>
        <v>12</v>
      </c>
      <c r="D2092" t="str">
        <f t="shared" si="130"/>
        <v>26-12-2002</v>
      </c>
      <c r="E2092" t="s">
        <v>30</v>
      </c>
      <c r="F2092" s="14" t="str">
        <f t="shared" si="128"/>
        <v>26-Dec-2002</v>
      </c>
      <c r="G2092">
        <v>26</v>
      </c>
      <c r="H2092">
        <f t="shared" si="131"/>
        <v>20</v>
      </c>
      <c r="I2092">
        <v>0</v>
      </c>
      <c r="J2092" s="7">
        <v>34084.68</v>
      </c>
      <c r="K2092" t="s">
        <v>11</v>
      </c>
      <c r="L2092" t="s">
        <v>12</v>
      </c>
      <c r="M2092" t="s">
        <v>41</v>
      </c>
    </row>
    <row r="2093" spans="1:13" x14ac:dyDescent="0.25">
      <c r="A2093" t="s">
        <v>2123</v>
      </c>
      <c r="B2093">
        <v>1999</v>
      </c>
      <c r="C2093">
        <f t="shared" si="129"/>
        <v>11</v>
      </c>
      <c r="D2093" t="str">
        <f t="shared" si="130"/>
        <v>6-11-1999</v>
      </c>
      <c r="E2093" t="s">
        <v>15</v>
      </c>
      <c r="F2093" s="14" t="str">
        <f t="shared" si="128"/>
        <v>6-Nov-1999</v>
      </c>
      <c r="G2093">
        <v>6</v>
      </c>
      <c r="H2093">
        <f t="shared" si="131"/>
        <v>23</v>
      </c>
      <c r="I2093">
        <v>0</v>
      </c>
      <c r="J2093" s="7">
        <v>34166.269999999997</v>
      </c>
      <c r="K2093" t="s">
        <v>11</v>
      </c>
      <c r="L2093" t="s">
        <v>12</v>
      </c>
      <c r="M2093" t="s">
        <v>41</v>
      </c>
    </row>
    <row r="2094" spans="1:13" x14ac:dyDescent="0.25">
      <c r="A2094" t="s">
        <v>2124</v>
      </c>
      <c r="B2094">
        <v>1971</v>
      </c>
      <c r="C2094">
        <f t="shared" si="129"/>
        <v>8</v>
      </c>
      <c r="D2094" t="str">
        <f t="shared" si="130"/>
        <v>25-8-1971</v>
      </c>
      <c r="E2094" t="s">
        <v>34</v>
      </c>
      <c r="F2094" s="14" t="str">
        <f t="shared" si="128"/>
        <v>25-Aug-1971</v>
      </c>
      <c r="G2094">
        <v>25</v>
      </c>
      <c r="H2094">
        <f t="shared" si="131"/>
        <v>51</v>
      </c>
      <c r="I2094">
        <v>0</v>
      </c>
      <c r="J2094" s="7">
        <v>34205.07</v>
      </c>
      <c r="K2094" t="s">
        <v>11</v>
      </c>
      <c r="L2094" t="s">
        <v>11</v>
      </c>
      <c r="M2094" t="s">
        <v>41</v>
      </c>
    </row>
    <row r="2095" spans="1:13" x14ac:dyDescent="0.25">
      <c r="A2095" t="s">
        <v>2125</v>
      </c>
      <c r="B2095">
        <v>1975</v>
      </c>
      <c r="C2095">
        <f t="shared" si="129"/>
        <v>7</v>
      </c>
      <c r="D2095" t="str">
        <f t="shared" si="130"/>
        <v>21-7-1975</v>
      </c>
      <c r="E2095" t="s">
        <v>10</v>
      </c>
      <c r="F2095" s="14" t="str">
        <f t="shared" si="128"/>
        <v>21-Jul-1975</v>
      </c>
      <c r="G2095">
        <v>21</v>
      </c>
      <c r="H2095">
        <f t="shared" si="131"/>
        <v>47</v>
      </c>
      <c r="I2095">
        <v>1</v>
      </c>
      <c r="J2095" s="7">
        <v>34210.33</v>
      </c>
      <c r="K2095" t="s">
        <v>11</v>
      </c>
      <c r="L2095" t="s">
        <v>16</v>
      </c>
      <c r="M2095" t="s">
        <v>23</v>
      </c>
    </row>
    <row r="2096" spans="1:13" x14ac:dyDescent="0.25">
      <c r="A2096" t="s">
        <v>2126</v>
      </c>
      <c r="B2096">
        <v>1962</v>
      </c>
      <c r="C2096">
        <f t="shared" si="129"/>
        <v>7</v>
      </c>
      <c r="D2096" t="str">
        <f t="shared" si="130"/>
        <v>5-7-1962</v>
      </c>
      <c r="E2096" t="s">
        <v>10</v>
      </c>
      <c r="F2096" s="14" t="str">
        <f t="shared" si="128"/>
        <v>5-Jul-1962</v>
      </c>
      <c r="G2096">
        <v>5</v>
      </c>
      <c r="H2096">
        <f t="shared" si="131"/>
        <v>60</v>
      </c>
      <c r="I2096">
        <v>0</v>
      </c>
      <c r="J2096" s="7">
        <v>34218.019999999997</v>
      </c>
      <c r="K2096" t="s">
        <v>16</v>
      </c>
      <c r="L2096" t="s">
        <v>16</v>
      </c>
      <c r="M2096" t="s">
        <v>41</v>
      </c>
    </row>
    <row r="2097" spans="1:13" x14ac:dyDescent="0.25">
      <c r="A2097" t="s">
        <v>2127</v>
      </c>
      <c r="B2097">
        <v>1998</v>
      </c>
      <c r="C2097">
        <f t="shared" si="129"/>
        <v>6</v>
      </c>
      <c r="D2097" t="str">
        <f t="shared" si="130"/>
        <v>11-6-1998</v>
      </c>
      <c r="E2097" t="s">
        <v>18</v>
      </c>
      <c r="F2097" s="14" t="str">
        <f t="shared" si="128"/>
        <v>11-Jun-1998</v>
      </c>
      <c r="G2097">
        <v>11</v>
      </c>
      <c r="H2097">
        <f t="shared" si="131"/>
        <v>24</v>
      </c>
      <c r="I2097">
        <v>0</v>
      </c>
      <c r="J2097" s="7">
        <v>34254.050000000003</v>
      </c>
      <c r="K2097" t="s">
        <v>16</v>
      </c>
      <c r="L2097" t="s">
        <v>12</v>
      </c>
      <c r="M2097" t="s">
        <v>165</v>
      </c>
    </row>
    <row r="2098" spans="1:13" x14ac:dyDescent="0.25">
      <c r="A2098" t="s">
        <v>2128</v>
      </c>
      <c r="B2098">
        <v>1995</v>
      </c>
      <c r="C2098">
        <f t="shared" si="129"/>
        <v>10</v>
      </c>
      <c r="D2098" t="str">
        <f t="shared" si="130"/>
        <v>30-10-1995</v>
      </c>
      <c r="E2098" t="s">
        <v>36</v>
      </c>
      <c r="F2098" s="14" t="str">
        <f t="shared" si="128"/>
        <v>30-Oct-1995</v>
      </c>
      <c r="G2098">
        <v>30</v>
      </c>
      <c r="H2098">
        <f t="shared" si="131"/>
        <v>27</v>
      </c>
      <c r="I2098">
        <v>0</v>
      </c>
      <c r="J2098" s="7">
        <v>34289.43</v>
      </c>
      <c r="K2098" t="s">
        <v>16</v>
      </c>
      <c r="L2098" t="s">
        <v>16</v>
      </c>
      <c r="M2098" t="s">
        <v>41</v>
      </c>
    </row>
    <row r="2099" spans="1:13" x14ac:dyDescent="0.25">
      <c r="A2099" t="s">
        <v>2129</v>
      </c>
      <c r="B2099">
        <v>1986</v>
      </c>
      <c r="C2099">
        <f t="shared" si="129"/>
        <v>10</v>
      </c>
      <c r="D2099" t="str">
        <f t="shared" si="130"/>
        <v>11-10-1986</v>
      </c>
      <c r="E2099" t="s">
        <v>36</v>
      </c>
      <c r="F2099" s="14" t="str">
        <f t="shared" si="128"/>
        <v>11-Oct-1986</v>
      </c>
      <c r="G2099">
        <v>11</v>
      </c>
      <c r="H2099">
        <f t="shared" si="131"/>
        <v>36</v>
      </c>
      <c r="I2099">
        <v>3</v>
      </c>
      <c r="J2099" s="7">
        <v>34293.120000000003</v>
      </c>
      <c r="K2099" t="s">
        <v>16</v>
      </c>
      <c r="L2099" t="s">
        <v>11</v>
      </c>
      <c r="M2099" t="s">
        <v>41</v>
      </c>
    </row>
    <row r="2100" spans="1:13" x14ac:dyDescent="0.25">
      <c r="A2100" t="s">
        <v>2130</v>
      </c>
      <c r="B2100">
        <v>2004</v>
      </c>
      <c r="C2100">
        <f t="shared" si="129"/>
        <v>11</v>
      </c>
      <c r="D2100" t="str">
        <f t="shared" si="130"/>
        <v>1-11-2004</v>
      </c>
      <c r="E2100" t="s">
        <v>15</v>
      </c>
      <c r="F2100" s="14" t="str">
        <f t="shared" si="128"/>
        <v>1-Nov-2004</v>
      </c>
      <c r="G2100">
        <v>1</v>
      </c>
      <c r="H2100">
        <f t="shared" si="131"/>
        <v>18</v>
      </c>
      <c r="I2100">
        <v>2</v>
      </c>
      <c r="J2100" s="7">
        <v>34303.17</v>
      </c>
      <c r="K2100" t="s">
        <v>16</v>
      </c>
      <c r="L2100" t="s">
        <v>12</v>
      </c>
      <c r="M2100" t="s">
        <v>13</v>
      </c>
    </row>
    <row r="2101" spans="1:13" x14ac:dyDescent="0.25">
      <c r="A2101" t="s">
        <v>2131</v>
      </c>
      <c r="B2101">
        <v>1983</v>
      </c>
      <c r="C2101">
        <f t="shared" si="129"/>
        <v>10</v>
      </c>
      <c r="D2101" t="str">
        <f t="shared" si="130"/>
        <v>2-10-1983</v>
      </c>
      <c r="E2101" t="s">
        <v>36</v>
      </c>
      <c r="F2101" s="14" t="str">
        <f t="shared" si="128"/>
        <v>2-Oct-1983</v>
      </c>
      <c r="G2101">
        <v>2</v>
      </c>
      <c r="H2101">
        <f t="shared" si="131"/>
        <v>39</v>
      </c>
      <c r="I2101">
        <v>3</v>
      </c>
      <c r="J2101" s="7">
        <v>34307.22</v>
      </c>
      <c r="K2101" t="s">
        <v>11</v>
      </c>
      <c r="L2101" t="s">
        <v>11</v>
      </c>
      <c r="M2101" t="s">
        <v>23</v>
      </c>
    </row>
    <row r="2102" spans="1:13" x14ac:dyDescent="0.25">
      <c r="A2102" t="s">
        <v>2132</v>
      </c>
      <c r="B2102">
        <v>1984</v>
      </c>
      <c r="C2102">
        <f t="shared" si="129"/>
        <v>10</v>
      </c>
      <c r="D2102" t="str">
        <f t="shared" si="130"/>
        <v>1-10-1984</v>
      </c>
      <c r="E2102" t="s">
        <v>36</v>
      </c>
      <c r="F2102" s="14" t="str">
        <f t="shared" si="128"/>
        <v>1-Oct-1984</v>
      </c>
      <c r="G2102">
        <v>1</v>
      </c>
      <c r="H2102">
        <f t="shared" si="131"/>
        <v>38</v>
      </c>
      <c r="I2102">
        <v>3</v>
      </c>
      <c r="J2102" s="7">
        <v>34402.22</v>
      </c>
      <c r="K2102" t="s">
        <v>11</v>
      </c>
      <c r="L2102" t="s">
        <v>12</v>
      </c>
      <c r="M2102" t="s">
        <v>41</v>
      </c>
    </row>
    <row r="2103" spans="1:13" x14ac:dyDescent="0.25">
      <c r="A2103" t="s">
        <v>2133</v>
      </c>
      <c r="B2103">
        <v>2003</v>
      </c>
      <c r="C2103">
        <f t="shared" si="129"/>
        <v>10</v>
      </c>
      <c r="D2103" t="str">
        <f t="shared" si="130"/>
        <v>5-10-2003</v>
      </c>
      <c r="E2103" t="s">
        <v>36</v>
      </c>
      <c r="F2103" s="14" t="str">
        <f t="shared" si="128"/>
        <v>5-Oct-2003</v>
      </c>
      <c r="G2103">
        <v>5</v>
      </c>
      <c r="H2103">
        <f t="shared" si="131"/>
        <v>19</v>
      </c>
      <c r="I2103">
        <v>0</v>
      </c>
      <c r="J2103" s="7">
        <v>34439.86</v>
      </c>
      <c r="K2103" t="s">
        <v>11</v>
      </c>
      <c r="L2103" t="s">
        <v>16</v>
      </c>
      <c r="M2103" t="s">
        <v>13</v>
      </c>
    </row>
    <row r="2104" spans="1:13" x14ac:dyDescent="0.25">
      <c r="A2104" t="s">
        <v>2134</v>
      </c>
      <c r="B2104">
        <v>1990</v>
      </c>
      <c r="C2104">
        <f t="shared" si="129"/>
        <v>9</v>
      </c>
      <c r="D2104" t="str">
        <f t="shared" si="130"/>
        <v>24-9-1990</v>
      </c>
      <c r="E2104" t="s">
        <v>20</v>
      </c>
      <c r="F2104" s="14" t="str">
        <f t="shared" si="128"/>
        <v>24-Sep-1990</v>
      </c>
      <c r="G2104">
        <v>24</v>
      </c>
      <c r="H2104">
        <f t="shared" si="131"/>
        <v>32</v>
      </c>
      <c r="I2104">
        <v>3</v>
      </c>
      <c r="J2104" s="7">
        <v>34456.269999999997</v>
      </c>
      <c r="K2104" t="s">
        <v>16</v>
      </c>
      <c r="L2104" t="s">
        <v>11</v>
      </c>
      <c r="M2104" t="s">
        <v>41</v>
      </c>
    </row>
    <row r="2105" spans="1:13" x14ac:dyDescent="0.25">
      <c r="A2105" t="s">
        <v>2135</v>
      </c>
      <c r="B2105">
        <v>1998</v>
      </c>
      <c r="C2105">
        <f t="shared" si="129"/>
        <v>6</v>
      </c>
      <c r="D2105" t="str">
        <f t="shared" si="130"/>
        <v>24-6-1998</v>
      </c>
      <c r="E2105" t="s">
        <v>18</v>
      </c>
      <c r="F2105" s="14" t="str">
        <f t="shared" si="128"/>
        <v>24-Jun-1998</v>
      </c>
      <c r="G2105">
        <v>24</v>
      </c>
      <c r="H2105">
        <f t="shared" si="131"/>
        <v>24</v>
      </c>
      <c r="I2105">
        <v>0</v>
      </c>
      <c r="J2105" s="7">
        <v>34472.839999999997</v>
      </c>
      <c r="K2105" t="s">
        <v>16</v>
      </c>
      <c r="L2105" t="s">
        <v>12</v>
      </c>
      <c r="M2105" t="s">
        <v>41</v>
      </c>
    </row>
    <row r="2106" spans="1:13" x14ac:dyDescent="0.25">
      <c r="A2106" t="s">
        <v>2136</v>
      </c>
      <c r="B2106">
        <v>1976</v>
      </c>
      <c r="C2106">
        <f t="shared" si="129"/>
        <v>11</v>
      </c>
      <c r="D2106" t="str">
        <f t="shared" si="130"/>
        <v>25-11-1976</v>
      </c>
      <c r="E2106" t="s">
        <v>15</v>
      </c>
      <c r="F2106" s="14" t="str">
        <f t="shared" si="128"/>
        <v>25-Nov-1976</v>
      </c>
      <c r="G2106">
        <v>25</v>
      </c>
      <c r="H2106">
        <f t="shared" si="131"/>
        <v>46</v>
      </c>
      <c r="I2106">
        <v>2</v>
      </c>
      <c r="J2106" s="7">
        <v>34543.39</v>
      </c>
      <c r="K2106" t="s">
        <v>11</v>
      </c>
      <c r="L2106" t="s">
        <v>12</v>
      </c>
      <c r="M2106" t="s">
        <v>41</v>
      </c>
    </row>
    <row r="2107" spans="1:13" x14ac:dyDescent="0.25">
      <c r="A2107" t="s">
        <v>2137</v>
      </c>
      <c r="B2107">
        <v>2004</v>
      </c>
      <c r="C2107">
        <f t="shared" si="129"/>
        <v>10</v>
      </c>
      <c r="D2107" t="str">
        <f t="shared" si="130"/>
        <v>9-10-2004</v>
      </c>
      <c r="E2107" t="s">
        <v>36</v>
      </c>
      <c r="F2107" s="14" t="str">
        <f t="shared" si="128"/>
        <v>9-Oct-2004</v>
      </c>
      <c r="G2107">
        <v>9</v>
      </c>
      <c r="H2107">
        <f t="shared" si="131"/>
        <v>18</v>
      </c>
      <c r="I2107">
        <v>0</v>
      </c>
      <c r="J2107" s="7">
        <v>34617.839999999997</v>
      </c>
      <c r="K2107" t="s">
        <v>16</v>
      </c>
      <c r="L2107" t="s">
        <v>12</v>
      </c>
      <c r="M2107" t="s">
        <v>167</v>
      </c>
    </row>
    <row r="2108" spans="1:13" x14ac:dyDescent="0.25">
      <c r="A2108" t="s">
        <v>2138</v>
      </c>
      <c r="B2108">
        <v>1994</v>
      </c>
      <c r="C2108">
        <f t="shared" si="129"/>
        <v>7</v>
      </c>
      <c r="D2108" t="str">
        <f t="shared" si="130"/>
        <v>7-7-1994</v>
      </c>
      <c r="E2108" t="s">
        <v>10</v>
      </c>
      <c r="F2108" s="14" t="str">
        <f t="shared" si="128"/>
        <v>7-Jul-1994</v>
      </c>
      <c r="G2108">
        <v>7</v>
      </c>
      <c r="H2108">
        <f t="shared" si="131"/>
        <v>28</v>
      </c>
      <c r="I2108">
        <v>0</v>
      </c>
      <c r="J2108" s="7">
        <v>34672.15</v>
      </c>
      <c r="K2108" t="s">
        <v>16</v>
      </c>
      <c r="L2108" t="s">
        <v>12</v>
      </c>
      <c r="M2108" t="s">
        <v>13</v>
      </c>
    </row>
    <row r="2109" spans="1:13" x14ac:dyDescent="0.25">
      <c r="A2109" t="s">
        <v>2139</v>
      </c>
      <c r="B2109">
        <v>2003</v>
      </c>
      <c r="C2109">
        <f t="shared" si="129"/>
        <v>7</v>
      </c>
      <c r="D2109" t="str">
        <f t="shared" si="130"/>
        <v>3-7-2003</v>
      </c>
      <c r="E2109" t="s">
        <v>10</v>
      </c>
      <c r="F2109" s="14" t="str">
        <f t="shared" si="128"/>
        <v>3-Jul-2003</v>
      </c>
      <c r="G2109">
        <v>3</v>
      </c>
      <c r="H2109">
        <f t="shared" si="131"/>
        <v>19</v>
      </c>
      <c r="I2109">
        <v>0</v>
      </c>
      <c r="J2109" s="7">
        <v>34779.620000000003</v>
      </c>
      <c r="K2109" t="s">
        <v>16</v>
      </c>
      <c r="L2109" t="s">
        <v>11</v>
      </c>
      <c r="M2109" t="s">
        <v>41</v>
      </c>
    </row>
    <row r="2110" spans="1:13" x14ac:dyDescent="0.25">
      <c r="A2110" t="s">
        <v>2140</v>
      </c>
      <c r="B2110">
        <v>1995</v>
      </c>
      <c r="C2110">
        <f t="shared" si="129"/>
        <v>12</v>
      </c>
      <c r="D2110" t="str">
        <f t="shared" si="130"/>
        <v>27-12-1995</v>
      </c>
      <c r="E2110" t="s">
        <v>30</v>
      </c>
      <c r="F2110" s="14" t="str">
        <f t="shared" si="128"/>
        <v>27-Dec-1995</v>
      </c>
      <c r="G2110">
        <v>27</v>
      </c>
      <c r="H2110">
        <f t="shared" si="131"/>
        <v>27</v>
      </c>
      <c r="I2110">
        <v>1</v>
      </c>
      <c r="J2110" s="7">
        <v>34806.47</v>
      </c>
      <c r="K2110" t="s">
        <v>16</v>
      </c>
      <c r="L2110" t="s">
        <v>11</v>
      </c>
      <c r="M2110" t="s">
        <v>13</v>
      </c>
    </row>
    <row r="2111" spans="1:13" x14ac:dyDescent="0.25">
      <c r="A2111" t="s">
        <v>2141</v>
      </c>
      <c r="B2111">
        <v>2003</v>
      </c>
      <c r="C2111">
        <f t="shared" si="129"/>
        <v>9</v>
      </c>
      <c r="D2111" t="str">
        <f t="shared" si="130"/>
        <v>17-9-2003</v>
      </c>
      <c r="E2111" t="s">
        <v>20</v>
      </c>
      <c r="F2111" s="14" t="str">
        <f t="shared" si="128"/>
        <v>17-Sep-2003</v>
      </c>
      <c r="G2111">
        <v>17</v>
      </c>
      <c r="H2111">
        <f t="shared" si="131"/>
        <v>19</v>
      </c>
      <c r="I2111">
        <v>0</v>
      </c>
      <c r="J2111" s="7">
        <v>34828.65</v>
      </c>
      <c r="K2111" t="s">
        <v>16</v>
      </c>
      <c r="L2111" t="s">
        <v>12</v>
      </c>
      <c r="M2111" t="s">
        <v>41</v>
      </c>
    </row>
    <row r="2112" spans="1:13" x14ac:dyDescent="0.25">
      <c r="A2112" t="s">
        <v>2142</v>
      </c>
      <c r="B2112">
        <v>1995</v>
      </c>
      <c r="C2112">
        <f t="shared" si="129"/>
        <v>10</v>
      </c>
      <c r="D2112" t="str">
        <f t="shared" si="130"/>
        <v>17-10-1995</v>
      </c>
      <c r="E2112" t="s">
        <v>36</v>
      </c>
      <c r="F2112" s="14" t="str">
        <f t="shared" si="128"/>
        <v>17-Oct-1995</v>
      </c>
      <c r="G2112">
        <v>17</v>
      </c>
      <c r="H2112">
        <f t="shared" si="131"/>
        <v>27</v>
      </c>
      <c r="I2112">
        <v>0</v>
      </c>
      <c r="J2112" s="7">
        <v>34838.870000000003</v>
      </c>
      <c r="K2112" t="s">
        <v>11</v>
      </c>
      <c r="L2112" t="s">
        <v>12</v>
      </c>
      <c r="M2112" t="s">
        <v>41</v>
      </c>
    </row>
    <row r="2113" spans="1:13" x14ac:dyDescent="0.25">
      <c r="A2113" t="s">
        <v>2143</v>
      </c>
      <c r="B2113">
        <v>1983</v>
      </c>
      <c r="C2113">
        <f t="shared" si="129"/>
        <v>7</v>
      </c>
      <c r="D2113" t="str">
        <f t="shared" si="130"/>
        <v>29-7-1983</v>
      </c>
      <c r="E2113" t="s">
        <v>10</v>
      </c>
      <c r="F2113" s="14" t="str">
        <f t="shared" si="128"/>
        <v>29-Jul-1983</v>
      </c>
      <c r="G2113">
        <v>29</v>
      </c>
      <c r="H2113">
        <f t="shared" si="131"/>
        <v>39</v>
      </c>
      <c r="I2113">
        <v>3</v>
      </c>
      <c r="J2113" s="7">
        <v>34940.61</v>
      </c>
      <c r="K2113" t="s">
        <v>11</v>
      </c>
      <c r="L2113" t="s">
        <v>12</v>
      </c>
      <c r="M2113" t="s">
        <v>41</v>
      </c>
    </row>
    <row r="2114" spans="1:13" x14ac:dyDescent="0.25">
      <c r="A2114" t="s">
        <v>2144</v>
      </c>
      <c r="B2114">
        <v>1967</v>
      </c>
      <c r="C2114">
        <f t="shared" si="129"/>
        <v>10</v>
      </c>
      <c r="D2114" t="str">
        <f t="shared" si="130"/>
        <v>7-10-1967</v>
      </c>
      <c r="E2114" t="s">
        <v>36</v>
      </c>
      <c r="F2114" s="14" t="str">
        <f t="shared" ref="F2114:F2177" si="132">CONCATENATE(G2114,"-",E2114,"-",B2114)</f>
        <v>7-Oct-1967</v>
      </c>
      <c r="G2114">
        <v>7</v>
      </c>
      <c r="H2114">
        <f t="shared" si="131"/>
        <v>55</v>
      </c>
      <c r="I2114">
        <v>0</v>
      </c>
      <c r="J2114" s="7">
        <v>34975.68</v>
      </c>
      <c r="K2114" t="s">
        <v>11</v>
      </c>
      <c r="L2114" t="s">
        <v>11</v>
      </c>
      <c r="M2114" t="s">
        <v>41</v>
      </c>
    </row>
    <row r="2115" spans="1:13" x14ac:dyDescent="0.25">
      <c r="A2115" t="s">
        <v>2145</v>
      </c>
      <c r="B2115">
        <v>1998</v>
      </c>
      <c r="C2115">
        <f t="shared" ref="C2115:C2178" si="133">MONTH(DATEVALUE(F2115))</f>
        <v>8</v>
      </c>
      <c r="D2115" t="str">
        <f t="shared" ref="D2115:D2178" si="134">CONCATENATE(G2115,"-",C2115,"-",B2115)</f>
        <v>22-8-1998</v>
      </c>
      <c r="E2115" t="s">
        <v>34</v>
      </c>
      <c r="F2115" s="14" t="str">
        <f t="shared" si="132"/>
        <v>22-Aug-1998</v>
      </c>
      <c r="G2115">
        <v>22</v>
      </c>
      <c r="H2115">
        <f t="shared" si="131"/>
        <v>24</v>
      </c>
      <c r="I2115">
        <v>0</v>
      </c>
      <c r="J2115" s="7">
        <v>34976.42</v>
      </c>
      <c r="K2115" t="s">
        <v>11</v>
      </c>
      <c r="L2115" t="s">
        <v>16</v>
      </c>
      <c r="M2115" t="s">
        <v>41</v>
      </c>
    </row>
    <row r="2116" spans="1:13" x14ac:dyDescent="0.25">
      <c r="A2116" t="s">
        <v>2146</v>
      </c>
      <c r="B2116">
        <v>1997</v>
      </c>
      <c r="C2116">
        <f t="shared" si="133"/>
        <v>8</v>
      </c>
      <c r="D2116" t="str">
        <f t="shared" si="134"/>
        <v>22-8-1997</v>
      </c>
      <c r="E2116" t="s">
        <v>34</v>
      </c>
      <c r="F2116" s="14" t="str">
        <f t="shared" si="132"/>
        <v>22-Aug-1997</v>
      </c>
      <c r="G2116">
        <v>22</v>
      </c>
      <c r="H2116">
        <f t="shared" si="131"/>
        <v>25</v>
      </c>
      <c r="I2116">
        <v>0</v>
      </c>
      <c r="J2116" s="7">
        <v>34979.86</v>
      </c>
      <c r="K2116" t="s">
        <v>11</v>
      </c>
      <c r="L2116" t="s">
        <v>11</v>
      </c>
      <c r="M2116" t="s">
        <v>41</v>
      </c>
    </row>
    <row r="2117" spans="1:13" x14ac:dyDescent="0.25">
      <c r="A2117" t="s">
        <v>2147</v>
      </c>
      <c r="B2117">
        <v>1982</v>
      </c>
      <c r="C2117">
        <f t="shared" si="133"/>
        <v>7</v>
      </c>
      <c r="D2117" t="str">
        <f t="shared" si="134"/>
        <v>5-7-1982</v>
      </c>
      <c r="E2117" t="s">
        <v>10</v>
      </c>
      <c r="F2117" s="14" t="str">
        <f t="shared" si="132"/>
        <v>5-Jul-1982</v>
      </c>
      <c r="G2117">
        <v>5</v>
      </c>
      <c r="H2117">
        <f t="shared" ref="H2117:H2180" si="135">DATEDIF(F2117,$P$2,"Y")</f>
        <v>40</v>
      </c>
      <c r="I2117">
        <v>3</v>
      </c>
      <c r="J2117" s="7">
        <v>35000.730000000003</v>
      </c>
      <c r="K2117" t="s">
        <v>11</v>
      </c>
      <c r="L2117" t="s">
        <v>12</v>
      </c>
      <c r="M2117" t="s">
        <v>41</v>
      </c>
    </row>
    <row r="2118" spans="1:13" x14ac:dyDescent="0.25">
      <c r="A2118" t="s">
        <v>2148</v>
      </c>
      <c r="B2118">
        <v>1975</v>
      </c>
      <c r="C2118">
        <f t="shared" si="133"/>
        <v>8</v>
      </c>
      <c r="D2118" t="str">
        <f t="shared" si="134"/>
        <v>29-8-1975</v>
      </c>
      <c r="E2118" t="s">
        <v>34</v>
      </c>
      <c r="F2118" s="14" t="str">
        <f t="shared" si="132"/>
        <v>29-Aug-1975</v>
      </c>
      <c r="G2118">
        <v>29</v>
      </c>
      <c r="H2118">
        <f t="shared" si="135"/>
        <v>47</v>
      </c>
      <c r="I2118">
        <v>1</v>
      </c>
      <c r="J2118" s="7">
        <v>35050.620000000003</v>
      </c>
      <c r="K2118" t="s">
        <v>11</v>
      </c>
      <c r="L2118" t="s">
        <v>16</v>
      </c>
      <c r="M2118" t="s">
        <v>41</v>
      </c>
    </row>
    <row r="2119" spans="1:13" x14ac:dyDescent="0.25">
      <c r="A2119" t="s">
        <v>2149</v>
      </c>
      <c r="B2119">
        <v>1977</v>
      </c>
      <c r="C2119">
        <f t="shared" si="133"/>
        <v>6</v>
      </c>
      <c r="D2119" t="str">
        <f t="shared" si="134"/>
        <v>29-6-1977</v>
      </c>
      <c r="E2119" t="s">
        <v>18</v>
      </c>
      <c r="F2119" s="14" t="str">
        <f t="shared" si="132"/>
        <v>29-Jun-1977</v>
      </c>
      <c r="G2119">
        <v>29</v>
      </c>
      <c r="H2119">
        <f t="shared" si="135"/>
        <v>45</v>
      </c>
      <c r="I2119">
        <v>0</v>
      </c>
      <c r="J2119" s="7">
        <v>35069.370000000003</v>
      </c>
      <c r="K2119" t="s">
        <v>16</v>
      </c>
      <c r="L2119" t="s">
        <v>16</v>
      </c>
      <c r="M2119" t="s">
        <v>355</v>
      </c>
    </row>
    <row r="2120" spans="1:13" x14ac:dyDescent="0.25">
      <c r="A2120" t="s">
        <v>2150</v>
      </c>
      <c r="B2120">
        <v>1998</v>
      </c>
      <c r="C2120">
        <f t="shared" si="133"/>
        <v>12</v>
      </c>
      <c r="D2120" t="str">
        <f t="shared" si="134"/>
        <v>22-12-1998</v>
      </c>
      <c r="E2120" t="s">
        <v>30</v>
      </c>
      <c r="F2120" s="14" t="str">
        <f t="shared" si="132"/>
        <v>22-Dec-1998</v>
      </c>
      <c r="G2120">
        <v>22</v>
      </c>
      <c r="H2120">
        <f t="shared" si="135"/>
        <v>24</v>
      </c>
      <c r="I2120">
        <v>0</v>
      </c>
      <c r="J2120" s="7">
        <v>35147.53</v>
      </c>
      <c r="K2120" t="s">
        <v>16</v>
      </c>
      <c r="L2120" t="s">
        <v>16</v>
      </c>
      <c r="M2120" t="s">
        <v>167</v>
      </c>
    </row>
    <row r="2121" spans="1:13" x14ac:dyDescent="0.25">
      <c r="A2121" t="s">
        <v>2151</v>
      </c>
      <c r="B2121">
        <v>1967</v>
      </c>
      <c r="C2121">
        <f t="shared" si="133"/>
        <v>12</v>
      </c>
      <c r="D2121" t="str">
        <f t="shared" si="134"/>
        <v>30-12-1967</v>
      </c>
      <c r="E2121" t="s">
        <v>30</v>
      </c>
      <c r="F2121" s="14" t="str">
        <f t="shared" si="132"/>
        <v>30-Dec-1967</v>
      </c>
      <c r="G2121">
        <v>30</v>
      </c>
      <c r="H2121">
        <f t="shared" si="135"/>
        <v>55</v>
      </c>
      <c r="I2121">
        <v>1</v>
      </c>
      <c r="J2121" s="7">
        <v>35160.129999999997</v>
      </c>
      <c r="K2121" t="s">
        <v>11</v>
      </c>
      <c r="L2121" t="s">
        <v>11</v>
      </c>
      <c r="M2121" t="s">
        <v>41</v>
      </c>
    </row>
    <row r="2122" spans="1:13" x14ac:dyDescent="0.25">
      <c r="A2122" t="s">
        <v>2152</v>
      </c>
      <c r="B2122">
        <v>1997</v>
      </c>
      <c r="C2122">
        <f t="shared" si="133"/>
        <v>7</v>
      </c>
      <c r="D2122" t="str">
        <f t="shared" si="134"/>
        <v>9-7-1997</v>
      </c>
      <c r="E2122" t="s">
        <v>10</v>
      </c>
      <c r="F2122" s="14" t="str">
        <f t="shared" si="132"/>
        <v>9-Jul-1997</v>
      </c>
      <c r="G2122">
        <v>9</v>
      </c>
      <c r="H2122">
        <f t="shared" si="135"/>
        <v>25</v>
      </c>
      <c r="I2122">
        <v>0</v>
      </c>
      <c r="J2122" s="7">
        <v>35302.089999999997</v>
      </c>
      <c r="K2122" t="s">
        <v>16</v>
      </c>
      <c r="L2122" t="s">
        <v>11</v>
      </c>
      <c r="M2122" t="s">
        <v>41</v>
      </c>
    </row>
    <row r="2123" spans="1:13" x14ac:dyDescent="0.25">
      <c r="A2123" t="s">
        <v>2153</v>
      </c>
      <c r="B2123">
        <v>1988</v>
      </c>
      <c r="C2123">
        <f t="shared" si="133"/>
        <v>9</v>
      </c>
      <c r="D2123" t="str">
        <f t="shared" si="134"/>
        <v>19-9-1988</v>
      </c>
      <c r="E2123" t="s">
        <v>20</v>
      </c>
      <c r="F2123" s="14" t="str">
        <f t="shared" si="132"/>
        <v>19-Sep-1988</v>
      </c>
      <c r="G2123">
        <v>19</v>
      </c>
      <c r="H2123">
        <f t="shared" si="135"/>
        <v>34</v>
      </c>
      <c r="I2123">
        <v>3</v>
      </c>
      <c r="J2123" s="7">
        <v>35315.96</v>
      </c>
      <c r="K2123" t="s">
        <v>11</v>
      </c>
      <c r="L2123" t="s">
        <v>16</v>
      </c>
      <c r="M2123" t="s">
        <v>41</v>
      </c>
    </row>
    <row r="2124" spans="1:13" x14ac:dyDescent="0.25">
      <c r="A2124" t="s">
        <v>2154</v>
      </c>
      <c r="B2124">
        <v>1971</v>
      </c>
      <c r="C2124">
        <f t="shared" si="133"/>
        <v>9</v>
      </c>
      <c r="D2124" t="str">
        <f t="shared" si="134"/>
        <v>22-9-1971</v>
      </c>
      <c r="E2124" t="s">
        <v>20</v>
      </c>
      <c r="F2124" s="14" t="str">
        <f t="shared" si="132"/>
        <v>22-Sep-1971</v>
      </c>
      <c r="G2124">
        <v>22</v>
      </c>
      <c r="H2124">
        <f t="shared" si="135"/>
        <v>51</v>
      </c>
      <c r="I2124">
        <v>0</v>
      </c>
      <c r="J2124" s="7">
        <v>35345.730000000003</v>
      </c>
      <c r="K2124" t="s">
        <v>11</v>
      </c>
      <c r="L2124" t="s">
        <v>12</v>
      </c>
      <c r="M2124" t="s">
        <v>41</v>
      </c>
    </row>
    <row r="2125" spans="1:13" x14ac:dyDescent="0.25">
      <c r="A2125" t="s">
        <v>2155</v>
      </c>
      <c r="B2125">
        <v>1988</v>
      </c>
      <c r="C2125">
        <f t="shared" si="133"/>
        <v>11</v>
      </c>
      <c r="D2125" t="str">
        <f t="shared" si="134"/>
        <v>20-11-1988</v>
      </c>
      <c r="E2125" t="s">
        <v>15</v>
      </c>
      <c r="F2125" s="14" t="str">
        <f t="shared" si="132"/>
        <v>20-Nov-1988</v>
      </c>
      <c r="G2125">
        <v>20</v>
      </c>
      <c r="H2125">
        <f t="shared" si="135"/>
        <v>34</v>
      </c>
      <c r="I2125">
        <v>0</v>
      </c>
      <c r="J2125" s="7">
        <v>35491.64</v>
      </c>
      <c r="K2125" t="s">
        <v>16</v>
      </c>
      <c r="L2125" t="s">
        <v>11</v>
      </c>
      <c r="M2125" t="s">
        <v>41</v>
      </c>
    </row>
    <row r="2126" spans="1:13" x14ac:dyDescent="0.25">
      <c r="A2126" t="s">
        <v>2156</v>
      </c>
      <c r="B2126">
        <v>1973</v>
      </c>
      <c r="C2126">
        <f t="shared" si="133"/>
        <v>12</v>
      </c>
      <c r="D2126" t="str">
        <f t="shared" si="134"/>
        <v>16-12-1973</v>
      </c>
      <c r="E2126" t="s">
        <v>30</v>
      </c>
      <c r="F2126" s="14" t="str">
        <f t="shared" si="132"/>
        <v>16-Dec-1973</v>
      </c>
      <c r="G2126">
        <v>16</v>
      </c>
      <c r="H2126">
        <f t="shared" si="135"/>
        <v>49</v>
      </c>
      <c r="I2126">
        <v>0</v>
      </c>
      <c r="J2126" s="7">
        <v>35517.19</v>
      </c>
      <c r="K2126" t="s">
        <v>11</v>
      </c>
      <c r="L2126" t="s">
        <v>11</v>
      </c>
      <c r="M2126" t="s">
        <v>41</v>
      </c>
    </row>
    <row r="2127" spans="1:13" x14ac:dyDescent="0.25">
      <c r="A2127" t="s">
        <v>2157</v>
      </c>
      <c r="B2127">
        <v>1992</v>
      </c>
      <c r="C2127">
        <f t="shared" si="133"/>
        <v>9</v>
      </c>
      <c r="D2127" t="str">
        <f t="shared" si="134"/>
        <v>13-9-1992</v>
      </c>
      <c r="E2127" t="s">
        <v>20</v>
      </c>
      <c r="F2127" s="14" t="str">
        <f t="shared" si="132"/>
        <v>13-Sep-1992</v>
      </c>
      <c r="G2127">
        <v>13</v>
      </c>
      <c r="H2127">
        <f t="shared" si="135"/>
        <v>30</v>
      </c>
      <c r="I2127">
        <v>0</v>
      </c>
      <c r="J2127" s="7">
        <v>35547.47</v>
      </c>
      <c r="K2127" t="s">
        <v>11</v>
      </c>
      <c r="L2127" t="s">
        <v>12</v>
      </c>
      <c r="M2127" t="s">
        <v>41</v>
      </c>
    </row>
    <row r="2128" spans="1:13" x14ac:dyDescent="0.25">
      <c r="A2128" t="s">
        <v>2158</v>
      </c>
      <c r="B2128">
        <v>1973</v>
      </c>
      <c r="C2128">
        <f t="shared" si="133"/>
        <v>10</v>
      </c>
      <c r="D2128" t="str">
        <f t="shared" si="134"/>
        <v>27-10-1973</v>
      </c>
      <c r="E2128" t="s">
        <v>36</v>
      </c>
      <c r="F2128" s="14" t="str">
        <f t="shared" si="132"/>
        <v>27-Oct-1973</v>
      </c>
      <c r="G2128">
        <v>27</v>
      </c>
      <c r="H2128">
        <f t="shared" si="135"/>
        <v>49</v>
      </c>
      <c r="I2128">
        <v>0</v>
      </c>
      <c r="J2128" s="7">
        <v>35547.72</v>
      </c>
      <c r="K2128" t="s">
        <v>16</v>
      </c>
      <c r="L2128" t="s">
        <v>16</v>
      </c>
      <c r="M2128" t="s">
        <v>41</v>
      </c>
    </row>
    <row r="2129" spans="1:13" x14ac:dyDescent="0.25">
      <c r="A2129" t="s">
        <v>2159</v>
      </c>
      <c r="B2129">
        <v>1964</v>
      </c>
      <c r="C2129">
        <f t="shared" si="133"/>
        <v>8</v>
      </c>
      <c r="D2129" t="str">
        <f t="shared" si="134"/>
        <v>29-8-1964</v>
      </c>
      <c r="E2129" t="s">
        <v>34</v>
      </c>
      <c r="F2129" s="14" t="str">
        <f t="shared" si="132"/>
        <v>29-Aug-1964</v>
      </c>
      <c r="G2129">
        <v>29</v>
      </c>
      <c r="H2129">
        <f t="shared" si="135"/>
        <v>58</v>
      </c>
      <c r="I2129">
        <v>0</v>
      </c>
      <c r="J2129" s="7">
        <v>35573.26</v>
      </c>
      <c r="K2129" t="s">
        <v>11</v>
      </c>
      <c r="L2129" t="s">
        <v>16</v>
      </c>
      <c r="M2129" t="s">
        <v>41</v>
      </c>
    </row>
    <row r="2130" spans="1:13" x14ac:dyDescent="0.25">
      <c r="A2130" t="s">
        <v>2160</v>
      </c>
      <c r="B2130">
        <v>1971</v>
      </c>
      <c r="C2130">
        <f t="shared" si="133"/>
        <v>8</v>
      </c>
      <c r="D2130" t="str">
        <f t="shared" si="134"/>
        <v>10-8-1971</v>
      </c>
      <c r="E2130" t="s">
        <v>34</v>
      </c>
      <c r="F2130" s="14" t="str">
        <f t="shared" si="132"/>
        <v>10-Aug-1971</v>
      </c>
      <c r="G2130">
        <v>10</v>
      </c>
      <c r="H2130">
        <f t="shared" si="135"/>
        <v>51</v>
      </c>
      <c r="I2130">
        <v>0</v>
      </c>
      <c r="J2130" s="7">
        <v>35583.17</v>
      </c>
      <c r="K2130" t="s">
        <v>16</v>
      </c>
      <c r="L2130" t="s">
        <v>12</v>
      </c>
      <c r="M2130" t="s">
        <v>41</v>
      </c>
    </row>
    <row r="2131" spans="1:13" x14ac:dyDescent="0.25">
      <c r="A2131" t="s">
        <v>2381</v>
      </c>
      <c r="B2131">
        <v>2000</v>
      </c>
      <c r="C2131">
        <f t="shared" si="133"/>
        <v>10</v>
      </c>
      <c r="D2131" t="str">
        <f t="shared" si="134"/>
        <v>13-10-2000</v>
      </c>
      <c r="E2131" t="s">
        <v>36</v>
      </c>
      <c r="F2131" s="14" t="str">
        <f t="shared" si="132"/>
        <v>13-Oct-2000</v>
      </c>
      <c r="G2131">
        <v>13</v>
      </c>
      <c r="H2131">
        <f t="shared" si="135"/>
        <v>22</v>
      </c>
      <c r="I2131">
        <v>0</v>
      </c>
      <c r="J2131" s="7">
        <v>35585.58</v>
      </c>
      <c r="K2131" t="s">
        <v>16</v>
      </c>
      <c r="L2131" t="s">
        <v>11</v>
      </c>
      <c r="M2131" t="s">
        <v>41</v>
      </c>
    </row>
    <row r="2132" spans="1:13" x14ac:dyDescent="0.25">
      <c r="A2132" t="s">
        <v>2161</v>
      </c>
      <c r="B2132">
        <v>2000</v>
      </c>
      <c r="C2132">
        <f t="shared" si="133"/>
        <v>11</v>
      </c>
      <c r="D2132" t="str">
        <f t="shared" si="134"/>
        <v>19-11-2000</v>
      </c>
      <c r="E2132" t="s">
        <v>15</v>
      </c>
      <c r="F2132" s="14" t="str">
        <f t="shared" si="132"/>
        <v>19-Nov-2000</v>
      </c>
      <c r="G2132">
        <v>19</v>
      </c>
      <c r="H2132">
        <f t="shared" si="135"/>
        <v>22</v>
      </c>
      <c r="I2132">
        <v>0</v>
      </c>
      <c r="J2132" s="7">
        <v>35585.58</v>
      </c>
      <c r="K2132" t="s">
        <v>11</v>
      </c>
      <c r="L2132" t="s">
        <v>12</v>
      </c>
      <c r="M2132" t="s">
        <v>41</v>
      </c>
    </row>
    <row r="2133" spans="1:13" x14ac:dyDescent="0.25">
      <c r="A2133" t="s">
        <v>2162</v>
      </c>
      <c r="B2133">
        <v>2000</v>
      </c>
      <c r="C2133">
        <f t="shared" si="133"/>
        <v>12</v>
      </c>
      <c r="D2133" t="str">
        <f t="shared" si="134"/>
        <v>17-12-2000</v>
      </c>
      <c r="E2133" t="s">
        <v>30</v>
      </c>
      <c r="F2133" s="14" t="str">
        <f t="shared" si="132"/>
        <v>17-Dec-2000</v>
      </c>
      <c r="G2133">
        <v>17</v>
      </c>
      <c r="H2133">
        <f t="shared" si="135"/>
        <v>22</v>
      </c>
      <c r="I2133">
        <v>3</v>
      </c>
      <c r="J2133" s="7">
        <v>35595.589999999997</v>
      </c>
      <c r="K2133" t="s">
        <v>11</v>
      </c>
      <c r="L2133" t="s">
        <v>12</v>
      </c>
      <c r="M2133" t="s">
        <v>13</v>
      </c>
    </row>
    <row r="2134" spans="1:13" x14ac:dyDescent="0.25">
      <c r="A2134" t="s">
        <v>2163</v>
      </c>
      <c r="B2134">
        <v>1978</v>
      </c>
      <c r="C2134">
        <f t="shared" si="133"/>
        <v>12</v>
      </c>
      <c r="D2134" t="str">
        <f t="shared" si="134"/>
        <v>19-12-1978</v>
      </c>
      <c r="E2134" t="s">
        <v>30</v>
      </c>
      <c r="F2134" s="14" t="str">
        <f t="shared" si="132"/>
        <v>19-Dec-1978</v>
      </c>
      <c r="G2134">
        <v>19</v>
      </c>
      <c r="H2134">
        <f t="shared" si="135"/>
        <v>44</v>
      </c>
      <c r="I2134">
        <v>2</v>
      </c>
      <c r="J2134" s="7">
        <v>35701.9</v>
      </c>
      <c r="K2134" t="s">
        <v>11</v>
      </c>
      <c r="L2134" t="s">
        <v>16</v>
      </c>
      <c r="M2134" t="s">
        <v>41</v>
      </c>
    </row>
    <row r="2135" spans="1:13" x14ac:dyDescent="0.25">
      <c r="A2135" t="s">
        <v>2164</v>
      </c>
      <c r="B2135">
        <v>1974</v>
      </c>
      <c r="C2135">
        <f t="shared" si="133"/>
        <v>7</v>
      </c>
      <c r="D2135" t="str">
        <f t="shared" si="134"/>
        <v>15-7-1974</v>
      </c>
      <c r="E2135" t="s">
        <v>10</v>
      </c>
      <c r="F2135" s="14" t="str">
        <f t="shared" si="132"/>
        <v>15-Jul-1974</v>
      </c>
      <c r="G2135">
        <v>15</v>
      </c>
      <c r="H2135">
        <f t="shared" si="135"/>
        <v>48</v>
      </c>
      <c r="I2135">
        <v>0</v>
      </c>
      <c r="J2135" s="7">
        <v>35711.39</v>
      </c>
      <c r="K2135" t="s">
        <v>11</v>
      </c>
      <c r="L2135" t="s">
        <v>12</v>
      </c>
      <c r="M2135" t="s">
        <v>23</v>
      </c>
    </row>
    <row r="2136" spans="1:13" x14ac:dyDescent="0.25">
      <c r="A2136" t="s">
        <v>2165</v>
      </c>
      <c r="B2136">
        <v>1976</v>
      </c>
      <c r="C2136">
        <f t="shared" si="133"/>
        <v>10</v>
      </c>
      <c r="D2136" t="str">
        <f t="shared" si="134"/>
        <v>4-10-1976</v>
      </c>
      <c r="E2136" t="s">
        <v>36</v>
      </c>
      <c r="F2136" s="14" t="str">
        <f t="shared" si="132"/>
        <v>4-Oct-1976</v>
      </c>
      <c r="G2136">
        <v>4</v>
      </c>
      <c r="H2136">
        <f t="shared" si="135"/>
        <v>46</v>
      </c>
      <c r="I2136">
        <v>2</v>
      </c>
      <c r="J2136" s="7">
        <v>35733.96</v>
      </c>
      <c r="K2136" t="s">
        <v>11</v>
      </c>
      <c r="L2136" t="s">
        <v>11</v>
      </c>
      <c r="M2136" t="s">
        <v>41</v>
      </c>
    </row>
    <row r="2137" spans="1:13" x14ac:dyDescent="0.25">
      <c r="A2137" t="s">
        <v>2166</v>
      </c>
      <c r="B2137">
        <v>1992</v>
      </c>
      <c r="C2137">
        <f t="shared" si="133"/>
        <v>6</v>
      </c>
      <c r="D2137" t="str">
        <f t="shared" si="134"/>
        <v>18-6-1992</v>
      </c>
      <c r="E2137" t="s">
        <v>18</v>
      </c>
      <c r="F2137" s="14" t="str">
        <f t="shared" si="132"/>
        <v>18-Jun-1992</v>
      </c>
      <c r="G2137">
        <v>18</v>
      </c>
      <c r="H2137">
        <f t="shared" si="135"/>
        <v>30</v>
      </c>
      <c r="I2137">
        <v>0</v>
      </c>
      <c r="J2137" s="7">
        <v>35883.269999999997</v>
      </c>
      <c r="K2137" t="s">
        <v>11</v>
      </c>
      <c r="L2137" t="s">
        <v>16</v>
      </c>
      <c r="M2137" t="s">
        <v>41</v>
      </c>
    </row>
    <row r="2138" spans="1:13" x14ac:dyDescent="0.25">
      <c r="A2138" t="s">
        <v>2167</v>
      </c>
      <c r="B2138">
        <v>1981</v>
      </c>
      <c r="C2138">
        <f t="shared" si="133"/>
        <v>11</v>
      </c>
      <c r="D2138" t="str">
        <f t="shared" si="134"/>
        <v>22-11-1981</v>
      </c>
      <c r="E2138" t="s">
        <v>15</v>
      </c>
      <c r="F2138" s="14" t="str">
        <f t="shared" si="132"/>
        <v>22-Nov-1981</v>
      </c>
      <c r="G2138">
        <v>22</v>
      </c>
      <c r="H2138">
        <f t="shared" si="135"/>
        <v>41</v>
      </c>
      <c r="I2138">
        <v>1</v>
      </c>
      <c r="J2138" s="7">
        <v>35952.65</v>
      </c>
      <c r="K2138" t="s">
        <v>16</v>
      </c>
      <c r="L2138" t="s">
        <v>12</v>
      </c>
      <c r="M2138" t="s">
        <v>41</v>
      </c>
    </row>
    <row r="2139" spans="1:13" x14ac:dyDescent="0.25">
      <c r="A2139" t="s">
        <v>2168</v>
      </c>
      <c r="B2139">
        <v>1999</v>
      </c>
      <c r="C2139">
        <f t="shared" si="133"/>
        <v>9</v>
      </c>
      <c r="D2139" t="str">
        <f t="shared" si="134"/>
        <v>4-9-1999</v>
      </c>
      <c r="E2139" t="s">
        <v>20</v>
      </c>
      <c r="F2139" s="14" t="str">
        <f t="shared" si="132"/>
        <v>4-Sep-1999</v>
      </c>
      <c r="G2139">
        <v>4</v>
      </c>
      <c r="H2139">
        <f t="shared" si="135"/>
        <v>23</v>
      </c>
      <c r="I2139">
        <v>2</v>
      </c>
      <c r="J2139" s="7">
        <v>36021.01</v>
      </c>
      <c r="K2139" t="s">
        <v>11</v>
      </c>
      <c r="L2139" t="s">
        <v>12</v>
      </c>
      <c r="M2139" t="s">
        <v>13</v>
      </c>
    </row>
    <row r="2140" spans="1:13" x14ac:dyDescent="0.25">
      <c r="A2140" t="s">
        <v>2169</v>
      </c>
      <c r="B2140">
        <v>1963</v>
      </c>
      <c r="C2140">
        <f t="shared" si="133"/>
        <v>7</v>
      </c>
      <c r="D2140" t="str">
        <f t="shared" si="134"/>
        <v>22-7-1963</v>
      </c>
      <c r="E2140" t="s">
        <v>10</v>
      </c>
      <c r="F2140" s="14" t="str">
        <f t="shared" si="132"/>
        <v>22-Jul-1963</v>
      </c>
      <c r="G2140">
        <v>22</v>
      </c>
      <c r="H2140">
        <f t="shared" si="135"/>
        <v>59</v>
      </c>
      <c r="I2140">
        <v>0</v>
      </c>
      <c r="J2140" s="7">
        <v>36074.339999999997</v>
      </c>
      <c r="K2140" t="s">
        <v>11</v>
      </c>
      <c r="L2140" t="s">
        <v>16</v>
      </c>
      <c r="M2140" t="s">
        <v>41</v>
      </c>
    </row>
    <row r="2141" spans="1:13" x14ac:dyDescent="0.25">
      <c r="A2141" t="s">
        <v>2170</v>
      </c>
      <c r="B2141">
        <v>1996</v>
      </c>
      <c r="C2141">
        <f t="shared" si="133"/>
        <v>8</v>
      </c>
      <c r="D2141" t="str">
        <f t="shared" si="134"/>
        <v>20-8-1996</v>
      </c>
      <c r="E2141" t="s">
        <v>34</v>
      </c>
      <c r="F2141" s="14" t="str">
        <f t="shared" si="132"/>
        <v>20-Aug-1996</v>
      </c>
      <c r="G2141">
        <v>20</v>
      </c>
      <c r="H2141">
        <f t="shared" si="135"/>
        <v>26</v>
      </c>
      <c r="I2141">
        <v>2</v>
      </c>
      <c r="J2141" s="7">
        <v>36085.22</v>
      </c>
      <c r="K2141" t="s">
        <v>16</v>
      </c>
      <c r="L2141" t="s">
        <v>16</v>
      </c>
      <c r="M2141" t="s">
        <v>41</v>
      </c>
    </row>
    <row r="2142" spans="1:13" x14ac:dyDescent="0.25">
      <c r="A2142" t="s">
        <v>2171</v>
      </c>
      <c r="B2142">
        <v>1979</v>
      </c>
      <c r="C2142">
        <f t="shared" si="133"/>
        <v>11</v>
      </c>
      <c r="D2142" t="str">
        <f t="shared" si="134"/>
        <v>4-11-1979</v>
      </c>
      <c r="E2142" t="s">
        <v>15</v>
      </c>
      <c r="F2142" s="14" t="str">
        <f t="shared" si="132"/>
        <v>4-Nov-1979</v>
      </c>
      <c r="G2142">
        <v>4</v>
      </c>
      <c r="H2142">
        <f t="shared" si="135"/>
        <v>43</v>
      </c>
      <c r="I2142">
        <v>2</v>
      </c>
      <c r="J2142" s="7">
        <v>36090.49</v>
      </c>
      <c r="K2142" t="s">
        <v>11</v>
      </c>
      <c r="L2142" t="s">
        <v>11</v>
      </c>
      <c r="M2142" t="s">
        <v>41</v>
      </c>
    </row>
    <row r="2143" spans="1:13" x14ac:dyDescent="0.25">
      <c r="A2143" t="s">
        <v>2172</v>
      </c>
      <c r="B2143">
        <v>1997</v>
      </c>
      <c r="C2143">
        <f t="shared" si="133"/>
        <v>6</v>
      </c>
      <c r="D2143" t="str">
        <f t="shared" si="134"/>
        <v>12-6-1997</v>
      </c>
      <c r="E2143" t="s">
        <v>18</v>
      </c>
      <c r="F2143" s="14" t="str">
        <f t="shared" si="132"/>
        <v>12-Jun-1997</v>
      </c>
      <c r="G2143">
        <v>12</v>
      </c>
      <c r="H2143">
        <f t="shared" si="135"/>
        <v>25</v>
      </c>
      <c r="I2143">
        <v>2</v>
      </c>
      <c r="J2143" s="7">
        <v>36124.57</v>
      </c>
      <c r="K2143" t="s">
        <v>16</v>
      </c>
      <c r="L2143" t="s">
        <v>12</v>
      </c>
      <c r="M2143" t="s">
        <v>13</v>
      </c>
    </row>
    <row r="2144" spans="1:13" x14ac:dyDescent="0.25">
      <c r="A2144" t="s">
        <v>2173</v>
      </c>
      <c r="B2144">
        <v>2004</v>
      </c>
      <c r="C2144">
        <f t="shared" si="133"/>
        <v>8</v>
      </c>
      <c r="D2144" t="str">
        <f t="shared" si="134"/>
        <v>30-8-2004</v>
      </c>
      <c r="E2144" t="s">
        <v>34</v>
      </c>
      <c r="F2144" s="14" t="str">
        <f t="shared" si="132"/>
        <v>30-Aug-2004</v>
      </c>
      <c r="G2144">
        <v>30</v>
      </c>
      <c r="H2144">
        <f t="shared" si="135"/>
        <v>18</v>
      </c>
      <c r="I2144">
        <v>0</v>
      </c>
      <c r="J2144" s="7">
        <v>36149.480000000003</v>
      </c>
      <c r="K2144" t="s">
        <v>11</v>
      </c>
      <c r="L2144" t="s">
        <v>11</v>
      </c>
      <c r="M2144" t="s">
        <v>13</v>
      </c>
    </row>
    <row r="2145" spans="1:13" x14ac:dyDescent="0.25">
      <c r="A2145" t="s">
        <v>2174</v>
      </c>
      <c r="B2145">
        <v>1974</v>
      </c>
      <c r="C2145">
        <f t="shared" si="133"/>
        <v>12</v>
      </c>
      <c r="D2145" t="str">
        <f t="shared" si="134"/>
        <v>6-12-1974</v>
      </c>
      <c r="E2145" t="s">
        <v>30</v>
      </c>
      <c r="F2145" s="14" t="str">
        <f t="shared" si="132"/>
        <v>6-Dec-1974</v>
      </c>
      <c r="G2145">
        <v>6</v>
      </c>
      <c r="H2145">
        <f t="shared" si="135"/>
        <v>48</v>
      </c>
      <c r="I2145">
        <v>0</v>
      </c>
      <c r="J2145" s="7">
        <v>36182.870000000003</v>
      </c>
      <c r="K2145" t="s">
        <v>11</v>
      </c>
      <c r="L2145" t="s">
        <v>12</v>
      </c>
      <c r="M2145" t="s">
        <v>23</v>
      </c>
    </row>
    <row r="2146" spans="1:13" x14ac:dyDescent="0.25">
      <c r="A2146" t="s">
        <v>2175</v>
      </c>
      <c r="B2146">
        <v>1999</v>
      </c>
      <c r="C2146">
        <f t="shared" si="133"/>
        <v>10</v>
      </c>
      <c r="D2146" t="str">
        <f t="shared" si="134"/>
        <v>1-10-1999</v>
      </c>
      <c r="E2146" t="s">
        <v>36</v>
      </c>
      <c r="F2146" s="14" t="str">
        <f t="shared" si="132"/>
        <v>1-Oct-1999</v>
      </c>
      <c r="G2146">
        <v>1</v>
      </c>
      <c r="H2146">
        <f t="shared" si="135"/>
        <v>23</v>
      </c>
      <c r="I2146">
        <v>3</v>
      </c>
      <c r="J2146" s="7">
        <v>36189.1</v>
      </c>
      <c r="K2146" t="s">
        <v>16</v>
      </c>
      <c r="L2146" t="s">
        <v>12</v>
      </c>
      <c r="M2146" t="s">
        <v>167</v>
      </c>
    </row>
    <row r="2147" spans="1:13" x14ac:dyDescent="0.25">
      <c r="A2147" t="s">
        <v>2176</v>
      </c>
      <c r="B2147">
        <v>1993</v>
      </c>
      <c r="C2147">
        <f t="shared" si="133"/>
        <v>12</v>
      </c>
      <c r="D2147" t="str">
        <f t="shared" si="134"/>
        <v>28-12-1993</v>
      </c>
      <c r="E2147" t="s">
        <v>30</v>
      </c>
      <c r="F2147" s="14" t="str">
        <f t="shared" si="132"/>
        <v>28-Dec-1993</v>
      </c>
      <c r="G2147">
        <v>28</v>
      </c>
      <c r="H2147">
        <f t="shared" si="135"/>
        <v>29</v>
      </c>
      <c r="I2147">
        <v>0</v>
      </c>
      <c r="J2147" s="7">
        <v>36197.699999999997</v>
      </c>
      <c r="K2147" t="s">
        <v>16</v>
      </c>
      <c r="L2147" t="s">
        <v>12</v>
      </c>
      <c r="M2147" t="s">
        <v>41</v>
      </c>
    </row>
    <row r="2148" spans="1:13" x14ac:dyDescent="0.25">
      <c r="A2148" t="s">
        <v>2177</v>
      </c>
      <c r="B2148">
        <v>2003</v>
      </c>
      <c r="C2148">
        <f t="shared" si="133"/>
        <v>9</v>
      </c>
      <c r="D2148" t="str">
        <f t="shared" si="134"/>
        <v>5-9-2003</v>
      </c>
      <c r="E2148" t="s">
        <v>20</v>
      </c>
      <c r="F2148" s="14" t="str">
        <f t="shared" si="132"/>
        <v>5-Sep-2003</v>
      </c>
      <c r="G2148">
        <v>5</v>
      </c>
      <c r="H2148">
        <f t="shared" si="135"/>
        <v>19</v>
      </c>
      <c r="I2148">
        <v>0</v>
      </c>
      <c r="J2148" s="7">
        <v>36219.410000000003</v>
      </c>
      <c r="K2148" t="s">
        <v>16</v>
      </c>
      <c r="L2148" t="s">
        <v>16</v>
      </c>
      <c r="M2148" t="s">
        <v>23</v>
      </c>
    </row>
    <row r="2149" spans="1:13" x14ac:dyDescent="0.25">
      <c r="A2149" t="s">
        <v>2178</v>
      </c>
      <c r="B2149">
        <v>2004</v>
      </c>
      <c r="C2149">
        <f t="shared" si="133"/>
        <v>12</v>
      </c>
      <c r="D2149" t="str">
        <f t="shared" si="134"/>
        <v>25-12-2004</v>
      </c>
      <c r="E2149" t="s">
        <v>30</v>
      </c>
      <c r="F2149" s="14" t="str">
        <f t="shared" si="132"/>
        <v>25-Dec-2004</v>
      </c>
      <c r="G2149">
        <v>25</v>
      </c>
      <c r="H2149">
        <f t="shared" si="135"/>
        <v>18</v>
      </c>
      <c r="I2149">
        <v>0</v>
      </c>
      <c r="J2149" s="7">
        <v>36307.800000000003</v>
      </c>
      <c r="K2149" t="s">
        <v>16</v>
      </c>
      <c r="L2149" t="s">
        <v>11</v>
      </c>
      <c r="M2149" t="s">
        <v>13</v>
      </c>
    </row>
    <row r="2150" spans="1:13" x14ac:dyDescent="0.25">
      <c r="A2150" t="s">
        <v>2179</v>
      </c>
      <c r="B2150">
        <v>1992</v>
      </c>
      <c r="C2150">
        <f t="shared" si="133"/>
        <v>6</v>
      </c>
      <c r="D2150" t="str">
        <f t="shared" si="134"/>
        <v>16-6-1992</v>
      </c>
      <c r="E2150" t="s">
        <v>18</v>
      </c>
      <c r="F2150" s="14" t="str">
        <f t="shared" si="132"/>
        <v>16-Jun-1992</v>
      </c>
      <c r="G2150">
        <v>16</v>
      </c>
      <c r="H2150">
        <f t="shared" si="135"/>
        <v>30</v>
      </c>
      <c r="I2150">
        <v>0</v>
      </c>
      <c r="J2150" s="7">
        <v>36314.050000000003</v>
      </c>
      <c r="K2150" t="s">
        <v>11</v>
      </c>
      <c r="L2150" t="s">
        <v>11</v>
      </c>
      <c r="M2150" t="s">
        <v>41</v>
      </c>
    </row>
    <row r="2151" spans="1:13" x14ac:dyDescent="0.25">
      <c r="A2151" t="s">
        <v>2180</v>
      </c>
      <c r="B2151">
        <v>1967</v>
      </c>
      <c r="C2151">
        <f t="shared" si="133"/>
        <v>10</v>
      </c>
      <c r="D2151" t="str">
        <f t="shared" si="134"/>
        <v>18-10-1967</v>
      </c>
      <c r="E2151" t="s">
        <v>36</v>
      </c>
      <c r="F2151" s="14" t="str">
        <f t="shared" si="132"/>
        <v>18-Oct-1967</v>
      </c>
      <c r="G2151">
        <v>18</v>
      </c>
      <c r="H2151">
        <f t="shared" si="135"/>
        <v>55</v>
      </c>
      <c r="I2151">
        <v>0</v>
      </c>
      <c r="J2151" s="7">
        <v>36332.449999999997</v>
      </c>
      <c r="K2151" t="s">
        <v>16</v>
      </c>
      <c r="L2151" t="s">
        <v>12</v>
      </c>
      <c r="M2151" t="s">
        <v>41</v>
      </c>
    </row>
    <row r="2152" spans="1:13" x14ac:dyDescent="0.25">
      <c r="A2152" t="s">
        <v>2181</v>
      </c>
      <c r="B2152">
        <v>1975</v>
      </c>
      <c r="C2152">
        <f t="shared" si="133"/>
        <v>6</v>
      </c>
      <c r="D2152" t="str">
        <f t="shared" si="134"/>
        <v>5-6-1975</v>
      </c>
      <c r="E2152" t="s">
        <v>18</v>
      </c>
      <c r="F2152" s="14" t="str">
        <f t="shared" si="132"/>
        <v>5-Jun-1975</v>
      </c>
      <c r="G2152">
        <v>5</v>
      </c>
      <c r="H2152">
        <f t="shared" si="135"/>
        <v>48</v>
      </c>
      <c r="I2152">
        <v>1</v>
      </c>
      <c r="J2152" s="7">
        <v>36350.71</v>
      </c>
      <c r="K2152" t="s">
        <v>16</v>
      </c>
      <c r="L2152" t="s">
        <v>11</v>
      </c>
      <c r="M2152" t="s">
        <v>41</v>
      </c>
    </row>
    <row r="2153" spans="1:13" x14ac:dyDescent="0.25">
      <c r="A2153" t="s">
        <v>2182</v>
      </c>
      <c r="B2153">
        <v>2003</v>
      </c>
      <c r="C2153">
        <f t="shared" si="133"/>
        <v>12</v>
      </c>
      <c r="D2153" t="str">
        <f t="shared" si="134"/>
        <v>9-12-2003</v>
      </c>
      <c r="E2153" t="s">
        <v>30</v>
      </c>
      <c r="F2153" s="14" t="str">
        <f t="shared" si="132"/>
        <v>9-Dec-2003</v>
      </c>
      <c r="G2153">
        <v>9</v>
      </c>
      <c r="H2153">
        <f t="shared" si="135"/>
        <v>19</v>
      </c>
      <c r="I2153">
        <v>2</v>
      </c>
      <c r="J2153" s="7">
        <v>36397.58</v>
      </c>
      <c r="K2153" t="s">
        <v>11</v>
      </c>
      <c r="L2153" t="s">
        <v>12</v>
      </c>
      <c r="M2153" t="s">
        <v>41</v>
      </c>
    </row>
    <row r="2154" spans="1:13" x14ac:dyDescent="0.25">
      <c r="A2154" t="s">
        <v>2183</v>
      </c>
      <c r="B2154">
        <v>1962</v>
      </c>
      <c r="C2154">
        <f t="shared" si="133"/>
        <v>11</v>
      </c>
      <c r="D2154" t="str">
        <f t="shared" si="134"/>
        <v>19-11-1962</v>
      </c>
      <c r="E2154" t="s">
        <v>15</v>
      </c>
      <c r="F2154" s="14" t="str">
        <f t="shared" si="132"/>
        <v>19-Nov-1962</v>
      </c>
      <c r="G2154">
        <v>19</v>
      </c>
      <c r="H2154">
        <f t="shared" si="135"/>
        <v>60</v>
      </c>
      <c r="I2154">
        <v>0</v>
      </c>
      <c r="J2154" s="7">
        <v>36445.550000000003</v>
      </c>
      <c r="K2154" t="s">
        <v>11</v>
      </c>
      <c r="L2154" t="s">
        <v>11</v>
      </c>
      <c r="M2154" t="s">
        <v>41</v>
      </c>
    </row>
    <row r="2155" spans="1:13" x14ac:dyDescent="0.25">
      <c r="A2155" t="s">
        <v>2184</v>
      </c>
      <c r="B2155">
        <v>1973</v>
      </c>
      <c r="C2155">
        <f t="shared" si="133"/>
        <v>8</v>
      </c>
      <c r="D2155" t="str">
        <f t="shared" si="134"/>
        <v>9-8-1973</v>
      </c>
      <c r="E2155" t="s">
        <v>34</v>
      </c>
      <c r="F2155" s="14" t="str">
        <f t="shared" si="132"/>
        <v>9-Aug-1973</v>
      </c>
      <c r="G2155">
        <v>9</v>
      </c>
      <c r="H2155">
        <f t="shared" si="135"/>
        <v>49</v>
      </c>
      <c r="I2155">
        <v>0</v>
      </c>
      <c r="J2155" s="7">
        <v>36541.550000000003</v>
      </c>
      <c r="K2155" t="s">
        <v>11</v>
      </c>
      <c r="L2155" t="s">
        <v>12</v>
      </c>
      <c r="M2155" t="s">
        <v>41</v>
      </c>
    </row>
    <row r="2156" spans="1:13" x14ac:dyDescent="0.25">
      <c r="A2156" t="s">
        <v>2185</v>
      </c>
      <c r="B2156">
        <v>1992</v>
      </c>
      <c r="C2156">
        <f t="shared" si="133"/>
        <v>10</v>
      </c>
      <c r="D2156" t="str">
        <f t="shared" si="134"/>
        <v>9-10-1992</v>
      </c>
      <c r="E2156" t="s">
        <v>36</v>
      </c>
      <c r="F2156" s="14" t="str">
        <f t="shared" si="132"/>
        <v>9-Oct-1992</v>
      </c>
      <c r="G2156">
        <v>9</v>
      </c>
      <c r="H2156">
        <f t="shared" si="135"/>
        <v>30</v>
      </c>
      <c r="I2156">
        <v>0</v>
      </c>
      <c r="J2156" s="7">
        <v>36572.800000000003</v>
      </c>
      <c r="K2156" t="s">
        <v>16</v>
      </c>
      <c r="L2156" t="s">
        <v>11</v>
      </c>
      <c r="M2156" t="s">
        <v>41</v>
      </c>
    </row>
    <row r="2157" spans="1:13" x14ac:dyDescent="0.25">
      <c r="A2157" t="s">
        <v>2186</v>
      </c>
      <c r="B2157">
        <v>1961</v>
      </c>
      <c r="C2157">
        <f t="shared" si="133"/>
        <v>7</v>
      </c>
      <c r="D2157" t="str">
        <f t="shared" si="134"/>
        <v>29-7-1961</v>
      </c>
      <c r="E2157" t="s">
        <v>10</v>
      </c>
      <c r="F2157" s="14" t="str">
        <f t="shared" si="132"/>
        <v>29-Jul-1961</v>
      </c>
      <c r="G2157">
        <v>29</v>
      </c>
      <c r="H2157">
        <f t="shared" si="135"/>
        <v>61</v>
      </c>
      <c r="I2157">
        <v>4</v>
      </c>
      <c r="J2157" s="7">
        <v>36580.28</v>
      </c>
      <c r="K2157" t="s">
        <v>11</v>
      </c>
      <c r="L2157" t="s">
        <v>11</v>
      </c>
      <c r="M2157" t="s">
        <v>13</v>
      </c>
    </row>
    <row r="2158" spans="1:13" x14ac:dyDescent="0.25">
      <c r="A2158" t="s">
        <v>2187</v>
      </c>
      <c r="B2158">
        <v>1970</v>
      </c>
      <c r="C2158">
        <f t="shared" si="133"/>
        <v>7</v>
      </c>
      <c r="D2158" t="str">
        <f t="shared" si="134"/>
        <v>14-7-1970</v>
      </c>
      <c r="E2158" t="s">
        <v>10</v>
      </c>
      <c r="F2158" s="14" t="str">
        <f t="shared" si="132"/>
        <v>14-Jul-1970</v>
      </c>
      <c r="G2158">
        <v>14</v>
      </c>
      <c r="H2158">
        <f t="shared" si="135"/>
        <v>52</v>
      </c>
      <c r="I2158">
        <v>0</v>
      </c>
      <c r="J2158" s="7">
        <v>36786.370000000003</v>
      </c>
      <c r="K2158" t="s">
        <v>16</v>
      </c>
      <c r="L2158" t="s">
        <v>16</v>
      </c>
      <c r="M2158" t="s">
        <v>41</v>
      </c>
    </row>
    <row r="2159" spans="1:13" x14ac:dyDescent="0.25">
      <c r="A2159" t="s">
        <v>2188</v>
      </c>
      <c r="B2159">
        <v>1965</v>
      </c>
      <c r="C2159">
        <f t="shared" si="133"/>
        <v>12</v>
      </c>
      <c r="D2159" t="str">
        <f t="shared" si="134"/>
        <v>28-12-1965</v>
      </c>
      <c r="E2159" t="s">
        <v>30</v>
      </c>
      <c r="F2159" s="14" t="str">
        <f t="shared" si="132"/>
        <v>28-Dec-1965</v>
      </c>
      <c r="G2159">
        <v>28</v>
      </c>
      <c r="H2159">
        <f t="shared" si="135"/>
        <v>57</v>
      </c>
      <c r="I2159">
        <v>0</v>
      </c>
      <c r="J2159" s="7">
        <v>36795.29</v>
      </c>
      <c r="K2159" t="s">
        <v>11</v>
      </c>
      <c r="L2159" t="s">
        <v>16</v>
      </c>
      <c r="M2159" t="s">
        <v>41</v>
      </c>
    </row>
    <row r="2160" spans="1:13" x14ac:dyDescent="0.25">
      <c r="A2160" t="s">
        <v>2381</v>
      </c>
      <c r="B2160">
        <v>1992</v>
      </c>
      <c r="C2160">
        <f t="shared" si="133"/>
        <v>10</v>
      </c>
      <c r="D2160" t="str">
        <f t="shared" si="134"/>
        <v>6-10-1992</v>
      </c>
      <c r="E2160" t="s">
        <v>36</v>
      </c>
      <c r="F2160" s="14" t="str">
        <f t="shared" si="132"/>
        <v>6-Oct-1992</v>
      </c>
      <c r="G2160">
        <v>6</v>
      </c>
      <c r="H2160">
        <f t="shared" si="135"/>
        <v>30</v>
      </c>
      <c r="I2160">
        <v>0</v>
      </c>
      <c r="J2160" s="7">
        <v>36837.47</v>
      </c>
      <c r="K2160" t="s">
        <v>16</v>
      </c>
      <c r="L2160" t="s">
        <v>11</v>
      </c>
      <c r="M2160" t="s">
        <v>41</v>
      </c>
    </row>
    <row r="2161" spans="1:13" x14ac:dyDescent="0.25">
      <c r="A2161" t="s">
        <v>2189</v>
      </c>
      <c r="B2161">
        <v>1992</v>
      </c>
      <c r="C2161">
        <f t="shared" si="133"/>
        <v>7</v>
      </c>
      <c r="D2161" t="str">
        <f t="shared" si="134"/>
        <v>4-7-1992</v>
      </c>
      <c r="E2161" t="s">
        <v>10</v>
      </c>
      <c r="F2161" s="14" t="str">
        <f t="shared" si="132"/>
        <v>4-Jul-1992</v>
      </c>
      <c r="G2161">
        <v>4</v>
      </c>
      <c r="H2161">
        <f t="shared" si="135"/>
        <v>30</v>
      </c>
      <c r="I2161">
        <v>0</v>
      </c>
      <c r="J2161" s="7">
        <v>36837.47</v>
      </c>
      <c r="K2161" t="s">
        <v>11</v>
      </c>
      <c r="L2161" t="s">
        <v>12</v>
      </c>
      <c r="M2161" t="s">
        <v>41</v>
      </c>
    </row>
    <row r="2162" spans="1:13" x14ac:dyDescent="0.25">
      <c r="A2162" t="s">
        <v>2190</v>
      </c>
      <c r="B2162">
        <v>1972</v>
      </c>
      <c r="C2162">
        <f t="shared" si="133"/>
        <v>12</v>
      </c>
      <c r="D2162" t="str">
        <f t="shared" si="134"/>
        <v>5-12-1972</v>
      </c>
      <c r="E2162" t="s">
        <v>30</v>
      </c>
      <c r="F2162" s="14" t="str">
        <f t="shared" si="132"/>
        <v>5-Dec-1972</v>
      </c>
      <c r="G2162">
        <v>5</v>
      </c>
      <c r="H2162">
        <f t="shared" si="135"/>
        <v>50</v>
      </c>
      <c r="I2162">
        <v>0</v>
      </c>
      <c r="J2162" s="7">
        <v>36889.99</v>
      </c>
      <c r="K2162" t="s">
        <v>16</v>
      </c>
      <c r="L2162" t="s">
        <v>12</v>
      </c>
      <c r="M2162" t="s">
        <v>41</v>
      </c>
    </row>
    <row r="2163" spans="1:13" x14ac:dyDescent="0.25">
      <c r="A2163" t="s">
        <v>2191</v>
      </c>
      <c r="B2163">
        <v>2003</v>
      </c>
      <c r="C2163">
        <f t="shared" si="133"/>
        <v>6</v>
      </c>
      <c r="D2163" t="str">
        <f t="shared" si="134"/>
        <v>21-6-2003</v>
      </c>
      <c r="E2163" t="s">
        <v>18</v>
      </c>
      <c r="F2163" s="14" t="str">
        <f t="shared" si="132"/>
        <v>21-Jun-2003</v>
      </c>
      <c r="G2163">
        <v>21</v>
      </c>
      <c r="H2163">
        <f t="shared" si="135"/>
        <v>19</v>
      </c>
      <c r="I2163">
        <v>0</v>
      </c>
      <c r="J2163" s="7">
        <v>36898.730000000003</v>
      </c>
      <c r="K2163" t="s">
        <v>11</v>
      </c>
      <c r="L2163" t="s">
        <v>16</v>
      </c>
      <c r="M2163" t="s">
        <v>23</v>
      </c>
    </row>
    <row r="2164" spans="1:13" x14ac:dyDescent="0.25">
      <c r="A2164" t="s">
        <v>2192</v>
      </c>
      <c r="B2164">
        <v>1963</v>
      </c>
      <c r="C2164">
        <f t="shared" si="133"/>
        <v>7</v>
      </c>
      <c r="D2164" t="str">
        <f t="shared" si="134"/>
        <v>24-7-1963</v>
      </c>
      <c r="E2164" t="s">
        <v>10</v>
      </c>
      <c r="F2164" s="14" t="str">
        <f t="shared" si="132"/>
        <v>24-Jul-1963</v>
      </c>
      <c r="G2164">
        <v>24</v>
      </c>
      <c r="H2164">
        <f t="shared" si="135"/>
        <v>59</v>
      </c>
      <c r="I2164">
        <v>2</v>
      </c>
      <c r="J2164" s="7">
        <v>36910.61</v>
      </c>
      <c r="K2164" t="s">
        <v>11</v>
      </c>
      <c r="L2164" t="s">
        <v>11</v>
      </c>
      <c r="M2164" t="s">
        <v>41</v>
      </c>
    </row>
    <row r="2165" spans="1:13" x14ac:dyDescent="0.25">
      <c r="A2165" t="s">
        <v>2193</v>
      </c>
      <c r="B2165">
        <v>1991</v>
      </c>
      <c r="C2165">
        <f t="shared" si="133"/>
        <v>6</v>
      </c>
      <c r="D2165" t="str">
        <f t="shared" si="134"/>
        <v>10-6-1991</v>
      </c>
      <c r="E2165" t="s">
        <v>18</v>
      </c>
      <c r="F2165" s="14" t="str">
        <f t="shared" si="132"/>
        <v>10-Jun-1991</v>
      </c>
      <c r="G2165">
        <v>10</v>
      </c>
      <c r="H2165">
        <f t="shared" si="135"/>
        <v>31</v>
      </c>
      <c r="I2165">
        <v>3</v>
      </c>
      <c r="J2165" s="7">
        <v>36911.99</v>
      </c>
      <c r="K2165" t="s">
        <v>11</v>
      </c>
      <c r="L2165" t="s">
        <v>11</v>
      </c>
      <c r="M2165" t="s">
        <v>41</v>
      </c>
    </row>
    <row r="2166" spans="1:13" x14ac:dyDescent="0.25">
      <c r="A2166" t="s">
        <v>2194</v>
      </c>
      <c r="B2166">
        <v>1968</v>
      </c>
      <c r="C2166">
        <f t="shared" si="133"/>
        <v>10</v>
      </c>
      <c r="D2166" t="str">
        <f t="shared" si="134"/>
        <v>22-10-1968</v>
      </c>
      <c r="E2166" t="s">
        <v>36</v>
      </c>
      <c r="F2166" s="14" t="str">
        <f t="shared" si="132"/>
        <v>22-Oct-1968</v>
      </c>
      <c r="G2166">
        <v>22</v>
      </c>
      <c r="H2166">
        <f t="shared" si="135"/>
        <v>54</v>
      </c>
      <c r="I2166">
        <v>0</v>
      </c>
      <c r="J2166" s="7">
        <v>36922.61</v>
      </c>
      <c r="K2166" t="s">
        <v>11</v>
      </c>
      <c r="L2166" t="s">
        <v>16</v>
      </c>
      <c r="M2166" t="s">
        <v>41</v>
      </c>
    </row>
    <row r="2167" spans="1:13" x14ac:dyDescent="0.25">
      <c r="A2167" t="s">
        <v>2195</v>
      </c>
      <c r="B2167">
        <v>1977</v>
      </c>
      <c r="C2167">
        <f t="shared" si="133"/>
        <v>8</v>
      </c>
      <c r="D2167" t="str">
        <f t="shared" si="134"/>
        <v>13-8-1977</v>
      </c>
      <c r="E2167" t="s">
        <v>34</v>
      </c>
      <c r="F2167" s="14" t="str">
        <f t="shared" si="132"/>
        <v>13-Aug-1977</v>
      </c>
      <c r="G2167">
        <v>13</v>
      </c>
      <c r="H2167">
        <f t="shared" si="135"/>
        <v>45</v>
      </c>
      <c r="I2167">
        <v>2</v>
      </c>
      <c r="J2167" s="7">
        <v>36935.64</v>
      </c>
      <c r="K2167" t="s">
        <v>11</v>
      </c>
      <c r="L2167" t="s">
        <v>16</v>
      </c>
      <c r="M2167" t="s">
        <v>41</v>
      </c>
    </row>
    <row r="2168" spans="1:13" x14ac:dyDescent="0.25">
      <c r="A2168" t="s">
        <v>2196</v>
      </c>
      <c r="B2168">
        <v>1992</v>
      </c>
      <c r="C2168">
        <f t="shared" si="133"/>
        <v>8</v>
      </c>
      <c r="D2168" t="str">
        <f t="shared" si="134"/>
        <v>25-8-1992</v>
      </c>
      <c r="E2168" t="s">
        <v>34</v>
      </c>
      <c r="F2168" s="14" t="str">
        <f t="shared" si="132"/>
        <v>25-Aug-1992</v>
      </c>
      <c r="G2168">
        <v>25</v>
      </c>
      <c r="H2168">
        <f t="shared" si="135"/>
        <v>30</v>
      </c>
      <c r="I2168">
        <v>0</v>
      </c>
      <c r="J2168" s="7">
        <v>36950.26</v>
      </c>
      <c r="K2168" t="s">
        <v>16</v>
      </c>
      <c r="L2168" t="s">
        <v>16</v>
      </c>
      <c r="M2168" t="s">
        <v>13</v>
      </c>
    </row>
    <row r="2169" spans="1:13" x14ac:dyDescent="0.25">
      <c r="A2169" t="s">
        <v>2197</v>
      </c>
      <c r="B2169">
        <v>1992</v>
      </c>
      <c r="C2169">
        <f t="shared" si="133"/>
        <v>9</v>
      </c>
      <c r="D2169" t="str">
        <f t="shared" si="134"/>
        <v>13-9-1992</v>
      </c>
      <c r="E2169" t="s">
        <v>20</v>
      </c>
      <c r="F2169" s="14" t="str">
        <f t="shared" si="132"/>
        <v>13-Sep-1992</v>
      </c>
      <c r="G2169">
        <v>13</v>
      </c>
      <c r="H2169">
        <f t="shared" si="135"/>
        <v>30</v>
      </c>
      <c r="I2169">
        <v>0</v>
      </c>
      <c r="J2169" s="7">
        <v>36976.449999999997</v>
      </c>
      <c r="K2169" t="s">
        <v>11</v>
      </c>
      <c r="L2169" t="s">
        <v>12</v>
      </c>
      <c r="M2169" t="s">
        <v>41</v>
      </c>
    </row>
    <row r="2170" spans="1:13" x14ac:dyDescent="0.25">
      <c r="A2170" t="s">
        <v>2198</v>
      </c>
      <c r="B2170">
        <v>1991</v>
      </c>
      <c r="C2170">
        <f t="shared" si="133"/>
        <v>11</v>
      </c>
      <c r="D2170" t="str">
        <f t="shared" si="134"/>
        <v>1-11-1991</v>
      </c>
      <c r="E2170" t="s">
        <v>15</v>
      </c>
      <c r="F2170" s="14" t="str">
        <f t="shared" si="132"/>
        <v>1-Nov-1991</v>
      </c>
      <c r="G2170">
        <v>1</v>
      </c>
      <c r="H2170">
        <f t="shared" si="135"/>
        <v>31</v>
      </c>
      <c r="I2170">
        <v>3</v>
      </c>
      <c r="J2170" s="7">
        <v>37040.879999999997</v>
      </c>
      <c r="K2170" t="s">
        <v>11</v>
      </c>
      <c r="L2170" t="s">
        <v>11</v>
      </c>
      <c r="M2170" t="s">
        <v>41</v>
      </c>
    </row>
    <row r="2171" spans="1:13" x14ac:dyDescent="0.25">
      <c r="A2171" t="s">
        <v>2199</v>
      </c>
      <c r="B2171">
        <v>1988</v>
      </c>
      <c r="C2171">
        <f t="shared" si="133"/>
        <v>12</v>
      </c>
      <c r="D2171" t="str">
        <f t="shared" si="134"/>
        <v>17-12-1988</v>
      </c>
      <c r="E2171" t="s">
        <v>30</v>
      </c>
      <c r="F2171" s="14" t="str">
        <f t="shared" si="132"/>
        <v>17-Dec-1988</v>
      </c>
      <c r="G2171">
        <v>17</v>
      </c>
      <c r="H2171">
        <f t="shared" si="135"/>
        <v>34</v>
      </c>
      <c r="I2171">
        <v>3</v>
      </c>
      <c r="J2171" s="7">
        <v>37076.370000000003</v>
      </c>
      <c r="K2171" t="s">
        <v>11</v>
      </c>
      <c r="L2171" t="s">
        <v>16</v>
      </c>
      <c r="M2171" t="s">
        <v>41</v>
      </c>
    </row>
    <row r="2172" spans="1:13" x14ac:dyDescent="0.25">
      <c r="A2172" t="s">
        <v>2200</v>
      </c>
      <c r="B2172">
        <v>1989</v>
      </c>
      <c r="C2172">
        <f t="shared" si="133"/>
        <v>6</v>
      </c>
      <c r="D2172" t="str">
        <f t="shared" si="134"/>
        <v>10-6-1989</v>
      </c>
      <c r="E2172" t="s">
        <v>18</v>
      </c>
      <c r="F2172" s="14" t="str">
        <f t="shared" si="132"/>
        <v>10-Jun-1989</v>
      </c>
      <c r="G2172">
        <v>10</v>
      </c>
      <c r="H2172">
        <f t="shared" si="135"/>
        <v>33</v>
      </c>
      <c r="I2172">
        <v>0</v>
      </c>
      <c r="J2172" s="7">
        <v>37079.370000000003</v>
      </c>
      <c r="K2172" t="s">
        <v>11</v>
      </c>
      <c r="L2172" t="s">
        <v>12</v>
      </c>
      <c r="M2172" t="s">
        <v>41</v>
      </c>
    </row>
    <row r="2173" spans="1:13" x14ac:dyDescent="0.25">
      <c r="A2173" t="s">
        <v>2201</v>
      </c>
      <c r="B2173">
        <v>1995</v>
      </c>
      <c r="C2173">
        <f t="shared" si="133"/>
        <v>10</v>
      </c>
      <c r="D2173" t="str">
        <f t="shared" si="134"/>
        <v>30-10-1995</v>
      </c>
      <c r="E2173" t="s">
        <v>36</v>
      </c>
      <c r="F2173" s="14" t="str">
        <f t="shared" si="132"/>
        <v>30-Oct-1995</v>
      </c>
      <c r="G2173">
        <v>30</v>
      </c>
      <c r="H2173">
        <f t="shared" si="135"/>
        <v>27</v>
      </c>
      <c r="I2173">
        <v>0</v>
      </c>
      <c r="J2173" s="7">
        <v>37133.9</v>
      </c>
      <c r="K2173" t="s">
        <v>11</v>
      </c>
      <c r="L2173" t="s">
        <v>11</v>
      </c>
      <c r="M2173" t="s">
        <v>13</v>
      </c>
    </row>
    <row r="2174" spans="1:13" x14ac:dyDescent="0.25">
      <c r="A2174" t="s">
        <v>2202</v>
      </c>
      <c r="B2174">
        <v>2000</v>
      </c>
      <c r="C2174">
        <f t="shared" si="133"/>
        <v>9</v>
      </c>
      <c r="D2174" t="str">
        <f t="shared" si="134"/>
        <v>5-9-2000</v>
      </c>
      <c r="E2174" t="s">
        <v>20</v>
      </c>
      <c r="F2174" s="14" t="str">
        <f t="shared" si="132"/>
        <v>5-Sep-2000</v>
      </c>
      <c r="G2174">
        <v>5</v>
      </c>
      <c r="H2174">
        <f t="shared" si="135"/>
        <v>22</v>
      </c>
      <c r="I2174">
        <v>1</v>
      </c>
      <c r="J2174" s="7">
        <v>37165.160000000003</v>
      </c>
      <c r="K2174" t="s">
        <v>16</v>
      </c>
      <c r="L2174" t="s">
        <v>12</v>
      </c>
      <c r="M2174" t="s">
        <v>2381</v>
      </c>
    </row>
    <row r="2175" spans="1:13" x14ac:dyDescent="0.25">
      <c r="A2175" t="s">
        <v>2203</v>
      </c>
      <c r="B2175">
        <v>1990</v>
      </c>
      <c r="C2175">
        <f t="shared" si="133"/>
        <v>10</v>
      </c>
      <c r="D2175" t="str">
        <f t="shared" si="134"/>
        <v>17-10-1990</v>
      </c>
      <c r="E2175" t="s">
        <v>36</v>
      </c>
      <c r="F2175" s="14" t="str">
        <f t="shared" si="132"/>
        <v>17-Oct-1990</v>
      </c>
      <c r="G2175">
        <v>17</v>
      </c>
      <c r="H2175">
        <f t="shared" si="135"/>
        <v>32</v>
      </c>
      <c r="I2175">
        <v>3</v>
      </c>
      <c r="J2175" s="7">
        <v>37251.22</v>
      </c>
      <c r="K2175" t="s">
        <v>11</v>
      </c>
      <c r="L2175" t="s">
        <v>11</v>
      </c>
      <c r="M2175" t="s">
        <v>41</v>
      </c>
    </row>
    <row r="2176" spans="1:13" x14ac:dyDescent="0.25">
      <c r="A2176" t="s">
        <v>2204</v>
      </c>
      <c r="B2176">
        <v>1985</v>
      </c>
      <c r="C2176">
        <f t="shared" si="133"/>
        <v>11</v>
      </c>
      <c r="D2176" t="str">
        <f t="shared" si="134"/>
        <v>17-11-1985</v>
      </c>
      <c r="E2176" t="s">
        <v>15</v>
      </c>
      <c r="F2176" s="14" t="str">
        <f t="shared" si="132"/>
        <v>17-Nov-1985</v>
      </c>
      <c r="G2176">
        <v>17</v>
      </c>
      <c r="H2176">
        <f t="shared" si="135"/>
        <v>37</v>
      </c>
      <c r="I2176">
        <v>0</v>
      </c>
      <c r="J2176" s="7">
        <v>37270.15</v>
      </c>
      <c r="K2176" t="s">
        <v>11</v>
      </c>
      <c r="L2176" t="s">
        <v>16</v>
      </c>
      <c r="M2176" t="s">
        <v>246</v>
      </c>
    </row>
    <row r="2177" spans="1:13" x14ac:dyDescent="0.25">
      <c r="A2177" t="s">
        <v>2205</v>
      </c>
      <c r="B2177">
        <v>1975</v>
      </c>
      <c r="C2177">
        <f t="shared" si="133"/>
        <v>11</v>
      </c>
      <c r="D2177" t="str">
        <f t="shared" si="134"/>
        <v>9-11-1975</v>
      </c>
      <c r="E2177" t="s">
        <v>15</v>
      </c>
      <c r="F2177" s="14" t="str">
        <f t="shared" si="132"/>
        <v>9-Nov-1975</v>
      </c>
      <c r="G2177">
        <v>9</v>
      </c>
      <c r="H2177">
        <f t="shared" si="135"/>
        <v>47</v>
      </c>
      <c r="I2177">
        <v>1</v>
      </c>
      <c r="J2177" s="7">
        <v>37272.339999999997</v>
      </c>
      <c r="K2177" t="s">
        <v>11</v>
      </c>
      <c r="L2177" t="s">
        <v>12</v>
      </c>
      <c r="M2177" t="s">
        <v>41</v>
      </c>
    </row>
    <row r="2178" spans="1:13" x14ac:dyDescent="0.25">
      <c r="A2178" t="s">
        <v>2206</v>
      </c>
      <c r="B2178">
        <v>1969</v>
      </c>
      <c r="C2178">
        <f t="shared" si="133"/>
        <v>10</v>
      </c>
      <c r="D2178" t="str">
        <f t="shared" si="134"/>
        <v>30-10-1969</v>
      </c>
      <c r="E2178" t="s">
        <v>36</v>
      </c>
      <c r="F2178" s="14" t="str">
        <f t="shared" ref="F2178:F2241" si="136">CONCATENATE(G2178,"-",E2178,"-",B2178)</f>
        <v>30-Oct-1969</v>
      </c>
      <c r="G2178">
        <v>30</v>
      </c>
      <c r="H2178">
        <f t="shared" si="135"/>
        <v>53</v>
      </c>
      <c r="I2178">
        <v>0</v>
      </c>
      <c r="J2178" s="7">
        <v>37277.269999999997</v>
      </c>
      <c r="K2178" t="s">
        <v>16</v>
      </c>
      <c r="L2178" t="s">
        <v>12</v>
      </c>
      <c r="M2178" t="s">
        <v>41</v>
      </c>
    </row>
    <row r="2179" spans="1:13" x14ac:dyDescent="0.25">
      <c r="A2179" t="s">
        <v>2207</v>
      </c>
      <c r="B2179">
        <v>1979</v>
      </c>
      <c r="C2179">
        <f t="shared" ref="C2179:C2242" si="137">MONTH(DATEVALUE(F2179))</f>
        <v>8</v>
      </c>
      <c r="D2179" t="str">
        <f t="shared" ref="D2179:D2242" si="138">CONCATENATE(G2179,"-",C2179,"-",B2179)</f>
        <v>3-8-1979</v>
      </c>
      <c r="E2179" t="s">
        <v>34</v>
      </c>
      <c r="F2179" s="14" t="str">
        <f t="shared" si="136"/>
        <v>3-Aug-1979</v>
      </c>
      <c r="G2179">
        <v>3</v>
      </c>
      <c r="H2179">
        <f t="shared" si="135"/>
        <v>43</v>
      </c>
      <c r="I2179">
        <v>2</v>
      </c>
      <c r="J2179" s="7">
        <v>37425.94</v>
      </c>
      <c r="K2179" t="s">
        <v>11</v>
      </c>
      <c r="L2179" t="s">
        <v>16</v>
      </c>
      <c r="M2179" t="s">
        <v>41</v>
      </c>
    </row>
    <row r="2180" spans="1:13" x14ac:dyDescent="0.25">
      <c r="A2180" t="s">
        <v>2208</v>
      </c>
      <c r="B2180">
        <v>2002</v>
      </c>
      <c r="C2180">
        <f t="shared" si="137"/>
        <v>9</v>
      </c>
      <c r="D2180" t="str">
        <f t="shared" si="138"/>
        <v>27-9-2002</v>
      </c>
      <c r="E2180" t="s">
        <v>20</v>
      </c>
      <c r="F2180" s="14" t="str">
        <f t="shared" si="136"/>
        <v>27-Sep-2002</v>
      </c>
      <c r="G2180">
        <v>27</v>
      </c>
      <c r="H2180">
        <f t="shared" si="135"/>
        <v>20</v>
      </c>
      <c r="I2180">
        <v>3</v>
      </c>
      <c r="J2180" s="7">
        <v>37465.339999999997</v>
      </c>
      <c r="K2180" t="s">
        <v>16</v>
      </c>
      <c r="L2180" t="s">
        <v>11</v>
      </c>
      <c r="M2180" t="s">
        <v>23</v>
      </c>
    </row>
    <row r="2181" spans="1:13" x14ac:dyDescent="0.25">
      <c r="A2181" t="s">
        <v>2209</v>
      </c>
      <c r="B2181">
        <v>2000</v>
      </c>
      <c r="C2181">
        <f t="shared" si="137"/>
        <v>10</v>
      </c>
      <c r="D2181" t="str">
        <f t="shared" si="138"/>
        <v>12-10-2000</v>
      </c>
      <c r="E2181" t="s">
        <v>36</v>
      </c>
      <c r="F2181" s="14" t="str">
        <f t="shared" si="136"/>
        <v>12-Oct-2000</v>
      </c>
      <c r="G2181">
        <v>12</v>
      </c>
      <c r="H2181">
        <f t="shared" ref="H2181:H2244" si="139">DATEDIF(F2181,$P$2,"Y")</f>
        <v>22</v>
      </c>
      <c r="I2181">
        <v>2</v>
      </c>
      <c r="J2181" s="7">
        <v>37484.449999999997</v>
      </c>
      <c r="K2181" t="s">
        <v>16</v>
      </c>
      <c r="L2181" t="s">
        <v>16</v>
      </c>
      <c r="M2181" t="s">
        <v>13</v>
      </c>
    </row>
    <row r="2182" spans="1:13" x14ac:dyDescent="0.25">
      <c r="A2182" t="s">
        <v>2210</v>
      </c>
      <c r="B2182">
        <v>1990</v>
      </c>
      <c r="C2182">
        <f t="shared" si="137"/>
        <v>11</v>
      </c>
      <c r="D2182" t="str">
        <f t="shared" si="138"/>
        <v>16-11-1990</v>
      </c>
      <c r="E2182" t="s">
        <v>15</v>
      </c>
      <c r="F2182" s="14" t="str">
        <f t="shared" si="136"/>
        <v>16-Nov-1990</v>
      </c>
      <c r="G2182">
        <v>16</v>
      </c>
      <c r="H2182">
        <f t="shared" si="139"/>
        <v>32</v>
      </c>
      <c r="I2182">
        <v>1</v>
      </c>
      <c r="J2182" s="7">
        <v>37607.53</v>
      </c>
      <c r="K2182" t="s">
        <v>16</v>
      </c>
      <c r="L2182" t="s">
        <v>11</v>
      </c>
      <c r="M2182" t="s">
        <v>165</v>
      </c>
    </row>
    <row r="2183" spans="1:13" x14ac:dyDescent="0.25">
      <c r="A2183" t="s">
        <v>2211</v>
      </c>
      <c r="B2183">
        <v>1982</v>
      </c>
      <c r="C2183">
        <f t="shared" si="137"/>
        <v>6</v>
      </c>
      <c r="D2183" t="str">
        <f t="shared" si="138"/>
        <v>20-6-1982</v>
      </c>
      <c r="E2183" t="s">
        <v>18</v>
      </c>
      <c r="F2183" s="14" t="str">
        <f t="shared" si="136"/>
        <v>20-Jun-1982</v>
      </c>
      <c r="G2183">
        <v>20</v>
      </c>
      <c r="H2183">
        <f t="shared" si="139"/>
        <v>40</v>
      </c>
      <c r="I2183">
        <v>3</v>
      </c>
      <c r="J2183" s="7">
        <v>37650.74</v>
      </c>
      <c r="K2183" t="s">
        <v>11</v>
      </c>
      <c r="L2183" t="s">
        <v>11</v>
      </c>
      <c r="M2183" t="s">
        <v>23</v>
      </c>
    </row>
    <row r="2184" spans="1:13" x14ac:dyDescent="0.25">
      <c r="A2184" t="s">
        <v>2212</v>
      </c>
      <c r="B2184">
        <v>1970</v>
      </c>
      <c r="C2184">
        <f t="shared" si="137"/>
        <v>10</v>
      </c>
      <c r="D2184" t="str">
        <f t="shared" si="138"/>
        <v>28-10-1970</v>
      </c>
      <c r="E2184" t="s">
        <v>36</v>
      </c>
      <c r="F2184" s="14" t="str">
        <f t="shared" si="136"/>
        <v>28-Oct-1970</v>
      </c>
      <c r="G2184">
        <v>28</v>
      </c>
      <c r="H2184">
        <f t="shared" si="139"/>
        <v>52</v>
      </c>
      <c r="I2184">
        <v>0</v>
      </c>
      <c r="J2184" s="7">
        <v>37675.06</v>
      </c>
      <c r="K2184" t="s">
        <v>11</v>
      </c>
      <c r="L2184" t="s">
        <v>12</v>
      </c>
      <c r="M2184" t="s">
        <v>41</v>
      </c>
    </row>
    <row r="2185" spans="1:13" x14ac:dyDescent="0.25">
      <c r="A2185" t="s">
        <v>2213</v>
      </c>
      <c r="B2185">
        <v>1988</v>
      </c>
      <c r="C2185">
        <f t="shared" si="137"/>
        <v>10</v>
      </c>
      <c r="D2185" t="str">
        <f t="shared" si="138"/>
        <v>10-10-1988</v>
      </c>
      <c r="E2185" t="s">
        <v>36</v>
      </c>
      <c r="F2185" s="14" t="str">
        <f t="shared" si="136"/>
        <v>10-Oct-1988</v>
      </c>
      <c r="G2185">
        <v>10</v>
      </c>
      <c r="H2185">
        <f t="shared" si="139"/>
        <v>34</v>
      </c>
      <c r="I2185">
        <v>1</v>
      </c>
      <c r="J2185" s="7">
        <v>37701.879999999997</v>
      </c>
      <c r="K2185" t="s">
        <v>11</v>
      </c>
      <c r="L2185" t="s">
        <v>12</v>
      </c>
      <c r="M2185" t="s">
        <v>248</v>
      </c>
    </row>
    <row r="2186" spans="1:13" x14ac:dyDescent="0.25">
      <c r="A2186" t="s">
        <v>2214</v>
      </c>
      <c r="B2186">
        <v>1976</v>
      </c>
      <c r="C2186">
        <f t="shared" si="137"/>
        <v>9</v>
      </c>
      <c r="D2186" t="str">
        <f t="shared" si="138"/>
        <v>18-9-1976</v>
      </c>
      <c r="E2186" t="s">
        <v>20</v>
      </c>
      <c r="F2186" s="14" t="str">
        <f t="shared" si="136"/>
        <v>18-Sep-1976</v>
      </c>
      <c r="G2186">
        <v>18</v>
      </c>
      <c r="H2186">
        <f t="shared" si="139"/>
        <v>46</v>
      </c>
      <c r="I2186">
        <v>2</v>
      </c>
      <c r="J2186" s="7">
        <v>37735.199999999997</v>
      </c>
      <c r="K2186" t="s">
        <v>11</v>
      </c>
      <c r="L2186" t="s">
        <v>11</v>
      </c>
      <c r="M2186" t="s">
        <v>41</v>
      </c>
    </row>
    <row r="2187" spans="1:13" x14ac:dyDescent="0.25">
      <c r="A2187" t="s">
        <v>2215</v>
      </c>
      <c r="B2187">
        <v>1986</v>
      </c>
      <c r="C2187">
        <f t="shared" si="137"/>
        <v>8</v>
      </c>
      <c r="D2187" t="str">
        <f t="shared" si="138"/>
        <v>15-8-1986</v>
      </c>
      <c r="E2187" t="s">
        <v>34</v>
      </c>
      <c r="F2187" s="14" t="str">
        <f t="shared" si="136"/>
        <v>15-Aug-1986</v>
      </c>
      <c r="G2187">
        <v>15</v>
      </c>
      <c r="H2187">
        <f t="shared" si="139"/>
        <v>36</v>
      </c>
      <c r="I2187">
        <v>0</v>
      </c>
      <c r="J2187" s="7">
        <v>37742.58</v>
      </c>
      <c r="K2187" t="s">
        <v>16</v>
      </c>
      <c r="L2187" t="s">
        <v>16</v>
      </c>
      <c r="M2187" t="s">
        <v>13</v>
      </c>
    </row>
    <row r="2188" spans="1:13" x14ac:dyDescent="0.25">
      <c r="A2188" t="s">
        <v>2216</v>
      </c>
      <c r="B2188">
        <v>1983</v>
      </c>
      <c r="C2188">
        <f t="shared" si="137"/>
        <v>7</v>
      </c>
      <c r="D2188" t="str">
        <f t="shared" si="138"/>
        <v>26-7-1983</v>
      </c>
      <c r="E2188" t="s">
        <v>10</v>
      </c>
      <c r="F2188" s="14" t="str">
        <f t="shared" si="136"/>
        <v>26-Jul-1983</v>
      </c>
      <c r="G2188">
        <v>26</v>
      </c>
      <c r="H2188">
        <f t="shared" si="139"/>
        <v>39</v>
      </c>
      <c r="I2188">
        <v>3</v>
      </c>
      <c r="J2188" s="7">
        <v>37800.980000000003</v>
      </c>
      <c r="K2188" t="s">
        <v>11</v>
      </c>
      <c r="L2188" t="s">
        <v>11</v>
      </c>
      <c r="M2188" t="s">
        <v>41</v>
      </c>
    </row>
    <row r="2189" spans="1:13" x14ac:dyDescent="0.25">
      <c r="A2189" t="s">
        <v>2217</v>
      </c>
      <c r="B2189">
        <v>1979</v>
      </c>
      <c r="C2189">
        <f t="shared" si="137"/>
        <v>9</v>
      </c>
      <c r="D2189" t="str">
        <f t="shared" si="138"/>
        <v>9-9-1979</v>
      </c>
      <c r="E2189" t="s">
        <v>20</v>
      </c>
      <c r="F2189" s="14" t="str">
        <f t="shared" si="136"/>
        <v>9-Sep-1979</v>
      </c>
      <c r="G2189">
        <v>9</v>
      </c>
      <c r="H2189">
        <f t="shared" si="139"/>
        <v>43</v>
      </c>
      <c r="I2189">
        <v>0</v>
      </c>
      <c r="J2189" s="7">
        <v>37829.72</v>
      </c>
      <c r="K2189" t="s">
        <v>16</v>
      </c>
      <c r="L2189" t="s">
        <v>11</v>
      </c>
      <c r="M2189" t="s">
        <v>41</v>
      </c>
    </row>
    <row r="2190" spans="1:13" x14ac:dyDescent="0.25">
      <c r="A2190" t="s">
        <v>2218</v>
      </c>
      <c r="B2190">
        <v>1998</v>
      </c>
      <c r="C2190">
        <f t="shared" si="137"/>
        <v>7</v>
      </c>
      <c r="D2190" t="str">
        <f t="shared" si="138"/>
        <v>29-7-1998</v>
      </c>
      <c r="E2190" t="s">
        <v>10</v>
      </c>
      <c r="F2190" s="14" t="str">
        <f t="shared" si="136"/>
        <v>29-Jul-1998</v>
      </c>
      <c r="G2190">
        <v>29</v>
      </c>
      <c r="H2190">
        <f t="shared" si="139"/>
        <v>24</v>
      </c>
      <c r="I2190">
        <v>0</v>
      </c>
      <c r="J2190" s="7">
        <v>38126.25</v>
      </c>
      <c r="K2190" t="s">
        <v>16</v>
      </c>
      <c r="L2190" t="s">
        <v>12</v>
      </c>
      <c r="M2190" t="s">
        <v>13</v>
      </c>
    </row>
    <row r="2191" spans="1:13" x14ac:dyDescent="0.25">
      <c r="A2191" t="s">
        <v>2219</v>
      </c>
      <c r="B2191">
        <v>1972</v>
      </c>
      <c r="C2191">
        <f t="shared" si="137"/>
        <v>11</v>
      </c>
      <c r="D2191" t="str">
        <f t="shared" si="138"/>
        <v>19-11-1972</v>
      </c>
      <c r="E2191" t="s">
        <v>15</v>
      </c>
      <c r="F2191" s="14" t="str">
        <f t="shared" si="136"/>
        <v>19-Nov-1972</v>
      </c>
      <c r="G2191">
        <v>19</v>
      </c>
      <c r="H2191">
        <f t="shared" si="139"/>
        <v>50</v>
      </c>
      <c r="I2191">
        <v>0</v>
      </c>
      <c r="J2191" s="7">
        <v>38189.1</v>
      </c>
      <c r="K2191" t="s">
        <v>11</v>
      </c>
      <c r="L2191" t="s">
        <v>11</v>
      </c>
      <c r="M2191" t="s">
        <v>41</v>
      </c>
    </row>
    <row r="2192" spans="1:13" x14ac:dyDescent="0.25">
      <c r="A2192" t="s">
        <v>2220</v>
      </c>
      <c r="B2192">
        <v>1989</v>
      </c>
      <c r="C2192">
        <f t="shared" si="137"/>
        <v>9</v>
      </c>
      <c r="D2192" t="str">
        <f t="shared" si="138"/>
        <v>8-9-1989</v>
      </c>
      <c r="E2192" t="s">
        <v>20</v>
      </c>
      <c r="F2192" s="14" t="str">
        <f t="shared" si="136"/>
        <v>8-Sep-1989</v>
      </c>
      <c r="G2192">
        <v>8</v>
      </c>
      <c r="H2192">
        <f t="shared" si="139"/>
        <v>33</v>
      </c>
      <c r="I2192">
        <v>3</v>
      </c>
      <c r="J2192" s="7">
        <v>38237.339999999997</v>
      </c>
      <c r="K2192" t="s">
        <v>11</v>
      </c>
      <c r="L2192" t="s">
        <v>12</v>
      </c>
      <c r="M2192" t="s">
        <v>41</v>
      </c>
    </row>
    <row r="2193" spans="1:13" x14ac:dyDescent="0.25">
      <c r="A2193" t="s">
        <v>2221</v>
      </c>
      <c r="B2193">
        <v>1964</v>
      </c>
      <c r="C2193">
        <f t="shared" si="137"/>
        <v>6</v>
      </c>
      <c r="D2193" t="str">
        <f t="shared" si="138"/>
        <v>16-6-1964</v>
      </c>
      <c r="E2193" t="s">
        <v>18</v>
      </c>
      <c r="F2193" s="14" t="str">
        <f t="shared" si="136"/>
        <v>16-Jun-1964</v>
      </c>
      <c r="G2193">
        <v>16</v>
      </c>
      <c r="H2193">
        <f t="shared" si="139"/>
        <v>58</v>
      </c>
      <c r="I2193">
        <v>0</v>
      </c>
      <c r="J2193" s="7">
        <v>38241.74</v>
      </c>
      <c r="K2193" t="s">
        <v>11</v>
      </c>
      <c r="L2193" t="s">
        <v>12</v>
      </c>
      <c r="M2193" t="s">
        <v>41</v>
      </c>
    </row>
    <row r="2194" spans="1:13" x14ac:dyDescent="0.25">
      <c r="A2194" t="s">
        <v>2222</v>
      </c>
      <c r="B2194">
        <v>1980</v>
      </c>
      <c r="C2194">
        <f t="shared" si="137"/>
        <v>8</v>
      </c>
      <c r="D2194" t="str">
        <f t="shared" si="138"/>
        <v>16-8-1980</v>
      </c>
      <c r="E2194" t="s">
        <v>34</v>
      </c>
      <c r="F2194" s="14" t="str">
        <f t="shared" si="136"/>
        <v>16-Aug-1980</v>
      </c>
      <c r="G2194">
        <v>16</v>
      </c>
      <c r="H2194">
        <f t="shared" si="139"/>
        <v>42</v>
      </c>
      <c r="I2194">
        <v>1</v>
      </c>
      <c r="J2194" s="7">
        <v>38245.589999999997</v>
      </c>
      <c r="K2194" t="s">
        <v>16</v>
      </c>
      <c r="L2194" t="s">
        <v>11</v>
      </c>
      <c r="M2194" t="s">
        <v>13</v>
      </c>
    </row>
    <row r="2195" spans="1:13" x14ac:dyDescent="0.25">
      <c r="A2195" t="s">
        <v>2223</v>
      </c>
      <c r="B2195">
        <v>1989</v>
      </c>
      <c r="C2195">
        <f t="shared" si="137"/>
        <v>10</v>
      </c>
      <c r="D2195" t="str">
        <f t="shared" si="138"/>
        <v>30-10-1989</v>
      </c>
      <c r="E2195" t="s">
        <v>36</v>
      </c>
      <c r="F2195" s="14" t="str">
        <f t="shared" si="136"/>
        <v>30-Oct-1989</v>
      </c>
      <c r="G2195">
        <v>30</v>
      </c>
      <c r="H2195">
        <f t="shared" si="139"/>
        <v>33</v>
      </c>
      <c r="I2195">
        <v>1</v>
      </c>
      <c r="J2195" s="7">
        <v>38282.75</v>
      </c>
      <c r="K2195" t="s">
        <v>16</v>
      </c>
      <c r="L2195" t="s">
        <v>11</v>
      </c>
      <c r="M2195" t="s">
        <v>13</v>
      </c>
    </row>
    <row r="2196" spans="1:13" x14ac:dyDescent="0.25">
      <c r="A2196" t="s">
        <v>2224</v>
      </c>
      <c r="B2196">
        <v>1980</v>
      </c>
      <c r="C2196">
        <f t="shared" si="137"/>
        <v>6</v>
      </c>
      <c r="D2196" t="str">
        <f t="shared" si="138"/>
        <v>12-6-1980</v>
      </c>
      <c r="E2196" t="s">
        <v>18</v>
      </c>
      <c r="F2196" s="14" t="str">
        <f t="shared" si="136"/>
        <v>12-Jun-1980</v>
      </c>
      <c r="G2196">
        <v>12</v>
      </c>
      <c r="H2196">
        <f t="shared" si="139"/>
        <v>42</v>
      </c>
      <c r="I2196">
        <v>2</v>
      </c>
      <c r="J2196" s="7">
        <v>38313.129999999997</v>
      </c>
      <c r="K2196" t="s">
        <v>16</v>
      </c>
      <c r="L2196" t="s">
        <v>12</v>
      </c>
      <c r="M2196" t="s">
        <v>41</v>
      </c>
    </row>
    <row r="2197" spans="1:13" x14ac:dyDescent="0.25">
      <c r="A2197" t="s">
        <v>2225</v>
      </c>
      <c r="B2197">
        <v>2002</v>
      </c>
      <c r="C2197">
        <f t="shared" si="137"/>
        <v>9</v>
      </c>
      <c r="D2197" t="str">
        <f t="shared" si="138"/>
        <v>17-9-2002</v>
      </c>
      <c r="E2197" t="s">
        <v>20</v>
      </c>
      <c r="F2197" s="14" t="str">
        <f t="shared" si="136"/>
        <v>17-Sep-2002</v>
      </c>
      <c r="G2197">
        <v>17</v>
      </c>
      <c r="H2197">
        <f t="shared" si="139"/>
        <v>20</v>
      </c>
      <c r="I2197">
        <v>2</v>
      </c>
      <c r="J2197" s="7">
        <v>38344.57</v>
      </c>
      <c r="K2197" t="s">
        <v>16</v>
      </c>
      <c r="L2197" t="s">
        <v>12</v>
      </c>
      <c r="M2197" t="s">
        <v>41</v>
      </c>
    </row>
    <row r="2198" spans="1:13" x14ac:dyDescent="0.25">
      <c r="A2198" t="s">
        <v>2226</v>
      </c>
      <c r="B2198">
        <v>1970</v>
      </c>
      <c r="C2198">
        <f t="shared" si="137"/>
        <v>8</v>
      </c>
      <c r="D2198" t="str">
        <f t="shared" si="138"/>
        <v>22-8-1970</v>
      </c>
      <c r="E2198" t="s">
        <v>34</v>
      </c>
      <c r="F2198" s="14" t="str">
        <f t="shared" si="136"/>
        <v>22-Aug-1970</v>
      </c>
      <c r="G2198">
        <v>22</v>
      </c>
      <c r="H2198">
        <f t="shared" si="139"/>
        <v>52</v>
      </c>
      <c r="I2198">
        <v>0</v>
      </c>
      <c r="J2198" s="7">
        <v>38389.79</v>
      </c>
      <c r="K2198" t="s">
        <v>11</v>
      </c>
      <c r="L2198" t="s">
        <v>12</v>
      </c>
      <c r="M2198" t="s">
        <v>41</v>
      </c>
    </row>
    <row r="2199" spans="1:13" x14ac:dyDescent="0.25">
      <c r="A2199" t="s">
        <v>2227</v>
      </c>
      <c r="B2199">
        <v>1971</v>
      </c>
      <c r="C2199">
        <f t="shared" si="137"/>
        <v>12</v>
      </c>
      <c r="D2199" t="str">
        <f t="shared" si="138"/>
        <v>23-12-1971</v>
      </c>
      <c r="E2199" t="s">
        <v>30</v>
      </c>
      <c r="F2199" s="14" t="str">
        <f t="shared" si="136"/>
        <v>23-Dec-1971</v>
      </c>
      <c r="G2199">
        <v>23</v>
      </c>
      <c r="H2199">
        <f t="shared" si="139"/>
        <v>51</v>
      </c>
      <c r="I2199">
        <v>0</v>
      </c>
      <c r="J2199" s="7">
        <v>38405.26</v>
      </c>
      <c r="K2199" t="s">
        <v>11</v>
      </c>
      <c r="L2199" t="s">
        <v>16</v>
      </c>
      <c r="M2199" t="s">
        <v>41</v>
      </c>
    </row>
    <row r="2200" spans="1:13" x14ac:dyDescent="0.25">
      <c r="A2200" t="s">
        <v>2228</v>
      </c>
      <c r="B2200">
        <v>1986</v>
      </c>
      <c r="C2200">
        <f t="shared" si="137"/>
        <v>6</v>
      </c>
      <c r="D2200" t="str">
        <f t="shared" si="138"/>
        <v>21-6-1986</v>
      </c>
      <c r="E2200" t="s">
        <v>18</v>
      </c>
      <c r="F2200" s="14" t="str">
        <f t="shared" si="136"/>
        <v>21-Jun-1986</v>
      </c>
      <c r="G2200">
        <v>21</v>
      </c>
      <c r="H2200">
        <f t="shared" si="139"/>
        <v>36</v>
      </c>
      <c r="I2200">
        <v>2</v>
      </c>
      <c r="J2200" s="7">
        <v>38415.47</v>
      </c>
      <c r="K2200" t="s">
        <v>16</v>
      </c>
      <c r="L2200" t="s">
        <v>11</v>
      </c>
      <c r="M2200" t="s">
        <v>41</v>
      </c>
    </row>
    <row r="2201" spans="1:13" x14ac:dyDescent="0.25">
      <c r="A2201" t="s">
        <v>2229</v>
      </c>
      <c r="B2201">
        <v>1999</v>
      </c>
      <c r="C2201">
        <f t="shared" si="137"/>
        <v>11</v>
      </c>
      <c r="D2201" t="str">
        <f t="shared" si="138"/>
        <v>12-11-1999</v>
      </c>
      <c r="E2201" t="s">
        <v>15</v>
      </c>
      <c r="F2201" s="14" t="str">
        <f t="shared" si="136"/>
        <v>12-Nov-1999</v>
      </c>
      <c r="G2201">
        <v>12</v>
      </c>
      <c r="H2201">
        <f t="shared" si="139"/>
        <v>23</v>
      </c>
      <c r="I2201">
        <v>2</v>
      </c>
      <c r="J2201" s="7">
        <v>38511.629999999997</v>
      </c>
      <c r="K2201" t="s">
        <v>11</v>
      </c>
      <c r="L2201" t="s">
        <v>11</v>
      </c>
      <c r="M2201" t="s">
        <v>246</v>
      </c>
    </row>
    <row r="2202" spans="1:13" x14ac:dyDescent="0.25">
      <c r="A2202" t="s">
        <v>2230</v>
      </c>
      <c r="B2202">
        <v>1990</v>
      </c>
      <c r="C2202">
        <f t="shared" si="137"/>
        <v>7</v>
      </c>
      <c r="D2202" t="str">
        <f t="shared" si="138"/>
        <v>13-7-1990</v>
      </c>
      <c r="E2202" t="s">
        <v>10</v>
      </c>
      <c r="F2202" s="14" t="str">
        <f t="shared" si="136"/>
        <v>13-Jul-1990</v>
      </c>
      <c r="G2202">
        <v>13</v>
      </c>
      <c r="H2202">
        <f t="shared" si="139"/>
        <v>32</v>
      </c>
      <c r="I2202">
        <v>3</v>
      </c>
      <c r="J2202" s="7">
        <v>38652.089999999997</v>
      </c>
      <c r="K2202" t="s">
        <v>11</v>
      </c>
      <c r="L2202" t="s">
        <v>11</v>
      </c>
      <c r="M2202" t="s">
        <v>41</v>
      </c>
    </row>
    <row r="2203" spans="1:13" x14ac:dyDescent="0.25">
      <c r="A2203" t="s">
        <v>2231</v>
      </c>
      <c r="B2203">
        <v>1986</v>
      </c>
      <c r="C2203">
        <f t="shared" si="137"/>
        <v>7</v>
      </c>
      <c r="D2203" t="str">
        <f t="shared" si="138"/>
        <v>20-7-1986</v>
      </c>
      <c r="E2203" t="s">
        <v>10</v>
      </c>
      <c r="F2203" s="14" t="str">
        <f t="shared" si="136"/>
        <v>20-Jul-1986</v>
      </c>
      <c r="G2203">
        <v>20</v>
      </c>
      <c r="H2203">
        <f t="shared" si="139"/>
        <v>36</v>
      </c>
      <c r="I2203">
        <v>1</v>
      </c>
      <c r="J2203" s="7">
        <v>38709.18</v>
      </c>
      <c r="K2203" t="s">
        <v>16</v>
      </c>
      <c r="L2203" t="s">
        <v>12</v>
      </c>
      <c r="M2203" t="s">
        <v>13</v>
      </c>
    </row>
    <row r="2204" spans="1:13" x14ac:dyDescent="0.25">
      <c r="A2204" t="s">
        <v>2381</v>
      </c>
      <c r="B2204">
        <v>1991</v>
      </c>
      <c r="C2204">
        <f t="shared" si="137"/>
        <v>11</v>
      </c>
      <c r="D2204" t="str">
        <f t="shared" si="138"/>
        <v>22-11-1991</v>
      </c>
      <c r="E2204" t="s">
        <v>15</v>
      </c>
      <c r="F2204" s="14" t="str">
        <f t="shared" si="136"/>
        <v>22-Nov-1991</v>
      </c>
      <c r="G2204">
        <v>22</v>
      </c>
      <c r="H2204">
        <f t="shared" si="139"/>
        <v>31</v>
      </c>
      <c r="I2204">
        <v>2</v>
      </c>
      <c r="J2204" s="7">
        <v>38711</v>
      </c>
      <c r="K2204" t="s">
        <v>16</v>
      </c>
      <c r="L2204" t="s">
        <v>12</v>
      </c>
      <c r="M2204" t="s">
        <v>41</v>
      </c>
    </row>
    <row r="2205" spans="1:13" x14ac:dyDescent="0.25">
      <c r="A2205" t="s">
        <v>2232</v>
      </c>
      <c r="B2205">
        <v>1991</v>
      </c>
      <c r="C2205">
        <f t="shared" si="137"/>
        <v>11</v>
      </c>
      <c r="D2205" t="str">
        <f t="shared" si="138"/>
        <v>2-11-1991</v>
      </c>
      <c r="E2205" t="s">
        <v>15</v>
      </c>
      <c r="F2205" s="14" t="str">
        <f t="shared" si="136"/>
        <v>2-Nov-1991</v>
      </c>
      <c r="G2205">
        <v>2</v>
      </c>
      <c r="H2205">
        <f t="shared" si="139"/>
        <v>31</v>
      </c>
      <c r="I2205">
        <v>2</v>
      </c>
      <c r="J2205" s="7">
        <v>38711</v>
      </c>
      <c r="K2205" t="s">
        <v>11</v>
      </c>
      <c r="L2205" t="s">
        <v>11</v>
      </c>
      <c r="M2205" t="s">
        <v>41</v>
      </c>
    </row>
    <row r="2206" spans="1:13" x14ac:dyDescent="0.25">
      <c r="A2206" t="s">
        <v>2233</v>
      </c>
      <c r="B2206">
        <v>1976</v>
      </c>
      <c r="C2206">
        <f t="shared" si="137"/>
        <v>6</v>
      </c>
      <c r="D2206" t="str">
        <f t="shared" si="138"/>
        <v>15-6-1976</v>
      </c>
      <c r="E2206" t="s">
        <v>18</v>
      </c>
      <c r="F2206" s="14" t="str">
        <f t="shared" si="136"/>
        <v>15-Jun-1976</v>
      </c>
      <c r="G2206">
        <v>15</v>
      </c>
      <c r="H2206">
        <f t="shared" si="139"/>
        <v>46</v>
      </c>
      <c r="I2206">
        <v>2</v>
      </c>
      <c r="J2206" s="7">
        <v>38740.120000000003</v>
      </c>
      <c r="K2206" t="s">
        <v>11</v>
      </c>
      <c r="L2206" t="s">
        <v>11</v>
      </c>
      <c r="M2206" t="s">
        <v>23</v>
      </c>
    </row>
    <row r="2207" spans="1:13" x14ac:dyDescent="0.25">
      <c r="A2207" t="s">
        <v>2234</v>
      </c>
      <c r="B2207">
        <v>1991</v>
      </c>
      <c r="C2207">
        <f t="shared" si="137"/>
        <v>11</v>
      </c>
      <c r="D2207" t="str">
        <f t="shared" si="138"/>
        <v>8-11-1991</v>
      </c>
      <c r="E2207" t="s">
        <v>15</v>
      </c>
      <c r="F2207" s="14" t="str">
        <f t="shared" si="136"/>
        <v>8-Nov-1991</v>
      </c>
      <c r="G2207">
        <v>8</v>
      </c>
      <c r="H2207">
        <f t="shared" si="139"/>
        <v>31</v>
      </c>
      <c r="I2207">
        <v>3</v>
      </c>
      <c r="J2207" s="7">
        <v>38746.36</v>
      </c>
      <c r="K2207" t="s">
        <v>16</v>
      </c>
      <c r="L2207" t="s">
        <v>11</v>
      </c>
      <c r="M2207" t="s">
        <v>23</v>
      </c>
    </row>
    <row r="2208" spans="1:13" x14ac:dyDescent="0.25">
      <c r="A2208" t="s">
        <v>2235</v>
      </c>
      <c r="B2208">
        <v>2004</v>
      </c>
      <c r="C2208">
        <f t="shared" si="137"/>
        <v>12</v>
      </c>
      <c r="D2208" t="str">
        <f t="shared" si="138"/>
        <v>5-12-2004</v>
      </c>
      <c r="E2208" t="s">
        <v>30</v>
      </c>
      <c r="F2208" s="14" t="str">
        <f t="shared" si="136"/>
        <v>5-Dec-2004</v>
      </c>
      <c r="G2208">
        <v>5</v>
      </c>
      <c r="H2208">
        <f t="shared" si="139"/>
        <v>18</v>
      </c>
      <c r="I2208">
        <v>0</v>
      </c>
      <c r="J2208" s="7">
        <v>38792.69</v>
      </c>
      <c r="K2208" t="s">
        <v>11</v>
      </c>
      <c r="L2208" t="s">
        <v>11</v>
      </c>
      <c r="M2208" t="s">
        <v>13</v>
      </c>
    </row>
    <row r="2209" spans="1:13" x14ac:dyDescent="0.25">
      <c r="A2209" t="s">
        <v>2236</v>
      </c>
      <c r="B2209">
        <v>1979</v>
      </c>
      <c r="C2209">
        <f t="shared" si="137"/>
        <v>12</v>
      </c>
      <c r="D2209" t="str">
        <f t="shared" si="138"/>
        <v>3-12-1979</v>
      </c>
      <c r="E2209" t="s">
        <v>30</v>
      </c>
      <c r="F2209" s="14" t="str">
        <f t="shared" si="136"/>
        <v>3-Dec-1979</v>
      </c>
      <c r="G2209">
        <v>3</v>
      </c>
      <c r="H2209">
        <f t="shared" si="139"/>
        <v>43</v>
      </c>
      <c r="I2209">
        <v>2</v>
      </c>
      <c r="J2209" s="7">
        <v>38836.980000000003</v>
      </c>
      <c r="K2209" t="s">
        <v>11</v>
      </c>
      <c r="L2209" t="s">
        <v>16</v>
      </c>
      <c r="M2209" t="s">
        <v>41</v>
      </c>
    </row>
    <row r="2210" spans="1:13" x14ac:dyDescent="0.25">
      <c r="A2210" t="s">
        <v>2237</v>
      </c>
      <c r="B2210">
        <v>1964</v>
      </c>
      <c r="C2210">
        <f t="shared" si="137"/>
        <v>6</v>
      </c>
      <c r="D2210" t="str">
        <f t="shared" si="138"/>
        <v>6-6-1964</v>
      </c>
      <c r="E2210" t="s">
        <v>18</v>
      </c>
      <c r="F2210" s="14" t="str">
        <f t="shared" si="136"/>
        <v>6-Jun-1964</v>
      </c>
      <c r="G2210">
        <v>6</v>
      </c>
      <c r="H2210">
        <f t="shared" si="139"/>
        <v>59</v>
      </c>
      <c r="I2210">
        <v>0</v>
      </c>
      <c r="J2210" s="7">
        <v>38869.25</v>
      </c>
      <c r="K2210" t="s">
        <v>11</v>
      </c>
      <c r="L2210" t="s">
        <v>11</v>
      </c>
      <c r="M2210" t="s">
        <v>41</v>
      </c>
    </row>
    <row r="2211" spans="1:13" x14ac:dyDescent="0.25">
      <c r="A2211" t="s">
        <v>2238</v>
      </c>
      <c r="B2211">
        <v>1967</v>
      </c>
      <c r="C2211">
        <f t="shared" si="137"/>
        <v>7</v>
      </c>
      <c r="D2211" t="str">
        <f t="shared" si="138"/>
        <v>30-7-1967</v>
      </c>
      <c r="E2211" t="s">
        <v>10</v>
      </c>
      <c r="F2211" s="14" t="str">
        <f t="shared" si="136"/>
        <v>30-Jul-1967</v>
      </c>
      <c r="G2211">
        <v>30</v>
      </c>
      <c r="H2211">
        <f t="shared" si="139"/>
        <v>55</v>
      </c>
      <c r="I2211">
        <v>0</v>
      </c>
      <c r="J2211" s="7">
        <v>38893.360000000001</v>
      </c>
      <c r="K2211" t="s">
        <v>16</v>
      </c>
      <c r="L2211" t="s">
        <v>11</v>
      </c>
      <c r="M2211" t="s">
        <v>41</v>
      </c>
    </row>
    <row r="2212" spans="1:13" x14ac:dyDescent="0.25">
      <c r="A2212" t="s">
        <v>2239</v>
      </c>
      <c r="B2212">
        <v>1987</v>
      </c>
      <c r="C2212">
        <f t="shared" si="137"/>
        <v>6</v>
      </c>
      <c r="D2212" t="str">
        <f t="shared" si="138"/>
        <v>16-6-1987</v>
      </c>
      <c r="E2212" t="s">
        <v>18</v>
      </c>
      <c r="F2212" s="14" t="str">
        <f t="shared" si="136"/>
        <v>16-Jun-1987</v>
      </c>
      <c r="G2212">
        <v>16</v>
      </c>
      <c r="H2212">
        <f t="shared" si="139"/>
        <v>35</v>
      </c>
      <c r="I2212">
        <v>3</v>
      </c>
      <c r="J2212" s="7">
        <v>38924.04</v>
      </c>
      <c r="K2212" t="s">
        <v>11</v>
      </c>
      <c r="L2212" t="s">
        <v>11</v>
      </c>
      <c r="M2212" t="s">
        <v>41</v>
      </c>
    </row>
    <row r="2213" spans="1:13" x14ac:dyDescent="0.25">
      <c r="A2213" t="s">
        <v>2240</v>
      </c>
      <c r="B2213">
        <v>1976</v>
      </c>
      <c r="C2213">
        <f t="shared" si="137"/>
        <v>12</v>
      </c>
      <c r="D2213" t="str">
        <f t="shared" si="138"/>
        <v>15-12-1976</v>
      </c>
      <c r="E2213" t="s">
        <v>30</v>
      </c>
      <c r="F2213" s="14" t="str">
        <f t="shared" si="136"/>
        <v>15-Dec-1976</v>
      </c>
      <c r="G2213">
        <v>15</v>
      </c>
      <c r="H2213">
        <f t="shared" si="139"/>
        <v>46</v>
      </c>
      <c r="I2213">
        <v>2</v>
      </c>
      <c r="J2213" s="7">
        <v>38932.559999999998</v>
      </c>
      <c r="K2213" t="s">
        <v>11</v>
      </c>
      <c r="L2213" t="s">
        <v>12</v>
      </c>
      <c r="M2213" t="s">
        <v>41</v>
      </c>
    </row>
    <row r="2214" spans="1:13" x14ac:dyDescent="0.25">
      <c r="A2214" t="s">
        <v>2241</v>
      </c>
      <c r="B2214">
        <v>1980</v>
      </c>
      <c r="C2214">
        <f t="shared" si="137"/>
        <v>9</v>
      </c>
      <c r="D2214" t="str">
        <f t="shared" si="138"/>
        <v>24-9-1980</v>
      </c>
      <c r="E2214" t="s">
        <v>20</v>
      </c>
      <c r="F2214" s="14" t="str">
        <f t="shared" si="136"/>
        <v>24-Sep-1980</v>
      </c>
      <c r="G2214">
        <v>24</v>
      </c>
      <c r="H2214">
        <f t="shared" si="139"/>
        <v>42</v>
      </c>
      <c r="I2214">
        <v>2</v>
      </c>
      <c r="J2214" s="7">
        <v>38947.43</v>
      </c>
      <c r="K2214" t="s">
        <v>11</v>
      </c>
      <c r="L2214" t="s">
        <v>12</v>
      </c>
      <c r="M2214" t="s">
        <v>41</v>
      </c>
    </row>
    <row r="2215" spans="1:13" x14ac:dyDescent="0.25">
      <c r="A2215" t="s">
        <v>2242</v>
      </c>
      <c r="B2215">
        <v>1978</v>
      </c>
      <c r="C2215">
        <f t="shared" si="137"/>
        <v>10</v>
      </c>
      <c r="D2215" t="str">
        <f t="shared" si="138"/>
        <v>12-10-1978</v>
      </c>
      <c r="E2215" t="s">
        <v>36</v>
      </c>
      <c r="F2215" s="14" t="str">
        <f t="shared" si="136"/>
        <v>12-Oct-1978</v>
      </c>
      <c r="G2215">
        <v>12</v>
      </c>
      <c r="H2215">
        <f t="shared" si="139"/>
        <v>44</v>
      </c>
      <c r="I2215">
        <v>2</v>
      </c>
      <c r="J2215" s="7">
        <v>38998.550000000003</v>
      </c>
      <c r="K2215" t="s">
        <v>16</v>
      </c>
      <c r="L2215" t="s">
        <v>16</v>
      </c>
      <c r="M2215" t="s">
        <v>41</v>
      </c>
    </row>
    <row r="2216" spans="1:13" x14ac:dyDescent="0.25">
      <c r="A2216" t="s">
        <v>2243</v>
      </c>
      <c r="B2216">
        <v>1985</v>
      </c>
      <c r="C2216">
        <f t="shared" si="137"/>
        <v>9</v>
      </c>
      <c r="D2216" t="str">
        <f t="shared" si="138"/>
        <v>20-9-1985</v>
      </c>
      <c r="E2216" t="s">
        <v>20</v>
      </c>
      <c r="F2216" s="14" t="str">
        <f t="shared" si="136"/>
        <v>20-Sep-1985</v>
      </c>
      <c r="G2216">
        <v>20</v>
      </c>
      <c r="H2216">
        <f t="shared" si="139"/>
        <v>37</v>
      </c>
      <c r="I2216">
        <v>1</v>
      </c>
      <c r="J2216" s="7">
        <v>39047.29</v>
      </c>
      <c r="K2216" t="s">
        <v>16</v>
      </c>
      <c r="L2216" t="s">
        <v>12</v>
      </c>
      <c r="M2216" t="s">
        <v>355</v>
      </c>
    </row>
    <row r="2217" spans="1:13" x14ac:dyDescent="0.25">
      <c r="A2217" t="s">
        <v>2244</v>
      </c>
      <c r="B2217">
        <v>1982</v>
      </c>
      <c r="C2217">
        <f t="shared" si="137"/>
        <v>8</v>
      </c>
      <c r="D2217" t="str">
        <f t="shared" si="138"/>
        <v>4-8-1982</v>
      </c>
      <c r="E2217" t="s">
        <v>34</v>
      </c>
      <c r="F2217" s="14" t="str">
        <f t="shared" si="136"/>
        <v>4-Aug-1982</v>
      </c>
      <c r="G2217">
        <v>4</v>
      </c>
      <c r="H2217">
        <f t="shared" si="139"/>
        <v>40</v>
      </c>
      <c r="I2217">
        <v>1</v>
      </c>
      <c r="J2217" s="7">
        <v>39125.33</v>
      </c>
      <c r="K2217" t="s">
        <v>16</v>
      </c>
      <c r="L2217" t="s">
        <v>16</v>
      </c>
      <c r="M2217" t="s">
        <v>167</v>
      </c>
    </row>
    <row r="2218" spans="1:13" x14ac:dyDescent="0.25">
      <c r="A2218" t="s">
        <v>2245</v>
      </c>
      <c r="B2218">
        <v>1962</v>
      </c>
      <c r="C2218">
        <f t="shared" si="137"/>
        <v>7</v>
      </c>
      <c r="D2218" t="str">
        <f t="shared" si="138"/>
        <v>7-7-1962</v>
      </c>
      <c r="E2218" t="s">
        <v>10</v>
      </c>
      <c r="F2218" s="14" t="str">
        <f t="shared" si="136"/>
        <v>7-Jul-1962</v>
      </c>
      <c r="G2218">
        <v>7</v>
      </c>
      <c r="H2218">
        <f t="shared" si="139"/>
        <v>60</v>
      </c>
      <c r="I2218">
        <v>0</v>
      </c>
      <c r="J2218" s="7">
        <v>39221.120000000003</v>
      </c>
      <c r="K2218" t="s">
        <v>11</v>
      </c>
      <c r="L2218" t="s">
        <v>16</v>
      </c>
      <c r="M2218" t="s">
        <v>41</v>
      </c>
    </row>
    <row r="2219" spans="1:13" x14ac:dyDescent="0.25">
      <c r="A2219" t="s">
        <v>2246</v>
      </c>
      <c r="B2219">
        <v>1992</v>
      </c>
      <c r="C2219">
        <f t="shared" si="137"/>
        <v>11</v>
      </c>
      <c r="D2219" t="str">
        <f t="shared" si="138"/>
        <v>30-11-1992</v>
      </c>
      <c r="E2219" t="s">
        <v>15</v>
      </c>
      <c r="F2219" s="14" t="str">
        <f t="shared" si="136"/>
        <v>30-Nov-1992</v>
      </c>
      <c r="G2219">
        <v>30</v>
      </c>
      <c r="H2219">
        <f t="shared" si="139"/>
        <v>30</v>
      </c>
      <c r="I2219">
        <v>2</v>
      </c>
      <c r="J2219" s="7">
        <v>39241.440000000002</v>
      </c>
      <c r="K2219" t="s">
        <v>16</v>
      </c>
      <c r="L2219" t="s">
        <v>12</v>
      </c>
      <c r="M2219" t="s">
        <v>41</v>
      </c>
    </row>
    <row r="2220" spans="1:13" x14ac:dyDescent="0.25">
      <c r="A2220" t="s">
        <v>2247</v>
      </c>
      <c r="B2220">
        <v>1982</v>
      </c>
      <c r="C2220">
        <f t="shared" si="137"/>
        <v>8</v>
      </c>
      <c r="D2220" t="str">
        <f t="shared" si="138"/>
        <v>16-8-1982</v>
      </c>
      <c r="E2220" t="s">
        <v>34</v>
      </c>
      <c r="F2220" s="14" t="str">
        <f t="shared" si="136"/>
        <v>16-Aug-1982</v>
      </c>
      <c r="G2220">
        <v>16</v>
      </c>
      <c r="H2220">
        <f t="shared" si="139"/>
        <v>40</v>
      </c>
      <c r="I2220">
        <v>3</v>
      </c>
      <c r="J2220" s="7">
        <v>39315.279999999999</v>
      </c>
      <c r="K2220" t="s">
        <v>11</v>
      </c>
      <c r="L2220" t="s">
        <v>12</v>
      </c>
      <c r="M2220" t="s">
        <v>41</v>
      </c>
    </row>
    <row r="2221" spans="1:13" x14ac:dyDescent="0.25">
      <c r="A2221" t="s">
        <v>2248</v>
      </c>
      <c r="B2221">
        <v>1978</v>
      </c>
      <c r="C2221">
        <f t="shared" si="137"/>
        <v>8</v>
      </c>
      <c r="D2221" t="str">
        <f t="shared" si="138"/>
        <v>5-8-1978</v>
      </c>
      <c r="E2221" t="s">
        <v>34</v>
      </c>
      <c r="F2221" s="14" t="str">
        <f t="shared" si="136"/>
        <v>5-Aug-1978</v>
      </c>
      <c r="G2221">
        <v>5</v>
      </c>
      <c r="H2221">
        <f t="shared" si="139"/>
        <v>44</v>
      </c>
      <c r="I2221">
        <v>2</v>
      </c>
      <c r="J2221" s="7">
        <v>39352.6</v>
      </c>
      <c r="K2221" t="s">
        <v>11</v>
      </c>
      <c r="L2221" t="s">
        <v>12</v>
      </c>
      <c r="M2221" t="s">
        <v>41</v>
      </c>
    </row>
    <row r="2222" spans="1:13" x14ac:dyDescent="0.25">
      <c r="A2222" t="s">
        <v>2249</v>
      </c>
      <c r="B2222">
        <v>1966</v>
      </c>
      <c r="C2222">
        <f t="shared" si="137"/>
        <v>6</v>
      </c>
      <c r="D2222" t="str">
        <f t="shared" si="138"/>
        <v>24-6-1966</v>
      </c>
      <c r="E2222" t="s">
        <v>18</v>
      </c>
      <c r="F2222" s="14" t="str">
        <f t="shared" si="136"/>
        <v>24-Jun-1966</v>
      </c>
      <c r="G2222">
        <v>24</v>
      </c>
      <c r="H2222">
        <f t="shared" si="139"/>
        <v>56</v>
      </c>
      <c r="I2222">
        <v>0</v>
      </c>
      <c r="J2222" s="7">
        <v>39396.86</v>
      </c>
      <c r="K2222" t="s">
        <v>11</v>
      </c>
      <c r="L2222" t="s">
        <v>11</v>
      </c>
      <c r="M2222" t="s">
        <v>41</v>
      </c>
    </row>
    <row r="2223" spans="1:13" x14ac:dyDescent="0.25">
      <c r="A2223" t="s">
        <v>2250</v>
      </c>
      <c r="B2223">
        <v>1978</v>
      </c>
      <c r="C2223">
        <f t="shared" si="137"/>
        <v>7</v>
      </c>
      <c r="D2223" t="str">
        <f t="shared" si="138"/>
        <v>12-7-1978</v>
      </c>
      <c r="E2223" t="s">
        <v>10</v>
      </c>
      <c r="F2223" s="14" t="str">
        <f t="shared" si="136"/>
        <v>12-Jul-1978</v>
      </c>
      <c r="G2223">
        <v>12</v>
      </c>
      <c r="H2223">
        <f t="shared" si="139"/>
        <v>44</v>
      </c>
      <c r="I2223">
        <v>1</v>
      </c>
      <c r="J2223" s="7">
        <v>39556.49</v>
      </c>
      <c r="K2223" t="s">
        <v>16</v>
      </c>
      <c r="L2223" t="s">
        <v>11</v>
      </c>
      <c r="M2223" t="s">
        <v>163</v>
      </c>
    </row>
    <row r="2224" spans="1:13" x14ac:dyDescent="0.25">
      <c r="A2224" t="s">
        <v>2251</v>
      </c>
      <c r="B2224">
        <v>1981</v>
      </c>
      <c r="C2224">
        <f t="shared" si="137"/>
        <v>7</v>
      </c>
      <c r="D2224" t="str">
        <f t="shared" si="138"/>
        <v>5-7-1981</v>
      </c>
      <c r="E2224" t="s">
        <v>10</v>
      </c>
      <c r="F2224" s="14" t="str">
        <f t="shared" si="136"/>
        <v>5-Jul-1981</v>
      </c>
      <c r="G2224">
        <v>5</v>
      </c>
      <c r="H2224">
        <f t="shared" si="139"/>
        <v>41</v>
      </c>
      <c r="I2224">
        <v>3</v>
      </c>
      <c r="J2224" s="7">
        <v>39597.410000000003</v>
      </c>
      <c r="K2224" t="s">
        <v>16</v>
      </c>
      <c r="L2224" t="s">
        <v>11</v>
      </c>
      <c r="M2224" t="s">
        <v>355</v>
      </c>
    </row>
    <row r="2225" spans="1:13" x14ac:dyDescent="0.25">
      <c r="A2225" t="s">
        <v>2252</v>
      </c>
      <c r="B2225">
        <v>1995</v>
      </c>
      <c r="C2225">
        <f t="shared" si="137"/>
        <v>8</v>
      </c>
      <c r="D2225" t="str">
        <f t="shared" si="138"/>
        <v>7-8-1995</v>
      </c>
      <c r="E2225" t="s">
        <v>34</v>
      </c>
      <c r="F2225" s="14" t="str">
        <f t="shared" si="136"/>
        <v>7-Aug-1995</v>
      </c>
      <c r="G2225">
        <v>7</v>
      </c>
      <c r="H2225">
        <f t="shared" si="139"/>
        <v>27</v>
      </c>
      <c r="I2225">
        <v>0</v>
      </c>
      <c r="J2225" s="7">
        <v>39611.760000000002</v>
      </c>
      <c r="K2225" t="s">
        <v>16</v>
      </c>
      <c r="L2225" t="s">
        <v>12</v>
      </c>
      <c r="M2225" t="s">
        <v>13</v>
      </c>
    </row>
    <row r="2226" spans="1:13" x14ac:dyDescent="0.25">
      <c r="A2226" t="s">
        <v>2253</v>
      </c>
      <c r="B2226">
        <v>1977</v>
      </c>
      <c r="C2226">
        <f t="shared" si="137"/>
        <v>12</v>
      </c>
      <c r="D2226" t="str">
        <f t="shared" si="138"/>
        <v>17-12-1977</v>
      </c>
      <c r="E2226" t="s">
        <v>30</v>
      </c>
      <c r="F2226" s="14" t="str">
        <f t="shared" si="136"/>
        <v>17-Dec-1977</v>
      </c>
      <c r="G2226">
        <v>17</v>
      </c>
      <c r="H2226">
        <f t="shared" si="139"/>
        <v>45</v>
      </c>
      <c r="I2226">
        <v>2</v>
      </c>
      <c r="J2226" s="7">
        <v>39670.44</v>
      </c>
      <c r="K2226" t="s">
        <v>11</v>
      </c>
      <c r="L2226" t="s">
        <v>16</v>
      </c>
      <c r="M2226" t="s">
        <v>23</v>
      </c>
    </row>
    <row r="2227" spans="1:13" x14ac:dyDescent="0.25">
      <c r="A2227" t="s">
        <v>2254</v>
      </c>
      <c r="B2227">
        <v>1968</v>
      </c>
      <c r="C2227">
        <f t="shared" si="137"/>
        <v>9</v>
      </c>
      <c r="D2227" t="str">
        <f t="shared" si="138"/>
        <v>29-9-1968</v>
      </c>
      <c r="E2227" t="s">
        <v>20</v>
      </c>
      <c r="F2227" s="14" t="str">
        <f t="shared" si="136"/>
        <v>29-Sep-1968</v>
      </c>
      <c r="G2227">
        <v>29</v>
      </c>
      <c r="H2227">
        <f t="shared" si="139"/>
        <v>54</v>
      </c>
      <c r="I2227">
        <v>0</v>
      </c>
      <c r="J2227" s="7">
        <v>39721.93</v>
      </c>
      <c r="K2227" t="s">
        <v>11</v>
      </c>
      <c r="L2227" t="s">
        <v>11</v>
      </c>
      <c r="M2227" t="s">
        <v>41</v>
      </c>
    </row>
    <row r="2228" spans="1:13" x14ac:dyDescent="0.25">
      <c r="A2228" t="s">
        <v>2255</v>
      </c>
      <c r="B2228">
        <v>2003</v>
      </c>
      <c r="C2228">
        <f t="shared" si="137"/>
        <v>7</v>
      </c>
      <c r="D2228" t="str">
        <f t="shared" si="138"/>
        <v>16-7-2003</v>
      </c>
      <c r="E2228" t="s">
        <v>10</v>
      </c>
      <c r="F2228" s="14" t="str">
        <f t="shared" si="136"/>
        <v>16-Jul-2003</v>
      </c>
      <c r="G2228">
        <v>16</v>
      </c>
      <c r="H2228">
        <f t="shared" si="139"/>
        <v>19</v>
      </c>
      <c r="I2228">
        <v>0</v>
      </c>
      <c r="J2228" s="7">
        <v>39722.75</v>
      </c>
      <c r="K2228" t="s">
        <v>16</v>
      </c>
      <c r="L2228" t="s">
        <v>16</v>
      </c>
      <c r="M2228" t="s">
        <v>13</v>
      </c>
    </row>
    <row r="2229" spans="1:13" x14ac:dyDescent="0.25">
      <c r="A2229" t="s">
        <v>2256</v>
      </c>
      <c r="B2229">
        <v>1977</v>
      </c>
      <c r="C2229">
        <f t="shared" si="137"/>
        <v>8</v>
      </c>
      <c r="D2229" t="str">
        <f t="shared" si="138"/>
        <v>12-8-1977</v>
      </c>
      <c r="E2229" t="s">
        <v>34</v>
      </c>
      <c r="F2229" s="14" t="str">
        <f t="shared" si="136"/>
        <v>12-Aug-1977</v>
      </c>
      <c r="G2229">
        <v>12</v>
      </c>
      <c r="H2229">
        <f t="shared" si="139"/>
        <v>45</v>
      </c>
      <c r="I2229">
        <v>1</v>
      </c>
      <c r="J2229" s="7">
        <v>39725.519999999997</v>
      </c>
      <c r="K2229" t="s">
        <v>11</v>
      </c>
      <c r="L2229" t="s">
        <v>16</v>
      </c>
      <c r="M2229" t="s">
        <v>23</v>
      </c>
    </row>
    <row r="2230" spans="1:13" x14ac:dyDescent="0.25">
      <c r="A2230" t="s">
        <v>2257</v>
      </c>
      <c r="B2230">
        <v>1973</v>
      </c>
      <c r="C2230">
        <f t="shared" si="137"/>
        <v>12</v>
      </c>
      <c r="D2230" t="str">
        <f t="shared" si="138"/>
        <v>17-12-1973</v>
      </c>
      <c r="E2230" t="s">
        <v>30</v>
      </c>
      <c r="F2230" s="14" t="str">
        <f t="shared" si="136"/>
        <v>17-Dec-1973</v>
      </c>
      <c r="G2230">
        <v>17</v>
      </c>
      <c r="H2230">
        <f t="shared" si="139"/>
        <v>49</v>
      </c>
      <c r="I2230">
        <v>0</v>
      </c>
      <c r="J2230" s="7">
        <v>39727.61</v>
      </c>
      <c r="K2230" t="s">
        <v>16</v>
      </c>
      <c r="L2230" t="s">
        <v>11</v>
      </c>
      <c r="M2230" t="s">
        <v>41</v>
      </c>
    </row>
    <row r="2231" spans="1:13" x14ac:dyDescent="0.25">
      <c r="A2231" t="s">
        <v>2258</v>
      </c>
      <c r="B2231">
        <v>1987</v>
      </c>
      <c r="C2231">
        <f t="shared" si="137"/>
        <v>7</v>
      </c>
      <c r="D2231" t="str">
        <f t="shared" si="138"/>
        <v>24-7-1987</v>
      </c>
      <c r="E2231" t="s">
        <v>10</v>
      </c>
      <c r="F2231" s="14" t="str">
        <f t="shared" si="136"/>
        <v>24-Jul-1987</v>
      </c>
      <c r="G2231">
        <v>24</v>
      </c>
      <c r="H2231">
        <f t="shared" si="139"/>
        <v>35</v>
      </c>
      <c r="I2231">
        <v>1</v>
      </c>
      <c r="J2231" s="7">
        <v>39774.28</v>
      </c>
      <c r="K2231" t="s">
        <v>16</v>
      </c>
      <c r="L2231" t="s">
        <v>16</v>
      </c>
      <c r="M2231" t="s">
        <v>275</v>
      </c>
    </row>
    <row r="2232" spans="1:13" x14ac:dyDescent="0.25">
      <c r="A2232" t="s">
        <v>2259</v>
      </c>
      <c r="B2232">
        <v>1985</v>
      </c>
      <c r="C2232">
        <f t="shared" si="137"/>
        <v>7</v>
      </c>
      <c r="D2232" t="str">
        <f t="shared" si="138"/>
        <v>17-7-1985</v>
      </c>
      <c r="E2232" t="s">
        <v>10</v>
      </c>
      <c r="F2232" s="14" t="str">
        <f t="shared" si="136"/>
        <v>17-Jul-1985</v>
      </c>
      <c r="G2232">
        <v>17</v>
      </c>
      <c r="H2232">
        <f t="shared" si="139"/>
        <v>37</v>
      </c>
      <c r="I2232">
        <v>2</v>
      </c>
      <c r="J2232" s="7">
        <v>39836.519999999997</v>
      </c>
      <c r="K2232" t="s">
        <v>11</v>
      </c>
      <c r="L2232" t="s">
        <v>16</v>
      </c>
      <c r="M2232" t="s">
        <v>41</v>
      </c>
    </row>
    <row r="2233" spans="1:13" x14ac:dyDescent="0.25">
      <c r="A2233" t="s">
        <v>2260</v>
      </c>
      <c r="B2233">
        <v>1983</v>
      </c>
      <c r="C2233">
        <f t="shared" si="137"/>
        <v>6</v>
      </c>
      <c r="D2233" t="str">
        <f t="shared" si="138"/>
        <v>1-6-1983</v>
      </c>
      <c r="E2233" t="s">
        <v>18</v>
      </c>
      <c r="F2233" s="14" t="str">
        <f t="shared" si="136"/>
        <v>1-Jun-1983</v>
      </c>
      <c r="G2233">
        <v>1</v>
      </c>
      <c r="H2233">
        <f t="shared" si="139"/>
        <v>40</v>
      </c>
      <c r="I2233">
        <v>3</v>
      </c>
      <c r="J2233" s="7">
        <v>39865.699999999997</v>
      </c>
      <c r="K2233" t="s">
        <v>11</v>
      </c>
      <c r="L2233" t="s">
        <v>11</v>
      </c>
      <c r="M2233" t="s">
        <v>41</v>
      </c>
    </row>
    <row r="2234" spans="1:13" x14ac:dyDescent="0.25">
      <c r="A2234" t="s">
        <v>2261</v>
      </c>
      <c r="B2234">
        <v>1985</v>
      </c>
      <c r="C2234">
        <f t="shared" si="137"/>
        <v>8</v>
      </c>
      <c r="D2234" t="str">
        <f t="shared" si="138"/>
        <v>22-8-1985</v>
      </c>
      <c r="E2234" t="s">
        <v>34</v>
      </c>
      <c r="F2234" s="14" t="str">
        <f t="shared" si="136"/>
        <v>22-Aug-1985</v>
      </c>
      <c r="G2234">
        <v>22</v>
      </c>
      <c r="H2234">
        <f t="shared" si="139"/>
        <v>37</v>
      </c>
      <c r="I2234">
        <v>1</v>
      </c>
      <c r="J2234" s="7">
        <v>39871.699999999997</v>
      </c>
      <c r="K2234" t="s">
        <v>16</v>
      </c>
      <c r="L2234" t="s">
        <v>11</v>
      </c>
      <c r="M2234" t="s">
        <v>13</v>
      </c>
    </row>
    <row r="2235" spans="1:13" x14ac:dyDescent="0.25">
      <c r="A2235" t="s">
        <v>2262</v>
      </c>
      <c r="B2235">
        <v>1975</v>
      </c>
      <c r="C2235">
        <f t="shared" si="137"/>
        <v>12</v>
      </c>
      <c r="D2235" t="str">
        <f t="shared" si="138"/>
        <v>2-12-1975</v>
      </c>
      <c r="E2235" t="s">
        <v>30</v>
      </c>
      <c r="F2235" s="14" t="str">
        <f t="shared" si="136"/>
        <v>2-Dec-1975</v>
      </c>
      <c r="G2235">
        <v>2</v>
      </c>
      <c r="H2235">
        <f t="shared" si="139"/>
        <v>47</v>
      </c>
      <c r="I2235">
        <v>1</v>
      </c>
      <c r="J2235" s="7">
        <v>39963.120000000003</v>
      </c>
      <c r="K2235" t="s">
        <v>11</v>
      </c>
      <c r="L2235" t="s">
        <v>11</v>
      </c>
      <c r="M2235" t="s">
        <v>41</v>
      </c>
    </row>
    <row r="2236" spans="1:13" x14ac:dyDescent="0.25">
      <c r="A2236" t="s">
        <v>2263</v>
      </c>
      <c r="B2236">
        <v>1987</v>
      </c>
      <c r="C2236">
        <f t="shared" si="137"/>
        <v>8</v>
      </c>
      <c r="D2236" t="str">
        <f t="shared" si="138"/>
        <v>8-8-1987</v>
      </c>
      <c r="E2236" t="s">
        <v>34</v>
      </c>
      <c r="F2236" s="14" t="str">
        <f t="shared" si="136"/>
        <v>8-Aug-1987</v>
      </c>
      <c r="G2236">
        <v>8</v>
      </c>
      <c r="H2236">
        <f t="shared" si="139"/>
        <v>35</v>
      </c>
      <c r="I2236">
        <v>3</v>
      </c>
      <c r="J2236" s="7">
        <v>39983.43</v>
      </c>
      <c r="K2236" t="s">
        <v>11</v>
      </c>
      <c r="L2236" t="s">
        <v>12</v>
      </c>
      <c r="M2236" t="s">
        <v>23</v>
      </c>
    </row>
    <row r="2237" spans="1:13" x14ac:dyDescent="0.25">
      <c r="A2237" t="s">
        <v>2264</v>
      </c>
      <c r="B2237">
        <v>1982</v>
      </c>
      <c r="C2237">
        <f t="shared" si="137"/>
        <v>12</v>
      </c>
      <c r="D2237" t="str">
        <f t="shared" si="138"/>
        <v>25-12-1982</v>
      </c>
      <c r="E2237" t="s">
        <v>30</v>
      </c>
      <c r="F2237" s="14" t="str">
        <f t="shared" si="136"/>
        <v>25-Dec-1982</v>
      </c>
      <c r="G2237">
        <v>25</v>
      </c>
      <c r="H2237">
        <f t="shared" si="139"/>
        <v>40</v>
      </c>
      <c r="I2237">
        <v>2</v>
      </c>
      <c r="J2237" s="7">
        <v>40003.33</v>
      </c>
      <c r="K2237" t="s">
        <v>16</v>
      </c>
      <c r="L2237" t="s">
        <v>16</v>
      </c>
      <c r="M2237" t="s">
        <v>23</v>
      </c>
    </row>
    <row r="2238" spans="1:13" x14ac:dyDescent="0.25">
      <c r="A2238" t="s">
        <v>2265</v>
      </c>
      <c r="B2238">
        <v>1978</v>
      </c>
      <c r="C2238">
        <f t="shared" si="137"/>
        <v>12</v>
      </c>
      <c r="D2238" t="str">
        <f t="shared" si="138"/>
        <v>20-12-1978</v>
      </c>
      <c r="E2238" t="s">
        <v>30</v>
      </c>
      <c r="F2238" s="14" t="str">
        <f t="shared" si="136"/>
        <v>20-Dec-1978</v>
      </c>
      <c r="G2238">
        <v>20</v>
      </c>
      <c r="H2238">
        <f t="shared" si="139"/>
        <v>44</v>
      </c>
      <c r="I2238">
        <v>2</v>
      </c>
      <c r="J2238" s="7">
        <v>40054.730000000003</v>
      </c>
      <c r="K2238" t="s">
        <v>16</v>
      </c>
      <c r="L2238" t="s">
        <v>12</v>
      </c>
      <c r="M2238" t="s">
        <v>41</v>
      </c>
    </row>
    <row r="2239" spans="1:13" x14ac:dyDescent="0.25">
      <c r="A2239" t="s">
        <v>2266</v>
      </c>
      <c r="B2239">
        <v>1966</v>
      </c>
      <c r="C2239">
        <f t="shared" si="137"/>
        <v>8</v>
      </c>
      <c r="D2239" t="str">
        <f t="shared" si="138"/>
        <v>12-8-1966</v>
      </c>
      <c r="E2239" t="s">
        <v>34</v>
      </c>
      <c r="F2239" s="14" t="str">
        <f t="shared" si="136"/>
        <v>12-Aug-1966</v>
      </c>
      <c r="G2239">
        <v>12</v>
      </c>
      <c r="H2239">
        <f t="shared" si="139"/>
        <v>56</v>
      </c>
      <c r="I2239">
        <v>0</v>
      </c>
      <c r="J2239" s="7">
        <v>40069.440000000002</v>
      </c>
      <c r="K2239" t="s">
        <v>16</v>
      </c>
      <c r="L2239" t="s">
        <v>12</v>
      </c>
      <c r="M2239" t="s">
        <v>41</v>
      </c>
    </row>
    <row r="2240" spans="1:13" x14ac:dyDescent="0.25">
      <c r="A2240" t="s">
        <v>2267</v>
      </c>
      <c r="B2240">
        <v>1983</v>
      </c>
      <c r="C2240">
        <f t="shared" si="137"/>
        <v>10</v>
      </c>
      <c r="D2240" t="str">
        <f t="shared" si="138"/>
        <v>14-10-1983</v>
      </c>
      <c r="E2240" t="s">
        <v>36</v>
      </c>
      <c r="F2240" s="14" t="str">
        <f t="shared" si="136"/>
        <v>14-Oct-1983</v>
      </c>
      <c r="G2240">
        <v>14</v>
      </c>
      <c r="H2240">
        <f t="shared" si="139"/>
        <v>39</v>
      </c>
      <c r="I2240">
        <v>2</v>
      </c>
      <c r="J2240" s="7">
        <v>40103.89</v>
      </c>
      <c r="K2240" t="s">
        <v>16</v>
      </c>
      <c r="L2240" t="s">
        <v>11</v>
      </c>
      <c r="M2240" t="s">
        <v>41</v>
      </c>
    </row>
    <row r="2241" spans="1:13" x14ac:dyDescent="0.25">
      <c r="A2241" t="s">
        <v>2268</v>
      </c>
      <c r="B2241">
        <v>1985</v>
      </c>
      <c r="C2241">
        <f t="shared" si="137"/>
        <v>10</v>
      </c>
      <c r="D2241" t="str">
        <f t="shared" si="138"/>
        <v>21-10-1985</v>
      </c>
      <c r="E2241" t="s">
        <v>36</v>
      </c>
      <c r="F2241" s="14" t="str">
        <f t="shared" si="136"/>
        <v>21-Oct-1985</v>
      </c>
      <c r="G2241">
        <v>21</v>
      </c>
      <c r="H2241">
        <f t="shared" si="139"/>
        <v>37</v>
      </c>
      <c r="I2241">
        <v>4</v>
      </c>
      <c r="J2241" s="7">
        <v>40182.25</v>
      </c>
      <c r="K2241" t="s">
        <v>16</v>
      </c>
      <c r="L2241" t="s">
        <v>11</v>
      </c>
      <c r="M2241" t="s">
        <v>41</v>
      </c>
    </row>
    <row r="2242" spans="1:13" x14ac:dyDescent="0.25">
      <c r="A2242" t="s">
        <v>2269</v>
      </c>
      <c r="B2242">
        <v>1979</v>
      </c>
      <c r="C2242">
        <f t="shared" si="137"/>
        <v>8</v>
      </c>
      <c r="D2242" t="str">
        <f t="shared" si="138"/>
        <v>18-8-1979</v>
      </c>
      <c r="E2242" t="s">
        <v>34</v>
      </c>
      <c r="F2242" s="14" t="str">
        <f t="shared" ref="F2242:F2305" si="140">CONCATENATE(G2242,"-",E2242,"-",B2242)</f>
        <v>18-Aug-1979</v>
      </c>
      <c r="G2242">
        <v>18</v>
      </c>
      <c r="H2242">
        <f t="shared" si="139"/>
        <v>43</v>
      </c>
      <c r="I2242">
        <v>2</v>
      </c>
      <c r="J2242" s="7">
        <v>40204.83</v>
      </c>
      <c r="K2242" t="s">
        <v>16</v>
      </c>
      <c r="L2242" t="s">
        <v>12</v>
      </c>
      <c r="M2242" t="s">
        <v>23</v>
      </c>
    </row>
    <row r="2243" spans="1:13" x14ac:dyDescent="0.25">
      <c r="A2243" t="s">
        <v>2270</v>
      </c>
      <c r="B2243">
        <v>1981</v>
      </c>
      <c r="C2243">
        <f t="shared" ref="C2243:C2306" si="141">MONTH(DATEVALUE(F2243))</f>
        <v>7</v>
      </c>
      <c r="D2243" t="str">
        <f t="shared" ref="D2243:D2306" si="142">CONCATENATE(G2243,"-",C2243,"-",B2243)</f>
        <v>28-7-1981</v>
      </c>
      <c r="E2243" t="s">
        <v>10</v>
      </c>
      <c r="F2243" s="14" t="str">
        <f t="shared" si="140"/>
        <v>28-Jul-1981</v>
      </c>
      <c r="G2243">
        <v>28</v>
      </c>
      <c r="H2243">
        <f t="shared" si="139"/>
        <v>41</v>
      </c>
      <c r="I2243">
        <v>1</v>
      </c>
      <c r="J2243" s="7">
        <v>40208.559999999998</v>
      </c>
      <c r="K2243" t="s">
        <v>16</v>
      </c>
      <c r="L2243" t="s">
        <v>11</v>
      </c>
      <c r="M2243" t="s">
        <v>41</v>
      </c>
    </row>
    <row r="2244" spans="1:13" x14ac:dyDescent="0.25">
      <c r="A2244" t="s">
        <v>2271</v>
      </c>
      <c r="B2244">
        <v>1981</v>
      </c>
      <c r="C2244">
        <f t="shared" si="141"/>
        <v>10</v>
      </c>
      <c r="D2244" t="str">
        <f t="shared" si="142"/>
        <v>4-10-1981</v>
      </c>
      <c r="E2244" t="s">
        <v>36</v>
      </c>
      <c r="F2244" s="14" t="str">
        <f t="shared" si="140"/>
        <v>4-Oct-1981</v>
      </c>
      <c r="G2244">
        <v>4</v>
      </c>
      <c r="H2244">
        <f t="shared" si="139"/>
        <v>41</v>
      </c>
      <c r="I2244">
        <v>1</v>
      </c>
      <c r="J2244" s="7">
        <v>40273.65</v>
      </c>
      <c r="K2244" t="s">
        <v>16</v>
      </c>
      <c r="L2244" t="s">
        <v>12</v>
      </c>
      <c r="M2244" t="s">
        <v>13</v>
      </c>
    </row>
    <row r="2245" spans="1:13" x14ac:dyDescent="0.25">
      <c r="A2245" t="s">
        <v>2272</v>
      </c>
      <c r="B2245">
        <v>1977</v>
      </c>
      <c r="C2245">
        <f t="shared" si="141"/>
        <v>6</v>
      </c>
      <c r="D2245" t="str">
        <f t="shared" si="142"/>
        <v>27-6-1977</v>
      </c>
      <c r="E2245" t="s">
        <v>18</v>
      </c>
      <c r="F2245" s="14" t="str">
        <f t="shared" si="140"/>
        <v>27-Jun-1977</v>
      </c>
      <c r="G2245">
        <v>27</v>
      </c>
      <c r="H2245">
        <f t="shared" ref="H2245:H2308" si="143">DATEDIF(F2245,$P$2,"Y")</f>
        <v>45</v>
      </c>
      <c r="I2245">
        <v>2</v>
      </c>
      <c r="J2245" s="7">
        <v>40284.379999999997</v>
      </c>
      <c r="K2245" t="s">
        <v>16</v>
      </c>
      <c r="L2245" t="s">
        <v>12</v>
      </c>
      <c r="M2245" t="s">
        <v>23</v>
      </c>
    </row>
    <row r="2246" spans="1:13" x14ac:dyDescent="0.25">
      <c r="A2246" t="s">
        <v>2273</v>
      </c>
      <c r="B2246">
        <v>1962</v>
      </c>
      <c r="C2246">
        <f t="shared" si="141"/>
        <v>9</v>
      </c>
      <c r="D2246" t="str">
        <f t="shared" si="142"/>
        <v>4-9-1962</v>
      </c>
      <c r="E2246" t="s">
        <v>20</v>
      </c>
      <c r="F2246" s="14" t="str">
        <f t="shared" si="140"/>
        <v>4-Sep-1962</v>
      </c>
      <c r="G2246">
        <v>4</v>
      </c>
      <c r="H2246">
        <f t="shared" si="143"/>
        <v>60</v>
      </c>
      <c r="I2246">
        <v>0</v>
      </c>
      <c r="J2246" s="7">
        <v>40309.93</v>
      </c>
      <c r="K2246" t="s">
        <v>16</v>
      </c>
      <c r="L2246" t="s">
        <v>12</v>
      </c>
      <c r="M2246" t="s">
        <v>41</v>
      </c>
    </row>
    <row r="2247" spans="1:13" x14ac:dyDescent="0.25">
      <c r="A2247" t="s">
        <v>2274</v>
      </c>
      <c r="B2247">
        <v>1966</v>
      </c>
      <c r="C2247">
        <f t="shared" si="141"/>
        <v>8</v>
      </c>
      <c r="D2247" t="str">
        <f t="shared" si="142"/>
        <v>12-8-1966</v>
      </c>
      <c r="E2247" t="s">
        <v>34</v>
      </c>
      <c r="F2247" s="14" t="str">
        <f t="shared" si="140"/>
        <v>12-Aug-1966</v>
      </c>
      <c r="G2247">
        <v>12</v>
      </c>
      <c r="H2247">
        <f t="shared" si="143"/>
        <v>56</v>
      </c>
      <c r="I2247">
        <v>0</v>
      </c>
      <c r="J2247" s="7">
        <v>40373.74</v>
      </c>
      <c r="K2247" t="s">
        <v>16</v>
      </c>
      <c r="L2247" t="s">
        <v>12</v>
      </c>
      <c r="M2247" t="s">
        <v>41</v>
      </c>
    </row>
    <row r="2248" spans="1:13" x14ac:dyDescent="0.25">
      <c r="A2248" t="s">
        <v>2275</v>
      </c>
      <c r="B2248">
        <v>1985</v>
      </c>
      <c r="C2248">
        <f t="shared" si="141"/>
        <v>11</v>
      </c>
      <c r="D2248" t="str">
        <f t="shared" si="142"/>
        <v>3-11-1985</v>
      </c>
      <c r="E2248" t="s">
        <v>15</v>
      </c>
      <c r="F2248" s="14" t="str">
        <f t="shared" si="140"/>
        <v>3-Nov-1985</v>
      </c>
      <c r="G2248">
        <v>3</v>
      </c>
      <c r="H2248">
        <f t="shared" si="143"/>
        <v>37</v>
      </c>
      <c r="I2248">
        <v>0</v>
      </c>
      <c r="J2248" s="7">
        <v>40419.019999999997</v>
      </c>
      <c r="K2248" t="s">
        <v>16</v>
      </c>
      <c r="L2248" t="s">
        <v>11</v>
      </c>
      <c r="M2248" t="s">
        <v>13</v>
      </c>
    </row>
    <row r="2249" spans="1:13" x14ac:dyDescent="0.25">
      <c r="A2249" t="s">
        <v>2276</v>
      </c>
      <c r="B2249">
        <v>1975</v>
      </c>
      <c r="C2249">
        <f t="shared" si="141"/>
        <v>7</v>
      </c>
      <c r="D2249" t="str">
        <f t="shared" si="142"/>
        <v>10-7-1975</v>
      </c>
      <c r="E2249" t="s">
        <v>10</v>
      </c>
      <c r="F2249" s="14" t="str">
        <f t="shared" si="140"/>
        <v>10-Jul-1975</v>
      </c>
      <c r="G2249">
        <v>10</v>
      </c>
      <c r="H2249">
        <f t="shared" si="143"/>
        <v>47</v>
      </c>
      <c r="I2249">
        <v>1</v>
      </c>
      <c r="J2249" s="7">
        <v>40590.550000000003</v>
      </c>
      <c r="K2249" t="s">
        <v>16</v>
      </c>
      <c r="L2249" t="s">
        <v>12</v>
      </c>
      <c r="M2249" t="s">
        <v>23</v>
      </c>
    </row>
    <row r="2250" spans="1:13" x14ac:dyDescent="0.25">
      <c r="A2250" t="s">
        <v>2277</v>
      </c>
      <c r="B2250">
        <v>1970</v>
      </c>
      <c r="C2250">
        <f t="shared" si="141"/>
        <v>9</v>
      </c>
      <c r="D2250" t="str">
        <f t="shared" si="142"/>
        <v>25-9-1970</v>
      </c>
      <c r="E2250" t="s">
        <v>20</v>
      </c>
      <c r="F2250" s="14" t="str">
        <f t="shared" si="140"/>
        <v>25-Sep-1970</v>
      </c>
      <c r="G2250">
        <v>25</v>
      </c>
      <c r="H2250">
        <f t="shared" si="143"/>
        <v>52</v>
      </c>
      <c r="I2250">
        <v>0</v>
      </c>
      <c r="J2250" s="7">
        <v>40692.910000000003</v>
      </c>
      <c r="K2250" t="s">
        <v>16</v>
      </c>
      <c r="L2250" t="s">
        <v>16</v>
      </c>
      <c r="M2250" t="s">
        <v>41</v>
      </c>
    </row>
    <row r="2251" spans="1:13" x14ac:dyDescent="0.25">
      <c r="A2251" t="s">
        <v>2278</v>
      </c>
      <c r="B2251">
        <v>1976</v>
      </c>
      <c r="C2251">
        <f t="shared" si="141"/>
        <v>12</v>
      </c>
      <c r="D2251" t="str">
        <f t="shared" si="142"/>
        <v>26-12-1976</v>
      </c>
      <c r="E2251" t="s">
        <v>30</v>
      </c>
      <c r="F2251" s="14" t="str">
        <f t="shared" si="140"/>
        <v>26-Dec-1976</v>
      </c>
      <c r="G2251">
        <v>26</v>
      </c>
      <c r="H2251">
        <f t="shared" si="143"/>
        <v>46</v>
      </c>
      <c r="I2251">
        <v>3</v>
      </c>
      <c r="J2251" s="7">
        <v>40720.550000000003</v>
      </c>
      <c r="K2251" t="s">
        <v>16</v>
      </c>
      <c r="L2251" t="s">
        <v>12</v>
      </c>
      <c r="M2251" t="s">
        <v>23</v>
      </c>
    </row>
    <row r="2252" spans="1:13" x14ac:dyDescent="0.25">
      <c r="A2252" t="s">
        <v>2279</v>
      </c>
      <c r="B2252">
        <v>1972</v>
      </c>
      <c r="C2252">
        <f t="shared" si="141"/>
        <v>6</v>
      </c>
      <c r="D2252" t="str">
        <f t="shared" si="142"/>
        <v>10-6-1972</v>
      </c>
      <c r="E2252" t="s">
        <v>18</v>
      </c>
      <c r="F2252" s="14" t="str">
        <f t="shared" si="140"/>
        <v>10-Jun-1972</v>
      </c>
      <c r="G2252">
        <v>10</v>
      </c>
      <c r="H2252">
        <f t="shared" si="143"/>
        <v>50</v>
      </c>
      <c r="I2252">
        <v>0</v>
      </c>
      <c r="J2252" s="7">
        <v>40817.85</v>
      </c>
      <c r="K2252" t="s">
        <v>16</v>
      </c>
      <c r="L2252" t="s">
        <v>12</v>
      </c>
      <c r="M2252" t="s">
        <v>41</v>
      </c>
    </row>
    <row r="2253" spans="1:13" x14ac:dyDescent="0.25">
      <c r="A2253" t="s">
        <v>2280</v>
      </c>
      <c r="B2253">
        <v>1999</v>
      </c>
      <c r="C2253">
        <f t="shared" si="141"/>
        <v>7</v>
      </c>
      <c r="D2253" t="str">
        <f t="shared" si="142"/>
        <v>2-7-1999</v>
      </c>
      <c r="E2253" t="s">
        <v>10</v>
      </c>
      <c r="F2253" s="14" t="str">
        <f t="shared" si="140"/>
        <v>2-Jul-1999</v>
      </c>
      <c r="G2253">
        <v>2</v>
      </c>
      <c r="H2253">
        <f t="shared" si="143"/>
        <v>23</v>
      </c>
      <c r="I2253">
        <v>1</v>
      </c>
      <c r="J2253" s="7">
        <v>40904.199999999997</v>
      </c>
      <c r="K2253" t="s">
        <v>16</v>
      </c>
      <c r="L2253" t="s">
        <v>16</v>
      </c>
      <c r="M2253" t="s">
        <v>246</v>
      </c>
    </row>
    <row r="2254" spans="1:13" x14ac:dyDescent="0.25">
      <c r="A2254" t="s">
        <v>2281</v>
      </c>
      <c r="B2254">
        <v>1992</v>
      </c>
      <c r="C2254">
        <f t="shared" si="141"/>
        <v>8</v>
      </c>
      <c r="D2254" t="str">
        <f t="shared" si="142"/>
        <v>4-8-1992</v>
      </c>
      <c r="E2254" t="s">
        <v>34</v>
      </c>
      <c r="F2254" s="14" t="str">
        <f t="shared" si="140"/>
        <v>4-Aug-1992</v>
      </c>
      <c r="G2254">
        <v>4</v>
      </c>
      <c r="H2254">
        <f t="shared" si="143"/>
        <v>30</v>
      </c>
      <c r="I2254">
        <v>3</v>
      </c>
      <c r="J2254" s="7">
        <v>40932.43</v>
      </c>
      <c r="K2254" t="s">
        <v>16</v>
      </c>
      <c r="L2254" t="s">
        <v>11</v>
      </c>
      <c r="M2254" t="s">
        <v>13</v>
      </c>
    </row>
    <row r="2255" spans="1:13" x14ac:dyDescent="0.25">
      <c r="A2255" t="s">
        <v>2282</v>
      </c>
      <c r="B2255">
        <v>1979</v>
      </c>
      <c r="C2255">
        <f t="shared" si="141"/>
        <v>9</v>
      </c>
      <c r="D2255" t="str">
        <f t="shared" si="142"/>
        <v>16-9-1979</v>
      </c>
      <c r="E2255" t="s">
        <v>20</v>
      </c>
      <c r="F2255" s="14" t="str">
        <f t="shared" si="140"/>
        <v>16-Sep-1979</v>
      </c>
      <c r="G2255">
        <v>16</v>
      </c>
      <c r="H2255">
        <f t="shared" si="143"/>
        <v>43</v>
      </c>
      <c r="I2255">
        <v>3</v>
      </c>
      <c r="J2255" s="7">
        <v>40941.29</v>
      </c>
      <c r="K2255" t="s">
        <v>16</v>
      </c>
      <c r="L2255" t="s">
        <v>11</v>
      </c>
      <c r="M2255" t="s">
        <v>13</v>
      </c>
    </row>
    <row r="2256" spans="1:13" x14ac:dyDescent="0.25">
      <c r="A2256" t="s">
        <v>2283</v>
      </c>
      <c r="B2256">
        <v>1983</v>
      </c>
      <c r="C2256">
        <f t="shared" si="141"/>
        <v>9</v>
      </c>
      <c r="D2256" t="str">
        <f t="shared" si="142"/>
        <v>8-9-1983</v>
      </c>
      <c r="E2256" t="s">
        <v>20</v>
      </c>
      <c r="F2256" s="14" t="str">
        <f t="shared" si="140"/>
        <v>8-Sep-1983</v>
      </c>
      <c r="G2256">
        <v>8</v>
      </c>
      <c r="H2256">
        <f t="shared" si="143"/>
        <v>39</v>
      </c>
      <c r="I2256">
        <v>3</v>
      </c>
      <c r="J2256" s="7">
        <v>40961.29</v>
      </c>
      <c r="K2256" t="s">
        <v>16</v>
      </c>
      <c r="L2256" t="s">
        <v>11</v>
      </c>
      <c r="M2256" t="s">
        <v>41</v>
      </c>
    </row>
    <row r="2257" spans="1:13" x14ac:dyDescent="0.25">
      <c r="A2257" t="s">
        <v>2284</v>
      </c>
      <c r="B2257">
        <v>1974</v>
      </c>
      <c r="C2257">
        <f t="shared" si="141"/>
        <v>6</v>
      </c>
      <c r="D2257" t="str">
        <f t="shared" si="142"/>
        <v>5-6-1974</v>
      </c>
      <c r="E2257" t="s">
        <v>18</v>
      </c>
      <c r="F2257" s="14" t="str">
        <f t="shared" si="140"/>
        <v>5-Jun-1974</v>
      </c>
      <c r="G2257">
        <v>5</v>
      </c>
      <c r="H2257">
        <f t="shared" si="143"/>
        <v>49</v>
      </c>
      <c r="I2257">
        <v>0</v>
      </c>
      <c r="J2257" s="7">
        <v>40974.160000000003</v>
      </c>
      <c r="K2257" t="s">
        <v>16</v>
      </c>
      <c r="L2257" t="s">
        <v>11</v>
      </c>
      <c r="M2257" t="s">
        <v>13</v>
      </c>
    </row>
    <row r="2258" spans="1:13" x14ac:dyDescent="0.25">
      <c r="A2258" t="s">
        <v>2285</v>
      </c>
      <c r="B2258">
        <v>1979</v>
      </c>
      <c r="C2258">
        <f t="shared" si="141"/>
        <v>10</v>
      </c>
      <c r="D2258" t="str">
        <f t="shared" si="142"/>
        <v>11-10-1979</v>
      </c>
      <c r="E2258" t="s">
        <v>36</v>
      </c>
      <c r="F2258" s="14" t="str">
        <f t="shared" si="140"/>
        <v>11-Oct-1979</v>
      </c>
      <c r="G2258">
        <v>11</v>
      </c>
      <c r="H2258">
        <f t="shared" si="143"/>
        <v>43</v>
      </c>
      <c r="I2258">
        <v>1</v>
      </c>
      <c r="J2258" s="7">
        <v>41034.22</v>
      </c>
      <c r="K2258" t="s">
        <v>16</v>
      </c>
      <c r="L2258" t="s">
        <v>12</v>
      </c>
      <c r="M2258" t="s">
        <v>355</v>
      </c>
    </row>
    <row r="2259" spans="1:13" x14ac:dyDescent="0.25">
      <c r="A2259" t="s">
        <v>2286</v>
      </c>
      <c r="B2259">
        <v>1972</v>
      </c>
      <c r="C2259">
        <f t="shared" si="141"/>
        <v>8</v>
      </c>
      <c r="D2259" t="str">
        <f t="shared" si="142"/>
        <v>12-8-1972</v>
      </c>
      <c r="E2259" t="s">
        <v>34</v>
      </c>
      <c r="F2259" s="14" t="str">
        <f t="shared" si="140"/>
        <v>12-Aug-1972</v>
      </c>
      <c r="G2259">
        <v>12</v>
      </c>
      <c r="H2259">
        <f t="shared" si="143"/>
        <v>50</v>
      </c>
      <c r="I2259">
        <v>0</v>
      </c>
      <c r="J2259" s="7">
        <v>41055.29</v>
      </c>
      <c r="K2259" t="s">
        <v>16</v>
      </c>
      <c r="L2259" t="s">
        <v>11</v>
      </c>
      <c r="M2259" t="s">
        <v>41</v>
      </c>
    </row>
    <row r="2260" spans="1:13" x14ac:dyDescent="0.25">
      <c r="A2260" t="s">
        <v>2287</v>
      </c>
      <c r="B2260">
        <v>1972</v>
      </c>
      <c r="C2260">
        <f t="shared" si="141"/>
        <v>9</v>
      </c>
      <c r="D2260" t="str">
        <f t="shared" si="142"/>
        <v>6-9-1972</v>
      </c>
      <c r="E2260" t="s">
        <v>20</v>
      </c>
      <c r="F2260" s="14" t="str">
        <f t="shared" si="140"/>
        <v>6-Sep-1972</v>
      </c>
      <c r="G2260">
        <v>6</v>
      </c>
      <c r="H2260">
        <f t="shared" si="143"/>
        <v>50</v>
      </c>
      <c r="I2260">
        <v>0</v>
      </c>
      <c r="J2260" s="7">
        <v>41097.160000000003</v>
      </c>
      <c r="K2260" t="s">
        <v>16</v>
      </c>
      <c r="L2260" t="s">
        <v>12</v>
      </c>
      <c r="M2260" t="s">
        <v>167</v>
      </c>
    </row>
    <row r="2261" spans="1:13" x14ac:dyDescent="0.25">
      <c r="A2261" t="s">
        <v>2288</v>
      </c>
      <c r="B2261">
        <v>1969</v>
      </c>
      <c r="C2261">
        <f t="shared" si="141"/>
        <v>8</v>
      </c>
      <c r="D2261" t="str">
        <f t="shared" si="142"/>
        <v>8-8-1969</v>
      </c>
      <c r="E2261" t="s">
        <v>34</v>
      </c>
      <c r="F2261" s="14" t="str">
        <f t="shared" si="140"/>
        <v>8-Aug-1969</v>
      </c>
      <c r="G2261">
        <v>8</v>
      </c>
      <c r="H2261">
        <f t="shared" si="143"/>
        <v>53</v>
      </c>
      <c r="I2261">
        <v>0</v>
      </c>
      <c r="J2261" s="7">
        <v>41191.57</v>
      </c>
      <c r="K2261" t="s">
        <v>16</v>
      </c>
      <c r="L2261" t="s">
        <v>11</v>
      </c>
      <c r="M2261" t="s">
        <v>41</v>
      </c>
    </row>
    <row r="2262" spans="1:13" x14ac:dyDescent="0.25">
      <c r="A2262" t="s">
        <v>2289</v>
      </c>
      <c r="B2262">
        <v>1964</v>
      </c>
      <c r="C2262">
        <f t="shared" si="141"/>
        <v>6</v>
      </c>
      <c r="D2262" t="str">
        <f t="shared" si="142"/>
        <v>6-6-1964</v>
      </c>
      <c r="E2262" t="s">
        <v>18</v>
      </c>
      <c r="F2262" s="14" t="str">
        <f t="shared" si="140"/>
        <v>6-Jun-1964</v>
      </c>
      <c r="G2262">
        <v>6</v>
      </c>
      <c r="H2262">
        <f t="shared" si="143"/>
        <v>59</v>
      </c>
      <c r="I2262">
        <v>0</v>
      </c>
      <c r="J2262" s="7">
        <v>41250.39</v>
      </c>
      <c r="K2262" t="s">
        <v>16</v>
      </c>
      <c r="L2262" t="s">
        <v>12</v>
      </c>
      <c r="M2262" t="s">
        <v>41</v>
      </c>
    </row>
    <row r="2263" spans="1:13" x14ac:dyDescent="0.25">
      <c r="A2263" t="s">
        <v>2290</v>
      </c>
      <c r="B2263">
        <v>1977</v>
      </c>
      <c r="C2263">
        <f t="shared" si="141"/>
        <v>8</v>
      </c>
      <c r="D2263" t="str">
        <f t="shared" si="142"/>
        <v>27-8-1977</v>
      </c>
      <c r="E2263" t="s">
        <v>34</v>
      </c>
      <c r="F2263" s="14" t="str">
        <f t="shared" si="140"/>
        <v>27-Aug-1977</v>
      </c>
      <c r="G2263">
        <v>27</v>
      </c>
      <c r="H2263">
        <f t="shared" si="143"/>
        <v>45</v>
      </c>
      <c r="I2263">
        <v>2</v>
      </c>
      <c r="J2263" s="7">
        <v>41271.5</v>
      </c>
      <c r="K2263" t="s">
        <v>16</v>
      </c>
      <c r="L2263" t="s">
        <v>11</v>
      </c>
      <c r="M2263" t="s">
        <v>41</v>
      </c>
    </row>
    <row r="2264" spans="1:13" x14ac:dyDescent="0.25">
      <c r="A2264" t="s">
        <v>2291</v>
      </c>
      <c r="B2264">
        <v>1964</v>
      </c>
      <c r="C2264">
        <f t="shared" si="141"/>
        <v>10</v>
      </c>
      <c r="D2264" t="str">
        <f t="shared" si="142"/>
        <v>7-10-1964</v>
      </c>
      <c r="E2264" t="s">
        <v>36</v>
      </c>
      <c r="F2264" s="14" t="str">
        <f t="shared" si="140"/>
        <v>7-Oct-1964</v>
      </c>
      <c r="G2264">
        <v>7</v>
      </c>
      <c r="H2264">
        <f t="shared" si="143"/>
        <v>58</v>
      </c>
      <c r="I2264">
        <v>0</v>
      </c>
      <c r="J2264" s="7">
        <v>41331.79</v>
      </c>
      <c r="K2264" t="s">
        <v>16</v>
      </c>
      <c r="L2264" t="s">
        <v>11</v>
      </c>
      <c r="M2264" t="s">
        <v>41</v>
      </c>
    </row>
    <row r="2265" spans="1:13" x14ac:dyDescent="0.25">
      <c r="A2265" t="s">
        <v>2292</v>
      </c>
      <c r="B2265">
        <v>1971</v>
      </c>
      <c r="C2265">
        <f t="shared" si="141"/>
        <v>10</v>
      </c>
      <c r="D2265" t="str">
        <f t="shared" si="142"/>
        <v>16-10-1971</v>
      </c>
      <c r="E2265" t="s">
        <v>36</v>
      </c>
      <c r="F2265" s="14" t="str">
        <f t="shared" si="140"/>
        <v>16-Oct-1971</v>
      </c>
      <c r="G2265">
        <v>16</v>
      </c>
      <c r="H2265">
        <f t="shared" si="143"/>
        <v>51</v>
      </c>
      <c r="I2265">
        <v>0</v>
      </c>
      <c r="J2265" s="7">
        <v>41351.879999999997</v>
      </c>
      <c r="K2265" t="s">
        <v>16</v>
      </c>
      <c r="L2265" t="s">
        <v>11</v>
      </c>
      <c r="M2265" t="s">
        <v>41</v>
      </c>
    </row>
    <row r="2266" spans="1:13" x14ac:dyDescent="0.25">
      <c r="A2266" t="s">
        <v>2293</v>
      </c>
      <c r="B2266">
        <v>1967</v>
      </c>
      <c r="C2266">
        <f t="shared" si="141"/>
        <v>12</v>
      </c>
      <c r="D2266" t="str">
        <f t="shared" si="142"/>
        <v>22-12-1967</v>
      </c>
      <c r="E2266" t="s">
        <v>30</v>
      </c>
      <c r="F2266" s="14" t="str">
        <f t="shared" si="140"/>
        <v>22-Dec-1967</v>
      </c>
      <c r="G2266">
        <v>22</v>
      </c>
      <c r="H2266">
        <f t="shared" si="143"/>
        <v>55</v>
      </c>
      <c r="I2266">
        <v>0</v>
      </c>
      <c r="J2266" s="7">
        <v>41505.15</v>
      </c>
      <c r="K2266" t="s">
        <v>16</v>
      </c>
      <c r="L2266" t="s">
        <v>11</v>
      </c>
      <c r="M2266" t="s">
        <v>41</v>
      </c>
    </row>
    <row r="2267" spans="1:13" x14ac:dyDescent="0.25">
      <c r="A2267" t="s">
        <v>2294</v>
      </c>
      <c r="B2267">
        <v>1974</v>
      </c>
      <c r="C2267">
        <f t="shared" si="141"/>
        <v>11</v>
      </c>
      <c r="D2267" t="str">
        <f t="shared" si="142"/>
        <v>24-11-1974</v>
      </c>
      <c r="E2267" t="s">
        <v>15</v>
      </c>
      <c r="F2267" s="14" t="str">
        <f t="shared" si="140"/>
        <v>24-Nov-1974</v>
      </c>
      <c r="G2267">
        <v>24</v>
      </c>
      <c r="H2267">
        <f t="shared" si="143"/>
        <v>48</v>
      </c>
      <c r="I2267">
        <v>0</v>
      </c>
      <c r="J2267" s="7">
        <v>41636.199999999997</v>
      </c>
      <c r="K2267" t="s">
        <v>16</v>
      </c>
      <c r="L2267" t="s">
        <v>16</v>
      </c>
      <c r="M2267" t="s">
        <v>41</v>
      </c>
    </row>
    <row r="2268" spans="1:13" x14ac:dyDescent="0.25">
      <c r="A2268" t="s">
        <v>2295</v>
      </c>
      <c r="B2268">
        <v>1976</v>
      </c>
      <c r="C2268">
        <f t="shared" si="141"/>
        <v>10</v>
      </c>
      <c r="D2268" t="str">
        <f t="shared" si="142"/>
        <v>29-10-1976</v>
      </c>
      <c r="E2268" t="s">
        <v>36</v>
      </c>
      <c r="F2268" s="14" t="str">
        <f t="shared" si="140"/>
        <v>29-Oct-1976</v>
      </c>
      <c r="G2268">
        <v>29</v>
      </c>
      <c r="H2268">
        <f t="shared" si="143"/>
        <v>46</v>
      </c>
      <c r="I2268">
        <v>1</v>
      </c>
      <c r="J2268" s="7">
        <v>41661.599999999999</v>
      </c>
      <c r="K2268" t="s">
        <v>16</v>
      </c>
      <c r="L2268" t="s">
        <v>12</v>
      </c>
      <c r="M2268" t="s">
        <v>41</v>
      </c>
    </row>
    <row r="2269" spans="1:13" x14ac:dyDescent="0.25">
      <c r="A2269" t="s">
        <v>2296</v>
      </c>
      <c r="B2269">
        <v>1975</v>
      </c>
      <c r="C2269">
        <f t="shared" si="141"/>
        <v>11</v>
      </c>
      <c r="D2269" t="str">
        <f t="shared" si="142"/>
        <v>14-11-1975</v>
      </c>
      <c r="E2269" t="s">
        <v>15</v>
      </c>
      <c r="F2269" s="14" t="str">
        <f t="shared" si="140"/>
        <v>14-Nov-1975</v>
      </c>
      <c r="G2269">
        <v>14</v>
      </c>
      <c r="H2269">
        <f t="shared" si="143"/>
        <v>47</v>
      </c>
      <c r="I2269">
        <v>0</v>
      </c>
      <c r="J2269" s="7">
        <v>41676.080000000002</v>
      </c>
      <c r="K2269" t="s">
        <v>16</v>
      </c>
      <c r="L2269" t="s">
        <v>11</v>
      </c>
      <c r="M2269" t="s">
        <v>13</v>
      </c>
    </row>
    <row r="2270" spans="1:13" x14ac:dyDescent="0.25">
      <c r="A2270" t="s">
        <v>2297</v>
      </c>
      <c r="B2270">
        <v>1975</v>
      </c>
      <c r="C2270">
        <f t="shared" si="141"/>
        <v>9</v>
      </c>
      <c r="D2270" t="str">
        <f t="shared" si="142"/>
        <v>29-9-1975</v>
      </c>
      <c r="E2270" t="s">
        <v>20</v>
      </c>
      <c r="F2270" s="14" t="str">
        <f t="shared" si="140"/>
        <v>29-Sep-1975</v>
      </c>
      <c r="G2270">
        <v>29</v>
      </c>
      <c r="H2270">
        <f t="shared" si="143"/>
        <v>47</v>
      </c>
      <c r="I2270">
        <v>1</v>
      </c>
      <c r="J2270" s="7">
        <v>41681.86</v>
      </c>
      <c r="K2270" t="s">
        <v>16</v>
      </c>
      <c r="L2270" t="s">
        <v>16</v>
      </c>
      <c r="M2270" t="s">
        <v>41</v>
      </c>
    </row>
    <row r="2271" spans="1:13" x14ac:dyDescent="0.25">
      <c r="A2271" t="s">
        <v>2298</v>
      </c>
      <c r="B2271">
        <v>1962</v>
      </c>
      <c r="C2271">
        <f t="shared" si="141"/>
        <v>9</v>
      </c>
      <c r="D2271" t="str">
        <f t="shared" si="142"/>
        <v>22-9-1962</v>
      </c>
      <c r="E2271" t="s">
        <v>20</v>
      </c>
      <c r="F2271" s="14" t="str">
        <f t="shared" si="140"/>
        <v>22-Sep-1962</v>
      </c>
      <c r="G2271">
        <v>22</v>
      </c>
      <c r="H2271">
        <f t="shared" si="143"/>
        <v>60</v>
      </c>
      <c r="I2271">
        <v>0</v>
      </c>
      <c r="J2271" s="7">
        <v>41794.629999999997</v>
      </c>
      <c r="K2271" t="s">
        <v>16</v>
      </c>
      <c r="L2271" t="s">
        <v>12</v>
      </c>
      <c r="M2271" t="s">
        <v>41</v>
      </c>
    </row>
    <row r="2272" spans="1:13" x14ac:dyDescent="0.25">
      <c r="A2272" t="s">
        <v>2299</v>
      </c>
      <c r="B2272">
        <v>1966</v>
      </c>
      <c r="C2272">
        <f t="shared" si="141"/>
        <v>9</v>
      </c>
      <c r="D2272" t="str">
        <f t="shared" si="142"/>
        <v>21-9-1966</v>
      </c>
      <c r="E2272" t="s">
        <v>20</v>
      </c>
      <c r="F2272" s="14" t="str">
        <f t="shared" si="140"/>
        <v>21-Sep-1966</v>
      </c>
      <c r="G2272">
        <v>21</v>
      </c>
      <c r="H2272">
        <f t="shared" si="143"/>
        <v>56</v>
      </c>
      <c r="I2272">
        <v>0</v>
      </c>
      <c r="J2272" s="7">
        <v>41886.54</v>
      </c>
      <c r="K2272" t="s">
        <v>16</v>
      </c>
      <c r="L2272" t="s">
        <v>12</v>
      </c>
      <c r="M2272" t="s">
        <v>41</v>
      </c>
    </row>
    <row r="2273" spans="1:13" x14ac:dyDescent="0.25">
      <c r="A2273" t="s">
        <v>2300</v>
      </c>
      <c r="B2273">
        <v>1972</v>
      </c>
      <c r="C2273">
        <f t="shared" si="141"/>
        <v>6</v>
      </c>
      <c r="D2273" t="str">
        <f t="shared" si="142"/>
        <v>8-6-1972</v>
      </c>
      <c r="E2273" t="s">
        <v>18</v>
      </c>
      <c r="F2273" s="14" t="str">
        <f t="shared" si="140"/>
        <v>8-Jun-1972</v>
      </c>
      <c r="G2273">
        <v>8</v>
      </c>
      <c r="H2273">
        <f t="shared" si="143"/>
        <v>51</v>
      </c>
      <c r="I2273">
        <v>1</v>
      </c>
      <c r="J2273" s="7">
        <v>41919.1</v>
      </c>
      <c r="K2273" t="s">
        <v>16</v>
      </c>
      <c r="L2273" t="s">
        <v>16</v>
      </c>
      <c r="M2273" t="s">
        <v>167</v>
      </c>
    </row>
    <row r="2274" spans="1:13" x14ac:dyDescent="0.25">
      <c r="A2274" t="s">
        <v>2301</v>
      </c>
      <c r="B2274">
        <v>1984</v>
      </c>
      <c r="C2274">
        <f t="shared" si="141"/>
        <v>11</v>
      </c>
      <c r="D2274" t="str">
        <f t="shared" si="142"/>
        <v>10-11-1984</v>
      </c>
      <c r="E2274" t="s">
        <v>15</v>
      </c>
      <c r="F2274" s="14" t="str">
        <f t="shared" si="140"/>
        <v>10-Nov-1984</v>
      </c>
      <c r="G2274">
        <v>10</v>
      </c>
      <c r="H2274">
        <f t="shared" si="143"/>
        <v>38</v>
      </c>
      <c r="I2274">
        <v>3</v>
      </c>
      <c r="J2274" s="7">
        <v>41949.24</v>
      </c>
      <c r="K2274" t="s">
        <v>16</v>
      </c>
      <c r="L2274" t="s">
        <v>16</v>
      </c>
      <c r="M2274" t="s">
        <v>13</v>
      </c>
    </row>
    <row r="2275" spans="1:13" x14ac:dyDescent="0.25">
      <c r="A2275" t="s">
        <v>2302</v>
      </c>
      <c r="B2275">
        <v>1968</v>
      </c>
      <c r="C2275">
        <f t="shared" si="141"/>
        <v>12</v>
      </c>
      <c r="D2275" t="str">
        <f t="shared" si="142"/>
        <v>19-12-1968</v>
      </c>
      <c r="E2275" t="s">
        <v>30</v>
      </c>
      <c r="F2275" s="14" t="str">
        <f t="shared" si="140"/>
        <v>19-Dec-1968</v>
      </c>
      <c r="G2275">
        <v>19</v>
      </c>
      <c r="H2275">
        <f t="shared" si="143"/>
        <v>54</v>
      </c>
      <c r="I2275">
        <v>1</v>
      </c>
      <c r="J2275" s="7">
        <v>41999.519999999997</v>
      </c>
      <c r="K2275" t="s">
        <v>16</v>
      </c>
      <c r="L2275" t="s">
        <v>12</v>
      </c>
      <c r="M2275" t="s">
        <v>13</v>
      </c>
    </row>
    <row r="2276" spans="1:13" x14ac:dyDescent="0.25">
      <c r="A2276" t="s">
        <v>2303</v>
      </c>
      <c r="B2276">
        <v>1976</v>
      </c>
      <c r="C2276">
        <f t="shared" si="141"/>
        <v>11</v>
      </c>
      <c r="D2276" t="str">
        <f t="shared" si="142"/>
        <v>28-11-1976</v>
      </c>
      <c r="E2276" t="s">
        <v>15</v>
      </c>
      <c r="F2276" s="14" t="str">
        <f t="shared" si="140"/>
        <v>28-Nov-1976</v>
      </c>
      <c r="G2276">
        <v>28</v>
      </c>
      <c r="H2276">
        <f t="shared" si="143"/>
        <v>46</v>
      </c>
      <c r="I2276">
        <v>0</v>
      </c>
      <c r="J2276" s="7">
        <v>42111.66</v>
      </c>
      <c r="K2276" t="s">
        <v>16</v>
      </c>
      <c r="L2276" t="s">
        <v>16</v>
      </c>
      <c r="M2276" t="s">
        <v>246</v>
      </c>
    </row>
    <row r="2277" spans="1:13" x14ac:dyDescent="0.25">
      <c r="A2277" t="s">
        <v>2304</v>
      </c>
      <c r="B2277">
        <v>1997</v>
      </c>
      <c r="C2277">
        <f t="shared" si="141"/>
        <v>12</v>
      </c>
      <c r="D2277" t="str">
        <f t="shared" si="142"/>
        <v>9-12-1997</v>
      </c>
      <c r="E2277" t="s">
        <v>30</v>
      </c>
      <c r="F2277" s="14" t="str">
        <f t="shared" si="140"/>
        <v>9-Dec-1997</v>
      </c>
      <c r="G2277">
        <v>9</v>
      </c>
      <c r="H2277">
        <f t="shared" si="143"/>
        <v>25</v>
      </c>
      <c r="I2277">
        <v>2</v>
      </c>
      <c r="J2277" s="7">
        <v>42112.24</v>
      </c>
      <c r="K2277" t="s">
        <v>16</v>
      </c>
      <c r="L2277" t="s">
        <v>12</v>
      </c>
      <c r="M2277" t="s">
        <v>13</v>
      </c>
    </row>
    <row r="2278" spans="1:13" x14ac:dyDescent="0.25">
      <c r="A2278" t="s">
        <v>2305</v>
      </c>
      <c r="B2278">
        <v>1979</v>
      </c>
      <c r="C2278">
        <f t="shared" si="141"/>
        <v>7</v>
      </c>
      <c r="D2278" t="str">
        <f t="shared" si="142"/>
        <v>3-7-1979</v>
      </c>
      <c r="E2278" t="s">
        <v>10</v>
      </c>
      <c r="F2278" s="14" t="str">
        <f t="shared" si="140"/>
        <v>3-Jul-1979</v>
      </c>
      <c r="G2278">
        <v>3</v>
      </c>
      <c r="H2278">
        <f t="shared" si="143"/>
        <v>43</v>
      </c>
      <c r="I2278">
        <v>3</v>
      </c>
      <c r="J2278" s="7">
        <v>42124.52</v>
      </c>
      <c r="K2278" t="s">
        <v>16</v>
      </c>
      <c r="L2278" t="s">
        <v>16</v>
      </c>
      <c r="M2278" t="s">
        <v>13</v>
      </c>
    </row>
    <row r="2279" spans="1:13" x14ac:dyDescent="0.25">
      <c r="A2279" t="s">
        <v>2306</v>
      </c>
      <c r="B2279">
        <v>1973</v>
      </c>
      <c r="C2279">
        <f t="shared" si="141"/>
        <v>9</v>
      </c>
      <c r="D2279" t="str">
        <f t="shared" si="142"/>
        <v>18-9-1973</v>
      </c>
      <c r="E2279" t="s">
        <v>20</v>
      </c>
      <c r="F2279" s="14" t="str">
        <f t="shared" si="140"/>
        <v>18-Sep-1973</v>
      </c>
      <c r="G2279">
        <v>18</v>
      </c>
      <c r="H2279">
        <f t="shared" si="143"/>
        <v>49</v>
      </c>
      <c r="I2279">
        <v>0</v>
      </c>
      <c r="J2279" s="7">
        <v>42188.15</v>
      </c>
      <c r="K2279" t="s">
        <v>16</v>
      </c>
      <c r="L2279" t="s">
        <v>16</v>
      </c>
      <c r="M2279" t="s">
        <v>41</v>
      </c>
    </row>
    <row r="2280" spans="1:13" x14ac:dyDescent="0.25">
      <c r="A2280" t="s">
        <v>2307</v>
      </c>
      <c r="B2280">
        <v>1975</v>
      </c>
      <c r="C2280">
        <f t="shared" si="141"/>
        <v>8</v>
      </c>
      <c r="D2280" t="str">
        <f t="shared" si="142"/>
        <v>15-8-1975</v>
      </c>
      <c r="E2280" t="s">
        <v>34</v>
      </c>
      <c r="F2280" s="14" t="str">
        <f t="shared" si="140"/>
        <v>15-Aug-1975</v>
      </c>
      <c r="G2280">
        <v>15</v>
      </c>
      <c r="H2280">
        <f t="shared" si="143"/>
        <v>47</v>
      </c>
      <c r="I2280">
        <v>1</v>
      </c>
      <c r="J2280" s="7">
        <v>42211.14</v>
      </c>
      <c r="K2280" t="s">
        <v>16</v>
      </c>
      <c r="L2280" t="s">
        <v>12</v>
      </c>
      <c r="M2280" t="s">
        <v>13</v>
      </c>
    </row>
    <row r="2281" spans="1:13" x14ac:dyDescent="0.25">
      <c r="A2281" t="s">
        <v>2308</v>
      </c>
      <c r="B2281">
        <v>1967</v>
      </c>
      <c r="C2281">
        <f t="shared" si="141"/>
        <v>6</v>
      </c>
      <c r="D2281" t="str">
        <f t="shared" si="142"/>
        <v>28-6-1967</v>
      </c>
      <c r="E2281" t="s">
        <v>18</v>
      </c>
      <c r="F2281" s="14" t="str">
        <f t="shared" si="140"/>
        <v>28-Jun-1967</v>
      </c>
      <c r="G2281">
        <v>28</v>
      </c>
      <c r="H2281">
        <f t="shared" si="143"/>
        <v>55</v>
      </c>
      <c r="I2281">
        <v>0</v>
      </c>
      <c r="J2281" s="7">
        <v>42303.69</v>
      </c>
      <c r="K2281" t="s">
        <v>16</v>
      </c>
      <c r="L2281" t="s">
        <v>11</v>
      </c>
      <c r="M2281" t="s">
        <v>167</v>
      </c>
    </row>
    <row r="2282" spans="1:13" x14ac:dyDescent="0.25">
      <c r="A2282" t="s">
        <v>2309</v>
      </c>
      <c r="B2282">
        <v>1968</v>
      </c>
      <c r="C2282">
        <f t="shared" si="141"/>
        <v>8</v>
      </c>
      <c r="D2282" t="str">
        <f t="shared" si="142"/>
        <v>3-8-1968</v>
      </c>
      <c r="E2282" t="s">
        <v>34</v>
      </c>
      <c r="F2282" s="14" t="str">
        <f t="shared" si="140"/>
        <v>3-Aug-1968</v>
      </c>
      <c r="G2282">
        <v>3</v>
      </c>
      <c r="H2282">
        <f t="shared" si="143"/>
        <v>54</v>
      </c>
      <c r="I2282">
        <v>0</v>
      </c>
      <c r="J2282" s="7">
        <v>42478.6</v>
      </c>
      <c r="K2282" t="s">
        <v>16</v>
      </c>
      <c r="L2282" t="s">
        <v>11</v>
      </c>
      <c r="M2282" t="s">
        <v>41</v>
      </c>
    </row>
    <row r="2283" spans="1:13" x14ac:dyDescent="0.25">
      <c r="A2283" t="s">
        <v>2310</v>
      </c>
      <c r="B2283">
        <v>1967</v>
      </c>
      <c r="C2283">
        <f t="shared" si="141"/>
        <v>6</v>
      </c>
      <c r="D2283" t="str">
        <f t="shared" si="142"/>
        <v>27-6-1967</v>
      </c>
      <c r="E2283" t="s">
        <v>18</v>
      </c>
      <c r="F2283" s="14" t="str">
        <f t="shared" si="140"/>
        <v>27-Jun-1967</v>
      </c>
      <c r="G2283">
        <v>27</v>
      </c>
      <c r="H2283">
        <f t="shared" si="143"/>
        <v>55</v>
      </c>
      <c r="I2283">
        <v>0</v>
      </c>
      <c r="J2283" s="7">
        <v>42538.720000000001</v>
      </c>
      <c r="K2283" t="s">
        <v>16</v>
      </c>
      <c r="L2283" t="s">
        <v>12</v>
      </c>
      <c r="M2283" t="s">
        <v>41</v>
      </c>
    </row>
    <row r="2284" spans="1:13" x14ac:dyDescent="0.25">
      <c r="A2284" t="s">
        <v>2311</v>
      </c>
      <c r="B2284">
        <v>1979</v>
      </c>
      <c r="C2284">
        <f t="shared" si="141"/>
        <v>12</v>
      </c>
      <c r="D2284" t="str">
        <f t="shared" si="142"/>
        <v>27-12-1979</v>
      </c>
      <c r="E2284" t="s">
        <v>30</v>
      </c>
      <c r="F2284" s="14" t="str">
        <f t="shared" si="140"/>
        <v>27-Dec-1979</v>
      </c>
      <c r="G2284">
        <v>27</v>
      </c>
      <c r="H2284">
        <f t="shared" si="143"/>
        <v>43</v>
      </c>
      <c r="I2284">
        <v>2</v>
      </c>
      <c r="J2284" s="7">
        <v>42560.43</v>
      </c>
      <c r="K2284" t="s">
        <v>16</v>
      </c>
      <c r="L2284" t="s">
        <v>12</v>
      </c>
      <c r="M2284" t="s">
        <v>13</v>
      </c>
    </row>
    <row r="2285" spans="1:13" x14ac:dyDescent="0.25">
      <c r="A2285" t="s">
        <v>2312</v>
      </c>
      <c r="B2285">
        <v>1971</v>
      </c>
      <c r="C2285">
        <f t="shared" si="141"/>
        <v>11</v>
      </c>
      <c r="D2285" t="str">
        <f t="shared" si="142"/>
        <v>3-11-1971</v>
      </c>
      <c r="E2285" t="s">
        <v>15</v>
      </c>
      <c r="F2285" s="14" t="str">
        <f t="shared" si="140"/>
        <v>3-Nov-1971</v>
      </c>
      <c r="G2285">
        <v>3</v>
      </c>
      <c r="H2285">
        <f t="shared" si="143"/>
        <v>51</v>
      </c>
      <c r="I2285">
        <v>0</v>
      </c>
      <c r="J2285" s="7">
        <v>42644.2</v>
      </c>
      <c r="K2285" t="s">
        <v>16</v>
      </c>
      <c r="L2285" t="s">
        <v>12</v>
      </c>
      <c r="M2285" t="s">
        <v>41</v>
      </c>
    </row>
    <row r="2286" spans="1:13" x14ac:dyDescent="0.25">
      <c r="A2286" t="s">
        <v>2313</v>
      </c>
      <c r="B2286">
        <v>1977</v>
      </c>
      <c r="C2286">
        <f t="shared" si="141"/>
        <v>10</v>
      </c>
      <c r="D2286" t="str">
        <f t="shared" si="142"/>
        <v>21-10-1977</v>
      </c>
      <c r="E2286" t="s">
        <v>36</v>
      </c>
      <c r="F2286" s="14" t="str">
        <f t="shared" si="140"/>
        <v>21-Oct-1977</v>
      </c>
      <c r="G2286">
        <v>21</v>
      </c>
      <c r="H2286">
        <f t="shared" si="143"/>
        <v>45</v>
      </c>
      <c r="I2286">
        <v>2</v>
      </c>
      <c r="J2286" s="7">
        <v>42760.5</v>
      </c>
      <c r="K2286" t="s">
        <v>16</v>
      </c>
      <c r="L2286" t="s">
        <v>11</v>
      </c>
      <c r="M2286" t="s">
        <v>23</v>
      </c>
    </row>
    <row r="2287" spans="1:13" x14ac:dyDescent="0.25">
      <c r="A2287" t="s">
        <v>2314</v>
      </c>
      <c r="B2287">
        <v>1965</v>
      </c>
      <c r="C2287">
        <f t="shared" si="141"/>
        <v>10</v>
      </c>
      <c r="D2287" t="str">
        <f t="shared" si="142"/>
        <v>29-10-1965</v>
      </c>
      <c r="E2287" t="s">
        <v>36</v>
      </c>
      <c r="F2287" s="14" t="str">
        <f t="shared" si="140"/>
        <v>29-Oct-1965</v>
      </c>
      <c r="G2287">
        <v>29</v>
      </c>
      <c r="H2287">
        <f t="shared" si="143"/>
        <v>57</v>
      </c>
      <c r="I2287">
        <v>0</v>
      </c>
      <c r="J2287" s="7">
        <v>42764.12</v>
      </c>
      <c r="K2287" t="s">
        <v>16</v>
      </c>
      <c r="L2287" t="s">
        <v>11</v>
      </c>
      <c r="M2287" t="s">
        <v>41</v>
      </c>
    </row>
    <row r="2288" spans="1:13" x14ac:dyDescent="0.25">
      <c r="A2288" t="s">
        <v>2315</v>
      </c>
      <c r="B2288">
        <v>1972</v>
      </c>
      <c r="C2288">
        <f t="shared" si="141"/>
        <v>9</v>
      </c>
      <c r="D2288" t="str">
        <f t="shared" si="142"/>
        <v>10-9-1972</v>
      </c>
      <c r="E2288" t="s">
        <v>20</v>
      </c>
      <c r="F2288" s="14" t="str">
        <f t="shared" si="140"/>
        <v>10-Sep-1972</v>
      </c>
      <c r="G2288">
        <v>10</v>
      </c>
      <c r="H2288">
        <f t="shared" si="143"/>
        <v>50</v>
      </c>
      <c r="I2288">
        <v>2</v>
      </c>
      <c r="J2288" s="7">
        <v>42856.84</v>
      </c>
      <c r="K2288" t="s">
        <v>16</v>
      </c>
      <c r="L2288" t="s">
        <v>16</v>
      </c>
      <c r="M2288" t="s">
        <v>41</v>
      </c>
    </row>
    <row r="2289" spans="1:13" x14ac:dyDescent="0.25">
      <c r="A2289" t="s">
        <v>2316</v>
      </c>
      <c r="B2289">
        <v>1975</v>
      </c>
      <c r="C2289">
        <f t="shared" si="141"/>
        <v>10</v>
      </c>
      <c r="D2289" t="str">
        <f t="shared" si="142"/>
        <v>23-10-1975</v>
      </c>
      <c r="E2289" t="s">
        <v>36</v>
      </c>
      <c r="F2289" s="14" t="str">
        <f t="shared" si="140"/>
        <v>23-Oct-1975</v>
      </c>
      <c r="G2289">
        <v>23</v>
      </c>
      <c r="H2289">
        <f t="shared" si="143"/>
        <v>47</v>
      </c>
      <c r="I2289">
        <v>1</v>
      </c>
      <c r="J2289" s="7">
        <v>42969.85</v>
      </c>
      <c r="K2289" t="s">
        <v>16</v>
      </c>
      <c r="L2289" t="s">
        <v>12</v>
      </c>
      <c r="M2289" t="s">
        <v>13</v>
      </c>
    </row>
    <row r="2290" spans="1:13" x14ac:dyDescent="0.25">
      <c r="A2290" t="s">
        <v>2317</v>
      </c>
      <c r="B2290">
        <v>1978</v>
      </c>
      <c r="C2290">
        <f t="shared" si="141"/>
        <v>11</v>
      </c>
      <c r="D2290" t="str">
        <f t="shared" si="142"/>
        <v>4-11-1978</v>
      </c>
      <c r="E2290" t="s">
        <v>15</v>
      </c>
      <c r="F2290" s="14" t="str">
        <f t="shared" si="140"/>
        <v>4-Nov-1978</v>
      </c>
      <c r="G2290">
        <v>4</v>
      </c>
      <c r="H2290">
        <f t="shared" si="143"/>
        <v>44</v>
      </c>
      <c r="I2290">
        <v>0</v>
      </c>
      <c r="J2290" s="7">
        <v>42983.46</v>
      </c>
      <c r="K2290" t="s">
        <v>16</v>
      </c>
      <c r="L2290" t="s">
        <v>11</v>
      </c>
      <c r="M2290" t="s">
        <v>23</v>
      </c>
    </row>
    <row r="2291" spans="1:13" x14ac:dyDescent="0.25">
      <c r="A2291" t="s">
        <v>2318</v>
      </c>
      <c r="B2291">
        <v>1965</v>
      </c>
      <c r="C2291">
        <f t="shared" si="141"/>
        <v>11</v>
      </c>
      <c r="D2291" t="str">
        <f t="shared" si="142"/>
        <v>29-11-1965</v>
      </c>
      <c r="E2291" t="s">
        <v>15</v>
      </c>
      <c r="F2291" s="14" t="str">
        <f t="shared" si="140"/>
        <v>29-Nov-1965</v>
      </c>
      <c r="G2291">
        <v>29</v>
      </c>
      <c r="H2291">
        <f t="shared" si="143"/>
        <v>57</v>
      </c>
      <c r="I2291">
        <v>0</v>
      </c>
      <c r="J2291" s="7">
        <v>43073.760000000002</v>
      </c>
      <c r="K2291" t="s">
        <v>11</v>
      </c>
      <c r="L2291" t="s">
        <v>11</v>
      </c>
      <c r="M2291" t="s">
        <v>41</v>
      </c>
    </row>
    <row r="2292" spans="1:13" x14ac:dyDescent="0.25">
      <c r="A2292" t="s">
        <v>2319</v>
      </c>
      <c r="B2292">
        <v>1969</v>
      </c>
      <c r="C2292">
        <f t="shared" si="141"/>
        <v>12</v>
      </c>
      <c r="D2292" t="str">
        <f t="shared" si="142"/>
        <v>3-12-1969</v>
      </c>
      <c r="E2292" t="s">
        <v>30</v>
      </c>
      <c r="F2292" s="14" t="str">
        <f t="shared" si="140"/>
        <v>3-Dec-1969</v>
      </c>
      <c r="G2292">
        <v>3</v>
      </c>
      <c r="H2292">
        <f t="shared" si="143"/>
        <v>53</v>
      </c>
      <c r="I2292">
        <v>0</v>
      </c>
      <c r="J2292" s="7">
        <v>43254.42</v>
      </c>
      <c r="K2292" t="s">
        <v>11</v>
      </c>
      <c r="L2292" t="s">
        <v>11</v>
      </c>
      <c r="M2292" t="s">
        <v>167</v>
      </c>
    </row>
    <row r="2293" spans="1:13" x14ac:dyDescent="0.25">
      <c r="A2293" t="s">
        <v>2320</v>
      </c>
      <c r="B2293">
        <v>1965</v>
      </c>
      <c r="C2293">
        <f t="shared" si="141"/>
        <v>8</v>
      </c>
      <c r="D2293" t="str">
        <f t="shared" si="142"/>
        <v>22-8-1965</v>
      </c>
      <c r="E2293" t="s">
        <v>34</v>
      </c>
      <c r="F2293" s="14" t="str">
        <f t="shared" si="140"/>
        <v>22-Aug-1965</v>
      </c>
      <c r="G2293">
        <v>22</v>
      </c>
      <c r="H2293">
        <f t="shared" si="143"/>
        <v>57</v>
      </c>
      <c r="I2293">
        <v>0</v>
      </c>
      <c r="J2293" s="7">
        <v>43578.94</v>
      </c>
      <c r="K2293" t="s">
        <v>11</v>
      </c>
      <c r="L2293" t="s">
        <v>11</v>
      </c>
      <c r="M2293" t="s">
        <v>23</v>
      </c>
    </row>
    <row r="2294" spans="1:13" x14ac:dyDescent="0.25">
      <c r="A2294" t="s">
        <v>2321</v>
      </c>
      <c r="B2294">
        <v>1986</v>
      </c>
      <c r="C2294">
        <f t="shared" si="141"/>
        <v>12</v>
      </c>
      <c r="D2294" t="str">
        <f t="shared" si="142"/>
        <v>29-12-1986</v>
      </c>
      <c r="E2294" t="s">
        <v>30</v>
      </c>
      <c r="F2294" s="14" t="str">
        <f t="shared" si="140"/>
        <v>29-Dec-1986</v>
      </c>
      <c r="G2294">
        <v>29</v>
      </c>
      <c r="H2294">
        <f t="shared" si="143"/>
        <v>36</v>
      </c>
      <c r="I2294">
        <v>3</v>
      </c>
      <c r="J2294" s="7">
        <v>43753.34</v>
      </c>
      <c r="K2294" t="s">
        <v>11</v>
      </c>
      <c r="L2294" t="s">
        <v>16</v>
      </c>
      <c r="M2294" t="s">
        <v>163</v>
      </c>
    </row>
    <row r="2295" spans="1:13" x14ac:dyDescent="0.25">
      <c r="A2295" t="s">
        <v>2322</v>
      </c>
      <c r="B2295">
        <v>1966</v>
      </c>
      <c r="C2295">
        <f t="shared" si="141"/>
        <v>10</v>
      </c>
      <c r="D2295" t="str">
        <f t="shared" si="142"/>
        <v>25-10-1966</v>
      </c>
      <c r="E2295" t="s">
        <v>36</v>
      </c>
      <c r="F2295" s="14" t="str">
        <f t="shared" si="140"/>
        <v>25-Oct-1966</v>
      </c>
      <c r="G2295">
        <v>25</v>
      </c>
      <c r="H2295">
        <f t="shared" si="143"/>
        <v>56</v>
      </c>
      <c r="I2295">
        <v>2</v>
      </c>
      <c r="J2295" s="7">
        <v>43813.87</v>
      </c>
      <c r="K2295" t="s">
        <v>11</v>
      </c>
      <c r="L2295" t="s">
        <v>11</v>
      </c>
      <c r="M2295" t="s">
        <v>13</v>
      </c>
    </row>
    <row r="2296" spans="1:13" x14ac:dyDescent="0.25">
      <c r="A2296" t="s">
        <v>2323</v>
      </c>
      <c r="B2296">
        <v>1966</v>
      </c>
      <c r="C2296">
        <f t="shared" si="141"/>
        <v>7</v>
      </c>
      <c r="D2296" t="str">
        <f t="shared" si="142"/>
        <v>2-7-1966</v>
      </c>
      <c r="E2296" t="s">
        <v>10</v>
      </c>
      <c r="F2296" s="14" t="str">
        <f t="shared" si="140"/>
        <v>2-Jul-1966</v>
      </c>
      <c r="G2296">
        <v>2</v>
      </c>
      <c r="H2296">
        <f t="shared" si="143"/>
        <v>56</v>
      </c>
      <c r="I2296">
        <v>0</v>
      </c>
      <c r="J2296" s="7">
        <v>43817.45</v>
      </c>
      <c r="K2296" t="s">
        <v>11</v>
      </c>
      <c r="L2296" t="s">
        <v>12</v>
      </c>
      <c r="M2296" t="s">
        <v>23</v>
      </c>
    </row>
    <row r="2297" spans="1:13" x14ac:dyDescent="0.25">
      <c r="A2297" t="s">
        <v>2324</v>
      </c>
      <c r="B2297">
        <v>1980</v>
      </c>
      <c r="C2297">
        <f t="shared" si="141"/>
        <v>11</v>
      </c>
      <c r="D2297" t="str">
        <f t="shared" si="142"/>
        <v>10-11-1980</v>
      </c>
      <c r="E2297" t="s">
        <v>15</v>
      </c>
      <c r="F2297" s="14" t="str">
        <f t="shared" si="140"/>
        <v>10-Nov-1980</v>
      </c>
      <c r="G2297">
        <v>10</v>
      </c>
      <c r="H2297">
        <f t="shared" si="143"/>
        <v>42</v>
      </c>
      <c r="I2297">
        <v>2</v>
      </c>
      <c r="J2297" s="7">
        <v>43896.38</v>
      </c>
      <c r="K2297" t="s">
        <v>11</v>
      </c>
      <c r="L2297" t="s">
        <v>16</v>
      </c>
      <c r="M2297" t="s">
        <v>13</v>
      </c>
    </row>
    <row r="2298" spans="1:13" x14ac:dyDescent="0.25">
      <c r="A2298" t="s">
        <v>2325</v>
      </c>
      <c r="B2298">
        <v>1966</v>
      </c>
      <c r="C2298">
        <f t="shared" si="141"/>
        <v>10</v>
      </c>
      <c r="D2298" t="str">
        <f t="shared" si="142"/>
        <v>5-10-1966</v>
      </c>
      <c r="E2298" t="s">
        <v>36</v>
      </c>
      <c r="F2298" s="14" t="str">
        <f t="shared" si="140"/>
        <v>5-Oct-1966</v>
      </c>
      <c r="G2298">
        <v>5</v>
      </c>
      <c r="H2298">
        <f t="shared" si="143"/>
        <v>56</v>
      </c>
      <c r="I2298">
        <v>0</v>
      </c>
      <c r="J2298" s="7">
        <v>43921.18</v>
      </c>
      <c r="K2298" t="s">
        <v>11</v>
      </c>
      <c r="L2298" t="s">
        <v>11</v>
      </c>
      <c r="M2298" t="s">
        <v>23</v>
      </c>
    </row>
    <row r="2299" spans="1:13" x14ac:dyDescent="0.25">
      <c r="A2299" t="s">
        <v>2326</v>
      </c>
      <c r="B2299">
        <v>1988</v>
      </c>
      <c r="C2299">
        <f t="shared" si="141"/>
        <v>7</v>
      </c>
      <c r="D2299" t="str">
        <f t="shared" si="142"/>
        <v>16-7-1988</v>
      </c>
      <c r="E2299" t="s">
        <v>10</v>
      </c>
      <c r="F2299" s="14" t="str">
        <f t="shared" si="140"/>
        <v>16-Jul-1988</v>
      </c>
      <c r="G2299">
        <v>16</v>
      </c>
      <c r="H2299">
        <f t="shared" si="143"/>
        <v>34</v>
      </c>
      <c r="I2299">
        <v>1</v>
      </c>
      <c r="J2299" s="7">
        <v>43943.88</v>
      </c>
      <c r="K2299" t="s">
        <v>11</v>
      </c>
      <c r="L2299" t="s">
        <v>16</v>
      </c>
      <c r="M2299" t="s">
        <v>23</v>
      </c>
    </row>
    <row r="2300" spans="1:13" x14ac:dyDescent="0.25">
      <c r="A2300" t="s">
        <v>2327</v>
      </c>
      <c r="B2300">
        <v>1975</v>
      </c>
      <c r="C2300">
        <f t="shared" si="141"/>
        <v>6</v>
      </c>
      <c r="D2300" t="str">
        <f t="shared" si="142"/>
        <v>1-6-1975</v>
      </c>
      <c r="E2300" t="s">
        <v>18</v>
      </c>
      <c r="F2300" s="14" t="str">
        <f t="shared" si="140"/>
        <v>1-Jun-1975</v>
      </c>
      <c r="G2300">
        <v>1</v>
      </c>
      <c r="H2300">
        <f t="shared" si="143"/>
        <v>48</v>
      </c>
      <c r="I2300">
        <v>2</v>
      </c>
      <c r="J2300" s="7">
        <v>44202.65</v>
      </c>
      <c r="K2300" t="s">
        <v>11</v>
      </c>
      <c r="L2300" t="s">
        <v>11</v>
      </c>
      <c r="M2300" t="s">
        <v>13</v>
      </c>
    </row>
    <row r="2301" spans="1:13" x14ac:dyDescent="0.25">
      <c r="A2301" t="s">
        <v>2328</v>
      </c>
      <c r="B2301">
        <v>1968</v>
      </c>
      <c r="C2301">
        <f t="shared" si="141"/>
        <v>11</v>
      </c>
      <c r="D2301" t="str">
        <f t="shared" si="142"/>
        <v>24-11-1968</v>
      </c>
      <c r="E2301" t="s">
        <v>15</v>
      </c>
      <c r="F2301" s="14" t="str">
        <f t="shared" si="140"/>
        <v>24-Nov-1968</v>
      </c>
      <c r="G2301">
        <v>24</v>
      </c>
      <c r="H2301">
        <f t="shared" si="143"/>
        <v>54</v>
      </c>
      <c r="I2301">
        <v>2</v>
      </c>
      <c r="J2301" s="7">
        <v>44260.75</v>
      </c>
      <c r="K2301" t="s">
        <v>11</v>
      </c>
      <c r="L2301" t="s">
        <v>16</v>
      </c>
      <c r="M2301" t="s">
        <v>13</v>
      </c>
    </row>
    <row r="2302" spans="1:13" x14ac:dyDescent="0.25">
      <c r="A2302" t="s">
        <v>2329</v>
      </c>
      <c r="B2302">
        <v>1971</v>
      </c>
      <c r="C2302">
        <f t="shared" si="141"/>
        <v>10</v>
      </c>
      <c r="D2302" t="str">
        <f t="shared" si="142"/>
        <v>29-10-1971</v>
      </c>
      <c r="E2302" t="s">
        <v>36</v>
      </c>
      <c r="F2302" s="14" t="str">
        <f t="shared" si="140"/>
        <v>29-Oct-1971</v>
      </c>
      <c r="G2302">
        <v>29</v>
      </c>
      <c r="H2302">
        <f t="shared" si="143"/>
        <v>51</v>
      </c>
      <c r="I2302">
        <v>0</v>
      </c>
      <c r="J2302" s="7">
        <v>44400.41</v>
      </c>
      <c r="K2302" t="s">
        <v>11</v>
      </c>
      <c r="L2302" t="s">
        <v>11</v>
      </c>
      <c r="M2302" t="s">
        <v>13</v>
      </c>
    </row>
    <row r="2303" spans="1:13" x14ac:dyDescent="0.25">
      <c r="A2303" t="s">
        <v>2330</v>
      </c>
      <c r="B2303">
        <v>1967</v>
      </c>
      <c r="C2303">
        <f t="shared" si="141"/>
        <v>9</v>
      </c>
      <c r="D2303" t="str">
        <f t="shared" si="142"/>
        <v>14-9-1967</v>
      </c>
      <c r="E2303" t="s">
        <v>20</v>
      </c>
      <c r="F2303" s="14" t="str">
        <f t="shared" si="140"/>
        <v>14-Sep-1967</v>
      </c>
      <c r="G2303">
        <v>14</v>
      </c>
      <c r="H2303">
        <f t="shared" si="143"/>
        <v>55</v>
      </c>
      <c r="I2303">
        <v>0</v>
      </c>
      <c r="J2303" s="7">
        <v>44423.8</v>
      </c>
      <c r="K2303" t="s">
        <v>11</v>
      </c>
      <c r="L2303" t="s">
        <v>12</v>
      </c>
      <c r="M2303" t="s">
        <v>13</v>
      </c>
    </row>
    <row r="2304" spans="1:13" x14ac:dyDescent="0.25">
      <c r="A2304" t="s">
        <v>2331</v>
      </c>
      <c r="B2304">
        <v>2000</v>
      </c>
      <c r="C2304">
        <f t="shared" si="141"/>
        <v>8</v>
      </c>
      <c r="D2304" t="str">
        <f t="shared" si="142"/>
        <v>2-8-2000</v>
      </c>
      <c r="E2304" t="s">
        <v>34</v>
      </c>
      <c r="F2304" s="14" t="str">
        <f t="shared" si="140"/>
        <v>2-Aug-2000</v>
      </c>
      <c r="G2304">
        <v>2</v>
      </c>
      <c r="H2304">
        <f t="shared" si="143"/>
        <v>22</v>
      </c>
      <c r="I2304">
        <v>1</v>
      </c>
      <c r="J2304" s="7">
        <v>44501.4</v>
      </c>
      <c r="K2304" t="s">
        <v>11</v>
      </c>
      <c r="L2304" t="s">
        <v>12</v>
      </c>
      <c r="M2304" t="s">
        <v>13</v>
      </c>
    </row>
    <row r="2305" spans="1:13" x14ac:dyDescent="0.25">
      <c r="A2305" t="s">
        <v>2332</v>
      </c>
      <c r="B2305">
        <v>1993</v>
      </c>
      <c r="C2305">
        <f t="shared" si="141"/>
        <v>10</v>
      </c>
      <c r="D2305" t="str">
        <f t="shared" si="142"/>
        <v>11-10-1993</v>
      </c>
      <c r="E2305" t="s">
        <v>36</v>
      </c>
      <c r="F2305" s="14" t="str">
        <f t="shared" si="140"/>
        <v>11-Oct-1993</v>
      </c>
      <c r="G2305">
        <v>11</v>
      </c>
      <c r="H2305">
        <f t="shared" si="143"/>
        <v>29</v>
      </c>
      <c r="I2305">
        <v>2</v>
      </c>
      <c r="J2305" s="7">
        <v>44585.46</v>
      </c>
      <c r="K2305" t="s">
        <v>11</v>
      </c>
      <c r="L2305" t="s">
        <v>11</v>
      </c>
      <c r="M2305" t="s">
        <v>41</v>
      </c>
    </row>
    <row r="2306" spans="1:13" x14ac:dyDescent="0.25">
      <c r="A2306" t="s">
        <v>2333</v>
      </c>
      <c r="B2306">
        <v>1971</v>
      </c>
      <c r="C2306">
        <f t="shared" si="141"/>
        <v>8</v>
      </c>
      <c r="D2306" t="str">
        <f t="shared" si="142"/>
        <v>13-8-1971</v>
      </c>
      <c r="E2306" t="s">
        <v>34</v>
      </c>
      <c r="F2306" s="14" t="str">
        <f t="shared" ref="F2306:F2344" si="144">CONCATENATE(G2306,"-",E2306,"-",B2306)</f>
        <v>13-Aug-1971</v>
      </c>
      <c r="G2306">
        <v>13</v>
      </c>
      <c r="H2306">
        <f t="shared" si="143"/>
        <v>51</v>
      </c>
      <c r="I2306">
        <v>2</v>
      </c>
      <c r="J2306" s="7">
        <v>44641.2</v>
      </c>
      <c r="K2306" t="s">
        <v>11</v>
      </c>
      <c r="L2306" t="s">
        <v>12</v>
      </c>
      <c r="M2306" t="s">
        <v>246</v>
      </c>
    </row>
    <row r="2307" spans="1:13" x14ac:dyDescent="0.25">
      <c r="A2307" t="s">
        <v>2334</v>
      </c>
      <c r="B2307">
        <v>1962</v>
      </c>
      <c r="C2307">
        <f t="shared" ref="C2307:C2344" si="145">MONTH(DATEVALUE(F2307))</f>
        <v>12</v>
      </c>
      <c r="D2307" t="str">
        <f t="shared" ref="D2307:D2344" si="146">CONCATENATE(G2307,"-",C2307,"-",B2307)</f>
        <v>17-12-1962</v>
      </c>
      <c r="E2307" t="s">
        <v>30</v>
      </c>
      <c r="F2307" s="14" t="str">
        <f t="shared" si="144"/>
        <v>17-Dec-1962</v>
      </c>
      <c r="G2307">
        <v>17</v>
      </c>
      <c r="H2307">
        <f t="shared" si="143"/>
        <v>60</v>
      </c>
      <c r="I2307">
        <v>0</v>
      </c>
      <c r="J2307" s="7">
        <v>45008.959999999999</v>
      </c>
      <c r="K2307" t="s">
        <v>11</v>
      </c>
      <c r="L2307" t="s">
        <v>11</v>
      </c>
      <c r="M2307" t="s">
        <v>13</v>
      </c>
    </row>
    <row r="2308" spans="1:13" x14ac:dyDescent="0.25">
      <c r="A2308" t="s">
        <v>2335</v>
      </c>
      <c r="B2308">
        <v>1974</v>
      </c>
      <c r="C2308">
        <f t="shared" si="145"/>
        <v>8</v>
      </c>
      <c r="D2308" t="str">
        <f t="shared" si="146"/>
        <v>9-8-1974</v>
      </c>
      <c r="E2308" t="s">
        <v>34</v>
      </c>
      <c r="F2308" s="14" t="str">
        <f t="shared" si="144"/>
        <v>9-Aug-1974</v>
      </c>
      <c r="G2308">
        <v>9</v>
      </c>
      <c r="H2308">
        <f t="shared" si="143"/>
        <v>48</v>
      </c>
      <c r="I2308">
        <v>2</v>
      </c>
      <c r="J2308" s="7">
        <v>45702.02</v>
      </c>
      <c r="K2308" t="s">
        <v>11</v>
      </c>
      <c r="L2308" t="s">
        <v>11</v>
      </c>
      <c r="M2308" t="s">
        <v>23</v>
      </c>
    </row>
    <row r="2309" spans="1:13" x14ac:dyDescent="0.25">
      <c r="A2309" t="s">
        <v>2336</v>
      </c>
      <c r="B2309">
        <v>1960</v>
      </c>
      <c r="C2309">
        <f t="shared" si="145"/>
        <v>12</v>
      </c>
      <c r="D2309" t="str">
        <f t="shared" si="146"/>
        <v>21-12-1960</v>
      </c>
      <c r="E2309" t="s">
        <v>30</v>
      </c>
      <c r="F2309" s="14" t="str">
        <f t="shared" si="144"/>
        <v>21-Dec-1960</v>
      </c>
      <c r="G2309">
        <v>21</v>
      </c>
      <c r="H2309">
        <f t="shared" ref="H2309:H2344" si="147">DATEDIF(F2309,$P$2,"Y")</f>
        <v>62</v>
      </c>
      <c r="I2309">
        <v>0</v>
      </c>
      <c r="J2309" s="7">
        <v>45710.21</v>
      </c>
      <c r="K2309" t="s">
        <v>11</v>
      </c>
      <c r="L2309" t="s">
        <v>11</v>
      </c>
      <c r="M2309" t="s">
        <v>167</v>
      </c>
    </row>
    <row r="2310" spans="1:13" x14ac:dyDescent="0.25">
      <c r="A2310" t="s">
        <v>2337</v>
      </c>
      <c r="B2310">
        <v>1979</v>
      </c>
      <c r="C2310">
        <f t="shared" si="145"/>
        <v>8</v>
      </c>
      <c r="D2310" t="str">
        <f t="shared" si="146"/>
        <v>12-8-1979</v>
      </c>
      <c r="E2310" t="s">
        <v>34</v>
      </c>
      <c r="F2310" s="14" t="str">
        <f t="shared" si="144"/>
        <v>12-Aug-1979</v>
      </c>
      <c r="G2310">
        <v>12</v>
      </c>
      <c r="H2310">
        <f t="shared" si="147"/>
        <v>43</v>
      </c>
      <c r="I2310">
        <v>0</v>
      </c>
      <c r="J2310" s="7">
        <v>45863.21</v>
      </c>
      <c r="K2310" t="s">
        <v>11</v>
      </c>
      <c r="L2310" t="s">
        <v>16</v>
      </c>
      <c r="M2310" t="s">
        <v>13</v>
      </c>
    </row>
    <row r="2311" spans="1:13" x14ac:dyDescent="0.25">
      <c r="A2311" t="s">
        <v>2338</v>
      </c>
      <c r="B2311">
        <v>1985</v>
      </c>
      <c r="C2311">
        <f t="shared" si="145"/>
        <v>9</v>
      </c>
      <c r="D2311" t="str">
        <f t="shared" si="146"/>
        <v>30-9-1985</v>
      </c>
      <c r="E2311" t="s">
        <v>20</v>
      </c>
      <c r="F2311" s="14" t="str">
        <f t="shared" si="144"/>
        <v>30-Sep-1985</v>
      </c>
      <c r="G2311">
        <v>30</v>
      </c>
      <c r="H2311">
        <f t="shared" si="147"/>
        <v>37</v>
      </c>
      <c r="I2311">
        <v>2</v>
      </c>
      <c r="J2311" s="7">
        <v>46113.51</v>
      </c>
      <c r="K2311" t="s">
        <v>11</v>
      </c>
      <c r="L2311" t="s">
        <v>12</v>
      </c>
      <c r="M2311" t="s">
        <v>41</v>
      </c>
    </row>
    <row r="2312" spans="1:13" x14ac:dyDescent="0.25">
      <c r="A2312" t="s">
        <v>2339</v>
      </c>
      <c r="B2312">
        <v>1962</v>
      </c>
      <c r="C2312">
        <f t="shared" si="145"/>
        <v>12</v>
      </c>
      <c r="D2312" t="str">
        <f t="shared" si="146"/>
        <v>4-12-1962</v>
      </c>
      <c r="E2312" t="s">
        <v>30</v>
      </c>
      <c r="F2312" s="14" t="str">
        <f t="shared" si="144"/>
        <v>4-Dec-1962</v>
      </c>
      <c r="G2312">
        <v>4</v>
      </c>
      <c r="H2312">
        <f t="shared" si="147"/>
        <v>60</v>
      </c>
      <c r="I2312">
        <v>3</v>
      </c>
      <c r="J2312" s="7">
        <v>46130.53</v>
      </c>
      <c r="K2312" t="s">
        <v>16</v>
      </c>
      <c r="L2312" t="s">
        <v>16</v>
      </c>
      <c r="M2312" t="s">
        <v>23</v>
      </c>
    </row>
    <row r="2313" spans="1:13" x14ac:dyDescent="0.25">
      <c r="A2313" t="s">
        <v>2340</v>
      </c>
      <c r="B2313">
        <v>1976</v>
      </c>
      <c r="C2313">
        <f t="shared" si="145"/>
        <v>12</v>
      </c>
      <c r="D2313" t="str">
        <f t="shared" si="146"/>
        <v>2-12-1976</v>
      </c>
      <c r="E2313" t="s">
        <v>30</v>
      </c>
      <c r="F2313" s="14" t="str">
        <f t="shared" si="144"/>
        <v>2-Dec-1976</v>
      </c>
      <c r="G2313">
        <v>2</v>
      </c>
      <c r="H2313">
        <f t="shared" si="147"/>
        <v>46</v>
      </c>
      <c r="I2313">
        <v>3</v>
      </c>
      <c r="J2313" s="7">
        <v>46151.12</v>
      </c>
      <c r="K2313" t="s">
        <v>16</v>
      </c>
      <c r="L2313" t="s">
        <v>12</v>
      </c>
      <c r="M2313" t="s">
        <v>13</v>
      </c>
    </row>
    <row r="2314" spans="1:13" x14ac:dyDescent="0.25">
      <c r="A2314" t="s">
        <v>2341</v>
      </c>
      <c r="B2314">
        <v>1978</v>
      </c>
      <c r="C2314">
        <f t="shared" si="145"/>
        <v>8</v>
      </c>
      <c r="D2314" t="str">
        <f t="shared" si="146"/>
        <v>17-8-1978</v>
      </c>
      <c r="E2314" t="s">
        <v>34</v>
      </c>
      <c r="F2314" s="14" t="str">
        <f t="shared" si="144"/>
        <v>17-Aug-1978</v>
      </c>
      <c r="G2314">
        <v>17</v>
      </c>
      <c r="H2314">
        <f t="shared" si="147"/>
        <v>44</v>
      </c>
      <c r="I2314">
        <v>2</v>
      </c>
      <c r="J2314" s="7">
        <v>46200.99</v>
      </c>
      <c r="K2314" t="s">
        <v>16</v>
      </c>
      <c r="L2314" t="s">
        <v>16</v>
      </c>
      <c r="M2314" t="s">
        <v>13</v>
      </c>
    </row>
    <row r="2315" spans="1:13" x14ac:dyDescent="0.25">
      <c r="A2315" t="s">
        <v>2342</v>
      </c>
      <c r="B2315">
        <v>1971</v>
      </c>
      <c r="C2315">
        <f t="shared" si="145"/>
        <v>12</v>
      </c>
      <c r="D2315" t="str">
        <f t="shared" si="146"/>
        <v>6-12-1971</v>
      </c>
      <c r="E2315" t="s">
        <v>30</v>
      </c>
      <c r="F2315" s="14" t="str">
        <f t="shared" si="144"/>
        <v>6-Dec-1971</v>
      </c>
      <c r="G2315">
        <v>6</v>
      </c>
      <c r="H2315">
        <f t="shared" si="147"/>
        <v>51</v>
      </c>
      <c r="I2315">
        <v>3</v>
      </c>
      <c r="J2315" s="7">
        <v>46255.11</v>
      </c>
      <c r="K2315" t="s">
        <v>16</v>
      </c>
      <c r="L2315" t="s">
        <v>12</v>
      </c>
      <c r="M2315" t="s">
        <v>246</v>
      </c>
    </row>
    <row r="2316" spans="1:13" x14ac:dyDescent="0.25">
      <c r="A2316" t="s">
        <v>2343</v>
      </c>
      <c r="B2316">
        <v>1961</v>
      </c>
      <c r="C2316">
        <f t="shared" si="145"/>
        <v>8</v>
      </c>
      <c r="D2316" t="str">
        <f t="shared" si="146"/>
        <v>8-8-1961</v>
      </c>
      <c r="E2316" t="s">
        <v>34</v>
      </c>
      <c r="F2316" s="14" t="str">
        <f t="shared" si="144"/>
        <v>8-Aug-1961</v>
      </c>
      <c r="G2316">
        <v>8</v>
      </c>
      <c r="H2316">
        <f t="shared" si="147"/>
        <v>61</v>
      </c>
      <c r="I2316">
        <v>0</v>
      </c>
      <c r="J2316" s="7">
        <v>46599.11</v>
      </c>
      <c r="K2316" t="s">
        <v>16</v>
      </c>
      <c r="L2316" t="s">
        <v>16</v>
      </c>
      <c r="M2316" t="s">
        <v>13</v>
      </c>
    </row>
    <row r="2317" spans="1:13" x14ac:dyDescent="0.25">
      <c r="A2317" t="s">
        <v>2344</v>
      </c>
      <c r="B2317">
        <v>1969</v>
      </c>
      <c r="C2317">
        <f t="shared" si="145"/>
        <v>6</v>
      </c>
      <c r="D2317" t="str">
        <f t="shared" si="146"/>
        <v>23-6-1969</v>
      </c>
      <c r="E2317" t="s">
        <v>18</v>
      </c>
      <c r="F2317" s="14" t="str">
        <f t="shared" si="144"/>
        <v>23-Jun-1969</v>
      </c>
      <c r="G2317">
        <v>23</v>
      </c>
      <c r="H2317">
        <f t="shared" si="147"/>
        <v>53</v>
      </c>
      <c r="I2317">
        <v>3</v>
      </c>
      <c r="J2317" s="7">
        <v>46661.440000000002</v>
      </c>
      <c r="K2317" t="s">
        <v>16</v>
      </c>
      <c r="L2317" t="s">
        <v>12</v>
      </c>
      <c r="M2317" t="s">
        <v>23</v>
      </c>
    </row>
    <row r="2318" spans="1:13" x14ac:dyDescent="0.25">
      <c r="A2318" t="s">
        <v>2345</v>
      </c>
      <c r="B2318">
        <v>1960</v>
      </c>
      <c r="C2318">
        <f t="shared" si="145"/>
        <v>11</v>
      </c>
      <c r="D2318" t="str">
        <f t="shared" si="146"/>
        <v>17-11-1960</v>
      </c>
      <c r="E2318" t="s">
        <v>15</v>
      </c>
      <c r="F2318" s="14" t="str">
        <f t="shared" si="144"/>
        <v>17-Nov-1960</v>
      </c>
      <c r="G2318">
        <v>17</v>
      </c>
      <c r="H2318">
        <f t="shared" si="147"/>
        <v>62</v>
      </c>
      <c r="I2318">
        <v>3</v>
      </c>
      <c r="J2318" s="7">
        <v>46718.16</v>
      </c>
      <c r="K2318" t="s">
        <v>16</v>
      </c>
      <c r="L2318" t="s">
        <v>16</v>
      </c>
      <c r="M2318" t="s">
        <v>23</v>
      </c>
    </row>
    <row r="2319" spans="1:13" x14ac:dyDescent="0.25">
      <c r="A2319" t="s">
        <v>2346</v>
      </c>
      <c r="B2319">
        <v>1958</v>
      </c>
      <c r="C2319">
        <f t="shared" si="145"/>
        <v>9</v>
      </c>
      <c r="D2319" t="str">
        <f t="shared" si="146"/>
        <v>15-9-1958</v>
      </c>
      <c r="E2319" t="s">
        <v>20</v>
      </c>
      <c r="F2319" s="14" t="str">
        <f t="shared" si="144"/>
        <v>15-Sep-1958</v>
      </c>
      <c r="G2319">
        <v>15</v>
      </c>
      <c r="H2319">
        <f t="shared" si="147"/>
        <v>64</v>
      </c>
      <c r="I2319">
        <v>0</v>
      </c>
      <c r="J2319" s="7">
        <v>46889.26</v>
      </c>
      <c r="K2319" t="s">
        <v>11</v>
      </c>
      <c r="L2319" t="s">
        <v>12</v>
      </c>
      <c r="M2319" t="s">
        <v>13</v>
      </c>
    </row>
    <row r="2320" spans="1:13" x14ac:dyDescent="0.25">
      <c r="A2320" t="s">
        <v>2347</v>
      </c>
      <c r="B2320">
        <v>1959</v>
      </c>
      <c r="C2320">
        <f t="shared" si="145"/>
        <v>7</v>
      </c>
      <c r="D2320" t="str">
        <f t="shared" si="146"/>
        <v>14-7-1959</v>
      </c>
      <c r="E2320" t="s">
        <v>10</v>
      </c>
      <c r="F2320" s="14" t="str">
        <f t="shared" si="144"/>
        <v>14-Jul-1959</v>
      </c>
      <c r="G2320">
        <v>14</v>
      </c>
      <c r="H2320">
        <f t="shared" si="147"/>
        <v>63</v>
      </c>
      <c r="I2320">
        <v>0</v>
      </c>
      <c r="J2320" s="7">
        <v>47055.53</v>
      </c>
      <c r="K2320" t="s">
        <v>11</v>
      </c>
      <c r="L2320" t="s">
        <v>16</v>
      </c>
      <c r="M2320" t="s">
        <v>13</v>
      </c>
    </row>
    <row r="2321" spans="1:13" x14ac:dyDescent="0.25">
      <c r="A2321" t="s">
        <v>2348</v>
      </c>
      <c r="B2321">
        <v>1970</v>
      </c>
      <c r="C2321">
        <f t="shared" si="145"/>
        <v>12</v>
      </c>
      <c r="D2321" t="str">
        <f t="shared" si="146"/>
        <v>28-12-1970</v>
      </c>
      <c r="E2321" t="s">
        <v>30</v>
      </c>
      <c r="F2321" s="14" t="str">
        <f t="shared" si="144"/>
        <v>28-Dec-1970</v>
      </c>
      <c r="G2321">
        <v>28</v>
      </c>
      <c r="H2321">
        <f t="shared" si="147"/>
        <v>52</v>
      </c>
      <c r="I2321">
        <v>2</v>
      </c>
      <c r="J2321" s="7">
        <v>47269.85</v>
      </c>
      <c r="K2321" t="s">
        <v>16</v>
      </c>
      <c r="L2321" t="s">
        <v>11</v>
      </c>
      <c r="M2321" t="s">
        <v>13</v>
      </c>
    </row>
    <row r="2322" spans="1:13" x14ac:dyDescent="0.25">
      <c r="A2322" t="s">
        <v>2349</v>
      </c>
      <c r="B2322">
        <v>1958</v>
      </c>
      <c r="C2322">
        <f t="shared" si="145"/>
        <v>9</v>
      </c>
      <c r="D2322" t="str">
        <f t="shared" si="146"/>
        <v>3-9-1958</v>
      </c>
      <c r="E2322" t="s">
        <v>20</v>
      </c>
      <c r="F2322" s="14" t="str">
        <f t="shared" si="144"/>
        <v>3-Sep-1958</v>
      </c>
      <c r="G2322">
        <v>3</v>
      </c>
      <c r="H2322">
        <f t="shared" si="147"/>
        <v>64</v>
      </c>
      <c r="I2322">
        <v>2</v>
      </c>
      <c r="J2322" s="7">
        <v>47291.06</v>
      </c>
      <c r="K2322" t="s">
        <v>11</v>
      </c>
      <c r="L2322" t="s">
        <v>16</v>
      </c>
      <c r="M2322" t="s">
        <v>41</v>
      </c>
    </row>
    <row r="2323" spans="1:13" x14ac:dyDescent="0.25">
      <c r="A2323" t="s">
        <v>2350</v>
      </c>
      <c r="B2323">
        <v>1959</v>
      </c>
      <c r="C2323">
        <f t="shared" si="145"/>
        <v>10</v>
      </c>
      <c r="D2323" t="str">
        <f t="shared" si="146"/>
        <v>4-10-1959</v>
      </c>
      <c r="E2323" t="s">
        <v>36</v>
      </c>
      <c r="F2323" s="14" t="str">
        <f t="shared" si="144"/>
        <v>4-Oct-1959</v>
      </c>
      <c r="G2323">
        <v>4</v>
      </c>
      <c r="H2323">
        <f t="shared" si="147"/>
        <v>63</v>
      </c>
      <c r="I2323">
        <v>2</v>
      </c>
      <c r="J2323" s="7">
        <v>47305.31</v>
      </c>
      <c r="K2323" t="s">
        <v>11</v>
      </c>
      <c r="L2323" t="s">
        <v>16</v>
      </c>
      <c r="M2323" t="s">
        <v>41</v>
      </c>
    </row>
    <row r="2324" spans="1:13" x14ac:dyDescent="0.25">
      <c r="A2324" t="s">
        <v>2351</v>
      </c>
      <c r="B2324">
        <v>1961</v>
      </c>
      <c r="C2324">
        <f t="shared" si="145"/>
        <v>6</v>
      </c>
      <c r="D2324" t="str">
        <f t="shared" si="146"/>
        <v>13-6-1961</v>
      </c>
      <c r="E2324" t="s">
        <v>18</v>
      </c>
      <c r="F2324" s="14" t="str">
        <f t="shared" si="144"/>
        <v>13-Jun-1961</v>
      </c>
      <c r="G2324">
        <v>13</v>
      </c>
      <c r="H2324">
        <f t="shared" si="147"/>
        <v>61</v>
      </c>
      <c r="I2324">
        <v>1</v>
      </c>
      <c r="J2324" s="7">
        <v>47403.88</v>
      </c>
      <c r="K2324" t="s">
        <v>16</v>
      </c>
      <c r="L2324" t="s">
        <v>12</v>
      </c>
      <c r="M2324" t="s">
        <v>41</v>
      </c>
    </row>
    <row r="2325" spans="1:13" x14ac:dyDescent="0.25">
      <c r="A2325" t="s">
        <v>2352</v>
      </c>
      <c r="B2325">
        <v>1971</v>
      </c>
      <c r="C2325">
        <f t="shared" si="145"/>
        <v>9</v>
      </c>
      <c r="D2325" t="str">
        <f t="shared" si="146"/>
        <v>27-9-1971</v>
      </c>
      <c r="E2325" t="s">
        <v>20</v>
      </c>
      <c r="F2325" s="14" t="str">
        <f t="shared" si="144"/>
        <v>27-Sep-1971</v>
      </c>
      <c r="G2325">
        <v>27</v>
      </c>
      <c r="H2325">
        <f t="shared" si="147"/>
        <v>51</v>
      </c>
      <c r="I2325">
        <v>2</v>
      </c>
      <c r="J2325" s="7">
        <v>47462.89</v>
      </c>
      <c r="K2325" t="s">
        <v>16</v>
      </c>
      <c r="L2325" t="s">
        <v>11</v>
      </c>
      <c r="M2325" t="s">
        <v>13</v>
      </c>
    </row>
    <row r="2326" spans="1:13" x14ac:dyDescent="0.25">
      <c r="A2326" t="s">
        <v>2353</v>
      </c>
      <c r="B2326">
        <v>1964</v>
      </c>
      <c r="C2326">
        <f t="shared" si="145"/>
        <v>11</v>
      </c>
      <c r="D2326" t="str">
        <f t="shared" si="146"/>
        <v>7-11-1964</v>
      </c>
      <c r="E2326" t="s">
        <v>15</v>
      </c>
      <c r="F2326" s="14" t="str">
        <f t="shared" si="144"/>
        <v>7-Nov-1964</v>
      </c>
      <c r="G2326">
        <v>7</v>
      </c>
      <c r="H2326">
        <f t="shared" si="147"/>
        <v>58</v>
      </c>
      <c r="I2326">
        <v>2</v>
      </c>
      <c r="J2326" s="7">
        <v>47496.49</v>
      </c>
      <c r="K2326" t="s">
        <v>16</v>
      </c>
      <c r="L2326" t="s">
        <v>12</v>
      </c>
      <c r="M2326" t="s">
        <v>23</v>
      </c>
    </row>
    <row r="2327" spans="1:13" x14ac:dyDescent="0.25">
      <c r="A2327" t="s">
        <v>2354</v>
      </c>
      <c r="B2327">
        <v>1963</v>
      </c>
      <c r="C2327">
        <f t="shared" si="145"/>
        <v>8</v>
      </c>
      <c r="D2327" t="str">
        <f t="shared" si="146"/>
        <v>5-8-1963</v>
      </c>
      <c r="E2327" t="s">
        <v>34</v>
      </c>
      <c r="F2327" s="14" t="str">
        <f t="shared" si="144"/>
        <v>5-Aug-1963</v>
      </c>
      <c r="G2327">
        <v>5</v>
      </c>
      <c r="H2327">
        <f t="shared" si="147"/>
        <v>59</v>
      </c>
      <c r="I2327">
        <v>1</v>
      </c>
      <c r="J2327" s="7">
        <v>47896.79</v>
      </c>
      <c r="K2327" t="s">
        <v>16</v>
      </c>
      <c r="L2327" t="s">
        <v>12</v>
      </c>
      <c r="M2327" t="s">
        <v>246</v>
      </c>
    </row>
    <row r="2328" spans="1:13" x14ac:dyDescent="0.25">
      <c r="A2328" t="s">
        <v>2355</v>
      </c>
      <c r="B2328">
        <v>1958</v>
      </c>
      <c r="C2328">
        <f t="shared" si="145"/>
        <v>11</v>
      </c>
      <c r="D2328" t="str">
        <f t="shared" si="146"/>
        <v>16-11-1958</v>
      </c>
      <c r="E2328" t="s">
        <v>15</v>
      </c>
      <c r="F2328" s="14" t="str">
        <f t="shared" si="144"/>
        <v>16-Nov-1958</v>
      </c>
      <c r="G2328">
        <v>16</v>
      </c>
      <c r="H2328">
        <f t="shared" si="147"/>
        <v>64</v>
      </c>
      <c r="I2328">
        <v>1</v>
      </c>
      <c r="J2328" s="7">
        <v>47928.03</v>
      </c>
      <c r="K2328" t="s">
        <v>11</v>
      </c>
      <c r="L2328" t="s">
        <v>12</v>
      </c>
      <c r="M2328" t="s">
        <v>41</v>
      </c>
    </row>
    <row r="2329" spans="1:13" x14ac:dyDescent="0.25">
      <c r="A2329" t="s">
        <v>2356</v>
      </c>
      <c r="B2329">
        <v>1962</v>
      </c>
      <c r="C2329">
        <f t="shared" si="145"/>
        <v>8</v>
      </c>
      <c r="D2329" t="str">
        <f t="shared" si="146"/>
        <v>27-8-1962</v>
      </c>
      <c r="E2329" t="s">
        <v>34</v>
      </c>
      <c r="F2329" s="14" t="str">
        <f t="shared" si="144"/>
        <v>27-Aug-1962</v>
      </c>
      <c r="G2329">
        <v>27</v>
      </c>
      <c r="H2329">
        <f t="shared" si="147"/>
        <v>60</v>
      </c>
      <c r="I2329">
        <v>0</v>
      </c>
      <c r="J2329" s="7">
        <v>48173.36</v>
      </c>
      <c r="K2329" t="s">
        <v>16</v>
      </c>
      <c r="L2329" t="s">
        <v>12</v>
      </c>
      <c r="M2329" t="s">
        <v>41</v>
      </c>
    </row>
    <row r="2330" spans="1:13" x14ac:dyDescent="0.25">
      <c r="A2330" t="s">
        <v>2357</v>
      </c>
      <c r="B2330">
        <v>1961</v>
      </c>
      <c r="C2330">
        <f t="shared" si="145"/>
        <v>12</v>
      </c>
      <c r="D2330" t="str">
        <f t="shared" si="146"/>
        <v>21-12-1961</v>
      </c>
      <c r="E2330" t="s">
        <v>30</v>
      </c>
      <c r="F2330" s="14" t="str">
        <f t="shared" si="144"/>
        <v>21-Dec-1961</v>
      </c>
      <c r="G2330">
        <v>21</v>
      </c>
      <c r="H2330">
        <f t="shared" si="147"/>
        <v>61</v>
      </c>
      <c r="I2330">
        <v>1</v>
      </c>
      <c r="J2330" s="7">
        <v>48517.56</v>
      </c>
      <c r="K2330" t="s">
        <v>16</v>
      </c>
      <c r="L2330" t="s">
        <v>12</v>
      </c>
      <c r="M2330" t="s">
        <v>246</v>
      </c>
    </row>
    <row r="2331" spans="1:13" x14ac:dyDescent="0.25">
      <c r="A2331" t="s">
        <v>2358</v>
      </c>
      <c r="B2331">
        <v>1968</v>
      </c>
      <c r="C2331">
        <f t="shared" si="145"/>
        <v>12</v>
      </c>
      <c r="D2331" t="str">
        <f t="shared" si="146"/>
        <v>1-12-1968</v>
      </c>
      <c r="E2331" t="s">
        <v>30</v>
      </c>
      <c r="F2331" s="14" t="str">
        <f t="shared" si="144"/>
        <v>1-Dec-1968</v>
      </c>
      <c r="G2331">
        <v>1</v>
      </c>
      <c r="H2331">
        <f t="shared" si="147"/>
        <v>54</v>
      </c>
      <c r="I2331">
        <v>3</v>
      </c>
      <c r="J2331" s="7">
        <v>48549.18</v>
      </c>
      <c r="K2331" t="s">
        <v>16</v>
      </c>
      <c r="L2331" t="s">
        <v>12</v>
      </c>
      <c r="M2331" t="s">
        <v>167</v>
      </c>
    </row>
    <row r="2332" spans="1:13" x14ac:dyDescent="0.25">
      <c r="A2332" t="s">
        <v>2359</v>
      </c>
      <c r="B2332">
        <v>1962</v>
      </c>
      <c r="C2332">
        <f t="shared" si="145"/>
        <v>10</v>
      </c>
      <c r="D2332" t="str">
        <f t="shared" si="146"/>
        <v>11-10-1962</v>
      </c>
      <c r="E2332" t="s">
        <v>36</v>
      </c>
      <c r="F2332" s="14" t="str">
        <f t="shared" si="144"/>
        <v>11-Oct-1962</v>
      </c>
      <c r="G2332">
        <v>11</v>
      </c>
      <c r="H2332">
        <f t="shared" si="147"/>
        <v>60</v>
      </c>
      <c r="I2332">
        <v>0</v>
      </c>
      <c r="J2332" s="7">
        <v>48673.56</v>
      </c>
      <c r="K2332" t="s">
        <v>16</v>
      </c>
      <c r="L2332" t="s">
        <v>11</v>
      </c>
      <c r="M2332" t="s">
        <v>13</v>
      </c>
    </row>
    <row r="2333" spans="1:13" x14ac:dyDescent="0.25">
      <c r="A2333" t="s">
        <v>2360</v>
      </c>
      <c r="B2333">
        <v>1965</v>
      </c>
      <c r="C2333">
        <f t="shared" si="145"/>
        <v>10</v>
      </c>
      <c r="D2333" t="str">
        <f t="shared" si="146"/>
        <v>27-10-1965</v>
      </c>
      <c r="E2333" t="s">
        <v>36</v>
      </c>
      <c r="F2333" s="14" t="str">
        <f t="shared" si="144"/>
        <v>27-Oct-1965</v>
      </c>
      <c r="G2333">
        <v>27</v>
      </c>
      <c r="H2333">
        <f t="shared" si="147"/>
        <v>57</v>
      </c>
      <c r="I2333">
        <v>1</v>
      </c>
      <c r="J2333" s="7">
        <v>48675.519999999997</v>
      </c>
      <c r="K2333" t="s">
        <v>16</v>
      </c>
      <c r="L2333" t="s">
        <v>11</v>
      </c>
      <c r="M2333" t="s">
        <v>13</v>
      </c>
    </row>
    <row r="2334" spans="1:13" x14ac:dyDescent="0.25">
      <c r="A2334" t="s">
        <v>2361</v>
      </c>
      <c r="B2334">
        <v>1959</v>
      </c>
      <c r="C2334">
        <f t="shared" si="145"/>
        <v>7</v>
      </c>
      <c r="D2334" t="str">
        <f t="shared" si="146"/>
        <v>22-7-1959</v>
      </c>
      <c r="E2334" t="s">
        <v>10</v>
      </c>
      <c r="F2334" s="14" t="str">
        <f t="shared" si="144"/>
        <v>22-Jul-1959</v>
      </c>
      <c r="G2334">
        <v>22</v>
      </c>
      <c r="H2334">
        <f t="shared" si="147"/>
        <v>63</v>
      </c>
      <c r="I2334">
        <v>0</v>
      </c>
      <c r="J2334" s="7">
        <v>48824.45</v>
      </c>
      <c r="K2334" t="s">
        <v>11</v>
      </c>
      <c r="L2334" t="s">
        <v>16</v>
      </c>
      <c r="M2334" t="s">
        <v>41</v>
      </c>
    </row>
    <row r="2335" spans="1:13" x14ac:dyDescent="0.25">
      <c r="A2335" t="s">
        <v>2362</v>
      </c>
      <c r="B2335">
        <v>1978</v>
      </c>
      <c r="C2335">
        <f t="shared" si="145"/>
        <v>12</v>
      </c>
      <c r="D2335" t="str">
        <f t="shared" si="146"/>
        <v>29-12-1978</v>
      </c>
      <c r="E2335" t="s">
        <v>30</v>
      </c>
      <c r="F2335" s="14" t="str">
        <f t="shared" si="144"/>
        <v>29-Dec-1978</v>
      </c>
      <c r="G2335">
        <v>29</v>
      </c>
      <c r="H2335">
        <f t="shared" si="147"/>
        <v>44</v>
      </c>
      <c r="I2335">
        <v>0</v>
      </c>
      <c r="J2335" s="7">
        <v>48885.14</v>
      </c>
      <c r="K2335" t="s">
        <v>16</v>
      </c>
      <c r="L2335" t="s">
        <v>11</v>
      </c>
      <c r="M2335" t="s">
        <v>13</v>
      </c>
    </row>
    <row r="2336" spans="1:13" x14ac:dyDescent="0.25">
      <c r="A2336" t="s">
        <v>2363</v>
      </c>
      <c r="B2336">
        <v>1963</v>
      </c>
      <c r="C2336">
        <f t="shared" si="145"/>
        <v>9</v>
      </c>
      <c r="D2336" t="str">
        <f t="shared" si="146"/>
        <v>4-9-1963</v>
      </c>
      <c r="E2336" t="s">
        <v>20</v>
      </c>
      <c r="F2336" s="14" t="str">
        <f t="shared" si="144"/>
        <v>4-Sep-1963</v>
      </c>
      <c r="G2336">
        <v>4</v>
      </c>
      <c r="H2336">
        <f t="shared" si="147"/>
        <v>59</v>
      </c>
      <c r="I2336">
        <v>1</v>
      </c>
      <c r="J2336" s="7">
        <v>48970.25</v>
      </c>
      <c r="K2336" t="s">
        <v>16</v>
      </c>
      <c r="L2336" t="s">
        <v>11</v>
      </c>
      <c r="M2336" t="s">
        <v>13</v>
      </c>
    </row>
    <row r="2337" spans="1:13" x14ac:dyDescent="0.25">
      <c r="A2337" t="s">
        <v>2364</v>
      </c>
      <c r="B2337">
        <v>1958</v>
      </c>
      <c r="C2337">
        <f t="shared" si="145"/>
        <v>6</v>
      </c>
      <c r="D2337" t="str">
        <f t="shared" si="146"/>
        <v>27-6-1958</v>
      </c>
      <c r="E2337" t="s">
        <v>18</v>
      </c>
      <c r="F2337" s="14" t="str">
        <f t="shared" si="144"/>
        <v>27-Jun-1958</v>
      </c>
      <c r="G2337">
        <v>27</v>
      </c>
      <c r="H2337">
        <f t="shared" si="147"/>
        <v>64</v>
      </c>
      <c r="I2337">
        <v>2</v>
      </c>
      <c r="J2337" s="7">
        <v>49577.66</v>
      </c>
      <c r="K2337" t="s">
        <v>11</v>
      </c>
      <c r="L2337" t="s">
        <v>11</v>
      </c>
      <c r="M2337" t="s">
        <v>13</v>
      </c>
    </row>
    <row r="2338" spans="1:13" x14ac:dyDescent="0.25">
      <c r="A2338" t="s">
        <v>2365</v>
      </c>
      <c r="B2338">
        <v>1994</v>
      </c>
      <c r="C2338">
        <f t="shared" si="145"/>
        <v>10</v>
      </c>
      <c r="D2338" t="str">
        <f t="shared" si="146"/>
        <v>27-10-1994</v>
      </c>
      <c r="E2338" t="s">
        <v>36</v>
      </c>
      <c r="F2338" s="14" t="str">
        <f t="shared" si="144"/>
        <v>27-Oct-1994</v>
      </c>
      <c r="G2338">
        <v>27</v>
      </c>
      <c r="H2338">
        <f t="shared" si="147"/>
        <v>28</v>
      </c>
      <c r="I2338">
        <v>1</v>
      </c>
      <c r="J2338" s="7">
        <v>51194.559999999998</v>
      </c>
      <c r="K2338" t="s">
        <v>16</v>
      </c>
      <c r="L2338" t="s">
        <v>12</v>
      </c>
      <c r="M2338" t="s">
        <v>41</v>
      </c>
    </row>
    <row r="2339" spans="1:13" x14ac:dyDescent="0.25">
      <c r="A2339" t="s">
        <v>2366</v>
      </c>
      <c r="B2339">
        <v>1962</v>
      </c>
      <c r="C2339">
        <f t="shared" si="145"/>
        <v>8</v>
      </c>
      <c r="D2339" t="str">
        <f t="shared" si="146"/>
        <v>4-8-1962</v>
      </c>
      <c r="E2339" t="s">
        <v>34</v>
      </c>
      <c r="F2339" s="14" t="str">
        <f t="shared" si="144"/>
        <v>4-Aug-1962</v>
      </c>
      <c r="G2339">
        <v>4</v>
      </c>
      <c r="H2339">
        <f t="shared" si="147"/>
        <v>60</v>
      </c>
      <c r="I2339">
        <v>0</v>
      </c>
      <c r="J2339" s="7">
        <v>52590.83</v>
      </c>
      <c r="K2339" t="s">
        <v>16</v>
      </c>
      <c r="L2339" t="s">
        <v>12</v>
      </c>
      <c r="M2339" t="s">
        <v>41</v>
      </c>
    </row>
    <row r="2340" spans="1:13" x14ac:dyDescent="0.25">
      <c r="A2340" t="s">
        <v>2367</v>
      </c>
      <c r="B2340">
        <v>1989</v>
      </c>
      <c r="C2340">
        <f t="shared" si="145"/>
        <v>6</v>
      </c>
      <c r="D2340" t="str">
        <f t="shared" si="146"/>
        <v>19-6-1989</v>
      </c>
      <c r="E2340" t="s">
        <v>18</v>
      </c>
      <c r="F2340" s="14" t="str">
        <f t="shared" si="144"/>
        <v>19-Jun-1989</v>
      </c>
      <c r="G2340">
        <v>19</v>
      </c>
      <c r="H2340">
        <f t="shared" si="147"/>
        <v>33</v>
      </c>
      <c r="I2340">
        <v>0</v>
      </c>
      <c r="J2340" s="7">
        <v>55135.4</v>
      </c>
      <c r="K2340" t="s">
        <v>16</v>
      </c>
      <c r="L2340" t="s">
        <v>11</v>
      </c>
      <c r="M2340" t="s">
        <v>23</v>
      </c>
    </row>
    <row r="2341" spans="1:13" x14ac:dyDescent="0.25">
      <c r="A2341" t="s">
        <v>2368</v>
      </c>
      <c r="B2341">
        <v>1991</v>
      </c>
      <c r="C2341">
        <f t="shared" si="145"/>
        <v>6</v>
      </c>
      <c r="D2341" t="str">
        <f t="shared" si="146"/>
        <v>6-6-1991</v>
      </c>
      <c r="E2341" t="s">
        <v>18</v>
      </c>
      <c r="F2341" s="14" t="str">
        <f t="shared" si="144"/>
        <v>6-Jun-1991</v>
      </c>
      <c r="G2341">
        <v>6</v>
      </c>
      <c r="H2341">
        <f t="shared" si="147"/>
        <v>32</v>
      </c>
      <c r="I2341">
        <v>1</v>
      </c>
      <c r="J2341" s="7">
        <v>58571.07</v>
      </c>
      <c r="K2341" t="s">
        <v>16</v>
      </c>
      <c r="L2341" t="s">
        <v>12</v>
      </c>
      <c r="M2341" t="s">
        <v>246</v>
      </c>
    </row>
    <row r="2342" spans="1:13" x14ac:dyDescent="0.25">
      <c r="A2342" t="s">
        <v>2369</v>
      </c>
      <c r="B2342">
        <v>1970</v>
      </c>
      <c r="C2342">
        <f t="shared" si="145"/>
        <v>9</v>
      </c>
      <c r="D2342" t="str">
        <f t="shared" si="146"/>
        <v>11-9-1970</v>
      </c>
      <c r="E2342" t="s">
        <v>20</v>
      </c>
      <c r="F2342" s="14" t="str">
        <f t="shared" si="144"/>
        <v>11-Sep-1970</v>
      </c>
      <c r="G2342">
        <v>11</v>
      </c>
      <c r="H2342">
        <f t="shared" si="147"/>
        <v>52</v>
      </c>
      <c r="I2342">
        <v>3</v>
      </c>
      <c r="J2342" s="7">
        <v>60021.4</v>
      </c>
      <c r="K2342" t="s">
        <v>16</v>
      </c>
      <c r="L2342" t="s">
        <v>16</v>
      </c>
      <c r="M2342" t="s">
        <v>23</v>
      </c>
    </row>
    <row r="2343" spans="1:13" x14ac:dyDescent="0.25">
      <c r="A2343" t="s">
        <v>2370</v>
      </c>
      <c r="B2343">
        <v>1977</v>
      </c>
      <c r="C2343">
        <f t="shared" si="145"/>
        <v>6</v>
      </c>
      <c r="D2343" t="str">
        <f t="shared" si="146"/>
        <v>8-6-1977</v>
      </c>
      <c r="E2343" t="s">
        <v>18</v>
      </c>
      <c r="F2343" s="14" t="str">
        <f t="shared" si="144"/>
        <v>8-Jun-1977</v>
      </c>
      <c r="G2343">
        <v>8</v>
      </c>
      <c r="H2343">
        <f t="shared" si="147"/>
        <v>46</v>
      </c>
      <c r="I2343">
        <v>0</v>
      </c>
      <c r="J2343" s="7">
        <v>62592.87</v>
      </c>
      <c r="K2343" t="s">
        <v>11</v>
      </c>
      <c r="L2343" t="s">
        <v>12</v>
      </c>
      <c r="M2343" t="s">
        <v>13</v>
      </c>
    </row>
    <row r="2344" spans="1:13" x14ac:dyDescent="0.25">
      <c r="A2344" t="s">
        <v>2371</v>
      </c>
      <c r="B2344">
        <v>1968</v>
      </c>
      <c r="C2344">
        <f t="shared" si="145"/>
        <v>10</v>
      </c>
      <c r="D2344" t="str">
        <f t="shared" si="146"/>
        <v>12-10-1968</v>
      </c>
      <c r="E2344" t="s">
        <v>36</v>
      </c>
      <c r="F2344" s="14" t="str">
        <f t="shared" si="144"/>
        <v>12-Oct-1968</v>
      </c>
      <c r="G2344">
        <v>12</v>
      </c>
      <c r="H2344">
        <f t="shared" si="147"/>
        <v>54</v>
      </c>
      <c r="I2344">
        <v>0</v>
      </c>
      <c r="J2344" s="7">
        <v>63770.43</v>
      </c>
      <c r="K2344" t="s">
        <v>16</v>
      </c>
      <c r="L2344" t="s">
        <v>12</v>
      </c>
      <c r="M2344" t="s">
        <v>13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E5D1E-1AC4-43D3-850A-3D9B8078A4B5}">
  <dimension ref="A1:Q2336"/>
  <sheetViews>
    <sheetView topLeftCell="C1" workbookViewId="0">
      <selection activeCell="L2" sqref="L2"/>
    </sheetView>
  </sheetViews>
  <sheetFormatPr defaultRowHeight="15" x14ac:dyDescent="0.25"/>
  <cols>
    <col min="1" max="1" width="15.5703125" customWidth="1"/>
    <col min="2" max="2" width="13.7109375" customWidth="1"/>
    <col min="3" max="4" width="9.140625" style="11"/>
    <col min="5" max="5" width="11.7109375" style="11" customWidth="1"/>
    <col min="6" max="6" width="15.5703125" style="11" customWidth="1"/>
    <col min="7" max="7" width="15.85546875" style="11" customWidth="1"/>
    <col min="8" max="8" width="20.140625" style="11" customWidth="1"/>
    <col min="9" max="9" width="9.140625" style="11"/>
    <col min="10" max="10" width="17" style="11" customWidth="1"/>
    <col min="11" max="11" width="18.28515625" style="11" customWidth="1"/>
    <col min="12" max="12" width="12.28515625" customWidth="1"/>
    <col min="13" max="13" width="8.85546875" customWidth="1"/>
    <col min="14" max="14" width="12.7109375" customWidth="1"/>
    <col min="17" max="17" width="9.140625" style="11"/>
  </cols>
  <sheetData>
    <row r="1" spans="1:17" ht="15.75" x14ac:dyDescent="0.25">
      <c r="A1" s="25" t="s">
        <v>0</v>
      </c>
      <c r="B1" s="26" t="s">
        <v>5990</v>
      </c>
      <c r="C1" s="29" t="s">
        <v>2372</v>
      </c>
      <c r="D1" s="29" t="s">
        <v>2373</v>
      </c>
      <c r="E1" s="29" t="s">
        <v>2374</v>
      </c>
      <c r="F1" s="28" t="s">
        <v>2375</v>
      </c>
      <c r="G1" s="28" t="s">
        <v>6020</v>
      </c>
      <c r="H1" s="28" t="s">
        <v>6019</v>
      </c>
      <c r="I1" s="28" t="s">
        <v>6021</v>
      </c>
      <c r="J1" s="28" t="s">
        <v>6022</v>
      </c>
      <c r="K1" s="28" t="s">
        <v>6023</v>
      </c>
      <c r="L1" s="27" t="s">
        <v>6024</v>
      </c>
      <c r="M1" s="27" t="s">
        <v>6025</v>
      </c>
      <c r="N1" s="27" t="s">
        <v>6026</v>
      </c>
      <c r="O1" s="27" t="s">
        <v>6027</v>
      </c>
      <c r="P1" s="27" t="s">
        <v>8</v>
      </c>
      <c r="Q1" s="28" t="s">
        <v>6028</v>
      </c>
    </row>
    <row r="2" spans="1:17" ht="15.75" x14ac:dyDescent="0.25">
      <c r="A2" s="1" t="s">
        <v>2371</v>
      </c>
      <c r="B2" t="str">
        <f>VLOOKUP(A2,'Customer Names'!$A$1:$B$2336,2,FALSE)</f>
        <v>Hawks</v>
      </c>
      <c r="C2" s="11">
        <f>VLOOKUP(A2,'Medical Examinations'!$A$1:$B$2336,2,FALSE)</f>
        <v>47.41</v>
      </c>
      <c r="D2" s="11">
        <f>VLOOKUP(A2,'Medical Examinations'!$A$1:$C$2336,3,FALSE)</f>
        <v>7.47</v>
      </c>
      <c r="E2" s="11" t="str">
        <f>VLOOKUP(A2,'Medical Examinations'!$A$1:$J$2336,4,FALSE)</f>
        <v>No</v>
      </c>
      <c r="F2" s="11" t="str">
        <f>VLOOKUP(A2,'Medical Examinations'!$A$1:$J$2336,5,FALSE)</f>
        <v>No</v>
      </c>
      <c r="G2" s="11" t="str">
        <f>VLOOKUP(A2,'Medical Examinations'!$A$1:$J$2336,6,FALSE)</f>
        <v>No</v>
      </c>
      <c r="H2" s="11">
        <f>VLOOKUP(A2,'Medical Examinations'!$A$1:$J$2336,7,FALSE)</f>
        <v>0</v>
      </c>
      <c r="I2" s="11" t="str">
        <f>VLOOKUP(A2,'Medical Examinations'!$A$1:$J$2336,8,FALSE)</f>
        <v>Yes</v>
      </c>
      <c r="J2" s="11" t="str">
        <f>VLOOKUP(A2,'Medical Examinations'!$A$1:$J$2336,9,FALSE)</f>
        <v>OBESITY</v>
      </c>
      <c r="K2" s="11" t="str">
        <f>VLOOKUP(A2,'Medical Examinations'!$A$1:$J$2336,10,FALSE)</f>
        <v>DIABETES</v>
      </c>
      <c r="L2" t="str">
        <f>VLOOKUP(A2,'Hospitalisation Details'!$A$2:$M$2344,4,FALSE)</f>
        <v>12-10-1968</v>
      </c>
      <c r="M2">
        <f>VLOOKUP(A2,'Hospitalisation Details'!$A$2:$M$2344,10,FALSE)</f>
        <v>63770.43</v>
      </c>
      <c r="N2" t="str">
        <f>VLOOKUP(A2,'Hospitalisation Details'!$A$2:$M$2344,11,FALSE)</f>
        <v>tier - 1</v>
      </c>
      <c r="O2" t="str">
        <f>VLOOKUP(A2,'Hospitalisation Details'!$A$2:$M$2344,12,FALSE)</f>
        <v>tier - 3</v>
      </c>
      <c r="P2" t="str">
        <f>VLOOKUP(A2,'Hospitalisation Details'!$A$2:$M$2344,13,FALSE)</f>
        <v>R1013</v>
      </c>
      <c r="Q2" s="11">
        <f>VLOOKUP(A2,'Hospitalisation Details'!$A$2:$M$2344,8,FALSE)</f>
        <v>54</v>
      </c>
    </row>
    <row r="3" spans="1:17" ht="15.75" x14ac:dyDescent="0.25">
      <c r="A3" s="1" t="s">
        <v>2370</v>
      </c>
      <c r="B3" t="str">
        <f>VLOOKUP(A3,'Customer Names'!$A$1:$B$2336,2,FALSE)</f>
        <v>Lehner</v>
      </c>
      <c r="C3" s="11">
        <f>VLOOKUP(A3,'Medical Examinations'!$A$1:$B$2336,2,FALSE)</f>
        <v>30.36</v>
      </c>
      <c r="D3" s="11">
        <f>VLOOKUP(A3,'Medical Examinations'!$A$1:$C$2336,3,FALSE)</f>
        <v>5.77</v>
      </c>
      <c r="E3" s="11" t="str">
        <f>VLOOKUP(A3,'Medical Examinations'!$A$1:$J$2336,4,FALSE)</f>
        <v>No</v>
      </c>
      <c r="F3" s="11" t="str">
        <f>VLOOKUP(A3,'Medical Examinations'!$A$1:$J$2336,5,FALSE)</f>
        <v>No</v>
      </c>
      <c r="G3" s="11" t="str">
        <f>VLOOKUP(A3,'Medical Examinations'!$A$1:$J$2336,6,FALSE)</f>
        <v>No</v>
      </c>
      <c r="H3" s="11">
        <f>VLOOKUP(A3,'Medical Examinations'!$A$1:$J$2336,7,FALSE)</f>
        <v>0</v>
      </c>
      <c r="I3" s="11" t="str">
        <f>VLOOKUP(A3,'Medical Examinations'!$A$1:$J$2336,8,FALSE)</f>
        <v>Yes</v>
      </c>
      <c r="J3" s="11" t="str">
        <f>VLOOKUP(A3,'Medical Examinations'!$A$1:$J$2336,9,FALSE)</f>
        <v>OBESITY</v>
      </c>
      <c r="K3" s="11" t="str">
        <f>VLOOKUP(A3,'Medical Examinations'!$A$1:$J$2336,10,FALSE)</f>
        <v>PREDIABETES</v>
      </c>
      <c r="L3" t="str">
        <f>VLOOKUP(A3,'Hospitalisation Details'!$A$2:$M$2344,4,FALSE)</f>
        <v>8-6-1977</v>
      </c>
      <c r="M3">
        <f>VLOOKUP(A3,'Hospitalisation Details'!$A$2:$M$2344,10,FALSE)</f>
        <v>62592.87</v>
      </c>
      <c r="N3" t="str">
        <f>VLOOKUP(A3,'Hospitalisation Details'!$A$2:$M$2344,11,FALSE)</f>
        <v>tier - 2</v>
      </c>
      <c r="O3" t="str">
        <f>VLOOKUP(A3,'Hospitalisation Details'!$A$2:$M$2344,12,FALSE)</f>
        <v>tier - 3</v>
      </c>
      <c r="P3" t="str">
        <f>VLOOKUP(A3,'Hospitalisation Details'!$A$2:$M$2344,13,FALSE)</f>
        <v>R1013</v>
      </c>
      <c r="Q3" s="11">
        <f>VLOOKUP(A3,'Hospitalisation Details'!$A$2:$M$2344,8,FALSE)</f>
        <v>46</v>
      </c>
    </row>
    <row r="4" spans="1:17" ht="15.75" x14ac:dyDescent="0.25">
      <c r="A4" s="1" t="s">
        <v>2369</v>
      </c>
      <c r="B4" t="str">
        <f>VLOOKUP(A4,'Customer Names'!$A$1:$B$2336,2,FALSE)</f>
        <v>Lu</v>
      </c>
      <c r="C4" s="11">
        <f>VLOOKUP(A4,'Medical Examinations'!$A$1:$B$2336,2,FALSE)</f>
        <v>34.484999999999999</v>
      </c>
      <c r="D4" s="11">
        <f>VLOOKUP(A4,'Medical Examinations'!$A$1:$C$2336,3,FALSE)</f>
        <v>11.87</v>
      </c>
      <c r="E4" s="11" t="str">
        <f>VLOOKUP(A4,'Medical Examinations'!$A$1:$J$2336,4,FALSE)</f>
        <v>Yes</v>
      </c>
      <c r="F4" s="11" t="str">
        <f>VLOOKUP(A4,'Medical Examinations'!$A$1:$J$2336,5,FALSE)</f>
        <v>No</v>
      </c>
      <c r="G4" s="11" t="str">
        <f>VLOOKUP(A4,'Medical Examinations'!$A$1:$J$2336,6,FALSE)</f>
        <v>No</v>
      </c>
      <c r="H4" s="11">
        <f>VLOOKUP(A4,'Medical Examinations'!$A$1:$J$2336,7,FALSE)</f>
        <v>2</v>
      </c>
      <c r="I4" s="11" t="str">
        <f>VLOOKUP(A4,'Medical Examinations'!$A$1:$J$2336,8,FALSE)</f>
        <v>Yes</v>
      </c>
      <c r="J4" s="11" t="str">
        <f>VLOOKUP(A4,'Medical Examinations'!$A$1:$J$2336,9,FALSE)</f>
        <v>OBESITY</v>
      </c>
      <c r="K4" s="11" t="str">
        <f>VLOOKUP(A4,'Medical Examinations'!$A$1:$J$2336,10,FALSE)</f>
        <v>DIABETES</v>
      </c>
      <c r="L4" t="str">
        <f>VLOOKUP(A4,'Hospitalisation Details'!$A$2:$M$2344,4,FALSE)</f>
        <v>11-9-1970</v>
      </c>
      <c r="M4">
        <f>VLOOKUP(A4,'Hospitalisation Details'!$A$2:$M$2344,10,FALSE)</f>
        <v>60021.4</v>
      </c>
      <c r="N4" t="str">
        <f>VLOOKUP(A4,'Hospitalisation Details'!$A$2:$M$2344,11,FALSE)</f>
        <v>tier - 1</v>
      </c>
      <c r="O4" t="str">
        <f>VLOOKUP(A4,'Hospitalisation Details'!$A$2:$M$2344,12,FALSE)</f>
        <v>tier - 1</v>
      </c>
      <c r="P4" t="str">
        <f>VLOOKUP(A4,'Hospitalisation Details'!$A$2:$M$2344,13,FALSE)</f>
        <v>R1012</v>
      </c>
      <c r="Q4" s="11">
        <f>VLOOKUP(A4,'Hospitalisation Details'!$A$2:$M$2344,8,FALSE)</f>
        <v>52</v>
      </c>
    </row>
    <row r="5" spans="1:17" ht="15.75" x14ac:dyDescent="0.25">
      <c r="A5" s="1" t="s">
        <v>2368</v>
      </c>
      <c r="B5" t="str">
        <f>VLOOKUP(A5,'Customer Names'!$A$1:$B$2336,2,FALSE)</f>
        <v>Osborne</v>
      </c>
      <c r="C5" s="11">
        <f>VLOOKUP(A5,'Medical Examinations'!$A$1:$B$2336,2,FALSE)</f>
        <v>38.094999999999999</v>
      </c>
      <c r="D5" s="11">
        <f>VLOOKUP(A5,'Medical Examinations'!$A$1:$C$2336,3,FALSE)</f>
        <v>6.05</v>
      </c>
      <c r="E5" s="11" t="str">
        <f>VLOOKUP(A5,'Medical Examinations'!$A$1:$J$2336,4,FALSE)</f>
        <v>No</v>
      </c>
      <c r="F5" s="11" t="str">
        <f>VLOOKUP(A5,'Medical Examinations'!$A$1:$J$2336,5,FALSE)</f>
        <v>No</v>
      </c>
      <c r="G5" s="11" t="str">
        <f>VLOOKUP(A5,'Medical Examinations'!$A$1:$J$2336,6,FALSE)</f>
        <v>No</v>
      </c>
      <c r="H5" s="11">
        <f>VLOOKUP(A5,'Medical Examinations'!$A$1:$J$2336,7,FALSE)</f>
        <v>0</v>
      </c>
      <c r="I5" s="11" t="str">
        <f>VLOOKUP(A5,'Medical Examinations'!$A$1:$J$2336,8,FALSE)</f>
        <v>Yes</v>
      </c>
      <c r="J5" s="11" t="str">
        <f>VLOOKUP(A5,'Medical Examinations'!$A$1:$J$2336,9,FALSE)</f>
        <v>OBESITY</v>
      </c>
      <c r="K5" s="11" t="str">
        <f>VLOOKUP(A5,'Medical Examinations'!$A$1:$J$2336,10,FALSE)</f>
        <v>PREDIABETES</v>
      </c>
      <c r="L5" t="str">
        <f>VLOOKUP(A5,'Hospitalisation Details'!$A$2:$M$2344,4,FALSE)</f>
        <v>6-6-1991</v>
      </c>
      <c r="M5">
        <f>VLOOKUP(A5,'Hospitalisation Details'!$A$2:$M$2344,10,FALSE)</f>
        <v>58571.07</v>
      </c>
      <c r="N5" t="str">
        <f>VLOOKUP(A5,'Hospitalisation Details'!$A$2:$M$2344,11,FALSE)</f>
        <v>tier - 1</v>
      </c>
      <c r="O5" t="str">
        <f>VLOOKUP(A5,'Hospitalisation Details'!$A$2:$M$2344,12,FALSE)</f>
        <v>tier - 3</v>
      </c>
      <c r="P5" t="str">
        <f>VLOOKUP(A5,'Hospitalisation Details'!$A$2:$M$2344,13,FALSE)</f>
        <v>R1024</v>
      </c>
      <c r="Q5" s="11">
        <f>VLOOKUP(A5,'Hospitalisation Details'!$A$2:$M$2344,8,FALSE)</f>
        <v>32</v>
      </c>
    </row>
    <row r="6" spans="1:17" ht="15.75" x14ac:dyDescent="0.25">
      <c r="A6" s="1" t="s">
        <v>2367</v>
      </c>
      <c r="B6" t="str">
        <f>VLOOKUP(A6,'Customer Names'!$A$1:$B$2336,2,FALSE)</f>
        <v>Kadala</v>
      </c>
      <c r="C6" s="11">
        <f>VLOOKUP(A6,'Medical Examinations'!$A$1:$B$2336,2,FALSE)</f>
        <v>35.53</v>
      </c>
      <c r="D6" s="11">
        <f>VLOOKUP(A6,'Medical Examinations'!$A$1:$C$2336,3,FALSE)</f>
        <v>5.45</v>
      </c>
      <c r="E6" s="11" t="str">
        <f>VLOOKUP(A6,'Medical Examinations'!$A$1:$J$2336,4,FALSE)</f>
        <v>No</v>
      </c>
      <c r="F6" s="11" t="str">
        <f>VLOOKUP(A6,'Medical Examinations'!$A$1:$J$2336,5,FALSE)</f>
        <v>No</v>
      </c>
      <c r="G6" s="11" t="str">
        <f>VLOOKUP(A6,'Medical Examinations'!$A$1:$J$2336,6,FALSE)</f>
        <v>No</v>
      </c>
      <c r="H6" s="11">
        <f>VLOOKUP(A6,'Medical Examinations'!$A$1:$J$2336,7,FALSE)</f>
        <v>0</v>
      </c>
      <c r="I6" s="11" t="str">
        <f>VLOOKUP(A6,'Medical Examinations'!$A$1:$J$2336,8,FALSE)</f>
        <v>Yes</v>
      </c>
      <c r="J6" s="11" t="str">
        <f>VLOOKUP(A6,'Medical Examinations'!$A$1:$J$2336,9,FALSE)</f>
        <v>OBESITY</v>
      </c>
      <c r="K6" s="11" t="str">
        <f>VLOOKUP(A6,'Medical Examinations'!$A$1:$J$2336,10,FALSE)</f>
        <v>NORMAL</v>
      </c>
      <c r="L6" t="str">
        <f>VLOOKUP(A6,'Hospitalisation Details'!$A$2:$M$2344,4,FALSE)</f>
        <v>19-6-1989</v>
      </c>
      <c r="M6">
        <f>VLOOKUP(A6,'Hospitalisation Details'!$A$2:$M$2344,10,FALSE)</f>
        <v>55135.4</v>
      </c>
      <c r="N6" t="str">
        <f>VLOOKUP(A6,'Hospitalisation Details'!$A$2:$M$2344,11,FALSE)</f>
        <v>tier - 1</v>
      </c>
      <c r="O6" t="str">
        <f>VLOOKUP(A6,'Hospitalisation Details'!$A$2:$M$2344,12,FALSE)</f>
        <v>tier - 2</v>
      </c>
      <c r="P6" t="str">
        <f>VLOOKUP(A6,'Hospitalisation Details'!$A$2:$M$2344,13,FALSE)</f>
        <v>R1012</v>
      </c>
      <c r="Q6" s="11">
        <f>VLOOKUP(A6,'Hospitalisation Details'!$A$2:$M$2344,8,FALSE)</f>
        <v>33</v>
      </c>
    </row>
    <row r="7" spans="1:17" ht="15.75" x14ac:dyDescent="0.25">
      <c r="A7" s="1" t="s">
        <v>2366</v>
      </c>
      <c r="B7" t="str">
        <f>VLOOKUP(A7,'Customer Names'!$A$1:$B$2336,2,FALSE)</f>
        <v>Baker</v>
      </c>
      <c r="C7" s="11">
        <f>VLOOKUP(A7,'Medical Examinations'!$A$1:$B$2336,2,FALSE)</f>
        <v>32.799999999999997</v>
      </c>
      <c r="D7" s="11">
        <f>VLOOKUP(A7,'Medical Examinations'!$A$1:$C$2336,3,FALSE)</f>
        <v>6.59</v>
      </c>
      <c r="E7" s="11" t="str">
        <f>VLOOKUP(A7,'Medical Examinations'!$A$1:$J$2336,4,FALSE)</f>
        <v>No</v>
      </c>
      <c r="F7" s="11" t="str">
        <f>VLOOKUP(A7,'Medical Examinations'!$A$1:$J$2336,5,FALSE)</f>
        <v>No</v>
      </c>
      <c r="G7" s="11" t="str">
        <f>VLOOKUP(A7,'Medical Examinations'!$A$1:$J$2336,6,FALSE)</f>
        <v>No</v>
      </c>
      <c r="H7" s="11">
        <f>VLOOKUP(A7,'Medical Examinations'!$A$1:$J$2336,7,FALSE)</f>
        <v>0</v>
      </c>
      <c r="I7" s="11" t="str">
        <f>VLOOKUP(A7,'Medical Examinations'!$A$1:$J$2336,8,FALSE)</f>
        <v>Yes</v>
      </c>
      <c r="J7" s="11" t="str">
        <f>VLOOKUP(A7,'Medical Examinations'!$A$1:$J$2336,9,FALSE)</f>
        <v>OBESITY</v>
      </c>
      <c r="K7" s="11" t="str">
        <f>VLOOKUP(A7,'Medical Examinations'!$A$1:$J$2336,10,FALSE)</f>
        <v>DIABETES</v>
      </c>
      <c r="L7" t="str">
        <f>VLOOKUP(A7,'Hospitalisation Details'!$A$2:$M$2344,4,FALSE)</f>
        <v>4-8-1962</v>
      </c>
      <c r="M7">
        <f>VLOOKUP(A7,'Hospitalisation Details'!$A$2:$M$2344,10,FALSE)</f>
        <v>52590.83</v>
      </c>
      <c r="N7" t="str">
        <f>VLOOKUP(A7,'Hospitalisation Details'!$A$2:$M$2344,11,FALSE)</f>
        <v>tier - 1</v>
      </c>
      <c r="O7" t="str">
        <f>VLOOKUP(A7,'Hospitalisation Details'!$A$2:$M$2344,12,FALSE)</f>
        <v>tier - 3</v>
      </c>
      <c r="P7" t="str">
        <f>VLOOKUP(A7,'Hospitalisation Details'!$A$2:$M$2344,13,FALSE)</f>
        <v>R1011</v>
      </c>
      <c r="Q7" s="11">
        <f>VLOOKUP(A7,'Hospitalisation Details'!$A$2:$M$2344,8,FALSE)</f>
        <v>60</v>
      </c>
    </row>
    <row r="8" spans="1:17" ht="15.75" x14ac:dyDescent="0.25">
      <c r="A8" s="1" t="s">
        <v>2365</v>
      </c>
      <c r="B8" t="str">
        <f>VLOOKUP(A8,'Customer Names'!$A$1:$B$2336,2,FALSE)</f>
        <v>Macpherson</v>
      </c>
      <c r="C8" s="11">
        <f>VLOOKUP(A8,'Medical Examinations'!$A$1:$B$2336,2,FALSE)</f>
        <v>36.4</v>
      </c>
      <c r="D8" s="11">
        <f>VLOOKUP(A8,'Medical Examinations'!$A$1:$C$2336,3,FALSE)</f>
        <v>6.07</v>
      </c>
      <c r="E8" s="11" t="str">
        <f>VLOOKUP(A8,'Medical Examinations'!$A$1:$J$2336,4,FALSE)</f>
        <v>No</v>
      </c>
      <c r="F8" s="11" t="str">
        <f>VLOOKUP(A8,'Medical Examinations'!$A$1:$J$2336,5,FALSE)</f>
        <v>No</v>
      </c>
      <c r="G8" s="11" t="str">
        <f>VLOOKUP(A8,'Medical Examinations'!$A$1:$J$2336,6,FALSE)</f>
        <v>No</v>
      </c>
      <c r="H8" s="11">
        <f>VLOOKUP(A8,'Medical Examinations'!$A$1:$J$2336,7,FALSE)</f>
        <v>0</v>
      </c>
      <c r="I8" s="11" t="str">
        <f>VLOOKUP(A8,'Medical Examinations'!$A$1:$J$2336,8,FALSE)</f>
        <v>Yes</v>
      </c>
      <c r="J8" s="11" t="str">
        <f>VLOOKUP(A8,'Medical Examinations'!$A$1:$J$2336,9,FALSE)</f>
        <v>OBESITY</v>
      </c>
      <c r="K8" s="11" t="str">
        <f>VLOOKUP(A8,'Medical Examinations'!$A$1:$J$2336,10,FALSE)</f>
        <v>PREDIABETES</v>
      </c>
      <c r="L8" t="str">
        <f>VLOOKUP(A8,'Hospitalisation Details'!$A$2:$M$2344,4,FALSE)</f>
        <v>27-10-1994</v>
      </c>
      <c r="M8">
        <f>VLOOKUP(A8,'Hospitalisation Details'!$A$2:$M$2344,10,FALSE)</f>
        <v>51194.559999999998</v>
      </c>
      <c r="N8" t="str">
        <f>VLOOKUP(A8,'Hospitalisation Details'!$A$2:$M$2344,11,FALSE)</f>
        <v>tier - 1</v>
      </c>
      <c r="O8" t="str">
        <f>VLOOKUP(A8,'Hospitalisation Details'!$A$2:$M$2344,12,FALSE)</f>
        <v>tier - 3</v>
      </c>
      <c r="P8" t="str">
        <f>VLOOKUP(A8,'Hospitalisation Details'!$A$2:$M$2344,13,FALSE)</f>
        <v>R1011</v>
      </c>
      <c r="Q8" s="11">
        <f>VLOOKUP(A8,'Hospitalisation Details'!$A$2:$M$2344,8,FALSE)</f>
        <v>28</v>
      </c>
    </row>
    <row r="9" spans="1:17" ht="15.75" x14ac:dyDescent="0.25">
      <c r="A9" s="1" t="s">
        <v>2364</v>
      </c>
      <c r="B9" t="str">
        <f>VLOOKUP(A9,'Customer Names'!$A$1:$B$2336,2,FALSE)</f>
        <v>Hallman</v>
      </c>
      <c r="C9" s="11">
        <f>VLOOKUP(A9,'Medical Examinations'!$A$1:$B$2336,2,FALSE)</f>
        <v>36.96</v>
      </c>
      <c r="D9" s="11">
        <f>VLOOKUP(A9,'Medical Examinations'!$A$1:$C$2336,3,FALSE)</f>
        <v>7.93</v>
      </c>
      <c r="E9" s="11" t="str">
        <f>VLOOKUP(A9,'Medical Examinations'!$A$1:$J$2336,4,FALSE)</f>
        <v>No</v>
      </c>
      <c r="F9" s="11" t="str">
        <f>VLOOKUP(A9,'Medical Examinations'!$A$1:$J$2336,5,FALSE)</f>
        <v>No</v>
      </c>
      <c r="G9" s="11" t="str">
        <f>VLOOKUP(A9,'Medical Examinations'!$A$1:$J$2336,6,FALSE)</f>
        <v>No</v>
      </c>
      <c r="H9" s="11">
        <f>VLOOKUP(A9,'Medical Examinations'!$A$1:$J$2336,7,FALSE)</f>
        <v>3</v>
      </c>
      <c r="I9" s="11" t="str">
        <f>VLOOKUP(A9,'Medical Examinations'!$A$1:$J$2336,8,FALSE)</f>
        <v>Yes</v>
      </c>
      <c r="J9" s="11" t="str">
        <f>VLOOKUP(A9,'Medical Examinations'!$A$1:$J$2336,9,FALSE)</f>
        <v>OBESITY</v>
      </c>
      <c r="K9" s="11" t="str">
        <f>VLOOKUP(A9,'Medical Examinations'!$A$1:$J$2336,10,FALSE)</f>
        <v>DIABETES</v>
      </c>
      <c r="L9" t="str">
        <f>VLOOKUP(A9,'Hospitalisation Details'!$A$2:$M$2344,4,FALSE)</f>
        <v>27-6-1958</v>
      </c>
      <c r="M9">
        <f>VLOOKUP(A9,'Hospitalisation Details'!$A$2:$M$2344,10,FALSE)</f>
        <v>49577.66</v>
      </c>
      <c r="N9" t="str">
        <f>VLOOKUP(A9,'Hospitalisation Details'!$A$2:$M$2344,11,FALSE)</f>
        <v>tier - 2</v>
      </c>
      <c r="O9" t="str">
        <f>VLOOKUP(A9,'Hospitalisation Details'!$A$2:$M$2344,12,FALSE)</f>
        <v>tier - 2</v>
      </c>
      <c r="P9" t="str">
        <f>VLOOKUP(A9,'Hospitalisation Details'!$A$2:$M$2344,13,FALSE)</f>
        <v>R1013</v>
      </c>
      <c r="Q9" s="11">
        <f>VLOOKUP(A9,'Hospitalisation Details'!$A$2:$M$2344,8,FALSE)</f>
        <v>64</v>
      </c>
    </row>
    <row r="10" spans="1:17" ht="15.75" x14ac:dyDescent="0.25">
      <c r="A10" s="1" t="s">
        <v>2363</v>
      </c>
      <c r="B10" t="str">
        <f>VLOOKUP(A10,'Customer Names'!$A$1:$B$2336,2,FALSE)</f>
        <v>Moran</v>
      </c>
      <c r="C10" s="11">
        <f>VLOOKUP(A10,'Medical Examinations'!$A$1:$B$2336,2,FALSE)</f>
        <v>41.14</v>
      </c>
      <c r="D10" s="11">
        <f>VLOOKUP(A10,'Medical Examinations'!$A$1:$C$2336,3,FALSE)</f>
        <v>9.58</v>
      </c>
      <c r="E10" s="11" t="str">
        <f>VLOOKUP(A10,'Medical Examinations'!$A$1:$J$2336,4,FALSE)</f>
        <v>Yes</v>
      </c>
      <c r="F10" s="11" t="str">
        <f>VLOOKUP(A10,'Medical Examinations'!$A$1:$J$2336,5,FALSE)</f>
        <v>No</v>
      </c>
      <c r="G10" s="11" t="str">
        <f>VLOOKUP(A10,'Medical Examinations'!$A$1:$J$2336,6,FALSE)</f>
        <v>Yes</v>
      </c>
      <c r="H10" s="11">
        <f>VLOOKUP(A10,'Medical Examinations'!$A$1:$J$2336,7,FALSE)</f>
        <v>1</v>
      </c>
      <c r="I10" s="11" t="str">
        <f>VLOOKUP(A10,'Medical Examinations'!$A$1:$J$2336,8,FALSE)</f>
        <v>Yes</v>
      </c>
      <c r="J10" s="11" t="str">
        <f>VLOOKUP(A10,'Medical Examinations'!$A$1:$J$2336,9,FALSE)</f>
        <v>OBESITY</v>
      </c>
      <c r="K10" s="11" t="str">
        <f>VLOOKUP(A10,'Medical Examinations'!$A$1:$J$2336,10,FALSE)</f>
        <v>DIABETES</v>
      </c>
      <c r="L10" t="str">
        <f>VLOOKUP(A10,'Hospitalisation Details'!$A$2:$M$2344,4,FALSE)</f>
        <v>4-9-1963</v>
      </c>
      <c r="M10">
        <f>VLOOKUP(A10,'Hospitalisation Details'!$A$2:$M$2344,10,FALSE)</f>
        <v>48970.25</v>
      </c>
      <c r="N10" t="str">
        <f>VLOOKUP(A10,'Hospitalisation Details'!$A$2:$M$2344,11,FALSE)</f>
        <v>tier - 1</v>
      </c>
      <c r="O10" t="str">
        <f>VLOOKUP(A10,'Hospitalisation Details'!$A$2:$M$2344,12,FALSE)</f>
        <v>tier - 2</v>
      </c>
      <c r="P10" t="str">
        <f>VLOOKUP(A10,'Hospitalisation Details'!$A$2:$M$2344,13,FALSE)</f>
        <v>R1013</v>
      </c>
      <c r="Q10" s="11">
        <f>VLOOKUP(A10,'Hospitalisation Details'!$A$2:$M$2344,8,FALSE)</f>
        <v>59</v>
      </c>
    </row>
    <row r="11" spans="1:17" ht="15.75" x14ac:dyDescent="0.25">
      <c r="A11" s="1" t="s">
        <v>2362</v>
      </c>
      <c r="B11" t="str">
        <f>VLOOKUP(A11,'Customer Names'!$A$1:$B$2336,2,FALSE)</f>
        <v>Benner</v>
      </c>
      <c r="C11" s="11">
        <f>VLOOKUP(A11,'Medical Examinations'!$A$1:$B$2336,2,FALSE)</f>
        <v>38.06</v>
      </c>
      <c r="D11" s="11">
        <f>VLOOKUP(A11,'Medical Examinations'!$A$1:$C$2336,3,FALSE)</f>
        <v>10.79</v>
      </c>
      <c r="E11" s="11" t="str">
        <f>VLOOKUP(A11,'Medical Examinations'!$A$1:$J$2336,4,FALSE)</f>
        <v>No</v>
      </c>
      <c r="F11" s="11" t="str">
        <f>VLOOKUP(A11,'Medical Examinations'!$A$1:$J$2336,5,FALSE)</f>
        <v>No</v>
      </c>
      <c r="G11" s="11" t="str">
        <f>VLOOKUP(A11,'Medical Examinations'!$A$1:$J$2336,6,FALSE)</f>
        <v>No</v>
      </c>
      <c r="H11" s="11">
        <f>VLOOKUP(A11,'Medical Examinations'!$A$1:$J$2336,7,FALSE)</f>
        <v>0</v>
      </c>
      <c r="I11" s="11" t="str">
        <f>VLOOKUP(A11,'Medical Examinations'!$A$1:$J$2336,8,FALSE)</f>
        <v>Yes</v>
      </c>
      <c r="J11" s="11" t="str">
        <f>VLOOKUP(A11,'Medical Examinations'!$A$1:$J$2336,9,FALSE)</f>
        <v>OBESITY</v>
      </c>
      <c r="K11" s="11" t="str">
        <f>VLOOKUP(A11,'Medical Examinations'!$A$1:$J$2336,10,FALSE)</f>
        <v>DIABETES</v>
      </c>
      <c r="L11" t="str">
        <f>VLOOKUP(A11,'Hospitalisation Details'!$A$2:$M$2344,4,FALSE)</f>
        <v>29-12-1978</v>
      </c>
      <c r="M11">
        <f>VLOOKUP(A11,'Hospitalisation Details'!$A$2:$M$2344,10,FALSE)</f>
        <v>48885.14</v>
      </c>
      <c r="N11" t="str">
        <f>VLOOKUP(A11,'Hospitalisation Details'!$A$2:$M$2344,11,FALSE)</f>
        <v>tier - 1</v>
      </c>
      <c r="O11" t="str">
        <f>VLOOKUP(A11,'Hospitalisation Details'!$A$2:$M$2344,12,FALSE)</f>
        <v>tier - 2</v>
      </c>
      <c r="P11" t="str">
        <f>VLOOKUP(A11,'Hospitalisation Details'!$A$2:$M$2344,13,FALSE)</f>
        <v>R1013</v>
      </c>
      <c r="Q11" s="11">
        <f>VLOOKUP(A11,'Hospitalisation Details'!$A$2:$M$2344,8,FALSE)</f>
        <v>44</v>
      </c>
    </row>
    <row r="12" spans="1:17" ht="15.75" x14ac:dyDescent="0.25">
      <c r="A12" s="1" t="s">
        <v>2361</v>
      </c>
      <c r="B12" t="str">
        <f>VLOOKUP(A12,'Customer Names'!$A$1:$B$2336,2,FALSE)</f>
        <v>Fierro Vargas</v>
      </c>
      <c r="C12" s="11">
        <f>VLOOKUP(A12,'Medical Examinations'!$A$1:$B$2336,2,FALSE)</f>
        <v>37.700000000000003</v>
      </c>
      <c r="D12" s="11">
        <f>VLOOKUP(A12,'Medical Examinations'!$A$1:$C$2336,3,FALSE)</f>
        <v>5.96</v>
      </c>
      <c r="E12" s="11" t="str">
        <f>VLOOKUP(A12,'Medical Examinations'!$A$1:$J$2336,4,FALSE)</f>
        <v>Yes</v>
      </c>
      <c r="F12" s="11" t="str">
        <f>VLOOKUP(A12,'Medical Examinations'!$A$1:$J$2336,5,FALSE)</f>
        <v>No</v>
      </c>
      <c r="G12" s="11" t="str">
        <f>VLOOKUP(A12,'Medical Examinations'!$A$1:$J$2336,6,FALSE)</f>
        <v>No</v>
      </c>
      <c r="H12" s="11">
        <f>VLOOKUP(A12,'Medical Examinations'!$A$1:$J$2336,7,FALSE)</f>
        <v>2</v>
      </c>
      <c r="I12" s="11" t="str">
        <f>VLOOKUP(A12,'Medical Examinations'!$A$1:$J$2336,8,FALSE)</f>
        <v>Yes</v>
      </c>
      <c r="J12" s="11" t="str">
        <f>VLOOKUP(A12,'Medical Examinations'!$A$1:$J$2336,9,FALSE)</f>
        <v>OBESITY</v>
      </c>
      <c r="K12" s="11" t="str">
        <f>VLOOKUP(A12,'Medical Examinations'!$A$1:$J$2336,10,FALSE)</f>
        <v>PREDIABETES</v>
      </c>
      <c r="L12" t="str">
        <f>VLOOKUP(A12,'Hospitalisation Details'!$A$2:$M$2344,4,FALSE)</f>
        <v>22-7-1959</v>
      </c>
      <c r="M12">
        <f>VLOOKUP(A12,'Hospitalisation Details'!$A$2:$M$2344,10,FALSE)</f>
        <v>48824.45</v>
      </c>
      <c r="N12" t="str">
        <f>VLOOKUP(A12,'Hospitalisation Details'!$A$2:$M$2344,11,FALSE)</f>
        <v>tier - 2</v>
      </c>
      <c r="O12" t="str">
        <f>VLOOKUP(A12,'Hospitalisation Details'!$A$2:$M$2344,12,FALSE)</f>
        <v>tier - 1</v>
      </c>
      <c r="P12" t="str">
        <f>VLOOKUP(A12,'Hospitalisation Details'!$A$2:$M$2344,13,FALSE)</f>
        <v>R1011</v>
      </c>
      <c r="Q12" s="11">
        <f>VLOOKUP(A12,'Hospitalisation Details'!$A$2:$M$2344,8,FALSE)</f>
        <v>63</v>
      </c>
    </row>
    <row r="13" spans="1:17" ht="15.75" x14ac:dyDescent="0.25">
      <c r="A13" s="1" t="s">
        <v>2360</v>
      </c>
      <c r="B13" t="str">
        <f>VLOOKUP(A13,'Customer Names'!$A$1:$B$2336,2,FALSE)</f>
        <v>Franz</v>
      </c>
      <c r="C13" s="11">
        <f>VLOOKUP(A13,'Medical Examinations'!$A$1:$B$2336,2,FALSE)</f>
        <v>42.13</v>
      </c>
      <c r="D13" s="11">
        <f>VLOOKUP(A13,'Medical Examinations'!$A$1:$C$2336,3,FALSE)</f>
        <v>11.9</v>
      </c>
      <c r="E13" s="11" t="str">
        <f>VLOOKUP(A13,'Medical Examinations'!$A$1:$J$2336,4,FALSE)</f>
        <v>No</v>
      </c>
      <c r="F13" s="11" t="str">
        <f>VLOOKUP(A13,'Medical Examinations'!$A$1:$J$2336,5,FALSE)</f>
        <v>No</v>
      </c>
      <c r="G13" s="11" t="str">
        <f>VLOOKUP(A13,'Medical Examinations'!$A$1:$J$2336,6,FALSE)</f>
        <v>No</v>
      </c>
      <c r="H13" s="11">
        <f>VLOOKUP(A13,'Medical Examinations'!$A$1:$J$2336,7,FALSE)</f>
        <v>0</v>
      </c>
      <c r="I13" s="11" t="str">
        <f>VLOOKUP(A13,'Medical Examinations'!$A$1:$J$2336,8,FALSE)</f>
        <v>Yes</v>
      </c>
      <c r="J13" s="11" t="str">
        <f>VLOOKUP(A13,'Medical Examinations'!$A$1:$J$2336,9,FALSE)</f>
        <v>OBESITY</v>
      </c>
      <c r="K13" s="11" t="str">
        <f>VLOOKUP(A13,'Medical Examinations'!$A$1:$J$2336,10,FALSE)</f>
        <v>DIABETES</v>
      </c>
      <c r="L13" t="str">
        <f>VLOOKUP(A13,'Hospitalisation Details'!$A$2:$M$2344,4,FALSE)</f>
        <v>27-10-1965</v>
      </c>
      <c r="M13">
        <f>VLOOKUP(A13,'Hospitalisation Details'!$A$2:$M$2344,10,FALSE)</f>
        <v>48675.519999999997</v>
      </c>
      <c r="N13" t="str">
        <f>VLOOKUP(A13,'Hospitalisation Details'!$A$2:$M$2344,11,FALSE)</f>
        <v>tier - 1</v>
      </c>
      <c r="O13" t="str">
        <f>VLOOKUP(A13,'Hospitalisation Details'!$A$2:$M$2344,12,FALSE)</f>
        <v>tier - 2</v>
      </c>
      <c r="P13" t="str">
        <f>VLOOKUP(A13,'Hospitalisation Details'!$A$2:$M$2344,13,FALSE)</f>
        <v>R1013</v>
      </c>
      <c r="Q13" s="11">
        <f>VLOOKUP(A13,'Hospitalisation Details'!$A$2:$M$2344,8,FALSE)</f>
        <v>57</v>
      </c>
    </row>
    <row r="14" spans="1:17" ht="15.75" x14ac:dyDescent="0.25">
      <c r="A14" s="1" t="s">
        <v>2359</v>
      </c>
      <c r="B14" t="str">
        <f>VLOOKUP(A14,'Customer Names'!$A$1:$B$2336,2,FALSE)</f>
        <v>Foster</v>
      </c>
      <c r="C14" s="11">
        <f>VLOOKUP(A14,'Medical Examinations'!$A$1:$B$2336,2,FALSE)</f>
        <v>40.92</v>
      </c>
      <c r="D14" s="11">
        <f>VLOOKUP(A14,'Medical Examinations'!$A$1:$C$2336,3,FALSE)</f>
        <v>8.41</v>
      </c>
      <c r="E14" s="11" t="str">
        <f>VLOOKUP(A14,'Medical Examinations'!$A$1:$J$2336,4,FALSE)</f>
        <v>No</v>
      </c>
      <c r="F14" s="11" t="str">
        <f>VLOOKUP(A14,'Medical Examinations'!$A$1:$J$2336,5,FALSE)</f>
        <v>No</v>
      </c>
      <c r="G14" s="11" t="str">
        <f>VLOOKUP(A14,'Medical Examinations'!$A$1:$J$2336,6,FALSE)</f>
        <v>No</v>
      </c>
      <c r="H14" s="11">
        <f>VLOOKUP(A14,'Medical Examinations'!$A$1:$J$2336,7,FALSE)</f>
        <v>0</v>
      </c>
      <c r="I14" s="11" t="str">
        <f>VLOOKUP(A14,'Medical Examinations'!$A$1:$J$2336,8,FALSE)</f>
        <v>Yes</v>
      </c>
      <c r="J14" s="11" t="str">
        <f>VLOOKUP(A14,'Medical Examinations'!$A$1:$J$2336,9,FALSE)</f>
        <v>OBESITY</v>
      </c>
      <c r="K14" s="11" t="str">
        <f>VLOOKUP(A14,'Medical Examinations'!$A$1:$J$2336,10,FALSE)</f>
        <v>DIABETES</v>
      </c>
      <c r="L14" t="str">
        <f>VLOOKUP(A14,'Hospitalisation Details'!$A$2:$M$2344,4,FALSE)</f>
        <v>11-10-1962</v>
      </c>
      <c r="M14">
        <f>VLOOKUP(A14,'Hospitalisation Details'!$A$2:$M$2344,10,FALSE)</f>
        <v>48673.56</v>
      </c>
      <c r="N14" t="str">
        <f>VLOOKUP(A14,'Hospitalisation Details'!$A$2:$M$2344,11,FALSE)</f>
        <v>tier - 1</v>
      </c>
      <c r="O14" t="str">
        <f>VLOOKUP(A14,'Hospitalisation Details'!$A$2:$M$2344,12,FALSE)</f>
        <v>tier - 2</v>
      </c>
      <c r="P14" t="str">
        <f>VLOOKUP(A14,'Hospitalisation Details'!$A$2:$M$2344,13,FALSE)</f>
        <v>R1013</v>
      </c>
      <c r="Q14" s="11">
        <f>VLOOKUP(A14,'Hospitalisation Details'!$A$2:$M$2344,8,FALSE)</f>
        <v>60</v>
      </c>
    </row>
    <row r="15" spans="1:17" ht="15.75" x14ac:dyDescent="0.25">
      <c r="A15" s="1" t="s">
        <v>2358</v>
      </c>
      <c r="B15" t="str">
        <f>VLOOKUP(A15,'Customer Names'!$A$1:$B$2336,2,FALSE)</f>
        <v>Tenorio</v>
      </c>
      <c r="C15" s="11">
        <f>VLOOKUP(A15,'Medical Examinations'!$A$1:$B$2336,2,FALSE)</f>
        <v>40.564999999999998</v>
      </c>
      <c r="D15" s="11">
        <f>VLOOKUP(A15,'Medical Examinations'!$A$1:$C$2336,3,FALSE)</f>
        <v>7.02</v>
      </c>
      <c r="E15" s="11" t="str">
        <f>VLOOKUP(A15,'Medical Examinations'!$A$1:$J$2336,4,FALSE)</f>
        <v>No</v>
      </c>
      <c r="F15" s="11" t="str">
        <f>VLOOKUP(A15,'Medical Examinations'!$A$1:$J$2336,5,FALSE)</f>
        <v>No</v>
      </c>
      <c r="G15" s="11" t="str">
        <f>VLOOKUP(A15,'Medical Examinations'!$A$1:$J$2336,6,FALSE)</f>
        <v>No</v>
      </c>
      <c r="H15" s="11">
        <f>VLOOKUP(A15,'Medical Examinations'!$A$1:$J$2336,7,FALSE)</f>
        <v>0</v>
      </c>
      <c r="I15" s="11" t="str">
        <f>VLOOKUP(A15,'Medical Examinations'!$A$1:$J$2336,8,FALSE)</f>
        <v>Yes</v>
      </c>
      <c r="J15" s="11" t="str">
        <f>VLOOKUP(A15,'Medical Examinations'!$A$1:$J$2336,9,FALSE)</f>
        <v>OBESITY</v>
      </c>
      <c r="K15" s="11" t="str">
        <f>VLOOKUP(A15,'Medical Examinations'!$A$1:$J$2336,10,FALSE)</f>
        <v>DIABETES</v>
      </c>
      <c r="L15" t="str">
        <f>VLOOKUP(A15,'Hospitalisation Details'!$A$2:$M$2344,4,FALSE)</f>
        <v>1-12-1968</v>
      </c>
      <c r="M15">
        <f>VLOOKUP(A15,'Hospitalisation Details'!$A$2:$M$2344,10,FALSE)</f>
        <v>48549.18</v>
      </c>
      <c r="N15" t="str">
        <f>VLOOKUP(A15,'Hospitalisation Details'!$A$2:$M$2344,11,FALSE)</f>
        <v>tier - 1</v>
      </c>
      <c r="O15" t="str">
        <f>VLOOKUP(A15,'Hospitalisation Details'!$A$2:$M$2344,12,FALSE)</f>
        <v>tier - 3</v>
      </c>
      <c r="P15" t="str">
        <f>VLOOKUP(A15,'Hospitalisation Details'!$A$2:$M$2344,13,FALSE)</f>
        <v>R1016</v>
      </c>
      <c r="Q15" s="11">
        <f>VLOOKUP(A15,'Hospitalisation Details'!$A$2:$M$2344,8,FALSE)</f>
        <v>54</v>
      </c>
    </row>
    <row r="16" spans="1:17" ht="15.75" x14ac:dyDescent="0.25">
      <c r="A16" s="1" t="s">
        <v>2357</v>
      </c>
      <c r="B16" t="str">
        <f>VLOOKUP(A16,'Customer Names'!$A$1:$B$2336,2,FALSE)</f>
        <v>Rios</v>
      </c>
      <c r="C16" s="11">
        <f>VLOOKUP(A16,'Medical Examinations'!$A$1:$B$2336,2,FALSE)</f>
        <v>36.384999999999998</v>
      </c>
      <c r="D16" s="11">
        <f>VLOOKUP(A16,'Medical Examinations'!$A$1:$C$2336,3,FALSE)</f>
        <v>7.59</v>
      </c>
      <c r="E16" s="11" t="str">
        <f>VLOOKUP(A16,'Medical Examinations'!$A$1:$J$2336,4,FALSE)</f>
        <v>Yes</v>
      </c>
      <c r="F16" s="11" t="str">
        <f>VLOOKUP(A16,'Medical Examinations'!$A$1:$J$2336,5,FALSE)</f>
        <v>No</v>
      </c>
      <c r="G16" s="11" t="str">
        <f>VLOOKUP(A16,'Medical Examinations'!$A$1:$J$2336,6,FALSE)</f>
        <v>No</v>
      </c>
      <c r="H16" s="11">
        <f>VLOOKUP(A16,'Medical Examinations'!$A$1:$J$2336,7,FALSE)</f>
        <v>2</v>
      </c>
      <c r="I16" s="11" t="str">
        <f>VLOOKUP(A16,'Medical Examinations'!$A$1:$J$2336,8,FALSE)</f>
        <v>Yes</v>
      </c>
      <c r="J16" s="11" t="str">
        <f>VLOOKUP(A16,'Medical Examinations'!$A$1:$J$2336,9,FALSE)</f>
        <v>OBESITY</v>
      </c>
      <c r="K16" s="11" t="str">
        <f>VLOOKUP(A16,'Medical Examinations'!$A$1:$J$2336,10,FALSE)</f>
        <v>DIABETES</v>
      </c>
      <c r="L16" t="str">
        <f>VLOOKUP(A16,'Hospitalisation Details'!$A$2:$M$2344,4,FALSE)</f>
        <v>21-12-1961</v>
      </c>
      <c r="M16">
        <f>VLOOKUP(A16,'Hospitalisation Details'!$A$2:$M$2344,10,FALSE)</f>
        <v>48517.56</v>
      </c>
      <c r="N16" t="str">
        <f>VLOOKUP(A16,'Hospitalisation Details'!$A$2:$M$2344,11,FALSE)</f>
        <v>tier - 1</v>
      </c>
      <c r="O16" t="str">
        <f>VLOOKUP(A16,'Hospitalisation Details'!$A$2:$M$2344,12,FALSE)</f>
        <v>tier - 3</v>
      </c>
      <c r="P16" t="str">
        <f>VLOOKUP(A16,'Hospitalisation Details'!$A$2:$M$2344,13,FALSE)</f>
        <v>R1024</v>
      </c>
      <c r="Q16" s="11">
        <f>VLOOKUP(A16,'Hospitalisation Details'!$A$2:$M$2344,8,FALSE)</f>
        <v>61</v>
      </c>
    </row>
    <row r="17" spans="1:17" ht="15.75" x14ac:dyDescent="0.25">
      <c r="A17" s="1" t="s">
        <v>2356</v>
      </c>
      <c r="B17" t="str">
        <f>VLOOKUP(A17,'Customer Names'!$A$1:$B$2336,2,FALSE)</f>
        <v>Viau-Dupuis</v>
      </c>
      <c r="C17" s="11">
        <f>VLOOKUP(A17,'Medical Examinations'!$A$1:$B$2336,2,FALSE)</f>
        <v>39.9</v>
      </c>
      <c r="D17" s="11">
        <f>VLOOKUP(A17,'Medical Examinations'!$A$1:$C$2336,3,FALSE)</f>
        <v>11.32</v>
      </c>
      <c r="E17" s="11" t="str">
        <f>VLOOKUP(A17,'Medical Examinations'!$A$1:$J$2336,4,FALSE)</f>
        <v>No</v>
      </c>
      <c r="F17" s="11" t="str">
        <f>VLOOKUP(A17,'Medical Examinations'!$A$1:$J$2336,5,FALSE)</f>
        <v>No</v>
      </c>
      <c r="G17" s="11" t="str">
        <f>VLOOKUP(A17,'Medical Examinations'!$A$1:$J$2336,6,FALSE)</f>
        <v>No</v>
      </c>
      <c r="H17" s="11">
        <f>VLOOKUP(A17,'Medical Examinations'!$A$1:$J$2336,7,FALSE)</f>
        <v>0</v>
      </c>
      <c r="I17" s="11" t="str">
        <f>VLOOKUP(A17,'Medical Examinations'!$A$1:$J$2336,8,FALSE)</f>
        <v>Yes</v>
      </c>
      <c r="J17" s="11" t="str">
        <f>VLOOKUP(A17,'Medical Examinations'!$A$1:$J$2336,9,FALSE)</f>
        <v>OBESITY</v>
      </c>
      <c r="K17" s="11" t="str">
        <f>VLOOKUP(A17,'Medical Examinations'!$A$1:$J$2336,10,FALSE)</f>
        <v>DIABETES</v>
      </c>
      <c r="L17" t="str">
        <f>VLOOKUP(A17,'Hospitalisation Details'!$A$2:$M$2344,4,FALSE)</f>
        <v>27-8-1962</v>
      </c>
      <c r="M17">
        <f>VLOOKUP(A17,'Hospitalisation Details'!$A$2:$M$2344,10,FALSE)</f>
        <v>48173.36</v>
      </c>
      <c r="N17" t="str">
        <f>VLOOKUP(A17,'Hospitalisation Details'!$A$2:$M$2344,11,FALSE)</f>
        <v>tier - 1</v>
      </c>
      <c r="O17" t="str">
        <f>VLOOKUP(A17,'Hospitalisation Details'!$A$2:$M$2344,12,FALSE)</f>
        <v>tier - 3</v>
      </c>
      <c r="P17" t="str">
        <f>VLOOKUP(A17,'Hospitalisation Details'!$A$2:$M$2344,13,FALSE)</f>
        <v>R1011</v>
      </c>
      <c r="Q17" s="11">
        <f>VLOOKUP(A17,'Hospitalisation Details'!$A$2:$M$2344,8,FALSE)</f>
        <v>60</v>
      </c>
    </row>
    <row r="18" spans="1:17" ht="15.75" x14ac:dyDescent="0.25">
      <c r="A18" s="1" t="s">
        <v>2355</v>
      </c>
      <c r="B18" t="str">
        <f>VLOOKUP(A18,'Customer Names'!$A$1:$B$2336,2,FALSE)</f>
        <v>Cronin</v>
      </c>
      <c r="C18" s="11">
        <f>VLOOKUP(A18,'Medical Examinations'!$A$1:$B$2336,2,FALSE)</f>
        <v>33.799999999999997</v>
      </c>
      <c r="D18" s="11">
        <f>VLOOKUP(A18,'Medical Examinations'!$A$1:$C$2336,3,FALSE)</f>
        <v>7.67</v>
      </c>
      <c r="E18" s="11" t="str">
        <f>VLOOKUP(A18,'Medical Examinations'!$A$1:$J$2336,4,FALSE)</f>
        <v>No</v>
      </c>
      <c r="F18" s="11" t="str">
        <f>VLOOKUP(A18,'Medical Examinations'!$A$1:$J$2336,5,FALSE)</f>
        <v>No</v>
      </c>
      <c r="G18" s="11" t="str">
        <f>VLOOKUP(A18,'Medical Examinations'!$A$1:$J$2336,6,FALSE)</f>
        <v>No</v>
      </c>
      <c r="H18" s="11">
        <f>VLOOKUP(A18,'Medical Examinations'!$A$1:$J$2336,7,FALSE)</f>
        <v>3</v>
      </c>
      <c r="I18" s="11" t="str">
        <f>VLOOKUP(A18,'Medical Examinations'!$A$1:$J$2336,8,FALSE)</f>
        <v>Yes</v>
      </c>
      <c r="J18" s="11" t="str">
        <f>VLOOKUP(A18,'Medical Examinations'!$A$1:$J$2336,9,FALSE)</f>
        <v>OBESITY</v>
      </c>
      <c r="K18" s="11" t="str">
        <f>VLOOKUP(A18,'Medical Examinations'!$A$1:$J$2336,10,FALSE)</f>
        <v>DIABETES</v>
      </c>
      <c r="L18" t="str">
        <f>VLOOKUP(A18,'Hospitalisation Details'!$A$2:$M$2344,4,FALSE)</f>
        <v>16-11-1958</v>
      </c>
      <c r="M18">
        <f>VLOOKUP(A18,'Hospitalisation Details'!$A$2:$M$2344,10,FALSE)</f>
        <v>47928.03</v>
      </c>
      <c r="N18" t="str">
        <f>VLOOKUP(A18,'Hospitalisation Details'!$A$2:$M$2344,11,FALSE)</f>
        <v>tier - 2</v>
      </c>
      <c r="O18" t="str">
        <f>VLOOKUP(A18,'Hospitalisation Details'!$A$2:$M$2344,12,FALSE)</f>
        <v>tier - 3</v>
      </c>
      <c r="P18" t="str">
        <f>VLOOKUP(A18,'Hospitalisation Details'!$A$2:$M$2344,13,FALSE)</f>
        <v>R1011</v>
      </c>
      <c r="Q18" s="11">
        <f>VLOOKUP(A18,'Hospitalisation Details'!$A$2:$M$2344,8,FALSE)</f>
        <v>64</v>
      </c>
    </row>
    <row r="19" spans="1:17" ht="15.75" x14ac:dyDescent="0.25">
      <c r="A19" s="1" t="s">
        <v>2354</v>
      </c>
      <c r="B19" t="str">
        <f>VLOOKUP(A19,'Customer Names'!$A$1:$B$2336,2,FALSE)</f>
        <v>Noordstar</v>
      </c>
      <c r="C19" s="11">
        <f>VLOOKUP(A19,'Medical Examinations'!$A$1:$B$2336,2,FALSE)</f>
        <v>36.765000000000001</v>
      </c>
      <c r="D19" s="11">
        <f>VLOOKUP(A19,'Medical Examinations'!$A$1:$C$2336,3,FALSE)</f>
        <v>7.29</v>
      </c>
      <c r="E19" s="11" t="str">
        <f>VLOOKUP(A19,'Medical Examinations'!$A$1:$J$2336,4,FALSE)</f>
        <v>Yes</v>
      </c>
      <c r="F19" s="11" t="str">
        <f>VLOOKUP(A19,'Medical Examinations'!$A$1:$J$2336,5,FALSE)</f>
        <v>No</v>
      </c>
      <c r="G19" s="11" t="str">
        <f>VLOOKUP(A19,'Medical Examinations'!$A$1:$J$2336,6,FALSE)</f>
        <v>Yes</v>
      </c>
      <c r="H19" s="11">
        <f>VLOOKUP(A19,'Medical Examinations'!$A$1:$J$2336,7,FALSE)</f>
        <v>1</v>
      </c>
      <c r="I19" s="11" t="str">
        <f>VLOOKUP(A19,'Medical Examinations'!$A$1:$J$2336,8,FALSE)</f>
        <v>Yes</v>
      </c>
      <c r="J19" s="11" t="str">
        <f>VLOOKUP(A19,'Medical Examinations'!$A$1:$J$2336,9,FALSE)</f>
        <v>OBESITY</v>
      </c>
      <c r="K19" s="11" t="str">
        <f>VLOOKUP(A19,'Medical Examinations'!$A$1:$J$2336,10,FALSE)</f>
        <v>DIABETES</v>
      </c>
      <c r="L19" t="str">
        <f>VLOOKUP(A19,'Hospitalisation Details'!$A$2:$M$2344,4,FALSE)</f>
        <v>5-8-1963</v>
      </c>
      <c r="M19">
        <f>VLOOKUP(A19,'Hospitalisation Details'!$A$2:$M$2344,10,FALSE)</f>
        <v>47896.79</v>
      </c>
      <c r="N19" t="str">
        <f>VLOOKUP(A19,'Hospitalisation Details'!$A$2:$M$2344,11,FALSE)</f>
        <v>tier - 1</v>
      </c>
      <c r="O19" t="str">
        <f>VLOOKUP(A19,'Hospitalisation Details'!$A$2:$M$2344,12,FALSE)</f>
        <v>tier - 3</v>
      </c>
      <c r="P19" t="str">
        <f>VLOOKUP(A19,'Hospitalisation Details'!$A$2:$M$2344,13,FALSE)</f>
        <v>R1024</v>
      </c>
      <c r="Q19" s="11">
        <f>VLOOKUP(A19,'Hospitalisation Details'!$A$2:$M$2344,8,FALSE)</f>
        <v>59</v>
      </c>
    </row>
    <row r="20" spans="1:17" ht="15.75" x14ac:dyDescent="0.25">
      <c r="A20" s="1" t="s">
        <v>2353</v>
      </c>
      <c r="B20" t="str">
        <f>VLOOKUP(A20,'Customer Names'!$A$1:$B$2336,2,FALSE)</f>
        <v>Boudalia</v>
      </c>
      <c r="C20" s="11">
        <f>VLOOKUP(A20,'Medical Examinations'!$A$1:$B$2336,2,FALSE)</f>
        <v>36.954999999999998</v>
      </c>
      <c r="D20" s="11">
        <f>VLOOKUP(A20,'Medical Examinations'!$A$1:$C$2336,3,FALSE)</f>
        <v>4.72</v>
      </c>
      <c r="E20" s="11" t="str">
        <f>VLOOKUP(A20,'Medical Examinations'!$A$1:$J$2336,4,FALSE)</f>
        <v>Yes</v>
      </c>
      <c r="F20" s="11" t="str">
        <f>VLOOKUP(A20,'Medical Examinations'!$A$1:$J$2336,5,FALSE)</f>
        <v>No</v>
      </c>
      <c r="G20" s="11" t="str">
        <f>VLOOKUP(A20,'Medical Examinations'!$A$1:$J$2336,6,FALSE)</f>
        <v>No</v>
      </c>
      <c r="H20" s="11">
        <f>VLOOKUP(A20,'Medical Examinations'!$A$1:$J$2336,7,FALSE)</f>
        <v>1</v>
      </c>
      <c r="I20" s="11" t="str">
        <f>VLOOKUP(A20,'Medical Examinations'!$A$1:$J$2336,8,FALSE)</f>
        <v>Yes</v>
      </c>
      <c r="J20" s="11" t="str">
        <f>VLOOKUP(A20,'Medical Examinations'!$A$1:$J$2336,9,FALSE)</f>
        <v>OBESITY</v>
      </c>
      <c r="K20" s="11" t="str">
        <f>VLOOKUP(A20,'Medical Examinations'!$A$1:$J$2336,10,FALSE)</f>
        <v>NORMAL</v>
      </c>
      <c r="L20" t="str">
        <f>VLOOKUP(A20,'Hospitalisation Details'!$A$2:$M$2344,4,FALSE)</f>
        <v>7-11-1964</v>
      </c>
      <c r="M20">
        <f>VLOOKUP(A20,'Hospitalisation Details'!$A$2:$M$2344,10,FALSE)</f>
        <v>47496.49</v>
      </c>
      <c r="N20" t="str">
        <f>VLOOKUP(A20,'Hospitalisation Details'!$A$2:$M$2344,11,FALSE)</f>
        <v>tier - 1</v>
      </c>
      <c r="O20" t="str">
        <f>VLOOKUP(A20,'Hospitalisation Details'!$A$2:$M$2344,12,FALSE)</f>
        <v>tier - 3</v>
      </c>
      <c r="P20" t="str">
        <f>VLOOKUP(A20,'Hospitalisation Details'!$A$2:$M$2344,13,FALSE)</f>
        <v>R1012</v>
      </c>
      <c r="Q20" s="11">
        <f>VLOOKUP(A20,'Hospitalisation Details'!$A$2:$M$2344,8,FALSE)</f>
        <v>58</v>
      </c>
    </row>
    <row r="21" spans="1:17" ht="15.75" x14ac:dyDescent="0.25">
      <c r="A21" s="1" t="s">
        <v>2352</v>
      </c>
      <c r="B21" t="str">
        <f>VLOOKUP(A21,'Customer Names'!$A$1:$B$2336,2,FALSE)</f>
        <v>Flor</v>
      </c>
      <c r="C21" s="11">
        <f>VLOOKUP(A21,'Medical Examinations'!$A$1:$B$2336,2,FALSE)</f>
        <v>42.9</v>
      </c>
      <c r="D21" s="11">
        <f>VLOOKUP(A21,'Medical Examinations'!$A$1:$C$2336,3,FALSE)</f>
        <v>11.41</v>
      </c>
      <c r="E21" s="11" t="str">
        <f>VLOOKUP(A21,'Medical Examinations'!$A$1:$J$2336,4,FALSE)</f>
        <v>No</v>
      </c>
      <c r="F21" s="11" t="str">
        <f>VLOOKUP(A21,'Medical Examinations'!$A$1:$J$2336,5,FALSE)</f>
        <v>No</v>
      </c>
      <c r="G21" s="11" t="str">
        <f>VLOOKUP(A21,'Medical Examinations'!$A$1:$J$2336,6,FALSE)</f>
        <v>No</v>
      </c>
      <c r="H21" s="11">
        <f>VLOOKUP(A21,'Medical Examinations'!$A$1:$J$2336,7,FALSE)</f>
        <v>0</v>
      </c>
      <c r="I21" s="11" t="str">
        <f>VLOOKUP(A21,'Medical Examinations'!$A$1:$J$2336,8,FALSE)</f>
        <v>Yes</v>
      </c>
      <c r="J21" s="11" t="str">
        <f>VLOOKUP(A21,'Medical Examinations'!$A$1:$J$2336,9,FALSE)</f>
        <v>OBESITY</v>
      </c>
      <c r="K21" s="11" t="str">
        <f>VLOOKUP(A21,'Medical Examinations'!$A$1:$J$2336,10,FALSE)</f>
        <v>DIABETES</v>
      </c>
      <c r="L21" t="str">
        <f>VLOOKUP(A21,'Hospitalisation Details'!$A$2:$M$2344,4,FALSE)</f>
        <v>27-9-1971</v>
      </c>
      <c r="M21">
        <f>VLOOKUP(A21,'Hospitalisation Details'!$A$2:$M$2344,10,FALSE)</f>
        <v>47462.89</v>
      </c>
      <c r="N21" t="str">
        <f>VLOOKUP(A21,'Hospitalisation Details'!$A$2:$M$2344,11,FALSE)</f>
        <v>tier - 1</v>
      </c>
      <c r="O21" t="str">
        <f>VLOOKUP(A21,'Hospitalisation Details'!$A$2:$M$2344,12,FALSE)</f>
        <v>tier - 2</v>
      </c>
      <c r="P21" t="str">
        <f>VLOOKUP(A21,'Hospitalisation Details'!$A$2:$M$2344,13,FALSE)</f>
        <v>R1013</v>
      </c>
      <c r="Q21" s="11">
        <f>VLOOKUP(A21,'Hospitalisation Details'!$A$2:$M$2344,8,FALSE)</f>
        <v>51</v>
      </c>
    </row>
    <row r="22" spans="1:17" ht="15.75" x14ac:dyDescent="0.25">
      <c r="A22" s="1" t="s">
        <v>2351</v>
      </c>
      <c r="B22" t="str">
        <f>VLOOKUP(A22,'Customer Names'!$A$1:$B$2336,2,FALSE)</f>
        <v>Fennon</v>
      </c>
      <c r="C22" s="11">
        <f>VLOOKUP(A22,'Medical Examinations'!$A$1:$B$2336,2,FALSE)</f>
        <v>36.299999999999997</v>
      </c>
      <c r="D22" s="11">
        <f>VLOOKUP(A22,'Medical Examinations'!$A$1:$C$2336,3,FALSE)</f>
        <v>11.5</v>
      </c>
      <c r="E22" s="11" t="str">
        <f>VLOOKUP(A22,'Medical Examinations'!$A$1:$J$2336,4,FALSE)</f>
        <v>Yes</v>
      </c>
      <c r="F22" s="11" t="str">
        <f>VLOOKUP(A22,'Medical Examinations'!$A$1:$J$2336,5,FALSE)</f>
        <v>No</v>
      </c>
      <c r="G22" s="11" t="str">
        <f>VLOOKUP(A22,'Medical Examinations'!$A$1:$J$2336,6,FALSE)</f>
        <v>No</v>
      </c>
      <c r="H22" s="11">
        <f>VLOOKUP(A22,'Medical Examinations'!$A$1:$J$2336,7,FALSE)</f>
        <v>2</v>
      </c>
      <c r="I22" s="11" t="str">
        <f>VLOOKUP(A22,'Medical Examinations'!$A$1:$J$2336,8,FALSE)</f>
        <v>Yes</v>
      </c>
      <c r="J22" s="11" t="str">
        <f>VLOOKUP(A22,'Medical Examinations'!$A$1:$J$2336,9,FALSE)</f>
        <v>OBESITY</v>
      </c>
      <c r="K22" s="11" t="str">
        <f>VLOOKUP(A22,'Medical Examinations'!$A$1:$J$2336,10,FALSE)</f>
        <v>DIABETES</v>
      </c>
      <c r="L22" t="str">
        <f>VLOOKUP(A22,'Hospitalisation Details'!$A$2:$M$2344,4,FALSE)</f>
        <v>13-6-1961</v>
      </c>
      <c r="M22">
        <f>VLOOKUP(A22,'Hospitalisation Details'!$A$2:$M$2344,10,FALSE)</f>
        <v>47403.88</v>
      </c>
      <c r="N22" t="str">
        <f>VLOOKUP(A22,'Hospitalisation Details'!$A$2:$M$2344,11,FALSE)</f>
        <v>tier - 1</v>
      </c>
      <c r="O22" t="str">
        <f>VLOOKUP(A22,'Hospitalisation Details'!$A$2:$M$2344,12,FALSE)</f>
        <v>tier - 3</v>
      </c>
      <c r="P22" t="str">
        <f>VLOOKUP(A22,'Hospitalisation Details'!$A$2:$M$2344,13,FALSE)</f>
        <v>R1011</v>
      </c>
      <c r="Q22" s="11">
        <f>VLOOKUP(A22,'Hospitalisation Details'!$A$2:$M$2344,8,FALSE)</f>
        <v>61</v>
      </c>
    </row>
    <row r="23" spans="1:17" ht="15.75" x14ac:dyDescent="0.25">
      <c r="A23" s="1" t="s">
        <v>2350</v>
      </c>
      <c r="B23" t="str">
        <f>VLOOKUP(A23,'Customer Names'!$A$1:$B$2336,2,FALSE)</f>
        <v>Hribar</v>
      </c>
      <c r="C23" s="11">
        <f>VLOOKUP(A23,'Medical Examinations'!$A$1:$B$2336,2,FALSE)</f>
        <v>32.200000000000003</v>
      </c>
      <c r="D23" s="11">
        <f>VLOOKUP(A23,'Medical Examinations'!$A$1:$C$2336,3,FALSE)</f>
        <v>6.22</v>
      </c>
      <c r="E23" s="11" t="str">
        <f>VLOOKUP(A23,'Medical Examinations'!$A$1:$J$2336,4,FALSE)</f>
        <v>Yes</v>
      </c>
      <c r="F23" s="11" t="str">
        <f>VLOOKUP(A23,'Medical Examinations'!$A$1:$J$2336,5,FALSE)</f>
        <v>No</v>
      </c>
      <c r="G23" s="11" t="str">
        <f>VLOOKUP(A23,'Medical Examinations'!$A$1:$J$2336,6,FALSE)</f>
        <v>No</v>
      </c>
      <c r="H23" s="11">
        <f>VLOOKUP(A23,'Medical Examinations'!$A$1:$J$2336,7,FALSE)</f>
        <v>2</v>
      </c>
      <c r="I23" s="11" t="str">
        <f>VLOOKUP(A23,'Medical Examinations'!$A$1:$J$2336,8,FALSE)</f>
        <v>Yes</v>
      </c>
      <c r="J23" s="11" t="str">
        <f>VLOOKUP(A23,'Medical Examinations'!$A$1:$J$2336,9,FALSE)</f>
        <v>OBESITY</v>
      </c>
      <c r="K23" s="11" t="str">
        <f>VLOOKUP(A23,'Medical Examinations'!$A$1:$J$2336,10,FALSE)</f>
        <v>PREDIABETES</v>
      </c>
      <c r="L23" t="str">
        <f>VLOOKUP(A23,'Hospitalisation Details'!$A$2:$M$2344,4,FALSE)</f>
        <v>4-10-1959</v>
      </c>
      <c r="M23">
        <f>VLOOKUP(A23,'Hospitalisation Details'!$A$2:$M$2344,10,FALSE)</f>
        <v>47305.31</v>
      </c>
      <c r="N23" t="str">
        <f>VLOOKUP(A23,'Hospitalisation Details'!$A$2:$M$2344,11,FALSE)</f>
        <v>tier - 2</v>
      </c>
      <c r="O23" t="str">
        <f>VLOOKUP(A23,'Hospitalisation Details'!$A$2:$M$2344,12,FALSE)</f>
        <v>tier - 1</v>
      </c>
      <c r="P23" t="str">
        <f>VLOOKUP(A23,'Hospitalisation Details'!$A$2:$M$2344,13,FALSE)</f>
        <v>R1011</v>
      </c>
      <c r="Q23" s="11">
        <f>VLOOKUP(A23,'Hospitalisation Details'!$A$2:$M$2344,8,FALSE)</f>
        <v>63</v>
      </c>
    </row>
    <row r="24" spans="1:17" ht="15.75" x14ac:dyDescent="0.25">
      <c r="A24" s="1" t="s">
        <v>2349</v>
      </c>
      <c r="B24" t="str">
        <f>VLOOKUP(A24,'Customer Names'!$A$1:$B$2336,2,FALSE)</f>
        <v>Tassello</v>
      </c>
      <c r="C24" s="11">
        <f>VLOOKUP(A24,'Medical Examinations'!$A$1:$B$2336,2,FALSE)</f>
        <v>31.3</v>
      </c>
      <c r="D24" s="11">
        <f>VLOOKUP(A24,'Medical Examinations'!$A$1:$C$2336,3,FALSE)</f>
        <v>11.38</v>
      </c>
      <c r="E24" s="11" t="str">
        <f>VLOOKUP(A24,'Medical Examinations'!$A$1:$J$2336,4,FALSE)</f>
        <v>No</v>
      </c>
      <c r="F24" s="11" t="str">
        <f>VLOOKUP(A24,'Medical Examinations'!$A$1:$J$2336,5,FALSE)</f>
        <v>No</v>
      </c>
      <c r="G24" s="11" t="str">
        <f>VLOOKUP(A24,'Medical Examinations'!$A$1:$J$2336,6,FALSE)</f>
        <v>No</v>
      </c>
      <c r="H24" s="11">
        <f>VLOOKUP(A24,'Medical Examinations'!$A$1:$J$2336,7,FALSE)</f>
        <v>3</v>
      </c>
      <c r="I24" s="11" t="str">
        <f>VLOOKUP(A24,'Medical Examinations'!$A$1:$J$2336,8,FALSE)</f>
        <v>Yes</v>
      </c>
      <c r="J24" s="11" t="str">
        <f>VLOOKUP(A24,'Medical Examinations'!$A$1:$J$2336,9,FALSE)</f>
        <v>OBESITY</v>
      </c>
      <c r="K24" s="11" t="str">
        <f>VLOOKUP(A24,'Medical Examinations'!$A$1:$J$2336,10,FALSE)</f>
        <v>DIABETES</v>
      </c>
      <c r="L24" t="str">
        <f>VLOOKUP(A24,'Hospitalisation Details'!$A$2:$M$2344,4,FALSE)</f>
        <v>3-9-1958</v>
      </c>
      <c r="M24">
        <f>VLOOKUP(A24,'Hospitalisation Details'!$A$2:$M$2344,10,FALSE)</f>
        <v>47291.06</v>
      </c>
      <c r="N24" t="str">
        <f>VLOOKUP(A24,'Hospitalisation Details'!$A$2:$M$2344,11,FALSE)</f>
        <v>tier - 2</v>
      </c>
      <c r="O24" t="str">
        <f>VLOOKUP(A24,'Hospitalisation Details'!$A$2:$M$2344,12,FALSE)</f>
        <v>tier - 1</v>
      </c>
      <c r="P24" t="str">
        <f>VLOOKUP(A24,'Hospitalisation Details'!$A$2:$M$2344,13,FALSE)</f>
        <v>R1011</v>
      </c>
      <c r="Q24" s="11">
        <f>VLOOKUP(A24,'Hospitalisation Details'!$A$2:$M$2344,8,FALSE)</f>
        <v>64</v>
      </c>
    </row>
    <row r="25" spans="1:17" ht="15.75" x14ac:dyDescent="0.25">
      <c r="A25" s="1" t="s">
        <v>2348</v>
      </c>
      <c r="B25" t="str">
        <f>VLOOKUP(A25,'Customer Names'!$A$1:$B$2336,2,FALSE)</f>
        <v>Mauricette</v>
      </c>
      <c r="C25" s="11">
        <f>VLOOKUP(A25,'Medical Examinations'!$A$1:$B$2336,2,FALSE)</f>
        <v>41.8</v>
      </c>
      <c r="D25" s="11">
        <f>VLOOKUP(A25,'Medical Examinations'!$A$1:$C$2336,3,FALSE)</f>
        <v>7.89</v>
      </c>
      <c r="E25" s="11" t="str">
        <f>VLOOKUP(A25,'Medical Examinations'!$A$1:$J$2336,4,FALSE)</f>
        <v>Yes</v>
      </c>
      <c r="F25" s="11" t="str">
        <f>VLOOKUP(A25,'Medical Examinations'!$A$1:$J$2336,5,FALSE)</f>
        <v>No</v>
      </c>
      <c r="G25" s="11" t="str">
        <f>VLOOKUP(A25,'Medical Examinations'!$A$1:$J$2336,6,FALSE)</f>
        <v>No</v>
      </c>
      <c r="H25" s="11">
        <f>VLOOKUP(A25,'Medical Examinations'!$A$1:$J$2336,7,FALSE)</f>
        <v>2</v>
      </c>
      <c r="I25" s="11" t="str">
        <f>VLOOKUP(A25,'Medical Examinations'!$A$1:$J$2336,8,FALSE)</f>
        <v>Yes</v>
      </c>
      <c r="J25" s="11" t="str">
        <f>VLOOKUP(A25,'Medical Examinations'!$A$1:$J$2336,9,FALSE)</f>
        <v>OBESITY</v>
      </c>
      <c r="K25" s="11" t="str">
        <f>VLOOKUP(A25,'Medical Examinations'!$A$1:$J$2336,10,FALSE)</f>
        <v>DIABETES</v>
      </c>
      <c r="L25" t="str">
        <f>VLOOKUP(A25,'Hospitalisation Details'!$A$2:$M$2344,4,FALSE)</f>
        <v>28-12-1970</v>
      </c>
      <c r="M25">
        <f>VLOOKUP(A25,'Hospitalisation Details'!$A$2:$M$2344,10,FALSE)</f>
        <v>47269.85</v>
      </c>
      <c r="N25" t="str">
        <f>VLOOKUP(A25,'Hospitalisation Details'!$A$2:$M$2344,11,FALSE)</f>
        <v>tier - 1</v>
      </c>
      <c r="O25" t="str">
        <f>VLOOKUP(A25,'Hospitalisation Details'!$A$2:$M$2344,12,FALSE)</f>
        <v>tier - 2</v>
      </c>
      <c r="P25" t="str">
        <f>VLOOKUP(A25,'Hospitalisation Details'!$A$2:$M$2344,13,FALSE)</f>
        <v>R1013</v>
      </c>
      <c r="Q25" s="11">
        <f>VLOOKUP(A25,'Hospitalisation Details'!$A$2:$M$2344,8,FALSE)</f>
        <v>52</v>
      </c>
    </row>
    <row r="26" spans="1:17" ht="15.75" x14ac:dyDescent="0.25">
      <c r="A26" s="1" t="s">
        <v>2347</v>
      </c>
      <c r="B26" t="str">
        <f>VLOOKUP(A26,'Customer Names'!$A$1:$B$2336,2,FALSE)</f>
        <v>Garcia</v>
      </c>
      <c r="C26" s="11">
        <f>VLOOKUP(A26,'Medical Examinations'!$A$1:$B$2336,2,FALSE)</f>
        <v>35.090000000000003</v>
      </c>
      <c r="D26" s="11">
        <f>VLOOKUP(A26,'Medical Examinations'!$A$1:$C$2336,3,FALSE)</f>
        <v>4.38</v>
      </c>
      <c r="E26" s="11" t="str">
        <f>VLOOKUP(A26,'Medical Examinations'!$A$1:$J$2336,4,FALSE)</f>
        <v>Yes</v>
      </c>
      <c r="F26" s="11" t="str">
        <f>VLOOKUP(A26,'Medical Examinations'!$A$1:$J$2336,5,FALSE)</f>
        <v>No</v>
      </c>
      <c r="G26" s="11" t="str">
        <f>VLOOKUP(A26,'Medical Examinations'!$A$1:$J$2336,6,FALSE)</f>
        <v>No</v>
      </c>
      <c r="H26" s="11">
        <f>VLOOKUP(A26,'Medical Examinations'!$A$1:$J$2336,7,FALSE)</f>
        <v>2</v>
      </c>
      <c r="I26" s="11" t="str">
        <f>VLOOKUP(A26,'Medical Examinations'!$A$1:$J$2336,8,FALSE)</f>
        <v>Yes</v>
      </c>
      <c r="J26" s="11" t="str">
        <f>VLOOKUP(A26,'Medical Examinations'!$A$1:$J$2336,9,FALSE)</f>
        <v>OBESITY</v>
      </c>
      <c r="K26" s="11" t="str">
        <f>VLOOKUP(A26,'Medical Examinations'!$A$1:$J$2336,10,FALSE)</f>
        <v>NORMAL</v>
      </c>
      <c r="L26" t="str">
        <f>VLOOKUP(A26,'Hospitalisation Details'!$A$2:$M$2344,4,FALSE)</f>
        <v>14-7-1959</v>
      </c>
      <c r="M26">
        <f>VLOOKUP(A26,'Hospitalisation Details'!$A$2:$M$2344,10,FALSE)</f>
        <v>47055.53</v>
      </c>
      <c r="N26" t="str">
        <f>VLOOKUP(A26,'Hospitalisation Details'!$A$2:$M$2344,11,FALSE)</f>
        <v>tier - 2</v>
      </c>
      <c r="O26" t="str">
        <f>VLOOKUP(A26,'Hospitalisation Details'!$A$2:$M$2344,12,FALSE)</f>
        <v>tier - 1</v>
      </c>
      <c r="P26" t="str">
        <f>VLOOKUP(A26,'Hospitalisation Details'!$A$2:$M$2344,13,FALSE)</f>
        <v>R1013</v>
      </c>
      <c r="Q26" s="11">
        <f>VLOOKUP(A26,'Hospitalisation Details'!$A$2:$M$2344,8,FALSE)</f>
        <v>63</v>
      </c>
    </row>
    <row r="27" spans="1:17" ht="15.75" x14ac:dyDescent="0.25">
      <c r="A27" s="1" t="s">
        <v>2346</v>
      </c>
      <c r="B27" t="str">
        <f>VLOOKUP(A27,'Customer Names'!$A$1:$B$2336,2,FALSE)</f>
        <v>Airoldi</v>
      </c>
      <c r="C27" s="11">
        <f>VLOOKUP(A27,'Medical Examinations'!$A$1:$B$2336,2,FALSE)</f>
        <v>33.880000000000003</v>
      </c>
      <c r="D27" s="11">
        <f>VLOOKUP(A27,'Medical Examinations'!$A$1:$C$2336,3,FALSE)</f>
        <v>7.01</v>
      </c>
      <c r="E27" s="11" t="str">
        <f>VLOOKUP(A27,'Medical Examinations'!$A$1:$J$2336,4,FALSE)</f>
        <v>No</v>
      </c>
      <c r="F27" s="11" t="str">
        <f>VLOOKUP(A27,'Medical Examinations'!$A$1:$J$2336,5,FALSE)</f>
        <v>No</v>
      </c>
      <c r="G27" s="11" t="str">
        <f>VLOOKUP(A27,'Medical Examinations'!$A$1:$J$2336,6,FALSE)</f>
        <v>No</v>
      </c>
      <c r="H27" s="11">
        <f>VLOOKUP(A27,'Medical Examinations'!$A$1:$J$2336,7,FALSE)</f>
        <v>3</v>
      </c>
      <c r="I27" s="11" t="str">
        <f>VLOOKUP(A27,'Medical Examinations'!$A$1:$J$2336,8,FALSE)</f>
        <v>Yes</v>
      </c>
      <c r="J27" s="11" t="str">
        <f>VLOOKUP(A27,'Medical Examinations'!$A$1:$J$2336,9,FALSE)</f>
        <v>OBESITY</v>
      </c>
      <c r="K27" s="11" t="str">
        <f>VLOOKUP(A27,'Medical Examinations'!$A$1:$J$2336,10,FALSE)</f>
        <v>DIABETES</v>
      </c>
      <c r="L27" t="str">
        <f>VLOOKUP(A27,'Hospitalisation Details'!$A$2:$M$2344,4,FALSE)</f>
        <v>15-9-1958</v>
      </c>
      <c r="M27">
        <f>VLOOKUP(A27,'Hospitalisation Details'!$A$2:$M$2344,10,FALSE)</f>
        <v>46889.26</v>
      </c>
      <c r="N27" t="str">
        <f>VLOOKUP(A27,'Hospitalisation Details'!$A$2:$M$2344,11,FALSE)</f>
        <v>tier - 2</v>
      </c>
      <c r="O27" t="str">
        <f>VLOOKUP(A27,'Hospitalisation Details'!$A$2:$M$2344,12,FALSE)</f>
        <v>tier - 3</v>
      </c>
      <c r="P27" t="str">
        <f>VLOOKUP(A27,'Hospitalisation Details'!$A$2:$M$2344,13,FALSE)</f>
        <v>R1013</v>
      </c>
      <c r="Q27" s="11">
        <f>VLOOKUP(A27,'Hospitalisation Details'!$A$2:$M$2344,8,FALSE)</f>
        <v>64</v>
      </c>
    </row>
    <row r="28" spans="1:17" ht="15.75" x14ac:dyDescent="0.25">
      <c r="A28" s="1" t="s">
        <v>2345</v>
      </c>
      <c r="B28" t="str">
        <f>VLOOKUP(A28,'Customer Names'!$A$1:$B$2336,2,FALSE)</f>
        <v>Cater-Cyker</v>
      </c>
      <c r="C28" s="11">
        <f>VLOOKUP(A28,'Medical Examinations'!$A$1:$B$2336,2,FALSE)</f>
        <v>30.875</v>
      </c>
      <c r="D28" s="11">
        <f>VLOOKUP(A28,'Medical Examinations'!$A$1:$C$2336,3,FALSE)</f>
        <v>11.88</v>
      </c>
      <c r="E28" s="11" t="str">
        <f>VLOOKUP(A28,'Medical Examinations'!$A$1:$J$2336,4,FALSE)</f>
        <v>No</v>
      </c>
      <c r="F28" s="11" t="str">
        <f>VLOOKUP(A28,'Medical Examinations'!$A$1:$J$2336,5,FALSE)</f>
        <v>No</v>
      </c>
      <c r="G28" s="11" t="str">
        <f>VLOOKUP(A28,'Medical Examinations'!$A$1:$J$2336,6,FALSE)</f>
        <v>No</v>
      </c>
      <c r="H28" s="11">
        <f>VLOOKUP(A28,'Medical Examinations'!$A$1:$J$2336,7,FALSE)</f>
        <v>0</v>
      </c>
      <c r="I28" s="11" t="str">
        <f>VLOOKUP(A28,'Medical Examinations'!$A$1:$J$2336,8,FALSE)</f>
        <v>Yes</v>
      </c>
      <c r="J28" s="11" t="str">
        <f>VLOOKUP(A28,'Medical Examinations'!$A$1:$J$2336,9,FALSE)</f>
        <v>OBESITY</v>
      </c>
      <c r="K28" s="11" t="str">
        <f>VLOOKUP(A28,'Medical Examinations'!$A$1:$J$2336,10,FALSE)</f>
        <v>DIABETES</v>
      </c>
      <c r="L28" t="str">
        <f>VLOOKUP(A28,'Hospitalisation Details'!$A$2:$M$2344,4,FALSE)</f>
        <v>17-11-1960</v>
      </c>
      <c r="M28">
        <f>VLOOKUP(A28,'Hospitalisation Details'!$A$2:$M$2344,10,FALSE)</f>
        <v>46718.16</v>
      </c>
      <c r="N28" t="str">
        <f>VLOOKUP(A28,'Hospitalisation Details'!$A$2:$M$2344,11,FALSE)</f>
        <v>tier - 1</v>
      </c>
      <c r="O28" t="str">
        <f>VLOOKUP(A28,'Hospitalisation Details'!$A$2:$M$2344,12,FALSE)</f>
        <v>tier - 1</v>
      </c>
      <c r="P28" t="str">
        <f>VLOOKUP(A28,'Hospitalisation Details'!$A$2:$M$2344,13,FALSE)</f>
        <v>R1012</v>
      </c>
      <c r="Q28" s="11">
        <f>VLOOKUP(A28,'Hospitalisation Details'!$A$2:$M$2344,8,FALSE)</f>
        <v>62</v>
      </c>
    </row>
    <row r="29" spans="1:17" ht="15.75" x14ac:dyDescent="0.25">
      <c r="A29" s="1" t="s">
        <v>2344</v>
      </c>
      <c r="B29" t="str">
        <f>VLOOKUP(A29,'Customer Names'!$A$1:$B$2336,2,FALSE)</f>
        <v>Hamm</v>
      </c>
      <c r="C29" s="11">
        <f>VLOOKUP(A29,'Medical Examinations'!$A$1:$B$2336,2,FALSE)</f>
        <v>36.86</v>
      </c>
      <c r="D29" s="11">
        <f>VLOOKUP(A29,'Medical Examinations'!$A$1:$C$2336,3,FALSE)</f>
        <v>5.19</v>
      </c>
      <c r="E29" s="11" t="str">
        <f>VLOOKUP(A29,'Medical Examinations'!$A$1:$J$2336,4,FALSE)</f>
        <v>Yes</v>
      </c>
      <c r="F29" s="11" t="str">
        <f>VLOOKUP(A29,'Medical Examinations'!$A$1:$J$2336,5,FALSE)</f>
        <v>No</v>
      </c>
      <c r="G29" s="11" t="str">
        <f>VLOOKUP(A29,'Medical Examinations'!$A$1:$J$2336,6,FALSE)</f>
        <v>Yes</v>
      </c>
      <c r="H29" s="11">
        <f>VLOOKUP(A29,'Medical Examinations'!$A$1:$J$2336,7,FALSE)</f>
        <v>1</v>
      </c>
      <c r="I29" s="11" t="str">
        <f>VLOOKUP(A29,'Medical Examinations'!$A$1:$J$2336,8,FALSE)</f>
        <v>Yes</v>
      </c>
      <c r="J29" s="11" t="str">
        <f>VLOOKUP(A29,'Medical Examinations'!$A$1:$J$2336,9,FALSE)</f>
        <v>OBESITY</v>
      </c>
      <c r="K29" s="11" t="str">
        <f>VLOOKUP(A29,'Medical Examinations'!$A$1:$J$2336,10,FALSE)</f>
        <v>NORMAL</v>
      </c>
      <c r="L29" t="str">
        <f>VLOOKUP(A29,'Hospitalisation Details'!$A$2:$M$2344,4,FALSE)</f>
        <v>23-6-1969</v>
      </c>
      <c r="M29">
        <f>VLOOKUP(A29,'Hospitalisation Details'!$A$2:$M$2344,10,FALSE)</f>
        <v>46661.440000000002</v>
      </c>
      <c r="N29" t="str">
        <f>VLOOKUP(A29,'Hospitalisation Details'!$A$2:$M$2344,11,FALSE)</f>
        <v>tier - 1</v>
      </c>
      <c r="O29" t="str">
        <f>VLOOKUP(A29,'Hospitalisation Details'!$A$2:$M$2344,12,FALSE)</f>
        <v>tier - 3</v>
      </c>
      <c r="P29" t="str">
        <f>VLOOKUP(A29,'Hospitalisation Details'!$A$2:$M$2344,13,FALSE)</f>
        <v>R1012</v>
      </c>
      <c r="Q29" s="11">
        <f>VLOOKUP(A29,'Hospitalisation Details'!$A$2:$M$2344,8,FALSE)</f>
        <v>53</v>
      </c>
    </row>
    <row r="30" spans="1:17" ht="15.75" x14ac:dyDescent="0.25">
      <c r="A30" s="1" t="s">
        <v>2343</v>
      </c>
      <c r="B30" t="str">
        <f>VLOOKUP(A30,'Customer Names'!$A$1:$B$2336,2,FALSE)</f>
        <v>Cox</v>
      </c>
      <c r="C30" s="11">
        <f>VLOOKUP(A30,'Medical Examinations'!$A$1:$B$2336,2,FALSE)</f>
        <v>35.86</v>
      </c>
      <c r="D30" s="11">
        <f>VLOOKUP(A30,'Medical Examinations'!$A$1:$C$2336,3,FALSE)</f>
        <v>6.74</v>
      </c>
      <c r="E30" s="11" t="str">
        <f>VLOOKUP(A30,'Medical Examinations'!$A$1:$J$2336,4,FALSE)</f>
        <v>Yes</v>
      </c>
      <c r="F30" s="11" t="str">
        <f>VLOOKUP(A30,'Medical Examinations'!$A$1:$J$2336,5,FALSE)</f>
        <v>No</v>
      </c>
      <c r="G30" s="11" t="str">
        <f>VLOOKUP(A30,'Medical Examinations'!$A$1:$J$2336,6,FALSE)</f>
        <v>No</v>
      </c>
      <c r="H30" s="11">
        <f>VLOOKUP(A30,'Medical Examinations'!$A$1:$J$2336,7,FALSE)</f>
        <v>2</v>
      </c>
      <c r="I30" s="11" t="str">
        <f>VLOOKUP(A30,'Medical Examinations'!$A$1:$J$2336,8,FALSE)</f>
        <v>Yes</v>
      </c>
      <c r="J30" s="11" t="str">
        <f>VLOOKUP(A30,'Medical Examinations'!$A$1:$J$2336,9,FALSE)</f>
        <v>OBESITY</v>
      </c>
      <c r="K30" s="11" t="str">
        <f>VLOOKUP(A30,'Medical Examinations'!$A$1:$J$2336,10,FALSE)</f>
        <v>DIABETES</v>
      </c>
      <c r="L30" t="str">
        <f>VLOOKUP(A30,'Hospitalisation Details'!$A$2:$M$2344,4,FALSE)</f>
        <v>8-8-1961</v>
      </c>
      <c r="M30">
        <f>VLOOKUP(A30,'Hospitalisation Details'!$A$2:$M$2344,10,FALSE)</f>
        <v>46599.11</v>
      </c>
      <c r="N30" t="str">
        <f>VLOOKUP(A30,'Hospitalisation Details'!$A$2:$M$2344,11,FALSE)</f>
        <v>tier - 1</v>
      </c>
      <c r="O30" t="str">
        <f>VLOOKUP(A30,'Hospitalisation Details'!$A$2:$M$2344,12,FALSE)</f>
        <v>tier - 1</v>
      </c>
      <c r="P30" t="str">
        <f>VLOOKUP(A30,'Hospitalisation Details'!$A$2:$M$2344,13,FALSE)</f>
        <v>R1013</v>
      </c>
      <c r="Q30" s="11">
        <f>VLOOKUP(A30,'Hospitalisation Details'!$A$2:$M$2344,8,FALSE)</f>
        <v>61</v>
      </c>
    </row>
    <row r="31" spans="1:17" ht="15.75" x14ac:dyDescent="0.25">
      <c r="A31" s="1" t="s">
        <v>2342</v>
      </c>
      <c r="B31" t="str">
        <f>VLOOKUP(A31,'Customer Names'!$A$1:$B$2336,2,FALSE)</f>
        <v>Sachrajda</v>
      </c>
      <c r="C31" s="11">
        <f>VLOOKUP(A31,'Medical Examinations'!$A$1:$B$2336,2,FALSE)</f>
        <v>37.049999999999997</v>
      </c>
      <c r="D31" s="11">
        <f>VLOOKUP(A31,'Medical Examinations'!$A$1:$C$2336,3,FALSE)</f>
        <v>8.44</v>
      </c>
      <c r="E31" s="11" t="str">
        <f>VLOOKUP(A31,'Medical Examinations'!$A$1:$J$2336,4,FALSE)</f>
        <v>No</v>
      </c>
      <c r="F31" s="11" t="str">
        <f>VLOOKUP(A31,'Medical Examinations'!$A$1:$J$2336,5,FALSE)</f>
        <v>No</v>
      </c>
      <c r="G31" s="11" t="str">
        <f>VLOOKUP(A31,'Medical Examinations'!$A$1:$J$2336,6,FALSE)</f>
        <v>No</v>
      </c>
      <c r="H31" s="11">
        <f>VLOOKUP(A31,'Medical Examinations'!$A$1:$J$2336,7,FALSE)</f>
        <v>0</v>
      </c>
      <c r="I31" s="11" t="str">
        <f>VLOOKUP(A31,'Medical Examinations'!$A$1:$J$2336,8,FALSE)</f>
        <v>Yes</v>
      </c>
      <c r="J31" s="11" t="str">
        <f>VLOOKUP(A31,'Medical Examinations'!$A$1:$J$2336,9,FALSE)</f>
        <v>OBESITY</v>
      </c>
      <c r="K31" s="11" t="str">
        <f>VLOOKUP(A31,'Medical Examinations'!$A$1:$J$2336,10,FALSE)</f>
        <v>DIABETES</v>
      </c>
      <c r="L31" t="str">
        <f>VLOOKUP(A31,'Hospitalisation Details'!$A$2:$M$2344,4,FALSE)</f>
        <v>6-12-1971</v>
      </c>
      <c r="M31">
        <f>VLOOKUP(A31,'Hospitalisation Details'!$A$2:$M$2344,10,FALSE)</f>
        <v>46255.11</v>
      </c>
      <c r="N31" t="str">
        <f>VLOOKUP(A31,'Hospitalisation Details'!$A$2:$M$2344,11,FALSE)</f>
        <v>tier - 1</v>
      </c>
      <c r="O31" t="str">
        <f>VLOOKUP(A31,'Hospitalisation Details'!$A$2:$M$2344,12,FALSE)</f>
        <v>tier - 3</v>
      </c>
      <c r="P31" t="str">
        <f>VLOOKUP(A31,'Hospitalisation Details'!$A$2:$M$2344,13,FALSE)</f>
        <v>R1024</v>
      </c>
      <c r="Q31" s="11">
        <f>VLOOKUP(A31,'Hospitalisation Details'!$A$2:$M$2344,8,FALSE)</f>
        <v>51</v>
      </c>
    </row>
    <row r="32" spans="1:17" ht="15.75" x14ac:dyDescent="0.25">
      <c r="A32" s="1" t="s">
        <v>2341</v>
      </c>
      <c r="B32" t="str">
        <f>VLOOKUP(A32,'Customer Names'!$A$1:$B$2336,2,FALSE)</f>
        <v>Gareri</v>
      </c>
      <c r="C32" s="11">
        <f>VLOOKUP(A32,'Medical Examinations'!$A$1:$B$2336,2,FALSE)</f>
        <v>43.89</v>
      </c>
      <c r="D32" s="11">
        <f>VLOOKUP(A32,'Medical Examinations'!$A$1:$C$2336,3,FALSE)</f>
        <v>8.7100000000000009</v>
      </c>
      <c r="E32" s="11" t="str">
        <f>VLOOKUP(A32,'Medical Examinations'!$A$1:$J$2336,4,FALSE)</f>
        <v>No</v>
      </c>
      <c r="F32" s="11" t="str">
        <f>VLOOKUP(A32,'Medical Examinations'!$A$1:$J$2336,5,FALSE)</f>
        <v>No</v>
      </c>
      <c r="G32" s="11" t="str">
        <f>VLOOKUP(A32,'Medical Examinations'!$A$1:$J$2336,6,FALSE)</f>
        <v>No</v>
      </c>
      <c r="H32" s="11">
        <f>VLOOKUP(A32,'Medical Examinations'!$A$1:$J$2336,7,FALSE)</f>
        <v>0</v>
      </c>
      <c r="I32" s="11" t="str">
        <f>VLOOKUP(A32,'Medical Examinations'!$A$1:$J$2336,8,FALSE)</f>
        <v>Yes</v>
      </c>
      <c r="J32" s="11" t="str">
        <f>VLOOKUP(A32,'Medical Examinations'!$A$1:$J$2336,9,FALSE)</f>
        <v>OBESITY</v>
      </c>
      <c r="K32" s="11" t="str">
        <f>VLOOKUP(A32,'Medical Examinations'!$A$1:$J$2336,10,FALSE)</f>
        <v>DIABETES</v>
      </c>
      <c r="L32" t="str">
        <f>VLOOKUP(A32,'Hospitalisation Details'!$A$2:$M$2344,4,FALSE)</f>
        <v>17-8-1978</v>
      </c>
      <c r="M32">
        <f>VLOOKUP(A32,'Hospitalisation Details'!$A$2:$M$2344,10,FALSE)</f>
        <v>46200.99</v>
      </c>
      <c r="N32" t="str">
        <f>VLOOKUP(A32,'Hospitalisation Details'!$A$2:$M$2344,11,FALSE)</f>
        <v>tier - 1</v>
      </c>
      <c r="O32" t="str">
        <f>VLOOKUP(A32,'Hospitalisation Details'!$A$2:$M$2344,12,FALSE)</f>
        <v>tier - 1</v>
      </c>
      <c r="P32" t="str">
        <f>VLOOKUP(A32,'Hospitalisation Details'!$A$2:$M$2344,13,FALSE)</f>
        <v>R1013</v>
      </c>
      <c r="Q32" s="11">
        <f>VLOOKUP(A32,'Hospitalisation Details'!$A$2:$M$2344,8,FALSE)</f>
        <v>44</v>
      </c>
    </row>
    <row r="33" spans="1:17" ht="15.75" x14ac:dyDescent="0.25">
      <c r="A33" s="1" t="s">
        <v>2340</v>
      </c>
      <c r="B33" t="str">
        <f>VLOOKUP(A33,'Customer Names'!$A$1:$B$2336,2,FALSE)</f>
        <v>Welch</v>
      </c>
      <c r="C33" s="11">
        <f>VLOOKUP(A33,'Medical Examinations'!$A$1:$B$2336,2,FALSE)</f>
        <v>42.35</v>
      </c>
      <c r="D33" s="11">
        <f>VLOOKUP(A33,'Medical Examinations'!$A$1:$C$2336,3,FALSE)</f>
        <v>5.08</v>
      </c>
      <c r="E33" s="11" t="str">
        <f>VLOOKUP(A33,'Medical Examinations'!$A$1:$J$2336,4,FALSE)</f>
        <v>Yes</v>
      </c>
      <c r="F33" s="11" t="str">
        <f>VLOOKUP(A33,'Medical Examinations'!$A$1:$J$2336,5,FALSE)</f>
        <v>No</v>
      </c>
      <c r="G33" s="11" t="str">
        <f>VLOOKUP(A33,'Medical Examinations'!$A$1:$J$2336,6,FALSE)</f>
        <v>No</v>
      </c>
      <c r="H33" s="11">
        <f>VLOOKUP(A33,'Medical Examinations'!$A$1:$J$2336,7,FALSE)</f>
        <v>0</v>
      </c>
      <c r="I33" s="11" t="str">
        <f>VLOOKUP(A33,'Medical Examinations'!$A$1:$J$2336,8,FALSE)</f>
        <v>Yes</v>
      </c>
      <c r="J33" s="11" t="str">
        <f>VLOOKUP(A33,'Medical Examinations'!$A$1:$J$2336,9,FALSE)</f>
        <v>OBESITY</v>
      </c>
      <c r="K33" s="11" t="str">
        <f>VLOOKUP(A33,'Medical Examinations'!$A$1:$J$2336,10,FALSE)</f>
        <v>NORMAL</v>
      </c>
      <c r="L33" t="str">
        <f>VLOOKUP(A33,'Hospitalisation Details'!$A$2:$M$2344,4,FALSE)</f>
        <v>2-12-1976</v>
      </c>
      <c r="M33">
        <f>VLOOKUP(A33,'Hospitalisation Details'!$A$2:$M$2344,10,FALSE)</f>
        <v>46151.12</v>
      </c>
      <c r="N33" t="str">
        <f>VLOOKUP(A33,'Hospitalisation Details'!$A$2:$M$2344,11,FALSE)</f>
        <v>tier - 1</v>
      </c>
      <c r="O33" t="str">
        <f>VLOOKUP(A33,'Hospitalisation Details'!$A$2:$M$2344,12,FALSE)</f>
        <v>tier - 3</v>
      </c>
      <c r="P33" t="str">
        <f>VLOOKUP(A33,'Hospitalisation Details'!$A$2:$M$2344,13,FALSE)</f>
        <v>R1013</v>
      </c>
      <c r="Q33" s="11">
        <f>VLOOKUP(A33,'Hospitalisation Details'!$A$2:$M$2344,8,FALSE)</f>
        <v>46</v>
      </c>
    </row>
    <row r="34" spans="1:17" ht="15.75" x14ac:dyDescent="0.25">
      <c r="A34" s="1" t="s">
        <v>2339</v>
      </c>
      <c r="B34" t="str">
        <f>VLOOKUP(A34,'Customer Names'!$A$1:$B$2336,2,FALSE)</f>
        <v>Prindiville</v>
      </c>
      <c r="C34" s="11">
        <f>VLOOKUP(A34,'Medical Examinations'!$A$1:$B$2336,2,FALSE)</f>
        <v>31.35</v>
      </c>
      <c r="D34" s="11">
        <f>VLOOKUP(A34,'Medical Examinations'!$A$1:$C$2336,3,FALSE)</f>
        <v>6.86</v>
      </c>
      <c r="E34" s="11" t="str">
        <f>VLOOKUP(A34,'Medical Examinations'!$A$1:$J$2336,4,FALSE)</f>
        <v>No</v>
      </c>
      <c r="F34" s="11" t="str">
        <f>VLOOKUP(A34,'Medical Examinations'!$A$1:$J$2336,5,FALSE)</f>
        <v>No</v>
      </c>
      <c r="G34" s="11" t="str">
        <f>VLOOKUP(A34,'Medical Examinations'!$A$1:$J$2336,6,FALSE)</f>
        <v>No</v>
      </c>
      <c r="H34" s="11">
        <f>VLOOKUP(A34,'Medical Examinations'!$A$1:$J$2336,7,FALSE)</f>
        <v>0</v>
      </c>
      <c r="I34" s="11" t="str">
        <f>VLOOKUP(A34,'Medical Examinations'!$A$1:$J$2336,8,FALSE)</f>
        <v>Yes</v>
      </c>
      <c r="J34" s="11" t="str">
        <f>VLOOKUP(A34,'Medical Examinations'!$A$1:$J$2336,9,FALSE)</f>
        <v>OBESITY</v>
      </c>
      <c r="K34" s="11" t="str">
        <f>VLOOKUP(A34,'Medical Examinations'!$A$1:$J$2336,10,FALSE)</f>
        <v>DIABETES</v>
      </c>
      <c r="L34" t="str">
        <f>VLOOKUP(A34,'Hospitalisation Details'!$A$2:$M$2344,4,FALSE)</f>
        <v>4-12-1962</v>
      </c>
      <c r="M34">
        <f>VLOOKUP(A34,'Hospitalisation Details'!$A$2:$M$2344,10,FALSE)</f>
        <v>46130.53</v>
      </c>
      <c r="N34" t="str">
        <f>VLOOKUP(A34,'Hospitalisation Details'!$A$2:$M$2344,11,FALSE)</f>
        <v>tier - 1</v>
      </c>
      <c r="O34" t="str">
        <f>VLOOKUP(A34,'Hospitalisation Details'!$A$2:$M$2344,12,FALSE)</f>
        <v>tier - 1</v>
      </c>
      <c r="P34" t="str">
        <f>VLOOKUP(A34,'Hospitalisation Details'!$A$2:$M$2344,13,FALSE)</f>
        <v>R1012</v>
      </c>
      <c r="Q34" s="11">
        <f>VLOOKUP(A34,'Hospitalisation Details'!$A$2:$M$2344,8,FALSE)</f>
        <v>60</v>
      </c>
    </row>
    <row r="35" spans="1:17" ht="15.75" x14ac:dyDescent="0.25">
      <c r="A35" s="1" t="s">
        <v>2338</v>
      </c>
      <c r="B35" t="str">
        <f>VLOOKUP(A35,'Customer Names'!$A$1:$B$2336,2,FALSE)</f>
        <v>Kincaid</v>
      </c>
      <c r="C35" s="11">
        <f>VLOOKUP(A35,'Medical Examinations'!$A$1:$B$2336,2,FALSE)</f>
        <v>47.6</v>
      </c>
      <c r="D35" s="11">
        <f>VLOOKUP(A35,'Medical Examinations'!$A$1:$C$2336,3,FALSE)</f>
        <v>5.95</v>
      </c>
      <c r="E35" s="11" t="str">
        <f>VLOOKUP(A35,'Medical Examinations'!$A$1:$J$2336,4,FALSE)</f>
        <v>Yes</v>
      </c>
      <c r="F35" s="11" t="str">
        <f>VLOOKUP(A35,'Medical Examinations'!$A$1:$J$2336,5,FALSE)</f>
        <v>No</v>
      </c>
      <c r="G35" s="11" t="str">
        <f>VLOOKUP(A35,'Medical Examinations'!$A$1:$J$2336,6,FALSE)</f>
        <v>No</v>
      </c>
      <c r="H35" s="11">
        <f>VLOOKUP(A35,'Medical Examinations'!$A$1:$J$2336,7,FALSE)</f>
        <v>0</v>
      </c>
      <c r="I35" s="11" t="str">
        <f>VLOOKUP(A35,'Medical Examinations'!$A$1:$J$2336,8,FALSE)</f>
        <v>Yes</v>
      </c>
      <c r="J35" s="11" t="str">
        <f>VLOOKUP(A35,'Medical Examinations'!$A$1:$J$2336,9,FALSE)</f>
        <v>OBESITY</v>
      </c>
      <c r="K35" s="11" t="str">
        <f>VLOOKUP(A35,'Medical Examinations'!$A$1:$J$2336,10,FALSE)</f>
        <v>PREDIABETES</v>
      </c>
      <c r="L35" t="str">
        <f>VLOOKUP(A35,'Hospitalisation Details'!$A$2:$M$2344,4,FALSE)</f>
        <v>30-9-1985</v>
      </c>
      <c r="M35">
        <f>VLOOKUP(A35,'Hospitalisation Details'!$A$2:$M$2344,10,FALSE)</f>
        <v>46113.51</v>
      </c>
      <c r="N35" t="str">
        <f>VLOOKUP(A35,'Hospitalisation Details'!$A$2:$M$2344,11,FALSE)</f>
        <v>tier - 2</v>
      </c>
      <c r="O35" t="str">
        <f>VLOOKUP(A35,'Hospitalisation Details'!$A$2:$M$2344,12,FALSE)</f>
        <v>tier - 3</v>
      </c>
      <c r="P35" t="str">
        <f>VLOOKUP(A35,'Hospitalisation Details'!$A$2:$M$2344,13,FALSE)</f>
        <v>R1011</v>
      </c>
      <c r="Q35" s="11">
        <f>VLOOKUP(A35,'Hospitalisation Details'!$A$2:$M$2344,8,FALSE)</f>
        <v>37</v>
      </c>
    </row>
    <row r="36" spans="1:17" ht="15.75" x14ac:dyDescent="0.25">
      <c r="A36" s="1" t="s">
        <v>2337</v>
      </c>
      <c r="B36" t="str">
        <f>VLOOKUP(A36,'Customer Names'!$A$1:$B$2336,2,FALSE)</f>
        <v>Bruestle</v>
      </c>
      <c r="C36" s="11">
        <f>VLOOKUP(A36,'Medical Examinations'!$A$1:$B$2336,2,FALSE)</f>
        <v>46.2</v>
      </c>
      <c r="D36" s="11">
        <f>VLOOKUP(A36,'Medical Examinations'!$A$1:$C$2336,3,FALSE)</f>
        <v>6.09</v>
      </c>
      <c r="E36" s="11" t="str">
        <f>VLOOKUP(A36,'Medical Examinations'!$A$1:$J$2336,4,FALSE)</f>
        <v>No</v>
      </c>
      <c r="F36" s="11" t="str">
        <f>VLOOKUP(A36,'Medical Examinations'!$A$1:$J$2336,5,FALSE)</f>
        <v>No</v>
      </c>
      <c r="G36" s="11" t="str">
        <f>VLOOKUP(A36,'Medical Examinations'!$A$1:$J$2336,6,FALSE)</f>
        <v>Yes</v>
      </c>
      <c r="H36" s="11">
        <f>VLOOKUP(A36,'Medical Examinations'!$A$1:$J$2336,7,FALSE)</f>
        <v>1</v>
      </c>
      <c r="I36" s="11" t="str">
        <f>VLOOKUP(A36,'Medical Examinations'!$A$1:$J$2336,8,FALSE)</f>
        <v>Yes</v>
      </c>
      <c r="J36" s="11" t="str">
        <f>VLOOKUP(A36,'Medical Examinations'!$A$1:$J$2336,9,FALSE)</f>
        <v>OBESITY</v>
      </c>
      <c r="K36" s="11" t="str">
        <f>VLOOKUP(A36,'Medical Examinations'!$A$1:$J$2336,10,FALSE)</f>
        <v>PREDIABETES</v>
      </c>
      <c r="L36" t="str">
        <f>VLOOKUP(A36,'Hospitalisation Details'!$A$2:$M$2344,4,FALSE)</f>
        <v>12-8-1979</v>
      </c>
      <c r="M36">
        <f>VLOOKUP(A36,'Hospitalisation Details'!$A$2:$M$2344,10,FALSE)</f>
        <v>45863.21</v>
      </c>
      <c r="N36" t="str">
        <f>VLOOKUP(A36,'Hospitalisation Details'!$A$2:$M$2344,11,FALSE)</f>
        <v>tier - 2</v>
      </c>
      <c r="O36" t="str">
        <f>VLOOKUP(A36,'Hospitalisation Details'!$A$2:$M$2344,12,FALSE)</f>
        <v>tier - 1</v>
      </c>
      <c r="P36" t="str">
        <f>VLOOKUP(A36,'Hospitalisation Details'!$A$2:$M$2344,13,FALSE)</f>
        <v>R1013</v>
      </c>
      <c r="Q36" s="11">
        <f>VLOOKUP(A36,'Hospitalisation Details'!$A$2:$M$2344,8,FALSE)</f>
        <v>43</v>
      </c>
    </row>
    <row r="37" spans="1:17" ht="15.75" x14ac:dyDescent="0.25">
      <c r="A37" s="1" t="s">
        <v>2336</v>
      </c>
      <c r="B37" t="str">
        <f>VLOOKUP(A37,'Customer Names'!$A$1:$B$2336,2,FALSE)</f>
        <v>Lachance</v>
      </c>
      <c r="C37" s="11">
        <f>VLOOKUP(A37,'Medical Examinations'!$A$1:$B$2336,2,FALSE)</f>
        <v>32.015000000000001</v>
      </c>
      <c r="D37" s="11">
        <f>VLOOKUP(A37,'Medical Examinations'!$A$1:$C$2336,3,FALSE)</f>
        <v>11.75</v>
      </c>
      <c r="E37" s="11" t="str">
        <f>VLOOKUP(A37,'Medical Examinations'!$A$1:$J$2336,4,FALSE)</f>
        <v>No</v>
      </c>
      <c r="F37" s="11" t="str">
        <f>VLOOKUP(A37,'Medical Examinations'!$A$1:$J$2336,5,FALSE)</f>
        <v>No</v>
      </c>
      <c r="G37" s="11" t="str">
        <f>VLOOKUP(A37,'Medical Examinations'!$A$1:$J$2336,6,FALSE)</f>
        <v>No</v>
      </c>
      <c r="H37" s="11">
        <f>VLOOKUP(A37,'Medical Examinations'!$A$1:$J$2336,7,FALSE)</f>
        <v>0</v>
      </c>
      <c r="I37" s="11" t="str">
        <f>VLOOKUP(A37,'Medical Examinations'!$A$1:$J$2336,8,FALSE)</f>
        <v>Yes</v>
      </c>
      <c r="J37" s="11" t="str">
        <f>VLOOKUP(A37,'Medical Examinations'!$A$1:$J$2336,9,FALSE)</f>
        <v>OBESITY</v>
      </c>
      <c r="K37" s="11" t="str">
        <f>VLOOKUP(A37,'Medical Examinations'!$A$1:$J$2336,10,FALSE)</f>
        <v>DIABETES</v>
      </c>
      <c r="L37" t="str">
        <f>VLOOKUP(A37,'Hospitalisation Details'!$A$2:$M$2344,4,FALSE)</f>
        <v>21-12-1960</v>
      </c>
      <c r="M37">
        <f>VLOOKUP(A37,'Hospitalisation Details'!$A$2:$M$2344,10,FALSE)</f>
        <v>45710.21</v>
      </c>
      <c r="N37" t="str">
        <f>VLOOKUP(A37,'Hospitalisation Details'!$A$2:$M$2344,11,FALSE)</f>
        <v>tier - 2</v>
      </c>
      <c r="O37" t="str">
        <f>VLOOKUP(A37,'Hospitalisation Details'!$A$2:$M$2344,12,FALSE)</f>
        <v>tier - 2</v>
      </c>
      <c r="P37" t="str">
        <f>VLOOKUP(A37,'Hospitalisation Details'!$A$2:$M$2344,13,FALSE)</f>
        <v>R1016</v>
      </c>
      <c r="Q37" s="11">
        <f>VLOOKUP(A37,'Hospitalisation Details'!$A$2:$M$2344,8,FALSE)</f>
        <v>62</v>
      </c>
    </row>
    <row r="38" spans="1:17" ht="15.75" x14ac:dyDescent="0.25">
      <c r="A38" s="1" t="s">
        <v>2335</v>
      </c>
      <c r="B38" t="str">
        <f>VLOOKUP(A38,'Customer Names'!$A$1:$B$2336,2,FALSE)</f>
        <v>Eason</v>
      </c>
      <c r="C38" s="11">
        <f>VLOOKUP(A38,'Medical Examinations'!$A$1:$B$2336,2,FALSE)</f>
        <v>40.564999999999998</v>
      </c>
      <c r="D38" s="11">
        <f>VLOOKUP(A38,'Medical Examinations'!$A$1:$C$2336,3,FALSE)</f>
        <v>7.37</v>
      </c>
      <c r="E38" s="11" t="str">
        <f>VLOOKUP(A38,'Medical Examinations'!$A$1:$J$2336,4,FALSE)</f>
        <v>No</v>
      </c>
      <c r="F38" s="11" t="str">
        <f>VLOOKUP(A38,'Medical Examinations'!$A$1:$J$2336,5,FALSE)</f>
        <v>No</v>
      </c>
      <c r="G38" s="11" t="str">
        <f>VLOOKUP(A38,'Medical Examinations'!$A$1:$J$2336,6,FALSE)</f>
        <v>No</v>
      </c>
      <c r="H38" s="11">
        <f>VLOOKUP(A38,'Medical Examinations'!$A$1:$J$2336,7,FALSE)</f>
        <v>0</v>
      </c>
      <c r="I38" s="11" t="str">
        <f>VLOOKUP(A38,'Medical Examinations'!$A$1:$J$2336,8,FALSE)</f>
        <v>Yes</v>
      </c>
      <c r="J38" s="11" t="str">
        <f>VLOOKUP(A38,'Medical Examinations'!$A$1:$J$2336,9,FALSE)</f>
        <v>OBESITY</v>
      </c>
      <c r="K38" s="11" t="str">
        <f>VLOOKUP(A38,'Medical Examinations'!$A$1:$J$2336,10,FALSE)</f>
        <v>DIABETES</v>
      </c>
      <c r="L38" t="str">
        <f>VLOOKUP(A38,'Hospitalisation Details'!$A$2:$M$2344,4,FALSE)</f>
        <v>9-8-1974</v>
      </c>
      <c r="M38">
        <f>VLOOKUP(A38,'Hospitalisation Details'!$A$2:$M$2344,10,FALSE)</f>
        <v>45702.02</v>
      </c>
      <c r="N38" t="str">
        <f>VLOOKUP(A38,'Hospitalisation Details'!$A$2:$M$2344,11,FALSE)</f>
        <v>tier - 2</v>
      </c>
      <c r="O38" t="str">
        <f>VLOOKUP(A38,'Hospitalisation Details'!$A$2:$M$2344,12,FALSE)</f>
        <v>tier - 2</v>
      </c>
      <c r="P38" t="str">
        <f>VLOOKUP(A38,'Hospitalisation Details'!$A$2:$M$2344,13,FALSE)</f>
        <v>R1012</v>
      </c>
      <c r="Q38" s="11">
        <f>VLOOKUP(A38,'Hospitalisation Details'!$A$2:$M$2344,8,FALSE)</f>
        <v>48</v>
      </c>
    </row>
    <row r="39" spans="1:17" ht="15.75" x14ac:dyDescent="0.25">
      <c r="A39" s="1" t="s">
        <v>2334</v>
      </c>
      <c r="B39" t="str">
        <f>VLOOKUP(A39,'Customer Names'!$A$1:$B$2336,2,FALSE)</f>
        <v>Grummon</v>
      </c>
      <c r="C39" s="11">
        <f>VLOOKUP(A39,'Medical Examinations'!$A$1:$B$2336,2,FALSE)</f>
        <v>32.450000000000003</v>
      </c>
      <c r="D39" s="11">
        <f>VLOOKUP(A39,'Medical Examinations'!$A$1:$C$2336,3,FALSE)</f>
        <v>11.91</v>
      </c>
      <c r="E39" s="11" t="str">
        <f>VLOOKUP(A39,'Medical Examinations'!$A$1:$J$2336,4,FALSE)</f>
        <v>No</v>
      </c>
      <c r="F39" s="11" t="str">
        <f>VLOOKUP(A39,'Medical Examinations'!$A$1:$J$2336,5,FALSE)</f>
        <v>No</v>
      </c>
      <c r="G39" s="11" t="str">
        <f>VLOOKUP(A39,'Medical Examinations'!$A$1:$J$2336,6,FALSE)</f>
        <v>No</v>
      </c>
      <c r="H39" s="11">
        <f>VLOOKUP(A39,'Medical Examinations'!$A$1:$J$2336,7,FALSE)</f>
        <v>0</v>
      </c>
      <c r="I39" s="11" t="str">
        <f>VLOOKUP(A39,'Medical Examinations'!$A$1:$J$2336,8,FALSE)</f>
        <v>Yes</v>
      </c>
      <c r="J39" s="11" t="str">
        <f>VLOOKUP(A39,'Medical Examinations'!$A$1:$J$2336,9,FALSE)</f>
        <v>OBESITY</v>
      </c>
      <c r="K39" s="11" t="str">
        <f>VLOOKUP(A39,'Medical Examinations'!$A$1:$J$2336,10,FALSE)</f>
        <v>DIABETES</v>
      </c>
      <c r="L39" t="str">
        <f>VLOOKUP(A39,'Hospitalisation Details'!$A$2:$M$2344,4,FALSE)</f>
        <v>17-12-1962</v>
      </c>
      <c r="M39">
        <f>VLOOKUP(A39,'Hospitalisation Details'!$A$2:$M$2344,10,FALSE)</f>
        <v>45008.959999999999</v>
      </c>
      <c r="N39" t="str">
        <f>VLOOKUP(A39,'Hospitalisation Details'!$A$2:$M$2344,11,FALSE)</f>
        <v>tier - 2</v>
      </c>
      <c r="O39" t="str">
        <f>VLOOKUP(A39,'Hospitalisation Details'!$A$2:$M$2344,12,FALSE)</f>
        <v>tier - 2</v>
      </c>
      <c r="P39" t="str">
        <f>VLOOKUP(A39,'Hospitalisation Details'!$A$2:$M$2344,13,FALSE)</f>
        <v>R1013</v>
      </c>
      <c r="Q39" s="11">
        <f>VLOOKUP(A39,'Hospitalisation Details'!$A$2:$M$2344,8,FALSE)</f>
        <v>60</v>
      </c>
    </row>
    <row r="40" spans="1:17" ht="15.75" x14ac:dyDescent="0.25">
      <c r="A40" s="1" t="s">
        <v>2333</v>
      </c>
      <c r="B40" t="str">
        <f>VLOOKUP(A40,'Customer Names'!$A$1:$B$2336,2,FALSE)</f>
        <v>Vanwechel</v>
      </c>
      <c r="C40" s="11">
        <f>VLOOKUP(A40,'Medical Examinations'!$A$1:$B$2336,2,FALSE)</f>
        <v>34.96</v>
      </c>
      <c r="D40" s="11">
        <f>VLOOKUP(A40,'Medical Examinations'!$A$1:$C$2336,3,FALSE)</f>
        <v>6.52</v>
      </c>
      <c r="E40" s="11" t="str">
        <f>VLOOKUP(A40,'Medical Examinations'!$A$1:$J$2336,4,FALSE)</f>
        <v>No</v>
      </c>
      <c r="F40" s="11" t="str">
        <f>VLOOKUP(A40,'Medical Examinations'!$A$1:$J$2336,5,FALSE)</f>
        <v>No</v>
      </c>
      <c r="G40" s="11" t="str">
        <f>VLOOKUP(A40,'Medical Examinations'!$A$1:$J$2336,6,FALSE)</f>
        <v>No</v>
      </c>
      <c r="H40" s="11">
        <f>VLOOKUP(A40,'Medical Examinations'!$A$1:$J$2336,7,FALSE)</f>
        <v>0</v>
      </c>
      <c r="I40" s="11" t="str">
        <f>VLOOKUP(A40,'Medical Examinations'!$A$1:$J$2336,8,FALSE)</f>
        <v>Yes</v>
      </c>
      <c r="J40" s="11" t="str">
        <f>VLOOKUP(A40,'Medical Examinations'!$A$1:$J$2336,9,FALSE)</f>
        <v>OBESITY</v>
      </c>
      <c r="K40" s="11" t="str">
        <f>VLOOKUP(A40,'Medical Examinations'!$A$1:$J$2336,10,FALSE)</f>
        <v>DIABETES</v>
      </c>
      <c r="L40" t="str">
        <f>VLOOKUP(A40,'Hospitalisation Details'!$A$2:$M$2344,4,FALSE)</f>
        <v>13-8-1971</v>
      </c>
      <c r="M40">
        <f>VLOOKUP(A40,'Hospitalisation Details'!$A$2:$M$2344,10,FALSE)</f>
        <v>44641.2</v>
      </c>
      <c r="N40" t="str">
        <f>VLOOKUP(A40,'Hospitalisation Details'!$A$2:$M$2344,11,FALSE)</f>
        <v>tier - 2</v>
      </c>
      <c r="O40" t="str">
        <f>VLOOKUP(A40,'Hospitalisation Details'!$A$2:$M$2344,12,FALSE)</f>
        <v>tier - 3</v>
      </c>
      <c r="P40" t="str">
        <f>VLOOKUP(A40,'Hospitalisation Details'!$A$2:$M$2344,13,FALSE)</f>
        <v>R1024</v>
      </c>
      <c r="Q40" s="11">
        <f>VLOOKUP(A40,'Hospitalisation Details'!$A$2:$M$2344,8,FALSE)</f>
        <v>51</v>
      </c>
    </row>
    <row r="41" spans="1:17" ht="15.75" x14ac:dyDescent="0.25">
      <c r="A41" s="1" t="s">
        <v>2332</v>
      </c>
      <c r="B41" t="str">
        <f>VLOOKUP(A41,'Customer Names'!$A$1:$B$2336,2,FALSE)</f>
        <v>Fisher</v>
      </c>
      <c r="C41" s="11">
        <f>VLOOKUP(A41,'Medical Examinations'!$A$1:$B$2336,2,FALSE)</f>
        <v>35.5</v>
      </c>
      <c r="D41" s="11">
        <f>VLOOKUP(A41,'Medical Examinations'!$A$1:$C$2336,3,FALSE)</f>
        <v>5.14</v>
      </c>
      <c r="E41" s="11" t="str">
        <f>VLOOKUP(A41,'Medical Examinations'!$A$1:$J$2336,4,FALSE)</f>
        <v>No</v>
      </c>
      <c r="F41" s="11" t="str">
        <f>VLOOKUP(A41,'Medical Examinations'!$A$1:$J$2336,5,FALSE)</f>
        <v>No</v>
      </c>
      <c r="G41" s="11" t="str">
        <f>VLOOKUP(A41,'Medical Examinations'!$A$1:$J$2336,6,FALSE)</f>
        <v>Yes</v>
      </c>
      <c r="H41" s="11">
        <f>VLOOKUP(A41,'Medical Examinations'!$A$1:$J$2336,7,FALSE)</f>
        <v>1</v>
      </c>
      <c r="I41" s="11" t="str">
        <f>VLOOKUP(A41,'Medical Examinations'!$A$1:$J$2336,8,FALSE)</f>
        <v>Yes</v>
      </c>
      <c r="J41" s="11" t="str">
        <f>VLOOKUP(A41,'Medical Examinations'!$A$1:$J$2336,9,FALSE)</f>
        <v>OBESITY</v>
      </c>
      <c r="K41" s="11" t="str">
        <f>VLOOKUP(A41,'Medical Examinations'!$A$1:$J$2336,10,FALSE)</f>
        <v>NORMAL</v>
      </c>
      <c r="L41" t="str">
        <f>VLOOKUP(A41,'Hospitalisation Details'!$A$2:$M$2344,4,FALSE)</f>
        <v>11-10-1993</v>
      </c>
      <c r="M41">
        <f>VLOOKUP(A41,'Hospitalisation Details'!$A$2:$M$2344,10,FALSE)</f>
        <v>44585.46</v>
      </c>
      <c r="N41" t="str">
        <f>VLOOKUP(A41,'Hospitalisation Details'!$A$2:$M$2344,11,FALSE)</f>
        <v>tier - 2</v>
      </c>
      <c r="O41" t="str">
        <f>VLOOKUP(A41,'Hospitalisation Details'!$A$2:$M$2344,12,FALSE)</f>
        <v>tier - 2</v>
      </c>
      <c r="P41" t="str">
        <f>VLOOKUP(A41,'Hospitalisation Details'!$A$2:$M$2344,13,FALSE)</f>
        <v>R1011</v>
      </c>
      <c r="Q41" s="11">
        <f>VLOOKUP(A41,'Hospitalisation Details'!$A$2:$M$2344,8,FALSE)</f>
        <v>29</v>
      </c>
    </row>
    <row r="42" spans="1:17" ht="15.75" x14ac:dyDescent="0.25">
      <c r="A42" s="1" t="s">
        <v>2331</v>
      </c>
      <c r="B42" t="str">
        <f>VLOOKUP(A42,'Customer Names'!$A$1:$B$2336,2,FALSE)</f>
        <v>Jenkins</v>
      </c>
      <c r="C42" s="11">
        <f>VLOOKUP(A42,'Medical Examinations'!$A$1:$B$2336,2,FALSE)</f>
        <v>52.58</v>
      </c>
      <c r="D42" s="11">
        <f>VLOOKUP(A42,'Medical Examinations'!$A$1:$C$2336,3,FALSE)</f>
        <v>4.1900000000000004</v>
      </c>
      <c r="E42" s="11" t="str">
        <f>VLOOKUP(A42,'Medical Examinations'!$A$1:$J$2336,4,FALSE)</f>
        <v>No</v>
      </c>
      <c r="F42" s="11" t="str">
        <f>VLOOKUP(A42,'Medical Examinations'!$A$1:$J$2336,5,FALSE)</f>
        <v>Yes</v>
      </c>
      <c r="G42" s="11" t="str">
        <f>VLOOKUP(A42,'Medical Examinations'!$A$1:$J$2336,6,FALSE)</f>
        <v>No</v>
      </c>
      <c r="H42" s="11">
        <f>VLOOKUP(A42,'Medical Examinations'!$A$1:$J$2336,7,FALSE)</f>
        <v>1</v>
      </c>
      <c r="I42" s="11" t="str">
        <f>VLOOKUP(A42,'Medical Examinations'!$A$1:$J$2336,8,FALSE)</f>
        <v>Yes</v>
      </c>
      <c r="J42" s="11" t="str">
        <f>VLOOKUP(A42,'Medical Examinations'!$A$1:$J$2336,9,FALSE)</f>
        <v>OBESITY</v>
      </c>
      <c r="K42" s="11" t="str">
        <f>VLOOKUP(A42,'Medical Examinations'!$A$1:$J$2336,10,FALSE)</f>
        <v>NORMAL</v>
      </c>
      <c r="L42" t="str">
        <f>VLOOKUP(A42,'Hospitalisation Details'!$A$2:$M$2344,4,FALSE)</f>
        <v>2-8-2000</v>
      </c>
      <c r="M42">
        <f>VLOOKUP(A42,'Hospitalisation Details'!$A$2:$M$2344,10,FALSE)</f>
        <v>44501.4</v>
      </c>
      <c r="N42" t="str">
        <f>VLOOKUP(A42,'Hospitalisation Details'!$A$2:$M$2344,11,FALSE)</f>
        <v>tier - 2</v>
      </c>
      <c r="O42" t="str">
        <f>VLOOKUP(A42,'Hospitalisation Details'!$A$2:$M$2344,12,FALSE)</f>
        <v>tier - 3</v>
      </c>
      <c r="P42" t="str">
        <f>VLOOKUP(A42,'Hospitalisation Details'!$A$2:$M$2344,13,FALSE)</f>
        <v>R1013</v>
      </c>
      <c r="Q42" s="11">
        <f>VLOOKUP(A42,'Hospitalisation Details'!$A$2:$M$2344,8,FALSE)</f>
        <v>22</v>
      </c>
    </row>
    <row r="43" spans="1:17" ht="15.75" x14ac:dyDescent="0.25">
      <c r="A43" s="1" t="s">
        <v>2330</v>
      </c>
      <c r="B43" t="str">
        <f>VLOOKUP(A43,'Customer Names'!$A$1:$B$2336,2,FALSE)</f>
        <v>Peters</v>
      </c>
      <c r="C43" s="11">
        <f>VLOOKUP(A43,'Medical Examinations'!$A$1:$B$2336,2,FALSE)</f>
        <v>35.200000000000003</v>
      </c>
      <c r="D43" s="11">
        <f>VLOOKUP(A43,'Medical Examinations'!$A$1:$C$2336,3,FALSE)</f>
        <v>11.68</v>
      </c>
      <c r="E43" s="11" t="str">
        <f>VLOOKUP(A43,'Medical Examinations'!$A$1:$J$2336,4,FALSE)</f>
        <v>Yes</v>
      </c>
      <c r="F43" s="11" t="str">
        <f>VLOOKUP(A43,'Medical Examinations'!$A$1:$J$2336,5,FALSE)</f>
        <v>No</v>
      </c>
      <c r="G43" s="11" t="str">
        <f>VLOOKUP(A43,'Medical Examinations'!$A$1:$J$2336,6,FALSE)</f>
        <v>No</v>
      </c>
      <c r="H43" s="11">
        <f>VLOOKUP(A43,'Medical Examinations'!$A$1:$J$2336,7,FALSE)</f>
        <v>0</v>
      </c>
      <c r="I43" s="11" t="str">
        <f>VLOOKUP(A43,'Medical Examinations'!$A$1:$J$2336,8,FALSE)</f>
        <v>Yes</v>
      </c>
      <c r="J43" s="11" t="str">
        <f>VLOOKUP(A43,'Medical Examinations'!$A$1:$J$2336,9,FALSE)</f>
        <v>OBESITY</v>
      </c>
      <c r="K43" s="11" t="str">
        <f>VLOOKUP(A43,'Medical Examinations'!$A$1:$J$2336,10,FALSE)</f>
        <v>DIABETES</v>
      </c>
      <c r="L43" t="str">
        <f>VLOOKUP(A43,'Hospitalisation Details'!$A$2:$M$2344,4,FALSE)</f>
        <v>14-9-1967</v>
      </c>
      <c r="M43">
        <f>VLOOKUP(A43,'Hospitalisation Details'!$A$2:$M$2344,10,FALSE)</f>
        <v>44423.8</v>
      </c>
      <c r="N43" t="str">
        <f>VLOOKUP(A43,'Hospitalisation Details'!$A$2:$M$2344,11,FALSE)</f>
        <v>tier - 2</v>
      </c>
      <c r="O43" t="str">
        <f>VLOOKUP(A43,'Hospitalisation Details'!$A$2:$M$2344,12,FALSE)</f>
        <v>tier - 3</v>
      </c>
      <c r="P43" t="str">
        <f>VLOOKUP(A43,'Hospitalisation Details'!$A$2:$M$2344,13,FALSE)</f>
        <v>R1013</v>
      </c>
      <c r="Q43" s="11">
        <f>VLOOKUP(A43,'Hospitalisation Details'!$A$2:$M$2344,8,FALSE)</f>
        <v>55</v>
      </c>
    </row>
    <row r="44" spans="1:17" ht="15.75" x14ac:dyDescent="0.25">
      <c r="A44" s="1" t="s">
        <v>2329</v>
      </c>
      <c r="B44" t="str">
        <f>VLOOKUP(A44,'Customer Names'!$A$1:$B$2336,2,FALSE)</f>
        <v>Aha</v>
      </c>
      <c r="C44" s="11">
        <f>VLOOKUP(A44,'Medical Examinations'!$A$1:$B$2336,2,FALSE)</f>
        <v>38.06</v>
      </c>
      <c r="D44" s="11">
        <f>VLOOKUP(A44,'Medical Examinations'!$A$1:$C$2336,3,FALSE)</f>
        <v>6.98</v>
      </c>
      <c r="E44" s="11" t="str">
        <f>VLOOKUP(A44,'Medical Examinations'!$A$1:$J$2336,4,FALSE)</f>
        <v>No</v>
      </c>
      <c r="F44" s="11" t="str">
        <f>VLOOKUP(A44,'Medical Examinations'!$A$1:$J$2336,5,FALSE)</f>
        <v>No</v>
      </c>
      <c r="G44" s="11" t="str">
        <f>VLOOKUP(A44,'Medical Examinations'!$A$1:$J$2336,6,FALSE)</f>
        <v>No</v>
      </c>
      <c r="H44" s="11">
        <f>VLOOKUP(A44,'Medical Examinations'!$A$1:$J$2336,7,FALSE)</f>
        <v>0</v>
      </c>
      <c r="I44" s="11" t="str">
        <f>VLOOKUP(A44,'Medical Examinations'!$A$1:$J$2336,8,FALSE)</f>
        <v>Yes</v>
      </c>
      <c r="J44" s="11" t="str">
        <f>VLOOKUP(A44,'Medical Examinations'!$A$1:$J$2336,9,FALSE)</f>
        <v>OBESITY</v>
      </c>
      <c r="K44" s="11" t="str">
        <f>VLOOKUP(A44,'Medical Examinations'!$A$1:$J$2336,10,FALSE)</f>
        <v>DIABETES</v>
      </c>
      <c r="L44" t="str">
        <f>VLOOKUP(A44,'Hospitalisation Details'!$A$2:$M$2344,4,FALSE)</f>
        <v>29-10-1971</v>
      </c>
      <c r="M44">
        <f>VLOOKUP(A44,'Hospitalisation Details'!$A$2:$M$2344,10,FALSE)</f>
        <v>44400.41</v>
      </c>
      <c r="N44" t="str">
        <f>VLOOKUP(A44,'Hospitalisation Details'!$A$2:$M$2344,11,FALSE)</f>
        <v>tier - 2</v>
      </c>
      <c r="O44" t="str">
        <f>VLOOKUP(A44,'Hospitalisation Details'!$A$2:$M$2344,12,FALSE)</f>
        <v>tier - 2</v>
      </c>
      <c r="P44" t="str">
        <f>VLOOKUP(A44,'Hospitalisation Details'!$A$2:$M$2344,13,FALSE)</f>
        <v>R1013</v>
      </c>
      <c r="Q44" s="11">
        <f>VLOOKUP(A44,'Hospitalisation Details'!$A$2:$M$2344,8,FALSE)</f>
        <v>51</v>
      </c>
    </row>
    <row r="45" spans="1:17" ht="15.75" x14ac:dyDescent="0.25">
      <c r="A45" s="1" t="s">
        <v>2328</v>
      </c>
      <c r="B45" t="str">
        <f>VLOOKUP(A45,'Customer Names'!$A$1:$B$2336,2,FALSE)</f>
        <v>McElwain</v>
      </c>
      <c r="C45" s="11">
        <f>VLOOKUP(A45,'Medical Examinations'!$A$1:$B$2336,2,FALSE)</f>
        <v>34.21</v>
      </c>
      <c r="D45" s="11">
        <f>VLOOKUP(A45,'Medical Examinations'!$A$1:$C$2336,3,FALSE)</f>
        <v>8.34</v>
      </c>
      <c r="E45" s="11" t="str">
        <f>VLOOKUP(A45,'Medical Examinations'!$A$1:$J$2336,4,FALSE)</f>
        <v>No</v>
      </c>
      <c r="F45" s="11" t="str">
        <f>VLOOKUP(A45,'Medical Examinations'!$A$1:$J$2336,5,FALSE)</f>
        <v>No</v>
      </c>
      <c r="G45" s="11" t="str">
        <f>VLOOKUP(A45,'Medical Examinations'!$A$1:$J$2336,6,FALSE)</f>
        <v>No</v>
      </c>
      <c r="H45" s="11">
        <f>VLOOKUP(A45,'Medical Examinations'!$A$1:$J$2336,7,FALSE)</f>
        <v>0</v>
      </c>
      <c r="I45" s="11" t="str">
        <f>VLOOKUP(A45,'Medical Examinations'!$A$1:$J$2336,8,FALSE)</f>
        <v>Yes</v>
      </c>
      <c r="J45" s="11" t="str">
        <f>VLOOKUP(A45,'Medical Examinations'!$A$1:$J$2336,9,FALSE)</f>
        <v>OBESITY</v>
      </c>
      <c r="K45" s="11" t="str">
        <f>VLOOKUP(A45,'Medical Examinations'!$A$1:$J$2336,10,FALSE)</f>
        <v>DIABETES</v>
      </c>
      <c r="L45" t="str">
        <f>VLOOKUP(A45,'Hospitalisation Details'!$A$2:$M$2344,4,FALSE)</f>
        <v>24-11-1968</v>
      </c>
      <c r="M45">
        <f>VLOOKUP(A45,'Hospitalisation Details'!$A$2:$M$2344,10,FALSE)</f>
        <v>44260.75</v>
      </c>
      <c r="N45" t="str">
        <f>VLOOKUP(A45,'Hospitalisation Details'!$A$2:$M$2344,11,FALSE)</f>
        <v>tier - 2</v>
      </c>
      <c r="O45" t="str">
        <f>VLOOKUP(A45,'Hospitalisation Details'!$A$2:$M$2344,12,FALSE)</f>
        <v>tier - 1</v>
      </c>
      <c r="P45" t="str">
        <f>VLOOKUP(A45,'Hospitalisation Details'!$A$2:$M$2344,13,FALSE)</f>
        <v>R1013</v>
      </c>
      <c r="Q45" s="11">
        <f>VLOOKUP(A45,'Hospitalisation Details'!$A$2:$M$2344,8,FALSE)</f>
        <v>54</v>
      </c>
    </row>
    <row r="46" spans="1:17" ht="15.75" x14ac:dyDescent="0.25">
      <c r="A46" s="1" t="s">
        <v>2327</v>
      </c>
      <c r="B46" t="str">
        <f>VLOOKUP(A46,'Customer Names'!$A$1:$B$2336,2,FALSE)</f>
        <v>Januszewski</v>
      </c>
      <c r="C46" s="11">
        <f>VLOOKUP(A46,'Medical Examinations'!$A$1:$B$2336,2,FALSE)</f>
        <v>38.94</v>
      </c>
      <c r="D46" s="11">
        <f>VLOOKUP(A46,'Medical Examinations'!$A$1:$C$2336,3,FALSE)</f>
        <v>8.49</v>
      </c>
      <c r="E46" s="11" t="str">
        <f>VLOOKUP(A46,'Medical Examinations'!$A$1:$J$2336,4,FALSE)</f>
        <v>Yes</v>
      </c>
      <c r="F46" s="11" t="str">
        <f>VLOOKUP(A46,'Medical Examinations'!$A$1:$J$2336,5,FALSE)</f>
        <v>No</v>
      </c>
      <c r="G46" s="11" t="str">
        <f>VLOOKUP(A46,'Medical Examinations'!$A$1:$J$2336,6,FALSE)</f>
        <v>No</v>
      </c>
      <c r="H46" s="11">
        <f>VLOOKUP(A46,'Medical Examinations'!$A$1:$J$2336,7,FALSE)</f>
        <v>1</v>
      </c>
      <c r="I46" s="11" t="str">
        <f>VLOOKUP(A46,'Medical Examinations'!$A$1:$J$2336,8,FALSE)</f>
        <v>Yes</v>
      </c>
      <c r="J46" s="11" t="str">
        <f>VLOOKUP(A46,'Medical Examinations'!$A$1:$J$2336,9,FALSE)</f>
        <v>OBESITY</v>
      </c>
      <c r="K46" s="11" t="str">
        <f>VLOOKUP(A46,'Medical Examinations'!$A$1:$J$2336,10,FALSE)</f>
        <v>DIABETES</v>
      </c>
      <c r="L46" t="str">
        <f>VLOOKUP(A46,'Hospitalisation Details'!$A$2:$M$2344,4,FALSE)</f>
        <v>1-6-1975</v>
      </c>
      <c r="M46">
        <f>VLOOKUP(A46,'Hospitalisation Details'!$A$2:$M$2344,10,FALSE)</f>
        <v>44202.65</v>
      </c>
      <c r="N46" t="str">
        <f>VLOOKUP(A46,'Hospitalisation Details'!$A$2:$M$2344,11,FALSE)</f>
        <v>tier - 2</v>
      </c>
      <c r="O46" t="str">
        <f>VLOOKUP(A46,'Hospitalisation Details'!$A$2:$M$2344,12,FALSE)</f>
        <v>tier - 2</v>
      </c>
      <c r="P46" t="str">
        <f>VLOOKUP(A46,'Hospitalisation Details'!$A$2:$M$2344,13,FALSE)</f>
        <v>R1013</v>
      </c>
      <c r="Q46" s="11">
        <f>VLOOKUP(A46,'Hospitalisation Details'!$A$2:$M$2344,8,FALSE)</f>
        <v>48</v>
      </c>
    </row>
    <row r="47" spans="1:17" ht="15.75" x14ac:dyDescent="0.25">
      <c r="A47" s="1" t="s">
        <v>2326</v>
      </c>
      <c r="B47" t="str">
        <f>VLOOKUP(A47,'Customer Names'!$A$1:$B$2336,2,FALSE)</f>
        <v>Rohne</v>
      </c>
      <c r="C47" s="11">
        <f>VLOOKUP(A47,'Medical Examinations'!$A$1:$B$2336,2,FALSE)</f>
        <v>30.21</v>
      </c>
      <c r="D47" s="11">
        <f>VLOOKUP(A47,'Medical Examinations'!$A$1:$C$2336,3,FALSE)</f>
        <v>5.34</v>
      </c>
      <c r="E47" s="11" t="str">
        <f>VLOOKUP(A47,'Medical Examinations'!$A$1:$J$2336,4,FALSE)</f>
        <v>Yes</v>
      </c>
      <c r="F47" s="11" t="str">
        <f>VLOOKUP(A47,'Medical Examinations'!$A$1:$J$2336,5,FALSE)</f>
        <v>No</v>
      </c>
      <c r="G47" s="11" t="str">
        <f>VLOOKUP(A47,'Medical Examinations'!$A$1:$J$2336,6,FALSE)</f>
        <v>No</v>
      </c>
      <c r="H47" s="11">
        <f>VLOOKUP(A47,'Medical Examinations'!$A$1:$J$2336,7,FALSE)</f>
        <v>1</v>
      </c>
      <c r="I47" s="11" t="str">
        <f>VLOOKUP(A47,'Medical Examinations'!$A$1:$J$2336,8,FALSE)</f>
        <v>Yes</v>
      </c>
      <c r="J47" s="11" t="str">
        <f>VLOOKUP(A47,'Medical Examinations'!$A$1:$J$2336,9,FALSE)</f>
        <v>OBESITY</v>
      </c>
      <c r="K47" s="11" t="str">
        <f>VLOOKUP(A47,'Medical Examinations'!$A$1:$J$2336,10,FALSE)</f>
        <v>NORMAL</v>
      </c>
      <c r="L47" t="str">
        <f>VLOOKUP(A47,'Hospitalisation Details'!$A$2:$M$2344,4,FALSE)</f>
        <v>16-7-1988</v>
      </c>
      <c r="M47">
        <f>VLOOKUP(A47,'Hospitalisation Details'!$A$2:$M$2344,10,FALSE)</f>
        <v>43943.88</v>
      </c>
      <c r="N47" t="str">
        <f>VLOOKUP(A47,'Hospitalisation Details'!$A$2:$M$2344,11,FALSE)</f>
        <v>tier - 2</v>
      </c>
      <c r="O47" t="str">
        <f>VLOOKUP(A47,'Hospitalisation Details'!$A$2:$M$2344,12,FALSE)</f>
        <v>tier - 1</v>
      </c>
      <c r="P47" t="str">
        <f>VLOOKUP(A47,'Hospitalisation Details'!$A$2:$M$2344,13,FALSE)</f>
        <v>R1012</v>
      </c>
      <c r="Q47" s="11">
        <f>VLOOKUP(A47,'Hospitalisation Details'!$A$2:$M$2344,8,FALSE)</f>
        <v>34</v>
      </c>
    </row>
    <row r="48" spans="1:17" ht="15.75" x14ac:dyDescent="0.25">
      <c r="A48" s="1" t="s">
        <v>2325</v>
      </c>
      <c r="B48" t="str">
        <f>VLOOKUP(A48,'Customer Names'!$A$1:$B$2336,2,FALSE)</f>
        <v>O'Grady</v>
      </c>
      <c r="C48" s="11">
        <f>VLOOKUP(A48,'Medical Examinations'!$A$1:$B$2336,2,FALSE)</f>
        <v>33.630000000000003</v>
      </c>
      <c r="D48" s="11">
        <f>VLOOKUP(A48,'Medical Examinations'!$A$1:$C$2336,3,FALSE)</f>
        <v>4.43</v>
      </c>
      <c r="E48" s="11" t="str">
        <f>VLOOKUP(A48,'Medical Examinations'!$A$1:$J$2336,4,FALSE)</f>
        <v>Yes</v>
      </c>
      <c r="F48" s="11" t="str">
        <f>VLOOKUP(A48,'Medical Examinations'!$A$1:$J$2336,5,FALSE)</f>
        <v>No</v>
      </c>
      <c r="G48" s="11" t="str">
        <f>VLOOKUP(A48,'Medical Examinations'!$A$1:$J$2336,6,FALSE)</f>
        <v>No</v>
      </c>
      <c r="H48" s="11">
        <f>VLOOKUP(A48,'Medical Examinations'!$A$1:$J$2336,7,FALSE)</f>
        <v>2</v>
      </c>
      <c r="I48" s="11" t="str">
        <f>VLOOKUP(A48,'Medical Examinations'!$A$1:$J$2336,8,FALSE)</f>
        <v>Yes</v>
      </c>
      <c r="J48" s="11" t="str">
        <f>VLOOKUP(A48,'Medical Examinations'!$A$1:$J$2336,9,FALSE)</f>
        <v>OBESITY</v>
      </c>
      <c r="K48" s="11" t="str">
        <f>VLOOKUP(A48,'Medical Examinations'!$A$1:$J$2336,10,FALSE)</f>
        <v>NORMAL</v>
      </c>
      <c r="L48" t="str">
        <f>VLOOKUP(A48,'Hospitalisation Details'!$A$2:$M$2344,4,FALSE)</f>
        <v>5-10-1966</v>
      </c>
      <c r="M48">
        <f>VLOOKUP(A48,'Hospitalisation Details'!$A$2:$M$2344,10,FALSE)</f>
        <v>43921.18</v>
      </c>
      <c r="N48" t="str">
        <f>VLOOKUP(A48,'Hospitalisation Details'!$A$2:$M$2344,11,FALSE)</f>
        <v>tier - 2</v>
      </c>
      <c r="O48" t="str">
        <f>VLOOKUP(A48,'Hospitalisation Details'!$A$2:$M$2344,12,FALSE)</f>
        <v>tier - 2</v>
      </c>
      <c r="P48" t="str">
        <f>VLOOKUP(A48,'Hospitalisation Details'!$A$2:$M$2344,13,FALSE)</f>
        <v>R1012</v>
      </c>
      <c r="Q48" s="11">
        <f>VLOOKUP(A48,'Hospitalisation Details'!$A$2:$M$2344,8,FALSE)</f>
        <v>56</v>
      </c>
    </row>
    <row r="49" spans="1:17" ht="15.75" x14ac:dyDescent="0.25">
      <c r="A49" s="1" t="s">
        <v>2324</v>
      </c>
      <c r="B49" t="str">
        <f>VLOOKUP(A49,'Customer Names'!$A$1:$B$2336,2,FALSE)</f>
        <v>Peters</v>
      </c>
      <c r="C49" s="11">
        <f>VLOOKUP(A49,'Medical Examinations'!$A$1:$B$2336,2,FALSE)</f>
        <v>40.369999999999997</v>
      </c>
      <c r="D49" s="11">
        <f>VLOOKUP(A49,'Medical Examinations'!$A$1:$C$2336,3,FALSE)</f>
        <v>4.47</v>
      </c>
      <c r="E49" s="11" t="str">
        <f>VLOOKUP(A49,'Medical Examinations'!$A$1:$J$2336,4,FALSE)</f>
        <v>No</v>
      </c>
      <c r="F49" s="11" t="str">
        <f>VLOOKUP(A49,'Medical Examinations'!$A$1:$J$2336,5,FALSE)</f>
        <v>No</v>
      </c>
      <c r="G49" s="11" t="str">
        <f>VLOOKUP(A49,'Medical Examinations'!$A$1:$J$2336,6,FALSE)</f>
        <v>No</v>
      </c>
      <c r="H49" s="11">
        <f>VLOOKUP(A49,'Medical Examinations'!$A$1:$J$2336,7,FALSE)</f>
        <v>0</v>
      </c>
      <c r="I49" s="11" t="str">
        <f>VLOOKUP(A49,'Medical Examinations'!$A$1:$J$2336,8,FALSE)</f>
        <v>Yes</v>
      </c>
      <c r="J49" s="11" t="str">
        <f>VLOOKUP(A49,'Medical Examinations'!$A$1:$J$2336,9,FALSE)</f>
        <v>OBESITY</v>
      </c>
      <c r="K49" s="11" t="str">
        <f>VLOOKUP(A49,'Medical Examinations'!$A$1:$J$2336,10,FALSE)</f>
        <v>NORMAL</v>
      </c>
      <c r="L49" t="str">
        <f>VLOOKUP(A49,'Hospitalisation Details'!$A$2:$M$2344,4,FALSE)</f>
        <v>10-11-1980</v>
      </c>
      <c r="M49">
        <f>VLOOKUP(A49,'Hospitalisation Details'!$A$2:$M$2344,10,FALSE)</f>
        <v>43896.38</v>
      </c>
      <c r="N49" t="str">
        <f>VLOOKUP(A49,'Hospitalisation Details'!$A$2:$M$2344,11,FALSE)</f>
        <v>tier - 2</v>
      </c>
      <c r="O49" t="str">
        <f>VLOOKUP(A49,'Hospitalisation Details'!$A$2:$M$2344,12,FALSE)</f>
        <v>tier - 1</v>
      </c>
      <c r="P49" t="str">
        <f>VLOOKUP(A49,'Hospitalisation Details'!$A$2:$M$2344,13,FALSE)</f>
        <v>R1013</v>
      </c>
      <c r="Q49" s="11">
        <f>VLOOKUP(A49,'Hospitalisation Details'!$A$2:$M$2344,8,FALSE)</f>
        <v>42</v>
      </c>
    </row>
    <row r="50" spans="1:17" ht="15.75" x14ac:dyDescent="0.25">
      <c r="A50" s="1" t="s">
        <v>2323</v>
      </c>
      <c r="B50" t="str">
        <f>VLOOKUP(A50,'Customer Names'!$A$1:$B$2336,2,FALSE)</f>
        <v>De Simone</v>
      </c>
      <c r="C50" s="11">
        <f>VLOOKUP(A50,'Medical Examinations'!$A$1:$B$2336,2,FALSE)</f>
        <v>53.09</v>
      </c>
      <c r="D50" s="11">
        <f>VLOOKUP(A50,'Medical Examinations'!$A$1:$C$2336,3,FALSE)</f>
        <v>4.82</v>
      </c>
      <c r="E50" s="11" t="str">
        <f>VLOOKUP(A50,'Medical Examinations'!$A$1:$J$2336,4,FALSE)</f>
        <v>Yes</v>
      </c>
      <c r="F50" s="11" t="str">
        <f>VLOOKUP(A50,'Medical Examinations'!$A$1:$J$2336,5,FALSE)</f>
        <v>No</v>
      </c>
      <c r="G50" s="11" t="str">
        <f>VLOOKUP(A50,'Medical Examinations'!$A$1:$J$2336,6,FALSE)</f>
        <v>No</v>
      </c>
      <c r="H50" s="11">
        <f>VLOOKUP(A50,'Medical Examinations'!$A$1:$J$2336,7,FALSE)</f>
        <v>2</v>
      </c>
      <c r="I50" s="11" t="str">
        <f>VLOOKUP(A50,'Medical Examinations'!$A$1:$J$2336,8,FALSE)</f>
        <v>Yes</v>
      </c>
      <c r="J50" s="11" t="str">
        <f>VLOOKUP(A50,'Medical Examinations'!$A$1:$J$2336,9,FALSE)</f>
        <v>OBESITY</v>
      </c>
      <c r="K50" s="11" t="str">
        <f>VLOOKUP(A50,'Medical Examinations'!$A$1:$J$2336,10,FALSE)</f>
        <v>NORMAL</v>
      </c>
      <c r="L50" t="str">
        <f>VLOOKUP(A50,'Hospitalisation Details'!$A$2:$M$2344,4,FALSE)</f>
        <v>2-7-1966</v>
      </c>
      <c r="M50">
        <f>VLOOKUP(A50,'Hospitalisation Details'!$A$2:$M$2344,10,FALSE)</f>
        <v>43817.45</v>
      </c>
      <c r="N50" t="str">
        <f>VLOOKUP(A50,'Hospitalisation Details'!$A$2:$M$2344,11,FALSE)</f>
        <v>tier - 2</v>
      </c>
      <c r="O50" t="str">
        <f>VLOOKUP(A50,'Hospitalisation Details'!$A$2:$M$2344,12,FALSE)</f>
        <v>tier - 3</v>
      </c>
      <c r="P50" t="str">
        <f>VLOOKUP(A50,'Hospitalisation Details'!$A$2:$M$2344,13,FALSE)</f>
        <v>R1012</v>
      </c>
      <c r="Q50" s="11">
        <f>VLOOKUP(A50,'Hospitalisation Details'!$A$2:$M$2344,8,FALSE)</f>
        <v>56</v>
      </c>
    </row>
    <row r="51" spans="1:17" ht="15.75" x14ac:dyDescent="0.25">
      <c r="A51" s="1" t="s">
        <v>2322</v>
      </c>
      <c r="B51" t="str">
        <f>VLOOKUP(A51,'Customer Names'!$A$1:$B$2336,2,FALSE)</f>
        <v>Beckett</v>
      </c>
      <c r="C51" s="11">
        <f>VLOOKUP(A51,'Medical Examinations'!$A$1:$B$2336,2,FALSE)</f>
        <v>31.79</v>
      </c>
      <c r="D51" s="11">
        <f>VLOOKUP(A51,'Medical Examinations'!$A$1:$C$2336,3,FALSE)</f>
        <v>5.51</v>
      </c>
      <c r="E51" s="11" t="str">
        <f>VLOOKUP(A51,'Medical Examinations'!$A$1:$J$2336,4,FALSE)</f>
        <v>Yes</v>
      </c>
      <c r="F51" s="11" t="str">
        <f>VLOOKUP(A51,'Medical Examinations'!$A$1:$J$2336,5,FALSE)</f>
        <v>No</v>
      </c>
      <c r="G51" s="11" t="str">
        <f>VLOOKUP(A51,'Medical Examinations'!$A$1:$J$2336,6,FALSE)</f>
        <v>No</v>
      </c>
      <c r="H51" s="11">
        <f>VLOOKUP(A51,'Medical Examinations'!$A$1:$J$2336,7,FALSE)</f>
        <v>2</v>
      </c>
      <c r="I51" s="11" t="str">
        <f>VLOOKUP(A51,'Medical Examinations'!$A$1:$J$2336,8,FALSE)</f>
        <v>Yes</v>
      </c>
      <c r="J51" s="11" t="str">
        <f>VLOOKUP(A51,'Medical Examinations'!$A$1:$J$2336,9,FALSE)</f>
        <v>OBESITY</v>
      </c>
      <c r="K51" s="11" t="str">
        <f>VLOOKUP(A51,'Medical Examinations'!$A$1:$J$2336,10,FALSE)</f>
        <v>NORMAL</v>
      </c>
      <c r="L51" t="str">
        <f>VLOOKUP(A51,'Hospitalisation Details'!$A$2:$M$2344,4,FALSE)</f>
        <v>25-10-1966</v>
      </c>
      <c r="M51">
        <f>VLOOKUP(A51,'Hospitalisation Details'!$A$2:$M$2344,10,FALSE)</f>
        <v>43813.87</v>
      </c>
      <c r="N51" t="str">
        <f>VLOOKUP(A51,'Hospitalisation Details'!$A$2:$M$2344,11,FALSE)</f>
        <v>tier - 2</v>
      </c>
      <c r="O51" t="str">
        <f>VLOOKUP(A51,'Hospitalisation Details'!$A$2:$M$2344,12,FALSE)</f>
        <v>tier - 2</v>
      </c>
      <c r="P51" t="str">
        <f>VLOOKUP(A51,'Hospitalisation Details'!$A$2:$M$2344,13,FALSE)</f>
        <v>R1013</v>
      </c>
      <c r="Q51" s="11">
        <f>VLOOKUP(A51,'Hospitalisation Details'!$A$2:$M$2344,8,FALSE)</f>
        <v>56</v>
      </c>
    </row>
    <row r="52" spans="1:17" ht="15.75" x14ac:dyDescent="0.25">
      <c r="A52" s="1" t="s">
        <v>2321</v>
      </c>
      <c r="B52" t="str">
        <f>VLOOKUP(A52,'Customer Names'!$A$1:$B$2336,2,FALSE)</f>
        <v>Sobrilsky</v>
      </c>
      <c r="C52" s="11">
        <f>VLOOKUP(A52,'Medical Examinations'!$A$1:$B$2336,2,FALSE)</f>
        <v>41.895000000000003</v>
      </c>
      <c r="D52" s="11">
        <f>VLOOKUP(A52,'Medical Examinations'!$A$1:$C$2336,3,FALSE)</f>
        <v>10.87</v>
      </c>
      <c r="E52" s="11" t="str">
        <f>VLOOKUP(A52,'Medical Examinations'!$A$1:$J$2336,4,FALSE)</f>
        <v>Yes</v>
      </c>
      <c r="F52" s="11" t="str">
        <f>VLOOKUP(A52,'Medical Examinations'!$A$1:$J$2336,5,FALSE)</f>
        <v>No</v>
      </c>
      <c r="G52" s="11" t="str">
        <f>VLOOKUP(A52,'Medical Examinations'!$A$1:$J$2336,6,FALSE)</f>
        <v>No</v>
      </c>
      <c r="H52" s="11">
        <f>VLOOKUP(A52,'Medical Examinations'!$A$1:$J$2336,7,FALSE)</f>
        <v>1</v>
      </c>
      <c r="I52" s="11" t="str">
        <f>VLOOKUP(A52,'Medical Examinations'!$A$1:$J$2336,8,FALSE)</f>
        <v>Yes</v>
      </c>
      <c r="J52" s="11" t="str">
        <f>VLOOKUP(A52,'Medical Examinations'!$A$1:$J$2336,9,FALSE)</f>
        <v>OBESITY</v>
      </c>
      <c r="K52" s="11" t="str">
        <f>VLOOKUP(A52,'Medical Examinations'!$A$1:$J$2336,10,FALSE)</f>
        <v>DIABETES</v>
      </c>
      <c r="L52" t="str">
        <f>VLOOKUP(A52,'Hospitalisation Details'!$A$2:$M$2344,4,FALSE)</f>
        <v>29-12-1986</v>
      </c>
      <c r="M52">
        <f>VLOOKUP(A52,'Hospitalisation Details'!$A$2:$M$2344,10,FALSE)</f>
        <v>43753.34</v>
      </c>
      <c r="N52" t="str">
        <f>VLOOKUP(A52,'Hospitalisation Details'!$A$2:$M$2344,11,FALSE)</f>
        <v>tier - 2</v>
      </c>
      <c r="O52" t="str">
        <f>VLOOKUP(A52,'Hospitalisation Details'!$A$2:$M$2344,12,FALSE)</f>
        <v>tier - 1</v>
      </c>
      <c r="P52" t="str">
        <f>VLOOKUP(A52,'Hospitalisation Details'!$A$2:$M$2344,13,FALSE)</f>
        <v>R1015</v>
      </c>
      <c r="Q52" s="11">
        <f>VLOOKUP(A52,'Hospitalisation Details'!$A$2:$M$2344,8,FALSE)</f>
        <v>36</v>
      </c>
    </row>
    <row r="53" spans="1:17" ht="15.75" x14ac:dyDescent="0.25">
      <c r="A53" s="1" t="s">
        <v>2320</v>
      </c>
      <c r="B53" t="str">
        <f>VLOOKUP(A53,'Customer Names'!$A$1:$B$2336,2,FALSE)</f>
        <v>Wang</v>
      </c>
      <c r="C53" s="11">
        <f>VLOOKUP(A53,'Medical Examinations'!$A$1:$B$2336,2,FALSE)</f>
        <v>31.16</v>
      </c>
      <c r="D53" s="11">
        <f>VLOOKUP(A53,'Medical Examinations'!$A$1:$C$2336,3,FALSE)</f>
        <v>9.34</v>
      </c>
      <c r="E53" s="11" t="str">
        <f>VLOOKUP(A53,'Medical Examinations'!$A$1:$J$2336,4,FALSE)</f>
        <v>No</v>
      </c>
      <c r="F53" s="11" t="str">
        <f>VLOOKUP(A53,'Medical Examinations'!$A$1:$J$2336,5,FALSE)</f>
        <v>No</v>
      </c>
      <c r="G53" s="11" t="str">
        <f>VLOOKUP(A53,'Medical Examinations'!$A$1:$J$2336,6,FALSE)</f>
        <v>No</v>
      </c>
      <c r="H53" s="11">
        <f>VLOOKUP(A53,'Medical Examinations'!$A$1:$J$2336,7,FALSE)</f>
        <v>0</v>
      </c>
      <c r="I53" s="11" t="str">
        <f>VLOOKUP(A53,'Medical Examinations'!$A$1:$J$2336,8,FALSE)</f>
        <v>Yes</v>
      </c>
      <c r="J53" s="11" t="str">
        <f>VLOOKUP(A53,'Medical Examinations'!$A$1:$J$2336,9,FALSE)</f>
        <v>OBESITY</v>
      </c>
      <c r="K53" s="11" t="str">
        <f>VLOOKUP(A53,'Medical Examinations'!$A$1:$J$2336,10,FALSE)</f>
        <v>DIABETES</v>
      </c>
      <c r="L53" t="str">
        <f>VLOOKUP(A53,'Hospitalisation Details'!$A$2:$M$2344,4,FALSE)</f>
        <v>22-8-1965</v>
      </c>
      <c r="M53">
        <f>VLOOKUP(A53,'Hospitalisation Details'!$A$2:$M$2344,10,FALSE)</f>
        <v>43578.94</v>
      </c>
      <c r="N53" t="str">
        <f>VLOOKUP(A53,'Hospitalisation Details'!$A$2:$M$2344,11,FALSE)</f>
        <v>tier - 2</v>
      </c>
      <c r="O53" t="str">
        <f>VLOOKUP(A53,'Hospitalisation Details'!$A$2:$M$2344,12,FALSE)</f>
        <v>tier - 2</v>
      </c>
      <c r="P53" t="str">
        <f>VLOOKUP(A53,'Hospitalisation Details'!$A$2:$M$2344,13,FALSE)</f>
        <v>R1012</v>
      </c>
      <c r="Q53" s="11">
        <f>VLOOKUP(A53,'Hospitalisation Details'!$A$2:$M$2344,8,FALSE)</f>
        <v>57</v>
      </c>
    </row>
    <row r="54" spans="1:17" ht="15.75" x14ac:dyDescent="0.25">
      <c r="A54" s="1" t="s">
        <v>2319</v>
      </c>
      <c r="B54" t="str">
        <f>VLOOKUP(A54,'Customer Names'!$A$1:$B$2336,2,FALSE)</f>
        <v>Campa</v>
      </c>
      <c r="C54" s="11">
        <f>VLOOKUP(A54,'Medical Examinations'!$A$1:$B$2336,2,FALSE)</f>
        <v>34.104999999999997</v>
      </c>
      <c r="D54" s="11">
        <f>VLOOKUP(A54,'Medical Examinations'!$A$1:$C$2336,3,FALSE)</f>
        <v>5.03</v>
      </c>
      <c r="E54" s="11" t="str">
        <f>VLOOKUP(A54,'Medical Examinations'!$A$1:$J$2336,4,FALSE)</f>
        <v>Yes</v>
      </c>
      <c r="F54" s="11" t="str">
        <f>VLOOKUP(A54,'Medical Examinations'!$A$1:$J$2336,5,FALSE)</f>
        <v>No</v>
      </c>
      <c r="G54" s="11" t="str">
        <f>VLOOKUP(A54,'Medical Examinations'!$A$1:$J$2336,6,FALSE)</f>
        <v>Yes</v>
      </c>
      <c r="H54" s="11">
        <f>VLOOKUP(A54,'Medical Examinations'!$A$1:$J$2336,7,FALSE)</f>
        <v>1</v>
      </c>
      <c r="I54" s="11" t="str">
        <f>VLOOKUP(A54,'Medical Examinations'!$A$1:$J$2336,8,FALSE)</f>
        <v>Yes</v>
      </c>
      <c r="J54" s="11" t="str">
        <f>VLOOKUP(A54,'Medical Examinations'!$A$1:$J$2336,9,FALSE)</f>
        <v>OBESITY</v>
      </c>
      <c r="K54" s="11" t="str">
        <f>VLOOKUP(A54,'Medical Examinations'!$A$1:$J$2336,10,FALSE)</f>
        <v>NORMAL</v>
      </c>
      <c r="L54" t="str">
        <f>VLOOKUP(A54,'Hospitalisation Details'!$A$2:$M$2344,4,FALSE)</f>
        <v>3-12-1969</v>
      </c>
      <c r="M54">
        <f>VLOOKUP(A54,'Hospitalisation Details'!$A$2:$M$2344,10,FALSE)</f>
        <v>43254.42</v>
      </c>
      <c r="N54" t="str">
        <f>VLOOKUP(A54,'Hospitalisation Details'!$A$2:$M$2344,11,FALSE)</f>
        <v>tier - 2</v>
      </c>
      <c r="O54" t="str">
        <f>VLOOKUP(A54,'Hospitalisation Details'!$A$2:$M$2344,12,FALSE)</f>
        <v>tier - 2</v>
      </c>
      <c r="P54" t="str">
        <f>VLOOKUP(A54,'Hospitalisation Details'!$A$2:$M$2344,13,FALSE)</f>
        <v>R1016</v>
      </c>
      <c r="Q54" s="11">
        <f>VLOOKUP(A54,'Hospitalisation Details'!$A$2:$M$2344,8,FALSE)</f>
        <v>53</v>
      </c>
    </row>
    <row r="55" spans="1:17" ht="15.75" x14ac:dyDescent="0.25">
      <c r="A55" s="1" t="s">
        <v>2318</v>
      </c>
      <c r="B55" t="str">
        <f>VLOOKUP(A55,'Customer Names'!$A$1:$B$2336,2,FALSE)</f>
        <v>Clifford</v>
      </c>
      <c r="C55" s="11">
        <f>VLOOKUP(A55,'Medical Examinations'!$A$1:$B$2336,2,FALSE)</f>
        <v>51.93</v>
      </c>
      <c r="D55" s="11">
        <f>VLOOKUP(A55,'Medical Examinations'!$A$1:$C$2336,3,FALSE)</f>
        <v>11.05</v>
      </c>
      <c r="E55" s="11" t="str">
        <f>VLOOKUP(A55,'Medical Examinations'!$A$1:$J$2336,4,FALSE)</f>
        <v>No</v>
      </c>
      <c r="F55" s="11" t="str">
        <f>VLOOKUP(A55,'Medical Examinations'!$A$1:$J$2336,5,FALSE)</f>
        <v>No</v>
      </c>
      <c r="G55" s="11" t="str">
        <f>VLOOKUP(A55,'Medical Examinations'!$A$1:$J$2336,6,FALSE)</f>
        <v>No</v>
      </c>
      <c r="H55" s="11">
        <f>VLOOKUP(A55,'Medical Examinations'!$A$1:$J$2336,7,FALSE)</f>
        <v>0</v>
      </c>
      <c r="I55" s="11" t="str">
        <f>VLOOKUP(A55,'Medical Examinations'!$A$1:$J$2336,8,FALSE)</f>
        <v>Yes</v>
      </c>
      <c r="J55" s="11" t="str">
        <f>VLOOKUP(A55,'Medical Examinations'!$A$1:$J$2336,9,FALSE)</f>
        <v>OBESITY</v>
      </c>
      <c r="K55" s="11" t="str">
        <f>VLOOKUP(A55,'Medical Examinations'!$A$1:$J$2336,10,FALSE)</f>
        <v>DIABETES</v>
      </c>
      <c r="L55" t="str">
        <f>VLOOKUP(A55,'Hospitalisation Details'!$A$2:$M$2344,4,FALSE)</f>
        <v>29-11-1965</v>
      </c>
      <c r="M55">
        <f>VLOOKUP(A55,'Hospitalisation Details'!$A$2:$M$2344,10,FALSE)</f>
        <v>43073.760000000002</v>
      </c>
      <c r="N55" t="str">
        <f>VLOOKUP(A55,'Hospitalisation Details'!$A$2:$M$2344,11,FALSE)</f>
        <v>tier - 2</v>
      </c>
      <c r="O55" t="str">
        <f>VLOOKUP(A55,'Hospitalisation Details'!$A$2:$M$2344,12,FALSE)</f>
        <v>tier - 2</v>
      </c>
      <c r="P55" t="str">
        <f>VLOOKUP(A55,'Hospitalisation Details'!$A$2:$M$2344,13,FALSE)</f>
        <v>R1011</v>
      </c>
      <c r="Q55" s="11">
        <f>VLOOKUP(A55,'Hospitalisation Details'!$A$2:$M$2344,8,FALSE)</f>
        <v>57</v>
      </c>
    </row>
    <row r="56" spans="1:17" ht="15.75" x14ac:dyDescent="0.25">
      <c r="A56" s="1" t="s">
        <v>2317</v>
      </c>
      <c r="B56" t="str">
        <f>VLOOKUP(A56,'Customer Names'!$A$1:$B$2336,2,FALSE)</f>
        <v>Dalmata</v>
      </c>
      <c r="C56" s="11">
        <f>VLOOKUP(A56,'Medical Examinations'!$A$1:$B$2336,2,FALSE)</f>
        <v>38.950000000000003</v>
      </c>
      <c r="D56" s="11">
        <f>VLOOKUP(A56,'Medical Examinations'!$A$1:$C$2336,3,FALSE)</f>
        <v>11.95</v>
      </c>
      <c r="E56" s="11" t="str">
        <f>VLOOKUP(A56,'Medical Examinations'!$A$1:$J$2336,4,FALSE)</f>
        <v>No</v>
      </c>
      <c r="F56" s="11" t="str">
        <f>VLOOKUP(A56,'Medical Examinations'!$A$1:$J$2336,5,FALSE)</f>
        <v>No</v>
      </c>
      <c r="G56" s="11" t="str">
        <f>VLOOKUP(A56,'Medical Examinations'!$A$1:$J$2336,6,FALSE)</f>
        <v>No</v>
      </c>
      <c r="H56" s="11">
        <f>VLOOKUP(A56,'Medical Examinations'!$A$1:$J$2336,7,FALSE)</f>
        <v>0</v>
      </c>
      <c r="I56" s="11" t="str">
        <f>VLOOKUP(A56,'Medical Examinations'!$A$1:$J$2336,8,FALSE)</f>
        <v>Yes</v>
      </c>
      <c r="J56" s="11" t="str">
        <f>VLOOKUP(A56,'Medical Examinations'!$A$1:$J$2336,9,FALSE)</f>
        <v>OBESITY</v>
      </c>
      <c r="K56" s="11" t="str">
        <f>VLOOKUP(A56,'Medical Examinations'!$A$1:$J$2336,10,FALSE)</f>
        <v>DIABETES</v>
      </c>
      <c r="L56" t="str">
        <f>VLOOKUP(A56,'Hospitalisation Details'!$A$2:$M$2344,4,FALSE)</f>
        <v>4-11-1978</v>
      </c>
      <c r="M56">
        <f>VLOOKUP(A56,'Hospitalisation Details'!$A$2:$M$2344,10,FALSE)</f>
        <v>42983.46</v>
      </c>
      <c r="N56" t="str">
        <f>VLOOKUP(A56,'Hospitalisation Details'!$A$2:$M$2344,11,FALSE)</f>
        <v>tier - 1</v>
      </c>
      <c r="O56" t="str">
        <f>VLOOKUP(A56,'Hospitalisation Details'!$A$2:$M$2344,12,FALSE)</f>
        <v>tier - 2</v>
      </c>
      <c r="P56" t="str">
        <f>VLOOKUP(A56,'Hospitalisation Details'!$A$2:$M$2344,13,FALSE)</f>
        <v>R1012</v>
      </c>
      <c r="Q56" s="11">
        <f>VLOOKUP(A56,'Hospitalisation Details'!$A$2:$M$2344,8,FALSE)</f>
        <v>44</v>
      </c>
    </row>
    <row r="57" spans="1:17" ht="15.75" x14ac:dyDescent="0.25">
      <c r="A57" s="1" t="s">
        <v>2316</v>
      </c>
      <c r="B57" t="str">
        <f>VLOOKUP(A57,'Customer Names'!$A$1:$B$2336,2,FALSE)</f>
        <v>Vishik</v>
      </c>
      <c r="C57" s="11">
        <f>VLOOKUP(A57,'Medical Examinations'!$A$1:$B$2336,2,FALSE)</f>
        <v>36.630000000000003</v>
      </c>
      <c r="D57" s="11">
        <f>VLOOKUP(A57,'Medical Examinations'!$A$1:$C$2336,3,FALSE)</f>
        <v>7.72</v>
      </c>
      <c r="E57" s="11" t="str">
        <f>VLOOKUP(A57,'Medical Examinations'!$A$1:$J$2336,4,FALSE)</f>
        <v>Yes</v>
      </c>
      <c r="F57" s="11" t="str">
        <f>VLOOKUP(A57,'Medical Examinations'!$A$1:$J$2336,5,FALSE)</f>
        <v>No</v>
      </c>
      <c r="G57" s="11" t="str">
        <f>VLOOKUP(A57,'Medical Examinations'!$A$1:$J$2336,6,FALSE)</f>
        <v>No</v>
      </c>
      <c r="H57" s="11">
        <f>VLOOKUP(A57,'Medical Examinations'!$A$1:$J$2336,7,FALSE)</f>
        <v>1</v>
      </c>
      <c r="I57" s="11" t="str">
        <f>VLOOKUP(A57,'Medical Examinations'!$A$1:$J$2336,8,FALSE)</f>
        <v>Yes</v>
      </c>
      <c r="J57" s="11" t="str">
        <f>VLOOKUP(A57,'Medical Examinations'!$A$1:$J$2336,9,FALSE)</f>
        <v>OBESITY</v>
      </c>
      <c r="K57" s="11" t="str">
        <f>VLOOKUP(A57,'Medical Examinations'!$A$1:$J$2336,10,FALSE)</f>
        <v>DIABETES</v>
      </c>
      <c r="L57" t="str">
        <f>VLOOKUP(A57,'Hospitalisation Details'!$A$2:$M$2344,4,FALSE)</f>
        <v>23-10-1975</v>
      </c>
      <c r="M57">
        <f>VLOOKUP(A57,'Hospitalisation Details'!$A$2:$M$2344,10,FALSE)</f>
        <v>42969.85</v>
      </c>
      <c r="N57" t="str">
        <f>VLOOKUP(A57,'Hospitalisation Details'!$A$2:$M$2344,11,FALSE)</f>
        <v>tier - 1</v>
      </c>
      <c r="O57" t="str">
        <f>VLOOKUP(A57,'Hospitalisation Details'!$A$2:$M$2344,12,FALSE)</f>
        <v>tier - 3</v>
      </c>
      <c r="P57" t="str">
        <f>VLOOKUP(A57,'Hospitalisation Details'!$A$2:$M$2344,13,FALSE)</f>
        <v>R1013</v>
      </c>
      <c r="Q57" s="11">
        <f>VLOOKUP(A57,'Hospitalisation Details'!$A$2:$M$2344,8,FALSE)</f>
        <v>47</v>
      </c>
    </row>
    <row r="58" spans="1:17" ht="15.75" x14ac:dyDescent="0.25">
      <c r="A58" s="1" t="s">
        <v>2315</v>
      </c>
      <c r="B58" t="str">
        <f>VLOOKUP(A58,'Customer Names'!$A$1:$B$2336,2,FALSE)</f>
        <v>Schorr</v>
      </c>
      <c r="C58" s="11">
        <f>VLOOKUP(A58,'Medical Examinations'!$A$1:$B$2336,2,FALSE)</f>
        <v>34.200000000000003</v>
      </c>
      <c r="D58" s="11">
        <f>VLOOKUP(A58,'Medical Examinations'!$A$1:$C$2336,3,FALSE)</f>
        <v>5.75</v>
      </c>
      <c r="E58" s="11" t="str">
        <f>VLOOKUP(A58,'Medical Examinations'!$A$1:$J$2336,4,FALSE)</f>
        <v>No</v>
      </c>
      <c r="F58" s="11" t="str">
        <f>VLOOKUP(A58,'Medical Examinations'!$A$1:$J$2336,5,FALSE)</f>
        <v>No</v>
      </c>
      <c r="G58" s="11" t="str">
        <f>VLOOKUP(A58,'Medical Examinations'!$A$1:$J$2336,6,FALSE)</f>
        <v>No</v>
      </c>
      <c r="H58" s="11">
        <f>VLOOKUP(A58,'Medical Examinations'!$A$1:$J$2336,7,FALSE)</f>
        <v>2</v>
      </c>
      <c r="I58" s="11" t="str">
        <f>VLOOKUP(A58,'Medical Examinations'!$A$1:$J$2336,8,FALSE)</f>
        <v>Yes</v>
      </c>
      <c r="J58" s="11" t="str">
        <f>VLOOKUP(A58,'Medical Examinations'!$A$1:$J$2336,9,FALSE)</f>
        <v>OBESITY</v>
      </c>
      <c r="K58" s="11" t="str">
        <f>VLOOKUP(A58,'Medical Examinations'!$A$1:$J$2336,10,FALSE)</f>
        <v>PREDIABETES</v>
      </c>
      <c r="L58" t="str">
        <f>VLOOKUP(A58,'Hospitalisation Details'!$A$2:$M$2344,4,FALSE)</f>
        <v>10-9-1972</v>
      </c>
      <c r="M58">
        <f>VLOOKUP(A58,'Hospitalisation Details'!$A$2:$M$2344,10,FALSE)</f>
        <v>42856.84</v>
      </c>
      <c r="N58" t="str">
        <f>VLOOKUP(A58,'Hospitalisation Details'!$A$2:$M$2344,11,FALSE)</f>
        <v>tier - 1</v>
      </c>
      <c r="O58" t="str">
        <f>VLOOKUP(A58,'Hospitalisation Details'!$A$2:$M$2344,12,FALSE)</f>
        <v>tier - 1</v>
      </c>
      <c r="P58" t="str">
        <f>VLOOKUP(A58,'Hospitalisation Details'!$A$2:$M$2344,13,FALSE)</f>
        <v>R1011</v>
      </c>
      <c r="Q58" s="11">
        <f>VLOOKUP(A58,'Hospitalisation Details'!$A$2:$M$2344,8,FALSE)</f>
        <v>50</v>
      </c>
    </row>
    <row r="59" spans="1:17" ht="15.75" x14ac:dyDescent="0.25">
      <c r="A59" s="1" t="s">
        <v>2314</v>
      </c>
      <c r="B59" t="str">
        <f>VLOOKUP(A59,'Customer Names'!$A$1:$B$2336,2,FALSE)</f>
        <v>Lusardi</v>
      </c>
      <c r="C59" s="11">
        <f>VLOOKUP(A59,'Medical Examinations'!$A$1:$B$2336,2,FALSE)</f>
        <v>50.63</v>
      </c>
      <c r="D59" s="11">
        <f>VLOOKUP(A59,'Medical Examinations'!$A$1:$C$2336,3,FALSE)</f>
        <v>11.89</v>
      </c>
      <c r="E59" s="11" t="str">
        <f>VLOOKUP(A59,'Medical Examinations'!$A$1:$J$2336,4,FALSE)</f>
        <v>No</v>
      </c>
      <c r="F59" s="11" t="str">
        <f>VLOOKUP(A59,'Medical Examinations'!$A$1:$J$2336,5,FALSE)</f>
        <v>No</v>
      </c>
      <c r="G59" s="11" t="str">
        <f>VLOOKUP(A59,'Medical Examinations'!$A$1:$J$2336,6,FALSE)</f>
        <v>No</v>
      </c>
      <c r="H59" s="11">
        <f>VLOOKUP(A59,'Medical Examinations'!$A$1:$J$2336,7,FALSE)</f>
        <v>0</v>
      </c>
      <c r="I59" s="11" t="str">
        <f>VLOOKUP(A59,'Medical Examinations'!$A$1:$J$2336,8,FALSE)</f>
        <v>Yes</v>
      </c>
      <c r="J59" s="11" t="str">
        <f>VLOOKUP(A59,'Medical Examinations'!$A$1:$J$2336,9,FALSE)</f>
        <v>OBESITY</v>
      </c>
      <c r="K59" s="11" t="str">
        <f>VLOOKUP(A59,'Medical Examinations'!$A$1:$J$2336,10,FALSE)</f>
        <v>DIABETES</v>
      </c>
      <c r="L59" t="str">
        <f>VLOOKUP(A59,'Hospitalisation Details'!$A$2:$M$2344,4,FALSE)</f>
        <v>29-10-1965</v>
      </c>
      <c r="M59">
        <f>VLOOKUP(A59,'Hospitalisation Details'!$A$2:$M$2344,10,FALSE)</f>
        <v>42764.12</v>
      </c>
      <c r="N59" t="str">
        <f>VLOOKUP(A59,'Hospitalisation Details'!$A$2:$M$2344,11,FALSE)</f>
        <v>tier - 1</v>
      </c>
      <c r="O59" t="str">
        <f>VLOOKUP(A59,'Hospitalisation Details'!$A$2:$M$2344,12,FALSE)</f>
        <v>tier - 2</v>
      </c>
      <c r="P59" t="str">
        <f>VLOOKUP(A59,'Hospitalisation Details'!$A$2:$M$2344,13,FALSE)</f>
        <v>R1011</v>
      </c>
      <c r="Q59" s="11">
        <f>VLOOKUP(A59,'Hospitalisation Details'!$A$2:$M$2344,8,FALSE)</f>
        <v>57</v>
      </c>
    </row>
    <row r="60" spans="1:17" ht="15.75" x14ac:dyDescent="0.25">
      <c r="A60" s="1" t="s">
        <v>2313</v>
      </c>
      <c r="B60" t="str">
        <f>VLOOKUP(A60,'Customer Names'!$A$1:$B$2336,2,FALSE)</f>
        <v>Rayner</v>
      </c>
      <c r="C60" s="11">
        <f>VLOOKUP(A60,'Medical Examinations'!$A$1:$B$2336,2,FALSE)</f>
        <v>36.479999999999997</v>
      </c>
      <c r="D60" s="11">
        <f>VLOOKUP(A60,'Medical Examinations'!$A$1:$C$2336,3,FALSE)</f>
        <v>6.2</v>
      </c>
      <c r="E60" s="11" t="str">
        <f>VLOOKUP(A60,'Medical Examinations'!$A$1:$J$2336,4,FALSE)</f>
        <v>No</v>
      </c>
      <c r="F60" s="11" t="str">
        <f>VLOOKUP(A60,'Medical Examinations'!$A$1:$J$2336,5,FALSE)</f>
        <v>No</v>
      </c>
      <c r="G60" s="11" t="str">
        <f>VLOOKUP(A60,'Medical Examinations'!$A$1:$J$2336,6,FALSE)</f>
        <v>No</v>
      </c>
      <c r="H60" s="11">
        <f>VLOOKUP(A60,'Medical Examinations'!$A$1:$J$2336,7,FALSE)</f>
        <v>0</v>
      </c>
      <c r="I60" s="11" t="str">
        <f>VLOOKUP(A60,'Medical Examinations'!$A$1:$J$2336,8,FALSE)</f>
        <v>Yes</v>
      </c>
      <c r="J60" s="11" t="str">
        <f>VLOOKUP(A60,'Medical Examinations'!$A$1:$J$2336,9,FALSE)</f>
        <v>OBESITY</v>
      </c>
      <c r="K60" s="11" t="str">
        <f>VLOOKUP(A60,'Medical Examinations'!$A$1:$J$2336,10,FALSE)</f>
        <v>PREDIABETES</v>
      </c>
      <c r="L60" t="str">
        <f>VLOOKUP(A60,'Hospitalisation Details'!$A$2:$M$2344,4,FALSE)</f>
        <v>21-10-1977</v>
      </c>
      <c r="M60">
        <f>VLOOKUP(A60,'Hospitalisation Details'!$A$2:$M$2344,10,FALSE)</f>
        <v>42760.5</v>
      </c>
      <c r="N60" t="str">
        <f>VLOOKUP(A60,'Hospitalisation Details'!$A$2:$M$2344,11,FALSE)</f>
        <v>tier - 1</v>
      </c>
      <c r="O60" t="str">
        <f>VLOOKUP(A60,'Hospitalisation Details'!$A$2:$M$2344,12,FALSE)</f>
        <v>tier - 2</v>
      </c>
      <c r="P60" t="str">
        <f>VLOOKUP(A60,'Hospitalisation Details'!$A$2:$M$2344,13,FALSE)</f>
        <v>R1012</v>
      </c>
      <c r="Q60" s="11">
        <f>VLOOKUP(A60,'Hospitalisation Details'!$A$2:$M$2344,8,FALSE)</f>
        <v>45</v>
      </c>
    </row>
    <row r="61" spans="1:17" ht="15.75" x14ac:dyDescent="0.25">
      <c r="A61" s="1" t="s">
        <v>2312</v>
      </c>
      <c r="B61" t="str">
        <f>VLOOKUP(A61,'Customer Names'!$A$1:$B$2336,2,FALSE)</f>
        <v>Voghel</v>
      </c>
      <c r="C61" s="11">
        <f>VLOOKUP(A61,'Medical Examinations'!$A$1:$B$2336,2,FALSE)</f>
        <v>54.82</v>
      </c>
      <c r="D61" s="11">
        <f>VLOOKUP(A61,'Medical Examinations'!$A$1:$C$2336,3,FALSE)</f>
        <v>10.61</v>
      </c>
      <c r="E61" s="11" t="str">
        <f>VLOOKUP(A61,'Medical Examinations'!$A$1:$J$2336,4,FALSE)</f>
        <v>No</v>
      </c>
      <c r="F61" s="11" t="str">
        <f>VLOOKUP(A61,'Medical Examinations'!$A$1:$J$2336,5,FALSE)</f>
        <v>No</v>
      </c>
      <c r="G61" s="11" t="str">
        <f>VLOOKUP(A61,'Medical Examinations'!$A$1:$J$2336,6,FALSE)</f>
        <v>No</v>
      </c>
      <c r="H61" s="11">
        <f>VLOOKUP(A61,'Medical Examinations'!$A$1:$J$2336,7,FALSE)</f>
        <v>0</v>
      </c>
      <c r="I61" s="11" t="str">
        <f>VLOOKUP(A61,'Medical Examinations'!$A$1:$J$2336,8,FALSE)</f>
        <v>Yes</v>
      </c>
      <c r="J61" s="11" t="str">
        <f>VLOOKUP(A61,'Medical Examinations'!$A$1:$J$2336,9,FALSE)</f>
        <v>OBESITY</v>
      </c>
      <c r="K61" s="11" t="str">
        <f>VLOOKUP(A61,'Medical Examinations'!$A$1:$J$2336,10,FALSE)</f>
        <v>DIABETES</v>
      </c>
      <c r="L61" t="str">
        <f>VLOOKUP(A61,'Hospitalisation Details'!$A$2:$M$2344,4,FALSE)</f>
        <v>3-11-1971</v>
      </c>
      <c r="M61">
        <f>VLOOKUP(A61,'Hospitalisation Details'!$A$2:$M$2344,10,FALSE)</f>
        <v>42644.2</v>
      </c>
      <c r="N61" t="str">
        <f>VLOOKUP(A61,'Hospitalisation Details'!$A$2:$M$2344,11,FALSE)</f>
        <v>tier - 1</v>
      </c>
      <c r="O61" t="str">
        <f>VLOOKUP(A61,'Hospitalisation Details'!$A$2:$M$2344,12,FALSE)</f>
        <v>tier - 3</v>
      </c>
      <c r="P61" t="str">
        <f>VLOOKUP(A61,'Hospitalisation Details'!$A$2:$M$2344,13,FALSE)</f>
        <v>R1011</v>
      </c>
      <c r="Q61" s="11">
        <f>VLOOKUP(A61,'Hospitalisation Details'!$A$2:$M$2344,8,FALSE)</f>
        <v>51</v>
      </c>
    </row>
    <row r="62" spans="1:17" ht="15.75" x14ac:dyDescent="0.25">
      <c r="A62" s="1" t="s">
        <v>2311</v>
      </c>
      <c r="B62" t="str">
        <f>VLOOKUP(A62,'Customer Names'!$A$1:$B$2336,2,FALSE)</f>
        <v>Rieth</v>
      </c>
      <c r="C62" s="11">
        <f>VLOOKUP(A62,'Medical Examinations'!$A$1:$B$2336,2,FALSE)</f>
        <v>38.06</v>
      </c>
      <c r="D62" s="11">
        <f>VLOOKUP(A62,'Medical Examinations'!$A$1:$C$2336,3,FALSE)</f>
        <v>6.04</v>
      </c>
      <c r="E62" s="11" t="str">
        <f>VLOOKUP(A62,'Medical Examinations'!$A$1:$J$2336,4,FALSE)</f>
        <v>No</v>
      </c>
      <c r="F62" s="11" t="str">
        <f>VLOOKUP(A62,'Medical Examinations'!$A$1:$J$2336,5,FALSE)</f>
        <v>No</v>
      </c>
      <c r="G62" s="11" t="str">
        <f>VLOOKUP(A62,'Medical Examinations'!$A$1:$J$2336,6,FALSE)</f>
        <v>Yes</v>
      </c>
      <c r="H62" s="11">
        <f>VLOOKUP(A62,'Medical Examinations'!$A$1:$J$2336,7,FALSE)</f>
        <v>1</v>
      </c>
      <c r="I62" s="11" t="str">
        <f>VLOOKUP(A62,'Medical Examinations'!$A$1:$J$2336,8,FALSE)</f>
        <v>Yes</v>
      </c>
      <c r="J62" s="11" t="str">
        <f>VLOOKUP(A62,'Medical Examinations'!$A$1:$J$2336,9,FALSE)</f>
        <v>OBESITY</v>
      </c>
      <c r="K62" s="11" t="str">
        <f>VLOOKUP(A62,'Medical Examinations'!$A$1:$J$2336,10,FALSE)</f>
        <v>PREDIABETES</v>
      </c>
      <c r="L62" t="str">
        <f>VLOOKUP(A62,'Hospitalisation Details'!$A$2:$M$2344,4,FALSE)</f>
        <v>27-12-1979</v>
      </c>
      <c r="M62">
        <f>VLOOKUP(A62,'Hospitalisation Details'!$A$2:$M$2344,10,FALSE)</f>
        <v>42560.43</v>
      </c>
      <c r="N62" t="str">
        <f>VLOOKUP(A62,'Hospitalisation Details'!$A$2:$M$2344,11,FALSE)</f>
        <v>tier - 1</v>
      </c>
      <c r="O62" t="str">
        <f>VLOOKUP(A62,'Hospitalisation Details'!$A$2:$M$2344,12,FALSE)</f>
        <v>tier - 3</v>
      </c>
      <c r="P62" t="str">
        <f>VLOOKUP(A62,'Hospitalisation Details'!$A$2:$M$2344,13,FALSE)</f>
        <v>R1013</v>
      </c>
      <c r="Q62" s="11">
        <f>VLOOKUP(A62,'Hospitalisation Details'!$A$2:$M$2344,8,FALSE)</f>
        <v>43</v>
      </c>
    </row>
    <row r="63" spans="1:17" ht="15.75" x14ac:dyDescent="0.25">
      <c r="A63" s="1" t="s">
        <v>2310</v>
      </c>
      <c r="B63" t="str">
        <f>VLOOKUP(A63,'Customer Names'!$A$1:$B$2336,2,FALSE)</f>
        <v>Gollotto</v>
      </c>
      <c r="C63" s="11">
        <f>VLOOKUP(A63,'Medical Examinations'!$A$1:$B$2336,2,FALSE)</f>
        <v>51.48</v>
      </c>
      <c r="D63" s="11">
        <f>VLOOKUP(A63,'Medical Examinations'!$A$1:$C$2336,3,FALSE)</f>
        <v>9.33</v>
      </c>
      <c r="E63" s="11" t="str">
        <f>VLOOKUP(A63,'Medical Examinations'!$A$1:$J$2336,4,FALSE)</f>
        <v>Yes</v>
      </c>
      <c r="F63" s="11" t="str">
        <f>VLOOKUP(A63,'Medical Examinations'!$A$1:$J$2336,5,FALSE)</f>
        <v>No</v>
      </c>
      <c r="G63" s="11" t="str">
        <f>VLOOKUP(A63,'Medical Examinations'!$A$1:$J$2336,6,FALSE)</f>
        <v>No</v>
      </c>
      <c r="H63" s="11">
        <f>VLOOKUP(A63,'Medical Examinations'!$A$1:$J$2336,7,FALSE)</f>
        <v>0</v>
      </c>
      <c r="I63" s="11" t="str">
        <f>VLOOKUP(A63,'Medical Examinations'!$A$1:$J$2336,8,FALSE)</f>
        <v>Yes</v>
      </c>
      <c r="J63" s="11" t="str">
        <f>VLOOKUP(A63,'Medical Examinations'!$A$1:$J$2336,9,FALSE)</f>
        <v>OBESITY</v>
      </c>
      <c r="K63" s="11" t="str">
        <f>VLOOKUP(A63,'Medical Examinations'!$A$1:$J$2336,10,FALSE)</f>
        <v>DIABETES</v>
      </c>
      <c r="L63" t="str">
        <f>VLOOKUP(A63,'Hospitalisation Details'!$A$2:$M$2344,4,FALSE)</f>
        <v>27-6-1967</v>
      </c>
      <c r="M63">
        <f>VLOOKUP(A63,'Hospitalisation Details'!$A$2:$M$2344,10,FALSE)</f>
        <v>42538.720000000001</v>
      </c>
      <c r="N63" t="str">
        <f>VLOOKUP(A63,'Hospitalisation Details'!$A$2:$M$2344,11,FALSE)</f>
        <v>tier - 1</v>
      </c>
      <c r="O63" t="str">
        <f>VLOOKUP(A63,'Hospitalisation Details'!$A$2:$M$2344,12,FALSE)</f>
        <v>tier - 3</v>
      </c>
      <c r="P63" t="str">
        <f>VLOOKUP(A63,'Hospitalisation Details'!$A$2:$M$2344,13,FALSE)</f>
        <v>R1011</v>
      </c>
      <c r="Q63" s="11">
        <f>VLOOKUP(A63,'Hospitalisation Details'!$A$2:$M$2344,8,FALSE)</f>
        <v>55</v>
      </c>
    </row>
    <row r="64" spans="1:17" ht="15.75" x14ac:dyDescent="0.25">
      <c r="A64" s="1" t="s">
        <v>2309</v>
      </c>
      <c r="B64" t="str">
        <f>VLOOKUP(A64,'Customer Names'!$A$1:$B$2336,2,FALSE)</f>
        <v>Dunn</v>
      </c>
      <c r="C64" s="11">
        <f>VLOOKUP(A64,'Medical Examinations'!$A$1:$B$2336,2,FALSE)</f>
        <v>52.06</v>
      </c>
      <c r="D64" s="11">
        <f>VLOOKUP(A64,'Medical Examinations'!$A$1:$C$2336,3,FALSE)</f>
        <v>11.47</v>
      </c>
      <c r="E64" s="11" t="str">
        <f>VLOOKUP(A64,'Medical Examinations'!$A$1:$J$2336,4,FALSE)</f>
        <v>No</v>
      </c>
      <c r="F64" s="11" t="str">
        <f>VLOOKUP(A64,'Medical Examinations'!$A$1:$J$2336,5,FALSE)</f>
        <v>No</v>
      </c>
      <c r="G64" s="11" t="str">
        <f>VLOOKUP(A64,'Medical Examinations'!$A$1:$J$2336,6,FALSE)</f>
        <v>No</v>
      </c>
      <c r="H64" s="11">
        <f>VLOOKUP(A64,'Medical Examinations'!$A$1:$J$2336,7,FALSE)</f>
        <v>0</v>
      </c>
      <c r="I64" s="11" t="str">
        <f>VLOOKUP(A64,'Medical Examinations'!$A$1:$J$2336,8,FALSE)</f>
        <v>Yes</v>
      </c>
      <c r="J64" s="11" t="str">
        <f>VLOOKUP(A64,'Medical Examinations'!$A$1:$J$2336,9,FALSE)</f>
        <v>OBESITY</v>
      </c>
      <c r="K64" s="11" t="str">
        <f>VLOOKUP(A64,'Medical Examinations'!$A$1:$J$2336,10,FALSE)</f>
        <v>DIABETES</v>
      </c>
      <c r="L64" t="str">
        <f>VLOOKUP(A64,'Hospitalisation Details'!$A$2:$M$2344,4,FALSE)</f>
        <v>3-8-1968</v>
      </c>
      <c r="M64">
        <f>VLOOKUP(A64,'Hospitalisation Details'!$A$2:$M$2344,10,FALSE)</f>
        <v>42478.6</v>
      </c>
      <c r="N64" t="str">
        <f>VLOOKUP(A64,'Hospitalisation Details'!$A$2:$M$2344,11,FALSE)</f>
        <v>tier - 1</v>
      </c>
      <c r="O64" t="str">
        <f>VLOOKUP(A64,'Hospitalisation Details'!$A$2:$M$2344,12,FALSE)</f>
        <v>tier - 2</v>
      </c>
      <c r="P64" t="str">
        <f>VLOOKUP(A64,'Hospitalisation Details'!$A$2:$M$2344,13,FALSE)</f>
        <v>R1011</v>
      </c>
      <c r="Q64" s="11">
        <f>VLOOKUP(A64,'Hospitalisation Details'!$A$2:$M$2344,8,FALSE)</f>
        <v>54</v>
      </c>
    </row>
    <row r="65" spans="1:17" ht="15.75" x14ac:dyDescent="0.25">
      <c r="A65" s="1" t="s">
        <v>2308</v>
      </c>
      <c r="B65" t="str">
        <f>VLOOKUP(A65,'Customer Names'!$A$1:$B$2336,2,FALSE)</f>
        <v>Blitzer</v>
      </c>
      <c r="C65" s="11">
        <f>VLOOKUP(A65,'Medical Examinations'!$A$1:$B$2336,2,FALSE)</f>
        <v>30.684999999999999</v>
      </c>
      <c r="D65" s="11">
        <f>VLOOKUP(A65,'Medical Examinations'!$A$1:$C$2336,3,FALSE)</f>
        <v>7.02</v>
      </c>
      <c r="E65" s="11" t="str">
        <f>VLOOKUP(A65,'Medical Examinations'!$A$1:$J$2336,4,FALSE)</f>
        <v>Yes</v>
      </c>
      <c r="F65" s="11" t="str">
        <f>VLOOKUP(A65,'Medical Examinations'!$A$1:$J$2336,5,FALSE)</f>
        <v>No</v>
      </c>
      <c r="G65" s="11" t="str">
        <f>VLOOKUP(A65,'Medical Examinations'!$A$1:$J$2336,6,FALSE)</f>
        <v>No</v>
      </c>
      <c r="H65" s="11">
        <f>VLOOKUP(A65,'Medical Examinations'!$A$1:$J$2336,7,FALSE)</f>
        <v>0</v>
      </c>
      <c r="I65" s="11" t="str">
        <f>VLOOKUP(A65,'Medical Examinations'!$A$1:$J$2336,8,FALSE)</f>
        <v>Yes</v>
      </c>
      <c r="J65" s="11" t="str">
        <f>VLOOKUP(A65,'Medical Examinations'!$A$1:$J$2336,9,FALSE)</f>
        <v>OBESITY</v>
      </c>
      <c r="K65" s="11" t="str">
        <f>VLOOKUP(A65,'Medical Examinations'!$A$1:$J$2336,10,FALSE)</f>
        <v>DIABETES</v>
      </c>
      <c r="L65" t="str">
        <f>VLOOKUP(A65,'Hospitalisation Details'!$A$2:$M$2344,4,FALSE)</f>
        <v>28-6-1967</v>
      </c>
      <c r="M65">
        <f>VLOOKUP(A65,'Hospitalisation Details'!$A$2:$M$2344,10,FALSE)</f>
        <v>42303.69</v>
      </c>
      <c r="N65" t="str">
        <f>VLOOKUP(A65,'Hospitalisation Details'!$A$2:$M$2344,11,FALSE)</f>
        <v>tier - 1</v>
      </c>
      <c r="O65" t="str">
        <f>VLOOKUP(A65,'Hospitalisation Details'!$A$2:$M$2344,12,FALSE)</f>
        <v>tier - 2</v>
      </c>
      <c r="P65" t="str">
        <f>VLOOKUP(A65,'Hospitalisation Details'!$A$2:$M$2344,13,FALSE)</f>
        <v>R1016</v>
      </c>
      <c r="Q65" s="11">
        <f>VLOOKUP(A65,'Hospitalisation Details'!$A$2:$M$2344,8,FALSE)</f>
        <v>55</v>
      </c>
    </row>
    <row r="66" spans="1:17" ht="15.75" x14ac:dyDescent="0.25">
      <c r="A66" s="1" t="s">
        <v>2307</v>
      </c>
      <c r="B66" t="str">
        <f>VLOOKUP(A66,'Customer Names'!$A$1:$B$2336,2,FALSE)</f>
        <v>Smith</v>
      </c>
      <c r="C66" s="11">
        <f>VLOOKUP(A66,'Medical Examinations'!$A$1:$B$2336,2,FALSE)</f>
        <v>36.08</v>
      </c>
      <c r="D66" s="11">
        <f>VLOOKUP(A66,'Medical Examinations'!$A$1:$C$2336,3,FALSE)</f>
        <v>8.8000000000000007</v>
      </c>
      <c r="E66" s="11" t="str">
        <f>VLOOKUP(A66,'Medical Examinations'!$A$1:$J$2336,4,FALSE)</f>
        <v>Yes</v>
      </c>
      <c r="F66" s="11" t="str">
        <f>VLOOKUP(A66,'Medical Examinations'!$A$1:$J$2336,5,FALSE)</f>
        <v>No</v>
      </c>
      <c r="G66" s="11" t="str">
        <f>VLOOKUP(A66,'Medical Examinations'!$A$1:$J$2336,6,FALSE)</f>
        <v>No</v>
      </c>
      <c r="H66" s="11">
        <f>VLOOKUP(A66,'Medical Examinations'!$A$1:$J$2336,7,FALSE)</f>
        <v>1</v>
      </c>
      <c r="I66" s="11" t="str">
        <f>VLOOKUP(A66,'Medical Examinations'!$A$1:$J$2336,8,FALSE)</f>
        <v>Yes</v>
      </c>
      <c r="J66" s="11" t="str">
        <f>VLOOKUP(A66,'Medical Examinations'!$A$1:$J$2336,9,FALSE)</f>
        <v>OBESITY</v>
      </c>
      <c r="K66" s="11" t="str">
        <f>VLOOKUP(A66,'Medical Examinations'!$A$1:$J$2336,10,FALSE)</f>
        <v>DIABETES</v>
      </c>
      <c r="L66" t="str">
        <f>VLOOKUP(A66,'Hospitalisation Details'!$A$2:$M$2344,4,FALSE)</f>
        <v>15-8-1975</v>
      </c>
      <c r="M66">
        <f>VLOOKUP(A66,'Hospitalisation Details'!$A$2:$M$2344,10,FALSE)</f>
        <v>42211.14</v>
      </c>
      <c r="N66" t="str">
        <f>VLOOKUP(A66,'Hospitalisation Details'!$A$2:$M$2344,11,FALSE)</f>
        <v>tier - 1</v>
      </c>
      <c r="O66" t="str">
        <f>VLOOKUP(A66,'Hospitalisation Details'!$A$2:$M$2344,12,FALSE)</f>
        <v>tier - 3</v>
      </c>
      <c r="P66" t="str">
        <f>VLOOKUP(A66,'Hospitalisation Details'!$A$2:$M$2344,13,FALSE)</f>
        <v>R1013</v>
      </c>
      <c r="Q66" s="11">
        <f>VLOOKUP(A66,'Hospitalisation Details'!$A$2:$M$2344,8,FALSE)</f>
        <v>47</v>
      </c>
    </row>
    <row r="67" spans="1:17" ht="15.75" x14ac:dyDescent="0.25">
      <c r="A67" s="1" t="s">
        <v>2306</v>
      </c>
      <c r="B67" t="str">
        <f>VLOOKUP(A67,'Customer Names'!$A$1:$B$2336,2,FALSE)</f>
        <v>Hyland</v>
      </c>
      <c r="C67" s="11">
        <f>VLOOKUP(A67,'Medical Examinations'!$A$1:$B$2336,2,FALSE)</f>
        <v>54.99</v>
      </c>
      <c r="D67" s="11">
        <f>VLOOKUP(A67,'Medical Examinations'!$A$1:$C$2336,3,FALSE)</f>
        <v>8.68</v>
      </c>
      <c r="E67" s="11" t="str">
        <f>VLOOKUP(A67,'Medical Examinations'!$A$1:$J$2336,4,FALSE)</f>
        <v>No</v>
      </c>
      <c r="F67" s="11" t="str">
        <f>VLOOKUP(A67,'Medical Examinations'!$A$1:$J$2336,5,FALSE)</f>
        <v>No</v>
      </c>
      <c r="G67" s="11" t="str">
        <f>VLOOKUP(A67,'Medical Examinations'!$A$1:$J$2336,6,FALSE)</f>
        <v>No</v>
      </c>
      <c r="H67" s="11">
        <f>VLOOKUP(A67,'Medical Examinations'!$A$1:$J$2336,7,FALSE)</f>
        <v>2</v>
      </c>
      <c r="I67" s="11" t="str">
        <f>VLOOKUP(A67,'Medical Examinations'!$A$1:$J$2336,8,FALSE)</f>
        <v>Yes</v>
      </c>
      <c r="J67" s="11" t="str">
        <f>VLOOKUP(A67,'Medical Examinations'!$A$1:$J$2336,9,FALSE)</f>
        <v>OBESITY</v>
      </c>
      <c r="K67" s="11" t="str">
        <f>VLOOKUP(A67,'Medical Examinations'!$A$1:$J$2336,10,FALSE)</f>
        <v>DIABETES</v>
      </c>
      <c r="L67" t="str">
        <f>VLOOKUP(A67,'Hospitalisation Details'!$A$2:$M$2344,4,FALSE)</f>
        <v>18-9-1973</v>
      </c>
      <c r="M67">
        <f>VLOOKUP(A67,'Hospitalisation Details'!$A$2:$M$2344,10,FALSE)</f>
        <v>42188.15</v>
      </c>
      <c r="N67" t="str">
        <f>VLOOKUP(A67,'Hospitalisation Details'!$A$2:$M$2344,11,FALSE)</f>
        <v>tier - 1</v>
      </c>
      <c r="O67" t="str">
        <f>VLOOKUP(A67,'Hospitalisation Details'!$A$2:$M$2344,12,FALSE)</f>
        <v>tier - 1</v>
      </c>
      <c r="P67" t="str">
        <f>VLOOKUP(A67,'Hospitalisation Details'!$A$2:$M$2344,13,FALSE)</f>
        <v>R1011</v>
      </c>
      <c r="Q67" s="11">
        <f>VLOOKUP(A67,'Hospitalisation Details'!$A$2:$M$2344,8,FALSE)</f>
        <v>49</v>
      </c>
    </row>
    <row r="68" spans="1:17" ht="15.75" x14ac:dyDescent="0.25">
      <c r="A68" s="1" t="s">
        <v>2305</v>
      </c>
      <c r="B68" t="str">
        <f>VLOOKUP(A68,'Customer Names'!$A$1:$B$2336,2,FALSE)</f>
        <v>Ducharme</v>
      </c>
      <c r="C68" s="11">
        <f>VLOOKUP(A68,'Medical Examinations'!$A$1:$B$2336,2,FALSE)</f>
        <v>35.97</v>
      </c>
      <c r="D68" s="11">
        <f>VLOOKUP(A68,'Medical Examinations'!$A$1:$C$2336,3,FALSE)</f>
        <v>6.12</v>
      </c>
      <c r="E68" s="11" t="str">
        <f>VLOOKUP(A68,'Medical Examinations'!$A$1:$J$2336,4,FALSE)</f>
        <v>No</v>
      </c>
      <c r="F68" s="11" t="str">
        <f>VLOOKUP(A68,'Medical Examinations'!$A$1:$J$2336,5,FALSE)</f>
        <v>No</v>
      </c>
      <c r="G68" s="11" t="str">
        <f>VLOOKUP(A68,'Medical Examinations'!$A$1:$J$2336,6,FALSE)</f>
        <v>Yes</v>
      </c>
      <c r="H68" s="11">
        <f>VLOOKUP(A68,'Medical Examinations'!$A$1:$J$2336,7,FALSE)</f>
        <v>1</v>
      </c>
      <c r="I68" s="11" t="str">
        <f>VLOOKUP(A68,'Medical Examinations'!$A$1:$J$2336,8,FALSE)</f>
        <v>Yes</v>
      </c>
      <c r="J68" s="11" t="str">
        <f>VLOOKUP(A68,'Medical Examinations'!$A$1:$J$2336,9,FALSE)</f>
        <v>OBESITY</v>
      </c>
      <c r="K68" s="11" t="str">
        <f>VLOOKUP(A68,'Medical Examinations'!$A$1:$J$2336,10,FALSE)</f>
        <v>PREDIABETES</v>
      </c>
      <c r="L68" t="str">
        <f>VLOOKUP(A68,'Hospitalisation Details'!$A$2:$M$2344,4,FALSE)</f>
        <v>3-7-1979</v>
      </c>
      <c r="M68">
        <f>VLOOKUP(A68,'Hospitalisation Details'!$A$2:$M$2344,10,FALSE)</f>
        <v>42124.52</v>
      </c>
      <c r="N68" t="str">
        <f>VLOOKUP(A68,'Hospitalisation Details'!$A$2:$M$2344,11,FALSE)</f>
        <v>tier - 1</v>
      </c>
      <c r="O68" t="str">
        <f>VLOOKUP(A68,'Hospitalisation Details'!$A$2:$M$2344,12,FALSE)</f>
        <v>tier - 1</v>
      </c>
      <c r="P68" t="str">
        <f>VLOOKUP(A68,'Hospitalisation Details'!$A$2:$M$2344,13,FALSE)</f>
        <v>R1013</v>
      </c>
      <c r="Q68" s="11">
        <f>VLOOKUP(A68,'Hospitalisation Details'!$A$2:$M$2344,8,FALSE)</f>
        <v>43</v>
      </c>
    </row>
    <row r="69" spans="1:17" ht="15.75" x14ac:dyDescent="0.25">
      <c r="A69" s="1" t="s">
        <v>2304</v>
      </c>
      <c r="B69" t="str">
        <f>VLOOKUP(A69,'Customer Names'!$A$1:$B$2336,2,FALSE)</f>
        <v>Johnson</v>
      </c>
      <c r="C69" s="11">
        <f>VLOOKUP(A69,'Medical Examinations'!$A$1:$B$2336,2,FALSE)</f>
        <v>45.54</v>
      </c>
      <c r="D69" s="11">
        <f>VLOOKUP(A69,'Medical Examinations'!$A$1:$C$2336,3,FALSE)</f>
        <v>5.4</v>
      </c>
      <c r="E69" s="11" t="str">
        <f>VLOOKUP(A69,'Medical Examinations'!$A$1:$J$2336,4,FALSE)</f>
        <v>Yes</v>
      </c>
      <c r="F69" s="11" t="str">
        <f>VLOOKUP(A69,'Medical Examinations'!$A$1:$J$2336,5,FALSE)</f>
        <v>No</v>
      </c>
      <c r="G69" s="11" t="str">
        <f>VLOOKUP(A69,'Medical Examinations'!$A$1:$J$2336,6,FALSE)</f>
        <v>Yes</v>
      </c>
      <c r="H69" s="11">
        <f>VLOOKUP(A69,'Medical Examinations'!$A$1:$J$2336,7,FALSE)</f>
        <v>1</v>
      </c>
      <c r="I69" s="11" t="str">
        <f>VLOOKUP(A69,'Medical Examinations'!$A$1:$J$2336,8,FALSE)</f>
        <v>Yes</v>
      </c>
      <c r="J69" s="11" t="str">
        <f>VLOOKUP(A69,'Medical Examinations'!$A$1:$J$2336,9,FALSE)</f>
        <v>OBESITY</v>
      </c>
      <c r="K69" s="11" t="str">
        <f>VLOOKUP(A69,'Medical Examinations'!$A$1:$J$2336,10,FALSE)</f>
        <v>NORMAL</v>
      </c>
      <c r="L69" t="str">
        <f>VLOOKUP(A69,'Hospitalisation Details'!$A$2:$M$2344,4,FALSE)</f>
        <v>9-12-1997</v>
      </c>
      <c r="M69">
        <f>VLOOKUP(A69,'Hospitalisation Details'!$A$2:$M$2344,10,FALSE)</f>
        <v>42112.24</v>
      </c>
      <c r="N69" t="str">
        <f>VLOOKUP(A69,'Hospitalisation Details'!$A$2:$M$2344,11,FALSE)</f>
        <v>tier - 1</v>
      </c>
      <c r="O69" t="str">
        <f>VLOOKUP(A69,'Hospitalisation Details'!$A$2:$M$2344,12,FALSE)</f>
        <v>tier - 3</v>
      </c>
      <c r="P69" t="str">
        <f>VLOOKUP(A69,'Hospitalisation Details'!$A$2:$M$2344,13,FALSE)</f>
        <v>R1013</v>
      </c>
      <c r="Q69" s="11">
        <f>VLOOKUP(A69,'Hospitalisation Details'!$A$2:$M$2344,8,FALSE)</f>
        <v>25</v>
      </c>
    </row>
    <row r="70" spans="1:17" ht="15.75" x14ac:dyDescent="0.25">
      <c r="A70" s="1" t="s">
        <v>2303</v>
      </c>
      <c r="B70" t="str">
        <f>VLOOKUP(A70,'Customer Names'!$A$1:$B$2336,2,FALSE)</f>
        <v>Mutz</v>
      </c>
      <c r="C70" s="11">
        <f>VLOOKUP(A70,'Medical Examinations'!$A$1:$B$2336,2,FALSE)</f>
        <v>35.53</v>
      </c>
      <c r="D70" s="11">
        <f>VLOOKUP(A70,'Medical Examinations'!$A$1:$C$2336,3,FALSE)</f>
        <v>4.3600000000000003</v>
      </c>
      <c r="E70" s="11" t="str">
        <f>VLOOKUP(A70,'Medical Examinations'!$A$1:$J$2336,4,FALSE)</f>
        <v>Yes</v>
      </c>
      <c r="F70" s="11" t="str">
        <f>VLOOKUP(A70,'Medical Examinations'!$A$1:$J$2336,5,FALSE)</f>
        <v>No</v>
      </c>
      <c r="G70" s="11" t="str">
        <f>VLOOKUP(A70,'Medical Examinations'!$A$1:$J$2336,6,FALSE)</f>
        <v>No</v>
      </c>
      <c r="H70" s="11">
        <f>VLOOKUP(A70,'Medical Examinations'!$A$1:$J$2336,7,FALSE)</f>
        <v>0</v>
      </c>
      <c r="I70" s="11" t="str">
        <f>VLOOKUP(A70,'Medical Examinations'!$A$1:$J$2336,8,FALSE)</f>
        <v>Yes</v>
      </c>
      <c r="J70" s="11" t="str">
        <f>VLOOKUP(A70,'Medical Examinations'!$A$1:$J$2336,9,FALSE)</f>
        <v>OBESITY</v>
      </c>
      <c r="K70" s="11" t="str">
        <f>VLOOKUP(A70,'Medical Examinations'!$A$1:$J$2336,10,FALSE)</f>
        <v>NORMAL</v>
      </c>
      <c r="L70" t="str">
        <f>VLOOKUP(A70,'Hospitalisation Details'!$A$2:$M$2344,4,FALSE)</f>
        <v>28-11-1976</v>
      </c>
      <c r="M70">
        <f>VLOOKUP(A70,'Hospitalisation Details'!$A$2:$M$2344,10,FALSE)</f>
        <v>42111.66</v>
      </c>
      <c r="N70" t="str">
        <f>VLOOKUP(A70,'Hospitalisation Details'!$A$2:$M$2344,11,FALSE)</f>
        <v>tier - 1</v>
      </c>
      <c r="O70" t="str">
        <f>VLOOKUP(A70,'Hospitalisation Details'!$A$2:$M$2344,12,FALSE)</f>
        <v>tier - 1</v>
      </c>
      <c r="P70" t="str">
        <f>VLOOKUP(A70,'Hospitalisation Details'!$A$2:$M$2344,13,FALSE)</f>
        <v>R1024</v>
      </c>
      <c r="Q70" s="11">
        <f>VLOOKUP(A70,'Hospitalisation Details'!$A$2:$M$2344,8,FALSE)</f>
        <v>46</v>
      </c>
    </row>
    <row r="71" spans="1:17" ht="15.75" x14ac:dyDescent="0.25">
      <c r="A71" s="1" t="s">
        <v>2302</v>
      </c>
      <c r="B71" t="str">
        <f>VLOOKUP(A71,'Customer Names'!$A$1:$B$2336,2,FALSE)</f>
        <v>Lee</v>
      </c>
      <c r="C71" s="11">
        <f>VLOOKUP(A71,'Medical Examinations'!$A$1:$B$2336,2,FALSE)</f>
        <v>30.8</v>
      </c>
      <c r="D71" s="11">
        <f>VLOOKUP(A71,'Medical Examinations'!$A$1:$C$2336,3,FALSE)</f>
        <v>9.77</v>
      </c>
      <c r="E71" s="11" t="str">
        <f>VLOOKUP(A71,'Medical Examinations'!$A$1:$J$2336,4,FALSE)</f>
        <v>No</v>
      </c>
      <c r="F71" s="11" t="str">
        <f>VLOOKUP(A71,'Medical Examinations'!$A$1:$J$2336,5,FALSE)</f>
        <v>No</v>
      </c>
      <c r="G71" s="11" t="str">
        <f>VLOOKUP(A71,'Medical Examinations'!$A$1:$J$2336,6,FALSE)</f>
        <v>No</v>
      </c>
      <c r="H71" s="11">
        <f>VLOOKUP(A71,'Medical Examinations'!$A$1:$J$2336,7,FALSE)</f>
        <v>0</v>
      </c>
      <c r="I71" s="11" t="str">
        <f>VLOOKUP(A71,'Medical Examinations'!$A$1:$J$2336,8,FALSE)</f>
        <v>Yes</v>
      </c>
      <c r="J71" s="11" t="str">
        <f>VLOOKUP(A71,'Medical Examinations'!$A$1:$J$2336,9,FALSE)</f>
        <v>OBESITY</v>
      </c>
      <c r="K71" s="11" t="str">
        <f>VLOOKUP(A71,'Medical Examinations'!$A$1:$J$2336,10,FALSE)</f>
        <v>DIABETES</v>
      </c>
      <c r="L71" t="str">
        <f>VLOOKUP(A71,'Hospitalisation Details'!$A$2:$M$2344,4,FALSE)</f>
        <v>19-12-1968</v>
      </c>
      <c r="M71">
        <f>VLOOKUP(A71,'Hospitalisation Details'!$A$2:$M$2344,10,FALSE)</f>
        <v>41999.519999999997</v>
      </c>
      <c r="N71" t="str">
        <f>VLOOKUP(A71,'Hospitalisation Details'!$A$2:$M$2344,11,FALSE)</f>
        <v>tier - 1</v>
      </c>
      <c r="O71" t="str">
        <f>VLOOKUP(A71,'Hospitalisation Details'!$A$2:$M$2344,12,FALSE)</f>
        <v>tier - 3</v>
      </c>
      <c r="P71" t="str">
        <f>VLOOKUP(A71,'Hospitalisation Details'!$A$2:$M$2344,13,FALSE)</f>
        <v>R1013</v>
      </c>
      <c r="Q71" s="11">
        <f>VLOOKUP(A71,'Hospitalisation Details'!$A$2:$M$2344,8,FALSE)</f>
        <v>54</v>
      </c>
    </row>
    <row r="72" spans="1:17" ht="15.75" x14ac:dyDescent="0.25">
      <c r="A72" s="1" t="s">
        <v>2301</v>
      </c>
      <c r="B72" t="str">
        <f>VLOOKUP(A72,'Customer Names'!$A$1:$B$2336,2,FALSE)</f>
        <v>Turner</v>
      </c>
      <c r="C72" s="11">
        <f>VLOOKUP(A72,'Medical Examinations'!$A$1:$B$2336,2,FALSE)</f>
        <v>38.39</v>
      </c>
      <c r="D72" s="11">
        <f>VLOOKUP(A72,'Medical Examinations'!$A$1:$C$2336,3,FALSE)</f>
        <v>4.25</v>
      </c>
      <c r="E72" s="11" t="str">
        <f>VLOOKUP(A72,'Medical Examinations'!$A$1:$J$2336,4,FALSE)</f>
        <v>No</v>
      </c>
      <c r="F72" s="11" t="str">
        <f>VLOOKUP(A72,'Medical Examinations'!$A$1:$J$2336,5,FALSE)</f>
        <v>No</v>
      </c>
      <c r="G72" s="11" t="str">
        <f>VLOOKUP(A72,'Medical Examinations'!$A$1:$J$2336,6,FALSE)</f>
        <v>No</v>
      </c>
      <c r="H72" s="11">
        <f>VLOOKUP(A72,'Medical Examinations'!$A$1:$J$2336,7,FALSE)</f>
        <v>1</v>
      </c>
      <c r="I72" s="11" t="str">
        <f>VLOOKUP(A72,'Medical Examinations'!$A$1:$J$2336,8,FALSE)</f>
        <v>Yes</v>
      </c>
      <c r="J72" s="11" t="str">
        <f>VLOOKUP(A72,'Medical Examinations'!$A$1:$J$2336,9,FALSE)</f>
        <v>OBESITY</v>
      </c>
      <c r="K72" s="11" t="str">
        <f>VLOOKUP(A72,'Medical Examinations'!$A$1:$J$2336,10,FALSE)</f>
        <v>NORMAL</v>
      </c>
      <c r="L72" t="str">
        <f>VLOOKUP(A72,'Hospitalisation Details'!$A$2:$M$2344,4,FALSE)</f>
        <v>10-11-1984</v>
      </c>
      <c r="M72">
        <f>VLOOKUP(A72,'Hospitalisation Details'!$A$2:$M$2344,10,FALSE)</f>
        <v>41949.24</v>
      </c>
      <c r="N72" t="str">
        <f>VLOOKUP(A72,'Hospitalisation Details'!$A$2:$M$2344,11,FALSE)</f>
        <v>tier - 1</v>
      </c>
      <c r="O72" t="str">
        <f>VLOOKUP(A72,'Hospitalisation Details'!$A$2:$M$2344,12,FALSE)</f>
        <v>tier - 1</v>
      </c>
      <c r="P72" t="str">
        <f>VLOOKUP(A72,'Hospitalisation Details'!$A$2:$M$2344,13,FALSE)</f>
        <v>R1013</v>
      </c>
      <c r="Q72" s="11">
        <f>VLOOKUP(A72,'Hospitalisation Details'!$A$2:$M$2344,8,FALSE)</f>
        <v>38</v>
      </c>
    </row>
    <row r="73" spans="1:17" ht="15.75" x14ac:dyDescent="0.25">
      <c r="A73" s="1" t="s">
        <v>2300</v>
      </c>
      <c r="B73" t="str">
        <f>VLOOKUP(A73,'Customer Names'!$A$1:$B$2336,2,FALSE)</f>
        <v>Rangel</v>
      </c>
      <c r="C73" s="11">
        <f>VLOOKUP(A73,'Medical Examinations'!$A$1:$B$2336,2,FALSE)</f>
        <v>32.299999999999997</v>
      </c>
      <c r="D73" s="11">
        <f>VLOOKUP(A73,'Medical Examinations'!$A$1:$C$2336,3,FALSE)</f>
        <v>4.76</v>
      </c>
      <c r="E73" s="11" t="str">
        <f>VLOOKUP(A73,'Medical Examinations'!$A$1:$J$2336,4,FALSE)</f>
        <v>No</v>
      </c>
      <c r="F73" s="11" t="str">
        <f>VLOOKUP(A73,'Medical Examinations'!$A$1:$J$2336,5,FALSE)</f>
        <v>No</v>
      </c>
      <c r="G73" s="11" t="str">
        <f>VLOOKUP(A73,'Medical Examinations'!$A$1:$J$2336,6,FALSE)</f>
        <v>No</v>
      </c>
      <c r="H73" s="11">
        <f>VLOOKUP(A73,'Medical Examinations'!$A$1:$J$2336,7,FALSE)</f>
        <v>2</v>
      </c>
      <c r="I73" s="11" t="str">
        <f>VLOOKUP(A73,'Medical Examinations'!$A$1:$J$2336,8,FALSE)</f>
        <v>Yes</v>
      </c>
      <c r="J73" s="11" t="str">
        <f>VLOOKUP(A73,'Medical Examinations'!$A$1:$J$2336,9,FALSE)</f>
        <v>OBESITY</v>
      </c>
      <c r="K73" s="11" t="str">
        <f>VLOOKUP(A73,'Medical Examinations'!$A$1:$J$2336,10,FALSE)</f>
        <v>NORMAL</v>
      </c>
      <c r="L73" t="str">
        <f>VLOOKUP(A73,'Hospitalisation Details'!$A$2:$M$2344,4,FALSE)</f>
        <v>8-6-1972</v>
      </c>
      <c r="M73">
        <f>VLOOKUP(A73,'Hospitalisation Details'!$A$2:$M$2344,10,FALSE)</f>
        <v>41919.1</v>
      </c>
      <c r="N73" t="str">
        <f>VLOOKUP(A73,'Hospitalisation Details'!$A$2:$M$2344,11,FALSE)</f>
        <v>tier - 1</v>
      </c>
      <c r="O73" t="str">
        <f>VLOOKUP(A73,'Hospitalisation Details'!$A$2:$M$2344,12,FALSE)</f>
        <v>tier - 1</v>
      </c>
      <c r="P73" t="str">
        <f>VLOOKUP(A73,'Hospitalisation Details'!$A$2:$M$2344,13,FALSE)</f>
        <v>R1016</v>
      </c>
      <c r="Q73" s="11">
        <f>VLOOKUP(A73,'Hospitalisation Details'!$A$2:$M$2344,8,FALSE)</f>
        <v>51</v>
      </c>
    </row>
    <row r="74" spans="1:17" ht="15.75" x14ac:dyDescent="0.25">
      <c r="A74" s="1" t="s">
        <v>2299</v>
      </c>
      <c r="B74" t="str">
        <f>VLOOKUP(A74,'Customer Names'!$A$1:$B$2336,2,FALSE)</f>
        <v>Lacey</v>
      </c>
      <c r="C74" s="11">
        <f>VLOOKUP(A74,'Medical Examinations'!$A$1:$B$2336,2,FALSE)</f>
        <v>48.8</v>
      </c>
      <c r="D74" s="11">
        <f>VLOOKUP(A74,'Medical Examinations'!$A$1:$C$2336,3,FALSE)</f>
        <v>6.22</v>
      </c>
      <c r="E74" s="11" t="str">
        <f>VLOOKUP(A74,'Medical Examinations'!$A$1:$J$2336,4,FALSE)</f>
        <v>Yes</v>
      </c>
      <c r="F74" s="11" t="str">
        <f>VLOOKUP(A74,'Medical Examinations'!$A$1:$J$2336,5,FALSE)</f>
        <v>No</v>
      </c>
      <c r="G74" s="11" t="str">
        <f>VLOOKUP(A74,'Medical Examinations'!$A$1:$J$2336,6,FALSE)</f>
        <v>No</v>
      </c>
      <c r="H74" s="11">
        <f>VLOOKUP(A74,'Medical Examinations'!$A$1:$J$2336,7,FALSE)</f>
        <v>2</v>
      </c>
      <c r="I74" s="11" t="str">
        <f>VLOOKUP(A74,'Medical Examinations'!$A$1:$J$2336,8,FALSE)</f>
        <v>Yes</v>
      </c>
      <c r="J74" s="11" t="str">
        <f>VLOOKUP(A74,'Medical Examinations'!$A$1:$J$2336,9,FALSE)</f>
        <v>OBESITY</v>
      </c>
      <c r="K74" s="11" t="str">
        <f>VLOOKUP(A74,'Medical Examinations'!$A$1:$J$2336,10,FALSE)</f>
        <v>PREDIABETES</v>
      </c>
      <c r="L74" t="str">
        <f>VLOOKUP(A74,'Hospitalisation Details'!$A$2:$M$2344,4,FALSE)</f>
        <v>21-9-1966</v>
      </c>
      <c r="M74">
        <f>VLOOKUP(A74,'Hospitalisation Details'!$A$2:$M$2344,10,FALSE)</f>
        <v>41886.54</v>
      </c>
      <c r="N74" t="str">
        <f>VLOOKUP(A74,'Hospitalisation Details'!$A$2:$M$2344,11,FALSE)</f>
        <v>tier - 1</v>
      </c>
      <c r="O74" t="str">
        <f>VLOOKUP(A74,'Hospitalisation Details'!$A$2:$M$2344,12,FALSE)</f>
        <v>tier - 3</v>
      </c>
      <c r="P74" t="str">
        <f>VLOOKUP(A74,'Hospitalisation Details'!$A$2:$M$2344,13,FALSE)</f>
        <v>R1011</v>
      </c>
      <c r="Q74" s="11">
        <f>VLOOKUP(A74,'Hospitalisation Details'!$A$2:$M$2344,8,FALSE)</f>
        <v>56</v>
      </c>
    </row>
    <row r="75" spans="1:17" ht="15.75" x14ac:dyDescent="0.25">
      <c r="A75" s="1" t="s">
        <v>2298</v>
      </c>
      <c r="B75" t="str">
        <f>VLOOKUP(A75,'Customer Names'!$A$1:$B$2336,2,FALSE)</f>
        <v>Stiger</v>
      </c>
      <c r="C75" s="11">
        <f>VLOOKUP(A75,'Medical Examinations'!$A$1:$B$2336,2,FALSE)</f>
        <v>45.5</v>
      </c>
      <c r="D75" s="11">
        <f>VLOOKUP(A75,'Medical Examinations'!$A$1:$C$2336,3,FALSE)</f>
        <v>7.96</v>
      </c>
      <c r="E75" s="11" t="str">
        <f>VLOOKUP(A75,'Medical Examinations'!$A$1:$J$2336,4,FALSE)</f>
        <v>No</v>
      </c>
      <c r="F75" s="11" t="str">
        <f>VLOOKUP(A75,'Medical Examinations'!$A$1:$J$2336,5,FALSE)</f>
        <v>No</v>
      </c>
      <c r="G75" s="11" t="str">
        <f>VLOOKUP(A75,'Medical Examinations'!$A$1:$J$2336,6,FALSE)</f>
        <v>No</v>
      </c>
      <c r="H75" s="11">
        <f>VLOOKUP(A75,'Medical Examinations'!$A$1:$J$2336,7,FALSE)</f>
        <v>0</v>
      </c>
      <c r="I75" s="11" t="str">
        <f>VLOOKUP(A75,'Medical Examinations'!$A$1:$J$2336,8,FALSE)</f>
        <v>Yes</v>
      </c>
      <c r="J75" s="11" t="str">
        <f>VLOOKUP(A75,'Medical Examinations'!$A$1:$J$2336,9,FALSE)</f>
        <v>OBESITY</v>
      </c>
      <c r="K75" s="11" t="str">
        <f>VLOOKUP(A75,'Medical Examinations'!$A$1:$J$2336,10,FALSE)</f>
        <v>DIABETES</v>
      </c>
      <c r="L75" t="str">
        <f>VLOOKUP(A75,'Hospitalisation Details'!$A$2:$M$2344,4,FALSE)</f>
        <v>22-9-1962</v>
      </c>
      <c r="M75">
        <f>VLOOKUP(A75,'Hospitalisation Details'!$A$2:$M$2344,10,FALSE)</f>
        <v>41794.629999999997</v>
      </c>
      <c r="N75" t="str">
        <f>VLOOKUP(A75,'Hospitalisation Details'!$A$2:$M$2344,11,FALSE)</f>
        <v>tier - 1</v>
      </c>
      <c r="O75" t="str">
        <f>VLOOKUP(A75,'Hospitalisation Details'!$A$2:$M$2344,12,FALSE)</f>
        <v>tier - 3</v>
      </c>
      <c r="P75" t="str">
        <f>VLOOKUP(A75,'Hospitalisation Details'!$A$2:$M$2344,13,FALSE)</f>
        <v>R1011</v>
      </c>
      <c r="Q75" s="11">
        <f>VLOOKUP(A75,'Hospitalisation Details'!$A$2:$M$2344,8,FALSE)</f>
        <v>60</v>
      </c>
    </row>
    <row r="76" spans="1:17" ht="15.75" x14ac:dyDescent="0.25">
      <c r="A76" s="1" t="s">
        <v>2297</v>
      </c>
      <c r="B76" t="str">
        <f>VLOOKUP(A76,'Customer Names'!$A$1:$B$2336,2,FALSE)</f>
        <v>Caldwell</v>
      </c>
      <c r="C76" s="11">
        <f>VLOOKUP(A76,'Medical Examinations'!$A$1:$B$2336,2,FALSE)</f>
        <v>53.61</v>
      </c>
      <c r="D76" s="11">
        <f>VLOOKUP(A76,'Medical Examinations'!$A$1:$C$2336,3,FALSE)</f>
        <v>10.92</v>
      </c>
      <c r="E76" s="11" t="str">
        <f>VLOOKUP(A76,'Medical Examinations'!$A$1:$J$2336,4,FALSE)</f>
        <v>Yes</v>
      </c>
      <c r="F76" s="11" t="str">
        <f>VLOOKUP(A76,'Medical Examinations'!$A$1:$J$2336,5,FALSE)</f>
        <v>No</v>
      </c>
      <c r="G76" s="11" t="str">
        <f>VLOOKUP(A76,'Medical Examinations'!$A$1:$J$2336,6,FALSE)</f>
        <v>No</v>
      </c>
      <c r="H76" s="11">
        <f>VLOOKUP(A76,'Medical Examinations'!$A$1:$J$2336,7,FALSE)</f>
        <v>1</v>
      </c>
      <c r="I76" s="11" t="str">
        <f>VLOOKUP(A76,'Medical Examinations'!$A$1:$J$2336,8,FALSE)</f>
        <v>Yes</v>
      </c>
      <c r="J76" s="11" t="str">
        <f>VLOOKUP(A76,'Medical Examinations'!$A$1:$J$2336,9,FALSE)</f>
        <v>OBESITY</v>
      </c>
      <c r="K76" s="11" t="str">
        <f>VLOOKUP(A76,'Medical Examinations'!$A$1:$J$2336,10,FALSE)</f>
        <v>DIABETES</v>
      </c>
      <c r="L76" t="str">
        <f>VLOOKUP(A76,'Hospitalisation Details'!$A$2:$M$2344,4,FALSE)</f>
        <v>29-9-1975</v>
      </c>
      <c r="M76">
        <f>VLOOKUP(A76,'Hospitalisation Details'!$A$2:$M$2344,10,FALSE)</f>
        <v>41681.86</v>
      </c>
      <c r="N76" t="str">
        <f>VLOOKUP(A76,'Hospitalisation Details'!$A$2:$M$2344,11,FALSE)</f>
        <v>tier - 1</v>
      </c>
      <c r="O76" t="str">
        <f>VLOOKUP(A76,'Hospitalisation Details'!$A$2:$M$2344,12,FALSE)</f>
        <v>tier - 1</v>
      </c>
      <c r="P76" t="str">
        <f>VLOOKUP(A76,'Hospitalisation Details'!$A$2:$M$2344,13,FALSE)</f>
        <v>R1011</v>
      </c>
      <c r="Q76" s="11">
        <f>VLOOKUP(A76,'Hospitalisation Details'!$A$2:$M$2344,8,FALSE)</f>
        <v>47</v>
      </c>
    </row>
    <row r="77" spans="1:17" ht="15.75" x14ac:dyDescent="0.25">
      <c r="A77" s="1" t="s">
        <v>2296</v>
      </c>
      <c r="B77" t="str">
        <f>VLOOKUP(A77,'Customer Names'!$A$1:$B$2336,2,FALSE)</f>
        <v>Marmillod</v>
      </c>
      <c r="C77" s="11">
        <f>VLOOKUP(A77,'Medical Examinations'!$A$1:$B$2336,2,FALSE)</f>
        <v>36.19</v>
      </c>
      <c r="D77" s="11">
        <f>VLOOKUP(A77,'Medical Examinations'!$A$1:$C$2336,3,FALSE)</f>
        <v>11.51</v>
      </c>
      <c r="E77" s="11" t="str">
        <f>VLOOKUP(A77,'Medical Examinations'!$A$1:$J$2336,4,FALSE)</f>
        <v>Yes</v>
      </c>
      <c r="F77" s="11" t="str">
        <f>VLOOKUP(A77,'Medical Examinations'!$A$1:$J$2336,5,FALSE)</f>
        <v>No</v>
      </c>
      <c r="G77" s="11" t="str">
        <f>VLOOKUP(A77,'Medical Examinations'!$A$1:$J$2336,6,FALSE)</f>
        <v>No</v>
      </c>
      <c r="H77" s="11">
        <f>VLOOKUP(A77,'Medical Examinations'!$A$1:$J$2336,7,FALSE)</f>
        <v>1</v>
      </c>
      <c r="I77" s="11" t="str">
        <f>VLOOKUP(A77,'Medical Examinations'!$A$1:$J$2336,8,FALSE)</f>
        <v>Yes</v>
      </c>
      <c r="J77" s="11" t="str">
        <f>VLOOKUP(A77,'Medical Examinations'!$A$1:$J$2336,9,FALSE)</f>
        <v>OBESITY</v>
      </c>
      <c r="K77" s="11" t="str">
        <f>VLOOKUP(A77,'Medical Examinations'!$A$1:$J$2336,10,FALSE)</f>
        <v>DIABETES</v>
      </c>
      <c r="L77" t="str">
        <f>VLOOKUP(A77,'Hospitalisation Details'!$A$2:$M$2344,4,FALSE)</f>
        <v>14-11-1975</v>
      </c>
      <c r="M77">
        <f>VLOOKUP(A77,'Hospitalisation Details'!$A$2:$M$2344,10,FALSE)</f>
        <v>41676.080000000002</v>
      </c>
      <c r="N77" t="str">
        <f>VLOOKUP(A77,'Hospitalisation Details'!$A$2:$M$2344,11,FALSE)</f>
        <v>tier - 1</v>
      </c>
      <c r="O77" t="str">
        <f>VLOOKUP(A77,'Hospitalisation Details'!$A$2:$M$2344,12,FALSE)</f>
        <v>tier - 2</v>
      </c>
      <c r="P77" t="str">
        <f>VLOOKUP(A77,'Hospitalisation Details'!$A$2:$M$2344,13,FALSE)</f>
        <v>R1013</v>
      </c>
      <c r="Q77" s="11">
        <f>VLOOKUP(A77,'Hospitalisation Details'!$A$2:$M$2344,8,FALSE)</f>
        <v>47</v>
      </c>
    </row>
    <row r="78" spans="1:17" ht="15.75" x14ac:dyDescent="0.25">
      <c r="A78" s="1" t="s">
        <v>2295</v>
      </c>
      <c r="B78" t="str">
        <f>VLOOKUP(A78,'Customer Names'!$A$1:$B$2336,2,FALSE)</f>
        <v>Cloutier-Simons</v>
      </c>
      <c r="C78" s="11">
        <f>VLOOKUP(A78,'Medical Examinations'!$A$1:$B$2336,2,FALSE)</f>
        <v>34.6</v>
      </c>
      <c r="D78" s="11">
        <f>VLOOKUP(A78,'Medical Examinations'!$A$1:$C$2336,3,FALSE)</f>
        <v>5.99</v>
      </c>
      <c r="E78" s="11" t="str">
        <f>VLOOKUP(A78,'Medical Examinations'!$A$1:$J$2336,4,FALSE)</f>
        <v>Yes</v>
      </c>
      <c r="F78" s="11" t="str">
        <f>VLOOKUP(A78,'Medical Examinations'!$A$1:$J$2336,5,FALSE)</f>
        <v>No</v>
      </c>
      <c r="G78" s="11" t="str">
        <f>VLOOKUP(A78,'Medical Examinations'!$A$1:$J$2336,6,FALSE)</f>
        <v>No</v>
      </c>
      <c r="H78" s="11">
        <f>VLOOKUP(A78,'Medical Examinations'!$A$1:$J$2336,7,FALSE)</f>
        <v>0</v>
      </c>
      <c r="I78" s="11" t="str">
        <f>VLOOKUP(A78,'Medical Examinations'!$A$1:$J$2336,8,FALSE)</f>
        <v>Yes</v>
      </c>
      <c r="J78" s="11" t="str">
        <f>VLOOKUP(A78,'Medical Examinations'!$A$1:$J$2336,9,FALSE)</f>
        <v>OBESITY</v>
      </c>
      <c r="K78" s="11" t="str">
        <f>VLOOKUP(A78,'Medical Examinations'!$A$1:$J$2336,10,FALSE)</f>
        <v>PREDIABETES</v>
      </c>
      <c r="L78" t="str">
        <f>VLOOKUP(A78,'Hospitalisation Details'!$A$2:$M$2344,4,FALSE)</f>
        <v>29-10-1976</v>
      </c>
      <c r="M78">
        <f>VLOOKUP(A78,'Hospitalisation Details'!$A$2:$M$2344,10,FALSE)</f>
        <v>41661.599999999999</v>
      </c>
      <c r="N78" t="str">
        <f>VLOOKUP(A78,'Hospitalisation Details'!$A$2:$M$2344,11,FALSE)</f>
        <v>tier - 1</v>
      </c>
      <c r="O78" t="str">
        <f>VLOOKUP(A78,'Hospitalisation Details'!$A$2:$M$2344,12,FALSE)</f>
        <v>tier - 3</v>
      </c>
      <c r="P78" t="str">
        <f>VLOOKUP(A78,'Hospitalisation Details'!$A$2:$M$2344,13,FALSE)</f>
        <v>R1011</v>
      </c>
      <c r="Q78" s="11">
        <f>VLOOKUP(A78,'Hospitalisation Details'!$A$2:$M$2344,8,FALSE)</f>
        <v>46</v>
      </c>
    </row>
    <row r="79" spans="1:17" ht="15.75" x14ac:dyDescent="0.25">
      <c r="A79" s="1" t="s">
        <v>2294</v>
      </c>
      <c r="B79" t="str">
        <f>VLOOKUP(A79,'Customer Names'!$A$1:$B$2336,2,FALSE)</f>
        <v>Vegas</v>
      </c>
      <c r="C79" s="11">
        <f>VLOOKUP(A79,'Medical Examinations'!$A$1:$B$2336,2,FALSE)</f>
        <v>54.12</v>
      </c>
      <c r="D79" s="11">
        <f>VLOOKUP(A79,'Medical Examinations'!$A$1:$C$2336,3,FALSE)</f>
        <v>11.57</v>
      </c>
      <c r="E79" s="11" t="str">
        <f>VLOOKUP(A79,'Medical Examinations'!$A$1:$J$2336,4,FALSE)</f>
        <v>No</v>
      </c>
      <c r="F79" s="11" t="str">
        <f>VLOOKUP(A79,'Medical Examinations'!$A$1:$J$2336,5,FALSE)</f>
        <v>No</v>
      </c>
      <c r="G79" s="11" t="str">
        <f>VLOOKUP(A79,'Medical Examinations'!$A$1:$J$2336,6,FALSE)</f>
        <v>No</v>
      </c>
      <c r="H79" s="11">
        <f>VLOOKUP(A79,'Medical Examinations'!$A$1:$J$2336,7,FALSE)</f>
        <v>0</v>
      </c>
      <c r="I79" s="11" t="str">
        <f>VLOOKUP(A79,'Medical Examinations'!$A$1:$J$2336,8,FALSE)</f>
        <v>Yes</v>
      </c>
      <c r="J79" s="11" t="str">
        <f>VLOOKUP(A79,'Medical Examinations'!$A$1:$J$2336,9,FALSE)</f>
        <v>OBESITY</v>
      </c>
      <c r="K79" s="11" t="str">
        <f>VLOOKUP(A79,'Medical Examinations'!$A$1:$J$2336,10,FALSE)</f>
        <v>DIABETES</v>
      </c>
      <c r="L79" t="str">
        <f>VLOOKUP(A79,'Hospitalisation Details'!$A$2:$M$2344,4,FALSE)</f>
        <v>24-11-1974</v>
      </c>
      <c r="M79">
        <f>VLOOKUP(A79,'Hospitalisation Details'!$A$2:$M$2344,10,FALSE)</f>
        <v>41636.199999999997</v>
      </c>
      <c r="N79" t="str">
        <f>VLOOKUP(A79,'Hospitalisation Details'!$A$2:$M$2344,11,FALSE)</f>
        <v>tier - 1</v>
      </c>
      <c r="O79" t="str">
        <f>VLOOKUP(A79,'Hospitalisation Details'!$A$2:$M$2344,12,FALSE)</f>
        <v>tier - 1</v>
      </c>
      <c r="P79" t="str">
        <f>VLOOKUP(A79,'Hospitalisation Details'!$A$2:$M$2344,13,FALSE)</f>
        <v>R1011</v>
      </c>
      <c r="Q79" s="11">
        <f>VLOOKUP(A79,'Hospitalisation Details'!$A$2:$M$2344,8,FALSE)</f>
        <v>48</v>
      </c>
    </row>
    <row r="80" spans="1:17" ht="15.75" x14ac:dyDescent="0.25">
      <c r="A80" s="1" t="s">
        <v>2293</v>
      </c>
      <c r="B80" t="str">
        <f>VLOOKUP(A80,'Customer Names'!$A$1:$B$2336,2,FALSE)</f>
        <v>Cochran</v>
      </c>
      <c r="C80" s="11">
        <f>VLOOKUP(A80,'Medical Examinations'!$A$1:$B$2336,2,FALSE)</f>
        <v>48.82</v>
      </c>
      <c r="D80" s="11">
        <f>VLOOKUP(A80,'Medical Examinations'!$A$1:$C$2336,3,FALSE)</f>
        <v>6.67</v>
      </c>
      <c r="E80" s="11" t="str">
        <f>VLOOKUP(A80,'Medical Examinations'!$A$1:$J$2336,4,FALSE)</f>
        <v>Yes</v>
      </c>
      <c r="F80" s="11" t="str">
        <f>VLOOKUP(A80,'Medical Examinations'!$A$1:$J$2336,5,FALSE)</f>
        <v>No</v>
      </c>
      <c r="G80" s="11" t="str">
        <f>VLOOKUP(A80,'Medical Examinations'!$A$1:$J$2336,6,FALSE)</f>
        <v>No</v>
      </c>
      <c r="H80" s="11">
        <f>VLOOKUP(A80,'Medical Examinations'!$A$1:$J$2336,7,FALSE)</f>
        <v>0</v>
      </c>
      <c r="I80" s="11" t="str">
        <f>VLOOKUP(A80,'Medical Examinations'!$A$1:$J$2336,8,FALSE)</f>
        <v>Yes</v>
      </c>
      <c r="J80" s="11" t="str">
        <f>VLOOKUP(A80,'Medical Examinations'!$A$1:$J$2336,9,FALSE)</f>
        <v>OBESITY</v>
      </c>
      <c r="K80" s="11" t="str">
        <f>VLOOKUP(A80,'Medical Examinations'!$A$1:$J$2336,10,FALSE)</f>
        <v>DIABETES</v>
      </c>
      <c r="L80" t="str">
        <f>VLOOKUP(A80,'Hospitalisation Details'!$A$2:$M$2344,4,FALSE)</f>
        <v>22-12-1967</v>
      </c>
      <c r="M80">
        <f>VLOOKUP(A80,'Hospitalisation Details'!$A$2:$M$2344,10,FALSE)</f>
        <v>41505.15</v>
      </c>
      <c r="N80" t="str">
        <f>VLOOKUP(A80,'Hospitalisation Details'!$A$2:$M$2344,11,FALSE)</f>
        <v>tier - 1</v>
      </c>
      <c r="O80" t="str">
        <f>VLOOKUP(A80,'Hospitalisation Details'!$A$2:$M$2344,12,FALSE)</f>
        <v>tier - 2</v>
      </c>
      <c r="P80" t="str">
        <f>VLOOKUP(A80,'Hospitalisation Details'!$A$2:$M$2344,13,FALSE)</f>
        <v>R1011</v>
      </c>
      <c r="Q80" s="11">
        <f>VLOOKUP(A80,'Hospitalisation Details'!$A$2:$M$2344,8,FALSE)</f>
        <v>55</v>
      </c>
    </row>
    <row r="81" spans="1:17" ht="15.75" x14ac:dyDescent="0.25">
      <c r="A81" s="1" t="s">
        <v>2292</v>
      </c>
      <c r="B81" t="str">
        <f>VLOOKUP(A81,'Customer Names'!$A$1:$B$2336,2,FALSE)</f>
        <v>Holtzapple</v>
      </c>
      <c r="C81" s="11">
        <f>VLOOKUP(A81,'Medical Examinations'!$A$1:$B$2336,2,FALSE)</f>
        <v>51.01</v>
      </c>
      <c r="D81" s="11">
        <f>VLOOKUP(A81,'Medical Examinations'!$A$1:$C$2336,3,FALSE)</f>
        <v>9.1999999999999993</v>
      </c>
      <c r="E81" s="11" t="str">
        <f>VLOOKUP(A81,'Medical Examinations'!$A$1:$J$2336,4,FALSE)</f>
        <v>No</v>
      </c>
      <c r="F81" s="11" t="str">
        <f>VLOOKUP(A81,'Medical Examinations'!$A$1:$J$2336,5,FALSE)</f>
        <v>No</v>
      </c>
      <c r="G81" s="11" t="str">
        <f>VLOOKUP(A81,'Medical Examinations'!$A$1:$J$2336,6,FALSE)</f>
        <v>No</v>
      </c>
      <c r="H81" s="11">
        <f>VLOOKUP(A81,'Medical Examinations'!$A$1:$J$2336,7,FALSE)</f>
        <v>0</v>
      </c>
      <c r="I81" s="11" t="str">
        <f>VLOOKUP(A81,'Medical Examinations'!$A$1:$J$2336,8,FALSE)</f>
        <v>Yes</v>
      </c>
      <c r="J81" s="11" t="str">
        <f>VLOOKUP(A81,'Medical Examinations'!$A$1:$J$2336,9,FALSE)</f>
        <v>OBESITY</v>
      </c>
      <c r="K81" s="11" t="str">
        <f>VLOOKUP(A81,'Medical Examinations'!$A$1:$J$2336,10,FALSE)</f>
        <v>DIABETES</v>
      </c>
      <c r="L81" t="str">
        <f>VLOOKUP(A81,'Hospitalisation Details'!$A$2:$M$2344,4,FALSE)</f>
        <v>16-10-1971</v>
      </c>
      <c r="M81">
        <f>VLOOKUP(A81,'Hospitalisation Details'!$A$2:$M$2344,10,FALSE)</f>
        <v>41351.879999999997</v>
      </c>
      <c r="N81" t="str">
        <f>VLOOKUP(A81,'Hospitalisation Details'!$A$2:$M$2344,11,FALSE)</f>
        <v>tier - 1</v>
      </c>
      <c r="O81" t="str">
        <f>VLOOKUP(A81,'Hospitalisation Details'!$A$2:$M$2344,12,FALSE)</f>
        <v>tier - 2</v>
      </c>
      <c r="P81" t="str">
        <f>VLOOKUP(A81,'Hospitalisation Details'!$A$2:$M$2344,13,FALSE)</f>
        <v>R1011</v>
      </c>
      <c r="Q81" s="11">
        <f>VLOOKUP(A81,'Hospitalisation Details'!$A$2:$M$2344,8,FALSE)</f>
        <v>51</v>
      </c>
    </row>
    <row r="82" spans="1:17" ht="15.75" x14ac:dyDescent="0.25">
      <c r="A82" s="1" t="s">
        <v>2291</v>
      </c>
      <c r="B82" t="str">
        <f>VLOOKUP(A82,'Customer Names'!$A$1:$B$2336,2,FALSE)</f>
        <v>Meyer</v>
      </c>
      <c r="C82" s="11">
        <f>VLOOKUP(A82,'Medical Examinations'!$A$1:$B$2336,2,FALSE)</f>
        <v>45.65</v>
      </c>
      <c r="D82" s="11">
        <f>VLOOKUP(A82,'Medical Examinations'!$A$1:$C$2336,3,FALSE)</f>
        <v>5.1100000000000003</v>
      </c>
      <c r="E82" s="11" t="str">
        <f>VLOOKUP(A82,'Medical Examinations'!$A$1:$J$2336,4,FALSE)</f>
        <v>Yes</v>
      </c>
      <c r="F82" s="11" t="str">
        <f>VLOOKUP(A82,'Medical Examinations'!$A$1:$J$2336,5,FALSE)</f>
        <v>No</v>
      </c>
      <c r="G82" s="11" t="str">
        <f>VLOOKUP(A82,'Medical Examinations'!$A$1:$J$2336,6,FALSE)</f>
        <v>No</v>
      </c>
      <c r="H82" s="11">
        <f>VLOOKUP(A82,'Medical Examinations'!$A$1:$J$2336,7,FALSE)</f>
        <v>1</v>
      </c>
      <c r="I82" s="11" t="str">
        <f>VLOOKUP(A82,'Medical Examinations'!$A$1:$J$2336,8,FALSE)</f>
        <v>Yes</v>
      </c>
      <c r="J82" s="11" t="str">
        <f>VLOOKUP(A82,'Medical Examinations'!$A$1:$J$2336,9,FALSE)</f>
        <v>OBESITY</v>
      </c>
      <c r="K82" s="11" t="str">
        <f>VLOOKUP(A82,'Medical Examinations'!$A$1:$J$2336,10,FALSE)</f>
        <v>NORMAL</v>
      </c>
      <c r="L82" t="str">
        <f>VLOOKUP(A82,'Hospitalisation Details'!$A$2:$M$2344,4,FALSE)</f>
        <v>7-10-1964</v>
      </c>
      <c r="M82">
        <f>VLOOKUP(A82,'Hospitalisation Details'!$A$2:$M$2344,10,FALSE)</f>
        <v>41331.79</v>
      </c>
      <c r="N82" t="str">
        <f>VLOOKUP(A82,'Hospitalisation Details'!$A$2:$M$2344,11,FALSE)</f>
        <v>tier - 1</v>
      </c>
      <c r="O82" t="str">
        <f>VLOOKUP(A82,'Hospitalisation Details'!$A$2:$M$2344,12,FALSE)</f>
        <v>tier - 2</v>
      </c>
      <c r="P82" t="str">
        <f>VLOOKUP(A82,'Hospitalisation Details'!$A$2:$M$2344,13,FALSE)</f>
        <v>R1011</v>
      </c>
      <c r="Q82" s="11">
        <f>VLOOKUP(A82,'Hospitalisation Details'!$A$2:$M$2344,8,FALSE)</f>
        <v>58</v>
      </c>
    </row>
    <row r="83" spans="1:17" ht="15.75" x14ac:dyDescent="0.25">
      <c r="A83" s="1" t="s">
        <v>2290</v>
      </c>
      <c r="B83" t="str">
        <f>VLOOKUP(A83,'Customer Names'!$A$1:$B$2336,2,FALSE)</f>
        <v>Brickley</v>
      </c>
      <c r="C83" s="11">
        <f>VLOOKUP(A83,'Medical Examinations'!$A$1:$B$2336,2,FALSE)</f>
        <v>52.9</v>
      </c>
      <c r="D83" s="11">
        <f>VLOOKUP(A83,'Medical Examinations'!$A$1:$C$2336,3,FALSE)</f>
        <v>5.34</v>
      </c>
      <c r="E83" s="11" t="str">
        <f>VLOOKUP(A83,'Medical Examinations'!$A$1:$J$2336,4,FALSE)</f>
        <v>No</v>
      </c>
      <c r="F83" s="11" t="str">
        <f>VLOOKUP(A83,'Medical Examinations'!$A$1:$J$2336,5,FALSE)</f>
        <v>No</v>
      </c>
      <c r="G83" s="11" t="str">
        <f>VLOOKUP(A83,'Medical Examinations'!$A$1:$J$2336,6,FALSE)</f>
        <v>No</v>
      </c>
      <c r="H83" s="11">
        <f>VLOOKUP(A83,'Medical Examinations'!$A$1:$J$2336,7,FALSE)</f>
        <v>0</v>
      </c>
      <c r="I83" s="11" t="str">
        <f>VLOOKUP(A83,'Medical Examinations'!$A$1:$J$2336,8,FALSE)</f>
        <v>Yes</v>
      </c>
      <c r="J83" s="11" t="str">
        <f>VLOOKUP(A83,'Medical Examinations'!$A$1:$J$2336,9,FALSE)</f>
        <v>OBESITY</v>
      </c>
      <c r="K83" s="11" t="str">
        <f>VLOOKUP(A83,'Medical Examinations'!$A$1:$J$2336,10,FALSE)</f>
        <v>NORMAL</v>
      </c>
      <c r="L83" t="str">
        <f>VLOOKUP(A83,'Hospitalisation Details'!$A$2:$M$2344,4,FALSE)</f>
        <v>27-8-1977</v>
      </c>
      <c r="M83">
        <f>VLOOKUP(A83,'Hospitalisation Details'!$A$2:$M$2344,10,FALSE)</f>
        <v>41271.5</v>
      </c>
      <c r="N83" t="str">
        <f>VLOOKUP(A83,'Hospitalisation Details'!$A$2:$M$2344,11,FALSE)</f>
        <v>tier - 1</v>
      </c>
      <c r="O83" t="str">
        <f>VLOOKUP(A83,'Hospitalisation Details'!$A$2:$M$2344,12,FALSE)</f>
        <v>tier - 2</v>
      </c>
      <c r="P83" t="str">
        <f>VLOOKUP(A83,'Hospitalisation Details'!$A$2:$M$2344,13,FALSE)</f>
        <v>R1011</v>
      </c>
      <c r="Q83" s="11">
        <f>VLOOKUP(A83,'Hospitalisation Details'!$A$2:$M$2344,8,FALSE)</f>
        <v>45</v>
      </c>
    </row>
    <row r="84" spans="1:17" ht="15.75" x14ac:dyDescent="0.25">
      <c r="A84" s="1" t="s">
        <v>2289</v>
      </c>
      <c r="B84" t="str">
        <f>VLOOKUP(A84,'Customer Names'!$A$1:$B$2336,2,FALSE)</f>
        <v>Magee</v>
      </c>
      <c r="C84" s="11">
        <f>VLOOKUP(A84,'Medical Examinations'!$A$1:$B$2336,2,FALSE)</f>
        <v>45.41</v>
      </c>
      <c r="D84" s="11">
        <f>VLOOKUP(A84,'Medical Examinations'!$A$1:$C$2336,3,FALSE)</f>
        <v>4.03</v>
      </c>
      <c r="E84" s="11" t="str">
        <f>VLOOKUP(A84,'Medical Examinations'!$A$1:$J$2336,4,FALSE)</f>
        <v>Yes</v>
      </c>
      <c r="F84" s="11" t="str">
        <f>VLOOKUP(A84,'Medical Examinations'!$A$1:$J$2336,5,FALSE)</f>
        <v>No</v>
      </c>
      <c r="G84" s="11" t="str">
        <f>VLOOKUP(A84,'Medical Examinations'!$A$1:$J$2336,6,FALSE)</f>
        <v>No</v>
      </c>
      <c r="H84" s="11">
        <f>VLOOKUP(A84,'Medical Examinations'!$A$1:$J$2336,7,FALSE)</f>
        <v>1</v>
      </c>
      <c r="I84" s="11" t="str">
        <f>VLOOKUP(A84,'Medical Examinations'!$A$1:$J$2336,8,FALSE)</f>
        <v>Yes</v>
      </c>
      <c r="J84" s="11" t="str">
        <f>VLOOKUP(A84,'Medical Examinations'!$A$1:$J$2336,9,FALSE)</f>
        <v>OBESITY</v>
      </c>
      <c r="K84" s="11" t="str">
        <f>VLOOKUP(A84,'Medical Examinations'!$A$1:$J$2336,10,FALSE)</f>
        <v>NORMAL</v>
      </c>
      <c r="L84" t="str">
        <f>VLOOKUP(A84,'Hospitalisation Details'!$A$2:$M$2344,4,FALSE)</f>
        <v>6-6-1964</v>
      </c>
      <c r="M84">
        <f>VLOOKUP(A84,'Hospitalisation Details'!$A$2:$M$2344,10,FALSE)</f>
        <v>41250.39</v>
      </c>
      <c r="N84" t="str">
        <f>VLOOKUP(A84,'Hospitalisation Details'!$A$2:$M$2344,11,FALSE)</f>
        <v>tier - 1</v>
      </c>
      <c r="O84" t="str">
        <f>VLOOKUP(A84,'Hospitalisation Details'!$A$2:$M$2344,12,FALSE)</f>
        <v>tier - 3</v>
      </c>
      <c r="P84" t="str">
        <f>VLOOKUP(A84,'Hospitalisation Details'!$A$2:$M$2344,13,FALSE)</f>
        <v>R1011</v>
      </c>
      <c r="Q84" s="11">
        <f>VLOOKUP(A84,'Hospitalisation Details'!$A$2:$M$2344,8,FALSE)</f>
        <v>59</v>
      </c>
    </row>
    <row r="85" spans="1:17" ht="15.75" x14ac:dyDescent="0.25">
      <c r="A85" s="1" t="s">
        <v>2288</v>
      </c>
      <c r="B85" t="str">
        <f>VLOOKUP(A85,'Customer Names'!$A$1:$B$2336,2,FALSE)</f>
        <v>Thoma</v>
      </c>
      <c r="C85" s="11">
        <f>VLOOKUP(A85,'Medical Examinations'!$A$1:$B$2336,2,FALSE)</f>
        <v>49.41</v>
      </c>
      <c r="D85" s="11">
        <f>VLOOKUP(A85,'Medical Examinations'!$A$1:$C$2336,3,FALSE)</f>
        <v>4.2300000000000004</v>
      </c>
      <c r="E85" s="11" t="str">
        <f>VLOOKUP(A85,'Medical Examinations'!$A$1:$J$2336,4,FALSE)</f>
        <v>Yes</v>
      </c>
      <c r="F85" s="11" t="str">
        <f>VLOOKUP(A85,'Medical Examinations'!$A$1:$J$2336,5,FALSE)</f>
        <v>No</v>
      </c>
      <c r="G85" s="11" t="str">
        <f>VLOOKUP(A85,'Medical Examinations'!$A$1:$J$2336,6,FALSE)</f>
        <v>Yes</v>
      </c>
      <c r="H85" s="11">
        <f>VLOOKUP(A85,'Medical Examinations'!$A$1:$J$2336,7,FALSE)</f>
        <v>1</v>
      </c>
      <c r="I85" s="11" t="str">
        <f>VLOOKUP(A85,'Medical Examinations'!$A$1:$J$2336,8,FALSE)</f>
        <v>Yes</v>
      </c>
      <c r="J85" s="11" t="str">
        <f>VLOOKUP(A85,'Medical Examinations'!$A$1:$J$2336,9,FALSE)</f>
        <v>OBESITY</v>
      </c>
      <c r="K85" s="11" t="str">
        <f>VLOOKUP(A85,'Medical Examinations'!$A$1:$J$2336,10,FALSE)</f>
        <v>NORMAL</v>
      </c>
      <c r="L85" t="str">
        <f>VLOOKUP(A85,'Hospitalisation Details'!$A$2:$M$2344,4,FALSE)</f>
        <v>8-8-1969</v>
      </c>
      <c r="M85">
        <f>VLOOKUP(A85,'Hospitalisation Details'!$A$2:$M$2344,10,FALSE)</f>
        <v>41191.57</v>
      </c>
      <c r="N85" t="str">
        <f>VLOOKUP(A85,'Hospitalisation Details'!$A$2:$M$2344,11,FALSE)</f>
        <v>tier - 1</v>
      </c>
      <c r="O85" t="str">
        <f>VLOOKUP(A85,'Hospitalisation Details'!$A$2:$M$2344,12,FALSE)</f>
        <v>tier - 2</v>
      </c>
      <c r="P85" t="str">
        <f>VLOOKUP(A85,'Hospitalisation Details'!$A$2:$M$2344,13,FALSE)</f>
        <v>R1011</v>
      </c>
      <c r="Q85" s="11">
        <f>VLOOKUP(A85,'Hospitalisation Details'!$A$2:$M$2344,8,FALSE)</f>
        <v>53</v>
      </c>
    </row>
    <row r="86" spans="1:17" ht="15.75" x14ac:dyDescent="0.25">
      <c r="A86" s="1" t="s">
        <v>2287</v>
      </c>
      <c r="B86" t="str">
        <f>VLOOKUP(A86,'Customer Names'!$A$1:$B$2336,2,FALSE)</f>
        <v>Heagy</v>
      </c>
      <c r="C86" s="11">
        <f>VLOOKUP(A86,'Medical Examinations'!$A$1:$B$2336,2,FALSE)</f>
        <v>31.824999999999999</v>
      </c>
      <c r="D86" s="11">
        <f>VLOOKUP(A86,'Medical Examinations'!$A$1:$C$2336,3,FALSE)</f>
        <v>4.0599999999999996</v>
      </c>
      <c r="E86" s="11" t="str">
        <f>VLOOKUP(A86,'Medical Examinations'!$A$1:$J$2336,4,FALSE)</f>
        <v>No</v>
      </c>
      <c r="F86" s="11" t="str">
        <f>VLOOKUP(A86,'Medical Examinations'!$A$1:$J$2336,5,FALSE)</f>
        <v>No</v>
      </c>
      <c r="G86" s="11" t="str">
        <f>VLOOKUP(A86,'Medical Examinations'!$A$1:$J$2336,6,FALSE)</f>
        <v>No</v>
      </c>
      <c r="H86" s="11">
        <f>VLOOKUP(A86,'Medical Examinations'!$A$1:$J$2336,7,FALSE)</f>
        <v>2</v>
      </c>
      <c r="I86" s="11" t="str">
        <f>VLOOKUP(A86,'Medical Examinations'!$A$1:$J$2336,8,FALSE)</f>
        <v>Yes</v>
      </c>
      <c r="J86" s="11" t="str">
        <f>VLOOKUP(A86,'Medical Examinations'!$A$1:$J$2336,9,FALSE)</f>
        <v>OBESITY</v>
      </c>
      <c r="K86" s="11" t="str">
        <f>VLOOKUP(A86,'Medical Examinations'!$A$1:$J$2336,10,FALSE)</f>
        <v>NORMAL</v>
      </c>
      <c r="L86" t="str">
        <f>VLOOKUP(A86,'Hospitalisation Details'!$A$2:$M$2344,4,FALSE)</f>
        <v>6-9-1972</v>
      </c>
      <c r="M86">
        <f>VLOOKUP(A86,'Hospitalisation Details'!$A$2:$M$2344,10,FALSE)</f>
        <v>41097.160000000003</v>
      </c>
      <c r="N86" t="str">
        <f>VLOOKUP(A86,'Hospitalisation Details'!$A$2:$M$2344,11,FALSE)</f>
        <v>tier - 1</v>
      </c>
      <c r="O86" t="str">
        <f>VLOOKUP(A86,'Hospitalisation Details'!$A$2:$M$2344,12,FALSE)</f>
        <v>tier - 3</v>
      </c>
      <c r="P86" t="str">
        <f>VLOOKUP(A86,'Hospitalisation Details'!$A$2:$M$2344,13,FALSE)</f>
        <v>R1016</v>
      </c>
      <c r="Q86" s="11">
        <f>VLOOKUP(A86,'Hospitalisation Details'!$A$2:$M$2344,8,FALSE)</f>
        <v>50</v>
      </c>
    </row>
    <row r="87" spans="1:17" ht="15.75" x14ac:dyDescent="0.25">
      <c r="A87" s="1" t="s">
        <v>2286</v>
      </c>
      <c r="B87" t="str">
        <f>VLOOKUP(A87,'Customer Names'!$A$1:$B$2336,2,FALSE)</f>
        <v>Regnier</v>
      </c>
      <c r="C87" s="11">
        <f>VLOOKUP(A87,'Medical Examinations'!$A$1:$B$2336,2,FALSE)</f>
        <v>51.28</v>
      </c>
      <c r="D87" s="11">
        <f>VLOOKUP(A87,'Medical Examinations'!$A$1:$C$2336,3,FALSE)</f>
        <v>4.68</v>
      </c>
      <c r="E87" s="11" t="str">
        <f>VLOOKUP(A87,'Medical Examinations'!$A$1:$J$2336,4,FALSE)</f>
        <v>No</v>
      </c>
      <c r="F87" s="11" t="str">
        <f>VLOOKUP(A87,'Medical Examinations'!$A$1:$J$2336,5,FALSE)</f>
        <v>No</v>
      </c>
      <c r="G87" s="11" t="str">
        <f>VLOOKUP(A87,'Medical Examinations'!$A$1:$J$2336,6,FALSE)</f>
        <v>No</v>
      </c>
      <c r="H87" s="11">
        <f>VLOOKUP(A87,'Medical Examinations'!$A$1:$J$2336,7,FALSE)</f>
        <v>2</v>
      </c>
      <c r="I87" s="11" t="str">
        <f>VLOOKUP(A87,'Medical Examinations'!$A$1:$J$2336,8,FALSE)</f>
        <v>Yes</v>
      </c>
      <c r="J87" s="11" t="str">
        <f>VLOOKUP(A87,'Medical Examinations'!$A$1:$J$2336,9,FALSE)</f>
        <v>OBESITY</v>
      </c>
      <c r="K87" s="11" t="str">
        <f>VLOOKUP(A87,'Medical Examinations'!$A$1:$J$2336,10,FALSE)</f>
        <v>NORMAL</v>
      </c>
      <c r="L87" t="str">
        <f>VLOOKUP(A87,'Hospitalisation Details'!$A$2:$M$2344,4,FALSE)</f>
        <v>12-8-1972</v>
      </c>
      <c r="M87">
        <f>VLOOKUP(A87,'Hospitalisation Details'!$A$2:$M$2344,10,FALSE)</f>
        <v>41055.29</v>
      </c>
      <c r="N87" t="str">
        <f>VLOOKUP(A87,'Hospitalisation Details'!$A$2:$M$2344,11,FALSE)</f>
        <v>tier - 1</v>
      </c>
      <c r="O87" t="str">
        <f>VLOOKUP(A87,'Hospitalisation Details'!$A$2:$M$2344,12,FALSE)</f>
        <v>tier - 2</v>
      </c>
      <c r="P87" t="str">
        <f>VLOOKUP(A87,'Hospitalisation Details'!$A$2:$M$2344,13,FALSE)</f>
        <v>R1011</v>
      </c>
      <c r="Q87" s="11">
        <f>VLOOKUP(A87,'Hospitalisation Details'!$A$2:$M$2344,8,FALSE)</f>
        <v>50</v>
      </c>
    </row>
    <row r="88" spans="1:17" ht="15.75" x14ac:dyDescent="0.25">
      <c r="A88" s="1" t="s">
        <v>2285</v>
      </c>
      <c r="B88" t="str">
        <f>VLOOKUP(A88,'Customer Names'!$A$1:$B$2336,2,FALSE)</f>
        <v>Parendo</v>
      </c>
      <c r="C88" s="11">
        <f>VLOOKUP(A88,'Medical Examinations'!$A$1:$B$2336,2,FALSE)</f>
        <v>34.96</v>
      </c>
      <c r="D88" s="11">
        <f>VLOOKUP(A88,'Medical Examinations'!$A$1:$C$2336,3,FALSE)</f>
        <v>4.34</v>
      </c>
      <c r="E88" s="11" t="str">
        <f>VLOOKUP(A88,'Medical Examinations'!$A$1:$J$2336,4,FALSE)</f>
        <v>No</v>
      </c>
      <c r="F88" s="11" t="str">
        <f>VLOOKUP(A88,'Medical Examinations'!$A$1:$J$2336,5,FALSE)</f>
        <v>No</v>
      </c>
      <c r="G88" s="11" t="str">
        <f>VLOOKUP(A88,'Medical Examinations'!$A$1:$J$2336,6,FALSE)</f>
        <v>Yes</v>
      </c>
      <c r="H88" s="11">
        <f>VLOOKUP(A88,'Medical Examinations'!$A$1:$J$2336,7,FALSE)</f>
        <v>1</v>
      </c>
      <c r="I88" s="11" t="str">
        <f>VLOOKUP(A88,'Medical Examinations'!$A$1:$J$2336,8,FALSE)</f>
        <v>Yes</v>
      </c>
      <c r="J88" s="11" t="str">
        <f>VLOOKUP(A88,'Medical Examinations'!$A$1:$J$2336,9,FALSE)</f>
        <v>OBESITY</v>
      </c>
      <c r="K88" s="11" t="str">
        <f>VLOOKUP(A88,'Medical Examinations'!$A$1:$J$2336,10,FALSE)</f>
        <v>NORMAL</v>
      </c>
      <c r="L88" t="str">
        <f>VLOOKUP(A88,'Hospitalisation Details'!$A$2:$M$2344,4,FALSE)</f>
        <v>11-10-1979</v>
      </c>
      <c r="M88">
        <f>VLOOKUP(A88,'Hospitalisation Details'!$A$2:$M$2344,10,FALSE)</f>
        <v>41034.22</v>
      </c>
      <c r="N88" t="str">
        <f>VLOOKUP(A88,'Hospitalisation Details'!$A$2:$M$2344,11,FALSE)</f>
        <v>tier - 1</v>
      </c>
      <c r="O88" t="str">
        <f>VLOOKUP(A88,'Hospitalisation Details'!$A$2:$M$2344,12,FALSE)</f>
        <v>tier - 3</v>
      </c>
      <c r="P88" t="str">
        <f>VLOOKUP(A88,'Hospitalisation Details'!$A$2:$M$2344,13,FALSE)</f>
        <v>R1017</v>
      </c>
      <c r="Q88" s="11">
        <f>VLOOKUP(A88,'Hospitalisation Details'!$A$2:$M$2344,8,FALSE)</f>
        <v>43</v>
      </c>
    </row>
    <row r="89" spans="1:17" ht="15.75" x14ac:dyDescent="0.25">
      <c r="A89" s="1" t="s">
        <v>2284</v>
      </c>
      <c r="B89" t="str">
        <f>VLOOKUP(A89,'Customer Names'!$A$1:$B$2336,2,FALSE)</f>
        <v>Schell</v>
      </c>
      <c r="C89" s="11">
        <f>VLOOKUP(A89,'Medical Examinations'!$A$1:$B$2336,2,FALSE)</f>
        <v>33.11</v>
      </c>
      <c r="D89" s="11">
        <f>VLOOKUP(A89,'Medical Examinations'!$A$1:$C$2336,3,FALSE)</f>
        <v>10.51</v>
      </c>
      <c r="E89" s="11" t="str">
        <f>VLOOKUP(A89,'Medical Examinations'!$A$1:$J$2336,4,FALSE)</f>
        <v>No</v>
      </c>
      <c r="F89" s="11" t="str">
        <f>VLOOKUP(A89,'Medical Examinations'!$A$1:$J$2336,5,FALSE)</f>
        <v>No</v>
      </c>
      <c r="G89" s="11" t="str">
        <f>VLOOKUP(A89,'Medical Examinations'!$A$1:$J$2336,6,FALSE)</f>
        <v>No</v>
      </c>
      <c r="H89" s="11">
        <f>VLOOKUP(A89,'Medical Examinations'!$A$1:$J$2336,7,FALSE)</f>
        <v>0</v>
      </c>
      <c r="I89" s="11" t="str">
        <f>VLOOKUP(A89,'Medical Examinations'!$A$1:$J$2336,8,FALSE)</f>
        <v>Yes</v>
      </c>
      <c r="J89" s="11" t="str">
        <f>VLOOKUP(A89,'Medical Examinations'!$A$1:$J$2336,9,FALSE)</f>
        <v>OBESITY</v>
      </c>
      <c r="K89" s="11" t="str">
        <f>VLOOKUP(A89,'Medical Examinations'!$A$1:$J$2336,10,FALSE)</f>
        <v>DIABETES</v>
      </c>
      <c r="L89" t="str">
        <f>VLOOKUP(A89,'Hospitalisation Details'!$A$2:$M$2344,4,FALSE)</f>
        <v>5-6-1974</v>
      </c>
      <c r="M89">
        <f>VLOOKUP(A89,'Hospitalisation Details'!$A$2:$M$2344,10,FALSE)</f>
        <v>40974.160000000003</v>
      </c>
      <c r="N89" t="str">
        <f>VLOOKUP(A89,'Hospitalisation Details'!$A$2:$M$2344,11,FALSE)</f>
        <v>tier - 1</v>
      </c>
      <c r="O89" t="str">
        <f>VLOOKUP(A89,'Hospitalisation Details'!$A$2:$M$2344,12,FALSE)</f>
        <v>tier - 2</v>
      </c>
      <c r="P89" t="str">
        <f>VLOOKUP(A89,'Hospitalisation Details'!$A$2:$M$2344,13,FALSE)</f>
        <v>R1013</v>
      </c>
      <c r="Q89" s="11">
        <f>VLOOKUP(A89,'Hospitalisation Details'!$A$2:$M$2344,8,FALSE)</f>
        <v>49</v>
      </c>
    </row>
    <row r="90" spans="1:17" ht="15.75" x14ac:dyDescent="0.25">
      <c r="A90" s="1" t="s">
        <v>2283</v>
      </c>
      <c r="B90" t="str">
        <f>VLOOKUP(A90,'Customer Names'!$A$1:$B$2336,2,FALSE)</f>
        <v>Driscoll</v>
      </c>
      <c r="C90" s="11">
        <f>VLOOKUP(A90,'Medical Examinations'!$A$1:$B$2336,2,FALSE)</f>
        <v>54.74</v>
      </c>
      <c r="D90" s="11">
        <f>VLOOKUP(A90,'Medical Examinations'!$A$1:$C$2336,3,FALSE)</f>
        <v>5.84</v>
      </c>
      <c r="E90" s="11" t="str">
        <f>VLOOKUP(A90,'Medical Examinations'!$A$1:$J$2336,4,FALSE)</f>
        <v>Yes</v>
      </c>
      <c r="F90" s="11" t="str">
        <f>VLOOKUP(A90,'Medical Examinations'!$A$1:$J$2336,5,FALSE)</f>
        <v>No</v>
      </c>
      <c r="G90" s="11" t="str">
        <f>VLOOKUP(A90,'Medical Examinations'!$A$1:$J$2336,6,FALSE)</f>
        <v>Yes</v>
      </c>
      <c r="H90" s="11">
        <f>VLOOKUP(A90,'Medical Examinations'!$A$1:$J$2336,7,FALSE)</f>
        <v>1</v>
      </c>
      <c r="I90" s="11" t="str">
        <f>VLOOKUP(A90,'Medical Examinations'!$A$1:$J$2336,8,FALSE)</f>
        <v>Yes</v>
      </c>
      <c r="J90" s="11" t="str">
        <f>VLOOKUP(A90,'Medical Examinations'!$A$1:$J$2336,9,FALSE)</f>
        <v>OBESITY</v>
      </c>
      <c r="K90" s="11" t="str">
        <f>VLOOKUP(A90,'Medical Examinations'!$A$1:$J$2336,10,FALSE)</f>
        <v>PREDIABETES</v>
      </c>
      <c r="L90" t="str">
        <f>VLOOKUP(A90,'Hospitalisation Details'!$A$2:$M$2344,4,FALSE)</f>
        <v>8-9-1983</v>
      </c>
      <c r="M90">
        <f>VLOOKUP(A90,'Hospitalisation Details'!$A$2:$M$2344,10,FALSE)</f>
        <v>40961.29</v>
      </c>
      <c r="N90" t="str">
        <f>VLOOKUP(A90,'Hospitalisation Details'!$A$2:$M$2344,11,FALSE)</f>
        <v>tier - 1</v>
      </c>
      <c r="O90" t="str">
        <f>VLOOKUP(A90,'Hospitalisation Details'!$A$2:$M$2344,12,FALSE)</f>
        <v>tier - 2</v>
      </c>
      <c r="P90" t="str">
        <f>VLOOKUP(A90,'Hospitalisation Details'!$A$2:$M$2344,13,FALSE)</f>
        <v>R1011</v>
      </c>
      <c r="Q90" s="11">
        <f>VLOOKUP(A90,'Hospitalisation Details'!$A$2:$M$2344,8,FALSE)</f>
        <v>39</v>
      </c>
    </row>
    <row r="91" spans="1:17" ht="15.75" x14ac:dyDescent="0.25">
      <c r="A91" s="1" t="s">
        <v>2282</v>
      </c>
      <c r="B91" t="str">
        <f>VLOOKUP(A91,'Customer Names'!$A$1:$B$2336,2,FALSE)</f>
        <v>Mitchell</v>
      </c>
      <c r="C91" s="11">
        <f>VLOOKUP(A91,'Medical Examinations'!$A$1:$B$2336,2,FALSE)</f>
        <v>32.56</v>
      </c>
      <c r="D91" s="11">
        <f>VLOOKUP(A91,'Medical Examinations'!$A$1:$C$2336,3,FALSE)</f>
        <v>5.41</v>
      </c>
      <c r="E91" s="11" t="str">
        <f>VLOOKUP(A91,'Medical Examinations'!$A$1:$J$2336,4,FALSE)</f>
        <v>No</v>
      </c>
      <c r="F91" s="11" t="str">
        <f>VLOOKUP(A91,'Medical Examinations'!$A$1:$J$2336,5,FALSE)</f>
        <v>No</v>
      </c>
      <c r="G91" s="11" t="str">
        <f>VLOOKUP(A91,'Medical Examinations'!$A$1:$J$2336,6,FALSE)</f>
        <v>Yes</v>
      </c>
      <c r="H91" s="11">
        <f>VLOOKUP(A91,'Medical Examinations'!$A$1:$J$2336,7,FALSE)</f>
        <v>1</v>
      </c>
      <c r="I91" s="11" t="str">
        <f>VLOOKUP(A91,'Medical Examinations'!$A$1:$J$2336,8,FALSE)</f>
        <v>Yes</v>
      </c>
      <c r="J91" s="11" t="str">
        <f>VLOOKUP(A91,'Medical Examinations'!$A$1:$J$2336,9,FALSE)</f>
        <v>OBESITY</v>
      </c>
      <c r="K91" s="11" t="str">
        <f>VLOOKUP(A91,'Medical Examinations'!$A$1:$J$2336,10,FALSE)</f>
        <v>NORMAL</v>
      </c>
      <c r="L91" t="str">
        <f>VLOOKUP(A91,'Hospitalisation Details'!$A$2:$M$2344,4,FALSE)</f>
        <v>16-9-1979</v>
      </c>
      <c r="M91">
        <f>VLOOKUP(A91,'Hospitalisation Details'!$A$2:$M$2344,10,FALSE)</f>
        <v>40941.29</v>
      </c>
      <c r="N91" t="str">
        <f>VLOOKUP(A91,'Hospitalisation Details'!$A$2:$M$2344,11,FALSE)</f>
        <v>tier - 1</v>
      </c>
      <c r="O91" t="str">
        <f>VLOOKUP(A91,'Hospitalisation Details'!$A$2:$M$2344,12,FALSE)</f>
        <v>tier - 2</v>
      </c>
      <c r="P91" t="str">
        <f>VLOOKUP(A91,'Hospitalisation Details'!$A$2:$M$2344,13,FALSE)</f>
        <v>R1013</v>
      </c>
      <c r="Q91" s="11">
        <f>VLOOKUP(A91,'Hospitalisation Details'!$A$2:$M$2344,8,FALSE)</f>
        <v>43</v>
      </c>
    </row>
    <row r="92" spans="1:17" ht="15.75" x14ac:dyDescent="0.25">
      <c r="A92" s="1" t="s">
        <v>2281</v>
      </c>
      <c r="B92" t="str">
        <f>VLOOKUP(A92,'Customer Names'!$A$1:$B$2336,2,FALSE)</f>
        <v>Cutler</v>
      </c>
      <c r="C92" s="11">
        <f>VLOOKUP(A92,'Medical Examinations'!$A$1:$B$2336,2,FALSE)</f>
        <v>39.049999999999997</v>
      </c>
      <c r="D92" s="11">
        <f>VLOOKUP(A92,'Medical Examinations'!$A$1:$C$2336,3,FALSE)</f>
        <v>6.06</v>
      </c>
      <c r="E92" s="11" t="str">
        <f>VLOOKUP(A92,'Medical Examinations'!$A$1:$J$2336,4,FALSE)</f>
        <v>No</v>
      </c>
      <c r="F92" s="11" t="str">
        <f>VLOOKUP(A92,'Medical Examinations'!$A$1:$J$2336,5,FALSE)</f>
        <v>No</v>
      </c>
      <c r="G92" s="11" t="str">
        <f>VLOOKUP(A92,'Medical Examinations'!$A$1:$J$2336,6,FALSE)</f>
        <v>No</v>
      </c>
      <c r="H92" s="11">
        <f>VLOOKUP(A92,'Medical Examinations'!$A$1:$J$2336,7,FALSE)</f>
        <v>1</v>
      </c>
      <c r="I92" s="11" t="str">
        <f>VLOOKUP(A92,'Medical Examinations'!$A$1:$J$2336,8,FALSE)</f>
        <v>Yes</v>
      </c>
      <c r="J92" s="11" t="str">
        <f>VLOOKUP(A92,'Medical Examinations'!$A$1:$J$2336,9,FALSE)</f>
        <v>OBESITY</v>
      </c>
      <c r="K92" s="11" t="str">
        <f>VLOOKUP(A92,'Medical Examinations'!$A$1:$J$2336,10,FALSE)</f>
        <v>PREDIABETES</v>
      </c>
      <c r="L92" t="str">
        <f>VLOOKUP(A92,'Hospitalisation Details'!$A$2:$M$2344,4,FALSE)</f>
        <v>4-8-1992</v>
      </c>
      <c r="M92">
        <f>VLOOKUP(A92,'Hospitalisation Details'!$A$2:$M$2344,10,FALSE)</f>
        <v>40932.43</v>
      </c>
      <c r="N92" t="str">
        <f>VLOOKUP(A92,'Hospitalisation Details'!$A$2:$M$2344,11,FALSE)</f>
        <v>tier - 1</v>
      </c>
      <c r="O92" t="str">
        <f>VLOOKUP(A92,'Hospitalisation Details'!$A$2:$M$2344,12,FALSE)</f>
        <v>tier - 2</v>
      </c>
      <c r="P92" t="str">
        <f>VLOOKUP(A92,'Hospitalisation Details'!$A$2:$M$2344,13,FALSE)</f>
        <v>R1013</v>
      </c>
      <c r="Q92" s="11">
        <f>VLOOKUP(A92,'Hospitalisation Details'!$A$2:$M$2344,8,FALSE)</f>
        <v>30</v>
      </c>
    </row>
    <row r="93" spans="1:17" ht="15.75" x14ac:dyDescent="0.25">
      <c r="A93" s="1" t="s">
        <v>2280</v>
      </c>
      <c r="B93" t="str">
        <f>VLOOKUP(A93,'Customer Names'!$A$1:$B$2336,2,FALSE)</f>
        <v>Derian</v>
      </c>
      <c r="C93" s="11">
        <f>VLOOKUP(A93,'Medical Examinations'!$A$1:$B$2336,2,FALSE)</f>
        <v>42.75</v>
      </c>
      <c r="D93" s="11">
        <f>VLOOKUP(A93,'Medical Examinations'!$A$1:$C$2336,3,FALSE)</f>
        <v>4.22</v>
      </c>
      <c r="E93" s="11" t="str">
        <f>VLOOKUP(A93,'Medical Examinations'!$A$1:$J$2336,4,FALSE)</f>
        <v>No</v>
      </c>
      <c r="F93" s="11" t="str">
        <f>VLOOKUP(A93,'Medical Examinations'!$A$1:$J$2336,5,FALSE)</f>
        <v>No</v>
      </c>
      <c r="G93" s="11" t="str">
        <f>VLOOKUP(A93,'Medical Examinations'!$A$1:$J$2336,6,FALSE)</f>
        <v>No</v>
      </c>
      <c r="H93" s="11">
        <f>VLOOKUP(A93,'Medical Examinations'!$A$1:$J$2336,7,FALSE)</f>
        <v>0</v>
      </c>
      <c r="I93" s="11" t="str">
        <f>VLOOKUP(A93,'Medical Examinations'!$A$1:$J$2336,8,FALSE)</f>
        <v>Yes</v>
      </c>
      <c r="J93" s="11" t="str">
        <f>VLOOKUP(A93,'Medical Examinations'!$A$1:$J$2336,9,FALSE)</f>
        <v>OBESITY</v>
      </c>
      <c r="K93" s="11" t="str">
        <f>VLOOKUP(A93,'Medical Examinations'!$A$1:$J$2336,10,FALSE)</f>
        <v>NORMAL</v>
      </c>
      <c r="L93" t="str">
        <f>VLOOKUP(A93,'Hospitalisation Details'!$A$2:$M$2344,4,FALSE)</f>
        <v>2-7-1999</v>
      </c>
      <c r="M93">
        <f>VLOOKUP(A93,'Hospitalisation Details'!$A$2:$M$2344,10,FALSE)</f>
        <v>40904.199999999997</v>
      </c>
      <c r="N93" t="str">
        <f>VLOOKUP(A93,'Hospitalisation Details'!$A$2:$M$2344,11,FALSE)</f>
        <v>tier - 1</v>
      </c>
      <c r="O93" t="str">
        <f>VLOOKUP(A93,'Hospitalisation Details'!$A$2:$M$2344,12,FALSE)</f>
        <v>tier - 1</v>
      </c>
      <c r="P93" t="str">
        <f>VLOOKUP(A93,'Hospitalisation Details'!$A$2:$M$2344,13,FALSE)</f>
        <v>R1024</v>
      </c>
      <c r="Q93" s="11">
        <f>VLOOKUP(A93,'Hospitalisation Details'!$A$2:$M$2344,8,FALSE)</f>
        <v>23</v>
      </c>
    </row>
    <row r="94" spans="1:17" ht="15.75" x14ac:dyDescent="0.25">
      <c r="A94" s="1" t="s">
        <v>2279</v>
      </c>
      <c r="B94" t="str">
        <f>VLOOKUP(A94,'Customer Names'!$A$1:$B$2336,2,FALSE)</f>
        <v>Farina</v>
      </c>
      <c r="C94" s="11">
        <f>VLOOKUP(A94,'Medical Examinations'!$A$1:$B$2336,2,FALSE)</f>
        <v>50.58</v>
      </c>
      <c r="D94" s="11">
        <f>VLOOKUP(A94,'Medical Examinations'!$A$1:$C$2336,3,FALSE)</f>
        <v>5.12</v>
      </c>
      <c r="E94" s="11" t="str">
        <f>VLOOKUP(A94,'Medical Examinations'!$A$1:$J$2336,4,FALSE)</f>
        <v>No</v>
      </c>
      <c r="F94" s="11" t="str">
        <f>VLOOKUP(A94,'Medical Examinations'!$A$1:$J$2336,5,FALSE)</f>
        <v>No</v>
      </c>
      <c r="G94" s="11" t="str">
        <f>VLOOKUP(A94,'Medical Examinations'!$A$1:$J$2336,6,FALSE)</f>
        <v>No</v>
      </c>
      <c r="H94" s="11">
        <f>VLOOKUP(A94,'Medical Examinations'!$A$1:$J$2336,7,FALSE)</f>
        <v>2</v>
      </c>
      <c r="I94" s="11" t="str">
        <f>VLOOKUP(A94,'Medical Examinations'!$A$1:$J$2336,8,FALSE)</f>
        <v>Yes</v>
      </c>
      <c r="J94" s="11" t="str">
        <f>VLOOKUP(A94,'Medical Examinations'!$A$1:$J$2336,9,FALSE)</f>
        <v>OBESITY</v>
      </c>
      <c r="K94" s="11" t="str">
        <f>VLOOKUP(A94,'Medical Examinations'!$A$1:$J$2336,10,FALSE)</f>
        <v>NORMAL</v>
      </c>
      <c r="L94" t="str">
        <f>VLOOKUP(A94,'Hospitalisation Details'!$A$2:$M$2344,4,FALSE)</f>
        <v>10-6-1972</v>
      </c>
      <c r="M94">
        <f>VLOOKUP(A94,'Hospitalisation Details'!$A$2:$M$2344,10,FALSE)</f>
        <v>40817.85</v>
      </c>
      <c r="N94" t="str">
        <f>VLOOKUP(A94,'Hospitalisation Details'!$A$2:$M$2344,11,FALSE)</f>
        <v>tier - 1</v>
      </c>
      <c r="O94" t="str">
        <f>VLOOKUP(A94,'Hospitalisation Details'!$A$2:$M$2344,12,FALSE)</f>
        <v>tier - 3</v>
      </c>
      <c r="P94" t="str">
        <f>VLOOKUP(A94,'Hospitalisation Details'!$A$2:$M$2344,13,FALSE)</f>
        <v>R1011</v>
      </c>
      <c r="Q94" s="11">
        <f>VLOOKUP(A94,'Hospitalisation Details'!$A$2:$M$2344,8,FALSE)</f>
        <v>50</v>
      </c>
    </row>
    <row r="95" spans="1:17" ht="15.75" x14ac:dyDescent="0.25">
      <c r="A95" s="1" t="s">
        <v>2278</v>
      </c>
      <c r="B95" t="str">
        <f>VLOOKUP(A95,'Customer Names'!$A$1:$B$2336,2,FALSE)</f>
        <v>Saunders</v>
      </c>
      <c r="C95" s="11">
        <f>VLOOKUP(A95,'Medical Examinations'!$A$1:$B$2336,2,FALSE)</f>
        <v>30.495000000000001</v>
      </c>
      <c r="D95" s="11">
        <f>VLOOKUP(A95,'Medical Examinations'!$A$1:$C$2336,3,FALSE)</f>
        <v>4.57</v>
      </c>
      <c r="E95" s="11" t="str">
        <f>VLOOKUP(A95,'Medical Examinations'!$A$1:$J$2336,4,FALSE)</f>
        <v>Yes</v>
      </c>
      <c r="F95" s="11" t="str">
        <f>VLOOKUP(A95,'Medical Examinations'!$A$1:$J$2336,5,FALSE)</f>
        <v>No</v>
      </c>
      <c r="G95" s="11" t="str">
        <f>VLOOKUP(A95,'Medical Examinations'!$A$1:$J$2336,6,FALSE)</f>
        <v>No</v>
      </c>
      <c r="H95" s="11">
        <f>VLOOKUP(A95,'Medical Examinations'!$A$1:$J$2336,7,FALSE)</f>
        <v>0</v>
      </c>
      <c r="I95" s="11" t="str">
        <f>VLOOKUP(A95,'Medical Examinations'!$A$1:$J$2336,8,FALSE)</f>
        <v>Yes</v>
      </c>
      <c r="J95" s="11" t="str">
        <f>VLOOKUP(A95,'Medical Examinations'!$A$1:$J$2336,9,FALSE)</f>
        <v>OBESITY</v>
      </c>
      <c r="K95" s="11" t="str">
        <f>VLOOKUP(A95,'Medical Examinations'!$A$1:$J$2336,10,FALSE)</f>
        <v>NORMAL</v>
      </c>
      <c r="L95" t="str">
        <f>VLOOKUP(A95,'Hospitalisation Details'!$A$2:$M$2344,4,FALSE)</f>
        <v>26-12-1976</v>
      </c>
      <c r="M95">
        <f>VLOOKUP(A95,'Hospitalisation Details'!$A$2:$M$2344,10,FALSE)</f>
        <v>40720.550000000003</v>
      </c>
      <c r="N95" t="str">
        <f>VLOOKUP(A95,'Hospitalisation Details'!$A$2:$M$2344,11,FALSE)</f>
        <v>tier - 1</v>
      </c>
      <c r="O95" t="str">
        <f>VLOOKUP(A95,'Hospitalisation Details'!$A$2:$M$2344,12,FALSE)</f>
        <v>tier - 3</v>
      </c>
      <c r="P95" t="str">
        <f>VLOOKUP(A95,'Hospitalisation Details'!$A$2:$M$2344,13,FALSE)</f>
        <v>R1012</v>
      </c>
      <c r="Q95" s="11">
        <f>VLOOKUP(A95,'Hospitalisation Details'!$A$2:$M$2344,8,FALSE)</f>
        <v>46</v>
      </c>
    </row>
    <row r="96" spans="1:17" ht="15.75" x14ac:dyDescent="0.25">
      <c r="A96" s="1" t="s">
        <v>2277</v>
      </c>
      <c r="B96" t="str">
        <f>VLOOKUP(A96,'Customer Names'!$A$1:$B$2336,2,FALSE)</f>
        <v>Kratz</v>
      </c>
      <c r="C96" s="11">
        <f>VLOOKUP(A96,'Medical Examinations'!$A$1:$B$2336,2,FALSE)</f>
        <v>48.31</v>
      </c>
      <c r="D96" s="11">
        <f>VLOOKUP(A96,'Medical Examinations'!$A$1:$C$2336,3,FALSE)</f>
        <v>9.58</v>
      </c>
      <c r="E96" s="11" t="str">
        <f>VLOOKUP(A96,'Medical Examinations'!$A$1:$J$2336,4,FALSE)</f>
        <v>Yes</v>
      </c>
      <c r="F96" s="11" t="str">
        <f>VLOOKUP(A96,'Medical Examinations'!$A$1:$J$2336,5,FALSE)</f>
        <v>No</v>
      </c>
      <c r="G96" s="11" t="str">
        <f>VLOOKUP(A96,'Medical Examinations'!$A$1:$J$2336,6,FALSE)</f>
        <v>No</v>
      </c>
      <c r="H96" s="11">
        <f>VLOOKUP(A96,'Medical Examinations'!$A$1:$J$2336,7,FALSE)</f>
        <v>2</v>
      </c>
      <c r="I96" s="11" t="str">
        <f>VLOOKUP(A96,'Medical Examinations'!$A$1:$J$2336,8,FALSE)</f>
        <v>Yes</v>
      </c>
      <c r="J96" s="11" t="str">
        <f>VLOOKUP(A96,'Medical Examinations'!$A$1:$J$2336,9,FALSE)</f>
        <v>OBESITY</v>
      </c>
      <c r="K96" s="11" t="str">
        <f>VLOOKUP(A96,'Medical Examinations'!$A$1:$J$2336,10,FALSE)</f>
        <v>DIABETES</v>
      </c>
      <c r="L96" t="str">
        <f>VLOOKUP(A96,'Hospitalisation Details'!$A$2:$M$2344,4,FALSE)</f>
        <v>25-9-1970</v>
      </c>
      <c r="M96">
        <f>VLOOKUP(A96,'Hospitalisation Details'!$A$2:$M$2344,10,FALSE)</f>
        <v>40692.910000000003</v>
      </c>
      <c r="N96" t="str">
        <f>VLOOKUP(A96,'Hospitalisation Details'!$A$2:$M$2344,11,FALSE)</f>
        <v>tier - 1</v>
      </c>
      <c r="O96" t="str">
        <f>VLOOKUP(A96,'Hospitalisation Details'!$A$2:$M$2344,12,FALSE)</f>
        <v>tier - 1</v>
      </c>
      <c r="P96" t="str">
        <f>VLOOKUP(A96,'Hospitalisation Details'!$A$2:$M$2344,13,FALSE)</f>
        <v>R1011</v>
      </c>
      <c r="Q96" s="11">
        <f>VLOOKUP(A96,'Hospitalisation Details'!$A$2:$M$2344,8,FALSE)</f>
        <v>52</v>
      </c>
    </row>
    <row r="97" spans="1:17" ht="15.75" x14ac:dyDescent="0.25">
      <c r="A97" s="1" t="s">
        <v>2276</v>
      </c>
      <c r="B97" t="str">
        <f>VLOOKUP(A97,'Customer Names'!$A$1:$B$2336,2,FALSE)</f>
        <v>Boland</v>
      </c>
      <c r="C97" s="11">
        <f>VLOOKUP(A97,'Medical Examinations'!$A$1:$B$2336,2,FALSE)</f>
        <v>48.99</v>
      </c>
      <c r="D97" s="11">
        <f>VLOOKUP(A97,'Medical Examinations'!$A$1:$C$2336,3,FALSE)</f>
        <v>9.7799999999999994</v>
      </c>
      <c r="E97" s="11" t="str">
        <f>VLOOKUP(A97,'Medical Examinations'!$A$1:$J$2336,4,FALSE)</f>
        <v>Yes</v>
      </c>
      <c r="F97" s="11" t="str">
        <f>VLOOKUP(A97,'Medical Examinations'!$A$1:$J$2336,5,FALSE)</f>
        <v>No</v>
      </c>
      <c r="G97" s="11" t="str">
        <f>VLOOKUP(A97,'Medical Examinations'!$A$1:$J$2336,6,FALSE)</f>
        <v>No</v>
      </c>
      <c r="H97" s="11">
        <f>VLOOKUP(A97,'Medical Examinations'!$A$1:$J$2336,7,FALSE)</f>
        <v>1</v>
      </c>
      <c r="I97" s="11" t="str">
        <f>VLOOKUP(A97,'Medical Examinations'!$A$1:$J$2336,8,FALSE)</f>
        <v>Yes</v>
      </c>
      <c r="J97" s="11" t="str">
        <f>VLOOKUP(A97,'Medical Examinations'!$A$1:$J$2336,9,FALSE)</f>
        <v>OBESITY</v>
      </c>
      <c r="K97" s="11" t="str">
        <f>VLOOKUP(A97,'Medical Examinations'!$A$1:$J$2336,10,FALSE)</f>
        <v>DIABETES</v>
      </c>
      <c r="L97" t="str">
        <f>VLOOKUP(A97,'Hospitalisation Details'!$A$2:$M$2344,4,FALSE)</f>
        <v>10-7-1975</v>
      </c>
      <c r="M97">
        <f>VLOOKUP(A97,'Hospitalisation Details'!$A$2:$M$2344,10,FALSE)</f>
        <v>40590.550000000003</v>
      </c>
      <c r="N97" t="str">
        <f>VLOOKUP(A97,'Hospitalisation Details'!$A$2:$M$2344,11,FALSE)</f>
        <v>tier - 1</v>
      </c>
      <c r="O97" t="str">
        <f>VLOOKUP(A97,'Hospitalisation Details'!$A$2:$M$2344,12,FALSE)</f>
        <v>tier - 3</v>
      </c>
      <c r="P97" t="str">
        <f>VLOOKUP(A97,'Hospitalisation Details'!$A$2:$M$2344,13,FALSE)</f>
        <v>R1012</v>
      </c>
      <c r="Q97" s="11">
        <f>VLOOKUP(A97,'Hospitalisation Details'!$A$2:$M$2344,8,FALSE)</f>
        <v>47</v>
      </c>
    </row>
    <row r="98" spans="1:17" ht="15.75" x14ac:dyDescent="0.25">
      <c r="A98" s="1" t="s">
        <v>2275</v>
      </c>
      <c r="B98" t="str">
        <f>VLOOKUP(A98,'Customer Names'!$A$1:$B$2336,2,FALSE)</f>
        <v>Van Hout</v>
      </c>
      <c r="C98" s="11">
        <f>VLOOKUP(A98,'Medical Examinations'!$A$1:$B$2336,2,FALSE)</f>
        <v>38.39</v>
      </c>
      <c r="D98" s="11">
        <f>VLOOKUP(A98,'Medical Examinations'!$A$1:$C$2336,3,FALSE)</f>
        <v>4.1100000000000003</v>
      </c>
      <c r="E98" s="11" t="str">
        <f>VLOOKUP(A98,'Medical Examinations'!$A$1:$J$2336,4,FALSE)</f>
        <v>Yes</v>
      </c>
      <c r="F98" s="11" t="str">
        <f>VLOOKUP(A98,'Medical Examinations'!$A$1:$J$2336,5,FALSE)</f>
        <v>No</v>
      </c>
      <c r="G98" s="11" t="str">
        <f>VLOOKUP(A98,'Medical Examinations'!$A$1:$J$2336,6,FALSE)</f>
        <v>No</v>
      </c>
      <c r="H98" s="11">
        <f>VLOOKUP(A98,'Medical Examinations'!$A$1:$J$2336,7,FALSE)</f>
        <v>0</v>
      </c>
      <c r="I98" s="11" t="str">
        <f>VLOOKUP(A98,'Medical Examinations'!$A$1:$J$2336,8,FALSE)</f>
        <v>Yes</v>
      </c>
      <c r="J98" s="11" t="str">
        <f>VLOOKUP(A98,'Medical Examinations'!$A$1:$J$2336,9,FALSE)</f>
        <v>OBESITY</v>
      </c>
      <c r="K98" s="11" t="str">
        <f>VLOOKUP(A98,'Medical Examinations'!$A$1:$J$2336,10,FALSE)</f>
        <v>NORMAL</v>
      </c>
      <c r="L98" t="str">
        <f>VLOOKUP(A98,'Hospitalisation Details'!$A$2:$M$2344,4,FALSE)</f>
        <v>3-11-1985</v>
      </c>
      <c r="M98">
        <f>VLOOKUP(A98,'Hospitalisation Details'!$A$2:$M$2344,10,FALSE)</f>
        <v>40419.019999999997</v>
      </c>
      <c r="N98" t="str">
        <f>VLOOKUP(A98,'Hospitalisation Details'!$A$2:$M$2344,11,FALSE)</f>
        <v>tier - 1</v>
      </c>
      <c r="O98" t="str">
        <f>VLOOKUP(A98,'Hospitalisation Details'!$A$2:$M$2344,12,FALSE)</f>
        <v>tier - 2</v>
      </c>
      <c r="P98" t="str">
        <f>VLOOKUP(A98,'Hospitalisation Details'!$A$2:$M$2344,13,FALSE)</f>
        <v>R1013</v>
      </c>
      <c r="Q98" s="11">
        <f>VLOOKUP(A98,'Hospitalisation Details'!$A$2:$M$2344,8,FALSE)</f>
        <v>37</v>
      </c>
    </row>
    <row r="99" spans="1:17" ht="15.75" x14ac:dyDescent="0.25">
      <c r="A99" s="1" t="s">
        <v>2274</v>
      </c>
      <c r="B99" t="str">
        <f>VLOOKUP(A99,'Customer Names'!$A$1:$B$2336,2,FALSE)</f>
        <v>Ramsey</v>
      </c>
      <c r="C99" s="11">
        <f>VLOOKUP(A99,'Medical Examinations'!$A$1:$B$2336,2,FALSE)</f>
        <v>44.34</v>
      </c>
      <c r="D99" s="11">
        <f>VLOOKUP(A99,'Medical Examinations'!$A$1:$C$2336,3,FALSE)</f>
        <v>4.0199999999999996</v>
      </c>
      <c r="E99" s="11" t="str">
        <f>VLOOKUP(A99,'Medical Examinations'!$A$1:$J$2336,4,FALSE)</f>
        <v>Yes</v>
      </c>
      <c r="F99" s="11" t="str">
        <f>VLOOKUP(A99,'Medical Examinations'!$A$1:$J$2336,5,FALSE)</f>
        <v>No</v>
      </c>
      <c r="G99" s="11" t="str">
        <f>VLOOKUP(A99,'Medical Examinations'!$A$1:$J$2336,6,FALSE)</f>
        <v>No</v>
      </c>
      <c r="H99" s="11">
        <f>VLOOKUP(A99,'Medical Examinations'!$A$1:$J$2336,7,FALSE)</f>
        <v>2</v>
      </c>
      <c r="I99" s="11" t="str">
        <f>VLOOKUP(A99,'Medical Examinations'!$A$1:$J$2336,8,FALSE)</f>
        <v>Yes</v>
      </c>
      <c r="J99" s="11" t="str">
        <f>VLOOKUP(A99,'Medical Examinations'!$A$1:$J$2336,9,FALSE)</f>
        <v>OBESITY</v>
      </c>
      <c r="K99" s="11" t="str">
        <f>VLOOKUP(A99,'Medical Examinations'!$A$1:$J$2336,10,FALSE)</f>
        <v>NORMAL</v>
      </c>
      <c r="L99" t="str">
        <f>VLOOKUP(A99,'Hospitalisation Details'!$A$2:$M$2344,4,FALSE)</f>
        <v>12-8-1966</v>
      </c>
      <c r="M99">
        <f>VLOOKUP(A99,'Hospitalisation Details'!$A$2:$M$2344,10,FALSE)</f>
        <v>40373.74</v>
      </c>
      <c r="N99" t="str">
        <f>VLOOKUP(A99,'Hospitalisation Details'!$A$2:$M$2344,11,FALSE)</f>
        <v>tier - 1</v>
      </c>
      <c r="O99" t="str">
        <f>VLOOKUP(A99,'Hospitalisation Details'!$A$2:$M$2344,12,FALSE)</f>
        <v>tier - 3</v>
      </c>
      <c r="P99" t="str">
        <f>VLOOKUP(A99,'Hospitalisation Details'!$A$2:$M$2344,13,FALSE)</f>
        <v>R1011</v>
      </c>
      <c r="Q99" s="11">
        <f>VLOOKUP(A99,'Hospitalisation Details'!$A$2:$M$2344,8,FALSE)</f>
        <v>56</v>
      </c>
    </row>
    <row r="100" spans="1:17" ht="15.75" x14ac:dyDescent="0.25">
      <c r="A100" s="1" t="s">
        <v>2273</v>
      </c>
      <c r="B100" t="str">
        <f>VLOOKUP(A100,'Customer Names'!$A$1:$B$2336,2,FALSE)</f>
        <v>Gage</v>
      </c>
      <c r="C100" s="11">
        <f>VLOOKUP(A100,'Medical Examinations'!$A$1:$B$2336,2,FALSE)</f>
        <v>41.51</v>
      </c>
      <c r="D100" s="11">
        <f>VLOOKUP(A100,'Medical Examinations'!$A$1:$C$2336,3,FALSE)</f>
        <v>6.92</v>
      </c>
      <c r="E100" s="11" t="str">
        <f>VLOOKUP(A100,'Medical Examinations'!$A$1:$J$2336,4,FALSE)</f>
        <v>No</v>
      </c>
      <c r="F100" s="11" t="str">
        <f>VLOOKUP(A100,'Medical Examinations'!$A$1:$J$2336,5,FALSE)</f>
        <v>No</v>
      </c>
      <c r="G100" s="11" t="str">
        <f>VLOOKUP(A100,'Medical Examinations'!$A$1:$J$2336,6,FALSE)</f>
        <v>No</v>
      </c>
      <c r="H100" s="11">
        <f>VLOOKUP(A100,'Medical Examinations'!$A$1:$J$2336,7,FALSE)</f>
        <v>0</v>
      </c>
      <c r="I100" s="11" t="str">
        <f>VLOOKUP(A100,'Medical Examinations'!$A$1:$J$2336,8,FALSE)</f>
        <v>Yes</v>
      </c>
      <c r="J100" s="11" t="str">
        <f>VLOOKUP(A100,'Medical Examinations'!$A$1:$J$2336,9,FALSE)</f>
        <v>OBESITY</v>
      </c>
      <c r="K100" s="11" t="str">
        <f>VLOOKUP(A100,'Medical Examinations'!$A$1:$J$2336,10,FALSE)</f>
        <v>DIABETES</v>
      </c>
      <c r="L100" t="str">
        <f>VLOOKUP(A100,'Hospitalisation Details'!$A$2:$M$2344,4,FALSE)</f>
        <v>4-9-1962</v>
      </c>
      <c r="M100">
        <f>VLOOKUP(A100,'Hospitalisation Details'!$A$2:$M$2344,10,FALSE)</f>
        <v>40309.93</v>
      </c>
      <c r="N100" t="str">
        <f>VLOOKUP(A100,'Hospitalisation Details'!$A$2:$M$2344,11,FALSE)</f>
        <v>tier - 1</v>
      </c>
      <c r="O100" t="str">
        <f>VLOOKUP(A100,'Hospitalisation Details'!$A$2:$M$2344,12,FALSE)</f>
        <v>tier - 3</v>
      </c>
      <c r="P100" t="str">
        <f>VLOOKUP(A100,'Hospitalisation Details'!$A$2:$M$2344,13,FALSE)</f>
        <v>R1011</v>
      </c>
      <c r="Q100" s="11">
        <f>VLOOKUP(A100,'Hospitalisation Details'!$A$2:$M$2344,8,FALSE)</f>
        <v>60</v>
      </c>
    </row>
    <row r="101" spans="1:17" ht="15.75" x14ac:dyDescent="0.25">
      <c r="A101" s="1" t="s">
        <v>2272</v>
      </c>
      <c r="B101" t="str">
        <f>VLOOKUP(A101,'Customer Names'!$A$1:$B$2336,2,FALSE)</f>
        <v>Gollins</v>
      </c>
      <c r="C101" s="11">
        <f>VLOOKUP(A101,'Medical Examinations'!$A$1:$B$2336,2,FALSE)</f>
        <v>48.2</v>
      </c>
      <c r="D101" s="11">
        <f>VLOOKUP(A101,'Medical Examinations'!$A$1:$C$2336,3,FALSE)</f>
        <v>4.84</v>
      </c>
      <c r="E101" s="11" t="str">
        <f>VLOOKUP(A101,'Medical Examinations'!$A$1:$J$2336,4,FALSE)</f>
        <v>No</v>
      </c>
      <c r="F101" s="11" t="str">
        <f>VLOOKUP(A101,'Medical Examinations'!$A$1:$J$2336,5,FALSE)</f>
        <v>No</v>
      </c>
      <c r="G101" s="11" t="str">
        <f>VLOOKUP(A101,'Medical Examinations'!$A$1:$J$2336,6,FALSE)</f>
        <v>No</v>
      </c>
      <c r="H101" s="11">
        <f>VLOOKUP(A101,'Medical Examinations'!$A$1:$J$2336,7,FALSE)</f>
        <v>0</v>
      </c>
      <c r="I101" s="11" t="str">
        <f>VLOOKUP(A101,'Medical Examinations'!$A$1:$J$2336,8,FALSE)</f>
        <v>Yes</v>
      </c>
      <c r="J101" s="11" t="str">
        <f>VLOOKUP(A101,'Medical Examinations'!$A$1:$J$2336,9,FALSE)</f>
        <v>OBESITY</v>
      </c>
      <c r="K101" s="11" t="str">
        <f>VLOOKUP(A101,'Medical Examinations'!$A$1:$J$2336,10,FALSE)</f>
        <v>NORMAL</v>
      </c>
      <c r="L101" t="str">
        <f>VLOOKUP(A101,'Hospitalisation Details'!$A$2:$M$2344,4,FALSE)</f>
        <v>27-6-1977</v>
      </c>
      <c r="M101">
        <f>VLOOKUP(A101,'Hospitalisation Details'!$A$2:$M$2344,10,FALSE)</f>
        <v>40284.379999999997</v>
      </c>
      <c r="N101" t="str">
        <f>VLOOKUP(A101,'Hospitalisation Details'!$A$2:$M$2344,11,FALSE)</f>
        <v>tier - 1</v>
      </c>
      <c r="O101" t="str">
        <f>VLOOKUP(A101,'Hospitalisation Details'!$A$2:$M$2344,12,FALSE)</f>
        <v>tier - 3</v>
      </c>
      <c r="P101" t="str">
        <f>VLOOKUP(A101,'Hospitalisation Details'!$A$2:$M$2344,13,FALSE)</f>
        <v>R1012</v>
      </c>
      <c r="Q101" s="11">
        <f>VLOOKUP(A101,'Hospitalisation Details'!$A$2:$M$2344,8,FALSE)</f>
        <v>45</v>
      </c>
    </row>
    <row r="102" spans="1:17" ht="15.75" x14ac:dyDescent="0.25">
      <c r="A102" s="1" t="s">
        <v>2271</v>
      </c>
      <c r="B102" t="str">
        <f>VLOOKUP(A102,'Customer Names'!$A$1:$B$2336,2,FALSE)</f>
        <v>Benestad</v>
      </c>
      <c r="C102" s="11">
        <f>VLOOKUP(A102,'Medical Examinations'!$A$1:$B$2336,2,FALSE)</f>
        <v>35.75</v>
      </c>
      <c r="D102" s="11">
        <f>VLOOKUP(A102,'Medical Examinations'!$A$1:$C$2336,3,FALSE)</f>
        <v>8</v>
      </c>
      <c r="E102" s="11" t="str">
        <f>VLOOKUP(A102,'Medical Examinations'!$A$1:$J$2336,4,FALSE)</f>
        <v>Yes</v>
      </c>
      <c r="F102" s="11" t="str">
        <f>VLOOKUP(A102,'Medical Examinations'!$A$1:$J$2336,5,FALSE)</f>
        <v>No</v>
      </c>
      <c r="G102" s="11" t="str">
        <f>VLOOKUP(A102,'Medical Examinations'!$A$1:$J$2336,6,FALSE)</f>
        <v>No</v>
      </c>
      <c r="H102" s="11">
        <f>VLOOKUP(A102,'Medical Examinations'!$A$1:$J$2336,7,FALSE)</f>
        <v>0</v>
      </c>
      <c r="I102" s="11" t="str">
        <f>VLOOKUP(A102,'Medical Examinations'!$A$1:$J$2336,8,FALSE)</f>
        <v>Yes</v>
      </c>
      <c r="J102" s="11" t="str">
        <f>VLOOKUP(A102,'Medical Examinations'!$A$1:$J$2336,9,FALSE)</f>
        <v>OBESITY</v>
      </c>
      <c r="K102" s="11" t="str">
        <f>VLOOKUP(A102,'Medical Examinations'!$A$1:$J$2336,10,FALSE)</f>
        <v>DIABETES</v>
      </c>
      <c r="L102" t="str">
        <f>VLOOKUP(A102,'Hospitalisation Details'!$A$2:$M$2344,4,FALSE)</f>
        <v>4-10-1981</v>
      </c>
      <c r="M102">
        <f>VLOOKUP(A102,'Hospitalisation Details'!$A$2:$M$2344,10,FALSE)</f>
        <v>40273.65</v>
      </c>
      <c r="N102" t="str">
        <f>VLOOKUP(A102,'Hospitalisation Details'!$A$2:$M$2344,11,FALSE)</f>
        <v>tier - 1</v>
      </c>
      <c r="O102" t="str">
        <f>VLOOKUP(A102,'Hospitalisation Details'!$A$2:$M$2344,12,FALSE)</f>
        <v>tier - 3</v>
      </c>
      <c r="P102" t="str">
        <f>VLOOKUP(A102,'Hospitalisation Details'!$A$2:$M$2344,13,FALSE)</f>
        <v>R1013</v>
      </c>
      <c r="Q102" s="11">
        <f>VLOOKUP(A102,'Hospitalisation Details'!$A$2:$M$2344,8,FALSE)</f>
        <v>41</v>
      </c>
    </row>
    <row r="103" spans="1:17" ht="15.75" x14ac:dyDescent="0.25">
      <c r="A103" s="1" t="s">
        <v>2270</v>
      </c>
      <c r="B103" t="str">
        <f>VLOOKUP(A103,'Customer Names'!$A$1:$B$2336,2,FALSE)</f>
        <v>Aviv</v>
      </c>
      <c r="C103" s="11">
        <f>VLOOKUP(A103,'Medical Examinations'!$A$1:$B$2336,2,FALSE)</f>
        <v>53.81</v>
      </c>
      <c r="D103" s="11">
        <f>VLOOKUP(A103,'Medical Examinations'!$A$1:$C$2336,3,FALSE)</f>
        <v>8.77</v>
      </c>
      <c r="E103" s="11" t="str">
        <f>VLOOKUP(A103,'Medical Examinations'!$A$1:$J$2336,4,FALSE)</f>
        <v>Yes</v>
      </c>
      <c r="F103" s="11" t="str">
        <f>VLOOKUP(A103,'Medical Examinations'!$A$1:$J$2336,5,FALSE)</f>
        <v>No</v>
      </c>
      <c r="G103" s="11" t="str">
        <f>VLOOKUP(A103,'Medical Examinations'!$A$1:$J$2336,6,FALSE)</f>
        <v>No</v>
      </c>
      <c r="H103" s="11">
        <f>VLOOKUP(A103,'Medical Examinations'!$A$1:$J$2336,7,FALSE)</f>
        <v>0</v>
      </c>
      <c r="I103" s="11" t="str">
        <f>VLOOKUP(A103,'Medical Examinations'!$A$1:$J$2336,8,FALSE)</f>
        <v>Yes</v>
      </c>
      <c r="J103" s="11" t="str">
        <f>VLOOKUP(A103,'Medical Examinations'!$A$1:$J$2336,9,FALSE)</f>
        <v>OBESITY</v>
      </c>
      <c r="K103" s="11" t="str">
        <f>VLOOKUP(A103,'Medical Examinations'!$A$1:$J$2336,10,FALSE)</f>
        <v>DIABETES</v>
      </c>
      <c r="L103" t="str">
        <f>VLOOKUP(A103,'Hospitalisation Details'!$A$2:$M$2344,4,FALSE)</f>
        <v>28-7-1981</v>
      </c>
      <c r="M103">
        <f>VLOOKUP(A103,'Hospitalisation Details'!$A$2:$M$2344,10,FALSE)</f>
        <v>40208.559999999998</v>
      </c>
      <c r="N103" t="str">
        <f>VLOOKUP(A103,'Hospitalisation Details'!$A$2:$M$2344,11,FALSE)</f>
        <v>tier - 1</v>
      </c>
      <c r="O103" t="str">
        <f>VLOOKUP(A103,'Hospitalisation Details'!$A$2:$M$2344,12,FALSE)</f>
        <v>tier - 2</v>
      </c>
      <c r="P103" t="str">
        <f>VLOOKUP(A103,'Hospitalisation Details'!$A$2:$M$2344,13,FALSE)</f>
        <v>R1011</v>
      </c>
      <c r="Q103" s="11">
        <f>VLOOKUP(A103,'Hospitalisation Details'!$A$2:$M$2344,8,FALSE)</f>
        <v>41</v>
      </c>
    </row>
    <row r="104" spans="1:17" ht="15.75" x14ac:dyDescent="0.25">
      <c r="A104" s="1" t="s">
        <v>2269</v>
      </c>
      <c r="B104" t="str">
        <f>VLOOKUP(A104,'Customer Names'!$A$1:$B$2336,2,FALSE)</f>
        <v>Burns</v>
      </c>
      <c r="C104" s="11">
        <f>VLOOKUP(A104,'Medical Examinations'!$A$1:$B$2336,2,FALSE)</f>
        <v>49.48</v>
      </c>
      <c r="D104" s="11">
        <f>VLOOKUP(A104,'Medical Examinations'!$A$1:$C$2336,3,FALSE)</f>
        <v>4.96</v>
      </c>
      <c r="E104" s="11" t="str">
        <f>VLOOKUP(A104,'Medical Examinations'!$A$1:$J$2336,4,FALSE)</f>
        <v>No</v>
      </c>
      <c r="F104" s="11" t="str">
        <f>VLOOKUP(A104,'Medical Examinations'!$A$1:$J$2336,5,FALSE)</f>
        <v>No</v>
      </c>
      <c r="G104" s="11" t="str">
        <f>VLOOKUP(A104,'Medical Examinations'!$A$1:$J$2336,6,FALSE)</f>
        <v>Yes</v>
      </c>
      <c r="H104" s="11">
        <f>VLOOKUP(A104,'Medical Examinations'!$A$1:$J$2336,7,FALSE)</f>
        <v>1</v>
      </c>
      <c r="I104" s="11" t="str">
        <f>VLOOKUP(A104,'Medical Examinations'!$A$1:$J$2336,8,FALSE)</f>
        <v>Yes</v>
      </c>
      <c r="J104" s="11" t="str">
        <f>VLOOKUP(A104,'Medical Examinations'!$A$1:$J$2336,9,FALSE)</f>
        <v>OBESITY</v>
      </c>
      <c r="K104" s="11" t="str">
        <f>VLOOKUP(A104,'Medical Examinations'!$A$1:$J$2336,10,FALSE)</f>
        <v>NORMAL</v>
      </c>
      <c r="L104" t="str">
        <f>VLOOKUP(A104,'Hospitalisation Details'!$A$2:$M$2344,4,FALSE)</f>
        <v>18-8-1979</v>
      </c>
      <c r="M104">
        <f>VLOOKUP(A104,'Hospitalisation Details'!$A$2:$M$2344,10,FALSE)</f>
        <v>40204.83</v>
      </c>
      <c r="N104" t="str">
        <f>VLOOKUP(A104,'Hospitalisation Details'!$A$2:$M$2344,11,FALSE)</f>
        <v>tier - 1</v>
      </c>
      <c r="O104" t="str">
        <f>VLOOKUP(A104,'Hospitalisation Details'!$A$2:$M$2344,12,FALSE)</f>
        <v>tier - 3</v>
      </c>
      <c r="P104" t="str">
        <f>VLOOKUP(A104,'Hospitalisation Details'!$A$2:$M$2344,13,FALSE)</f>
        <v>R1012</v>
      </c>
      <c r="Q104" s="11">
        <f>VLOOKUP(A104,'Hospitalisation Details'!$A$2:$M$2344,8,FALSE)</f>
        <v>43</v>
      </c>
    </row>
    <row r="105" spans="1:17" ht="15.75" x14ac:dyDescent="0.25">
      <c r="A105" s="1" t="s">
        <v>2268</v>
      </c>
      <c r="B105" t="str">
        <f>VLOOKUP(A105,'Customer Names'!$A$1:$B$2336,2,FALSE)</f>
        <v>Maldonado</v>
      </c>
      <c r="C105" s="11">
        <f>VLOOKUP(A105,'Medical Examinations'!$A$1:$B$2336,2,FALSE)</f>
        <v>34.1</v>
      </c>
      <c r="D105" s="11">
        <f>VLOOKUP(A105,'Medical Examinations'!$A$1:$C$2336,3,FALSE)</f>
        <v>4.43</v>
      </c>
      <c r="E105" s="11" t="str">
        <f>VLOOKUP(A105,'Medical Examinations'!$A$1:$J$2336,4,FALSE)</f>
        <v>Yes</v>
      </c>
      <c r="F105" s="11" t="str">
        <f>VLOOKUP(A105,'Medical Examinations'!$A$1:$J$2336,5,FALSE)</f>
        <v>No</v>
      </c>
      <c r="G105" s="11" t="str">
        <f>VLOOKUP(A105,'Medical Examinations'!$A$1:$J$2336,6,FALSE)</f>
        <v>No</v>
      </c>
      <c r="H105" s="11">
        <f>VLOOKUP(A105,'Medical Examinations'!$A$1:$J$2336,7,FALSE)</f>
        <v>0</v>
      </c>
      <c r="I105" s="11" t="str">
        <f>VLOOKUP(A105,'Medical Examinations'!$A$1:$J$2336,8,FALSE)</f>
        <v>Yes</v>
      </c>
      <c r="J105" s="11" t="str">
        <f>VLOOKUP(A105,'Medical Examinations'!$A$1:$J$2336,9,FALSE)</f>
        <v>OBESITY</v>
      </c>
      <c r="K105" s="11" t="str">
        <f>VLOOKUP(A105,'Medical Examinations'!$A$1:$J$2336,10,FALSE)</f>
        <v>NORMAL</v>
      </c>
      <c r="L105" t="str">
        <f>VLOOKUP(A105,'Hospitalisation Details'!$A$2:$M$2344,4,FALSE)</f>
        <v>21-10-1985</v>
      </c>
      <c r="M105">
        <f>VLOOKUP(A105,'Hospitalisation Details'!$A$2:$M$2344,10,FALSE)</f>
        <v>40182.25</v>
      </c>
      <c r="N105" t="str">
        <f>VLOOKUP(A105,'Hospitalisation Details'!$A$2:$M$2344,11,FALSE)</f>
        <v>tier - 1</v>
      </c>
      <c r="O105" t="str">
        <f>VLOOKUP(A105,'Hospitalisation Details'!$A$2:$M$2344,12,FALSE)</f>
        <v>tier - 2</v>
      </c>
      <c r="P105" t="str">
        <f>VLOOKUP(A105,'Hospitalisation Details'!$A$2:$M$2344,13,FALSE)</f>
        <v>R1011</v>
      </c>
      <c r="Q105" s="11">
        <f>VLOOKUP(A105,'Hospitalisation Details'!$A$2:$M$2344,8,FALSE)</f>
        <v>37</v>
      </c>
    </row>
    <row r="106" spans="1:17" ht="15.75" x14ac:dyDescent="0.25">
      <c r="A106" s="1" t="s">
        <v>2267</v>
      </c>
      <c r="B106" t="str">
        <f>VLOOKUP(A106,'Customer Names'!$A$1:$B$2336,2,FALSE)</f>
        <v>Yitref</v>
      </c>
      <c r="C106" s="11">
        <f>VLOOKUP(A106,'Medical Examinations'!$A$1:$B$2336,2,FALSE)</f>
        <v>35.299999999999997</v>
      </c>
      <c r="D106" s="11">
        <f>VLOOKUP(A106,'Medical Examinations'!$A$1:$C$2336,3,FALSE)</f>
        <v>5.82</v>
      </c>
      <c r="E106" s="11" t="str">
        <f>VLOOKUP(A106,'Medical Examinations'!$A$1:$J$2336,4,FALSE)</f>
        <v>Yes</v>
      </c>
      <c r="F106" s="11" t="str">
        <f>VLOOKUP(A106,'Medical Examinations'!$A$1:$J$2336,5,FALSE)</f>
        <v>No</v>
      </c>
      <c r="G106" s="11" t="str">
        <f>VLOOKUP(A106,'Medical Examinations'!$A$1:$J$2336,6,FALSE)</f>
        <v>Yes</v>
      </c>
      <c r="H106" s="11">
        <f>VLOOKUP(A106,'Medical Examinations'!$A$1:$J$2336,7,FALSE)</f>
        <v>1</v>
      </c>
      <c r="I106" s="11" t="str">
        <f>VLOOKUP(A106,'Medical Examinations'!$A$1:$J$2336,8,FALSE)</f>
        <v>Yes</v>
      </c>
      <c r="J106" s="11" t="str">
        <f>VLOOKUP(A106,'Medical Examinations'!$A$1:$J$2336,9,FALSE)</f>
        <v>OBESITY</v>
      </c>
      <c r="K106" s="11" t="str">
        <f>VLOOKUP(A106,'Medical Examinations'!$A$1:$J$2336,10,FALSE)</f>
        <v>PREDIABETES</v>
      </c>
      <c r="L106" t="str">
        <f>VLOOKUP(A106,'Hospitalisation Details'!$A$2:$M$2344,4,FALSE)</f>
        <v>14-10-1983</v>
      </c>
      <c r="M106">
        <f>VLOOKUP(A106,'Hospitalisation Details'!$A$2:$M$2344,10,FALSE)</f>
        <v>40103.89</v>
      </c>
      <c r="N106" t="str">
        <f>VLOOKUP(A106,'Hospitalisation Details'!$A$2:$M$2344,11,FALSE)</f>
        <v>tier - 1</v>
      </c>
      <c r="O106" t="str">
        <f>VLOOKUP(A106,'Hospitalisation Details'!$A$2:$M$2344,12,FALSE)</f>
        <v>tier - 2</v>
      </c>
      <c r="P106" t="str">
        <f>VLOOKUP(A106,'Hospitalisation Details'!$A$2:$M$2344,13,FALSE)</f>
        <v>R1011</v>
      </c>
      <c r="Q106" s="11">
        <f>VLOOKUP(A106,'Hospitalisation Details'!$A$2:$M$2344,8,FALSE)</f>
        <v>39</v>
      </c>
    </row>
    <row r="107" spans="1:17" ht="15.75" x14ac:dyDescent="0.25">
      <c r="A107" s="1" t="s">
        <v>2266</v>
      </c>
      <c r="B107" t="str">
        <f>VLOOKUP(A107,'Customer Names'!$A$1:$B$2336,2,FALSE)</f>
        <v>Loudon-Brown</v>
      </c>
      <c r="C107" s="11">
        <f>VLOOKUP(A107,'Medical Examinations'!$A$1:$B$2336,2,FALSE)</f>
        <v>43.83</v>
      </c>
      <c r="D107" s="11">
        <f>VLOOKUP(A107,'Medical Examinations'!$A$1:$C$2336,3,FALSE)</f>
        <v>6.03</v>
      </c>
      <c r="E107" s="11" t="str">
        <f>VLOOKUP(A107,'Medical Examinations'!$A$1:$J$2336,4,FALSE)</f>
        <v>Yes</v>
      </c>
      <c r="F107" s="11" t="str">
        <f>VLOOKUP(A107,'Medical Examinations'!$A$1:$J$2336,5,FALSE)</f>
        <v>No</v>
      </c>
      <c r="G107" s="11" t="str">
        <f>VLOOKUP(A107,'Medical Examinations'!$A$1:$J$2336,6,FALSE)</f>
        <v>No</v>
      </c>
      <c r="H107" s="11">
        <f>VLOOKUP(A107,'Medical Examinations'!$A$1:$J$2336,7,FALSE)</f>
        <v>2</v>
      </c>
      <c r="I107" s="11" t="str">
        <f>VLOOKUP(A107,'Medical Examinations'!$A$1:$J$2336,8,FALSE)</f>
        <v>Yes</v>
      </c>
      <c r="J107" s="11" t="str">
        <f>VLOOKUP(A107,'Medical Examinations'!$A$1:$J$2336,9,FALSE)</f>
        <v>OBESITY</v>
      </c>
      <c r="K107" s="11" t="str">
        <f>VLOOKUP(A107,'Medical Examinations'!$A$1:$J$2336,10,FALSE)</f>
        <v>PREDIABETES</v>
      </c>
      <c r="L107" t="str">
        <f>VLOOKUP(A107,'Hospitalisation Details'!$A$2:$M$2344,4,FALSE)</f>
        <v>12-8-1966</v>
      </c>
      <c r="M107">
        <f>VLOOKUP(A107,'Hospitalisation Details'!$A$2:$M$2344,10,FALSE)</f>
        <v>40069.440000000002</v>
      </c>
      <c r="N107" t="str">
        <f>VLOOKUP(A107,'Hospitalisation Details'!$A$2:$M$2344,11,FALSE)</f>
        <v>tier - 1</v>
      </c>
      <c r="O107" t="str">
        <f>VLOOKUP(A107,'Hospitalisation Details'!$A$2:$M$2344,12,FALSE)</f>
        <v>tier - 3</v>
      </c>
      <c r="P107" t="str">
        <f>VLOOKUP(A107,'Hospitalisation Details'!$A$2:$M$2344,13,FALSE)</f>
        <v>R1011</v>
      </c>
      <c r="Q107" s="11">
        <f>VLOOKUP(A107,'Hospitalisation Details'!$A$2:$M$2344,8,FALSE)</f>
        <v>56</v>
      </c>
    </row>
    <row r="108" spans="1:17" ht="15.75" x14ac:dyDescent="0.25">
      <c r="A108" s="1" t="s">
        <v>2265</v>
      </c>
      <c r="B108" t="str">
        <f>VLOOKUP(A108,'Customer Names'!$A$1:$B$2336,2,FALSE)</f>
        <v>Sugathadasa</v>
      </c>
      <c r="C108" s="11">
        <f>VLOOKUP(A108,'Medical Examinations'!$A$1:$B$2336,2,FALSE)</f>
        <v>50.07</v>
      </c>
      <c r="D108" s="11">
        <f>VLOOKUP(A108,'Medical Examinations'!$A$1:$C$2336,3,FALSE)</f>
        <v>9.27</v>
      </c>
      <c r="E108" s="11" t="str">
        <f>VLOOKUP(A108,'Medical Examinations'!$A$1:$J$2336,4,FALSE)</f>
        <v>No</v>
      </c>
      <c r="F108" s="11" t="str">
        <f>VLOOKUP(A108,'Medical Examinations'!$A$1:$J$2336,5,FALSE)</f>
        <v>No</v>
      </c>
      <c r="G108" s="11" t="str">
        <f>VLOOKUP(A108,'Medical Examinations'!$A$1:$J$2336,6,FALSE)</f>
        <v>No</v>
      </c>
      <c r="H108" s="11">
        <f>VLOOKUP(A108,'Medical Examinations'!$A$1:$J$2336,7,FALSE)</f>
        <v>0</v>
      </c>
      <c r="I108" s="11" t="str">
        <f>VLOOKUP(A108,'Medical Examinations'!$A$1:$J$2336,8,FALSE)</f>
        <v>Yes</v>
      </c>
      <c r="J108" s="11" t="str">
        <f>VLOOKUP(A108,'Medical Examinations'!$A$1:$J$2336,9,FALSE)</f>
        <v>OBESITY</v>
      </c>
      <c r="K108" s="11" t="str">
        <f>VLOOKUP(A108,'Medical Examinations'!$A$1:$J$2336,10,FALSE)</f>
        <v>DIABETES</v>
      </c>
      <c r="L108" t="str">
        <f>VLOOKUP(A108,'Hospitalisation Details'!$A$2:$M$2344,4,FALSE)</f>
        <v>20-12-1978</v>
      </c>
      <c r="M108">
        <f>VLOOKUP(A108,'Hospitalisation Details'!$A$2:$M$2344,10,FALSE)</f>
        <v>40054.730000000003</v>
      </c>
      <c r="N108" t="str">
        <f>VLOOKUP(A108,'Hospitalisation Details'!$A$2:$M$2344,11,FALSE)</f>
        <v>tier - 1</v>
      </c>
      <c r="O108" t="str">
        <f>VLOOKUP(A108,'Hospitalisation Details'!$A$2:$M$2344,12,FALSE)</f>
        <v>tier - 3</v>
      </c>
      <c r="P108" t="str">
        <f>VLOOKUP(A108,'Hospitalisation Details'!$A$2:$M$2344,13,FALSE)</f>
        <v>R1011</v>
      </c>
      <c r="Q108" s="11">
        <f>VLOOKUP(A108,'Hospitalisation Details'!$A$2:$M$2344,8,FALSE)</f>
        <v>44</v>
      </c>
    </row>
    <row r="109" spans="1:17" ht="15.75" x14ac:dyDescent="0.25">
      <c r="A109" s="1" t="s">
        <v>2264</v>
      </c>
      <c r="B109" t="str">
        <f>VLOOKUP(A109,'Customer Names'!$A$1:$B$2336,2,FALSE)</f>
        <v>Ganley</v>
      </c>
      <c r="C109" s="11">
        <f>VLOOKUP(A109,'Medical Examinations'!$A$1:$B$2336,2,FALSE)</f>
        <v>32.774999999999999</v>
      </c>
      <c r="D109" s="11">
        <f>VLOOKUP(A109,'Medical Examinations'!$A$1:$C$2336,3,FALSE)</f>
        <v>5.53</v>
      </c>
      <c r="E109" s="11" t="str">
        <f>VLOOKUP(A109,'Medical Examinations'!$A$1:$J$2336,4,FALSE)</f>
        <v>No</v>
      </c>
      <c r="F109" s="11" t="str">
        <f>VLOOKUP(A109,'Medical Examinations'!$A$1:$J$2336,5,FALSE)</f>
        <v>No</v>
      </c>
      <c r="G109" s="11" t="str">
        <f>VLOOKUP(A109,'Medical Examinations'!$A$1:$J$2336,6,FALSE)</f>
        <v>No</v>
      </c>
      <c r="H109" s="11">
        <f>VLOOKUP(A109,'Medical Examinations'!$A$1:$J$2336,7,FALSE)</f>
        <v>0</v>
      </c>
      <c r="I109" s="11" t="str">
        <f>VLOOKUP(A109,'Medical Examinations'!$A$1:$J$2336,8,FALSE)</f>
        <v>Yes</v>
      </c>
      <c r="J109" s="11" t="str">
        <f>VLOOKUP(A109,'Medical Examinations'!$A$1:$J$2336,9,FALSE)</f>
        <v>OBESITY</v>
      </c>
      <c r="K109" s="11" t="str">
        <f>VLOOKUP(A109,'Medical Examinations'!$A$1:$J$2336,10,FALSE)</f>
        <v>NORMAL</v>
      </c>
      <c r="L109" t="str">
        <f>VLOOKUP(A109,'Hospitalisation Details'!$A$2:$M$2344,4,FALSE)</f>
        <v>25-12-1982</v>
      </c>
      <c r="M109">
        <f>VLOOKUP(A109,'Hospitalisation Details'!$A$2:$M$2344,10,FALSE)</f>
        <v>40003.33</v>
      </c>
      <c r="N109" t="str">
        <f>VLOOKUP(A109,'Hospitalisation Details'!$A$2:$M$2344,11,FALSE)</f>
        <v>tier - 1</v>
      </c>
      <c r="O109" t="str">
        <f>VLOOKUP(A109,'Hospitalisation Details'!$A$2:$M$2344,12,FALSE)</f>
        <v>tier - 1</v>
      </c>
      <c r="P109" t="str">
        <f>VLOOKUP(A109,'Hospitalisation Details'!$A$2:$M$2344,13,FALSE)</f>
        <v>R1012</v>
      </c>
      <c r="Q109" s="11">
        <f>VLOOKUP(A109,'Hospitalisation Details'!$A$2:$M$2344,8,FALSE)</f>
        <v>40</v>
      </c>
    </row>
    <row r="110" spans="1:17" ht="15.75" x14ac:dyDescent="0.25">
      <c r="A110" s="1" t="s">
        <v>2263</v>
      </c>
      <c r="B110" t="str">
        <f>VLOOKUP(A110,'Customer Names'!$A$1:$B$2336,2,FALSE)</f>
        <v>Potter</v>
      </c>
      <c r="C110" s="11">
        <f>VLOOKUP(A110,'Medical Examinations'!$A$1:$B$2336,2,FALSE)</f>
        <v>34.104999999999997</v>
      </c>
      <c r="D110" s="11">
        <f>VLOOKUP(A110,'Medical Examinations'!$A$1:$C$2336,3,FALSE)</f>
        <v>5.07</v>
      </c>
      <c r="E110" s="11" t="str">
        <f>VLOOKUP(A110,'Medical Examinations'!$A$1:$J$2336,4,FALSE)</f>
        <v>No</v>
      </c>
      <c r="F110" s="11" t="str">
        <f>VLOOKUP(A110,'Medical Examinations'!$A$1:$J$2336,5,FALSE)</f>
        <v>No</v>
      </c>
      <c r="G110" s="11" t="str">
        <f>VLOOKUP(A110,'Medical Examinations'!$A$1:$J$2336,6,FALSE)</f>
        <v>No</v>
      </c>
      <c r="H110" s="11">
        <f>VLOOKUP(A110,'Medical Examinations'!$A$1:$J$2336,7,FALSE)</f>
        <v>1</v>
      </c>
      <c r="I110" s="11" t="str">
        <f>VLOOKUP(A110,'Medical Examinations'!$A$1:$J$2336,8,FALSE)</f>
        <v>Yes</v>
      </c>
      <c r="J110" s="11" t="str">
        <f>VLOOKUP(A110,'Medical Examinations'!$A$1:$J$2336,9,FALSE)</f>
        <v>OBESITY</v>
      </c>
      <c r="K110" s="11" t="str">
        <f>VLOOKUP(A110,'Medical Examinations'!$A$1:$J$2336,10,FALSE)</f>
        <v>NORMAL</v>
      </c>
      <c r="L110" t="str">
        <f>VLOOKUP(A110,'Hospitalisation Details'!$A$2:$M$2344,4,FALSE)</f>
        <v>8-8-1987</v>
      </c>
      <c r="M110">
        <f>VLOOKUP(A110,'Hospitalisation Details'!$A$2:$M$2344,10,FALSE)</f>
        <v>39983.43</v>
      </c>
      <c r="N110" t="str">
        <f>VLOOKUP(A110,'Hospitalisation Details'!$A$2:$M$2344,11,FALSE)</f>
        <v>tier - 2</v>
      </c>
      <c r="O110" t="str">
        <f>VLOOKUP(A110,'Hospitalisation Details'!$A$2:$M$2344,12,FALSE)</f>
        <v>tier - 3</v>
      </c>
      <c r="P110" t="str">
        <f>VLOOKUP(A110,'Hospitalisation Details'!$A$2:$M$2344,13,FALSE)</f>
        <v>R1012</v>
      </c>
      <c r="Q110" s="11">
        <f>VLOOKUP(A110,'Hospitalisation Details'!$A$2:$M$2344,8,FALSE)</f>
        <v>35</v>
      </c>
    </row>
    <row r="111" spans="1:17" ht="15.75" x14ac:dyDescent="0.25">
      <c r="A111" s="1" t="s">
        <v>2262</v>
      </c>
      <c r="B111" t="str">
        <f>VLOOKUP(A111,'Customer Names'!$A$1:$B$2336,2,FALSE)</f>
        <v>Rasmussen</v>
      </c>
      <c r="C111" s="11">
        <f>VLOOKUP(A111,'Medical Examinations'!$A$1:$B$2336,2,FALSE)</f>
        <v>48.93</v>
      </c>
      <c r="D111" s="11">
        <f>VLOOKUP(A111,'Medical Examinations'!$A$1:$C$2336,3,FALSE)</f>
        <v>11.17</v>
      </c>
      <c r="E111" s="11" t="str">
        <f>VLOOKUP(A111,'Medical Examinations'!$A$1:$J$2336,4,FALSE)</f>
        <v>Yes</v>
      </c>
      <c r="F111" s="11" t="str">
        <f>VLOOKUP(A111,'Medical Examinations'!$A$1:$J$2336,5,FALSE)</f>
        <v>No</v>
      </c>
      <c r="G111" s="11" t="str">
        <f>VLOOKUP(A111,'Medical Examinations'!$A$1:$J$2336,6,FALSE)</f>
        <v>No</v>
      </c>
      <c r="H111" s="11">
        <f>VLOOKUP(A111,'Medical Examinations'!$A$1:$J$2336,7,FALSE)</f>
        <v>1</v>
      </c>
      <c r="I111" s="11" t="str">
        <f>VLOOKUP(A111,'Medical Examinations'!$A$1:$J$2336,8,FALSE)</f>
        <v>Yes</v>
      </c>
      <c r="J111" s="11" t="str">
        <f>VLOOKUP(A111,'Medical Examinations'!$A$1:$J$2336,9,FALSE)</f>
        <v>OBESITY</v>
      </c>
      <c r="K111" s="11" t="str">
        <f>VLOOKUP(A111,'Medical Examinations'!$A$1:$J$2336,10,FALSE)</f>
        <v>DIABETES</v>
      </c>
      <c r="L111" t="str">
        <f>VLOOKUP(A111,'Hospitalisation Details'!$A$2:$M$2344,4,FALSE)</f>
        <v>2-12-1975</v>
      </c>
      <c r="M111">
        <f>VLOOKUP(A111,'Hospitalisation Details'!$A$2:$M$2344,10,FALSE)</f>
        <v>39963.120000000003</v>
      </c>
      <c r="N111" t="str">
        <f>VLOOKUP(A111,'Hospitalisation Details'!$A$2:$M$2344,11,FALSE)</f>
        <v>tier - 2</v>
      </c>
      <c r="O111" t="str">
        <f>VLOOKUP(A111,'Hospitalisation Details'!$A$2:$M$2344,12,FALSE)</f>
        <v>tier - 2</v>
      </c>
      <c r="P111" t="str">
        <f>VLOOKUP(A111,'Hospitalisation Details'!$A$2:$M$2344,13,FALSE)</f>
        <v>R1011</v>
      </c>
      <c r="Q111" s="11">
        <f>VLOOKUP(A111,'Hospitalisation Details'!$A$2:$M$2344,8,FALSE)</f>
        <v>47</v>
      </c>
    </row>
    <row r="112" spans="1:17" ht="15.75" x14ac:dyDescent="0.25">
      <c r="A112" s="1" t="s">
        <v>2261</v>
      </c>
      <c r="B112" t="str">
        <f>VLOOKUP(A112,'Customer Names'!$A$1:$B$2336,2,FALSE)</f>
        <v>Robinson</v>
      </c>
      <c r="C112" s="11">
        <f>VLOOKUP(A112,'Medical Examinations'!$A$1:$B$2336,2,FALSE)</f>
        <v>37.07</v>
      </c>
      <c r="D112" s="11">
        <f>VLOOKUP(A112,'Medical Examinations'!$A$1:$C$2336,3,FALSE)</f>
        <v>6.14</v>
      </c>
      <c r="E112" s="11" t="str">
        <f>VLOOKUP(A112,'Medical Examinations'!$A$1:$J$2336,4,FALSE)</f>
        <v>Yes</v>
      </c>
      <c r="F112" s="11" t="str">
        <f>VLOOKUP(A112,'Medical Examinations'!$A$1:$J$2336,5,FALSE)</f>
        <v>No</v>
      </c>
      <c r="G112" s="11" t="str">
        <f>VLOOKUP(A112,'Medical Examinations'!$A$1:$J$2336,6,FALSE)</f>
        <v>No</v>
      </c>
      <c r="H112" s="11">
        <f>VLOOKUP(A112,'Medical Examinations'!$A$1:$J$2336,7,FALSE)</f>
        <v>0</v>
      </c>
      <c r="I112" s="11" t="str">
        <f>VLOOKUP(A112,'Medical Examinations'!$A$1:$J$2336,8,FALSE)</f>
        <v>Yes</v>
      </c>
      <c r="J112" s="11" t="str">
        <f>VLOOKUP(A112,'Medical Examinations'!$A$1:$J$2336,9,FALSE)</f>
        <v>OBESITY</v>
      </c>
      <c r="K112" s="11" t="str">
        <f>VLOOKUP(A112,'Medical Examinations'!$A$1:$J$2336,10,FALSE)</f>
        <v>PREDIABETES</v>
      </c>
      <c r="L112" t="str">
        <f>VLOOKUP(A112,'Hospitalisation Details'!$A$2:$M$2344,4,FALSE)</f>
        <v>22-8-1985</v>
      </c>
      <c r="M112">
        <f>VLOOKUP(A112,'Hospitalisation Details'!$A$2:$M$2344,10,FALSE)</f>
        <v>39871.699999999997</v>
      </c>
      <c r="N112" t="str">
        <f>VLOOKUP(A112,'Hospitalisation Details'!$A$2:$M$2344,11,FALSE)</f>
        <v>tier - 1</v>
      </c>
      <c r="O112" t="str">
        <f>VLOOKUP(A112,'Hospitalisation Details'!$A$2:$M$2344,12,FALSE)</f>
        <v>tier - 2</v>
      </c>
      <c r="P112" t="str">
        <f>VLOOKUP(A112,'Hospitalisation Details'!$A$2:$M$2344,13,FALSE)</f>
        <v>R1013</v>
      </c>
      <c r="Q112" s="11">
        <f>VLOOKUP(A112,'Hospitalisation Details'!$A$2:$M$2344,8,FALSE)</f>
        <v>37</v>
      </c>
    </row>
    <row r="113" spans="1:17" ht="15.75" x14ac:dyDescent="0.25">
      <c r="A113" s="1" t="s">
        <v>2260</v>
      </c>
      <c r="B113" t="str">
        <f>VLOOKUP(A113,'Customer Names'!$A$1:$B$2336,2,FALSE)</f>
        <v>Antonopoulos</v>
      </c>
      <c r="C113" s="11">
        <f>VLOOKUP(A113,'Medical Examinations'!$A$1:$B$2336,2,FALSE)</f>
        <v>51.51</v>
      </c>
      <c r="D113" s="11">
        <f>VLOOKUP(A113,'Medical Examinations'!$A$1:$C$2336,3,FALSE)</f>
        <v>6.26</v>
      </c>
      <c r="E113" s="11" t="str">
        <f>VLOOKUP(A113,'Medical Examinations'!$A$1:$J$2336,4,FALSE)</f>
        <v>Yes</v>
      </c>
      <c r="F113" s="11" t="str">
        <f>VLOOKUP(A113,'Medical Examinations'!$A$1:$J$2336,5,FALSE)</f>
        <v>No</v>
      </c>
      <c r="G113" s="11" t="str">
        <f>VLOOKUP(A113,'Medical Examinations'!$A$1:$J$2336,6,FALSE)</f>
        <v>Yes</v>
      </c>
      <c r="H113" s="11">
        <f>VLOOKUP(A113,'Medical Examinations'!$A$1:$J$2336,7,FALSE)</f>
        <v>1</v>
      </c>
      <c r="I113" s="11" t="str">
        <f>VLOOKUP(A113,'Medical Examinations'!$A$1:$J$2336,8,FALSE)</f>
        <v>Yes</v>
      </c>
      <c r="J113" s="11" t="str">
        <f>VLOOKUP(A113,'Medical Examinations'!$A$1:$J$2336,9,FALSE)</f>
        <v>OBESITY</v>
      </c>
      <c r="K113" s="11" t="str">
        <f>VLOOKUP(A113,'Medical Examinations'!$A$1:$J$2336,10,FALSE)</f>
        <v>PREDIABETES</v>
      </c>
      <c r="L113" t="str">
        <f>VLOOKUP(A113,'Hospitalisation Details'!$A$2:$M$2344,4,FALSE)</f>
        <v>1-6-1983</v>
      </c>
      <c r="M113">
        <f>VLOOKUP(A113,'Hospitalisation Details'!$A$2:$M$2344,10,FALSE)</f>
        <v>39865.699999999997</v>
      </c>
      <c r="N113" t="str">
        <f>VLOOKUP(A113,'Hospitalisation Details'!$A$2:$M$2344,11,FALSE)</f>
        <v>tier - 2</v>
      </c>
      <c r="O113" t="str">
        <f>VLOOKUP(A113,'Hospitalisation Details'!$A$2:$M$2344,12,FALSE)</f>
        <v>tier - 2</v>
      </c>
      <c r="P113" t="str">
        <f>VLOOKUP(A113,'Hospitalisation Details'!$A$2:$M$2344,13,FALSE)</f>
        <v>R1011</v>
      </c>
      <c r="Q113" s="11">
        <f>VLOOKUP(A113,'Hospitalisation Details'!$A$2:$M$2344,8,FALSE)</f>
        <v>40</v>
      </c>
    </row>
    <row r="114" spans="1:17" ht="15.75" x14ac:dyDescent="0.25">
      <c r="A114" s="1" t="s">
        <v>2259</v>
      </c>
      <c r="B114" t="str">
        <f>VLOOKUP(A114,'Customer Names'!$A$1:$B$2336,2,FALSE)</f>
        <v>Groner</v>
      </c>
      <c r="C114" s="11">
        <f>VLOOKUP(A114,'Medical Examinations'!$A$1:$B$2336,2,FALSE)</f>
        <v>34.799999999999997</v>
      </c>
      <c r="D114" s="11">
        <f>VLOOKUP(A114,'Medical Examinations'!$A$1:$C$2336,3,FALSE)</f>
        <v>4.72</v>
      </c>
      <c r="E114" s="11" t="str">
        <f>VLOOKUP(A114,'Medical Examinations'!$A$1:$J$2336,4,FALSE)</f>
        <v>Yes</v>
      </c>
      <c r="F114" s="11" t="str">
        <f>VLOOKUP(A114,'Medical Examinations'!$A$1:$J$2336,5,FALSE)</f>
        <v>No</v>
      </c>
      <c r="G114" s="11" t="str">
        <f>VLOOKUP(A114,'Medical Examinations'!$A$1:$J$2336,6,FALSE)</f>
        <v>No</v>
      </c>
      <c r="H114" s="11">
        <f>VLOOKUP(A114,'Medical Examinations'!$A$1:$J$2336,7,FALSE)</f>
        <v>0</v>
      </c>
      <c r="I114" s="11" t="str">
        <f>VLOOKUP(A114,'Medical Examinations'!$A$1:$J$2336,8,FALSE)</f>
        <v>Yes</v>
      </c>
      <c r="J114" s="11" t="str">
        <f>VLOOKUP(A114,'Medical Examinations'!$A$1:$J$2336,9,FALSE)</f>
        <v>OBESITY</v>
      </c>
      <c r="K114" s="11" t="str">
        <f>VLOOKUP(A114,'Medical Examinations'!$A$1:$J$2336,10,FALSE)</f>
        <v>NORMAL</v>
      </c>
      <c r="L114" t="str">
        <f>VLOOKUP(A114,'Hospitalisation Details'!$A$2:$M$2344,4,FALSE)</f>
        <v>17-7-1985</v>
      </c>
      <c r="M114">
        <f>VLOOKUP(A114,'Hospitalisation Details'!$A$2:$M$2344,10,FALSE)</f>
        <v>39836.519999999997</v>
      </c>
      <c r="N114" t="str">
        <f>VLOOKUP(A114,'Hospitalisation Details'!$A$2:$M$2344,11,FALSE)</f>
        <v>tier - 2</v>
      </c>
      <c r="O114" t="str">
        <f>VLOOKUP(A114,'Hospitalisation Details'!$A$2:$M$2344,12,FALSE)</f>
        <v>tier - 1</v>
      </c>
      <c r="P114" t="str">
        <f>VLOOKUP(A114,'Hospitalisation Details'!$A$2:$M$2344,13,FALSE)</f>
        <v>R1011</v>
      </c>
      <c r="Q114" s="11">
        <f>VLOOKUP(A114,'Hospitalisation Details'!$A$2:$M$2344,8,FALSE)</f>
        <v>37</v>
      </c>
    </row>
    <row r="115" spans="1:17" ht="15.75" x14ac:dyDescent="0.25">
      <c r="A115" s="1" t="s">
        <v>2258</v>
      </c>
      <c r="B115" t="str">
        <f>VLOOKUP(A115,'Customer Names'!$A$1:$B$2336,2,FALSE)</f>
        <v>Zywicki</v>
      </c>
      <c r="C115" s="11">
        <f>VLOOKUP(A115,'Medical Examinations'!$A$1:$B$2336,2,FALSE)</f>
        <v>36.67</v>
      </c>
      <c r="D115" s="11">
        <f>VLOOKUP(A115,'Medical Examinations'!$A$1:$C$2336,3,FALSE)</f>
        <v>5.18</v>
      </c>
      <c r="E115" s="11" t="str">
        <f>VLOOKUP(A115,'Medical Examinations'!$A$1:$J$2336,4,FALSE)</f>
        <v>No</v>
      </c>
      <c r="F115" s="11" t="str">
        <f>VLOOKUP(A115,'Medical Examinations'!$A$1:$J$2336,5,FALSE)</f>
        <v>No</v>
      </c>
      <c r="G115" s="11" t="str">
        <f>VLOOKUP(A115,'Medical Examinations'!$A$1:$J$2336,6,FALSE)</f>
        <v>No</v>
      </c>
      <c r="H115" s="11">
        <f>VLOOKUP(A115,'Medical Examinations'!$A$1:$J$2336,7,FALSE)</f>
        <v>1</v>
      </c>
      <c r="I115" s="11" t="str">
        <f>VLOOKUP(A115,'Medical Examinations'!$A$1:$J$2336,8,FALSE)</f>
        <v>Yes</v>
      </c>
      <c r="J115" s="11" t="str">
        <f>VLOOKUP(A115,'Medical Examinations'!$A$1:$J$2336,9,FALSE)</f>
        <v>OBESITY</v>
      </c>
      <c r="K115" s="11" t="str">
        <f>VLOOKUP(A115,'Medical Examinations'!$A$1:$J$2336,10,FALSE)</f>
        <v>NORMAL</v>
      </c>
      <c r="L115" t="str">
        <f>VLOOKUP(A115,'Hospitalisation Details'!$A$2:$M$2344,4,FALSE)</f>
        <v>24-7-1987</v>
      </c>
      <c r="M115">
        <f>VLOOKUP(A115,'Hospitalisation Details'!$A$2:$M$2344,10,FALSE)</f>
        <v>39774.28</v>
      </c>
      <c r="N115" t="str">
        <f>VLOOKUP(A115,'Hospitalisation Details'!$A$2:$M$2344,11,FALSE)</f>
        <v>tier - 1</v>
      </c>
      <c r="O115" t="str">
        <f>VLOOKUP(A115,'Hospitalisation Details'!$A$2:$M$2344,12,FALSE)</f>
        <v>tier - 1</v>
      </c>
      <c r="P115" t="str">
        <f>VLOOKUP(A115,'Hospitalisation Details'!$A$2:$M$2344,13,FALSE)</f>
        <v>R1014</v>
      </c>
      <c r="Q115" s="11">
        <f>VLOOKUP(A115,'Hospitalisation Details'!$A$2:$M$2344,8,FALSE)</f>
        <v>35</v>
      </c>
    </row>
    <row r="116" spans="1:17" ht="15.75" x14ac:dyDescent="0.25">
      <c r="A116" s="1" t="s">
        <v>2257</v>
      </c>
      <c r="B116" t="str">
        <f>VLOOKUP(A116,'Customer Names'!$A$1:$B$2336,2,FALSE)</f>
        <v>Cardinal</v>
      </c>
      <c r="C116" s="11">
        <f>VLOOKUP(A116,'Medical Examinations'!$A$1:$B$2336,2,FALSE)</f>
        <v>30.9</v>
      </c>
      <c r="D116" s="11">
        <f>VLOOKUP(A116,'Medical Examinations'!$A$1:$C$2336,3,FALSE)</f>
        <v>9.4</v>
      </c>
      <c r="E116" s="11" t="str">
        <f>VLOOKUP(A116,'Medical Examinations'!$A$1:$J$2336,4,FALSE)</f>
        <v>No</v>
      </c>
      <c r="F116" s="11" t="str">
        <f>VLOOKUP(A116,'Medical Examinations'!$A$1:$J$2336,5,FALSE)</f>
        <v>No</v>
      </c>
      <c r="G116" s="11" t="str">
        <f>VLOOKUP(A116,'Medical Examinations'!$A$1:$J$2336,6,FALSE)</f>
        <v>No</v>
      </c>
      <c r="H116" s="11">
        <f>VLOOKUP(A116,'Medical Examinations'!$A$1:$J$2336,7,FALSE)</f>
        <v>2</v>
      </c>
      <c r="I116" s="11" t="str">
        <f>VLOOKUP(A116,'Medical Examinations'!$A$1:$J$2336,8,FALSE)</f>
        <v>Yes</v>
      </c>
      <c r="J116" s="11" t="str">
        <f>VLOOKUP(A116,'Medical Examinations'!$A$1:$J$2336,9,FALSE)</f>
        <v>OBESITY</v>
      </c>
      <c r="K116" s="11" t="str">
        <f>VLOOKUP(A116,'Medical Examinations'!$A$1:$J$2336,10,FALSE)</f>
        <v>DIABETES</v>
      </c>
      <c r="L116" t="str">
        <f>VLOOKUP(A116,'Hospitalisation Details'!$A$2:$M$2344,4,FALSE)</f>
        <v>17-12-1973</v>
      </c>
      <c r="M116">
        <f>VLOOKUP(A116,'Hospitalisation Details'!$A$2:$M$2344,10,FALSE)</f>
        <v>39727.61</v>
      </c>
      <c r="N116" t="str">
        <f>VLOOKUP(A116,'Hospitalisation Details'!$A$2:$M$2344,11,FALSE)</f>
        <v>tier - 1</v>
      </c>
      <c r="O116" t="str">
        <f>VLOOKUP(A116,'Hospitalisation Details'!$A$2:$M$2344,12,FALSE)</f>
        <v>tier - 2</v>
      </c>
      <c r="P116" t="str">
        <f>VLOOKUP(A116,'Hospitalisation Details'!$A$2:$M$2344,13,FALSE)</f>
        <v>R1011</v>
      </c>
      <c r="Q116" s="11">
        <f>VLOOKUP(A116,'Hospitalisation Details'!$A$2:$M$2344,8,FALSE)</f>
        <v>49</v>
      </c>
    </row>
    <row r="117" spans="1:17" ht="15.75" x14ac:dyDescent="0.25">
      <c r="A117" s="1" t="s">
        <v>2256</v>
      </c>
      <c r="B117" t="str">
        <f>VLOOKUP(A117,'Customer Names'!$A$1:$B$2336,2,FALSE)</f>
        <v>Alleman</v>
      </c>
      <c r="C117" s="11">
        <f>VLOOKUP(A117,'Medical Examinations'!$A$1:$B$2336,2,FALSE)</f>
        <v>30.495000000000001</v>
      </c>
      <c r="D117" s="11">
        <f>VLOOKUP(A117,'Medical Examinations'!$A$1:$C$2336,3,FALSE)</f>
        <v>6.29</v>
      </c>
      <c r="E117" s="11" t="str">
        <f>VLOOKUP(A117,'Medical Examinations'!$A$1:$J$2336,4,FALSE)</f>
        <v>No</v>
      </c>
      <c r="F117" s="11" t="str">
        <f>VLOOKUP(A117,'Medical Examinations'!$A$1:$J$2336,5,FALSE)</f>
        <v>No</v>
      </c>
      <c r="G117" s="11" t="str">
        <f>VLOOKUP(A117,'Medical Examinations'!$A$1:$J$2336,6,FALSE)</f>
        <v>No</v>
      </c>
      <c r="H117" s="11">
        <f>VLOOKUP(A117,'Medical Examinations'!$A$1:$J$2336,7,FALSE)</f>
        <v>0</v>
      </c>
      <c r="I117" s="11" t="str">
        <f>VLOOKUP(A117,'Medical Examinations'!$A$1:$J$2336,8,FALSE)</f>
        <v>Yes</v>
      </c>
      <c r="J117" s="11" t="str">
        <f>VLOOKUP(A117,'Medical Examinations'!$A$1:$J$2336,9,FALSE)</f>
        <v>OBESITY</v>
      </c>
      <c r="K117" s="11" t="str">
        <f>VLOOKUP(A117,'Medical Examinations'!$A$1:$J$2336,10,FALSE)</f>
        <v>PREDIABETES</v>
      </c>
      <c r="L117" t="str">
        <f>VLOOKUP(A117,'Hospitalisation Details'!$A$2:$M$2344,4,FALSE)</f>
        <v>12-8-1977</v>
      </c>
      <c r="M117">
        <f>VLOOKUP(A117,'Hospitalisation Details'!$A$2:$M$2344,10,FALSE)</f>
        <v>39725.519999999997</v>
      </c>
      <c r="N117" t="str">
        <f>VLOOKUP(A117,'Hospitalisation Details'!$A$2:$M$2344,11,FALSE)</f>
        <v>tier - 2</v>
      </c>
      <c r="O117" t="str">
        <f>VLOOKUP(A117,'Hospitalisation Details'!$A$2:$M$2344,12,FALSE)</f>
        <v>tier - 1</v>
      </c>
      <c r="P117" t="str">
        <f>VLOOKUP(A117,'Hospitalisation Details'!$A$2:$M$2344,13,FALSE)</f>
        <v>R1012</v>
      </c>
      <c r="Q117" s="11">
        <f>VLOOKUP(A117,'Hospitalisation Details'!$A$2:$M$2344,8,FALSE)</f>
        <v>45</v>
      </c>
    </row>
    <row r="118" spans="1:17" ht="15.75" x14ac:dyDescent="0.25">
      <c r="A118" s="1" t="s">
        <v>2255</v>
      </c>
      <c r="B118" t="str">
        <f>VLOOKUP(A118,'Customer Names'!$A$1:$B$2336,2,FALSE)</f>
        <v>Stroffolino</v>
      </c>
      <c r="C118" s="11">
        <f>VLOOKUP(A118,'Medical Examinations'!$A$1:$B$2336,2,FALSE)</f>
        <v>44.88</v>
      </c>
      <c r="D118" s="11">
        <f>VLOOKUP(A118,'Medical Examinations'!$A$1:$C$2336,3,FALSE)</f>
        <v>6.04</v>
      </c>
      <c r="E118" s="11" t="str">
        <f>VLOOKUP(A118,'Medical Examinations'!$A$1:$J$2336,4,FALSE)</f>
        <v>No</v>
      </c>
      <c r="F118" s="11" t="str">
        <f>VLOOKUP(A118,'Medical Examinations'!$A$1:$J$2336,5,FALSE)</f>
        <v>No</v>
      </c>
      <c r="G118" s="11" t="str">
        <f>VLOOKUP(A118,'Medical Examinations'!$A$1:$J$2336,6,FALSE)</f>
        <v>Yes</v>
      </c>
      <c r="H118" s="11">
        <f>VLOOKUP(A118,'Medical Examinations'!$A$1:$J$2336,7,FALSE)</f>
        <v>1</v>
      </c>
      <c r="I118" s="11" t="str">
        <f>VLOOKUP(A118,'Medical Examinations'!$A$1:$J$2336,8,FALSE)</f>
        <v>Yes</v>
      </c>
      <c r="J118" s="11" t="str">
        <f>VLOOKUP(A118,'Medical Examinations'!$A$1:$J$2336,9,FALSE)</f>
        <v>OBESITY</v>
      </c>
      <c r="K118" s="11" t="str">
        <f>VLOOKUP(A118,'Medical Examinations'!$A$1:$J$2336,10,FALSE)</f>
        <v>PREDIABETES</v>
      </c>
      <c r="L118" t="str">
        <f>VLOOKUP(A118,'Hospitalisation Details'!$A$2:$M$2344,4,FALSE)</f>
        <v>16-7-2003</v>
      </c>
      <c r="M118">
        <f>VLOOKUP(A118,'Hospitalisation Details'!$A$2:$M$2344,10,FALSE)</f>
        <v>39722.75</v>
      </c>
      <c r="N118" t="str">
        <f>VLOOKUP(A118,'Hospitalisation Details'!$A$2:$M$2344,11,FALSE)</f>
        <v>tier - 1</v>
      </c>
      <c r="O118" t="str">
        <f>VLOOKUP(A118,'Hospitalisation Details'!$A$2:$M$2344,12,FALSE)</f>
        <v>tier - 1</v>
      </c>
      <c r="P118" t="str">
        <f>VLOOKUP(A118,'Hospitalisation Details'!$A$2:$M$2344,13,FALSE)</f>
        <v>R1013</v>
      </c>
      <c r="Q118" s="11">
        <f>VLOOKUP(A118,'Hospitalisation Details'!$A$2:$M$2344,8,FALSE)</f>
        <v>19</v>
      </c>
    </row>
    <row r="119" spans="1:17" ht="15.75" x14ac:dyDescent="0.25">
      <c r="A119" s="1" t="s">
        <v>2254</v>
      </c>
      <c r="B119" t="str">
        <f>VLOOKUP(A119,'Customer Names'!$A$1:$B$2336,2,FALSE)</f>
        <v>Clubb</v>
      </c>
      <c r="C119" s="11">
        <f>VLOOKUP(A119,'Medical Examinations'!$A$1:$B$2336,2,FALSE)</f>
        <v>44.32</v>
      </c>
      <c r="D119" s="11">
        <f>VLOOKUP(A119,'Medical Examinations'!$A$1:$C$2336,3,FALSE)</f>
        <v>10.55</v>
      </c>
      <c r="E119" s="11" t="str">
        <f>VLOOKUP(A119,'Medical Examinations'!$A$1:$J$2336,4,FALSE)</f>
        <v>No</v>
      </c>
      <c r="F119" s="11" t="str">
        <f>VLOOKUP(A119,'Medical Examinations'!$A$1:$J$2336,5,FALSE)</f>
        <v>No</v>
      </c>
      <c r="G119" s="11" t="str">
        <f>VLOOKUP(A119,'Medical Examinations'!$A$1:$J$2336,6,FALSE)</f>
        <v>No</v>
      </c>
      <c r="H119" s="11">
        <f>VLOOKUP(A119,'Medical Examinations'!$A$1:$J$2336,7,FALSE)</f>
        <v>0</v>
      </c>
      <c r="I119" s="11" t="str">
        <f>VLOOKUP(A119,'Medical Examinations'!$A$1:$J$2336,8,FALSE)</f>
        <v>Yes</v>
      </c>
      <c r="J119" s="11" t="str">
        <f>VLOOKUP(A119,'Medical Examinations'!$A$1:$J$2336,9,FALSE)</f>
        <v>OBESITY</v>
      </c>
      <c r="K119" s="11" t="str">
        <f>VLOOKUP(A119,'Medical Examinations'!$A$1:$J$2336,10,FALSE)</f>
        <v>DIABETES</v>
      </c>
      <c r="L119" t="str">
        <f>VLOOKUP(A119,'Hospitalisation Details'!$A$2:$M$2344,4,FALSE)</f>
        <v>29-9-1968</v>
      </c>
      <c r="M119">
        <f>VLOOKUP(A119,'Hospitalisation Details'!$A$2:$M$2344,10,FALSE)</f>
        <v>39721.93</v>
      </c>
      <c r="N119" t="str">
        <f>VLOOKUP(A119,'Hospitalisation Details'!$A$2:$M$2344,11,FALSE)</f>
        <v>tier - 2</v>
      </c>
      <c r="O119" t="str">
        <f>VLOOKUP(A119,'Hospitalisation Details'!$A$2:$M$2344,12,FALSE)</f>
        <v>tier - 2</v>
      </c>
      <c r="P119" t="str">
        <f>VLOOKUP(A119,'Hospitalisation Details'!$A$2:$M$2344,13,FALSE)</f>
        <v>R1011</v>
      </c>
      <c r="Q119" s="11">
        <f>VLOOKUP(A119,'Hospitalisation Details'!$A$2:$M$2344,8,FALSE)</f>
        <v>54</v>
      </c>
    </row>
    <row r="120" spans="1:17" ht="15.75" x14ac:dyDescent="0.25">
      <c r="A120" s="1" t="s">
        <v>2253</v>
      </c>
      <c r="B120" t="str">
        <f>VLOOKUP(A120,'Customer Names'!$A$1:$B$2336,2,FALSE)</f>
        <v>McGoogan</v>
      </c>
      <c r="C120" s="11">
        <f>VLOOKUP(A120,'Medical Examinations'!$A$1:$B$2336,2,FALSE)</f>
        <v>46.39</v>
      </c>
      <c r="D120" s="11">
        <f>VLOOKUP(A120,'Medical Examinations'!$A$1:$C$2336,3,FALSE)</f>
        <v>5.09</v>
      </c>
      <c r="E120" s="11" t="str">
        <f>VLOOKUP(A120,'Medical Examinations'!$A$1:$J$2336,4,FALSE)</f>
        <v>No</v>
      </c>
      <c r="F120" s="11" t="str">
        <f>VLOOKUP(A120,'Medical Examinations'!$A$1:$J$2336,5,FALSE)</f>
        <v>No</v>
      </c>
      <c r="G120" s="11" t="str">
        <f>VLOOKUP(A120,'Medical Examinations'!$A$1:$J$2336,6,FALSE)</f>
        <v>No</v>
      </c>
      <c r="H120" s="11">
        <f>VLOOKUP(A120,'Medical Examinations'!$A$1:$J$2336,7,FALSE)</f>
        <v>0</v>
      </c>
      <c r="I120" s="11" t="str">
        <f>VLOOKUP(A120,'Medical Examinations'!$A$1:$J$2336,8,FALSE)</f>
        <v>Yes</v>
      </c>
      <c r="J120" s="11" t="str">
        <f>VLOOKUP(A120,'Medical Examinations'!$A$1:$J$2336,9,FALSE)</f>
        <v>OBESITY</v>
      </c>
      <c r="K120" s="11" t="str">
        <f>VLOOKUP(A120,'Medical Examinations'!$A$1:$J$2336,10,FALSE)</f>
        <v>NORMAL</v>
      </c>
      <c r="L120" t="str">
        <f>VLOOKUP(A120,'Hospitalisation Details'!$A$2:$M$2344,4,FALSE)</f>
        <v>17-12-1977</v>
      </c>
      <c r="M120">
        <f>VLOOKUP(A120,'Hospitalisation Details'!$A$2:$M$2344,10,FALSE)</f>
        <v>39670.44</v>
      </c>
      <c r="N120" t="str">
        <f>VLOOKUP(A120,'Hospitalisation Details'!$A$2:$M$2344,11,FALSE)</f>
        <v>tier - 2</v>
      </c>
      <c r="O120" t="str">
        <f>VLOOKUP(A120,'Hospitalisation Details'!$A$2:$M$2344,12,FALSE)</f>
        <v>tier - 1</v>
      </c>
      <c r="P120" t="str">
        <f>VLOOKUP(A120,'Hospitalisation Details'!$A$2:$M$2344,13,FALSE)</f>
        <v>R1012</v>
      </c>
      <c r="Q120" s="11">
        <f>VLOOKUP(A120,'Hospitalisation Details'!$A$2:$M$2344,8,FALSE)</f>
        <v>45</v>
      </c>
    </row>
    <row r="121" spans="1:17" ht="15.75" x14ac:dyDescent="0.25">
      <c r="A121" s="1" t="s">
        <v>2252</v>
      </c>
      <c r="B121" t="str">
        <f>VLOOKUP(A121,'Customer Names'!$A$1:$B$2336,2,FALSE)</f>
        <v>Keflezighi</v>
      </c>
      <c r="C121" s="11">
        <f>VLOOKUP(A121,'Medical Examinations'!$A$1:$B$2336,2,FALSE)</f>
        <v>42.13</v>
      </c>
      <c r="D121" s="11">
        <f>VLOOKUP(A121,'Medical Examinations'!$A$1:$C$2336,3,FALSE)</f>
        <v>5.2</v>
      </c>
      <c r="E121" s="11" t="str">
        <f>VLOOKUP(A121,'Medical Examinations'!$A$1:$J$2336,4,FALSE)</f>
        <v>Yes</v>
      </c>
      <c r="F121" s="11" t="str">
        <f>VLOOKUP(A121,'Medical Examinations'!$A$1:$J$2336,5,FALSE)</f>
        <v>No</v>
      </c>
      <c r="G121" s="11" t="str">
        <f>VLOOKUP(A121,'Medical Examinations'!$A$1:$J$2336,6,FALSE)</f>
        <v>No</v>
      </c>
      <c r="H121" s="11">
        <f>VLOOKUP(A121,'Medical Examinations'!$A$1:$J$2336,7,FALSE)</f>
        <v>1</v>
      </c>
      <c r="I121" s="11" t="str">
        <f>VLOOKUP(A121,'Medical Examinations'!$A$1:$J$2336,8,FALSE)</f>
        <v>Yes</v>
      </c>
      <c r="J121" s="11" t="str">
        <f>VLOOKUP(A121,'Medical Examinations'!$A$1:$J$2336,9,FALSE)</f>
        <v>OBESITY</v>
      </c>
      <c r="K121" s="11" t="str">
        <f>VLOOKUP(A121,'Medical Examinations'!$A$1:$J$2336,10,FALSE)</f>
        <v>NORMAL</v>
      </c>
      <c r="L121" t="str">
        <f>VLOOKUP(A121,'Hospitalisation Details'!$A$2:$M$2344,4,FALSE)</f>
        <v>7-8-1995</v>
      </c>
      <c r="M121">
        <f>VLOOKUP(A121,'Hospitalisation Details'!$A$2:$M$2344,10,FALSE)</f>
        <v>39611.760000000002</v>
      </c>
      <c r="N121" t="str">
        <f>VLOOKUP(A121,'Hospitalisation Details'!$A$2:$M$2344,11,FALSE)</f>
        <v>tier - 1</v>
      </c>
      <c r="O121" t="str">
        <f>VLOOKUP(A121,'Hospitalisation Details'!$A$2:$M$2344,12,FALSE)</f>
        <v>tier - 3</v>
      </c>
      <c r="P121" t="str">
        <f>VLOOKUP(A121,'Hospitalisation Details'!$A$2:$M$2344,13,FALSE)</f>
        <v>R1013</v>
      </c>
      <c r="Q121" s="11">
        <f>VLOOKUP(A121,'Hospitalisation Details'!$A$2:$M$2344,8,FALSE)</f>
        <v>27</v>
      </c>
    </row>
    <row r="122" spans="1:17" ht="15.75" x14ac:dyDescent="0.25">
      <c r="A122" s="1" t="s">
        <v>2251</v>
      </c>
      <c r="B122" t="str">
        <f>VLOOKUP(A122,'Customer Names'!$A$1:$B$2336,2,FALSE)</f>
        <v>Syed</v>
      </c>
      <c r="C122" s="11">
        <f>VLOOKUP(A122,'Medical Examinations'!$A$1:$B$2336,2,FALSE)</f>
        <v>30.78</v>
      </c>
      <c r="D122" s="11">
        <f>VLOOKUP(A122,'Medical Examinations'!$A$1:$C$2336,3,FALSE)</f>
        <v>8.4499999999999993</v>
      </c>
      <c r="E122" s="11" t="str">
        <f>VLOOKUP(A122,'Medical Examinations'!$A$1:$J$2336,4,FALSE)</f>
        <v>Yes</v>
      </c>
      <c r="F122" s="11" t="str">
        <f>VLOOKUP(A122,'Medical Examinations'!$A$1:$J$2336,5,FALSE)</f>
        <v>No</v>
      </c>
      <c r="G122" s="11" t="str">
        <f>VLOOKUP(A122,'Medical Examinations'!$A$1:$J$2336,6,FALSE)</f>
        <v>No</v>
      </c>
      <c r="H122" s="11">
        <f>VLOOKUP(A122,'Medical Examinations'!$A$1:$J$2336,7,FALSE)</f>
        <v>0</v>
      </c>
      <c r="I122" s="11" t="str">
        <f>VLOOKUP(A122,'Medical Examinations'!$A$1:$J$2336,8,FALSE)</f>
        <v>Yes</v>
      </c>
      <c r="J122" s="11" t="str">
        <f>VLOOKUP(A122,'Medical Examinations'!$A$1:$J$2336,9,FALSE)</f>
        <v>OBESITY</v>
      </c>
      <c r="K122" s="11" t="str">
        <f>VLOOKUP(A122,'Medical Examinations'!$A$1:$J$2336,10,FALSE)</f>
        <v>DIABETES</v>
      </c>
      <c r="L122" t="str">
        <f>VLOOKUP(A122,'Hospitalisation Details'!$A$2:$M$2344,4,FALSE)</f>
        <v>5-7-1981</v>
      </c>
      <c r="M122">
        <f>VLOOKUP(A122,'Hospitalisation Details'!$A$2:$M$2344,10,FALSE)</f>
        <v>39597.410000000003</v>
      </c>
      <c r="N122" t="str">
        <f>VLOOKUP(A122,'Hospitalisation Details'!$A$2:$M$2344,11,FALSE)</f>
        <v>tier - 1</v>
      </c>
      <c r="O122" t="str">
        <f>VLOOKUP(A122,'Hospitalisation Details'!$A$2:$M$2344,12,FALSE)</f>
        <v>tier - 2</v>
      </c>
      <c r="P122" t="str">
        <f>VLOOKUP(A122,'Hospitalisation Details'!$A$2:$M$2344,13,FALSE)</f>
        <v>R1017</v>
      </c>
      <c r="Q122" s="11">
        <f>VLOOKUP(A122,'Hospitalisation Details'!$A$2:$M$2344,8,FALSE)</f>
        <v>41</v>
      </c>
    </row>
    <row r="123" spans="1:17" ht="15.75" x14ac:dyDescent="0.25">
      <c r="A123" s="1" t="s">
        <v>2250</v>
      </c>
      <c r="B123" t="str">
        <f>VLOOKUP(A123,'Customer Names'!$A$1:$B$2336,2,FALSE)</f>
        <v>Segal</v>
      </c>
      <c r="C123" s="11">
        <f>VLOOKUP(A123,'Medical Examinations'!$A$1:$B$2336,2,FALSE)</f>
        <v>31.35</v>
      </c>
      <c r="D123" s="11">
        <f>VLOOKUP(A123,'Medical Examinations'!$A$1:$C$2336,3,FALSE)</f>
        <v>9.5399999999999991</v>
      </c>
      <c r="E123" s="11" t="str">
        <f>VLOOKUP(A123,'Medical Examinations'!$A$1:$J$2336,4,FALSE)</f>
        <v>No</v>
      </c>
      <c r="F123" s="11" t="str">
        <f>VLOOKUP(A123,'Medical Examinations'!$A$1:$J$2336,5,FALSE)</f>
        <v>No</v>
      </c>
      <c r="G123" s="11" t="str">
        <f>VLOOKUP(A123,'Medical Examinations'!$A$1:$J$2336,6,FALSE)</f>
        <v>No</v>
      </c>
      <c r="H123" s="11">
        <f>VLOOKUP(A123,'Medical Examinations'!$A$1:$J$2336,7,FALSE)</f>
        <v>0</v>
      </c>
      <c r="I123" s="11" t="str">
        <f>VLOOKUP(A123,'Medical Examinations'!$A$1:$J$2336,8,FALSE)</f>
        <v>Yes</v>
      </c>
      <c r="J123" s="11" t="str">
        <f>VLOOKUP(A123,'Medical Examinations'!$A$1:$J$2336,9,FALSE)</f>
        <v>OBESITY</v>
      </c>
      <c r="K123" s="11" t="str">
        <f>VLOOKUP(A123,'Medical Examinations'!$A$1:$J$2336,10,FALSE)</f>
        <v>DIABETES</v>
      </c>
      <c r="L123" t="str">
        <f>VLOOKUP(A123,'Hospitalisation Details'!$A$2:$M$2344,4,FALSE)</f>
        <v>12-7-1978</v>
      </c>
      <c r="M123">
        <f>VLOOKUP(A123,'Hospitalisation Details'!$A$2:$M$2344,10,FALSE)</f>
        <v>39556.49</v>
      </c>
      <c r="N123" t="str">
        <f>VLOOKUP(A123,'Hospitalisation Details'!$A$2:$M$2344,11,FALSE)</f>
        <v>tier - 1</v>
      </c>
      <c r="O123" t="str">
        <f>VLOOKUP(A123,'Hospitalisation Details'!$A$2:$M$2344,12,FALSE)</f>
        <v>tier - 2</v>
      </c>
      <c r="P123" t="str">
        <f>VLOOKUP(A123,'Hospitalisation Details'!$A$2:$M$2344,13,FALSE)</f>
        <v>R1015</v>
      </c>
      <c r="Q123" s="11">
        <f>VLOOKUP(A123,'Hospitalisation Details'!$A$2:$M$2344,8,FALSE)</f>
        <v>44</v>
      </c>
    </row>
    <row r="124" spans="1:17" ht="15.75" x14ac:dyDescent="0.25">
      <c r="A124" s="1" t="s">
        <v>2249</v>
      </c>
      <c r="B124" t="str">
        <f>VLOOKUP(A124,'Customer Names'!$A$1:$B$2336,2,FALSE)</f>
        <v>Defranco</v>
      </c>
      <c r="C124" s="11">
        <f>VLOOKUP(A124,'Medical Examinations'!$A$1:$B$2336,2,FALSE)</f>
        <v>41.46</v>
      </c>
      <c r="D124" s="11">
        <f>VLOOKUP(A124,'Medical Examinations'!$A$1:$C$2336,3,FALSE)</f>
        <v>4.99</v>
      </c>
      <c r="E124" s="11" t="str">
        <f>VLOOKUP(A124,'Medical Examinations'!$A$1:$J$2336,4,FALSE)</f>
        <v>Yes</v>
      </c>
      <c r="F124" s="11" t="str">
        <f>VLOOKUP(A124,'Medical Examinations'!$A$1:$J$2336,5,FALSE)</f>
        <v>No</v>
      </c>
      <c r="G124" s="11" t="str">
        <f>VLOOKUP(A124,'Medical Examinations'!$A$1:$J$2336,6,FALSE)</f>
        <v>No</v>
      </c>
      <c r="H124" s="11">
        <f>VLOOKUP(A124,'Medical Examinations'!$A$1:$J$2336,7,FALSE)</f>
        <v>2</v>
      </c>
      <c r="I124" s="11" t="str">
        <f>VLOOKUP(A124,'Medical Examinations'!$A$1:$J$2336,8,FALSE)</f>
        <v>Yes</v>
      </c>
      <c r="J124" s="11" t="str">
        <f>VLOOKUP(A124,'Medical Examinations'!$A$1:$J$2336,9,FALSE)</f>
        <v>OBESITY</v>
      </c>
      <c r="K124" s="11" t="str">
        <f>VLOOKUP(A124,'Medical Examinations'!$A$1:$J$2336,10,FALSE)</f>
        <v>NORMAL</v>
      </c>
      <c r="L124" t="str">
        <f>VLOOKUP(A124,'Hospitalisation Details'!$A$2:$M$2344,4,FALSE)</f>
        <v>24-6-1966</v>
      </c>
      <c r="M124">
        <f>VLOOKUP(A124,'Hospitalisation Details'!$A$2:$M$2344,10,FALSE)</f>
        <v>39396.86</v>
      </c>
      <c r="N124" t="str">
        <f>VLOOKUP(A124,'Hospitalisation Details'!$A$2:$M$2344,11,FALSE)</f>
        <v>tier - 2</v>
      </c>
      <c r="O124" t="str">
        <f>VLOOKUP(A124,'Hospitalisation Details'!$A$2:$M$2344,12,FALSE)</f>
        <v>tier - 2</v>
      </c>
      <c r="P124" t="str">
        <f>VLOOKUP(A124,'Hospitalisation Details'!$A$2:$M$2344,13,FALSE)</f>
        <v>R1011</v>
      </c>
      <c r="Q124" s="11">
        <f>VLOOKUP(A124,'Hospitalisation Details'!$A$2:$M$2344,8,FALSE)</f>
        <v>56</v>
      </c>
    </row>
    <row r="125" spans="1:17" ht="15.75" x14ac:dyDescent="0.25">
      <c r="A125" s="1" t="s">
        <v>2248</v>
      </c>
      <c r="B125" t="str">
        <f>VLOOKUP(A125,'Customer Names'!$A$1:$B$2336,2,FALSE)</f>
        <v>Kells</v>
      </c>
      <c r="C125" s="11">
        <f>VLOOKUP(A125,'Medical Examinations'!$A$1:$B$2336,2,FALSE)</f>
        <v>48</v>
      </c>
      <c r="D125" s="11">
        <f>VLOOKUP(A125,'Medical Examinations'!$A$1:$C$2336,3,FALSE)</f>
        <v>10.54</v>
      </c>
      <c r="E125" s="11" t="str">
        <f>VLOOKUP(A125,'Medical Examinations'!$A$1:$J$2336,4,FALSE)</f>
        <v>No</v>
      </c>
      <c r="F125" s="11" t="str">
        <f>VLOOKUP(A125,'Medical Examinations'!$A$1:$J$2336,5,FALSE)</f>
        <v>No</v>
      </c>
      <c r="G125" s="11" t="str">
        <f>VLOOKUP(A125,'Medical Examinations'!$A$1:$J$2336,6,FALSE)</f>
        <v>No</v>
      </c>
      <c r="H125" s="11">
        <f>VLOOKUP(A125,'Medical Examinations'!$A$1:$J$2336,7,FALSE)</f>
        <v>0</v>
      </c>
      <c r="I125" s="11" t="str">
        <f>VLOOKUP(A125,'Medical Examinations'!$A$1:$J$2336,8,FALSE)</f>
        <v>Yes</v>
      </c>
      <c r="J125" s="11" t="str">
        <f>VLOOKUP(A125,'Medical Examinations'!$A$1:$J$2336,9,FALSE)</f>
        <v>OBESITY</v>
      </c>
      <c r="K125" s="11" t="str">
        <f>VLOOKUP(A125,'Medical Examinations'!$A$1:$J$2336,10,FALSE)</f>
        <v>DIABETES</v>
      </c>
      <c r="L125" t="str">
        <f>VLOOKUP(A125,'Hospitalisation Details'!$A$2:$M$2344,4,FALSE)</f>
        <v>5-8-1978</v>
      </c>
      <c r="M125">
        <f>VLOOKUP(A125,'Hospitalisation Details'!$A$2:$M$2344,10,FALSE)</f>
        <v>39352.6</v>
      </c>
      <c r="N125" t="str">
        <f>VLOOKUP(A125,'Hospitalisation Details'!$A$2:$M$2344,11,FALSE)</f>
        <v>tier - 2</v>
      </c>
      <c r="O125" t="str">
        <f>VLOOKUP(A125,'Hospitalisation Details'!$A$2:$M$2344,12,FALSE)</f>
        <v>tier - 3</v>
      </c>
      <c r="P125" t="str">
        <f>VLOOKUP(A125,'Hospitalisation Details'!$A$2:$M$2344,13,FALSE)</f>
        <v>R1011</v>
      </c>
      <c r="Q125" s="11">
        <f>VLOOKUP(A125,'Hospitalisation Details'!$A$2:$M$2344,8,FALSE)</f>
        <v>44</v>
      </c>
    </row>
    <row r="126" spans="1:17" ht="15.75" x14ac:dyDescent="0.25">
      <c r="A126" s="1" t="s">
        <v>2247</v>
      </c>
      <c r="B126" t="str">
        <f>VLOOKUP(A126,'Customer Names'!$A$1:$B$2336,2,FALSE)</f>
        <v>Lawton</v>
      </c>
      <c r="C126" s="11">
        <f>VLOOKUP(A126,'Medical Examinations'!$A$1:$B$2336,2,FALSE)</f>
        <v>49.13</v>
      </c>
      <c r="D126" s="11">
        <f>VLOOKUP(A126,'Medical Examinations'!$A$1:$C$2336,3,FALSE)</f>
        <v>4.54</v>
      </c>
      <c r="E126" s="11" t="str">
        <f>VLOOKUP(A126,'Medical Examinations'!$A$1:$J$2336,4,FALSE)</f>
        <v>No</v>
      </c>
      <c r="F126" s="11" t="str">
        <f>VLOOKUP(A126,'Medical Examinations'!$A$1:$J$2336,5,FALSE)</f>
        <v>No</v>
      </c>
      <c r="G126" s="11" t="str">
        <f>VLOOKUP(A126,'Medical Examinations'!$A$1:$J$2336,6,FALSE)</f>
        <v>No</v>
      </c>
      <c r="H126" s="11">
        <f>VLOOKUP(A126,'Medical Examinations'!$A$1:$J$2336,7,FALSE)</f>
        <v>0</v>
      </c>
      <c r="I126" s="11" t="str">
        <f>VLOOKUP(A126,'Medical Examinations'!$A$1:$J$2336,8,FALSE)</f>
        <v>Yes</v>
      </c>
      <c r="J126" s="11" t="str">
        <f>VLOOKUP(A126,'Medical Examinations'!$A$1:$J$2336,9,FALSE)</f>
        <v>OBESITY</v>
      </c>
      <c r="K126" s="11" t="str">
        <f>VLOOKUP(A126,'Medical Examinations'!$A$1:$J$2336,10,FALSE)</f>
        <v>NORMAL</v>
      </c>
      <c r="L126" t="str">
        <f>VLOOKUP(A126,'Hospitalisation Details'!$A$2:$M$2344,4,FALSE)</f>
        <v>16-8-1982</v>
      </c>
      <c r="M126">
        <f>VLOOKUP(A126,'Hospitalisation Details'!$A$2:$M$2344,10,FALSE)</f>
        <v>39315.279999999999</v>
      </c>
      <c r="N126" t="str">
        <f>VLOOKUP(A126,'Hospitalisation Details'!$A$2:$M$2344,11,FALSE)</f>
        <v>tier - 2</v>
      </c>
      <c r="O126" t="str">
        <f>VLOOKUP(A126,'Hospitalisation Details'!$A$2:$M$2344,12,FALSE)</f>
        <v>tier - 3</v>
      </c>
      <c r="P126" t="str">
        <f>VLOOKUP(A126,'Hospitalisation Details'!$A$2:$M$2344,13,FALSE)</f>
        <v>R1011</v>
      </c>
      <c r="Q126" s="11">
        <f>VLOOKUP(A126,'Hospitalisation Details'!$A$2:$M$2344,8,FALSE)</f>
        <v>40</v>
      </c>
    </row>
    <row r="127" spans="1:17" ht="15.75" x14ac:dyDescent="0.25">
      <c r="A127" s="1" t="s">
        <v>2246</v>
      </c>
      <c r="B127" t="str">
        <f>VLOOKUP(A127,'Customer Names'!$A$1:$B$2336,2,FALSE)</f>
        <v>Bejar</v>
      </c>
      <c r="C127" s="11">
        <f>VLOOKUP(A127,'Medical Examinations'!$A$1:$B$2336,2,FALSE)</f>
        <v>37.799999999999997</v>
      </c>
      <c r="D127" s="11">
        <f>VLOOKUP(A127,'Medical Examinations'!$A$1:$C$2336,3,FALSE)</f>
        <v>6.29</v>
      </c>
      <c r="E127" s="11" t="str">
        <f>VLOOKUP(A127,'Medical Examinations'!$A$1:$J$2336,4,FALSE)</f>
        <v>No</v>
      </c>
      <c r="F127" s="11" t="str">
        <f>VLOOKUP(A127,'Medical Examinations'!$A$1:$J$2336,5,FALSE)</f>
        <v>No</v>
      </c>
      <c r="G127" s="11" t="str">
        <f>VLOOKUP(A127,'Medical Examinations'!$A$1:$J$2336,6,FALSE)</f>
        <v>No</v>
      </c>
      <c r="H127" s="11">
        <f>VLOOKUP(A127,'Medical Examinations'!$A$1:$J$2336,7,FALSE)</f>
        <v>1</v>
      </c>
      <c r="I127" s="11" t="str">
        <f>VLOOKUP(A127,'Medical Examinations'!$A$1:$J$2336,8,FALSE)</f>
        <v>Yes</v>
      </c>
      <c r="J127" s="11" t="str">
        <f>VLOOKUP(A127,'Medical Examinations'!$A$1:$J$2336,9,FALSE)</f>
        <v>OBESITY</v>
      </c>
      <c r="K127" s="11" t="str">
        <f>VLOOKUP(A127,'Medical Examinations'!$A$1:$J$2336,10,FALSE)</f>
        <v>PREDIABETES</v>
      </c>
      <c r="L127" t="str">
        <f>VLOOKUP(A127,'Hospitalisation Details'!$A$2:$M$2344,4,FALSE)</f>
        <v>30-11-1992</v>
      </c>
      <c r="M127">
        <f>VLOOKUP(A127,'Hospitalisation Details'!$A$2:$M$2344,10,FALSE)</f>
        <v>39241.440000000002</v>
      </c>
      <c r="N127" t="str">
        <f>VLOOKUP(A127,'Hospitalisation Details'!$A$2:$M$2344,11,FALSE)</f>
        <v>tier - 1</v>
      </c>
      <c r="O127" t="str">
        <f>VLOOKUP(A127,'Hospitalisation Details'!$A$2:$M$2344,12,FALSE)</f>
        <v>tier - 3</v>
      </c>
      <c r="P127" t="str">
        <f>VLOOKUP(A127,'Hospitalisation Details'!$A$2:$M$2344,13,FALSE)</f>
        <v>R1011</v>
      </c>
      <c r="Q127" s="11">
        <f>VLOOKUP(A127,'Hospitalisation Details'!$A$2:$M$2344,8,FALSE)</f>
        <v>30</v>
      </c>
    </row>
    <row r="128" spans="1:17" ht="15.75" x14ac:dyDescent="0.25">
      <c r="A128" s="1" t="s">
        <v>2245</v>
      </c>
      <c r="B128" t="str">
        <f>VLOOKUP(A128,'Customer Names'!$A$1:$B$2336,2,FALSE)</f>
        <v>Navarro Castro</v>
      </c>
      <c r="C128" s="11">
        <f>VLOOKUP(A128,'Medical Examinations'!$A$1:$B$2336,2,FALSE)</f>
        <v>38.299999999999997</v>
      </c>
      <c r="D128" s="11">
        <f>VLOOKUP(A128,'Medical Examinations'!$A$1:$C$2336,3,FALSE)</f>
        <v>9.51</v>
      </c>
      <c r="E128" s="11" t="str">
        <f>VLOOKUP(A128,'Medical Examinations'!$A$1:$J$2336,4,FALSE)</f>
        <v>No</v>
      </c>
      <c r="F128" s="11" t="str">
        <f>VLOOKUP(A128,'Medical Examinations'!$A$1:$J$2336,5,FALSE)</f>
        <v>No</v>
      </c>
      <c r="G128" s="11" t="str">
        <f>VLOOKUP(A128,'Medical Examinations'!$A$1:$J$2336,6,FALSE)</f>
        <v>No</v>
      </c>
      <c r="H128" s="11">
        <f>VLOOKUP(A128,'Medical Examinations'!$A$1:$J$2336,7,FALSE)</f>
        <v>0</v>
      </c>
      <c r="I128" s="11" t="str">
        <f>VLOOKUP(A128,'Medical Examinations'!$A$1:$J$2336,8,FALSE)</f>
        <v>Yes</v>
      </c>
      <c r="J128" s="11" t="str">
        <f>VLOOKUP(A128,'Medical Examinations'!$A$1:$J$2336,9,FALSE)</f>
        <v>OBESITY</v>
      </c>
      <c r="K128" s="11" t="str">
        <f>VLOOKUP(A128,'Medical Examinations'!$A$1:$J$2336,10,FALSE)</f>
        <v>DIABETES</v>
      </c>
      <c r="L128" t="str">
        <f>VLOOKUP(A128,'Hospitalisation Details'!$A$2:$M$2344,4,FALSE)</f>
        <v>7-7-1962</v>
      </c>
      <c r="M128">
        <f>VLOOKUP(A128,'Hospitalisation Details'!$A$2:$M$2344,10,FALSE)</f>
        <v>39221.120000000003</v>
      </c>
      <c r="N128" t="str">
        <f>VLOOKUP(A128,'Hospitalisation Details'!$A$2:$M$2344,11,FALSE)</f>
        <v>tier - 2</v>
      </c>
      <c r="O128" t="str">
        <f>VLOOKUP(A128,'Hospitalisation Details'!$A$2:$M$2344,12,FALSE)</f>
        <v>tier - 1</v>
      </c>
      <c r="P128" t="str">
        <f>VLOOKUP(A128,'Hospitalisation Details'!$A$2:$M$2344,13,FALSE)</f>
        <v>R1011</v>
      </c>
      <c r="Q128" s="11">
        <f>VLOOKUP(A128,'Hospitalisation Details'!$A$2:$M$2344,8,FALSE)</f>
        <v>60</v>
      </c>
    </row>
    <row r="129" spans="1:17" ht="15.75" x14ac:dyDescent="0.25">
      <c r="A129" s="1" t="s">
        <v>2244</v>
      </c>
      <c r="B129" t="str">
        <f>VLOOKUP(A129,'Customer Names'!$A$1:$B$2336,2,FALSE)</f>
        <v>Tice</v>
      </c>
      <c r="C129" s="11">
        <f>VLOOKUP(A129,'Medical Examinations'!$A$1:$B$2336,2,FALSE)</f>
        <v>32.774999999999999</v>
      </c>
      <c r="D129" s="11">
        <f>VLOOKUP(A129,'Medical Examinations'!$A$1:$C$2336,3,FALSE)</f>
        <v>4.72</v>
      </c>
      <c r="E129" s="11" t="str">
        <f>VLOOKUP(A129,'Medical Examinations'!$A$1:$J$2336,4,FALSE)</f>
        <v>No</v>
      </c>
      <c r="F129" s="11" t="str">
        <f>VLOOKUP(A129,'Medical Examinations'!$A$1:$J$2336,5,FALSE)</f>
        <v>No</v>
      </c>
      <c r="G129" s="11" t="str">
        <f>VLOOKUP(A129,'Medical Examinations'!$A$1:$J$2336,6,FALSE)</f>
        <v>No</v>
      </c>
      <c r="H129" s="11">
        <f>VLOOKUP(A129,'Medical Examinations'!$A$1:$J$2336,7,FALSE)</f>
        <v>0</v>
      </c>
      <c r="I129" s="11" t="str">
        <f>VLOOKUP(A129,'Medical Examinations'!$A$1:$J$2336,8,FALSE)</f>
        <v>Yes</v>
      </c>
      <c r="J129" s="11" t="str">
        <f>VLOOKUP(A129,'Medical Examinations'!$A$1:$J$2336,9,FALSE)</f>
        <v>OBESITY</v>
      </c>
      <c r="K129" s="11" t="str">
        <f>VLOOKUP(A129,'Medical Examinations'!$A$1:$J$2336,10,FALSE)</f>
        <v>NORMAL</v>
      </c>
      <c r="L129" t="str">
        <f>VLOOKUP(A129,'Hospitalisation Details'!$A$2:$M$2344,4,FALSE)</f>
        <v>4-8-1982</v>
      </c>
      <c r="M129">
        <f>VLOOKUP(A129,'Hospitalisation Details'!$A$2:$M$2344,10,FALSE)</f>
        <v>39125.33</v>
      </c>
      <c r="N129" t="str">
        <f>VLOOKUP(A129,'Hospitalisation Details'!$A$2:$M$2344,11,FALSE)</f>
        <v>tier - 1</v>
      </c>
      <c r="O129" t="str">
        <f>VLOOKUP(A129,'Hospitalisation Details'!$A$2:$M$2344,12,FALSE)</f>
        <v>tier - 1</v>
      </c>
      <c r="P129" t="str">
        <f>VLOOKUP(A129,'Hospitalisation Details'!$A$2:$M$2344,13,FALSE)</f>
        <v>R1016</v>
      </c>
      <c r="Q129" s="11">
        <f>VLOOKUP(A129,'Hospitalisation Details'!$A$2:$M$2344,8,FALSE)</f>
        <v>40</v>
      </c>
    </row>
    <row r="130" spans="1:17" ht="15.75" x14ac:dyDescent="0.25">
      <c r="A130" s="1" t="s">
        <v>2243</v>
      </c>
      <c r="B130" t="str">
        <f>VLOOKUP(A130,'Customer Names'!$A$1:$B$2336,2,FALSE)</f>
        <v>Wolf</v>
      </c>
      <c r="C130" s="11">
        <f>VLOOKUP(A130,'Medical Examinations'!$A$1:$B$2336,2,FALSE)</f>
        <v>34.200000000000003</v>
      </c>
      <c r="D130" s="11">
        <f>VLOOKUP(A130,'Medical Examinations'!$A$1:$C$2336,3,FALSE)</f>
        <v>5.91</v>
      </c>
      <c r="E130" s="11" t="str">
        <f>VLOOKUP(A130,'Medical Examinations'!$A$1:$J$2336,4,FALSE)</f>
        <v>Yes</v>
      </c>
      <c r="F130" s="11" t="str">
        <f>VLOOKUP(A130,'Medical Examinations'!$A$1:$J$2336,5,FALSE)</f>
        <v>No</v>
      </c>
      <c r="G130" s="11" t="str">
        <f>VLOOKUP(A130,'Medical Examinations'!$A$1:$J$2336,6,FALSE)</f>
        <v>No</v>
      </c>
      <c r="H130" s="11">
        <f>VLOOKUP(A130,'Medical Examinations'!$A$1:$J$2336,7,FALSE)</f>
        <v>0</v>
      </c>
      <c r="I130" s="11" t="str">
        <f>VLOOKUP(A130,'Medical Examinations'!$A$1:$J$2336,8,FALSE)</f>
        <v>Yes</v>
      </c>
      <c r="J130" s="11" t="str">
        <f>VLOOKUP(A130,'Medical Examinations'!$A$1:$J$2336,9,FALSE)</f>
        <v>OBESITY</v>
      </c>
      <c r="K130" s="11" t="str">
        <f>VLOOKUP(A130,'Medical Examinations'!$A$1:$J$2336,10,FALSE)</f>
        <v>PREDIABETES</v>
      </c>
      <c r="L130" t="str">
        <f>VLOOKUP(A130,'Hospitalisation Details'!$A$2:$M$2344,4,FALSE)</f>
        <v>20-9-1985</v>
      </c>
      <c r="M130">
        <f>VLOOKUP(A130,'Hospitalisation Details'!$A$2:$M$2344,10,FALSE)</f>
        <v>39047.29</v>
      </c>
      <c r="N130" t="str">
        <f>VLOOKUP(A130,'Hospitalisation Details'!$A$2:$M$2344,11,FALSE)</f>
        <v>tier - 1</v>
      </c>
      <c r="O130" t="str">
        <f>VLOOKUP(A130,'Hospitalisation Details'!$A$2:$M$2344,12,FALSE)</f>
        <v>tier - 3</v>
      </c>
      <c r="P130" t="str">
        <f>VLOOKUP(A130,'Hospitalisation Details'!$A$2:$M$2344,13,FALSE)</f>
        <v>R1017</v>
      </c>
      <c r="Q130" s="11">
        <f>VLOOKUP(A130,'Hospitalisation Details'!$A$2:$M$2344,8,FALSE)</f>
        <v>37</v>
      </c>
    </row>
    <row r="131" spans="1:17" ht="15.75" x14ac:dyDescent="0.25">
      <c r="A131" s="1" t="s">
        <v>2242</v>
      </c>
      <c r="B131" t="str">
        <f>VLOOKUP(A131,'Customer Names'!$A$1:$B$2336,2,FALSE)</f>
        <v>Oppedal</v>
      </c>
      <c r="C131" s="11">
        <f>VLOOKUP(A131,'Medical Examinations'!$A$1:$B$2336,2,FALSE)</f>
        <v>30.2</v>
      </c>
      <c r="D131" s="11">
        <f>VLOOKUP(A131,'Medical Examinations'!$A$1:$C$2336,3,FALSE)</f>
        <v>9.58</v>
      </c>
      <c r="E131" s="11" t="str">
        <f>VLOOKUP(A131,'Medical Examinations'!$A$1:$J$2336,4,FALSE)</f>
        <v>No</v>
      </c>
      <c r="F131" s="11" t="str">
        <f>VLOOKUP(A131,'Medical Examinations'!$A$1:$J$2336,5,FALSE)</f>
        <v>No</v>
      </c>
      <c r="G131" s="11" t="str">
        <f>VLOOKUP(A131,'Medical Examinations'!$A$1:$J$2336,6,FALSE)</f>
        <v>No</v>
      </c>
      <c r="H131" s="11">
        <f>VLOOKUP(A131,'Medical Examinations'!$A$1:$J$2336,7,FALSE)</f>
        <v>0</v>
      </c>
      <c r="I131" s="11" t="str">
        <f>VLOOKUP(A131,'Medical Examinations'!$A$1:$J$2336,8,FALSE)</f>
        <v>Yes</v>
      </c>
      <c r="J131" s="11" t="str">
        <f>VLOOKUP(A131,'Medical Examinations'!$A$1:$J$2336,9,FALSE)</f>
        <v>OBESITY</v>
      </c>
      <c r="K131" s="11" t="str">
        <f>VLOOKUP(A131,'Medical Examinations'!$A$1:$J$2336,10,FALSE)</f>
        <v>DIABETES</v>
      </c>
      <c r="L131" t="str">
        <f>VLOOKUP(A131,'Hospitalisation Details'!$A$2:$M$2344,4,FALSE)</f>
        <v>12-10-1978</v>
      </c>
      <c r="M131">
        <f>VLOOKUP(A131,'Hospitalisation Details'!$A$2:$M$2344,10,FALSE)</f>
        <v>38998.550000000003</v>
      </c>
      <c r="N131" t="str">
        <f>VLOOKUP(A131,'Hospitalisation Details'!$A$2:$M$2344,11,FALSE)</f>
        <v>tier - 1</v>
      </c>
      <c r="O131" t="str">
        <f>VLOOKUP(A131,'Hospitalisation Details'!$A$2:$M$2344,12,FALSE)</f>
        <v>tier - 1</v>
      </c>
      <c r="P131" t="str">
        <f>VLOOKUP(A131,'Hospitalisation Details'!$A$2:$M$2344,13,FALSE)</f>
        <v>R1011</v>
      </c>
      <c r="Q131" s="11">
        <f>VLOOKUP(A131,'Hospitalisation Details'!$A$2:$M$2344,8,FALSE)</f>
        <v>44</v>
      </c>
    </row>
    <row r="132" spans="1:17" ht="15.75" x14ac:dyDescent="0.25">
      <c r="A132" s="1" t="s">
        <v>2241</v>
      </c>
      <c r="B132" t="str">
        <f>VLOOKUP(A132,'Customer Names'!$A$1:$B$2336,2,FALSE)</f>
        <v>Wright</v>
      </c>
      <c r="C132" s="11">
        <f>VLOOKUP(A132,'Medical Examinations'!$A$1:$B$2336,2,FALSE)</f>
        <v>48.32</v>
      </c>
      <c r="D132" s="11">
        <f>VLOOKUP(A132,'Medical Examinations'!$A$1:$C$2336,3,FALSE)</f>
        <v>5.77</v>
      </c>
      <c r="E132" s="11" t="str">
        <f>VLOOKUP(A132,'Medical Examinations'!$A$1:$J$2336,4,FALSE)</f>
        <v>No</v>
      </c>
      <c r="F132" s="11" t="str">
        <f>VLOOKUP(A132,'Medical Examinations'!$A$1:$J$2336,5,FALSE)</f>
        <v>No</v>
      </c>
      <c r="G132" s="11" t="str">
        <f>VLOOKUP(A132,'Medical Examinations'!$A$1:$J$2336,6,FALSE)</f>
        <v>No</v>
      </c>
      <c r="H132" s="11">
        <f>VLOOKUP(A132,'Medical Examinations'!$A$1:$J$2336,7,FALSE)</f>
        <v>0</v>
      </c>
      <c r="I132" s="11" t="str">
        <f>VLOOKUP(A132,'Medical Examinations'!$A$1:$J$2336,8,FALSE)</f>
        <v>Yes</v>
      </c>
      <c r="J132" s="11" t="str">
        <f>VLOOKUP(A132,'Medical Examinations'!$A$1:$J$2336,9,FALSE)</f>
        <v>OBESITY</v>
      </c>
      <c r="K132" s="11" t="str">
        <f>VLOOKUP(A132,'Medical Examinations'!$A$1:$J$2336,10,FALSE)</f>
        <v>PREDIABETES</v>
      </c>
      <c r="L132" t="str">
        <f>VLOOKUP(A132,'Hospitalisation Details'!$A$2:$M$2344,4,FALSE)</f>
        <v>24-9-1980</v>
      </c>
      <c r="M132">
        <f>VLOOKUP(A132,'Hospitalisation Details'!$A$2:$M$2344,10,FALSE)</f>
        <v>38947.43</v>
      </c>
      <c r="N132" t="str">
        <f>VLOOKUP(A132,'Hospitalisation Details'!$A$2:$M$2344,11,FALSE)</f>
        <v>tier - 2</v>
      </c>
      <c r="O132" t="str">
        <f>VLOOKUP(A132,'Hospitalisation Details'!$A$2:$M$2344,12,FALSE)</f>
        <v>tier - 3</v>
      </c>
      <c r="P132" t="str">
        <f>VLOOKUP(A132,'Hospitalisation Details'!$A$2:$M$2344,13,FALSE)</f>
        <v>R1011</v>
      </c>
      <c r="Q132" s="11">
        <f>VLOOKUP(A132,'Hospitalisation Details'!$A$2:$M$2344,8,FALSE)</f>
        <v>42</v>
      </c>
    </row>
    <row r="133" spans="1:17" ht="15.75" x14ac:dyDescent="0.25">
      <c r="A133" s="1" t="s">
        <v>2240</v>
      </c>
      <c r="B133" t="str">
        <f>VLOOKUP(A133,'Customer Names'!$A$1:$B$2336,2,FALSE)</f>
        <v>Ellis</v>
      </c>
      <c r="C133" s="11">
        <f>VLOOKUP(A133,'Medical Examinations'!$A$1:$B$2336,2,FALSE)</f>
        <v>44.86</v>
      </c>
      <c r="D133" s="11">
        <f>VLOOKUP(A133,'Medical Examinations'!$A$1:$C$2336,3,FALSE)</f>
        <v>4.38</v>
      </c>
      <c r="E133" s="11" t="str">
        <f>VLOOKUP(A133,'Medical Examinations'!$A$1:$J$2336,4,FALSE)</f>
        <v>Yes</v>
      </c>
      <c r="F133" s="11" t="str">
        <f>VLOOKUP(A133,'Medical Examinations'!$A$1:$J$2336,5,FALSE)</f>
        <v>No</v>
      </c>
      <c r="G133" s="11" t="str">
        <f>VLOOKUP(A133,'Medical Examinations'!$A$1:$J$2336,6,FALSE)</f>
        <v>No</v>
      </c>
      <c r="H133" s="11">
        <f>VLOOKUP(A133,'Medical Examinations'!$A$1:$J$2336,7,FALSE)</f>
        <v>0</v>
      </c>
      <c r="I133" s="11" t="str">
        <f>VLOOKUP(A133,'Medical Examinations'!$A$1:$J$2336,8,FALSE)</f>
        <v>Yes</v>
      </c>
      <c r="J133" s="11" t="str">
        <f>VLOOKUP(A133,'Medical Examinations'!$A$1:$J$2336,9,FALSE)</f>
        <v>OBESITY</v>
      </c>
      <c r="K133" s="11" t="str">
        <f>VLOOKUP(A133,'Medical Examinations'!$A$1:$J$2336,10,FALSE)</f>
        <v>NORMAL</v>
      </c>
      <c r="L133" t="str">
        <f>VLOOKUP(A133,'Hospitalisation Details'!$A$2:$M$2344,4,FALSE)</f>
        <v>15-12-1976</v>
      </c>
      <c r="M133">
        <f>VLOOKUP(A133,'Hospitalisation Details'!$A$2:$M$2344,10,FALSE)</f>
        <v>38932.559999999998</v>
      </c>
      <c r="N133" t="str">
        <f>VLOOKUP(A133,'Hospitalisation Details'!$A$2:$M$2344,11,FALSE)</f>
        <v>tier - 2</v>
      </c>
      <c r="O133" t="str">
        <f>VLOOKUP(A133,'Hospitalisation Details'!$A$2:$M$2344,12,FALSE)</f>
        <v>tier - 3</v>
      </c>
      <c r="P133" t="str">
        <f>VLOOKUP(A133,'Hospitalisation Details'!$A$2:$M$2344,13,FALSE)</f>
        <v>R1011</v>
      </c>
      <c r="Q133" s="11">
        <f>VLOOKUP(A133,'Hospitalisation Details'!$A$2:$M$2344,8,FALSE)</f>
        <v>46</v>
      </c>
    </row>
    <row r="134" spans="1:17" ht="15.75" x14ac:dyDescent="0.25">
      <c r="A134" s="1" t="s">
        <v>2239</v>
      </c>
      <c r="B134" t="str">
        <f>VLOOKUP(A134,'Customer Names'!$A$1:$B$2336,2,FALSE)</f>
        <v>Taormina</v>
      </c>
      <c r="C134" s="11">
        <f>VLOOKUP(A134,'Medical Examinations'!$A$1:$B$2336,2,FALSE)</f>
        <v>52.15</v>
      </c>
      <c r="D134" s="11">
        <f>VLOOKUP(A134,'Medical Examinations'!$A$1:$C$2336,3,FALSE)</f>
        <v>5.65</v>
      </c>
      <c r="E134" s="11" t="str">
        <f>VLOOKUP(A134,'Medical Examinations'!$A$1:$J$2336,4,FALSE)</f>
        <v>No</v>
      </c>
      <c r="F134" s="11" t="str">
        <f>VLOOKUP(A134,'Medical Examinations'!$A$1:$J$2336,5,FALSE)</f>
        <v>No</v>
      </c>
      <c r="G134" s="11" t="str">
        <f>VLOOKUP(A134,'Medical Examinations'!$A$1:$J$2336,6,FALSE)</f>
        <v>No</v>
      </c>
      <c r="H134" s="11">
        <f>VLOOKUP(A134,'Medical Examinations'!$A$1:$J$2336,7,FALSE)</f>
        <v>1</v>
      </c>
      <c r="I134" s="11" t="str">
        <f>VLOOKUP(A134,'Medical Examinations'!$A$1:$J$2336,8,FALSE)</f>
        <v>Yes</v>
      </c>
      <c r="J134" s="11" t="str">
        <f>VLOOKUP(A134,'Medical Examinations'!$A$1:$J$2336,9,FALSE)</f>
        <v>OBESITY</v>
      </c>
      <c r="K134" s="11" t="str">
        <f>VLOOKUP(A134,'Medical Examinations'!$A$1:$J$2336,10,FALSE)</f>
        <v>NORMAL</v>
      </c>
      <c r="L134" t="str">
        <f>VLOOKUP(A134,'Hospitalisation Details'!$A$2:$M$2344,4,FALSE)</f>
        <v>16-6-1987</v>
      </c>
      <c r="M134">
        <f>VLOOKUP(A134,'Hospitalisation Details'!$A$2:$M$2344,10,FALSE)</f>
        <v>38924.04</v>
      </c>
      <c r="N134" t="str">
        <f>VLOOKUP(A134,'Hospitalisation Details'!$A$2:$M$2344,11,FALSE)</f>
        <v>tier - 2</v>
      </c>
      <c r="O134" t="str">
        <f>VLOOKUP(A134,'Hospitalisation Details'!$A$2:$M$2344,12,FALSE)</f>
        <v>tier - 2</v>
      </c>
      <c r="P134" t="str">
        <f>VLOOKUP(A134,'Hospitalisation Details'!$A$2:$M$2344,13,FALSE)</f>
        <v>R1011</v>
      </c>
      <c r="Q134" s="11">
        <f>VLOOKUP(A134,'Hospitalisation Details'!$A$2:$M$2344,8,FALSE)</f>
        <v>35</v>
      </c>
    </row>
    <row r="135" spans="1:17" ht="15.75" x14ac:dyDescent="0.25">
      <c r="A135" s="1" t="s">
        <v>2238</v>
      </c>
      <c r="B135" t="str">
        <f>VLOOKUP(A135,'Customer Names'!$A$1:$B$2336,2,FALSE)</f>
        <v>Lynch</v>
      </c>
      <c r="C135" s="11">
        <f>VLOOKUP(A135,'Medical Examinations'!$A$1:$B$2336,2,FALSE)</f>
        <v>41.12</v>
      </c>
      <c r="D135" s="11">
        <f>VLOOKUP(A135,'Medical Examinations'!$A$1:$C$2336,3,FALSE)</f>
        <v>7.54</v>
      </c>
      <c r="E135" s="11" t="str">
        <f>VLOOKUP(A135,'Medical Examinations'!$A$1:$J$2336,4,FALSE)</f>
        <v>Yes</v>
      </c>
      <c r="F135" s="11" t="str">
        <f>VLOOKUP(A135,'Medical Examinations'!$A$1:$J$2336,5,FALSE)</f>
        <v>No</v>
      </c>
      <c r="G135" s="11" t="str">
        <f>VLOOKUP(A135,'Medical Examinations'!$A$1:$J$2336,6,FALSE)</f>
        <v>No</v>
      </c>
      <c r="H135" s="11">
        <f>VLOOKUP(A135,'Medical Examinations'!$A$1:$J$2336,7,FALSE)</f>
        <v>0</v>
      </c>
      <c r="I135" s="11" t="str">
        <f>VLOOKUP(A135,'Medical Examinations'!$A$1:$J$2336,8,FALSE)</f>
        <v>Yes</v>
      </c>
      <c r="J135" s="11" t="str">
        <f>VLOOKUP(A135,'Medical Examinations'!$A$1:$J$2336,9,FALSE)</f>
        <v>OBESITY</v>
      </c>
      <c r="K135" s="11" t="str">
        <f>VLOOKUP(A135,'Medical Examinations'!$A$1:$J$2336,10,FALSE)</f>
        <v>DIABETES</v>
      </c>
      <c r="L135" t="str">
        <f>VLOOKUP(A135,'Hospitalisation Details'!$A$2:$M$2344,4,FALSE)</f>
        <v>30-7-1967</v>
      </c>
      <c r="M135">
        <f>VLOOKUP(A135,'Hospitalisation Details'!$A$2:$M$2344,10,FALSE)</f>
        <v>38893.360000000001</v>
      </c>
      <c r="N135" t="str">
        <f>VLOOKUP(A135,'Hospitalisation Details'!$A$2:$M$2344,11,FALSE)</f>
        <v>tier - 1</v>
      </c>
      <c r="O135" t="str">
        <f>VLOOKUP(A135,'Hospitalisation Details'!$A$2:$M$2344,12,FALSE)</f>
        <v>tier - 2</v>
      </c>
      <c r="P135" t="str">
        <f>VLOOKUP(A135,'Hospitalisation Details'!$A$2:$M$2344,13,FALSE)</f>
        <v>R1011</v>
      </c>
      <c r="Q135" s="11">
        <f>VLOOKUP(A135,'Hospitalisation Details'!$A$2:$M$2344,8,FALSE)</f>
        <v>55</v>
      </c>
    </row>
    <row r="136" spans="1:17" ht="15.75" x14ac:dyDescent="0.25">
      <c r="A136" s="1" t="s">
        <v>2237</v>
      </c>
      <c r="B136" t="str">
        <f>VLOOKUP(A136,'Customer Names'!$A$1:$B$2336,2,FALSE)</f>
        <v>Tavella</v>
      </c>
      <c r="C136" s="11">
        <f>VLOOKUP(A136,'Medical Examinations'!$A$1:$B$2336,2,FALSE)</f>
        <v>38.39</v>
      </c>
      <c r="D136" s="11">
        <f>VLOOKUP(A136,'Medical Examinations'!$A$1:$C$2336,3,FALSE)</f>
        <v>5.1100000000000003</v>
      </c>
      <c r="E136" s="11" t="str">
        <f>VLOOKUP(A136,'Medical Examinations'!$A$1:$J$2336,4,FALSE)</f>
        <v>Yes</v>
      </c>
      <c r="F136" s="11" t="str">
        <f>VLOOKUP(A136,'Medical Examinations'!$A$1:$J$2336,5,FALSE)</f>
        <v>No</v>
      </c>
      <c r="G136" s="11" t="str">
        <f>VLOOKUP(A136,'Medical Examinations'!$A$1:$J$2336,6,FALSE)</f>
        <v>No</v>
      </c>
      <c r="H136" s="11">
        <f>VLOOKUP(A136,'Medical Examinations'!$A$1:$J$2336,7,FALSE)</f>
        <v>1</v>
      </c>
      <c r="I136" s="11" t="str">
        <f>VLOOKUP(A136,'Medical Examinations'!$A$1:$J$2336,8,FALSE)</f>
        <v>Yes</v>
      </c>
      <c r="J136" s="11" t="str">
        <f>VLOOKUP(A136,'Medical Examinations'!$A$1:$J$2336,9,FALSE)</f>
        <v>OBESITY</v>
      </c>
      <c r="K136" s="11" t="str">
        <f>VLOOKUP(A136,'Medical Examinations'!$A$1:$J$2336,10,FALSE)</f>
        <v>NORMAL</v>
      </c>
      <c r="L136" t="str">
        <f>VLOOKUP(A136,'Hospitalisation Details'!$A$2:$M$2344,4,FALSE)</f>
        <v>6-6-1964</v>
      </c>
      <c r="M136">
        <f>VLOOKUP(A136,'Hospitalisation Details'!$A$2:$M$2344,10,FALSE)</f>
        <v>38869.25</v>
      </c>
      <c r="N136" t="str">
        <f>VLOOKUP(A136,'Hospitalisation Details'!$A$2:$M$2344,11,FALSE)</f>
        <v>tier - 2</v>
      </c>
      <c r="O136" t="str">
        <f>VLOOKUP(A136,'Hospitalisation Details'!$A$2:$M$2344,12,FALSE)</f>
        <v>tier - 2</v>
      </c>
      <c r="P136" t="str">
        <f>VLOOKUP(A136,'Hospitalisation Details'!$A$2:$M$2344,13,FALSE)</f>
        <v>R1011</v>
      </c>
      <c r="Q136" s="11">
        <f>VLOOKUP(A136,'Hospitalisation Details'!$A$2:$M$2344,8,FALSE)</f>
        <v>59</v>
      </c>
    </row>
    <row r="137" spans="1:17" ht="15.75" x14ac:dyDescent="0.25">
      <c r="A137" s="1" t="s">
        <v>2236</v>
      </c>
      <c r="B137" t="str">
        <f>VLOOKUP(A137,'Customer Names'!$A$1:$B$2336,2,FALSE)</f>
        <v>Neufeld</v>
      </c>
      <c r="C137" s="11">
        <f>VLOOKUP(A137,'Medical Examinations'!$A$1:$B$2336,2,FALSE)</f>
        <v>46.85</v>
      </c>
      <c r="D137" s="11">
        <f>VLOOKUP(A137,'Medical Examinations'!$A$1:$C$2336,3,FALSE)</f>
        <v>4.25</v>
      </c>
      <c r="E137" s="11" t="str">
        <f>VLOOKUP(A137,'Medical Examinations'!$A$1:$J$2336,4,FALSE)</f>
        <v>No</v>
      </c>
      <c r="F137" s="11" t="str">
        <f>VLOOKUP(A137,'Medical Examinations'!$A$1:$J$2336,5,FALSE)</f>
        <v>No</v>
      </c>
      <c r="G137" s="11" t="str">
        <f>VLOOKUP(A137,'Medical Examinations'!$A$1:$J$2336,6,FALSE)</f>
        <v>Yes</v>
      </c>
      <c r="H137" s="11">
        <f>VLOOKUP(A137,'Medical Examinations'!$A$1:$J$2336,7,FALSE)</f>
        <v>1</v>
      </c>
      <c r="I137" s="11" t="str">
        <f>VLOOKUP(A137,'Medical Examinations'!$A$1:$J$2336,8,FALSE)</f>
        <v>Yes</v>
      </c>
      <c r="J137" s="11" t="str">
        <f>VLOOKUP(A137,'Medical Examinations'!$A$1:$J$2336,9,FALSE)</f>
        <v>OBESITY</v>
      </c>
      <c r="K137" s="11" t="str">
        <f>VLOOKUP(A137,'Medical Examinations'!$A$1:$J$2336,10,FALSE)</f>
        <v>NORMAL</v>
      </c>
      <c r="L137" t="str">
        <f>VLOOKUP(A137,'Hospitalisation Details'!$A$2:$M$2344,4,FALSE)</f>
        <v>3-12-1979</v>
      </c>
      <c r="M137">
        <f>VLOOKUP(A137,'Hospitalisation Details'!$A$2:$M$2344,10,FALSE)</f>
        <v>38836.980000000003</v>
      </c>
      <c r="N137" t="str">
        <f>VLOOKUP(A137,'Hospitalisation Details'!$A$2:$M$2344,11,FALSE)</f>
        <v>tier - 2</v>
      </c>
      <c r="O137" t="str">
        <f>VLOOKUP(A137,'Hospitalisation Details'!$A$2:$M$2344,12,FALSE)</f>
        <v>tier - 1</v>
      </c>
      <c r="P137" t="str">
        <f>VLOOKUP(A137,'Hospitalisation Details'!$A$2:$M$2344,13,FALSE)</f>
        <v>R1011</v>
      </c>
      <c r="Q137" s="11">
        <f>VLOOKUP(A137,'Hospitalisation Details'!$A$2:$M$2344,8,FALSE)</f>
        <v>43</v>
      </c>
    </row>
    <row r="138" spans="1:17" ht="15.75" x14ac:dyDescent="0.25">
      <c r="A138" s="1" t="s">
        <v>2235</v>
      </c>
      <c r="B138" t="str">
        <f>VLOOKUP(A138,'Customer Names'!$A$1:$B$2336,2,FALSE)</f>
        <v>Walhovd</v>
      </c>
      <c r="C138" s="11">
        <f>VLOOKUP(A138,'Medical Examinations'!$A$1:$B$2336,2,FALSE)</f>
        <v>42.24</v>
      </c>
      <c r="D138" s="11">
        <f>VLOOKUP(A138,'Medical Examinations'!$A$1:$C$2336,3,FALSE)</f>
        <v>5.55</v>
      </c>
      <c r="E138" s="11" t="str">
        <f>VLOOKUP(A138,'Medical Examinations'!$A$1:$J$2336,4,FALSE)</f>
        <v>No</v>
      </c>
      <c r="F138" s="11" t="str">
        <f>VLOOKUP(A138,'Medical Examinations'!$A$1:$J$2336,5,FALSE)</f>
        <v>Yes</v>
      </c>
      <c r="G138" s="11" t="str">
        <f>VLOOKUP(A138,'Medical Examinations'!$A$1:$J$2336,6,FALSE)</f>
        <v>No</v>
      </c>
      <c r="H138" s="11">
        <f>VLOOKUP(A138,'Medical Examinations'!$A$1:$J$2336,7,FALSE)</f>
        <v>1</v>
      </c>
      <c r="I138" s="11" t="str">
        <f>VLOOKUP(A138,'Medical Examinations'!$A$1:$J$2336,8,FALSE)</f>
        <v>Yes</v>
      </c>
      <c r="J138" s="11" t="str">
        <f>VLOOKUP(A138,'Medical Examinations'!$A$1:$J$2336,9,FALSE)</f>
        <v>OBESITY</v>
      </c>
      <c r="K138" s="11" t="str">
        <f>VLOOKUP(A138,'Medical Examinations'!$A$1:$J$2336,10,FALSE)</f>
        <v>NORMAL</v>
      </c>
      <c r="L138" t="str">
        <f>VLOOKUP(A138,'Hospitalisation Details'!$A$2:$M$2344,4,FALSE)</f>
        <v>5-12-2004</v>
      </c>
      <c r="M138">
        <f>VLOOKUP(A138,'Hospitalisation Details'!$A$2:$M$2344,10,FALSE)</f>
        <v>38792.69</v>
      </c>
      <c r="N138" t="str">
        <f>VLOOKUP(A138,'Hospitalisation Details'!$A$2:$M$2344,11,FALSE)</f>
        <v>tier - 2</v>
      </c>
      <c r="O138" t="str">
        <f>VLOOKUP(A138,'Hospitalisation Details'!$A$2:$M$2344,12,FALSE)</f>
        <v>tier - 2</v>
      </c>
      <c r="P138" t="str">
        <f>VLOOKUP(A138,'Hospitalisation Details'!$A$2:$M$2344,13,FALSE)</f>
        <v>R1013</v>
      </c>
      <c r="Q138" s="11">
        <f>VLOOKUP(A138,'Hospitalisation Details'!$A$2:$M$2344,8,FALSE)</f>
        <v>18</v>
      </c>
    </row>
    <row r="139" spans="1:17" ht="15.75" x14ac:dyDescent="0.25">
      <c r="A139" s="1" t="s">
        <v>2234</v>
      </c>
      <c r="B139" t="str">
        <f>VLOOKUP(A139,'Customer Names'!$A$1:$B$2336,2,FALSE)</f>
        <v>Washburn</v>
      </c>
      <c r="C139" s="11">
        <f>VLOOKUP(A139,'Medical Examinations'!$A$1:$B$2336,2,FALSE)</f>
        <v>34.39</v>
      </c>
      <c r="D139" s="11">
        <f>VLOOKUP(A139,'Medical Examinations'!$A$1:$C$2336,3,FALSE)</f>
        <v>5.78</v>
      </c>
      <c r="E139" s="11" t="str">
        <f>VLOOKUP(A139,'Medical Examinations'!$A$1:$J$2336,4,FALSE)</f>
        <v>No</v>
      </c>
      <c r="F139" s="11" t="str">
        <f>VLOOKUP(A139,'Medical Examinations'!$A$1:$J$2336,5,FALSE)</f>
        <v>No</v>
      </c>
      <c r="G139" s="11" t="str">
        <f>VLOOKUP(A139,'Medical Examinations'!$A$1:$J$2336,6,FALSE)</f>
        <v>No</v>
      </c>
      <c r="H139" s="11">
        <f>VLOOKUP(A139,'Medical Examinations'!$A$1:$J$2336,7,FALSE)</f>
        <v>0</v>
      </c>
      <c r="I139" s="11" t="str">
        <f>VLOOKUP(A139,'Medical Examinations'!$A$1:$J$2336,8,FALSE)</f>
        <v>Yes</v>
      </c>
      <c r="J139" s="11" t="str">
        <f>VLOOKUP(A139,'Medical Examinations'!$A$1:$J$2336,9,FALSE)</f>
        <v>OBESITY</v>
      </c>
      <c r="K139" s="11" t="str">
        <f>VLOOKUP(A139,'Medical Examinations'!$A$1:$J$2336,10,FALSE)</f>
        <v>PREDIABETES</v>
      </c>
      <c r="L139" t="str">
        <f>VLOOKUP(A139,'Hospitalisation Details'!$A$2:$M$2344,4,FALSE)</f>
        <v>8-11-1991</v>
      </c>
      <c r="M139">
        <f>VLOOKUP(A139,'Hospitalisation Details'!$A$2:$M$2344,10,FALSE)</f>
        <v>38746.36</v>
      </c>
      <c r="N139" t="str">
        <f>VLOOKUP(A139,'Hospitalisation Details'!$A$2:$M$2344,11,FALSE)</f>
        <v>tier - 1</v>
      </c>
      <c r="O139" t="str">
        <f>VLOOKUP(A139,'Hospitalisation Details'!$A$2:$M$2344,12,FALSE)</f>
        <v>tier - 2</v>
      </c>
      <c r="P139" t="str">
        <f>VLOOKUP(A139,'Hospitalisation Details'!$A$2:$M$2344,13,FALSE)</f>
        <v>R1012</v>
      </c>
      <c r="Q139" s="11">
        <f>VLOOKUP(A139,'Hospitalisation Details'!$A$2:$M$2344,8,FALSE)</f>
        <v>31</v>
      </c>
    </row>
    <row r="140" spans="1:17" ht="15.75" x14ac:dyDescent="0.25">
      <c r="A140" s="1" t="s">
        <v>2233</v>
      </c>
      <c r="B140" t="str">
        <f>VLOOKUP(A140,'Customer Names'!$A$1:$B$2336,2,FALSE)</f>
        <v>Mroz</v>
      </c>
      <c r="C140" s="11">
        <f>VLOOKUP(A140,'Medical Examinations'!$A$1:$B$2336,2,FALSE)</f>
        <v>42.89</v>
      </c>
      <c r="D140" s="11">
        <f>VLOOKUP(A140,'Medical Examinations'!$A$1:$C$2336,3,FALSE)</f>
        <v>5.28</v>
      </c>
      <c r="E140" s="11" t="str">
        <f>VLOOKUP(A140,'Medical Examinations'!$A$1:$J$2336,4,FALSE)</f>
        <v>Yes</v>
      </c>
      <c r="F140" s="11" t="str">
        <f>VLOOKUP(A140,'Medical Examinations'!$A$1:$J$2336,5,FALSE)</f>
        <v>No</v>
      </c>
      <c r="G140" s="11" t="str">
        <f>VLOOKUP(A140,'Medical Examinations'!$A$1:$J$2336,6,FALSE)</f>
        <v>No</v>
      </c>
      <c r="H140" s="11">
        <f>VLOOKUP(A140,'Medical Examinations'!$A$1:$J$2336,7,FALSE)</f>
        <v>0</v>
      </c>
      <c r="I140" s="11" t="str">
        <f>VLOOKUP(A140,'Medical Examinations'!$A$1:$J$2336,8,FALSE)</f>
        <v>Yes</v>
      </c>
      <c r="J140" s="11" t="str">
        <f>VLOOKUP(A140,'Medical Examinations'!$A$1:$J$2336,9,FALSE)</f>
        <v>OBESITY</v>
      </c>
      <c r="K140" s="11" t="str">
        <f>VLOOKUP(A140,'Medical Examinations'!$A$1:$J$2336,10,FALSE)</f>
        <v>NORMAL</v>
      </c>
      <c r="L140" t="str">
        <f>VLOOKUP(A140,'Hospitalisation Details'!$A$2:$M$2344,4,FALSE)</f>
        <v>15-6-1976</v>
      </c>
      <c r="M140">
        <f>VLOOKUP(A140,'Hospitalisation Details'!$A$2:$M$2344,10,FALSE)</f>
        <v>38740.120000000003</v>
      </c>
      <c r="N140" t="str">
        <f>VLOOKUP(A140,'Hospitalisation Details'!$A$2:$M$2344,11,FALSE)</f>
        <v>tier - 2</v>
      </c>
      <c r="O140" t="str">
        <f>VLOOKUP(A140,'Hospitalisation Details'!$A$2:$M$2344,12,FALSE)</f>
        <v>tier - 2</v>
      </c>
      <c r="P140" t="str">
        <f>VLOOKUP(A140,'Hospitalisation Details'!$A$2:$M$2344,13,FALSE)</f>
        <v>R1012</v>
      </c>
      <c r="Q140" s="11">
        <f>VLOOKUP(A140,'Hospitalisation Details'!$A$2:$M$2344,8,FALSE)</f>
        <v>46</v>
      </c>
    </row>
    <row r="141" spans="1:17" ht="15.75" x14ac:dyDescent="0.25">
      <c r="A141" s="1" t="s">
        <v>2232</v>
      </c>
      <c r="B141" t="str">
        <f>VLOOKUP(A141,'Customer Names'!$A$1:$B$2336,2,FALSE)</f>
        <v>Canaday</v>
      </c>
      <c r="C141" s="11">
        <f>VLOOKUP(A141,'Medical Examinations'!$A$1:$B$2336,2,FALSE)</f>
        <v>36.299999999999997</v>
      </c>
      <c r="D141" s="11">
        <f>VLOOKUP(A141,'Medical Examinations'!$A$1:$C$2336,3,FALSE)</f>
        <v>5.39</v>
      </c>
      <c r="E141" s="11" t="str">
        <f>VLOOKUP(A141,'Medical Examinations'!$A$1:$J$2336,4,FALSE)</f>
        <v>No</v>
      </c>
      <c r="F141" s="11" t="str">
        <f>VLOOKUP(A141,'Medical Examinations'!$A$1:$J$2336,5,FALSE)</f>
        <v>No</v>
      </c>
      <c r="G141" s="11" t="str">
        <f>VLOOKUP(A141,'Medical Examinations'!$A$1:$J$2336,6,FALSE)</f>
        <v>No</v>
      </c>
      <c r="H141" s="11">
        <f>VLOOKUP(A141,'Medical Examinations'!$A$1:$J$2336,7,FALSE)</f>
        <v>0</v>
      </c>
      <c r="I141" s="11" t="str">
        <f>VLOOKUP(A141,'Medical Examinations'!$A$1:$J$2336,8,FALSE)</f>
        <v>Yes</v>
      </c>
      <c r="J141" s="11" t="str">
        <f>VLOOKUP(A141,'Medical Examinations'!$A$1:$J$2336,9,FALSE)</f>
        <v>OBESITY</v>
      </c>
      <c r="K141" s="11" t="str">
        <f>VLOOKUP(A141,'Medical Examinations'!$A$1:$J$2336,10,FALSE)</f>
        <v>NORMAL</v>
      </c>
      <c r="L141" t="str">
        <f>VLOOKUP(A141,'Hospitalisation Details'!$A$2:$M$2344,4,FALSE)</f>
        <v>2-11-1991</v>
      </c>
      <c r="M141">
        <f>VLOOKUP(A141,'Hospitalisation Details'!$A$2:$M$2344,10,FALSE)</f>
        <v>38711</v>
      </c>
      <c r="N141" t="str">
        <f>VLOOKUP(A141,'Hospitalisation Details'!$A$2:$M$2344,11,FALSE)</f>
        <v>tier - 2</v>
      </c>
      <c r="O141" t="str">
        <f>VLOOKUP(A141,'Hospitalisation Details'!$A$2:$M$2344,12,FALSE)</f>
        <v>tier - 2</v>
      </c>
      <c r="P141" t="str">
        <f>VLOOKUP(A141,'Hospitalisation Details'!$A$2:$M$2344,13,FALSE)</f>
        <v>R1011</v>
      </c>
      <c r="Q141" s="11">
        <f>VLOOKUP(A141,'Hospitalisation Details'!$A$2:$M$2344,8,FALSE)</f>
        <v>31</v>
      </c>
    </row>
    <row r="142" spans="1:17" ht="15.75" x14ac:dyDescent="0.25">
      <c r="A142" s="1" t="s">
        <v>2231</v>
      </c>
      <c r="B142" t="str">
        <f>VLOOKUP(A142,'Customer Names'!$A$1:$B$2336,2,FALSE)</f>
        <v>Atkins</v>
      </c>
      <c r="C142" s="11">
        <f>VLOOKUP(A142,'Medical Examinations'!$A$1:$B$2336,2,FALSE)</f>
        <v>35.200000000000003</v>
      </c>
      <c r="D142" s="11">
        <f>VLOOKUP(A142,'Medical Examinations'!$A$1:$C$2336,3,FALSE)</f>
        <v>8.01</v>
      </c>
      <c r="E142" s="11" t="str">
        <f>VLOOKUP(A142,'Medical Examinations'!$A$1:$J$2336,4,FALSE)</f>
        <v>Yes</v>
      </c>
      <c r="F142" s="11" t="str">
        <f>VLOOKUP(A142,'Medical Examinations'!$A$1:$J$2336,5,FALSE)</f>
        <v>No</v>
      </c>
      <c r="G142" s="11" t="str">
        <f>VLOOKUP(A142,'Medical Examinations'!$A$1:$J$2336,6,FALSE)</f>
        <v>No</v>
      </c>
      <c r="H142" s="11">
        <f>VLOOKUP(A142,'Medical Examinations'!$A$1:$J$2336,7,FALSE)</f>
        <v>1</v>
      </c>
      <c r="I142" s="11" t="str">
        <f>VLOOKUP(A142,'Medical Examinations'!$A$1:$J$2336,8,FALSE)</f>
        <v>Yes</v>
      </c>
      <c r="J142" s="11" t="str">
        <f>VLOOKUP(A142,'Medical Examinations'!$A$1:$J$2336,9,FALSE)</f>
        <v>OBESITY</v>
      </c>
      <c r="K142" s="11" t="str">
        <f>VLOOKUP(A142,'Medical Examinations'!$A$1:$J$2336,10,FALSE)</f>
        <v>DIABETES</v>
      </c>
      <c r="L142" t="str">
        <f>VLOOKUP(A142,'Hospitalisation Details'!$A$2:$M$2344,4,FALSE)</f>
        <v>20-7-1986</v>
      </c>
      <c r="M142">
        <f>VLOOKUP(A142,'Hospitalisation Details'!$A$2:$M$2344,10,FALSE)</f>
        <v>38709.18</v>
      </c>
      <c r="N142" t="str">
        <f>VLOOKUP(A142,'Hospitalisation Details'!$A$2:$M$2344,11,FALSE)</f>
        <v>tier - 1</v>
      </c>
      <c r="O142" t="str">
        <f>VLOOKUP(A142,'Hospitalisation Details'!$A$2:$M$2344,12,FALSE)</f>
        <v>tier - 3</v>
      </c>
      <c r="P142" t="str">
        <f>VLOOKUP(A142,'Hospitalisation Details'!$A$2:$M$2344,13,FALSE)</f>
        <v>R1013</v>
      </c>
      <c r="Q142" s="11">
        <f>VLOOKUP(A142,'Hospitalisation Details'!$A$2:$M$2344,8,FALSE)</f>
        <v>36</v>
      </c>
    </row>
    <row r="143" spans="1:17" ht="15.75" x14ac:dyDescent="0.25">
      <c r="A143" s="1" t="s">
        <v>2230</v>
      </c>
      <c r="B143" t="str">
        <f>VLOOKUP(A143,'Customer Names'!$A$1:$B$2336,2,FALSE)</f>
        <v>Kropelnicki</v>
      </c>
      <c r="C143" s="11">
        <f>VLOOKUP(A143,'Medical Examinations'!$A$1:$B$2336,2,FALSE)</f>
        <v>53.62</v>
      </c>
      <c r="D143" s="11">
        <f>VLOOKUP(A143,'Medical Examinations'!$A$1:$C$2336,3,FALSE)</f>
        <v>5.21</v>
      </c>
      <c r="E143" s="11" t="str">
        <f>VLOOKUP(A143,'Medical Examinations'!$A$1:$J$2336,4,FALSE)</f>
        <v>No</v>
      </c>
      <c r="F143" s="11" t="str">
        <f>VLOOKUP(A143,'Medical Examinations'!$A$1:$J$2336,5,FALSE)</f>
        <v>No</v>
      </c>
      <c r="G143" s="11" t="str">
        <f>VLOOKUP(A143,'Medical Examinations'!$A$1:$J$2336,6,FALSE)</f>
        <v>No</v>
      </c>
      <c r="H143" s="11">
        <f>VLOOKUP(A143,'Medical Examinations'!$A$1:$J$2336,7,FALSE)</f>
        <v>0</v>
      </c>
      <c r="I143" s="11" t="str">
        <f>VLOOKUP(A143,'Medical Examinations'!$A$1:$J$2336,8,FALSE)</f>
        <v>Yes</v>
      </c>
      <c r="J143" s="11" t="str">
        <f>VLOOKUP(A143,'Medical Examinations'!$A$1:$J$2336,9,FALSE)</f>
        <v>OBESITY</v>
      </c>
      <c r="K143" s="11" t="str">
        <f>VLOOKUP(A143,'Medical Examinations'!$A$1:$J$2336,10,FALSE)</f>
        <v>NORMAL</v>
      </c>
      <c r="L143" t="str">
        <f>VLOOKUP(A143,'Hospitalisation Details'!$A$2:$M$2344,4,FALSE)</f>
        <v>13-7-1990</v>
      </c>
      <c r="M143">
        <f>VLOOKUP(A143,'Hospitalisation Details'!$A$2:$M$2344,10,FALSE)</f>
        <v>38652.089999999997</v>
      </c>
      <c r="N143" t="str">
        <f>VLOOKUP(A143,'Hospitalisation Details'!$A$2:$M$2344,11,FALSE)</f>
        <v>tier - 2</v>
      </c>
      <c r="O143" t="str">
        <f>VLOOKUP(A143,'Hospitalisation Details'!$A$2:$M$2344,12,FALSE)</f>
        <v>tier - 2</v>
      </c>
      <c r="P143" t="str">
        <f>VLOOKUP(A143,'Hospitalisation Details'!$A$2:$M$2344,13,FALSE)</f>
        <v>R1011</v>
      </c>
      <c r="Q143" s="11">
        <f>VLOOKUP(A143,'Hospitalisation Details'!$A$2:$M$2344,8,FALSE)</f>
        <v>32</v>
      </c>
    </row>
    <row r="144" spans="1:17" ht="15.75" x14ac:dyDescent="0.25">
      <c r="A144" s="1" t="s">
        <v>2229</v>
      </c>
      <c r="B144" t="str">
        <f>VLOOKUP(A144,'Customer Names'!$A$1:$B$2336,2,FALSE)</f>
        <v>Braund</v>
      </c>
      <c r="C144" s="11">
        <f>VLOOKUP(A144,'Medical Examinations'!$A$1:$B$2336,2,FALSE)</f>
        <v>36.67</v>
      </c>
      <c r="D144" s="11">
        <f>VLOOKUP(A144,'Medical Examinations'!$A$1:$C$2336,3,FALSE)</f>
        <v>6.27</v>
      </c>
      <c r="E144" s="11" t="str">
        <f>VLOOKUP(A144,'Medical Examinations'!$A$1:$J$2336,4,FALSE)</f>
        <v>No</v>
      </c>
      <c r="F144" s="11" t="str">
        <f>VLOOKUP(A144,'Medical Examinations'!$A$1:$J$2336,5,FALSE)</f>
        <v>No</v>
      </c>
      <c r="G144" s="11" t="str">
        <f>VLOOKUP(A144,'Medical Examinations'!$A$1:$J$2336,6,FALSE)</f>
        <v>No</v>
      </c>
      <c r="H144" s="11">
        <f>VLOOKUP(A144,'Medical Examinations'!$A$1:$J$2336,7,FALSE)</f>
        <v>0</v>
      </c>
      <c r="I144" s="11" t="str">
        <f>VLOOKUP(A144,'Medical Examinations'!$A$1:$J$2336,8,FALSE)</f>
        <v>Yes</v>
      </c>
      <c r="J144" s="11" t="str">
        <f>VLOOKUP(A144,'Medical Examinations'!$A$1:$J$2336,9,FALSE)</f>
        <v>OBESITY</v>
      </c>
      <c r="K144" s="11" t="str">
        <f>VLOOKUP(A144,'Medical Examinations'!$A$1:$J$2336,10,FALSE)</f>
        <v>PREDIABETES</v>
      </c>
      <c r="L144" t="str">
        <f>VLOOKUP(A144,'Hospitalisation Details'!$A$2:$M$2344,4,FALSE)</f>
        <v>12-11-1999</v>
      </c>
      <c r="M144">
        <f>VLOOKUP(A144,'Hospitalisation Details'!$A$2:$M$2344,10,FALSE)</f>
        <v>38511.629999999997</v>
      </c>
      <c r="N144" t="str">
        <f>VLOOKUP(A144,'Hospitalisation Details'!$A$2:$M$2344,11,FALSE)</f>
        <v>tier - 2</v>
      </c>
      <c r="O144" t="str">
        <f>VLOOKUP(A144,'Hospitalisation Details'!$A$2:$M$2344,12,FALSE)</f>
        <v>tier - 2</v>
      </c>
      <c r="P144" t="str">
        <f>VLOOKUP(A144,'Hospitalisation Details'!$A$2:$M$2344,13,FALSE)</f>
        <v>R1024</v>
      </c>
      <c r="Q144" s="11">
        <f>VLOOKUP(A144,'Hospitalisation Details'!$A$2:$M$2344,8,FALSE)</f>
        <v>23</v>
      </c>
    </row>
    <row r="145" spans="1:17" ht="15.75" x14ac:dyDescent="0.25">
      <c r="A145" s="1" t="s">
        <v>2228</v>
      </c>
      <c r="B145" t="str">
        <f>VLOOKUP(A145,'Customer Names'!$A$1:$B$2336,2,FALSE)</f>
        <v>Anderson</v>
      </c>
      <c r="C145" s="11">
        <f>VLOOKUP(A145,'Medical Examinations'!$A$1:$B$2336,2,FALSE)</f>
        <v>33.4</v>
      </c>
      <c r="D145" s="11">
        <f>VLOOKUP(A145,'Medical Examinations'!$A$1:$C$2336,3,FALSE)</f>
        <v>10.73</v>
      </c>
      <c r="E145" s="11" t="str">
        <f>VLOOKUP(A145,'Medical Examinations'!$A$1:$J$2336,4,FALSE)</f>
        <v>Yes</v>
      </c>
      <c r="F145" s="11" t="str">
        <f>VLOOKUP(A145,'Medical Examinations'!$A$1:$J$2336,5,FALSE)</f>
        <v>No</v>
      </c>
      <c r="G145" s="11" t="str">
        <f>VLOOKUP(A145,'Medical Examinations'!$A$1:$J$2336,6,FALSE)</f>
        <v>No</v>
      </c>
      <c r="H145" s="11">
        <f>VLOOKUP(A145,'Medical Examinations'!$A$1:$J$2336,7,FALSE)</f>
        <v>1</v>
      </c>
      <c r="I145" s="11" t="str">
        <f>VLOOKUP(A145,'Medical Examinations'!$A$1:$J$2336,8,FALSE)</f>
        <v>Yes</v>
      </c>
      <c r="J145" s="11" t="str">
        <f>VLOOKUP(A145,'Medical Examinations'!$A$1:$J$2336,9,FALSE)</f>
        <v>OBESITY</v>
      </c>
      <c r="K145" s="11" t="str">
        <f>VLOOKUP(A145,'Medical Examinations'!$A$1:$J$2336,10,FALSE)</f>
        <v>DIABETES</v>
      </c>
      <c r="L145" t="str">
        <f>VLOOKUP(A145,'Hospitalisation Details'!$A$2:$M$2344,4,FALSE)</f>
        <v>21-6-1986</v>
      </c>
      <c r="M145">
        <f>VLOOKUP(A145,'Hospitalisation Details'!$A$2:$M$2344,10,FALSE)</f>
        <v>38415.47</v>
      </c>
      <c r="N145" t="str">
        <f>VLOOKUP(A145,'Hospitalisation Details'!$A$2:$M$2344,11,FALSE)</f>
        <v>tier - 1</v>
      </c>
      <c r="O145" t="str">
        <f>VLOOKUP(A145,'Hospitalisation Details'!$A$2:$M$2344,12,FALSE)</f>
        <v>tier - 2</v>
      </c>
      <c r="P145" t="str">
        <f>VLOOKUP(A145,'Hospitalisation Details'!$A$2:$M$2344,13,FALSE)</f>
        <v>R1011</v>
      </c>
      <c r="Q145" s="11">
        <f>VLOOKUP(A145,'Hospitalisation Details'!$A$2:$M$2344,8,FALSE)</f>
        <v>36</v>
      </c>
    </row>
    <row r="146" spans="1:17" ht="15.75" x14ac:dyDescent="0.25">
      <c r="A146" s="1" t="s">
        <v>2227</v>
      </c>
      <c r="B146" t="str">
        <f>VLOOKUP(A146,'Customer Names'!$A$1:$B$2336,2,FALSE)</f>
        <v>Bilbrey</v>
      </c>
      <c r="C146" s="11">
        <f>VLOOKUP(A146,'Medical Examinations'!$A$1:$B$2336,2,FALSE)</f>
        <v>42.71</v>
      </c>
      <c r="D146" s="11">
        <f>VLOOKUP(A146,'Medical Examinations'!$A$1:$C$2336,3,FALSE)</f>
        <v>10.52</v>
      </c>
      <c r="E146" s="11" t="str">
        <f>VLOOKUP(A146,'Medical Examinations'!$A$1:$J$2336,4,FALSE)</f>
        <v>No</v>
      </c>
      <c r="F146" s="11" t="str">
        <f>VLOOKUP(A146,'Medical Examinations'!$A$1:$J$2336,5,FALSE)</f>
        <v>No</v>
      </c>
      <c r="G146" s="11" t="str">
        <f>VLOOKUP(A146,'Medical Examinations'!$A$1:$J$2336,6,FALSE)</f>
        <v>No</v>
      </c>
      <c r="H146" s="11">
        <f>VLOOKUP(A146,'Medical Examinations'!$A$1:$J$2336,7,FALSE)</f>
        <v>0</v>
      </c>
      <c r="I146" s="11" t="str">
        <f>VLOOKUP(A146,'Medical Examinations'!$A$1:$J$2336,8,FALSE)</f>
        <v>Yes</v>
      </c>
      <c r="J146" s="11" t="str">
        <f>VLOOKUP(A146,'Medical Examinations'!$A$1:$J$2336,9,FALSE)</f>
        <v>OBESITY</v>
      </c>
      <c r="K146" s="11" t="str">
        <f>VLOOKUP(A146,'Medical Examinations'!$A$1:$J$2336,10,FALSE)</f>
        <v>DIABETES</v>
      </c>
      <c r="L146" t="str">
        <f>VLOOKUP(A146,'Hospitalisation Details'!$A$2:$M$2344,4,FALSE)</f>
        <v>23-12-1971</v>
      </c>
      <c r="M146">
        <f>VLOOKUP(A146,'Hospitalisation Details'!$A$2:$M$2344,10,FALSE)</f>
        <v>38405.26</v>
      </c>
      <c r="N146" t="str">
        <f>VLOOKUP(A146,'Hospitalisation Details'!$A$2:$M$2344,11,FALSE)</f>
        <v>tier - 2</v>
      </c>
      <c r="O146" t="str">
        <f>VLOOKUP(A146,'Hospitalisation Details'!$A$2:$M$2344,12,FALSE)</f>
        <v>tier - 1</v>
      </c>
      <c r="P146" t="str">
        <f>VLOOKUP(A146,'Hospitalisation Details'!$A$2:$M$2344,13,FALSE)</f>
        <v>R1011</v>
      </c>
      <c r="Q146" s="11">
        <f>VLOOKUP(A146,'Hospitalisation Details'!$A$2:$M$2344,8,FALSE)</f>
        <v>51</v>
      </c>
    </row>
    <row r="147" spans="1:17" ht="15.75" x14ac:dyDescent="0.25">
      <c r="A147" s="1" t="s">
        <v>2226</v>
      </c>
      <c r="B147" t="str">
        <f>VLOOKUP(A147,'Customer Names'!$A$1:$B$2336,2,FALSE)</f>
        <v>Curtis</v>
      </c>
      <c r="C147" s="11">
        <f>VLOOKUP(A147,'Medical Examinations'!$A$1:$B$2336,2,FALSE)</f>
        <v>41.52</v>
      </c>
      <c r="D147" s="11">
        <f>VLOOKUP(A147,'Medical Examinations'!$A$1:$C$2336,3,FALSE)</f>
        <v>11.82</v>
      </c>
      <c r="E147" s="11" t="str">
        <f>VLOOKUP(A147,'Medical Examinations'!$A$1:$J$2336,4,FALSE)</f>
        <v>Yes</v>
      </c>
      <c r="F147" s="11" t="str">
        <f>VLOOKUP(A147,'Medical Examinations'!$A$1:$J$2336,5,FALSE)</f>
        <v>No</v>
      </c>
      <c r="G147" s="11" t="str">
        <f>VLOOKUP(A147,'Medical Examinations'!$A$1:$J$2336,6,FALSE)</f>
        <v>No</v>
      </c>
      <c r="H147" s="11">
        <f>VLOOKUP(A147,'Medical Examinations'!$A$1:$J$2336,7,FALSE)</f>
        <v>2</v>
      </c>
      <c r="I147" s="11" t="str">
        <f>VLOOKUP(A147,'Medical Examinations'!$A$1:$J$2336,8,FALSE)</f>
        <v>Yes</v>
      </c>
      <c r="J147" s="11" t="str">
        <f>VLOOKUP(A147,'Medical Examinations'!$A$1:$J$2336,9,FALSE)</f>
        <v>OBESITY</v>
      </c>
      <c r="K147" s="11" t="str">
        <f>VLOOKUP(A147,'Medical Examinations'!$A$1:$J$2336,10,FALSE)</f>
        <v>DIABETES</v>
      </c>
      <c r="L147" t="str">
        <f>VLOOKUP(A147,'Hospitalisation Details'!$A$2:$M$2344,4,FALSE)</f>
        <v>22-8-1970</v>
      </c>
      <c r="M147">
        <f>VLOOKUP(A147,'Hospitalisation Details'!$A$2:$M$2344,10,FALSE)</f>
        <v>38389.79</v>
      </c>
      <c r="N147" t="str">
        <f>VLOOKUP(A147,'Hospitalisation Details'!$A$2:$M$2344,11,FALSE)</f>
        <v>tier - 2</v>
      </c>
      <c r="O147" t="str">
        <f>VLOOKUP(A147,'Hospitalisation Details'!$A$2:$M$2344,12,FALSE)</f>
        <v>tier - 3</v>
      </c>
      <c r="P147" t="str">
        <f>VLOOKUP(A147,'Hospitalisation Details'!$A$2:$M$2344,13,FALSE)</f>
        <v>R1011</v>
      </c>
      <c r="Q147" s="11">
        <f>VLOOKUP(A147,'Hospitalisation Details'!$A$2:$M$2344,8,FALSE)</f>
        <v>52</v>
      </c>
    </row>
    <row r="148" spans="1:17" ht="15.75" x14ac:dyDescent="0.25">
      <c r="A148" s="1" t="s">
        <v>2225</v>
      </c>
      <c r="B148" t="str">
        <f>VLOOKUP(A148,'Customer Names'!$A$1:$B$2336,2,FALSE)</f>
        <v>Meyer</v>
      </c>
      <c r="C148" s="11">
        <f>VLOOKUP(A148,'Medical Examinations'!$A$1:$B$2336,2,FALSE)</f>
        <v>39.4</v>
      </c>
      <c r="D148" s="11">
        <f>VLOOKUP(A148,'Medical Examinations'!$A$1:$C$2336,3,FALSE)</f>
        <v>6.76</v>
      </c>
      <c r="E148" s="11" t="str">
        <f>VLOOKUP(A148,'Medical Examinations'!$A$1:$J$2336,4,FALSE)</f>
        <v>No</v>
      </c>
      <c r="F148" s="11" t="str">
        <f>VLOOKUP(A148,'Medical Examinations'!$A$1:$J$2336,5,FALSE)</f>
        <v>No</v>
      </c>
      <c r="G148" s="11" t="str">
        <f>VLOOKUP(A148,'Medical Examinations'!$A$1:$J$2336,6,FALSE)</f>
        <v>No</v>
      </c>
      <c r="H148" s="11">
        <f>VLOOKUP(A148,'Medical Examinations'!$A$1:$J$2336,7,FALSE)</f>
        <v>0</v>
      </c>
      <c r="I148" s="11" t="str">
        <f>VLOOKUP(A148,'Medical Examinations'!$A$1:$J$2336,8,FALSE)</f>
        <v>Yes</v>
      </c>
      <c r="J148" s="11" t="str">
        <f>VLOOKUP(A148,'Medical Examinations'!$A$1:$J$2336,9,FALSE)</f>
        <v>OBESITY</v>
      </c>
      <c r="K148" s="11" t="str">
        <f>VLOOKUP(A148,'Medical Examinations'!$A$1:$J$2336,10,FALSE)</f>
        <v>DIABETES</v>
      </c>
      <c r="L148" t="str">
        <f>VLOOKUP(A148,'Hospitalisation Details'!$A$2:$M$2344,4,FALSE)</f>
        <v>17-9-2002</v>
      </c>
      <c r="M148">
        <f>VLOOKUP(A148,'Hospitalisation Details'!$A$2:$M$2344,10,FALSE)</f>
        <v>38344.57</v>
      </c>
      <c r="N148" t="str">
        <f>VLOOKUP(A148,'Hospitalisation Details'!$A$2:$M$2344,11,FALSE)</f>
        <v>tier - 1</v>
      </c>
      <c r="O148" t="str">
        <f>VLOOKUP(A148,'Hospitalisation Details'!$A$2:$M$2344,12,FALSE)</f>
        <v>tier - 3</v>
      </c>
      <c r="P148" t="str">
        <f>VLOOKUP(A148,'Hospitalisation Details'!$A$2:$M$2344,13,FALSE)</f>
        <v>R1011</v>
      </c>
      <c r="Q148" s="11">
        <f>VLOOKUP(A148,'Hospitalisation Details'!$A$2:$M$2344,8,FALSE)</f>
        <v>20</v>
      </c>
    </row>
    <row r="149" spans="1:17" ht="15.75" x14ac:dyDescent="0.25">
      <c r="A149" s="1" t="s">
        <v>2224</v>
      </c>
      <c r="B149" t="str">
        <f>VLOOKUP(A149,'Customer Names'!$A$1:$B$2336,2,FALSE)</f>
        <v>Bardeesy</v>
      </c>
      <c r="C149" s="11">
        <f>VLOOKUP(A149,'Medical Examinations'!$A$1:$B$2336,2,FALSE)</f>
        <v>46.45</v>
      </c>
      <c r="D149" s="11">
        <f>VLOOKUP(A149,'Medical Examinations'!$A$1:$C$2336,3,FALSE)</f>
        <v>5.62</v>
      </c>
      <c r="E149" s="11" t="str">
        <f>VLOOKUP(A149,'Medical Examinations'!$A$1:$J$2336,4,FALSE)</f>
        <v>No</v>
      </c>
      <c r="F149" s="11" t="str">
        <f>VLOOKUP(A149,'Medical Examinations'!$A$1:$J$2336,5,FALSE)</f>
        <v>No</v>
      </c>
      <c r="G149" s="11" t="str">
        <f>VLOOKUP(A149,'Medical Examinations'!$A$1:$J$2336,6,FALSE)</f>
        <v>No</v>
      </c>
      <c r="H149" s="11">
        <f>VLOOKUP(A149,'Medical Examinations'!$A$1:$J$2336,7,FALSE)</f>
        <v>0</v>
      </c>
      <c r="I149" s="11" t="str">
        <f>VLOOKUP(A149,'Medical Examinations'!$A$1:$J$2336,8,FALSE)</f>
        <v>Yes</v>
      </c>
      <c r="J149" s="11" t="str">
        <f>VLOOKUP(A149,'Medical Examinations'!$A$1:$J$2336,9,FALSE)</f>
        <v>OBESITY</v>
      </c>
      <c r="K149" s="11" t="str">
        <f>VLOOKUP(A149,'Medical Examinations'!$A$1:$J$2336,10,FALSE)</f>
        <v>NORMAL</v>
      </c>
      <c r="L149" t="str">
        <f>VLOOKUP(A149,'Hospitalisation Details'!$A$2:$M$2344,4,FALSE)</f>
        <v>12-6-1980</v>
      </c>
      <c r="M149">
        <f>VLOOKUP(A149,'Hospitalisation Details'!$A$2:$M$2344,10,FALSE)</f>
        <v>38313.129999999997</v>
      </c>
      <c r="N149" t="str">
        <f>VLOOKUP(A149,'Hospitalisation Details'!$A$2:$M$2344,11,FALSE)</f>
        <v>tier - 1</v>
      </c>
      <c r="O149" t="str">
        <f>VLOOKUP(A149,'Hospitalisation Details'!$A$2:$M$2344,12,FALSE)</f>
        <v>tier - 3</v>
      </c>
      <c r="P149" t="str">
        <f>VLOOKUP(A149,'Hospitalisation Details'!$A$2:$M$2344,13,FALSE)</f>
        <v>R1011</v>
      </c>
      <c r="Q149" s="11">
        <f>VLOOKUP(A149,'Hospitalisation Details'!$A$2:$M$2344,8,FALSE)</f>
        <v>42</v>
      </c>
    </row>
    <row r="150" spans="1:17" ht="15.75" x14ac:dyDescent="0.25">
      <c r="A150" s="1" t="s">
        <v>2223</v>
      </c>
      <c r="B150" t="str">
        <f>VLOOKUP(A150,'Customer Names'!$A$1:$B$2336,2,FALSE)</f>
        <v>Shanahan</v>
      </c>
      <c r="C150" s="11">
        <f>VLOOKUP(A150,'Medical Examinations'!$A$1:$B$2336,2,FALSE)</f>
        <v>35.75</v>
      </c>
      <c r="D150" s="11">
        <f>VLOOKUP(A150,'Medical Examinations'!$A$1:$C$2336,3,FALSE)</f>
        <v>4.1900000000000004</v>
      </c>
      <c r="E150" s="11" t="str">
        <f>VLOOKUP(A150,'Medical Examinations'!$A$1:$J$2336,4,FALSE)</f>
        <v>No</v>
      </c>
      <c r="F150" s="11" t="str">
        <f>VLOOKUP(A150,'Medical Examinations'!$A$1:$J$2336,5,FALSE)</f>
        <v>No</v>
      </c>
      <c r="G150" s="11" t="str">
        <f>VLOOKUP(A150,'Medical Examinations'!$A$1:$J$2336,6,FALSE)</f>
        <v>No</v>
      </c>
      <c r="H150" s="11">
        <f>VLOOKUP(A150,'Medical Examinations'!$A$1:$J$2336,7,FALSE)</f>
        <v>0</v>
      </c>
      <c r="I150" s="11" t="str">
        <f>VLOOKUP(A150,'Medical Examinations'!$A$1:$J$2336,8,FALSE)</f>
        <v>Yes</v>
      </c>
      <c r="J150" s="11" t="str">
        <f>VLOOKUP(A150,'Medical Examinations'!$A$1:$J$2336,9,FALSE)</f>
        <v>OBESITY</v>
      </c>
      <c r="K150" s="11" t="str">
        <f>VLOOKUP(A150,'Medical Examinations'!$A$1:$J$2336,10,FALSE)</f>
        <v>NORMAL</v>
      </c>
      <c r="L150" t="str">
        <f>VLOOKUP(A150,'Hospitalisation Details'!$A$2:$M$2344,4,FALSE)</f>
        <v>30-10-1989</v>
      </c>
      <c r="M150">
        <f>VLOOKUP(A150,'Hospitalisation Details'!$A$2:$M$2344,10,FALSE)</f>
        <v>38282.75</v>
      </c>
      <c r="N150" t="str">
        <f>VLOOKUP(A150,'Hospitalisation Details'!$A$2:$M$2344,11,FALSE)</f>
        <v>tier - 1</v>
      </c>
      <c r="O150" t="str">
        <f>VLOOKUP(A150,'Hospitalisation Details'!$A$2:$M$2344,12,FALSE)</f>
        <v>tier - 2</v>
      </c>
      <c r="P150" t="str">
        <f>VLOOKUP(A150,'Hospitalisation Details'!$A$2:$M$2344,13,FALSE)</f>
        <v>R1013</v>
      </c>
      <c r="Q150" s="11">
        <f>VLOOKUP(A150,'Hospitalisation Details'!$A$2:$M$2344,8,FALSE)</f>
        <v>33</v>
      </c>
    </row>
    <row r="151" spans="1:17" ht="15.75" x14ac:dyDescent="0.25">
      <c r="A151" s="1" t="s">
        <v>2222</v>
      </c>
      <c r="B151" t="str">
        <f>VLOOKUP(A151,'Customer Names'!$A$1:$B$2336,2,FALSE)</f>
        <v>Sutter</v>
      </c>
      <c r="C151" s="11">
        <f>VLOOKUP(A151,'Medical Examinations'!$A$1:$B$2336,2,FALSE)</f>
        <v>26.07</v>
      </c>
      <c r="D151" s="11">
        <f>VLOOKUP(A151,'Medical Examinations'!$A$1:$C$2336,3,FALSE)</f>
        <v>5.32</v>
      </c>
      <c r="E151" s="11" t="str">
        <f>VLOOKUP(A151,'Medical Examinations'!$A$1:$J$2336,4,FALSE)</f>
        <v>No</v>
      </c>
      <c r="F151" s="11" t="str">
        <f>VLOOKUP(A151,'Medical Examinations'!$A$1:$J$2336,5,FALSE)</f>
        <v>No</v>
      </c>
      <c r="G151" s="11" t="str">
        <f>VLOOKUP(A151,'Medical Examinations'!$A$1:$J$2336,6,FALSE)</f>
        <v>No</v>
      </c>
      <c r="H151" s="11">
        <f>VLOOKUP(A151,'Medical Examinations'!$A$1:$J$2336,7,FALSE)</f>
        <v>0</v>
      </c>
      <c r="I151" s="11" t="str">
        <f>VLOOKUP(A151,'Medical Examinations'!$A$1:$J$2336,8,FALSE)</f>
        <v>Yes</v>
      </c>
      <c r="J151" s="11" t="str">
        <f>VLOOKUP(A151,'Medical Examinations'!$A$1:$J$2336,9,FALSE)</f>
        <v>OVERWEIGHT</v>
      </c>
      <c r="K151" s="11" t="str">
        <f>VLOOKUP(A151,'Medical Examinations'!$A$1:$J$2336,10,FALSE)</f>
        <v>NORMAL</v>
      </c>
      <c r="L151" t="str">
        <f>VLOOKUP(A151,'Hospitalisation Details'!$A$2:$M$2344,4,FALSE)</f>
        <v>16-8-1980</v>
      </c>
      <c r="M151">
        <f>VLOOKUP(A151,'Hospitalisation Details'!$A$2:$M$2344,10,FALSE)</f>
        <v>38245.589999999997</v>
      </c>
      <c r="N151" t="str">
        <f>VLOOKUP(A151,'Hospitalisation Details'!$A$2:$M$2344,11,FALSE)</f>
        <v>tier - 1</v>
      </c>
      <c r="O151" t="str">
        <f>VLOOKUP(A151,'Hospitalisation Details'!$A$2:$M$2344,12,FALSE)</f>
        <v>tier - 2</v>
      </c>
      <c r="P151" t="str">
        <f>VLOOKUP(A151,'Hospitalisation Details'!$A$2:$M$2344,13,FALSE)</f>
        <v>R1013</v>
      </c>
      <c r="Q151" s="11">
        <f>VLOOKUP(A151,'Hospitalisation Details'!$A$2:$M$2344,8,FALSE)</f>
        <v>42</v>
      </c>
    </row>
    <row r="152" spans="1:17" ht="15.75" x14ac:dyDescent="0.25">
      <c r="A152" s="1" t="s">
        <v>2221</v>
      </c>
      <c r="B152" t="str">
        <f>VLOOKUP(A152,'Customer Names'!$A$1:$B$2336,2,FALSE)</f>
        <v>Yesian</v>
      </c>
      <c r="C152" s="11">
        <f>VLOOKUP(A152,'Medical Examinations'!$A$1:$B$2336,2,FALSE)</f>
        <v>36.54</v>
      </c>
      <c r="D152" s="11">
        <f>VLOOKUP(A152,'Medical Examinations'!$A$1:$C$2336,3,FALSE)</f>
        <v>4.46</v>
      </c>
      <c r="E152" s="11" t="str">
        <f>VLOOKUP(A152,'Medical Examinations'!$A$1:$J$2336,4,FALSE)</f>
        <v>Yes</v>
      </c>
      <c r="F152" s="11" t="str">
        <f>VLOOKUP(A152,'Medical Examinations'!$A$1:$J$2336,5,FALSE)</f>
        <v>No</v>
      </c>
      <c r="G152" s="11" t="str">
        <f>VLOOKUP(A152,'Medical Examinations'!$A$1:$J$2336,6,FALSE)</f>
        <v>No</v>
      </c>
      <c r="H152" s="11">
        <f>VLOOKUP(A152,'Medical Examinations'!$A$1:$J$2336,7,FALSE)</f>
        <v>1</v>
      </c>
      <c r="I152" s="11" t="str">
        <f>VLOOKUP(A152,'Medical Examinations'!$A$1:$J$2336,8,FALSE)</f>
        <v>Yes</v>
      </c>
      <c r="J152" s="11" t="str">
        <f>VLOOKUP(A152,'Medical Examinations'!$A$1:$J$2336,9,FALSE)</f>
        <v>OBESITY</v>
      </c>
      <c r="K152" s="11" t="str">
        <f>VLOOKUP(A152,'Medical Examinations'!$A$1:$J$2336,10,FALSE)</f>
        <v>NORMAL</v>
      </c>
      <c r="L152" t="str">
        <f>VLOOKUP(A152,'Hospitalisation Details'!$A$2:$M$2344,4,FALSE)</f>
        <v>16-6-1964</v>
      </c>
      <c r="M152">
        <f>VLOOKUP(A152,'Hospitalisation Details'!$A$2:$M$2344,10,FALSE)</f>
        <v>38241.74</v>
      </c>
      <c r="N152" t="str">
        <f>VLOOKUP(A152,'Hospitalisation Details'!$A$2:$M$2344,11,FALSE)</f>
        <v>tier - 2</v>
      </c>
      <c r="O152" t="str">
        <f>VLOOKUP(A152,'Hospitalisation Details'!$A$2:$M$2344,12,FALSE)</f>
        <v>tier - 3</v>
      </c>
      <c r="P152" t="str">
        <f>VLOOKUP(A152,'Hospitalisation Details'!$A$2:$M$2344,13,FALSE)</f>
        <v>R1011</v>
      </c>
      <c r="Q152" s="11">
        <f>VLOOKUP(A152,'Hospitalisation Details'!$A$2:$M$2344,8,FALSE)</f>
        <v>58</v>
      </c>
    </row>
    <row r="153" spans="1:17" ht="15.75" x14ac:dyDescent="0.25">
      <c r="A153" s="1" t="s">
        <v>2220</v>
      </c>
      <c r="B153" t="str">
        <f>VLOOKUP(A153,'Customer Names'!$A$1:$B$2336,2,FALSE)</f>
        <v>Meers</v>
      </c>
      <c r="C153" s="11">
        <f>VLOOKUP(A153,'Medical Examinations'!$A$1:$B$2336,2,FALSE)</f>
        <v>51.64</v>
      </c>
      <c r="D153" s="11">
        <f>VLOOKUP(A153,'Medical Examinations'!$A$1:$C$2336,3,FALSE)</f>
        <v>5.65</v>
      </c>
      <c r="E153" s="11" t="str">
        <f>VLOOKUP(A153,'Medical Examinations'!$A$1:$J$2336,4,FALSE)</f>
        <v>No</v>
      </c>
      <c r="F153" s="11" t="str">
        <f>VLOOKUP(A153,'Medical Examinations'!$A$1:$J$2336,5,FALSE)</f>
        <v>No</v>
      </c>
      <c r="G153" s="11" t="str">
        <f>VLOOKUP(A153,'Medical Examinations'!$A$1:$J$2336,6,FALSE)</f>
        <v>No</v>
      </c>
      <c r="H153" s="11">
        <f>VLOOKUP(A153,'Medical Examinations'!$A$1:$J$2336,7,FALSE)</f>
        <v>0</v>
      </c>
      <c r="I153" s="11" t="str">
        <f>VLOOKUP(A153,'Medical Examinations'!$A$1:$J$2336,8,FALSE)</f>
        <v>Yes</v>
      </c>
      <c r="J153" s="11" t="str">
        <f>VLOOKUP(A153,'Medical Examinations'!$A$1:$J$2336,9,FALSE)</f>
        <v>OBESITY</v>
      </c>
      <c r="K153" s="11" t="str">
        <f>VLOOKUP(A153,'Medical Examinations'!$A$1:$J$2336,10,FALSE)</f>
        <v>NORMAL</v>
      </c>
      <c r="L153" t="str">
        <f>VLOOKUP(A153,'Hospitalisation Details'!$A$2:$M$2344,4,FALSE)</f>
        <v>8-9-1989</v>
      </c>
      <c r="M153">
        <f>VLOOKUP(A153,'Hospitalisation Details'!$A$2:$M$2344,10,FALSE)</f>
        <v>38237.339999999997</v>
      </c>
      <c r="N153" t="str">
        <f>VLOOKUP(A153,'Hospitalisation Details'!$A$2:$M$2344,11,FALSE)</f>
        <v>tier - 2</v>
      </c>
      <c r="O153" t="str">
        <f>VLOOKUP(A153,'Hospitalisation Details'!$A$2:$M$2344,12,FALSE)</f>
        <v>tier - 3</v>
      </c>
      <c r="P153" t="str">
        <f>VLOOKUP(A153,'Hospitalisation Details'!$A$2:$M$2344,13,FALSE)</f>
        <v>R1011</v>
      </c>
      <c r="Q153" s="11">
        <f>VLOOKUP(A153,'Hospitalisation Details'!$A$2:$M$2344,8,FALSE)</f>
        <v>33</v>
      </c>
    </row>
    <row r="154" spans="1:17" ht="15.75" x14ac:dyDescent="0.25">
      <c r="A154" s="1" t="s">
        <v>2219</v>
      </c>
      <c r="B154" t="str">
        <f>VLOOKUP(A154,'Customer Names'!$A$1:$B$2336,2,FALSE)</f>
        <v>Conlon</v>
      </c>
      <c r="C154" s="11">
        <f>VLOOKUP(A154,'Medical Examinations'!$A$1:$B$2336,2,FALSE)</f>
        <v>42.83</v>
      </c>
      <c r="D154" s="11">
        <f>VLOOKUP(A154,'Medical Examinations'!$A$1:$C$2336,3,FALSE)</f>
        <v>6.04</v>
      </c>
      <c r="E154" s="11" t="str">
        <f>VLOOKUP(A154,'Medical Examinations'!$A$1:$J$2336,4,FALSE)</f>
        <v>No</v>
      </c>
      <c r="F154" s="11" t="str">
        <f>VLOOKUP(A154,'Medical Examinations'!$A$1:$J$2336,5,FALSE)</f>
        <v>No</v>
      </c>
      <c r="G154" s="11" t="str">
        <f>VLOOKUP(A154,'Medical Examinations'!$A$1:$J$2336,6,FALSE)</f>
        <v>No</v>
      </c>
      <c r="H154" s="11">
        <f>VLOOKUP(A154,'Medical Examinations'!$A$1:$J$2336,7,FALSE)</f>
        <v>2</v>
      </c>
      <c r="I154" s="11" t="str">
        <f>VLOOKUP(A154,'Medical Examinations'!$A$1:$J$2336,8,FALSE)</f>
        <v>Yes</v>
      </c>
      <c r="J154" s="11" t="str">
        <f>VLOOKUP(A154,'Medical Examinations'!$A$1:$J$2336,9,FALSE)</f>
        <v>OBESITY</v>
      </c>
      <c r="K154" s="11" t="str">
        <f>VLOOKUP(A154,'Medical Examinations'!$A$1:$J$2336,10,FALSE)</f>
        <v>PREDIABETES</v>
      </c>
      <c r="L154" t="str">
        <f>VLOOKUP(A154,'Hospitalisation Details'!$A$2:$M$2344,4,FALSE)</f>
        <v>19-11-1972</v>
      </c>
      <c r="M154">
        <f>VLOOKUP(A154,'Hospitalisation Details'!$A$2:$M$2344,10,FALSE)</f>
        <v>38189.1</v>
      </c>
      <c r="N154" t="str">
        <f>VLOOKUP(A154,'Hospitalisation Details'!$A$2:$M$2344,11,FALSE)</f>
        <v>tier - 2</v>
      </c>
      <c r="O154" t="str">
        <f>VLOOKUP(A154,'Hospitalisation Details'!$A$2:$M$2344,12,FALSE)</f>
        <v>tier - 2</v>
      </c>
      <c r="P154" t="str">
        <f>VLOOKUP(A154,'Hospitalisation Details'!$A$2:$M$2344,13,FALSE)</f>
        <v>R1011</v>
      </c>
      <c r="Q154" s="11">
        <f>VLOOKUP(A154,'Hospitalisation Details'!$A$2:$M$2344,8,FALSE)</f>
        <v>50</v>
      </c>
    </row>
    <row r="155" spans="1:17" ht="15.75" x14ac:dyDescent="0.25">
      <c r="A155" s="1" t="s">
        <v>2218</v>
      </c>
      <c r="B155" t="str">
        <f>VLOOKUP(A155,'Customer Names'!$A$1:$B$2336,2,FALSE)</f>
        <v>Arnstein</v>
      </c>
      <c r="C155" s="11">
        <f>VLOOKUP(A155,'Medical Examinations'!$A$1:$B$2336,2,FALSE)</f>
        <v>40.15</v>
      </c>
      <c r="D155" s="11">
        <f>VLOOKUP(A155,'Medical Examinations'!$A$1:$C$2336,3,FALSE)</f>
        <v>5.76</v>
      </c>
      <c r="E155" s="11" t="str">
        <f>VLOOKUP(A155,'Medical Examinations'!$A$1:$J$2336,4,FALSE)</f>
        <v>No</v>
      </c>
      <c r="F155" s="11" t="str">
        <f>VLOOKUP(A155,'Medical Examinations'!$A$1:$J$2336,5,FALSE)</f>
        <v>No</v>
      </c>
      <c r="G155" s="11" t="str">
        <f>VLOOKUP(A155,'Medical Examinations'!$A$1:$J$2336,6,FALSE)</f>
        <v>No</v>
      </c>
      <c r="H155" s="11">
        <f>VLOOKUP(A155,'Medical Examinations'!$A$1:$J$2336,7,FALSE)</f>
        <v>1</v>
      </c>
      <c r="I155" s="11" t="str">
        <f>VLOOKUP(A155,'Medical Examinations'!$A$1:$J$2336,8,FALSE)</f>
        <v>Yes</v>
      </c>
      <c r="J155" s="11" t="str">
        <f>VLOOKUP(A155,'Medical Examinations'!$A$1:$J$2336,9,FALSE)</f>
        <v>OBESITY</v>
      </c>
      <c r="K155" s="11" t="str">
        <f>VLOOKUP(A155,'Medical Examinations'!$A$1:$J$2336,10,FALSE)</f>
        <v>PREDIABETES</v>
      </c>
      <c r="L155" t="str">
        <f>VLOOKUP(A155,'Hospitalisation Details'!$A$2:$M$2344,4,FALSE)</f>
        <v>29-7-1998</v>
      </c>
      <c r="M155">
        <f>VLOOKUP(A155,'Hospitalisation Details'!$A$2:$M$2344,10,FALSE)</f>
        <v>38126.25</v>
      </c>
      <c r="N155" t="str">
        <f>VLOOKUP(A155,'Hospitalisation Details'!$A$2:$M$2344,11,FALSE)</f>
        <v>tier - 1</v>
      </c>
      <c r="O155" t="str">
        <f>VLOOKUP(A155,'Hospitalisation Details'!$A$2:$M$2344,12,FALSE)</f>
        <v>tier - 3</v>
      </c>
      <c r="P155" t="str">
        <f>VLOOKUP(A155,'Hospitalisation Details'!$A$2:$M$2344,13,FALSE)</f>
        <v>R1013</v>
      </c>
      <c r="Q155" s="11">
        <f>VLOOKUP(A155,'Hospitalisation Details'!$A$2:$M$2344,8,FALSE)</f>
        <v>24</v>
      </c>
    </row>
    <row r="156" spans="1:17" ht="15.75" x14ac:dyDescent="0.25">
      <c r="A156" s="1" t="s">
        <v>2217</v>
      </c>
      <c r="B156" t="str">
        <f>VLOOKUP(A156,'Customer Names'!$A$1:$B$2336,2,FALSE)</f>
        <v>Jurek</v>
      </c>
      <c r="C156" s="11">
        <f>VLOOKUP(A156,'Medical Examinations'!$A$1:$B$2336,2,FALSE)</f>
        <v>27.8</v>
      </c>
      <c r="D156" s="11">
        <f>VLOOKUP(A156,'Medical Examinations'!$A$1:$C$2336,3,FALSE)</f>
        <v>4.3600000000000003</v>
      </c>
      <c r="E156" s="11" t="str">
        <f>VLOOKUP(A156,'Medical Examinations'!$A$1:$J$2336,4,FALSE)</f>
        <v>No</v>
      </c>
      <c r="F156" s="11" t="str">
        <f>VLOOKUP(A156,'Medical Examinations'!$A$1:$J$2336,5,FALSE)</f>
        <v>No</v>
      </c>
      <c r="G156" s="11" t="str">
        <f>VLOOKUP(A156,'Medical Examinations'!$A$1:$J$2336,6,FALSE)</f>
        <v>Yes</v>
      </c>
      <c r="H156" s="11">
        <f>VLOOKUP(A156,'Medical Examinations'!$A$1:$J$2336,7,FALSE)</f>
        <v>1</v>
      </c>
      <c r="I156" s="11" t="str">
        <f>VLOOKUP(A156,'Medical Examinations'!$A$1:$J$2336,8,FALSE)</f>
        <v>Yes</v>
      </c>
      <c r="J156" s="11" t="str">
        <f>VLOOKUP(A156,'Medical Examinations'!$A$1:$J$2336,9,FALSE)</f>
        <v>OVERWEIGHT</v>
      </c>
      <c r="K156" s="11" t="str">
        <f>VLOOKUP(A156,'Medical Examinations'!$A$1:$J$2336,10,FALSE)</f>
        <v>NORMAL</v>
      </c>
      <c r="L156" t="str">
        <f>VLOOKUP(A156,'Hospitalisation Details'!$A$2:$M$2344,4,FALSE)</f>
        <v>9-9-1979</v>
      </c>
      <c r="M156">
        <f>VLOOKUP(A156,'Hospitalisation Details'!$A$2:$M$2344,10,FALSE)</f>
        <v>37829.72</v>
      </c>
      <c r="N156" t="str">
        <f>VLOOKUP(A156,'Hospitalisation Details'!$A$2:$M$2344,11,FALSE)</f>
        <v>tier - 1</v>
      </c>
      <c r="O156" t="str">
        <f>VLOOKUP(A156,'Hospitalisation Details'!$A$2:$M$2344,12,FALSE)</f>
        <v>tier - 2</v>
      </c>
      <c r="P156" t="str">
        <f>VLOOKUP(A156,'Hospitalisation Details'!$A$2:$M$2344,13,FALSE)</f>
        <v>R1011</v>
      </c>
      <c r="Q156" s="11">
        <f>VLOOKUP(A156,'Hospitalisation Details'!$A$2:$M$2344,8,FALSE)</f>
        <v>43</v>
      </c>
    </row>
    <row r="157" spans="1:17" ht="15.75" x14ac:dyDescent="0.25">
      <c r="A157" s="1" t="s">
        <v>2216</v>
      </c>
      <c r="B157" t="str">
        <f>VLOOKUP(A157,'Customer Names'!$A$1:$B$2336,2,FALSE)</f>
        <v>Thill</v>
      </c>
      <c r="C157" s="11">
        <f>VLOOKUP(A157,'Medical Examinations'!$A$1:$B$2336,2,FALSE)</f>
        <v>45.81</v>
      </c>
      <c r="D157" s="11">
        <f>VLOOKUP(A157,'Medical Examinations'!$A$1:$C$2336,3,FALSE)</f>
        <v>4.76</v>
      </c>
      <c r="E157" s="11" t="str">
        <f>VLOOKUP(A157,'Medical Examinations'!$A$1:$J$2336,4,FALSE)</f>
        <v>Yes</v>
      </c>
      <c r="F157" s="11" t="str">
        <f>VLOOKUP(A157,'Medical Examinations'!$A$1:$J$2336,5,FALSE)</f>
        <v>No</v>
      </c>
      <c r="G157" s="11" t="str">
        <f>VLOOKUP(A157,'Medical Examinations'!$A$1:$J$2336,6,FALSE)</f>
        <v>Yes</v>
      </c>
      <c r="H157" s="11">
        <f>VLOOKUP(A157,'Medical Examinations'!$A$1:$J$2336,7,FALSE)</f>
        <v>1</v>
      </c>
      <c r="I157" s="11" t="str">
        <f>VLOOKUP(A157,'Medical Examinations'!$A$1:$J$2336,8,FALSE)</f>
        <v>Yes</v>
      </c>
      <c r="J157" s="11" t="str">
        <f>VLOOKUP(A157,'Medical Examinations'!$A$1:$J$2336,9,FALSE)</f>
        <v>OBESITY</v>
      </c>
      <c r="K157" s="11" t="str">
        <f>VLOOKUP(A157,'Medical Examinations'!$A$1:$J$2336,10,FALSE)</f>
        <v>NORMAL</v>
      </c>
      <c r="L157" t="str">
        <f>VLOOKUP(A157,'Hospitalisation Details'!$A$2:$M$2344,4,FALSE)</f>
        <v>26-7-1983</v>
      </c>
      <c r="M157">
        <f>VLOOKUP(A157,'Hospitalisation Details'!$A$2:$M$2344,10,FALSE)</f>
        <v>37800.980000000003</v>
      </c>
      <c r="N157" t="str">
        <f>VLOOKUP(A157,'Hospitalisation Details'!$A$2:$M$2344,11,FALSE)</f>
        <v>tier - 2</v>
      </c>
      <c r="O157" t="str">
        <f>VLOOKUP(A157,'Hospitalisation Details'!$A$2:$M$2344,12,FALSE)</f>
        <v>tier - 2</v>
      </c>
      <c r="P157" t="str">
        <f>VLOOKUP(A157,'Hospitalisation Details'!$A$2:$M$2344,13,FALSE)</f>
        <v>R1011</v>
      </c>
      <c r="Q157" s="11">
        <f>VLOOKUP(A157,'Hospitalisation Details'!$A$2:$M$2344,8,FALSE)</f>
        <v>39</v>
      </c>
    </row>
    <row r="158" spans="1:17" ht="15.75" x14ac:dyDescent="0.25">
      <c r="A158" s="1" t="s">
        <v>2215</v>
      </c>
      <c r="B158" t="str">
        <f>VLOOKUP(A158,'Customer Names'!$A$1:$B$2336,2,FALSE)</f>
        <v>Glaz</v>
      </c>
      <c r="C158" s="11">
        <f>VLOOKUP(A158,'Medical Examinations'!$A$1:$B$2336,2,FALSE)</f>
        <v>34.43</v>
      </c>
      <c r="D158" s="11">
        <f>VLOOKUP(A158,'Medical Examinations'!$A$1:$C$2336,3,FALSE)</f>
        <v>10.82</v>
      </c>
      <c r="E158" s="11" t="str">
        <f>VLOOKUP(A158,'Medical Examinations'!$A$1:$J$2336,4,FALSE)</f>
        <v>Yes</v>
      </c>
      <c r="F158" s="11" t="str">
        <f>VLOOKUP(A158,'Medical Examinations'!$A$1:$J$2336,5,FALSE)</f>
        <v>No</v>
      </c>
      <c r="G158" s="11" t="str">
        <f>VLOOKUP(A158,'Medical Examinations'!$A$1:$J$2336,6,FALSE)</f>
        <v>No</v>
      </c>
      <c r="H158" s="11">
        <f>VLOOKUP(A158,'Medical Examinations'!$A$1:$J$2336,7,FALSE)</f>
        <v>1</v>
      </c>
      <c r="I158" s="11" t="str">
        <f>VLOOKUP(A158,'Medical Examinations'!$A$1:$J$2336,8,FALSE)</f>
        <v>Yes</v>
      </c>
      <c r="J158" s="11" t="str">
        <f>VLOOKUP(A158,'Medical Examinations'!$A$1:$J$2336,9,FALSE)</f>
        <v>OBESITY</v>
      </c>
      <c r="K158" s="11" t="str">
        <f>VLOOKUP(A158,'Medical Examinations'!$A$1:$J$2336,10,FALSE)</f>
        <v>DIABETES</v>
      </c>
      <c r="L158" t="str">
        <f>VLOOKUP(A158,'Hospitalisation Details'!$A$2:$M$2344,4,FALSE)</f>
        <v>15-8-1986</v>
      </c>
      <c r="M158">
        <f>VLOOKUP(A158,'Hospitalisation Details'!$A$2:$M$2344,10,FALSE)</f>
        <v>37742.58</v>
      </c>
      <c r="N158" t="str">
        <f>VLOOKUP(A158,'Hospitalisation Details'!$A$2:$M$2344,11,FALSE)</f>
        <v>tier - 1</v>
      </c>
      <c r="O158" t="str">
        <f>VLOOKUP(A158,'Hospitalisation Details'!$A$2:$M$2344,12,FALSE)</f>
        <v>tier - 1</v>
      </c>
      <c r="P158" t="str">
        <f>VLOOKUP(A158,'Hospitalisation Details'!$A$2:$M$2344,13,FALSE)</f>
        <v>R1013</v>
      </c>
      <c r="Q158" s="11">
        <f>VLOOKUP(A158,'Hospitalisation Details'!$A$2:$M$2344,8,FALSE)</f>
        <v>36</v>
      </c>
    </row>
    <row r="159" spans="1:17" ht="15.75" x14ac:dyDescent="0.25">
      <c r="A159" s="1" t="s">
        <v>2214</v>
      </c>
      <c r="B159" t="str">
        <f>VLOOKUP(A159,'Customer Names'!$A$1:$B$2336,2,FALSE)</f>
        <v>Sampson</v>
      </c>
      <c r="C159" s="11">
        <f>VLOOKUP(A159,'Medical Examinations'!$A$1:$B$2336,2,FALSE)</f>
        <v>41.33</v>
      </c>
      <c r="D159" s="11">
        <f>VLOOKUP(A159,'Medical Examinations'!$A$1:$C$2336,3,FALSE)</f>
        <v>4.01</v>
      </c>
      <c r="E159" s="11" t="str">
        <f>VLOOKUP(A159,'Medical Examinations'!$A$1:$J$2336,4,FALSE)</f>
        <v>Yes</v>
      </c>
      <c r="F159" s="11" t="str">
        <f>VLOOKUP(A159,'Medical Examinations'!$A$1:$J$2336,5,FALSE)</f>
        <v>No</v>
      </c>
      <c r="G159" s="11" t="str">
        <f>VLOOKUP(A159,'Medical Examinations'!$A$1:$J$2336,6,FALSE)</f>
        <v>No</v>
      </c>
      <c r="H159" s="11">
        <f>VLOOKUP(A159,'Medical Examinations'!$A$1:$J$2336,7,FALSE)</f>
        <v>0</v>
      </c>
      <c r="I159" s="11" t="str">
        <f>VLOOKUP(A159,'Medical Examinations'!$A$1:$J$2336,8,FALSE)</f>
        <v>Yes</v>
      </c>
      <c r="J159" s="11" t="str">
        <f>VLOOKUP(A159,'Medical Examinations'!$A$1:$J$2336,9,FALSE)</f>
        <v>OBESITY</v>
      </c>
      <c r="K159" s="11" t="str">
        <f>VLOOKUP(A159,'Medical Examinations'!$A$1:$J$2336,10,FALSE)</f>
        <v>NORMAL</v>
      </c>
      <c r="L159" t="str">
        <f>VLOOKUP(A159,'Hospitalisation Details'!$A$2:$M$2344,4,FALSE)</f>
        <v>18-9-1976</v>
      </c>
      <c r="M159">
        <f>VLOOKUP(A159,'Hospitalisation Details'!$A$2:$M$2344,10,FALSE)</f>
        <v>37735.199999999997</v>
      </c>
      <c r="N159" t="str">
        <f>VLOOKUP(A159,'Hospitalisation Details'!$A$2:$M$2344,11,FALSE)</f>
        <v>tier - 2</v>
      </c>
      <c r="O159" t="str">
        <f>VLOOKUP(A159,'Hospitalisation Details'!$A$2:$M$2344,12,FALSE)</f>
        <v>tier - 2</v>
      </c>
      <c r="P159" t="str">
        <f>VLOOKUP(A159,'Hospitalisation Details'!$A$2:$M$2344,13,FALSE)</f>
        <v>R1011</v>
      </c>
      <c r="Q159" s="11">
        <f>VLOOKUP(A159,'Hospitalisation Details'!$A$2:$M$2344,8,FALSE)</f>
        <v>46</v>
      </c>
    </row>
    <row r="160" spans="1:17" ht="15.75" x14ac:dyDescent="0.25">
      <c r="A160" s="1" t="s">
        <v>2213</v>
      </c>
      <c r="B160" t="str">
        <f>VLOOKUP(A160,'Customer Names'!$A$1:$B$2336,2,FALSE)</f>
        <v>Duliba</v>
      </c>
      <c r="C160" s="11">
        <f>VLOOKUP(A160,'Medical Examinations'!$A$1:$B$2336,2,FALSE)</f>
        <v>31.92</v>
      </c>
      <c r="D160" s="11">
        <f>VLOOKUP(A160,'Medical Examinations'!$A$1:$C$2336,3,FALSE)</f>
        <v>5.12</v>
      </c>
      <c r="E160" s="11" t="str">
        <f>VLOOKUP(A160,'Medical Examinations'!$A$1:$J$2336,4,FALSE)</f>
        <v>Yes</v>
      </c>
      <c r="F160" s="11" t="str">
        <f>VLOOKUP(A160,'Medical Examinations'!$A$1:$J$2336,5,FALSE)</f>
        <v>No</v>
      </c>
      <c r="G160" s="11" t="str">
        <f>VLOOKUP(A160,'Medical Examinations'!$A$1:$J$2336,6,FALSE)</f>
        <v>No</v>
      </c>
      <c r="H160" s="11">
        <f>VLOOKUP(A160,'Medical Examinations'!$A$1:$J$2336,7,FALSE)</f>
        <v>1</v>
      </c>
      <c r="I160" s="11" t="str">
        <f>VLOOKUP(A160,'Medical Examinations'!$A$1:$J$2336,8,FALSE)</f>
        <v>Yes</v>
      </c>
      <c r="J160" s="11" t="str">
        <f>VLOOKUP(A160,'Medical Examinations'!$A$1:$J$2336,9,FALSE)</f>
        <v>OBESITY</v>
      </c>
      <c r="K160" s="11" t="str">
        <f>VLOOKUP(A160,'Medical Examinations'!$A$1:$J$2336,10,FALSE)</f>
        <v>NORMAL</v>
      </c>
      <c r="L160" t="str">
        <f>VLOOKUP(A160,'Hospitalisation Details'!$A$2:$M$2344,4,FALSE)</f>
        <v>10-10-1988</v>
      </c>
      <c r="M160">
        <f>VLOOKUP(A160,'Hospitalisation Details'!$A$2:$M$2344,10,FALSE)</f>
        <v>37701.879999999997</v>
      </c>
      <c r="N160" t="str">
        <f>VLOOKUP(A160,'Hospitalisation Details'!$A$2:$M$2344,11,FALSE)</f>
        <v>tier - 2</v>
      </c>
      <c r="O160" t="str">
        <f>VLOOKUP(A160,'Hospitalisation Details'!$A$2:$M$2344,12,FALSE)</f>
        <v>tier - 3</v>
      </c>
      <c r="P160" t="str">
        <f>VLOOKUP(A160,'Hospitalisation Details'!$A$2:$M$2344,13,FALSE)</f>
        <v>R1023</v>
      </c>
      <c r="Q160" s="11">
        <f>VLOOKUP(A160,'Hospitalisation Details'!$A$2:$M$2344,8,FALSE)</f>
        <v>34</v>
      </c>
    </row>
    <row r="161" spans="1:17" ht="15.75" x14ac:dyDescent="0.25">
      <c r="A161" s="1" t="s">
        <v>2212</v>
      </c>
      <c r="B161" t="str">
        <f>VLOOKUP(A161,'Customer Names'!$A$1:$B$2336,2,FALSE)</f>
        <v>Tanguay</v>
      </c>
      <c r="C161" s="11">
        <f>VLOOKUP(A161,'Medical Examinations'!$A$1:$B$2336,2,FALSE)</f>
        <v>39.799999999999997</v>
      </c>
      <c r="D161" s="11">
        <f>VLOOKUP(A161,'Medical Examinations'!$A$1:$C$2336,3,FALSE)</f>
        <v>10.54</v>
      </c>
      <c r="E161" s="11" t="str">
        <f>VLOOKUP(A161,'Medical Examinations'!$A$1:$J$2336,4,FALSE)</f>
        <v>Yes</v>
      </c>
      <c r="F161" s="11" t="str">
        <f>VLOOKUP(A161,'Medical Examinations'!$A$1:$J$2336,5,FALSE)</f>
        <v>No</v>
      </c>
      <c r="G161" s="11" t="str">
        <f>VLOOKUP(A161,'Medical Examinations'!$A$1:$J$2336,6,FALSE)</f>
        <v>No</v>
      </c>
      <c r="H161" s="11">
        <f>VLOOKUP(A161,'Medical Examinations'!$A$1:$J$2336,7,FALSE)</f>
        <v>2</v>
      </c>
      <c r="I161" s="11" t="str">
        <f>VLOOKUP(A161,'Medical Examinations'!$A$1:$J$2336,8,FALSE)</f>
        <v>Yes</v>
      </c>
      <c r="J161" s="11" t="str">
        <f>VLOOKUP(A161,'Medical Examinations'!$A$1:$J$2336,9,FALSE)</f>
        <v>OBESITY</v>
      </c>
      <c r="K161" s="11" t="str">
        <f>VLOOKUP(A161,'Medical Examinations'!$A$1:$J$2336,10,FALSE)</f>
        <v>DIABETES</v>
      </c>
      <c r="L161" t="str">
        <f>VLOOKUP(A161,'Hospitalisation Details'!$A$2:$M$2344,4,FALSE)</f>
        <v>28-10-1970</v>
      </c>
      <c r="M161">
        <f>VLOOKUP(A161,'Hospitalisation Details'!$A$2:$M$2344,10,FALSE)</f>
        <v>37675.06</v>
      </c>
      <c r="N161" t="str">
        <f>VLOOKUP(A161,'Hospitalisation Details'!$A$2:$M$2344,11,FALSE)</f>
        <v>tier - 2</v>
      </c>
      <c r="O161" t="str">
        <f>VLOOKUP(A161,'Hospitalisation Details'!$A$2:$M$2344,12,FALSE)</f>
        <v>tier - 3</v>
      </c>
      <c r="P161" t="str">
        <f>VLOOKUP(A161,'Hospitalisation Details'!$A$2:$M$2344,13,FALSE)</f>
        <v>R1011</v>
      </c>
      <c r="Q161" s="11">
        <f>VLOOKUP(A161,'Hospitalisation Details'!$A$2:$M$2344,8,FALSE)</f>
        <v>52</v>
      </c>
    </row>
    <row r="162" spans="1:17" ht="15.75" x14ac:dyDescent="0.25">
      <c r="A162" s="1" t="s">
        <v>2211</v>
      </c>
      <c r="B162" t="str">
        <f>VLOOKUP(A162,'Customer Names'!$A$1:$B$2336,2,FALSE)</f>
        <v>McClelland</v>
      </c>
      <c r="C162" s="11">
        <f>VLOOKUP(A162,'Medical Examinations'!$A$1:$B$2336,2,FALSE)</f>
        <v>42.82</v>
      </c>
      <c r="D162" s="11">
        <f>VLOOKUP(A162,'Medical Examinations'!$A$1:$C$2336,3,FALSE)</f>
        <v>4.21</v>
      </c>
      <c r="E162" s="11" t="str">
        <f>VLOOKUP(A162,'Medical Examinations'!$A$1:$J$2336,4,FALSE)</f>
        <v>No</v>
      </c>
      <c r="F162" s="11" t="str">
        <f>VLOOKUP(A162,'Medical Examinations'!$A$1:$J$2336,5,FALSE)</f>
        <v>No</v>
      </c>
      <c r="G162" s="11" t="str">
        <f>VLOOKUP(A162,'Medical Examinations'!$A$1:$J$2336,6,FALSE)</f>
        <v>No</v>
      </c>
      <c r="H162" s="11">
        <f>VLOOKUP(A162,'Medical Examinations'!$A$1:$J$2336,7,FALSE)</f>
        <v>0</v>
      </c>
      <c r="I162" s="11" t="str">
        <f>VLOOKUP(A162,'Medical Examinations'!$A$1:$J$2336,8,FALSE)</f>
        <v>Yes</v>
      </c>
      <c r="J162" s="11" t="str">
        <f>VLOOKUP(A162,'Medical Examinations'!$A$1:$J$2336,9,FALSE)</f>
        <v>OBESITY</v>
      </c>
      <c r="K162" s="11" t="str">
        <f>VLOOKUP(A162,'Medical Examinations'!$A$1:$J$2336,10,FALSE)</f>
        <v>NORMAL</v>
      </c>
      <c r="L162" t="str">
        <f>VLOOKUP(A162,'Hospitalisation Details'!$A$2:$M$2344,4,FALSE)</f>
        <v>20-6-1982</v>
      </c>
      <c r="M162">
        <f>VLOOKUP(A162,'Hospitalisation Details'!$A$2:$M$2344,10,FALSE)</f>
        <v>37650.74</v>
      </c>
      <c r="N162" t="str">
        <f>VLOOKUP(A162,'Hospitalisation Details'!$A$2:$M$2344,11,FALSE)</f>
        <v>tier - 2</v>
      </c>
      <c r="O162" t="str">
        <f>VLOOKUP(A162,'Hospitalisation Details'!$A$2:$M$2344,12,FALSE)</f>
        <v>tier - 2</v>
      </c>
      <c r="P162" t="str">
        <f>VLOOKUP(A162,'Hospitalisation Details'!$A$2:$M$2344,13,FALSE)</f>
        <v>R1012</v>
      </c>
      <c r="Q162" s="11">
        <f>VLOOKUP(A162,'Hospitalisation Details'!$A$2:$M$2344,8,FALSE)</f>
        <v>40</v>
      </c>
    </row>
    <row r="163" spans="1:17" ht="15.75" x14ac:dyDescent="0.25">
      <c r="A163" s="1" t="s">
        <v>2210</v>
      </c>
      <c r="B163" t="str">
        <f>VLOOKUP(A163,'Customer Names'!$A$1:$B$2336,2,FALSE)</f>
        <v>Gorman</v>
      </c>
      <c r="C163" s="11">
        <f>VLOOKUP(A163,'Medical Examinations'!$A$1:$B$2336,2,FALSE)</f>
        <v>33.630000000000003</v>
      </c>
      <c r="D163" s="11">
        <f>VLOOKUP(A163,'Medical Examinations'!$A$1:$C$2336,3,FALSE)</f>
        <v>5.42</v>
      </c>
      <c r="E163" s="11" t="str">
        <f>VLOOKUP(A163,'Medical Examinations'!$A$1:$J$2336,4,FALSE)</f>
        <v>No</v>
      </c>
      <c r="F163" s="11" t="str">
        <f>VLOOKUP(A163,'Medical Examinations'!$A$1:$J$2336,5,FALSE)</f>
        <v>No</v>
      </c>
      <c r="G163" s="11" t="str">
        <f>VLOOKUP(A163,'Medical Examinations'!$A$1:$J$2336,6,FALSE)</f>
        <v>No</v>
      </c>
      <c r="H163" s="11">
        <f>VLOOKUP(A163,'Medical Examinations'!$A$1:$J$2336,7,FALSE)</f>
        <v>0</v>
      </c>
      <c r="I163" s="11" t="str">
        <f>VLOOKUP(A163,'Medical Examinations'!$A$1:$J$2336,8,FALSE)</f>
        <v>Yes</v>
      </c>
      <c r="J163" s="11" t="str">
        <f>VLOOKUP(A163,'Medical Examinations'!$A$1:$J$2336,9,FALSE)</f>
        <v>OBESITY</v>
      </c>
      <c r="K163" s="11" t="str">
        <f>VLOOKUP(A163,'Medical Examinations'!$A$1:$J$2336,10,FALSE)</f>
        <v>NORMAL</v>
      </c>
      <c r="L163" t="str">
        <f>VLOOKUP(A163,'Hospitalisation Details'!$A$2:$M$2344,4,FALSE)</f>
        <v>16-11-1990</v>
      </c>
      <c r="M163">
        <f>VLOOKUP(A163,'Hospitalisation Details'!$A$2:$M$2344,10,FALSE)</f>
        <v>37607.53</v>
      </c>
      <c r="N163" t="str">
        <f>VLOOKUP(A163,'Hospitalisation Details'!$A$2:$M$2344,11,FALSE)</f>
        <v>tier - 1</v>
      </c>
      <c r="O163" t="str">
        <f>VLOOKUP(A163,'Hospitalisation Details'!$A$2:$M$2344,12,FALSE)</f>
        <v>tier - 2</v>
      </c>
      <c r="P163" t="str">
        <f>VLOOKUP(A163,'Hospitalisation Details'!$A$2:$M$2344,13,FALSE)</f>
        <v>R1019</v>
      </c>
      <c r="Q163" s="11">
        <f>VLOOKUP(A163,'Hospitalisation Details'!$A$2:$M$2344,8,FALSE)</f>
        <v>32</v>
      </c>
    </row>
    <row r="164" spans="1:17" ht="15.75" x14ac:dyDescent="0.25">
      <c r="A164" s="1" t="s">
        <v>2209</v>
      </c>
      <c r="B164" t="str">
        <f>VLOOKUP(A164,'Customer Names'!$A$1:$B$2336,2,FALSE)</f>
        <v>Nishimura</v>
      </c>
      <c r="C164" s="11">
        <f>VLOOKUP(A164,'Medical Examinations'!$A$1:$B$2336,2,FALSE)</f>
        <v>37.07</v>
      </c>
      <c r="D164" s="11">
        <f>VLOOKUP(A164,'Medical Examinations'!$A$1:$C$2336,3,FALSE)</f>
        <v>4.28</v>
      </c>
      <c r="E164" s="11" t="str">
        <f>VLOOKUP(A164,'Medical Examinations'!$A$1:$J$2336,4,FALSE)</f>
        <v>No</v>
      </c>
      <c r="F164" s="11" t="str">
        <f>VLOOKUP(A164,'Medical Examinations'!$A$1:$J$2336,5,FALSE)</f>
        <v>Yes</v>
      </c>
      <c r="G164" s="11" t="str">
        <f>VLOOKUP(A164,'Medical Examinations'!$A$1:$J$2336,6,FALSE)</f>
        <v>No</v>
      </c>
      <c r="H164" s="11">
        <f>VLOOKUP(A164,'Medical Examinations'!$A$1:$J$2336,7,FALSE)</f>
        <v>1</v>
      </c>
      <c r="I164" s="11" t="str">
        <f>VLOOKUP(A164,'Medical Examinations'!$A$1:$J$2336,8,FALSE)</f>
        <v>Yes</v>
      </c>
      <c r="J164" s="11" t="str">
        <f>VLOOKUP(A164,'Medical Examinations'!$A$1:$J$2336,9,FALSE)</f>
        <v>OBESITY</v>
      </c>
      <c r="K164" s="11" t="str">
        <f>VLOOKUP(A164,'Medical Examinations'!$A$1:$J$2336,10,FALSE)</f>
        <v>NORMAL</v>
      </c>
      <c r="L164" t="str">
        <f>VLOOKUP(A164,'Hospitalisation Details'!$A$2:$M$2344,4,FALSE)</f>
        <v>12-10-2000</v>
      </c>
      <c r="M164">
        <f>VLOOKUP(A164,'Hospitalisation Details'!$A$2:$M$2344,10,FALSE)</f>
        <v>37484.449999999997</v>
      </c>
      <c r="N164" t="str">
        <f>VLOOKUP(A164,'Hospitalisation Details'!$A$2:$M$2344,11,FALSE)</f>
        <v>tier - 1</v>
      </c>
      <c r="O164" t="str">
        <f>VLOOKUP(A164,'Hospitalisation Details'!$A$2:$M$2344,12,FALSE)</f>
        <v>tier - 1</v>
      </c>
      <c r="P164" t="str">
        <f>VLOOKUP(A164,'Hospitalisation Details'!$A$2:$M$2344,13,FALSE)</f>
        <v>R1013</v>
      </c>
      <c r="Q164" s="11">
        <f>VLOOKUP(A164,'Hospitalisation Details'!$A$2:$M$2344,8,FALSE)</f>
        <v>22</v>
      </c>
    </row>
    <row r="165" spans="1:17" ht="15.75" x14ac:dyDescent="0.25">
      <c r="A165" s="1" t="s">
        <v>2208</v>
      </c>
      <c r="B165" t="str">
        <f>VLOOKUP(A165,'Customer Names'!$A$1:$B$2336,2,FALSE)</f>
        <v>Brimble</v>
      </c>
      <c r="C165" s="11">
        <f>VLOOKUP(A165,'Medical Examinations'!$A$1:$B$2336,2,FALSE)</f>
        <v>35.625</v>
      </c>
      <c r="D165" s="11">
        <f>VLOOKUP(A165,'Medical Examinations'!$A$1:$C$2336,3,FALSE)</f>
        <v>8.9</v>
      </c>
      <c r="E165" s="11" t="str">
        <f>VLOOKUP(A165,'Medical Examinations'!$A$1:$J$2336,4,FALSE)</f>
        <v>No</v>
      </c>
      <c r="F165" s="11" t="str">
        <f>VLOOKUP(A165,'Medical Examinations'!$A$1:$J$2336,5,FALSE)</f>
        <v>No</v>
      </c>
      <c r="G165" s="11" t="str">
        <f>VLOOKUP(A165,'Medical Examinations'!$A$1:$J$2336,6,FALSE)</f>
        <v>No</v>
      </c>
      <c r="H165" s="11">
        <f>VLOOKUP(A165,'Medical Examinations'!$A$1:$J$2336,7,FALSE)</f>
        <v>0</v>
      </c>
      <c r="I165" s="11" t="str">
        <f>VLOOKUP(A165,'Medical Examinations'!$A$1:$J$2336,8,FALSE)</f>
        <v>Yes</v>
      </c>
      <c r="J165" s="11" t="str">
        <f>VLOOKUP(A165,'Medical Examinations'!$A$1:$J$2336,9,FALSE)</f>
        <v>OBESITY</v>
      </c>
      <c r="K165" s="11" t="str">
        <f>VLOOKUP(A165,'Medical Examinations'!$A$1:$J$2336,10,FALSE)</f>
        <v>DIABETES</v>
      </c>
      <c r="L165" t="str">
        <f>VLOOKUP(A165,'Hospitalisation Details'!$A$2:$M$2344,4,FALSE)</f>
        <v>27-9-2002</v>
      </c>
      <c r="M165">
        <f>VLOOKUP(A165,'Hospitalisation Details'!$A$2:$M$2344,10,FALSE)</f>
        <v>37465.339999999997</v>
      </c>
      <c r="N165" t="str">
        <f>VLOOKUP(A165,'Hospitalisation Details'!$A$2:$M$2344,11,FALSE)</f>
        <v>tier - 1</v>
      </c>
      <c r="O165" t="str">
        <f>VLOOKUP(A165,'Hospitalisation Details'!$A$2:$M$2344,12,FALSE)</f>
        <v>tier - 2</v>
      </c>
      <c r="P165" t="str">
        <f>VLOOKUP(A165,'Hospitalisation Details'!$A$2:$M$2344,13,FALSE)</f>
        <v>R1012</v>
      </c>
      <c r="Q165" s="11">
        <f>VLOOKUP(A165,'Hospitalisation Details'!$A$2:$M$2344,8,FALSE)</f>
        <v>20</v>
      </c>
    </row>
    <row r="166" spans="1:17" ht="15.75" x14ac:dyDescent="0.25">
      <c r="A166" s="1" t="s">
        <v>2207</v>
      </c>
      <c r="B166" t="str">
        <f>VLOOKUP(A166,'Customer Names'!$A$1:$B$2336,2,FALSE)</f>
        <v>Trenk</v>
      </c>
      <c r="C166" s="11">
        <f>VLOOKUP(A166,'Medical Examinations'!$A$1:$B$2336,2,FALSE)</f>
        <v>42.69</v>
      </c>
      <c r="D166" s="11">
        <f>VLOOKUP(A166,'Medical Examinations'!$A$1:$C$2336,3,FALSE)</f>
        <v>4.8899999999999997</v>
      </c>
      <c r="E166" s="11" t="str">
        <f>VLOOKUP(A166,'Medical Examinations'!$A$1:$J$2336,4,FALSE)</f>
        <v>No</v>
      </c>
      <c r="F166" s="11" t="str">
        <f>VLOOKUP(A166,'Medical Examinations'!$A$1:$J$2336,5,FALSE)</f>
        <v>No</v>
      </c>
      <c r="G166" s="11" t="str">
        <f>VLOOKUP(A166,'Medical Examinations'!$A$1:$J$2336,6,FALSE)</f>
        <v>Yes</v>
      </c>
      <c r="H166" s="11">
        <f>VLOOKUP(A166,'Medical Examinations'!$A$1:$J$2336,7,FALSE)</f>
        <v>1</v>
      </c>
      <c r="I166" s="11" t="str">
        <f>VLOOKUP(A166,'Medical Examinations'!$A$1:$J$2336,8,FALSE)</f>
        <v>Yes</v>
      </c>
      <c r="J166" s="11" t="str">
        <f>VLOOKUP(A166,'Medical Examinations'!$A$1:$J$2336,9,FALSE)</f>
        <v>OBESITY</v>
      </c>
      <c r="K166" s="11" t="str">
        <f>VLOOKUP(A166,'Medical Examinations'!$A$1:$J$2336,10,FALSE)</f>
        <v>NORMAL</v>
      </c>
      <c r="L166" t="str">
        <f>VLOOKUP(A166,'Hospitalisation Details'!$A$2:$M$2344,4,FALSE)</f>
        <v>3-8-1979</v>
      </c>
      <c r="M166">
        <f>VLOOKUP(A166,'Hospitalisation Details'!$A$2:$M$2344,10,FALSE)</f>
        <v>37425.94</v>
      </c>
      <c r="N166" t="str">
        <f>VLOOKUP(A166,'Hospitalisation Details'!$A$2:$M$2344,11,FALSE)</f>
        <v>tier - 2</v>
      </c>
      <c r="O166" t="str">
        <f>VLOOKUP(A166,'Hospitalisation Details'!$A$2:$M$2344,12,FALSE)</f>
        <v>tier - 1</v>
      </c>
      <c r="P166" t="str">
        <f>VLOOKUP(A166,'Hospitalisation Details'!$A$2:$M$2344,13,FALSE)</f>
        <v>R1011</v>
      </c>
      <c r="Q166" s="11">
        <f>VLOOKUP(A166,'Hospitalisation Details'!$A$2:$M$2344,8,FALSE)</f>
        <v>43</v>
      </c>
    </row>
    <row r="167" spans="1:17" ht="15.75" x14ac:dyDescent="0.25">
      <c r="A167" s="1" t="s">
        <v>2206</v>
      </c>
      <c r="B167" t="str">
        <f>VLOOKUP(A167,'Customer Names'!$A$1:$B$2336,2,FALSE)</f>
        <v>Wittmann</v>
      </c>
      <c r="C167" s="11">
        <f>VLOOKUP(A167,'Medical Examinations'!$A$1:$B$2336,2,FALSE)</f>
        <v>37.869999999999997</v>
      </c>
      <c r="D167" s="11">
        <f>VLOOKUP(A167,'Medical Examinations'!$A$1:$C$2336,3,FALSE)</f>
        <v>4.29</v>
      </c>
      <c r="E167" s="11" t="str">
        <f>VLOOKUP(A167,'Medical Examinations'!$A$1:$J$2336,4,FALSE)</f>
        <v>Yes</v>
      </c>
      <c r="F167" s="11" t="str">
        <f>VLOOKUP(A167,'Medical Examinations'!$A$1:$J$2336,5,FALSE)</f>
        <v>No</v>
      </c>
      <c r="G167" s="11" t="str">
        <f>VLOOKUP(A167,'Medical Examinations'!$A$1:$J$2336,6,FALSE)</f>
        <v>Yes</v>
      </c>
      <c r="H167" s="11">
        <f>VLOOKUP(A167,'Medical Examinations'!$A$1:$J$2336,7,FALSE)</f>
        <v>1</v>
      </c>
      <c r="I167" s="11" t="str">
        <f>VLOOKUP(A167,'Medical Examinations'!$A$1:$J$2336,8,FALSE)</f>
        <v>Yes</v>
      </c>
      <c r="J167" s="11" t="str">
        <f>VLOOKUP(A167,'Medical Examinations'!$A$1:$J$2336,9,FALSE)</f>
        <v>OBESITY</v>
      </c>
      <c r="K167" s="11" t="str">
        <f>VLOOKUP(A167,'Medical Examinations'!$A$1:$J$2336,10,FALSE)</f>
        <v>NORMAL</v>
      </c>
      <c r="L167" t="str">
        <f>VLOOKUP(A167,'Hospitalisation Details'!$A$2:$M$2344,4,FALSE)</f>
        <v>30-10-1969</v>
      </c>
      <c r="M167">
        <f>VLOOKUP(A167,'Hospitalisation Details'!$A$2:$M$2344,10,FALSE)</f>
        <v>37277.269999999997</v>
      </c>
      <c r="N167" t="str">
        <f>VLOOKUP(A167,'Hospitalisation Details'!$A$2:$M$2344,11,FALSE)</f>
        <v>tier - 1</v>
      </c>
      <c r="O167" t="str">
        <f>VLOOKUP(A167,'Hospitalisation Details'!$A$2:$M$2344,12,FALSE)</f>
        <v>tier - 3</v>
      </c>
      <c r="P167" t="str">
        <f>VLOOKUP(A167,'Hospitalisation Details'!$A$2:$M$2344,13,FALSE)</f>
        <v>R1011</v>
      </c>
      <c r="Q167" s="11">
        <f>VLOOKUP(A167,'Hospitalisation Details'!$A$2:$M$2344,8,FALSE)</f>
        <v>53</v>
      </c>
    </row>
    <row r="168" spans="1:17" ht="15.75" x14ac:dyDescent="0.25">
      <c r="A168" s="1" t="s">
        <v>2205</v>
      </c>
      <c r="B168" t="str">
        <f>VLOOKUP(A168,'Customer Names'!$A$1:$B$2336,2,FALSE)</f>
        <v>Tremblay</v>
      </c>
      <c r="C168" s="11">
        <f>VLOOKUP(A168,'Medical Examinations'!$A$1:$B$2336,2,FALSE)</f>
        <v>40.61</v>
      </c>
      <c r="D168" s="11">
        <f>VLOOKUP(A168,'Medical Examinations'!$A$1:$C$2336,3,FALSE)</f>
        <v>8</v>
      </c>
      <c r="E168" s="11" t="str">
        <f>VLOOKUP(A168,'Medical Examinations'!$A$1:$J$2336,4,FALSE)</f>
        <v>Yes</v>
      </c>
      <c r="F168" s="11" t="str">
        <f>VLOOKUP(A168,'Medical Examinations'!$A$1:$J$2336,5,FALSE)</f>
        <v>No</v>
      </c>
      <c r="G168" s="11" t="str">
        <f>VLOOKUP(A168,'Medical Examinations'!$A$1:$J$2336,6,FALSE)</f>
        <v>No</v>
      </c>
      <c r="H168" s="11">
        <f>VLOOKUP(A168,'Medical Examinations'!$A$1:$J$2336,7,FALSE)</f>
        <v>1</v>
      </c>
      <c r="I168" s="11" t="str">
        <f>VLOOKUP(A168,'Medical Examinations'!$A$1:$J$2336,8,FALSE)</f>
        <v>Yes</v>
      </c>
      <c r="J168" s="11" t="str">
        <f>VLOOKUP(A168,'Medical Examinations'!$A$1:$J$2336,9,FALSE)</f>
        <v>OBESITY</v>
      </c>
      <c r="K168" s="11" t="str">
        <f>VLOOKUP(A168,'Medical Examinations'!$A$1:$J$2336,10,FALSE)</f>
        <v>DIABETES</v>
      </c>
      <c r="L168" t="str">
        <f>VLOOKUP(A168,'Hospitalisation Details'!$A$2:$M$2344,4,FALSE)</f>
        <v>9-11-1975</v>
      </c>
      <c r="M168">
        <f>VLOOKUP(A168,'Hospitalisation Details'!$A$2:$M$2344,10,FALSE)</f>
        <v>37272.339999999997</v>
      </c>
      <c r="N168" t="str">
        <f>VLOOKUP(A168,'Hospitalisation Details'!$A$2:$M$2344,11,FALSE)</f>
        <v>tier - 2</v>
      </c>
      <c r="O168" t="str">
        <f>VLOOKUP(A168,'Hospitalisation Details'!$A$2:$M$2344,12,FALSE)</f>
        <v>tier - 3</v>
      </c>
      <c r="P168" t="str">
        <f>VLOOKUP(A168,'Hospitalisation Details'!$A$2:$M$2344,13,FALSE)</f>
        <v>R1011</v>
      </c>
      <c r="Q168" s="11">
        <f>VLOOKUP(A168,'Hospitalisation Details'!$A$2:$M$2344,8,FALSE)</f>
        <v>47</v>
      </c>
    </row>
    <row r="169" spans="1:17" ht="15.75" x14ac:dyDescent="0.25">
      <c r="A169" s="1" t="s">
        <v>2204</v>
      </c>
      <c r="B169" t="str">
        <f>VLOOKUP(A169,'Customer Names'!$A$1:$B$2336,2,FALSE)</f>
        <v>Scofield</v>
      </c>
      <c r="C169" s="11">
        <f>VLOOKUP(A169,'Medical Examinations'!$A$1:$B$2336,2,FALSE)</f>
        <v>30.78</v>
      </c>
      <c r="D169" s="11">
        <f>VLOOKUP(A169,'Medical Examinations'!$A$1:$C$2336,3,FALSE)</f>
        <v>4.67</v>
      </c>
      <c r="E169" s="11" t="str">
        <f>VLOOKUP(A169,'Medical Examinations'!$A$1:$J$2336,4,FALSE)</f>
        <v>Yes</v>
      </c>
      <c r="F169" s="11" t="str">
        <f>VLOOKUP(A169,'Medical Examinations'!$A$1:$J$2336,5,FALSE)</f>
        <v>No</v>
      </c>
      <c r="G169" s="11" t="str">
        <f>VLOOKUP(A169,'Medical Examinations'!$A$1:$J$2336,6,FALSE)</f>
        <v>No</v>
      </c>
      <c r="H169" s="11">
        <f>VLOOKUP(A169,'Medical Examinations'!$A$1:$J$2336,7,FALSE)</f>
        <v>0</v>
      </c>
      <c r="I169" s="11" t="str">
        <f>VLOOKUP(A169,'Medical Examinations'!$A$1:$J$2336,8,FALSE)</f>
        <v>Yes</v>
      </c>
      <c r="J169" s="11" t="str">
        <f>VLOOKUP(A169,'Medical Examinations'!$A$1:$J$2336,9,FALSE)</f>
        <v>OBESITY</v>
      </c>
      <c r="K169" s="11" t="str">
        <f>VLOOKUP(A169,'Medical Examinations'!$A$1:$J$2336,10,FALSE)</f>
        <v>NORMAL</v>
      </c>
      <c r="L169" t="str">
        <f>VLOOKUP(A169,'Hospitalisation Details'!$A$2:$M$2344,4,FALSE)</f>
        <v>17-11-1985</v>
      </c>
      <c r="M169">
        <f>VLOOKUP(A169,'Hospitalisation Details'!$A$2:$M$2344,10,FALSE)</f>
        <v>37270.15</v>
      </c>
      <c r="N169" t="str">
        <f>VLOOKUP(A169,'Hospitalisation Details'!$A$2:$M$2344,11,FALSE)</f>
        <v>tier - 2</v>
      </c>
      <c r="O169" t="str">
        <f>VLOOKUP(A169,'Hospitalisation Details'!$A$2:$M$2344,12,FALSE)</f>
        <v>tier - 1</v>
      </c>
      <c r="P169" t="str">
        <f>VLOOKUP(A169,'Hospitalisation Details'!$A$2:$M$2344,13,FALSE)</f>
        <v>R1024</v>
      </c>
      <c r="Q169" s="11">
        <f>VLOOKUP(A169,'Hospitalisation Details'!$A$2:$M$2344,8,FALSE)</f>
        <v>37</v>
      </c>
    </row>
    <row r="170" spans="1:17" ht="15.75" x14ac:dyDescent="0.25">
      <c r="A170" s="1" t="s">
        <v>2203</v>
      </c>
      <c r="B170" t="str">
        <f>VLOOKUP(A170,'Customer Names'!$A$1:$B$2336,2,FALSE)</f>
        <v>Yost</v>
      </c>
      <c r="C170" s="11">
        <f>VLOOKUP(A170,'Medical Examinations'!$A$1:$B$2336,2,FALSE)</f>
        <v>49.49</v>
      </c>
      <c r="D170" s="11">
        <f>VLOOKUP(A170,'Medical Examinations'!$A$1:$C$2336,3,FALSE)</f>
        <v>4.5</v>
      </c>
      <c r="E170" s="11" t="str">
        <f>VLOOKUP(A170,'Medical Examinations'!$A$1:$J$2336,4,FALSE)</f>
        <v>No</v>
      </c>
      <c r="F170" s="11" t="str">
        <f>VLOOKUP(A170,'Medical Examinations'!$A$1:$J$2336,5,FALSE)</f>
        <v>No</v>
      </c>
      <c r="G170" s="11" t="str">
        <f>VLOOKUP(A170,'Medical Examinations'!$A$1:$J$2336,6,FALSE)</f>
        <v>No</v>
      </c>
      <c r="H170" s="11">
        <f>VLOOKUP(A170,'Medical Examinations'!$A$1:$J$2336,7,FALSE)</f>
        <v>0</v>
      </c>
      <c r="I170" s="11" t="str">
        <f>VLOOKUP(A170,'Medical Examinations'!$A$1:$J$2336,8,FALSE)</f>
        <v>Yes</v>
      </c>
      <c r="J170" s="11" t="str">
        <f>VLOOKUP(A170,'Medical Examinations'!$A$1:$J$2336,9,FALSE)</f>
        <v>OBESITY</v>
      </c>
      <c r="K170" s="11" t="str">
        <f>VLOOKUP(A170,'Medical Examinations'!$A$1:$J$2336,10,FALSE)</f>
        <v>NORMAL</v>
      </c>
      <c r="L170" t="str">
        <f>VLOOKUP(A170,'Hospitalisation Details'!$A$2:$M$2344,4,FALSE)</f>
        <v>17-10-1990</v>
      </c>
      <c r="M170">
        <f>VLOOKUP(A170,'Hospitalisation Details'!$A$2:$M$2344,10,FALSE)</f>
        <v>37251.22</v>
      </c>
      <c r="N170" t="str">
        <f>VLOOKUP(A170,'Hospitalisation Details'!$A$2:$M$2344,11,FALSE)</f>
        <v>tier - 2</v>
      </c>
      <c r="O170" t="str">
        <f>VLOOKUP(A170,'Hospitalisation Details'!$A$2:$M$2344,12,FALSE)</f>
        <v>tier - 2</v>
      </c>
      <c r="P170" t="str">
        <f>VLOOKUP(A170,'Hospitalisation Details'!$A$2:$M$2344,13,FALSE)</f>
        <v>R1011</v>
      </c>
      <c r="Q170" s="11">
        <f>VLOOKUP(A170,'Hospitalisation Details'!$A$2:$M$2344,8,FALSE)</f>
        <v>32</v>
      </c>
    </row>
    <row r="171" spans="1:17" ht="15.75" x14ac:dyDescent="0.25">
      <c r="A171" s="1" t="s">
        <v>2202</v>
      </c>
      <c r="B171" t="str">
        <f>VLOOKUP(A171,'Customer Names'!$A$1:$B$2336,2,FALSE)</f>
        <v>Torphy</v>
      </c>
      <c r="C171" s="11">
        <f>VLOOKUP(A171,'Medical Examinations'!$A$1:$B$2336,2,FALSE)</f>
        <v>37.619999999999997</v>
      </c>
      <c r="D171" s="11">
        <f>VLOOKUP(A171,'Medical Examinations'!$A$1:$C$2336,3,FALSE)</f>
        <v>6.32</v>
      </c>
      <c r="E171" s="11" t="str">
        <f>VLOOKUP(A171,'Medical Examinations'!$A$1:$J$2336,4,FALSE)</f>
        <v>Yes</v>
      </c>
      <c r="F171" s="11" t="str">
        <f>VLOOKUP(A171,'Medical Examinations'!$A$1:$J$2336,5,FALSE)</f>
        <v>Yes</v>
      </c>
      <c r="G171" s="11" t="str">
        <f>VLOOKUP(A171,'Medical Examinations'!$A$1:$J$2336,6,FALSE)</f>
        <v>No</v>
      </c>
      <c r="H171" s="11">
        <f>VLOOKUP(A171,'Medical Examinations'!$A$1:$J$2336,7,FALSE)</f>
        <v>2</v>
      </c>
      <c r="I171" s="11" t="str">
        <f>VLOOKUP(A171,'Medical Examinations'!$A$1:$J$2336,8,FALSE)</f>
        <v>Yes</v>
      </c>
      <c r="J171" s="11" t="str">
        <f>VLOOKUP(A171,'Medical Examinations'!$A$1:$J$2336,9,FALSE)</f>
        <v>OBESITY</v>
      </c>
      <c r="K171" s="11" t="str">
        <f>VLOOKUP(A171,'Medical Examinations'!$A$1:$J$2336,10,FALSE)</f>
        <v>PREDIABETES</v>
      </c>
      <c r="L171" t="str">
        <f>VLOOKUP(A171,'Hospitalisation Details'!$A$2:$M$2344,4,FALSE)</f>
        <v>5-9-2000</v>
      </c>
      <c r="M171">
        <f>VLOOKUP(A171,'Hospitalisation Details'!$A$2:$M$2344,10,FALSE)</f>
        <v>37165.160000000003</v>
      </c>
      <c r="N171" t="str">
        <f>VLOOKUP(A171,'Hospitalisation Details'!$A$2:$M$2344,11,FALSE)</f>
        <v>tier - 1</v>
      </c>
      <c r="O171" t="str">
        <f>VLOOKUP(A171,'Hospitalisation Details'!$A$2:$M$2344,12,FALSE)</f>
        <v>tier - 3</v>
      </c>
      <c r="P171" t="str">
        <f>VLOOKUP(A171,'Hospitalisation Details'!$A$2:$M$2344,13,FALSE)</f>
        <v>UNKNOWN</v>
      </c>
      <c r="Q171" s="11">
        <f>VLOOKUP(A171,'Hospitalisation Details'!$A$2:$M$2344,8,FALSE)</f>
        <v>22</v>
      </c>
    </row>
    <row r="172" spans="1:17" ht="15.75" x14ac:dyDescent="0.25">
      <c r="A172" s="1" t="s">
        <v>2201</v>
      </c>
      <c r="B172" t="str">
        <f>VLOOKUP(A172,'Customer Names'!$A$1:$B$2336,2,FALSE)</f>
        <v>Busby</v>
      </c>
      <c r="C172" s="11">
        <f>VLOOKUP(A172,'Medical Examinations'!$A$1:$B$2336,2,FALSE)</f>
        <v>36.08</v>
      </c>
      <c r="D172" s="11">
        <f>VLOOKUP(A172,'Medical Examinations'!$A$1:$C$2336,3,FALSE)</f>
        <v>6.1</v>
      </c>
      <c r="E172" s="11" t="str">
        <f>VLOOKUP(A172,'Medical Examinations'!$A$1:$J$2336,4,FALSE)</f>
        <v>Yes</v>
      </c>
      <c r="F172" s="11" t="str">
        <f>VLOOKUP(A172,'Medical Examinations'!$A$1:$J$2336,5,FALSE)</f>
        <v>No</v>
      </c>
      <c r="G172" s="11" t="str">
        <f>VLOOKUP(A172,'Medical Examinations'!$A$1:$J$2336,6,FALSE)</f>
        <v>No</v>
      </c>
      <c r="H172" s="11">
        <f>VLOOKUP(A172,'Medical Examinations'!$A$1:$J$2336,7,FALSE)</f>
        <v>1</v>
      </c>
      <c r="I172" s="11" t="str">
        <f>VLOOKUP(A172,'Medical Examinations'!$A$1:$J$2336,8,FALSE)</f>
        <v>Yes</v>
      </c>
      <c r="J172" s="11" t="str">
        <f>VLOOKUP(A172,'Medical Examinations'!$A$1:$J$2336,9,FALSE)</f>
        <v>OBESITY</v>
      </c>
      <c r="K172" s="11" t="str">
        <f>VLOOKUP(A172,'Medical Examinations'!$A$1:$J$2336,10,FALSE)</f>
        <v>PREDIABETES</v>
      </c>
      <c r="L172" t="str">
        <f>VLOOKUP(A172,'Hospitalisation Details'!$A$2:$M$2344,4,FALSE)</f>
        <v>30-10-1995</v>
      </c>
      <c r="M172">
        <f>VLOOKUP(A172,'Hospitalisation Details'!$A$2:$M$2344,10,FALSE)</f>
        <v>37133.9</v>
      </c>
      <c r="N172" t="str">
        <f>VLOOKUP(A172,'Hospitalisation Details'!$A$2:$M$2344,11,FALSE)</f>
        <v>tier - 2</v>
      </c>
      <c r="O172" t="str">
        <f>VLOOKUP(A172,'Hospitalisation Details'!$A$2:$M$2344,12,FALSE)</f>
        <v>tier - 2</v>
      </c>
      <c r="P172" t="str">
        <f>VLOOKUP(A172,'Hospitalisation Details'!$A$2:$M$2344,13,FALSE)</f>
        <v>R1013</v>
      </c>
      <c r="Q172" s="11">
        <f>VLOOKUP(A172,'Hospitalisation Details'!$A$2:$M$2344,8,FALSE)</f>
        <v>27</v>
      </c>
    </row>
    <row r="173" spans="1:17" ht="15.75" x14ac:dyDescent="0.25">
      <c r="A173" s="1" t="s">
        <v>2200</v>
      </c>
      <c r="B173" t="str">
        <f>VLOOKUP(A173,'Customer Names'!$A$1:$B$2336,2,FALSE)</f>
        <v>Nguyen</v>
      </c>
      <c r="C173" s="11">
        <f>VLOOKUP(A173,'Medical Examinations'!$A$1:$B$2336,2,FALSE)</f>
        <v>33.5</v>
      </c>
      <c r="D173" s="11">
        <f>VLOOKUP(A173,'Medical Examinations'!$A$1:$C$2336,3,FALSE)</f>
        <v>5.4</v>
      </c>
      <c r="E173" s="11" t="str">
        <f>VLOOKUP(A173,'Medical Examinations'!$A$1:$J$2336,4,FALSE)</f>
        <v>No</v>
      </c>
      <c r="F173" s="11" t="str">
        <f>VLOOKUP(A173,'Medical Examinations'!$A$1:$J$2336,5,FALSE)</f>
        <v>No</v>
      </c>
      <c r="G173" s="11" t="str">
        <f>VLOOKUP(A173,'Medical Examinations'!$A$1:$J$2336,6,FALSE)</f>
        <v>No</v>
      </c>
      <c r="H173" s="11">
        <f>VLOOKUP(A173,'Medical Examinations'!$A$1:$J$2336,7,FALSE)</f>
        <v>0</v>
      </c>
      <c r="I173" s="11" t="str">
        <f>VLOOKUP(A173,'Medical Examinations'!$A$1:$J$2336,8,FALSE)</f>
        <v>Yes</v>
      </c>
      <c r="J173" s="11" t="str">
        <f>VLOOKUP(A173,'Medical Examinations'!$A$1:$J$2336,9,FALSE)</f>
        <v>OBESITY</v>
      </c>
      <c r="K173" s="11" t="str">
        <f>VLOOKUP(A173,'Medical Examinations'!$A$1:$J$2336,10,FALSE)</f>
        <v>NORMAL</v>
      </c>
      <c r="L173" t="str">
        <f>VLOOKUP(A173,'Hospitalisation Details'!$A$2:$M$2344,4,FALSE)</f>
        <v>10-6-1989</v>
      </c>
      <c r="M173">
        <f>VLOOKUP(A173,'Hospitalisation Details'!$A$2:$M$2344,10,FALSE)</f>
        <v>37079.370000000003</v>
      </c>
      <c r="N173" t="str">
        <f>VLOOKUP(A173,'Hospitalisation Details'!$A$2:$M$2344,11,FALSE)</f>
        <v>tier - 2</v>
      </c>
      <c r="O173" t="str">
        <f>VLOOKUP(A173,'Hospitalisation Details'!$A$2:$M$2344,12,FALSE)</f>
        <v>tier - 3</v>
      </c>
      <c r="P173" t="str">
        <f>VLOOKUP(A173,'Hospitalisation Details'!$A$2:$M$2344,13,FALSE)</f>
        <v>R1011</v>
      </c>
      <c r="Q173" s="11">
        <f>VLOOKUP(A173,'Hospitalisation Details'!$A$2:$M$2344,8,FALSE)</f>
        <v>33</v>
      </c>
    </row>
    <row r="174" spans="1:17" ht="15.75" x14ac:dyDescent="0.25">
      <c r="A174" s="1" t="s">
        <v>2199</v>
      </c>
      <c r="B174" t="str">
        <f>VLOOKUP(A174,'Customer Names'!$A$1:$B$2336,2,FALSE)</f>
        <v>Hanley</v>
      </c>
      <c r="C174" s="11">
        <f>VLOOKUP(A174,'Medical Examinations'!$A$1:$B$2336,2,FALSE)</f>
        <v>47.46</v>
      </c>
      <c r="D174" s="11">
        <f>VLOOKUP(A174,'Medical Examinations'!$A$1:$C$2336,3,FALSE)</f>
        <v>6.24</v>
      </c>
      <c r="E174" s="11" t="str">
        <f>VLOOKUP(A174,'Medical Examinations'!$A$1:$J$2336,4,FALSE)</f>
        <v>Yes</v>
      </c>
      <c r="F174" s="11" t="str">
        <f>VLOOKUP(A174,'Medical Examinations'!$A$1:$J$2336,5,FALSE)</f>
        <v>No</v>
      </c>
      <c r="G174" s="11" t="str">
        <f>VLOOKUP(A174,'Medical Examinations'!$A$1:$J$2336,6,FALSE)</f>
        <v>No</v>
      </c>
      <c r="H174" s="11">
        <f>VLOOKUP(A174,'Medical Examinations'!$A$1:$J$2336,7,FALSE)</f>
        <v>1</v>
      </c>
      <c r="I174" s="11" t="str">
        <f>VLOOKUP(A174,'Medical Examinations'!$A$1:$J$2336,8,FALSE)</f>
        <v>Yes</v>
      </c>
      <c r="J174" s="11" t="str">
        <f>VLOOKUP(A174,'Medical Examinations'!$A$1:$J$2336,9,FALSE)</f>
        <v>OBESITY</v>
      </c>
      <c r="K174" s="11" t="str">
        <f>VLOOKUP(A174,'Medical Examinations'!$A$1:$J$2336,10,FALSE)</f>
        <v>PREDIABETES</v>
      </c>
      <c r="L174" t="str">
        <f>VLOOKUP(A174,'Hospitalisation Details'!$A$2:$M$2344,4,FALSE)</f>
        <v>17-12-1988</v>
      </c>
      <c r="M174">
        <f>VLOOKUP(A174,'Hospitalisation Details'!$A$2:$M$2344,10,FALSE)</f>
        <v>37076.370000000003</v>
      </c>
      <c r="N174" t="str">
        <f>VLOOKUP(A174,'Hospitalisation Details'!$A$2:$M$2344,11,FALSE)</f>
        <v>tier - 2</v>
      </c>
      <c r="O174" t="str">
        <f>VLOOKUP(A174,'Hospitalisation Details'!$A$2:$M$2344,12,FALSE)</f>
        <v>tier - 1</v>
      </c>
      <c r="P174" t="str">
        <f>VLOOKUP(A174,'Hospitalisation Details'!$A$2:$M$2344,13,FALSE)</f>
        <v>R1011</v>
      </c>
      <c r="Q174" s="11">
        <f>VLOOKUP(A174,'Hospitalisation Details'!$A$2:$M$2344,8,FALSE)</f>
        <v>34</v>
      </c>
    </row>
    <row r="175" spans="1:17" ht="15.75" x14ac:dyDescent="0.25">
      <c r="A175" s="1" t="s">
        <v>2198</v>
      </c>
      <c r="B175" t="str">
        <f>VLOOKUP(A175,'Customer Names'!$A$1:$B$2336,2,FALSE)</f>
        <v>Scheer</v>
      </c>
      <c r="C175" s="11">
        <f>VLOOKUP(A175,'Medical Examinations'!$A$1:$B$2336,2,FALSE)</f>
        <v>49.24</v>
      </c>
      <c r="D175" s="11">
        <f>VLOOKUP(A175,'Medical Examinations'!$A$1:$C$2336,3,FALSE)</f>
        <v>4.45</v>
      </c>
      <c r="E175" s="11" t="str">
        <f>VLOOKUP(A175,'Medical Examinations'!$A$1:$J$2336,4,FALSE)</f>
        <v>No</v>
      </c>
      <c r="F175" s="11" t="str">
        <f>VLOOKUP(A175,'Medical Examinations'!$A$1:$J$2336,5,FALSE)</f>
        <v>No</v>
      </c>
      <c r="G175" s="11" t="str">
        <f>VLOOKUP(A175,'Medical Examinations'!$A$1:$J$2336,6,FALSE)</f>
        <v>No</v>
      </c>
      <c r="H175" s="11">
        <f>VLOOKUP(A175,'Medical Examinations'!$A$1:$J$2336,7,FALSE)</f>
        <v>0</v>
      </c>
      <c r="I175" s="11" t="str">
        <f>VLOOKUP(A175,'Medical Examinations'!$A$1:$J$2336,8,FALSE)</f>
        <v>Yes</v>
      </c>
      <c r="J175" s="11" t="str">
        <f>VLOOKUP(A175,'Medical Examinations'!$A$1:$J$2336,9,FALSE)</f>
        <v>OBESITY</v>
      </c>
      <c r="K175" s="11" t="str">
        <f>VLOOKUP(A175,'Medical Examinations'!$A$1:$J$2336,10,FALSE)</f>
        <v>NORMAL</v>
      </c>
      <c r="L175" t="str">
        <f>VLOOKUP(A175,'Hospitalisation Details'!$A$2:$M$2344,4,FALSE)</f>
        <v>1-11-1991</v>
      </c>
      <c r="M175">
        <f>VLOOKUP(A175,'Hospitalisation Details'!$A$2:$M$2344,10,FALSE)</f>
        <v>37040.879999999997</v>
      </c>
      <c r="N175" t="str">
        <f>VLOOKUP(A175,'Hospitalisation Details'!$A$2:$M$2344,11,FALSE)</f>
        <v>tier - 2</v>
      </c>
      <c r="O175" t="str">
        <f>VLOOKUP(A175,'Hospitalisation Details'!$A$2:$M$2344,12,FALSE)</f>
        <v>tier - 2</v>
      </c>
      <c r="P175" t="str">
        <f>VLOOKUP(A175,'Hospitalisation Details'!$A$2:$M$2344,13,FALSE)</f>
        <v>R1011</v>
      </c>
      <c r="Q175" s="11">
        <f>VLOOKUP(A175,'Hospitalisation Details'!$A$2:$M$2344,8,FALSE)</f>
        <v>31</v>
      </c>
    </row>
    <row r="176" spans="1:17" ht="15.75" x14ac:dyDescent="0.25">
      <c r="A176" s="1" t="s">
        <v>2197</v>
      </c>
      <c r="B176" t="str">
        <f>VLOOKUP(A176,'Customer Names'!$A$1:$B$2336,2,FALSE)</f>
        <v>Rankin</v>
      </c>
      <c r="C176" s="11">
        <f>VLOOKUP(A176,'Medical Examinations'!$A$1:$B$2336,2,FALSE)</f>
        <v>54.4</v>
      </c>
      <c r="D176" s="11">
        <f>VLOOKUP(A176,'Medical Examinations'!$A$1:$C$2336,3,FALSE)</f>
        <v>5.22</v>
      </c>
      <c r="E176" s="11" t="str">
        <f>VLOOKUP(A176,'Medical Examinations'!$A$1:$J$2336,4,FALSE)</f>
        <v>No</v>
      </c>
      <c r="F176" s="11" t="str">
        <f>VLOOKUP(A176,'Medical Examinations'!$A$1:$J$2336,5,FALSE)</f>
        <v>No</v>
      </c>
      <c r="G176" s="11" t="str">
        <f>VLOOKUP(A176,'Medical Examinations'!$A$1:$J$2336,6,FALSE)</f>
        <v>No</v>
      </c>
      <c r="H176" s="11">
        <f>VLOOKUP(A176,'Medical Examinations'!$A$1:$J$2336,7,FALSE)</f>
        <v>1</v>
      </c>
      <c r="I176" s="11" t="str">
        <f>VLOOKUP(A176,'Medical Examinations'!$A$1:$J$2336,8,FALSE)</f>
        <v>Yes</v>
      </c>
      <c r="J176" s="11" t="str">
        <f>VLOOKUP(A176,'Medical Examinations'!$A$1:$J$2336,9,FALSE)</f>
        <v>OBESITY</v>
      </c>
      <c r="K176" s="11" t="str">
        <f>VLOOKUP(A176,'Medical Examinations'!$A$1:$J$2336,10,FALSE)</f>
        <v>NORMAL</v>
      </c>
      <c r="L176" t="str">
        <f>VLOOKUP(A176,'Hospitalisation Details'!$A$2:$M$2344,4,FALSE)</f>
        <v>13-9-1992</v>
      </c>
      <c r="M176">
        <f>VLOOKUP(A176,'Hospitalisation Details'!$A$2:$M$2344,10,FALSE)</f>
        <v>36976.449999999997</v>
      </c>
      <c r="N176" t="str">
        <f>VLOOKUP(A176,'Hospitalisation Details'!$A$2:$M$2344,11,FALSE)</f>
        <v>tier - 2</v>
      </c>
      <c r="O176" t="str">
        <f>VLOOKUP(A176,'Hospitalisation Details'!$A$2:$M$2344,12,FALSE)</f>
        <v>tier - 3</v>
      </c>
      <c r="P176" t="str">
        <f>VLOOKUP(A176,'Hospitalisation Details'!$A$2:$M$2344,13,FALSE)</f>
        <v>R1011</v>
      </c>
      <c r="Q176" s="11">
        <f>VLOOKUP(A176,'Hospitalisation Details'!$A$2:$M$2344,8,FALSE)</f>
        <v>30</v>
      </c>
    </row>
    <row r="177" spans="1:17" ht="15.75" x14ac:dyDescent="0.25">
      <c r="A177" s="1" t="s">
        <v>2196</v>
      </c>
      <c r="B177" t="str">
        <f>VLOOKUP(A177,'Customer Names'!$A$1:$B$2336,2,FALSE)</f>
        <v>Ricardi</v>
      </c>
      <c r="C177" s="11">
        <f>VLOOKUP(A177,'Medical Examinations'!$A$1:$B$2336,2,FALSE)</f>
        <v>35.53</v>
      </c>
      <c r="D177" s="11">
        <f>VLOOKUP(A177,'Medical Examinations'!$A$1:$C$2336,3,FALSE)</f>
        <v>4.6100000000000003</v>
      </c>
      <c r="E177" s="11" t="str">
        <f>VLOOKUP(A177,'Medical Examinations'!$A$1:$J$2336,4,FALSE)</f>
        <v>No</v>
      </c>
      <c r="F177" s="11" t="str">
        <f>VLOOKUP(A177,'Medical Examinations'!$A$1:$J$2336,5,FALSE)</f>
        <v>No</v>
      </c>
      <c r="G177" s="11" t="str">
        <f>VLOOKUP(A177,'Medical Examinations'!$A$1:$J$2336,6,FALSE)</f>
        <v>No</v>
      </c>
      <c r="H177" s="11">
        <f>VLOOKUP(A177,'Medical Examinations'!$A$1:$J$2336,7,FALSE)</f>
        <v>1</v>
      </c>
      <c r="I177" s="11" t="str">
        <f>VLOOKUP(A177,'Medical Examinations'!$A$1:$J$2336,8,FALSE)</f>
        <v>Yes</v>
      </c>
      <c r="J177" s="11" t="str">
        <f>VLOOKUP(A177,'Medical Examinations'!$A$1:$J$2336,9,FALSE)</f>
        <v>OBESITY</v>
      </c>
      <c r="K177" s="11" t="str">
        <f>VLOOKUP(A177,'Medical Examinations'!$A$1:$J$2336,10,FALSE)</f>
        <v>NORMAL</v>
      </c>
      <c r="L177" t="str">
        <f>VLOOKUP(A177,'Hospitalisation Details'!$A$2:$M$2344,4,FALSE)</f>
        <v>25-8-1992</v>
      </c>
      <c r="M177">
        <f>VLOOKUP(A177,'Hospitalisation Details'!$A$2:$M$2344,10,FALSE)</f>
        <v>36950.26</v>
      </c>
      <c r="N177" t="str">
        <f>VLOOKUP(A177,'Hospitalisation Details'!$A$2:$M$2344,11,FALSE)</f>
        <v>tier - 1</v>
      </c>
      <c r="O177" t="str">
        <f>VLOOKUP(A177,'Hospitalisation Details'!$A$2:$M$2344,12,FALSE)</f>
        <v>tier - 1</v>
      </c>
      <c r="P177" t="str">
        <f>VLOOKUP(A177,'Hospitalisation Details'!$A$2:$M$2344,13,FALSE)</f>
        <v>R1013</v>
      </c>
      <c r="Q177" s="11">
        <f>VLOOKUP(A177,'Hospitalisation Details'!$A$2:$M$2344,8,FALSE)</f>
        <v>30</v>
      </c>
    </row>
    <row r="178" spans="1:17" ht="15.75" x14ac:dyDescent="0.25">
      <c r="A178" s="1" t="s">
        <v>2195</v>
      </c>
      <c r="B178" t="str">
        <f>VLOOKUP(A178,'Customer Names'!$A$1:$B$2336,2,FALSE)</f>
        <v>Karkos</v>
      </c>
      <c r="C178" s="11">
        <f>VLOOKUP(A178,'Medical Examinations'!$A$1:$B$2336,2,FALSE)</f>
        <v>39.729999999999997</v>
      </c>
      <c r="D178" s="11">
        <f>VLOOKUP(A178,'Medical Examinations'!$A$1:$C$2336,3,FALSE)</f>
        <v>6.24</v>
      </c>
      <c r="E178" s="11" t="str">
        <f>VLOOKUP(A178,'Medical Examinations'!$A$1:$J$2336,4,FALSE)</f>
        <v>No</v>
      </c>
      <c r="F178" s="11" t="str">
        <f>VLOOKUP(A178,'Medical Examinations'!$A$1:$J$2336,5,FALSE)</f>
        <v>No</v>
      </c>
      <c r="G178" s="11" t="str">
        <f>VLOOKUP(A178,'Medical Examinations'!$A$1:$J$2336,6,FALSE)</f>
        <v>No</v>
      </c>
      <c r="H178" s="11">
        <f>VLOOKUP(A178,'Medical Examinations'!$A$1:$J$2336,7,FALSE)</f>
        <v>0</v>
      </c>
      <c r="I178" s="11" t="str">
        <f>VLOOKUP(A178,'Medical Examinations'!$A$1:$J$2336,8,FALSE)</f>
        <v>Yes</v>
      </c>
      <c r="J178" s="11" t="str">
        <f>VLOOKUP(A178,'Medical Examinations'!$A$1:$J$2336,9,FALSE)</f>
        <v>OBESITY</v>
      </c>
      <c r="K178" s="11" t="str">
        <f>VLOOKUP(A178,'Medical Examinations'!$A$1:$J$2336,10,FALSE)</f>
        <v>PREDIABETES</v>
      </c>
      <c r="L178" t="str">
        <f>VLOOKUP(A178,'Hospitalisation Details'!$A$2:$M$2344,4,FALSE)</f>
        <v>13-8-1977</v>
      </c>
      <c r="M178">
        <f>VLOOKUP(A178,'Hospitalisation Details'!$A$2:$M$2344,10,FALSE)</f>
        <v>36935.64</v>
      </c>
      <c r="N178" t="str">
        <f>VLOOKUP(A178,'Hospitalisation Details'!$A$2:$M$2344,11,FALSE)</f>
        <v>tier - 2</v>
      </c>
      <c r="O178" t="str">
        <f>VLOOKUP(A178,'Hospitalisation Details'!$A$2:$M$2344,12,FALSE)</f>
        <v>tier - 1</v>
      </c>
      <c r="P178" t="str">
        <f>VLOOKUP(A178,'Hospitalisation Details'!$A$2:$M$2344,13,FALSE)</f>
        <v>R1011</v>
      </c>
      <c r="Q178" s="11">
        <f>VLOOKUP(A178,'Hospitalisation Details'!$A$2:$M$2344,8,FALSE)</f>
        <v>45</v>
      </c>
    </row>
    <row r="179" spans="1:17" ht="15.75" x14ac:dyDescent="0.25">
      <c r="A179" s="1" t="s">
        <v>2194</v>
      </c>
      <c r="B179" t="str">
        <f>VLOOKUP(A179,'Customer Names'!$A$1:$B$2336,2,FALSE)</f>
        <v>Price-Dierksen</v>
      </c>
      <c r="C179" s="11">
        <f>VLOOKUP(A179,'Medical Examinations'!$A$1:$B$2336,2,FALSE)</f>
        <v>35.68</v>
      </c>
      <c r="D179" s="11">
        <f>VLOOKUP(A179,'Medical Examinations'!$A$1:$C$2336,3,FALSE)</f>
        <v>10.039999999999999</v>
      </c>
      <c r="E179" s="11" t="str">
        <f>VLOOKUP(A179,'Medical Examinations'!$A$1:$J$2336,4,FALSE)</f>
        <v>No</v>
      </c>
      <c r="F179" s="11" t="str">
        <f>VLOOKUP(A179,'Medical Examinations'!$A$1:$J$2336,5,FALSE)</f>
        <v>No</v>
      </c>
      <c r="G179" s="11" t="str">
        <f>VLOOKUP(A179,'Medical Examinations'!$A$1:$J$2336,6,FALSE)</f>
        <v>No</v>
      </c>
      <c r="H179" s="11">
        <f>VLOOKUP(A179,'Medical Examinations'!$A$1:$J$2336,7,FALSE)</f>
        <v>0</v>
      </c>
      <c r="I179" s="11" t="str">
        <f>VLOOKUP(A179,'Medical Examinations'!$A$1:$J$2336,8,FALSE)</f>
        <v>Yes</v>
      </c>
      <c r="J179" s="11" t="str">
        <f>VLOOKUP(A179,'Medical Examinations'!$A$1:$J$2336,9,FALSE)</f>
        <v>OBESITY</v>
      </c>
      <c r="K179" s="11" t="str">
        <f>VLOOKUP(A179,'Medical Examinations'!$A$1:$J$2336,10,FALSE)</f>
        <v>DIABETES</v>
      </c>
      <c r="L179" t="str">
        <f>VLOOKUP(A179,'Hospitalisation Details'!$A$2:$M$2344,4,FALSE)</f>
        <v>22-10-1968</v>
      </c>
      <c r="M179">
        <f>VLOOKUP(A179,'Hospitalisation Details'!$A$2:$M$2344,10,FALSE)</f>
        <v>36922.61</v>
      </c>
      <c r="N179" t="str">
        <f>VLOOKUP(A179,'Hospitalisation Details'!$A$2:$M$2344,11,FALSE)</f>
        <v>tier - 2</v>
      </c>
      <c r="O179" t="str">
        <f>VLOOKUP(A179,'Hospitalisation Details'!$A$2:$M$2344,12,FALSE)</f>
        <v>tier - 1</v>
      </c>
      <c r="P179" t="str">
        <f>VLOOKUP(A179,'Hospitalisation Details'!$A$2:$M$2344,13,FALSE)</f>
        <v>R1011</v>
      </c>
      <c r="Q179" s="11">
        <f>VLOOKUP(A179,'Hospitalisation Details'!$A$2:$M$2344,8,FALSE)</f>
        <v>54</v>
      </c>
    </row>
    <row r="180" spans="1:17" ht="15.75" x14ac:dyDescent="0.25">
      <c r="A180" s="1" t="s">
        <v>2193</v>
      </c>
      <c r="B180" t="str">
        <f>VLOOKUP(A180,'Customer Names'!$A$1:$B$2336,2,FALSE)</f>
        <v>Knispel</v>
      </c>
      <c r="C180" s="11">
        <f>VLOOKUP(A180,'Medical Examinations'!$A$1:$B$2336,2,FALSE)</f>
        <v>48.86</v>
      </c>
      <c r="D180" s="11">
        <f>VLOOKUP(A180,'Medical Examinations'!$A$1:$C$2336,3,FALSE)</f>
        <v>6.09</v>
      </c>
      <c r="E180" s="11" t="str">
        <f>VLOOKUP(A180,'Medical Examinations'!$A$1:$J$2336,4,FALSE)</f>
        <v>No</v>
      </c>
      <c r="F180" s="11" t="str">
        <f>VLOOKUP(A180,'Medical Examinations'!$A$1:$J$2336,5,FALSE)</f>
        <v>No</v>
      </c>
      <c r="G180" s="11" t="str">
        <f>VLOOKUP(A180,'Medical Examinations'!$A$1:$J$2336,6,FALSE)</f>
        <v>No</v>
      </c>
      <c r="H180" s="11">
        <f>VLOOKUP(A180,'Medical Examinations'!$A$1:$J$2336,7,FALSE)</f>
        <v>0</v>
      </c>
      <c r="I180" s="11" t="str">
        <f>VLOOKUP(A180,'Medical Examinations'!$A$1:$J$2336,8,FALSE)</f>
        <v>Yes</v>
      </c>
      <c r="J180" s="11" t="str">
        <f>VLOOKUP(A180,'Medical Examinations'!$A$1:$J$2336,9,FALSE)</f>
        <v>OBESITY</v>
      </c>
      <c r="K180" s="11" t="str">
        <f>VLOOKUP(A180,'Medical Examinations'!$A$1:$J$2336,10,FALSE)</f>
        <v>PREDIABETES</v>
      </c>
      <c r="L180" t="str">
        <f>VLOOKUP(A180,'Hospitalisation Details'!$A$2:$M$2344,4,FALSE)</f>
        <v>10-6-1991</v>
      </c>
      <c r="M180">
        <f>VLOOKUP(A180,'Hospitalisation Details'!$A$2:$M$2344,10,FALSE)</f>
        <v>36911.99</v>
      </c>
      <c r="N180" t="str">
        <f>VLOOKUP(A180,'Hospitalisation Details'!$A$2:$M$2344,11,FALSE)</f>
        <v>tier - 2</v>
      </c>
      <c r="O180" t="str">
        <f>VLOOKUP(A180,'Hospitalisation Details'!$A$2:$M$2344,12,FALSE)</f>
        <v>tier - 2</v>
      </c>
      <c r="P180" t="str">
        <f>VLOOKUP(A180,'Hospitalisation Details'!$A$2:$M$2344,13,FALSE)</f>
        <v>R1011</v>
      </c>
      <c r="Q180" s="11">
        <f>VLOOKUP(A180,'Hospitalisation Details'!$A$2:$M$2344,8,FALSE)</f>
        <v>31</v>
      </c>
    </row>
    <row r="181" spans="1:17" ht="15.75" x14ac:dyDescent="0.25">
      <c r="A181" s="1" t="s">
        <v>2192</v>
      </c>
      <c r="B181" t="str">
        <f>VLOOKUP(A181,'Customer Names'!$A$1:$B$2336,2,FALSE)</f>
        <v>King</v>
      </c>
      <c r="C181" s="11">
        <f>VLOOKUP(A181,'Medical Examinations'!$A$1:$B$2336,2,FALSE)</f>
        <v>34.799999999999997</v>
      </c>
      <c r="D181" s="11">
        <f>VLOOKUP(A181,'Medical Examinations'!$A$1:$C$2336,3,FALSE)</f>
        <v>11.4</v>
      </c>
      <c r="E181" s="11" t="str">
        <f>VLOOKUP(A181,'Medical Examinations'!$A$1:$J$2336,4,FALSE)</f>
        <v>Yes</v>
      </c>
      <c r="F181" s="11" t="str">
        <f>VLOOKUP(A181,'Medical Examinations'!$A$1:$J$2336,5,FALSE)</f>
        <v>No</v>
      </c>
      <c r="G181" s="11" t="str">
        <f>VLOOKUP(A181,'Medical Examinations'!$A$1:$J$2336,6,FALSE)</f>
        <v>Yes</v>
      </c>
      <c r="H181" s="11">
        <f>VLOOKUP(A181,'Medical Examinations'!$A$1:$J$2336,7,FALSE)</f>
        <v>1</v>
      </c>
      <c r="I181" s="11" t="str">
        <f>VLOOKUP(A181,'Medical Examinations'!$A$1:$J$2336,8,FALSE)</f>
        <v>No</v>
      </c>
      <c r="J181" s="11" t="str">
        <f>VLOOKUP(A181,'Medical Examinations'!$A$1:$J$2336,9,FALSE)</f>
        <v>OBESITY</v>
      </c>
      <c r="K181" s="11" t="str">
        <f>VLOOKUP(A181,'Medical Examinations'!$A$1:$J$2336,10,FALSE)</f>
        <v>DIABETES</v>
      </c>
      <c r="L181" t="str">
        <f>VLOOKUP(A181,'Hospitalisation Details'!$A$2:$M$2344,4,FALSE)</f>
        <v>24-7-1963</v>
      </c>
      <c r="M181">
        <f>VLOOKUP(A181,'Hospitalisation Details'!$A$2:$M$2344,10,FALSE)</f>
        <v>36910.61</v>
      </c>
      <c r="N181" t="str">
        <f>VLOOKUP(A181,'Hospitalisation Details'!$A$2:$M$2344,11,FALSE)</f>
        <v>tier - 2</v>
      </c>
      <c r="O181" t="str">
        <f>VLOOKUP(A181,'Hospitalisation Details'!$A$2:$M$2344,12,FALSE)</f>
        <v>tier - 2</v>
      </c>
      <c r="P181" t="str">
        <f>VLOOKUP(A181,'Hospitalisation Details'!$A$2:$M$2344,13,FALSE)</f>
        <v>R1011</v>
      </c>
      <c r="Q181" s="11">
        <f>VLOOKUP(A181,'Hospitalisation Details'!$A$2:$M$2344,8,FALSE)</f>
        <v>59</v>
      </c>
    </row>
    <row r="182" spans="1:17" ht="15.75" x14ac:dyDescent="0.25">
      <c r="A182" s="1" t="s">
        <v>2191</v>
      </c>
      <c r="B182" t="str">
        <f>VLOOKUP(A182,'Customer Names'!$A$1:$B$2336,2,FALSE)</f>
        <v>Samuelson</v>
      </c>
      <c r="C182" s="11">
        <f>VLOOKUP(A182,'Medical Examinations'!$A$1:$B$2336,2,FALSE)</f>
        <v>32.49</v>
      </c>
      <c r="D182" s="11">
        <f>VLOOKUP(A182,'Medical Examinations'!$A$1:$C$2336,3,FALSE)</f>
        <v>4.29</v>
      </c>
      <c r="E182" s="11" t="str">
        <f>VLOOKUP(A182,'Medical Examinations'!$A$1:$J$2336,4,FALSE)</f>
        <v>No</v>
      </c>
      <c r="F182" s="11" t="str">
        <f>VLOOKUP(A182,'Medical Examinations'!$A$1:$J$2336,5,FALSE)</f>
        <v>No</v>
      </c>
      <c r="G182" s="11" t="str">
        <f>VLOOKUP(A182,'Medical Examinations'!$A$1:$J$2336,6,FALSE)</f>
        <v>Yes</v>
      </c>
      <c r="H182" s="11">
        <f>VLOOKUP(A182,'Medical Examinations'!$A$1:$J$2336,7,FALSE)</f>
        <v>1</v>
      </c>
      <c r="I182" s="11" t="str">
        <f>VLOOKUP(A182,'Medical Examinations'!$A$1:$J$2336,8,FALSE)</f>
        <v>Yes</v>
      </c>
      <c r="J182" s="11" t="str">
        <f>VLOOKUP(A182,'Medical Examinations'!$A$1:$J$2336,9,FALSE)</f>
        <v>OBESITY</v>
      </c>
      <c r="K182" s="11" t="str">
        <f>VLOOKUP(A182,'Medical Examinations'!$A$1:$J$2336,10,FALSE)</f>
        <v>NORMAL</v>
      </c>
      <c r="L182" t="str">
        <f>VLOOKUP(A182,'Hospitalisation Details'!$A$2:$M$2344,4,FALSE)</f>
        <v>21-6-2003</v>
      </c>
      <c r="M182">
        <f>VLOOKUP(A182,'Hospitalisation Details'!$A$2:$M$2344,10,FALSE)</f>
        <v>36898.730000000003</v>
      </c>
      <c r="N182" t="str">
        <f>VLOOKUP(A182,'Hospitalisation Details'!$A$2:$M$2344,11,FALSE)</f>
        <v>tier - 2</v>
      </c>
      <c r="O182" t="str">
        <f>VLOOKUP(A182,'Hospitalisation Details'!$A$2:$M$2344,12,FALSE)</f>
        <v>tier - 1</v>
      </c>
      <c r="P182" t="str">
        <f>VLOOKUP(A182,'Hospitalisation Details'!$A$2:$M$2344,13,FALSE)</f>
        <v>R1012</v>
      </c>
      <c r="Q182" s="11">
        <f>VLOOKUP(A182,'Hospitalisation Details'!$A$2:$M$2344,8,FALSE)</f>
        <v>19</v>
      </c>
    </row>
    <row r="183" spans="1:17" ht="15.75" x14ac:dyDescent="0.25">
      <c r="A183" s="1" t="s">
        <v>2190</v>
      </c>
      <c r="B183" t="str">
        <f>VLOOKUP(A183,'Customer Names'!$A$1:$B$2336,2,FALSE)</f>
        <v>Fredsall</v>
      </c>
      <c r="C183" s="11">
        <f>VLOOKUP(A183,'Medical Examinations'!$A$1:$B$2336,2,FALSE)</f>
        <v>39</v>
      </c>
      <c r="D183" s="11">
        <f>VLOOKUP(A183,'Medical Examinations'!$A$1:$C$2336,3,FALSE)</f>
        <v>5.7</v>
      </c>
      <c r="E183" s="11" t="str">
        <f>VLOOKUP(A183,'Medical Examinations'!$A$1:$J$2336,4,FALSE)</f>
        <v>No</v>
      </c>
      <c r="F183" s="11" t="str">
        <f>VLOOKUP(A183,'Medical Examinations'!$A$1:$J$2336,5,FALSE)</f>
        <v>No</v>
      </c>
      <c r="G183" s="11" t="str">
        <f>VLOOKUP(A183,'Medical Examinations'!$A$1:$J$2336,6,FALSE)</f>
        <v>No</v>
      </c>
      <c r="H183" s="11">
        <f>VLOOKUP(A183,'Medical Examinations'!$A$1:$J$2336,7,FALSE)</f>
        <v>2</v>
      </c>
      <c r="I183" s="11" t="str">
        <f>VLOOKUP(A183,'Medical Examinations'!$A$1:$J$2336,8,FALSE)</f>
        <v>Yes</v>
      </c>
      <c r="J183" s="11" t="str">
        <f>VLOOKUP(A183,'Medical Examinations'!$A$1:$J$2336,9,FALSE)</f>
        <v>OBESITY</v>
      </c>
      <c r="K183" s="11" t="str">
        <f>VLOOKUP(A183,'Medical Examinations'!$A$1:$J$2336,10,FALSE)</f>
        <v>NORMAL</v>
      </c>
      <c r="L183" t="str">
        <f>VLOOKUP(A183,'Hospitalisation Details'!$A$2:$M$2344,4,FALSE)</f>
        <v>5-12-1972</v>
      </c>
      <c r="M183">
        <f>VLOOKUP(A183,'Hospitalisation Details'!$A$2:$M$2344,10,FALSE)</f>
        <v>36889.99</v>
      </c>
      <c r="N183" t="str">
        <f>VLOOKUP(A183,'Hospitalisation Details'!$A$2:$M$2344,11,FALSE)</f>
        <v>tier - 1</v>
      </c>
      <c r="O183" t="str">
        <f>VLOOKUP(A183,'Hospitalisation Details'!$A$2:$M$2344,12,FALSE)</f>
        <v>tier - 3</v>
      </c>
      <c r="P183" t="str">
        <f>VLOOKUP(A183,'Hospitalisation Details'!$A$2:$M$2344,13,FALSE)</f>
        <v>R1011</v>
      </c>
      <c r="Q183" s="11">
        <f>VLOOKUP(A183,'Hospitalisation Details'!$A$2:$M$2344,8,FALSE)</f>
        <v>50</v>
      </c>
    </row>
    <row r="184" spans="1:17" ht="15.75" x14ac:dyDescent="0.25">
      <c r="A184" s="1" t="s">
        <v>2189</v>
      </c>
      <c r="B184" t="str">
        <f>VLOOKUP(A184,'Customer Names'!$A$1:$B$2336,2,FALSE)</f>
        <v>Eggleston</v>
      </c>
      <c r="C184" s="11">
        <f>VLOOKUP(A184,'Medical Examinations'!$A$1:$B$2336,2,FALSE)</f>
        <v>35.299999999999997</v>
      </c>
      <c r="D184" s="11">
        <f>VLOOKUP(A184,'Medical Examinations'!$A$1:$C$2336,3,FALSE)</f>
        <v>6.09</v>
      </c>
      <c r="E184" s="11" t="str">
        <f>VLOOKUP(A184,'Medical Examinations'!$A$1:$J$2336,4,FALSE)</f>
        <v>No</v>
      </c>
      <c r="F184" s="11" t="str">
        <f>VLOOKUP(A184,'Medical Examinations'!$A$1:$J$2336,5,FALSE)</f>
        <v>No</v>
      </c>
      <c r="G184" s="11" t="str">
        <f>VLOOKUP(A184,'Medical Examinations'!$A$1:$J$2336,6,FALSE)</f>
        <v>No</v>
      </c>
      <c r="H184" s="11">
        <f>VLOOKUP(A184,'Medical Examinations'!$A$1:$J$2336,7,FALSE)</f>
        <v>1</v>
      </c>
      <c r="I184" s="11" t="str">
        <f>VLOOKUP(A184,'Medical Examinations'!$A$1:$J$2336,8,FALSE)</f>
        <v>Yes</v>
      </c>
      <c r="J184" s="11" t="str">
        <f>VLOOKUP(A184,'Medical Examinations'!$A$1:$J$2336,9,FALSE)</f>
        <v>OBESITY</v>
      </c>
      <c r="K184" s="11" t="str">
        <f>VLOOKUP(A184,'Medical Examinations'!$A$1:$J$2336,10,FALSE)</f>
        <v>PREDIABETES</v>
      </c>
      <c r="L184" t="str">
        <f>VLOOKUP(A184,'Hospitalisation Details'!$A$2:$M$2344,4,FALSE)</f>
        <v>4-7-1992</v>
      </c>
      <c r="M184">
        <f>VLOOKUP(A184,'Hospitalisation Details'!$A$2:$M$2344,10,FALSE)</f>
        <v>36837.47</v>
      </c>
      <c r="N184" t="str">
        <f>VLOOKUP(A184,'Hospitalisation Details'!$A$2:$M$2344,11,FALSE)</f>
        <v>tier - 2</v>
      </c>
      <c r="O184" t="str">
        <f>VLOOKUP(A184,'Hospitalisation Details'!$A$2:$M$2344,12,FALSE)</f>
        <v>tier - 3</v>
      </c>
      <c r="P184" t="str">
        <f>VLOOKUP(A184,'Hospitalisation Details'!$A$2:$M$2344,13,FALSE)</f>
        <v>R1011</v>
      </c>
      <c r="Q184" s="11">
        <f>VLOOKUP(A184,'Hospitalisation Details'!$A$2:$M$2344,8,FALSE)</f>
        <v>30</v>
      </c>
    </row>
    <row r="185" spans="1:17" ht="15.75" x14ac:dyDescent="0.25">
      <c r="A185" s="1" t="s">
        <v>2188</v>
      </c>
      <c r="B185" t="str">
        <f>VLOOKUP(A185,'Customer Names'!$A$1:$B$2336,2,FALSE)</f>
        <v>Palombaro</v>
      </c>
      <c r="C185" s="11">
        <f>VLOOKUP(A185,'Medical Examinations'!$A$1:$B$2336,2,FALSE)</f>
        <v>33.42</v>
      </c>
      <c r="D185" s="11">
        <f>VLOOKUP(A185,'Medical Examinations'!$A$1:$C$2336,3,FALSE)</f>
        <v>10.67</v>
      </c>
      <c r="E185" s="11" t="str">
        <f>VLOOKUP(A185,'Medical Examinations'!$A$1:$J$2336,4,FALSE)</f>
        <v>No</v>
      </c>
      <c r="F185" s="11" t="str">
        <f>VLOOKUP(A185,'Medical Examinations'!$A$1:$J$2336,5,FALSE)</f>
        <v>No</v>
      </c>
      <c r="G185" s="11" t="str">
        <f>VLOOKUP(A185,'Medical Examinations'!$A$1:$J$2336,6,FALSE)</f>
        <v>No</v>
      </c>
      <c r="H185" s="11">
        <f>VLOOKUP(A185,'Medical Examinations'!$A$1:$J$2336,7,FALSE)</f>
        <v>0</v>
      </c>
      <c r="I185" s="11" t="str">
        <f>VLOOKUP(A185,'Medical Examinations'!$A$1:$J$2336,8,FALSE)</f>
        <v>Yes</v>
      </c>
      <c r="J185" s="11" t="str">
        <f>VLOOKUP(A185,'Medical Examinations'!$A$1:$J$2336,9,FALSE)</f>
        <v>OBESITY</v>
      </c>
      <c r="K185" s="11" t="str">
        <f>VLOOKUP(A185,'Medical Examinations'!$A$1:$J$2336,10,FALSE)</f>
        <v>DIABETES</v>
      </c>
      <c r="L185" t="str">
        <f>VLOOKUP(A185,'Hospitalisation Details'!$A$2:$M$2344,4,FALSE)</f>
        <v>28-12-1965</v>
      </c>
      <c r="M185">
        <f>VLOOKUP(A185,'Hospitalisation Details'!$A$2:$M$2344,10,FALSE)</f>
        <v>36795.29</v>
      </c>
      <c r="N185" t="str">
        <f>VLOOKUP(A185,'Hospitalisation Details'!$A$2:$M$2344,11,FALSE)</f>
        <v>tier - 2</v>
      </c>
      <c r="O185" t="str">
        <f>VLOOKUP(A185,'Hospitalisation Details'!$A$2:$M$2344,12,FALSE)</f>
        <v>tier - 1</v>
      </c>
      <c r="P185" t="str">
        <f>VLOOKUP(A185,'Hospitalisation Details'!$A$2:$M$2344,13,FALSE)</f>
        <v>R1011</v>
      </c>
      <c r="Q185" s="11">
        <f>VLOOKUP(A185,'Hospitalisation Details'!$A$2:$M$2344,8,FALSE)</f>
        <v>57</v>
      </c>
    </row>
    <row r="186" spans="1:17" ht="15.75" x14ac:dyDescent="0.25">
      <c r="A186" s="1" t="s">
        <v>2187</v>
      </c>
      <c r="B186" t="str">
        <f>VLOOKUP(A186,'Customer Names'!$A$1:$B$2336,2,FALSE)</f>
        <v>Silva</v>
      </c>
      <c r="C186" s="11">
        <f>VLOOKUP(A186,'Medical Examinations'!$A$1:$B$2336,2,FALSE)</f>
        <v>37.18</v>
      </c>
      <c r="D186" s="11">
        <f>VLOOKUP(A186,'Medical Examinations'!$A$1:$C$2336,3,FALSE)</f>
        <v>6.75</v>
      </c>
      <c r="E186" s="11" t="str">
        <f>VLOOKUP(A186,'Medical Examinations'!$A$1:$J$2336,4,FALSE)</f>
        <v>Yes</v>
      </c>
      <c r="F186" s="11" t="str">
        <f>VLOOKUP(A186,'Medical Examinations'!$A$1:$J$2336,5,FALSE)</f>
        <v>No</v>
      </c>
      <c r="G186" s="11" t="str">
        <f>VLOOKUP(A186,'Medical Examinations'!$A$1:$J$2336,6,FALSE)</f>
        <v>No</v>
      </c>
      <c r="H186" s="11">
        <f>VLOOKUP(A186,'Medical Examinations'!$A$1:$J$2336,7,FALSE)</f>
        <v>2</v>
      </c>
      <c r="I186" s="11" t="str">
        <f>VLOOKUP(A186,'Medical Examinations'!$A$1:$J$2336,8,FALSE)</f>
        <v>Yes</v>
      </c>
      <c r="J186" s="11" t="str">
        <f>VLOOKUP(A186,'Medical Examinations'!$A$1:$J$2336,9,FALSE)</f>
        <v>OBESITY</v>
      </c>
      <c r="K186" s="11" t="str">
        <f>VLOOKUP(A186,'Medical Examinations'!$A$1:$J$2336,10,FALSE)</f>
        <v>DIABETES</v>
      </c>
      <c r="L186" t="str">
        <f>VLOOKUP(A186,'Hospitalisation Details'!$A$2:$M$2344,4,FALSE)</f>
        <v>14-7-1970</v>
      </c>
      <c r="M186">
        <f>VLOOKUP(A186,'Hospitalisation Details'!$A$2:$M$2344,10,FALSE)</f>
        <v>36786.370000000003</v>
      </c>
      <c r="N186" t="str">
        <f>VLOOKUP(A186,'Hospitalisation Details'!$A$2:$M$2344,11,FALSE)</f>
        <v>tier - 1</v>
      </c>
      <c r="O186" t="str">
        <f>VLOOKUP(A186,'Hospitalisation Details'!$A$2:$M$2344,12,FALSE)</f>
        <v>tier - 1</v>
      </c>
      <c r="P186" t="str">
        <f>VLOOKUP(A186,'Hospitalisation Details'!$A$2:$M$2344,13,FALSE)</f>
        <v>R1011</v>
      </c>
      <c r="Q186" s="11">
        <f>VLOOKUP(A186,'Hospitalisation Details'!$A$2:$M$2344,8,FALSE)</f>
        <v>52</v>
      </c>
    </row>
    <row r="187" spans="1:17" ht="15.75" x14ac:dyDescent="0.25">
      <c r="A187" s="1" t="s">
        <v>2186</v>
      </c>
      <c r="B187" t="str">
        <f>VLOOKUP(A187,'Customer Names'!$A$1:$B$2336,2,FALSE)</f>
        <v>Bugala</v>
      </c>
      <c r="C187" s="11">
        <f>VLOOKUP(A187,'Medical Examinations'!$A$1:$B$2336,2,FALSE)</f>
        <v>33.33</v>
      </c>
      <c r="D187" s="11">
        <f>VLOOKUP(A187,'Medical Examinations'!$A$1:$C$2336,3,FALSE)</f>
        <v>9.26</v>
      </c>
      <c r="E187" s="11" t="str">
        <f>VLOOKUP(A187,'Medical Examinations'!$A$1:$J$2336,4,FALSE)</f>
        <v>Yes</v>
      </c>
      <c r="F187" s="11" t="str">
        <f>VLOOKUP(A187,'Medical Examinations'!$A$1:$J$2336,5,FALSE)</f>
        <v>No</v>
      </c>
      <c r="G187" s="11" t="str">
        <f>VLOOKUP(A187,'Medical Examinations'!$A$1:$J$2336,6,FALSE)</f>
        <v>No</v>
      </c>
      <c r="H187" s="11">
        <f>VLOOKUP(A187,'Medical Examinations'!$A$1:$J$2336,7,FALSE)</f>
        <v>2</v>
      </c>
      <c r="I187" s="11" t="str">
        <f>VLOOKUP(A187,'Medical Examinations'!$A$1:$J$2336,8,FALSE)</f>
        <v>No</v>
      </c>
      <c r="J187" s="11" t="str">
        <f>VLOOKUP(A187,'Medical Examinations'!$A$1:$J$2336,9,FALSE)</f>
        <v>OBESITY</v>
      </c>
      <c r="K187" s="11" t="str">
        <f>VLOOKUP(A187,'Medical Examinations'!$A$1:$J$2336,10,FALSE)</f>
        <v>DIABETES</v>
      </c>
      <c r="L187" t="str">
        <f>VLOOKUP(A187,'Hospitalisation Details'!$A$2:$M$2344,4,FALSE)</f>
        <v>29-7-1961</v>
      </c>
      <c r="M187">
        <f>VLOOKUP(A187,'Hospitalisation Details'!$A$2:$M$2344,10,FALSE)</f>
        <v>36580.28</v>
      </c>
      <c r="N187" t="str">
        <f>VLOOKUP(A187,'Hospitalisation Details'!$A$2:$M$2344,11,FALSE)</f>
        <v>tier - 2</v>
      </c>
      <c r="O187" t="str">
        <f>VLOOKUP(A187,'Hospitalisation Details'!$A$2:$M$2344,12,FALSE)</f>
        <v>tier - 2</v>
      </c>
      <c r="P187" t="str">
        <f>VLOOKUP(A187,'Hospitalisation Details'!$A$2:$M$2344,13,FALSE)</f>
        <v>R1013</v>
      </c>
      <c r="Q187" s="11">
        <f>VLOOKUP(A187,'Hospitalisation Details'!$A$2:$M$2344,8,FALSE)</f>
        <v>61</v>
      </c>
    </row>
    <row r="188" spans="1:17" ht="15.75" x14ac:dyDescent="0.25">
      <c r="A188" s="1" t="s">
        <v>2185</v>
      </c>
      <c r="B188" t="str">
        <f>VLOOKUP(A188,'Customer Names'!$A$1:$B$2336,2,FALSE)</f>
        <v>Dublin</v>
      </c>
      <c r="C188" s="11">
        <f>VLOOKUP(A188,'Medical Examinations'!$A$1:$B$2336,2,FALSE)</f>
        <v>53.21</v>
      </c>
      <c r="D188" s="11">
        <f>VLOOKUP(A188,'Medical Examinations'!$A$1:$C$2336,3,FALSE)</f>
        <v>4.2699999999999996</v>
      </c>
      <c r="E188" s="11" t="str">
        <f>VLOOKUP(A188,'Medical Examinations'!$A$1:$J$2336,4,FALSE)</f>
        <v>No</v>
      </c>
      <c r="F188" s="11" t="str">
        <f>VLOOKUP(A188,'Medical Examinations'!$A$1:$J$2336,5,FALSE)</f>
        <v>No</v>
      </c>
      <c r="G188" s="11" t="str">
        <f>VLOOKUP(A188,'Medical Examinations'!$A$1:$J$2336,6,FALSE)</f>
        <v>No</v>
      </c>
      <c r="H188" s="11">
        <f>VLOOKUP(A188,'Medical Examinations'!$A$1:$J$2336,7,FALSE)</f>
        <v>1</v>
      </c>
      <c r="I188" s="11" t="str">
        <f>VLOOKUP(A188,'Medical Examinations'!$A$1:$J$2336,8,FALSE)</f>
        <v>Yes</v>
      </c>
      <c r="J188" s="11" t="str">
        <f>VLOOKUP(A188,'Medical Examinations'!$A$1:$J$2336,9,FALSE)</f>
        <v>OBESITY</v>
      </c>
      <c r="K188" s="11" t="str">
        <f>VLOOKUP(A188,'Medical Examinations'!$A$1:$J$2336,10,FALSE)</f>
        <v>NORMAL</v>
      </c>
      <c r="L188" t="str">
        <f>VLOOKUP(A188,'Hospitalisation Details'!$A$2:$M$2344,4,FALSE)</f>
        <v>9-10-1992</v>
      </c>
      <c r="M188">
        <f>VLOOKUP(A188,'Hospitalisation Details'!$A$2:$M$2344,10,FALSE)</f>
        <v>36572.800000000003</v>
      </c>
      <c r="N188" t="str">
        <f>VLOOKUP(A188,'Hospitalisation Details'!$A$2:$M$2344,11,FALSE)</f>
        <v>tier - 1</v>
      </c>
      <c r="O188" t="str">
        <f>VLOOKUP(A188,'Hospitalisation Details'!$A$2:$M$2344,12,FALSE)</f>
        <v>tier - 2</v>
      </c>
      <c r="P188" t="str">
        <f>VLOOKUP(A188,'Hospitalisation Details'!$A$2:$M$2344,13,FALSE)</f>
        <v>R1011</v>
      </c>
      <c r="Q188" s="11">
        <f>VLOOKUP(A188,'Hospitalisation Details'!$A$2:$M$2344,8,FALSE)</f>
        <v>30</v>
      </c>
    </row>
    <row r="189" spans="1:17" ht="15.75" x14ac:dyDescent="0.25">
      <c r="A189" s="1" t="s">
        <v>2184</v>
      </c>
      <c r="B189" t="str">
        <f>VLOOKUP(A189,'Customer Names'!$A$1:$B$2336,2,FALSE)</f>
        <v>Cleland</v>
      </c>
      <c r="C189" s="11">
        <f>VLOOKUP(A189,'Medical Examinations'!$A$1:$B$2336,2,FALSE)</f>
        <v>38.729999999999997</v>
      </c>
      <c r="D189" s="11">
        <f>VLOOKUP(A189,'Medical Examinations'!$A$1:$C$2336,3,FALSE)</f>
        <v>11.51</v>
      </c>
      <c r="E189" s="11" t="str">
        <f>VLOOKUP(A189,'Medical Examinations'!$A$1:$J$2336,4,FALSE)</f>
        <v>No</v>
      </c>
      <c r="F189" s="11" t="str">
        <f>VLOOKUP(A189,'Medical Examinations'!$A$1:$J$2336,5,FALSE)</f>
        <v>No</v>
      </c>
      <c r="G189" s="11" t="str">
        <f>VLOOKUP(A189,'Medical Examinations'!$A$1:$J$2336,6,FALSE)</f>
        <v>No</v>
      </c>
      <c r="H189" s="11">
        <f>VLOOKUP(A189,'Medical Examinations'!$A$1:$J$2336,7,FALSE)</f>
        <v>2</v>
      </c>
      <c r="I189" s="11" t="str">
        <f>VLOOKUP(A189,'Medical Examinations'!$A$1:$J$2336,8,FALSE)</f>
        <v>Yes</v>
      </c>
      <c r="J189" s="11" t="str">
        <f>VLOOKUP(A189,'Medical Examinations'!$A$1:$J$2336,9,FALSE)</f>
        <v>OBESITY</v>
      </c>
      <c r="K189" s="11" t="str">
        <f>VLOOKUP(A189,'Medical Examinations'!$A$1:$J$2336,10,FALSE)</f>
        <v>DIABETES</v>
      </c>
      <c r="L189" t="str">
        <f>VLOOKUP(A189,'Hospitalisation Details'!$A$2:$M$2344,4,FALSE)</f>
        <v>9-8-1973</v>
      </c>
      <c r="M189">
        <f>VLOOKUP(A189,'Hospitalisation Details'!$A$2:$M$2344,10,FALSE)</f>
        <v>36541.550000000003</v>
      </c>
      <c r="N189" t="str">
        <f>VLOOKUP(A189,'Hospitalisation Details'!$A$2:$M$2344,11,FALSE)</f>
        <v>tier - 2</v>
      </c>
      <c r="O189" t="str">
        <f>VLOOKUP(A189,'Hospitalisation Details'!$A$2:$M$2344,12,FALSE)</f>
        <v>tier - 3</v>
      </c>
      <c r="P189" t="str">
        <f>VLOOKUP(A189,'Hospitalisation Details'!$A$2:$M$2344,13,FALSE)</f>
        <v>R1011</v>
      </c>
      <c r="Q189" s="11">
        <f>VLOOKUP(A189,'Hospitalisation Details'!$A$2:$M$2344,8,FALSE)</f>
        <v>49</v>
      </c>
    </row>
    <row r="190" spans="1:17" ht="15.75" x14ac:dyDescent="0.25">
      <c r="A190" s="1" t="s">
        <v>2183</v>
      </c>
      <c r="B190" t="str">
        <f>VLOOKUP(A190,'Customer Names'!$A$1:$B$2336,2,FALSE)</f>
        <v>Evans</v>
      </c>
      <c r="C190" s="11">
        <f>VLOOKUP(A190,'Medical Examinations'!$A$1:$B$2336,2,FALSE)</f>
        <v>29.73</v>
      </c>
      <c r="D190" s="11">
        <f>VLOOKUP(A190,'Medical Examinations'!$A$1:$C$2336,3,FALSE)</f>
        <v>7.22</v>
      </c>
      <c r="E190" s="11" t="str">
        <f>VLOOKUP(A190,'Medical Examinations'!$A$1:$J$2336,4,FALSE)</f>
        <v>No</v>
      </c>
      <c r="F190" s="11" t="str">
        <f>VLOOKUP(A190,'Medical Examinations'!$A$1:$J$2336,5,FALSE)</f>
        <v>No</v>
      </c>
      <c r="G190" s="11" t="str">
        <f>VLOOKUP(A190,'Medical Examinations'!$A$1:$J$2336,6,FALSE)</f>
        <v>No</v>
      </c>
      <c r="H190" s="11">
        <f>VLOOKUP(A190,'Medical Examinations'!$A$1:$J$2336,7,FALSE)</f>
        <v>0</v>
      </c>
      <c r="I190" s="11" t="str">
        <f>VLOOKUP(A190,'Medical Examinations'!$A$1:$J$2336,8,FALSE)</f>
        <v>Yes</v>
      </c>
      <c r="J190" s="11" t="str">
        <f>VLOOKUP(A190,'Medical Examinations'!$A$1:$J$2336,9,FALSE)</f>
        <v>OVERWEIGHT</v>
      </c>
      <c r="K190" s="11" t="str">
        <f>VLOOKUP(A190,'Medical Examinations'!$A$1:$J$2336,10,FALSE)</f>
        <v>DIABETES</v>
      </c>
      <c r="L190" t="str">
        <f>VLOOKUP(A190,'Hospitalisation Details'!$A$2:$M$2344,4,FALSE)</f>
        <v>19-11-1962</v>
      </c>
      <c r="M190">
        <f>VLOOKUP(A190,'Hospitalisation Details'!$A$2:$M$2344,10,FALSE)</f>
        <v>36445.550000000003</v>
      </c>
      <c r="N190" t="str">
        <f>VLOOKUP(A190,'Hospitalisation Details'!$A$2:$M$2344,11,FALSE)</f>
        <v>tier - 2</v>
      </c>
      <c r="O190" t="str">
        <f>VLOOKUP(A190,'Hospitalisation Details'!$A$2:$M$2344,12,FALSE)</f>
        <v>tier - 2</v>
      </c>
      <c r="P190" t="str">
        <f>VLOOKUP(A190,'Hospitalisation Details'!$A$2:$M$2344,13,FALSE)</f>
        <v>R1011</v>
      </c>
      <c r="Q190" s="11">
        <f>VLOOKUP(A190,'Hospitalisation Details'!$A$2:$M$2344,8,FALSE)</f>
        <v>60</v>
      </c>
    </row>
    <row r="191" spans="1:17" ht="15.75" x14ac:dyDescent="0.25">
      <c r="A191" s="1" t="s">
        <v>2182</v>
      </c>
      <c r="B191" t="str">
        <f>VLOOKUP(A191,'Customer Names'!$A$1:$B$2336,2,FALSE)</f>
        <v>Boyd</v>
      </c>
      <c r="C191" s="11">
        <f>VLOOKUP(A191,'Medical Examinations'!$A$1:$B$2336,2,FALSE)</f>
        <v>34.700000000000003</v>
      </c>
      <c r="D191" s="11">
        <f>VLOOKUP(A191,'Medical Examinations'!$A$1:$C$2336,3,FALSE)</f>
        <v>4.37</v>
      </c>
      <c r="E191" s="11" t="str">
        <f>VLOOKUP(A191,'Medical Examinations'!$A$1:$J$2336,4,FALSE)</f>
        <v>No</v>
      </c>
      <c r="F191" s="11" t="str">
        <f>VLOOKUP(A191,'Medical Examinations'!$A$1:$J$2336,5,FALSE)</f>
        <v>No</v>
      </c>
      <c r="G191" s="11" t="str">
        <f>VLOOKUP(A191,'Medical Examinations'!$A$1:$J$2336,6,FALSE)</f>
        <v>Yes</v>
      </c>
      <c r="H191" s="11">
        <f>VLOOKUP(A191,'Medical Examinations'!$A$1:$J$2336,7,FALSE)</f>
        <v>1</v>
      </c>
      <c r="I191" s="11" t="str">
        <f>VLOOKUP(A191,'Medical Examinations'!$A$1:$J$2336,8,FALSE)</f>
        <v>Yes</v>
      </c>
      <c r="J191" s="11" t="str">
        <f>VLOOKUP(A191,'Medical Examinations'!$A$1:$J$2336,9,FALSE)</f>
        <v>OBESITY</v>
      </c>
      <c r="K191" s="11" t="str">
        <f>VLOOKUP(A191,'Medical Examinations'!$A$1:$J$2336,10,FALSE)</f>
        <v>NORMAL</v>
      </c>
      <c r="L191" t="str">
        <f>VLOOKUP(A191,'Hospitalisation Details'!$A$2:$M$2344,4,FALSE)</f>
        <v>9-12-2003</v>
      </c>
      <c r="M191">
        <f>VLOOKUP(A191,'Hospitalisation Details'!$A$2:$M$2344,10,FALSE)</f>
        <v>36397.58</v>
      </c>
      <c r="N191" t="str">
        <f>VLOOKUP(A191,'Hospitalisation Details'!$A$2:$M$2344,11,FALSE)</f>
        <v>tier - 2</v>
      </c>
      <c r="O191" t="str">
        <f>VLOOKUP(A191,'Hospitalisation Details'!$A$2:$M$2344,12,FALSE)</f>
        <v>tier - 3</v>
      </c>
      <c r="P191" t="str">
        <f>VLOOKUP(A191,'Hospitalisation Details'!$A$2:$M$2344,13,FALSE)</f>
        <v>R1011</v>
      </c>
      <c r="Q191" s="11">
        <f>VLOOKUP(A191,'Hospitalisation Details'!$A$2:$M$2344,8,FALSE)</f>
        <v>19</v>
      </c>
    </row>
    <row r="192" spans="1:17" ht="15.75" x14ac:dyDescent="0.25">
      <c r="A192" s="1" t="s">
        <v>2181</v>
      </c>
      <c r="B192" t="str">
        <f>VLOOKUP(A192,'Customer Names'!$A$1:$B$2336,2,FALSE)</f>
        <v>Roulier</v>
      </c>
      <c r="C192" s="11">
        <f>VLOOKUP(A192,'Medical Examinations'!$A$1:$B$2336,2,FALSE)</f>
        <v>38.28</v>
      </c>
      <c r="D192" s="11">
        <f>VLOOKUP(A192,'Medical Examinations'!$A$1:$C$2336,3,FALSE)</f>
        <v>11.56</v>
      </c>
      <c r="E192" s="11" t="str">
        <f>VLOOKUP(A192,'Medical Examinations'!$A$1:$J$2336,4,FALSE)</f>
        <v>Yes</v>
      </c>
      <c r="F192" s="11" t="str">
        <f>VLOOKUP(A192,'Medical Examinations'!$A$1:$J$2336,5,FALSE)</f>
        <v>No</v>
      </c>
      <c r="G192" s="11" t="str">
        <f>VLOOKUP(A192,'Medical Examinations'!$A$1:$J$2336,6,FALSE)</f>
        <v>No</v>
      </c>
      <c r="H192" s="11">
        <f>VLOOKUP(A192,'Medical Examinations'!$A$1:$J$2336,7,FALSE)</f>
        <v>1</v>
      </c>
      <c r="I192" s="11" t="str">
        <f>VLOOKUP(A192,'Medical Examinations'!$A$1:$J$2336,8,FALSE)</f>
        <v>Yes</v>
      </c>
      <c r="J192" s="11" t="str">
        <f>VLOOKUP(A192,'Medical Examinations'!$A$1:$J$2336,9,FALSE)</f>
        <v>OBESITY</v>
      </c>
      <c r="K192" s="11" t="str">
        <f>VLOOKUP(A192,'Medical Examinations'!$A$1:$J$2336,10,FALSE)</f>
        <v>DIABETES</v>
      </c>
      <c r="L192" t="str">
        <f>VLOOKUP(A192,'Hospitalisation Details'!$A$2:$M$2344,4,FALSE)</f>
        <v>5-6-1975</v>
      </c>
      <c r="M192">
        <f>VLOOKUP(A192,'Hospitalisation Details'!$A$2:$M$2344,10,FALSE)</f>
        <v>36350.71</v>
      </c>
      <c r="N192" t="str">
        <f>VLOOKUP(A192,'Hospitalisation Details'!$A$2:$M$2344,11,FALSE)</f>
        <v>tier - 1</v>
      </c>
      <c r="O192" t="str">
        <f>VLOOKUP(A192,'Hospitalisation Details'!$A$2:$M$2344,12,FALSE)</f>
        <v>tier - 2</v>
      </c>
      <c r="P192" t="str">
        <f>VLOOKUP(A192,'Hospitalisation Details'!$A$2:$M$2344,13,FALSE)</f>
        <v>R1011</v>
      </c>
      <c r="Q192" s="11">
        <f>VLOOKUP(A192,'Hospitalisation Details'!$A$2:$M$2344,8,FALSE)</f>
        <v>48</v>
      </c>
    </row>
    <row r="193" spans="1:17" ht="15.75" x14ac:dyDescent="0.25">
      <c r="A193" s="1" t="s">
        <v>2180</v>
      </c>
      <c r="B193" t="str">
        <f>VLOOKUP(A193,'Customer Names'!$A$1:$B$2336,2,FALSE)</f>
        <v>Mullins</v>
      </c>
      <c r="C193" s="11">
        <f>VLOOKUP(A193,'Medical Examinations'!$A$1:$B$2336,2,FALSE)</f>
        <v>33.57</v>
      </c>
      <c r="D193" s="11">
        <f>VLOOKUP(A193,'Medical Examinations'!$A$1:$C$2336,3,FALSE)</f>
        <v>8.82</v>
      </c>
      <c r="E193" s="11" t="str">
        <f>VLOOKUP(A193,'Medical Examinations'!$A$1:$J$2336,4,FALSE)</f>
        <v>Yes</v>
      </c>
      <c r="F193" s="11" t="str">
        <f>VLOOKUP(A193,'Medical Examinations'!$A$1:$J$2336,5,FALSE)</f>
        <v>No</v>
      </c>
      <c r="G193" s="11" t="str">
        <f>VLOOKUP(A193,'Medical Examinations'!$A$1:$J$2336,6,FALSE)</f>
        <v>No</v>
      </c>
      <c r="H193" s="11">
        <f>VLOOKUP(A193,'Medical Examinations'!$A$1:$J$2336,7,FALSE)</f>
        <v>0</v>
      </c>
      <c r="I193" s="11" t="str">
        <f>VLOOKUP(A193,'Medical Examinations'!$A$1:$J$2336,8,FALSE)</f>
        <v>Yes</v>
      </c>
      <c r="J193" s="11" t="str">
        <f>VLOOKUP(A193,'Medical Examinations'!$A$1:$J$2336,9,FALSE)</f>
        <v>OBESITY</v>
      </c>
      <c r="K193" s="11" t="str">
        <f>VLOOKUP(A193,'Medical Examinations'!$A$1:$J$2336,10,FALSE)</f>
        <v>DIABETES</v>
      </c>
      <c r="L193" t="str">
        <f>VLOOKUP(A193,'Hospitalisation Details'!$A$2:$M$2344,4,FALSE)</f>
        <v>18-10-1967</v>
      </c>
      <c r="M193">
        <f>VLOOKUP(A193,'Hospitalisation Details'!$A$2:$M$2344,10,FALSE)</f>
        <v>36332.449999999997</v>
      </c>
      <c r="N193" t="str">
        <f>VLOOKUP(A193,'Hospitalisation Details'!$A$2:$M$2344,11,FALSE)</f>
        <v>tier - 1</v>
      </c>
      <c r="O193" t="str">
        <f>VLOOKUP(A193,'Hospitalisation Details'!$A$2:$M$2344,12,FALSE)</f>
        <v>tier - 3</v>
      </c>
      <c r="P193" t="str">
        <f>VLOOKUP(A193,'Hospitalisation Details'!$A$2:$M$2344,13,FALSE)</f>
        <v>R1011</v>
      </c>
      <c r="Q193" s="11">
        <f>VLOOKUP(A193,'Hospitalisation Details'!$A$2:$M$2344,8,FALSE)</f>
        <v>55</v>
      </c>
    </row>
    <row r="194" spans="1:17" ht="15.75" x14ac:dyDescent="0.25">
      <c r="A194" s="1" t="s">
        <v>2179</v>
      </c>
      <c r="B194" t="str">
        <f>VLOOKUP(A194,'Customer Names'!$A$1:$B$2336,2,FALSE)</f>
        <v>Hofmann</v>
      </c>
      <c r="C194" s="11">
        <f>VLOOKUP(A194,'Medical Examinations'!$A$1:$B$2336,2,FALSE)</f>
        <v>52.06</v>
      </c>
      <c r="D194" s="11">
        <f>VLOOKUP(A194,'Medical Examinations'!$A$1:$C$2336,3,FALSE)</f>
        <v>4.6900000000000004</v>
      </c>
      <c r="E194" s="11" t="str">
        <f>VLOOKUP(A194,'Medical Examinations'!$A$1:$J$2336,4,FALSE)</f>
        <v>No</v>
      </c>
      <c r="F194" s="11" t="str">
        <f>VLOOKUP(A194,'Medical Examinations'!$A$1:$J$2336,5,FALSE)</f>
        <v>No</v>
      </c>
      <c r="G194" s="11" t="str">
        <f>VLOOKUP(A194,'Medical Examinations'!$A$1:$J$2336,6,FALSE)</f>
        <v>No</v>
      </c>
      <c r="H194" s="11">
        <f>VLOOKUP(A194,'Medical Examinations'!$A$1:$J$2336,7,FALSE)</f>
        <v>1</v>
      </c>
      <c r="I194" s="11" t="str">
        <f>VLOOKUP(A194,'Medical Examinations'!$A$1:$J$2336,8,FALSE)</f>
        <v>Yes</v>
      </c>
      <c r="J194" s="11" t="str">
        <f>VLOOKUP(A194,'Medical Examinations'!$A$1:$J$2336,9,FALSE)</f>
        <v>OBESITY</v>
      </c>
      <c r="K194" s="11" t="str">
        <f>VLOOKUP(A194,'Medical Examinations'!$A$1:$J$2336,10,FALSE)</f>
        <v>NORMAL</v>
      </c>
      <c r="L194" t="str">
        <f>VLOOKUP(A194,'Hospitalisation Details'!$A$2:$M$2344,4,FALSE)</f>
        <v>16-6-1992</v>
      </c>
      <c r="M194">
        <f>VLOOKUP(A194,'Hospitalisation Details'!$A$2:$M$2344,10,FALSE)</f>
        <v>36314.050000000003</v>
      </c>
      <c r="N194" t="str">
        <f>VLOOKUP(A194,'Hospitalisation Details'!$A$2:$M$2344,11,FALSE)</f>
        <v>tier - 2</v>
      </c>
      <c r="O194" t="str">
        <f>VLOOKUP(A194,'Hospitalisation Details'!$A$2:$M$2344,12,FALSE)</f>
        <v>tier - 2</v>
      </c>
      <c r="P194" t="str">
        <f>VLOOKUP(A194,'Hospitalisation Details'!$A$2:$M$2344,13,FALSE)</f>
        <v>R1011</v>
      </c>
      <c r="Q194" s="11">
        <f>VLOOKUP(A194,'Hospitalisation Details'!$A$2:$M$2344,8,FALSE)</f>
        <v>30</v>
      </c>
    </row>
    <row r="195" spans="1:17" ht="15.75" x14ac:dyDescent="0.25">
      <c r="A195" s="1" t="s">
        <v>2178</v>
      </c>
      <c r="B195" t="str">
        <f>VLOOKUP(A195,'Customer Names'!$A$1:$B$2336,2,FALSE)</f>
        <v>Garcia Garcia</v>
      </c>
      <c r="C195" s="11">
        <f>VLOOKUP(A195,'Medical Examinations'!$A$1:$B$2336,2,FALSE)</f>
        <v>38.17</v>
      </c>
      <c r="D195" s="11">
        <f>VLOOKUP(A195,'Medical Examinations'!$A$1:$C$2336,3,FALSE)</f>
        <v>4.53</v>
      </c>
      <c r="E195" s="11" t="str">
        <f>VLOOKUP(A195,'Medical Examinations'!$A$1:$J$2336,4,FALSE)</f>
        <v>No</v>
      </c>
      <c r="F195" s="11" t="str">
        <f>VLOOKUP(A195,'Medical Examinations'!$A$1:$J$2336,5,FALSE)</f>
        <v>Yes</v>
      </c>
      <c r="G195" s="11" t="str">
        <f>VLOOKUP(A195,'Medical Examinations'!$A$1:$J$2336,6,FALSE)</f>
        <v>No</v>
      </c>
      <c r="H195" s="11">
        <f>VLOOKUP(A195,'Medical Examinations'!$A$1:$J$2336,7,FALSE)</f>
        <v>1</v>
      </c>
      <c r="I195" s="11" t="str">
        <f>VLOOKUP(A195,'Medical Examinations'!$A$1:$J$2336,8,FALSE)</f>
        <v>Yes</v>
      </c>
      <c r="J195" s="11" t="str">
        <f>VLOOKUP(A195,'Medical Examinations'!$A$1:$J$2336,9,FALSE)</f>
        <v>OBESITY</v>
      </c>
      <c r="K195" s="11" t="str">
        <f>VLOOKUP(A195,'Medical Examinations'!$A$1:$J$2336,10,FALSE)</f>
        <v>NORMAL</v>
      </c>
      <c r="L195" t="str">
        <f>VLOOKUP(A195,'Hospitalisation Details'!$A$2:$M$2344,4,FALSE)</f>
        <v>25-12-2004</v>
      </c>
      <c r="M195">
        <f>VLOOKUP(A195,'Hospitalisation Details'!$A$2:$M$2344,10,FALSE)</f>
        <v>36307.800000000003</v>
      </c>
      <c r="N195" t="str">
        <f>VLOOKUP(A195,'Hospitalisation Details'!$A$2:$M$2344,11,FALSE)</f>
        <v>tier - 1</v>
      </c>
      <c r="O195" t="str">
        <f>VLOOKUP(A195,'Hospitalisation Details'!$A$2:$M$2344,12,FALSE)</f>
        <v>tier - 2</v>
      </c>
      <c r="P195" t="str">
        <f>VLOOKUP(A195,'Hospitalisation Details'!$A$2:$M$2344,13,FALSE)</f>
        <v>R1013</v>
      </c>
      <c r="Q195" s="11">
        <f>VLOOKUP(A195,'Hospitalisation Details'!$A$2:$M$2344,8,FALSE)</f>
        <v>18</v>
      </c>
    </row>
    <row r="196" spans="1:17" ht="15.75" x14ac:dyDescent="0.25">
      <c r="A196" s="1" t="s">
        <v>2177</v>
      </c>
      <c r="B196" t="str">
        <f>VLOOKUP(A196,'Customer Names'!$A$1:$B$2336,2,FALSE)</f>
        <v>Klecker</v>
      </c>
      <c r="C196" s="11">
        <f>VLOOKUP(A196,'Medical Examinations'!$A$1:$B$2336,2,FALSE)</f>
        <v>36.954999999999998</v>
      </c>
      <c r="D196" s="11">
        <f>VLOOKUP(A196,'Medical Examinations'!$A$1:$C$2336,3,FALSE)</f>
        <v>5.84</v>
      </c>
      <c r="E196" s="11" t="str">
        <f>VLOOKUP(A196,'Medical Examinations'!$A$1:$J$2336,4,FALSE)</f>
        <v>No</v>
      </c>
      <c r="F196" s="11" t="str">
        <f>VLOOKUP(A196,'Medical Examinations'!$A$1:$J$2336,5,FALSE)</f>
        <v>No</v>
      </c>
      <c r="G196" s="11" t="str">
        <f>VLOOKUP(A196,'Medical Examinations'!$A$1:$J$2336,6,FALSE)</f>
        <v>Yes</v>
      </c>
      <c r="H196" s="11">
        <f>VLOOKUP(A196,'Medical Examinations'!$A$1:$J$2336,7,FALSE)</f>
        <v>1</v>
      </c>
      <c r="I196" s="11" t="str">
        <f>VLOOKUP(A196,'Medical Examinations'!$A$1:$J$2336,8,FALSE)</f>
        <v>Yes</v>
      </c>
      <c r="J196" s="11" t="str">
        <f>VLOOKUP(A196,'Medical Examinations'!$A$1:$J$2336,9,FALSE)</f>
        <v>OBESITY</v>
      </c>
      <c r="K196" s="11" t="str">
        <f>VLOOKUP(A196,'Medical Examinations'!$A$1:$J$2336,10,FALSE)</f>
        <v>PREDIABETES</v>
      </c>
      <c r="L196" t="str">
        <f>VLOOKUP(A196,'Hospitalisation Details'!$A$2:$M$2344,4,FALSE)</f>
        <v>5-9-2003</v>
      </c>
      <c r="M196">
        <f>VLOOKUP(A196,'Hospitalisation Details'!$A$2:$M$2344,10,FALSE)</f>
        <v>36219.410000000003</v>
      </c>
      <c r="N196" t="str">
        <f>VLOOKUP(A196,'Hospitalisation Details'!$A$2:$M$2344,11,FALSE)</f>
        <v>tier - 1</v>
      </c>
      <c r="O196" t="str">
        <f>VLOOKUP(A196,'Hospitalisation Details'!$A$2:$M$2344,12,FALSE)</f>
        <v>tier - 1</v>
      </c>
      <c r="P196" t="str">
        <f>VLOOKUP(A196,'Hospitalisation Details'!$A$2:$M$2344,13,FALSE)</f>
        <v>R1012</v>
      </c>
      <c r="Q196" s="11">
        <f>VLOOKUP(A196,'Hospitalisation Details'!$A$2:$M$2344,8,FALSE)</f>
        <v>19</v>
      </c>
    </row>
    <row r="197" spans="1:17" ht="15.75" x14ac:dyDescent="0.25">
      <c r="A197" s="1" t="s">
        <v>2176</v>
      </c>
      <c r="B197" t="str">
        <f>VLOOKUP(A197,'Customer Names'!$A$1:$B$2336,2,FALSE)</f>
        <v>Cancre</v>
      </c>
      <c r="C197" s="11">
        <f>VLOOKUP(A197,'Medical Examinations'!$A$1:$B$2336,2,FALSE)</f>
        <v>34.4</v>
      </c>
      <c r="D197" s="11">
        <f>VLOOKUP(A197,'Medical Examinations'!$A$1:$C$2336,3,FALSE)</f>
        <v>4.9000000000000004</v>
      </c>
      <c r="E197" s="11" t="str">
        <f>VLOOKUP(A197,'Medical Examinations'!$A$1:$J$2336,4,FALSE)</f>
        <v>No</v>
      </c>
      <c r="F197" s="11" t="str">
        <f>VLOOKUP(A197,'Medical Examinations'!$A$1:$J$2336,5,FALSE)</f>
        <v>No</v>
      </c>
      <c r="G197" s="11" t="str">
        <f>VLOOKUP(A197,'Medical Examinations'!$A$1:$J$2336,6,FALSE)</f>
        <v>Yes</v>
      </c>
      <c r="H197" s="11">
        <f>VLOOKUP(A197,'Medical Examinations'!$A$1:$J$2336,7,FALSE)</f>
        <v>1</v>
      </c>
      <c r="I197" s="11" t="str">
        <f>VLOOKUP(A197,'Medical Examinations'!$A$1:$J$2336,8,FALSE)</f>
        <v>Yes</v>
      </c>
      <c r="J197" s="11" t="str">
        <f>VLOOKUP(A197,'Medical Examinations'!$A$1:$J$2336,9,FALSE)</f>
        <v>OBESITY</v>
      </c>
      <c r="K197" s="11" t="str">
        <f>VLOOKUP(A197,'Medical Examinations'!$A$1:$J$2336,10,FALSE)</f>
        <v>NORMAL</v>
      </c>
      <c r="L197" t="str">
        <f>VLOOKUP(A197,'Hospitalisation Details'!$A$2:$M$2344,4,FALSE)</f>
        <v>28-12-1993</v>
      </c>
      <c r="M197">
        <f>VLOOKUP(A197,'Hospitalisation Details'!$A$2:$M$2344,10,FALSE)</f>
        <v>36197.699999999997</v>
      </c>
      <c r="N197" t="str">
        <f>VLOOKUP(A197,'Hospitalisation Details'!$A$2:$M$2344,11,FALSE)</f>
        <v>tier - 1</v>
      </c>
      <c r="O197" t="str">
        <f>VLOOKUP(A197,'Hospitalisation Details'!$A$2:$M$2344,12,FALSE)</f>
        <v>tier - 3</v>
      </c>
      <c r="P197" t="str">
        <f>VLOOKUP(A197,'Hospitalisation Details'!$A$2:$M$2344,13,FALSE)</f>
        <v>R1011</v>
      </c>
      <c r="Q197" s="11">
        <f>VLOOKUP(A197,'Hospitalisation Details'!$A$2:$M$2344,8,FALSE)</f>
        <v>29</v>
      </c>
    </row>
    <row r="198" spans="1:17" ht="15.75" x14ac:dyDescent="0.25">
      <c r="A198" s="1" t="s">
        <v>2175</v>
      </c>
      <c r="B198" t="str">
        <f>VLOOKUP(A198,'Customer Names'!$A$1:$B$2336,2,FALSE)</f>
        <v>Denucci</v>
      </c>
      <c r="C198" s="11">
        <f>VLOOKUP(A198,'Medical Examinations'!$A$1:$B$2336,2,FALSE)</f>
        <v>31.73</v>
      </c>
      <c r="D198" s="11">
        <f>VLOOKUP(A198,'Medical Examinations'!$A$1:$C$2336,3,FALSE)</f>
        <v>4.3</v>
      </c>
      <c r="E198" s="11" t="str">
        <f>VLOOKUP(A198,'Medical Examinations'!$A$1:$J$2336,4,FALSE)</f>
        <v>No</v>
      </c>
      <c r="F198" s="11" t="str">
        <f>VLOOKUP(A198,'Medical Examinations'!$A$1:$J$2336,5,FALSE)</f>
        <v>No</v>
      </c>
      <c r="G198" s="11" t="str">
        <f>VLOOKUP(A198,'Medical Examinations'!$A$1:$J$2336,6,FALSE)</f>
        <v>No</v>
      </c>
      <c r="H198" s="11">
        <f>VLOOKUP(A198,'Medical Examinations'!$A$1:$J$2336,7,FALSE)</f>
        <v>0</v>
      </c>
      <c r="I198" s="11" t="str">
        <f>VLOOKUP(A198,'Medical Examinations'!$A$1:$J$2336,8,FALSE)</f>
        <v>Yes</v>
      </c>
      <c r="J198" s="11" t="str">
        <f>VLOOKUP(A198,'Medical Examinations'!$A$1:$J$2336,9,FALSE)</f>
        <v>OBESITY</v>
      </c>
      <c r="K198" s="11" t="str">
        <f>VLOOKUP(A198,'Medical Examinations'!$A$1:$J$2336,10,FALSE)</f>
        <v>NORMAL</v>
      </c>
      <c r="L198" t="str">
        <f>VLOOKUP(A198,'Hospitalisation Details'!$A$2:$M$2344,4,FALSE)</f>
        <v>1-10-1999</v>
      </c>
      <c r="M198">
        <f>VLOOKUP(A198,'Hospitalisation Details'!$A$2:$M$2344,10,FALSE)</f>
        <v>36189.1</v>
      </c>
      <c r="N198" t="str">
        <f>VLOOKUP(A198,'Hospitalisation Details'!$A$2:$M$2344,11,FALSE)</f>
        <v>tier - 1</v>
      </c>
      <c r="O198" t="str">
        <f>VLOOKUP(A198,'Hospitalisation Details'!$A$2:$M$2344,12,FALSE)</f>
        <v>tier - 3</v>
      </c>
      <c r="P198" t="str">
        <f>VLOOKUP(A198,'Hospitalisation Details'!$A$2:$M$2344,13,FALSE)</f>
        <v>R1016</v>
      </c>
      <c r="Q198" s="11">
        <f>VLOOKUP(A198,'Hospitalisation Details'!$A$2:$M$2344,8,FALSE)</f>
        <v>23</v>
      </c>
    </row>
    <row r="199" spans="1:17" ht="15.75" x14ac:dyDescent="0.25">
      <c r="A199" s="1" t="s">
        <v>2174</v>
      </c>
      <c r="B199" t="str">
        <f>VLOOKUP(A199,'Customer Names'!$A$1:$B$2336,2,FALSE)</f>
        <v>Saldana</v>
      </c>
      <c r="C199" s="11">
        <f>VLOOKUP(A199,'Medical Examinations'!$A$1:$B$2336,2,FALSE)</f>
        <v>36.64</v>
      </c>
      <c r="D199" s="11">
        <f>VLOOKUP(A199,'Medical Examinations'!$A$1:$C$2336,3,FALSE)</f>
        <v>11.34</v>
      </c>
      <c r="E199" s="11" t="str">
        <f>VLOOKUP(A199,'Medical Examinations'!$A$1:$J$2336,4,FALSE)</f>
        <v>No</v>
      </c>
      <c r="F199" s="11" t="str">
        <f>VLOOKUP(A199,'Medical Examinations'!$A$1:$J$2336,5,FALSE)</f>
        <v>No</v>
      </c>
      <c r="G199" s="11" t="str">
        <f>VLOOKUP(A199,'Medical Examinations'!$A$1:$J$2336,6,FALSE)</f>
        <v>No</v>
      </c>
      <c r="H199" s="11">
        <f>VLOOKUP(A199,'Medical Examinations'!$A$1:$J$2336,7,FALSE)</f>
        <v>0</v>
      </c>
      <c r="I199" s="11" t="str">
        <f>VLOOKUP(A199,'Medical Examinations'!$A$1:$J$2336,8,FALSE)</f>
        <v>Yes</v>
      </c>
      <c r="J199" s="11" t="str">
        <f>VLOOKUP(A199,'Medical Examinations'!$A$1:$J$2336,9,FALSE)</f>
        <v>OBESITY</v>
      </c>
      <c r="K199" s="11" t="str">
        <f>VLOOKUP(A199,'Medical Examinations'!$A$1:$J$2336,10,FALSE)</f>
        <v>DIABETES</v>
      </c>
      <c r="L199" t="str">
        <f>VLOOKUP(A199,'Hospitalisation Details'!$A$2:$M$2344,4,FALSE)</f>
        <v>6-12-1974</v>
      </c>
      <c r="M199">
        <f>VLOOKUP(A199,'Hospitalisation Details'!$A$2:$M$2344,10,FALSE)</f>
        <v>36182.870000000003</v>
      </c>
      <c r="N199" t="str">
        <f>VLOOKUP(A199,'Hospitalisation Details'!$A$2:$M$2344,11,FALSE)</f>
        <v>tier - 2</v>
      </c>
      <c r="O199" t="str">
        <f>VLOOKUP(A199,'Hospitalisation Details'!$A$2:$M$2344,12,FALSE)</f>
        <v>tier - 3</v>
      </c>
      <c r="P199" t="str">
        <f>VLOOKUP(A199,'Hospitalisation Details'!$A$2:$M$2344,13,FALSE)</f>
        <v>R1012</v>
      </c>
      <c r="Q199" s="11">
        <f>VLOOKUP(A199,'Hospitalisation Details'!$A$2:$M$2344,8,FALSE)</f>
        <v>48</v>
      </c>
    </row>
    <row r="200" spans="1:17" ht="15.75" x14ac:dyDescent="0.25">
      <c r="A200" s="1" t="s">
        <v>2173</v>
      </c>
      <c r="B200" t="str">
        <f>VLOOKUP(A200,'Customer Names'!$A$1:$B$2336,2,FALSE)</f>
        <v>Weinberg</v>
      </c>
      <c r="C200" s="11">
        <f>VLOOKUP(A200,'Medical Examinations'!$A$1:$B$2336,2,FALSE)</f>
        <v>36.85</v>
      </c>
      <c r="D200" s="11">
        <f>VLOOKUP(A200,'Medical Examinations'!$A$1:$C$2336,3,FALSE)</f>
        <v>5.88</v>
      </c>
      <c r="E200" s="11" t="str">
        <f>VLOOKUP(A200,'Medical Examinations'!$A$1:$J$2336,4,FALSE)</f>
        <v>No</v>
      </c>
      <c r="F200" s="11" t="str">
        <f>VLOOKUP(A200,'Medical Examinations'!$A$1:$J$2336,5,FALSE)</f>
        <v>Yes</v>
      </c>
      <c r="G200" s="11" t="str">
        <f>VLOOKUP(A200,'Medical Examinations'!$A$1:$J$2336,6,FALSE)</f>
        <v>No</v>
      </c>
      <c r="H200" s="11">
        <f>VLOOKUP(A200,'Medical Examinations'!$A$1:$J$2336,7,FALSE)</f>
        <v>1</v>
      </c>
      <c r="I200" s="11" t="str">
        <f>VLOOKUP(A200,'Medical Examinations'!$A$1:$J$2336,8,FALSE)</f>
        <v>Yes</v>
      </c>
      <c r="J200" s="11" t="str">
        <f>VLOOKUP(A200,'Medical Examinations'!$A$1:$J$2336,9,FALSE)</f>
        <v>OBESITY</v>
      </c>
      <c r="K200" s="11" t="str">
        <f>VLOOKUP(A200,'Medical Examinations'!$A$1:$J$2336,10,FALSE)</f>
        <v>PREDIABETES</v>
      </c>
      <c r="L200" t="str">
        <f>VLOOKUP(A200,'Hospitalisation Details'!$A$2:$M$2344,4,FALSE)</f>
        <v>30-8-2004</v>
      </c>
      <c r="M200">
        <f>VLOOKUP(A200,'Hospitalisation Details'!$A$2:$M$2344,10,FALSE)</f>
        <v>36149.480000000003</v>
      </c>
      <c r="N200" t="str">
        <f>VLOOKUP(A200,'Hospitalisation Details'!$A$2:$M$2344,11,FALSE)</f>
        <v>tier - 2</v>
      </c>
      <c r="O200" t="str">
        <f>VLOOKUP(A200,'Hospitalisation Details'!$A$2:$M$2344,12,FALSE)</f>
        <v>tier - 2</v>
      </c>
      <c r="P200" t="str">
        <f>VLOOKUP(A200,'Hospitalisation Details'!$A$2:$M$2344,13,FALSE)</f>
        <v>R1013</v>
      </c>
      <c r="Q200" s="11">
        <f>VLOOKUP(A200,'Hospitalisation Details'!$A$2:$M$2344,8,FALSE)</f>
        <v>18</v>
      </c>
    </row>
    <row r="201" spans="1:17" ht="15.75" x14ac:dyDescent="0.25">
      <c r="A201" s="1" t="s">
        <v>2172</v>
      </c>
      <c r="B201" t="str">
        <f>VLOOKUP(A201,'Customer Names'!$A$1:$B$2336,2,FALSE)</f>
        <v>Walsh</v>
      </c>
      <c r="C201" s="11">
        <f>VLOOKUP(A201,'Medical Examinations'!$A$1:$B$2336,2,FALSE)</f>
        <v>33.33</v>
      </c>
      <c r="D201" s="11">
        <f>VLOOKUP(A201,'Medical Examinations'!$A$1:$C$2336,3,FALSE)</f>
        <v>5.01</v>
      </c>
      <c r="E201" s="11" t="str">
        <f>VLOOKUP(A201,'Medical Examinations'!$A$1:$J$2336,4,FALSE)</f>
        <v>Yes</v>
      </c>
      <c r="F201" s="11" t="str">
        <f>VLOOKUP(A201,'Medical Examinations'!$A$1:$J$2336,5,FALSE)</f>
        <v>No</v>
      </c>
      <c r="G201" s="11" t="str">
        <f>VLOOKUP(A201,'Medical Examinations'!$A$1:$J$2336,6,FALSE)</f>
        <v>Yes</v>
      </c>
      <c r="H201" s="11">
        <f>VLOOKUP(A201,'Medical Examinations'!$A$1:$J$2336,7,FALSE)</f>
        <v>1</v>
      </c>
      <c r="I201" s="11" t="str">
        <f>VLOOKUP(A201,'Medical Examinations'!$A$1:$J$2336,8,FALSE)</f>
        <v>Yes</v>
      </c>
      <c r="J201" s="11" t="str">
        <f>VLOOKUP(A201,'Medical Examinations'!$A$1:$J$2336,9,FALSE)</f>
        <v>OBESITY</v>
      </c>
      <c r="K201" s="11" t="str">
        <f>VLOOKUP(A201,'Medical Examinations'!$A$1:$J$2336,10,FALSE)</f>
        <v>NORMAL</v>
      </c>
      <c r="L201" t="str">
        <f>VLOOKUP(A201,'Hospitalisation Details'!$A$2:$M$2344,4,FALSE)</f>
        <v>12-6-1997</v>
      </c>
      <c r="M201">
        <f>VLOOKUP(A201,'Hospitalisation Details'!$A$2:$M$2344,10,FALSE)</f>
        <v>36124.57</v>
      </c>
      <c r="N201" t="str">
        <f>VLOOKUP(A201,'Hospitalisation Details'!$A$2:$M$2344,11,FALSE)</f>
        <v>tier - 1</v>
      </c>
      <c r="O201" t="str">
        <f>VLOOKUP(A201,'Hospitalisation Details'!$A$2:$M$2344,12,FALSE)</f>
        <v>tier - 3</v>
      </c>
      <c r="P201" t="str">
        <f>VLOOKUP(A201,'Hospitalisation Details'!$A$2:$M$2344,13,FALSE)</f>
        <v>R1013</v>
      </c>
      <c r="Q201" s="11">
        <f>VLOOKUP(A201,'Hospitalisation Details'!$A$2:$M$2344,8,FALSE)</f>
        <v>25</v>
      </c>
    </row>
    <row r="202" spans="1:17" ht="15.75" x14ac:dyDescent="0.25">
      <c r="A202" s="1" t="s">
        <v>2171</v>
      </c>
      <c r="B202" t="str">
        <f>VLOOKUP(A202,'Customer Names'!$A$1:$B$2336,2,FALSE)</f>
        <v>Pasten</v>
      </c>
      <c r="C202" s="11">
        <f>VLOOKUP(A202,'Medical Examinations'!$A$1:$B$2336,2,FALSE)</f>
        <v>39.14</v>
      </c>
      <c r="D202" s="11">
        <f>VLOOKUP(A202,'Medical Examinations'!$A$1:$C$2336,3,FALSE)</f>
        <v>4.4000000000000004</v>
      </c>
      <c r="E202" s="11" t="str">
        <f>VLOOKUP(A202,'Medical Examinations'!$A$1:$J$2336,4,FALSE)</f>
        <v>No</v>
      </c>
      <c r="F202" s="11" t="str">
        <f>VLOOKUP(A202,'Medical Examinations'!$A$1:$J$2336,5,FALSE)</f>
        <v>No</v>
      </c>
      <c r="G202" s="11" t="str">
        <f>VLOOKUP(A202,'Medical Examinations'!$A$1:$J$2336,6,FALSE)</f>
        <v>Yes</v>
      </c>
      <c r="H202" s="11">
        <f>VLOOKUP(A202,'Medical Examinations'!$A$1:$J$2336,7,FALSE)</f>
        <v>1</v>
      </c>
      <c r="I202" s="11" t="str">
        <f>VLOOKUP(A202,'Medical Examinations'!$A$1:$J$2336,8,FALSE)</f>
        <v>Yes</v>
      </c>
      <c r="J202" s="11" t="str">
        <f>VLOOKUP(A202,'Medical Examinations'!$A$1:$J$2336,9,FALSE)</f>
        <v>OBESITY</v>
      </c>
      <c r="K202" s="11" t="str">
        <f>VLOOKUP(A202,'Medical Examinations'!$A$1:$J$2336,10,FALSE)</f>
        <v>NORMAL</v>
      </c>
      <c r="L202" t="str">
        <f>VLOOKUP(A202,'Hospitalisation Details'!$A$2:$M$2344,4,FALSE)</f>
        <v>4-11-1979</v>
      </c>
      <c r="M202">
        <f>VLOOKUP(A202,'Hospitalisation Details'!$A$2:$M$2344,10,FALSE)</f>
        <v>36090.49</v>
      </c>
      <c r="N202" t="str">
        <f>VLOOKUP(A202,'Hospitalisation Details'!$A$2:$M$2344,11,FALSE)</f>
        <v>tier - 2</v>
      </c>
      <c r="O202" t="str">
        <f>VLOOKUP(A202,'Hospitalisation Details'!$A$2:$M$2344,12,FALSE)</f>
        <v>tier - 2</v>
      </c>
      <c r="P202" t="str">
        <f>VLOOKUP(A202,'Hospitalisation Details'!$A$2:$M$2344,13,FALSE)</f>
        <v>R1011</v>
      </c>
      <c r="Q202" s="11">
        <f>VLOOKUP(A202,'Hospitalisation Details'!$A$2:$M$2344,8,FALSE)</f>
        <v>43</v>
      </c>
    </row>
    <row r="203" spans="1:17" ht="15.75" x14ac:dyDescent="0.25">
      <c r="A203" s="1" t="s">
        <v>2170</v>
      </c>
      <c r="B203" t="str">
        <f>VLOOKUP(A203,'Customer Names'!$A$1:$B$2336,2,FALSE)</f>
        <v>LaBelle</v>
      </c>
      <c r="C203" s="11">
        <f>VLOOKUP(A203,'Medical Examinations'!$A$1:$B$2336,2,FALSE)</f>
        <v>32.9</v>
      </c>
      <c r="D203" s="11">
        <f>VLOOKUP(A203,'Medical Examinations'!$A$1:$C$2336,3,FALSE)</f>
        <v>6.26</v>
      </c>
      <c r="E203" s="11" t="str">
        <f>VLOOKUP(A203,'Medical Examinations'!$A$1:$J$2336,4,FALSE)</f>
        <v>Yes</v>
      </c>
      <c r="F203" s="11" t="str">
        <f>VLOOKUP(A203,'Medical Examinations'!$A$1:$J$2336,5,FALSE)</f>
        <v>No</v>
      </c>
      <c r="G203" s="11" t="str">
        <f>VLOOKUP(A203,'Medical Examinations'!$A$1:$J$2336,6,FALSE)</f>
        <v>No</v>
      </c>
      <c r="H203" s="11">
        <f>VLOOKUP(A203,'Medical Examinations'!$A$1:$J$2336,7,FALSE)</f>
        <v>0</v>
      </c>
      <c r="I203" s="11" t="str">
        <f>VLOOKUP(A203,'Medical Examinations'!$A$1:$J$2336,8,FALSE)</f>
        <v>Yes</v>
      </c>
      <c r="J203" s="11" t="str">
        <f>VLOOKUP(A203,'Medical Examinations'!$A$1:$J$2336,9,FALSE)</f>
        <v>OBESITY</v>
      </c>
      <c r="K203" s="11" t="str">
        <f>VLOOKUP(A203,'Medical Examinations'!$A$1:$J$2336,10,FALSE)</f>
        <v>PREDIABETES</v>
      </c>
      <c r="L203" t="str">
        <f>VLOOKUP(A203,'Hospitalisation Details'!$A$2:$M$2344,4,FALSE)</f>
        <v>20-8-1996</v>
      </c>
      <c r="M203">
        <f>VLOOKUP(A203,'Hospitalisation Details'!$A$2:$M$2344,10,FALSE)</f>
        <v>36085.22</v>
      </c>
      <c r="N203" t="str">
        <f>VLOOKUP(A203,'Hospitalisation Details'!$A$2:$M$2344,11,FALSE)</f>
        <v>tier - 1</v>
      </c>
      <c r="O203" t="str">
        <f>VLOOKUP(A203,'Hospitalisation Details'!$A$2:$M$2344,12,FALSE)</f>
        <v>tier - 1</v>
      </c>
      <c r="P203" t="str">
        <f>VLOOKUP(A203,'Hospitalisation Details'!$A$2:$M$2344,13,FALSE)</f>
        <v>R1011</v>
      </c>
      <c r="Q203" s="11">
        <f>VLOOKUP(A203,'Hospitalisation Details'!$A$2:$M$2344,8,FALSE)</f>
        <v>26</v>
      </c>
    </row>
    <row r="204" spans="1:17" ht="15.75" x14ac:dyDescent="0.25">
      <c r="A204" s="1" t="s">
        <v>2169</v>
      </c>
      <c r="B204" t="str">
        <f>VLOOKUP(A204,'Customer Names'!$A$1:$B$2336,2,FALSE)</f>
        <v>Guzman</v>
      </c>
      <c r="C204" s="11">
        <f>VLOOKUP(A204,'Medical Examinations'!$A$1:$B$2336,2,FALSE)</f>
        <v>29.78</v>
      </c>
      <c r="D204" s="11">
        <f>VLOOKUP(A204,'Medical Examinations'!$A$1:$C$2336,3,FALSE)</f>
        <v>10.27</v>
      </c>
      <c r="E204" s="11" t="str">
        <f>VLOOKUP(A204,'Medical Examinations'!$A$1:$J$2336,4,FALSE)</f>
        <v>Yes</v>
      </c>
      <c r="F204" s="11" t="str">
        <f>VLOOKUP(A204,'Medical Examinations'!$A$1:$J$2336,5,FALSE)</f>
        <v>No</v>
      </c>
      <c r="G204" s="11" t="str">
        <f>VLOOKUP(A204,'Medical Examinations'!$A$1:$J$2336,6,FALSE)</f>
        <v>Yes</v>
      </c>
      <c r="H204" s="11">
        <f>VLOOKUP(A204,'Medical Examinations'!$A$1:$J$2336,7,FALSE)</f>
        <v>1</v>
      </c>
      <c r="I204" s="11" t="str">
        <f>VLOOKUP(A204,'Medical Examinations'!$A$1:$J$2336,8,FALSE)</f>
        <v>Yes</v>
      </c>
      <c r="J204" s="11" t="str">
        <f>VLOOKUP(A204,'Medical Examinations'!$A$1:$J$2336,9,FALSE)</f>
        <v>OVERWEIGHT</v>
      </c>
      <c r="K204" s="11" t="str">
        <f>VLOOKUP(A204,'Medical Examinations'!$A$1:$J$2336,10,FALSE)</f>
        <v>DIABETES</v>
      </c>
      <c r="L204" t="str">
        <f>VLOOKUP(A204,'Hospitalisation Details'!$A$2:$M$2344,4,FALSE)</f>
        <v>22-7-1963</v>
      </c>
      <c r="M204">
        <f>VLOOKUP(A204,'Hospitalisation Details'!$A$2:$M$2344,10,FALSE)</f>
        <v>36074.339999999997</v>
      </c>
      <c r="N204" t="str">
        <f>VLOOKUP(A204,'Hospitalisation Details'!$A$2:$M$2344,11,FALSE)</f>
        <v>tier - 2</v>
      </c>
      <c r="O204" t="str">
        <f>VLOOKUP(A204,'Hospitalisation Details'!$A$2:$M$2344,12,FALSE)</f>
        <v>tier - 1</v>
      </c>
      <c r="P204" t="str">
        <f>VLOOKUP(A204,'Hospitalisation Details'!$A$2:$M$2344,13,FALSE)</f>
        <v>R1011</v>
      </c>
      <c r="Q204" s="11">
        <f>VLOOKUP(A204,'Hospitalisation Details'!$A$2:$M$2344,8,FALSE)</f>
        <v>59</v>
      </c>
    </row>
    <row r="205" spans="1:17" ht="15.75" x14ac:dyDescent="0.25">
      <c r="A205" s="1" t="s">
        <v>2168</v>
      </c>
      <c r="B205" t="str">
        <f>VLOOKUP(A205,'Customer Names'!$A$1:$B$2336,2,FALSE)</f>
        <v>Turnbull</v>
      </c>
      <c r="C205" s="11">
        <f>VLOOKUP(A205,'Medical Examinations'!$A$1:$B$2336,2,FALSE)</f>
        <v>32.78</v>
      </c>
      <c r="D205" s="11">
        <f>VLOOKUP(A205,'Medical Examinations'!$A$1:$C$2336,3,FALSE)</f>
        <v>5.27</v>
      </c>
      <c r="E205" s="11" t="str">
        <f>VLOOKUP(A205,'Medical Examinations'!$A$1:$J$2336,4,FALSE)</f>
        <v>No</v>
      </c>
      <c r="F205" s="11" t="str">
        <f>VLOOKUP(A205,'Medical Examinations'!$A$1:$J$2336,5,FALSE)</f>
        <v>No</v>
      </c>
      <c r="G205" s="11" t="str">
        <f>VLOOKUP(A205,'Medical Examinations'!$A$1:$J$2336,6,FALSE)</f>
        <v>No</v>
      </c>
      <c r="H205" s="11">
        <f>VLOOKUP(A205,'Medical Examinations'!$A$1:$J$2336,7,FALSE)</f>
        <v>0</v>
      </c>
      <c r="I205" s="11" t="str">
        <f>VLOOKUP(A205,'Medical Examinations'!$A$1:$J$2336,8,FALSE)</f>
        <v>Yes</v>
      </c>
      <c r="J205" s="11" t="str">
        <f>VLOOKUP(A205,'Medical Examinations'!$A$1:$J$2336,9,FALSE)</f>
        <v>OBESITY</v>
      </c>
      <c r="K205" s="11" t="str">
        <f>VLOOKUP(A205,'Medical Examinations'!$A$1:$J$2336,10,FALSE)</f>
        <v>NORMAL</v>
      </c>
      <c r="L205" t="str">
        <f>VLOOKUP(A205,'Hospitalisation Details'!$A$2:$M$2344,4,FALSE)</f>
        <v>4-9-1999</v>
      </c>
      <c r="M205">
        <f>VLOOKUP(A205,'Hospitalisation Details'!$A$2:$M$2344,10,FALSE)</f>
        <v>36021.01</v>
      </c>
      <c r="N205" t="str">
        <f>VLOOKUP(A205,'Hospitalisation Details'!$A$2:$M$2344,11,FALSE)</f>
        <v>tier - 2</v>
      </c>
      <c r="O205" t="str">
        <f>VLOOKUP(A205,'Hospitalisation Details'!$A$2:$M$2344,12,FALSE)</f>
        <v>tier - 3</v>
      </c>
      <c r="P205" t="str">
        <f>VLOOKUP(A205,'Hospitalisation Details'!$A$2:$M$2344,13,FALSE)</f>
        <v>R1013</v>
      </c>
      <c r="Q205" s="11">
        <f>VLOOKUP(A205,'Hospitalisation Details'!$A$2:$M$2344,8,FALSE)</f>
        <v>23</v>
      </c>
    </row>
    <row r="206" spans="1:17" ht="15.75" x14ac:dyDescent="0.25">
      <c r="A206" s="1" t="s">
        <v>2167</v>
      </c>
      <c r="B206" t="str">
        <f>VLOOKUP(A206,'Customer Names'!$A$1:$B$2336,2,FALSE)</f>
        <v>Aguero</v>
      </c>
      <c r="C206" s="11">
        <f>VLOOKUP(A206,'Medical Examinations'!$A$1:$B$2336,2,FALSE)</f>
        <v>41.65</v>
      </c>
      <c r="D206" s="11">
        <f>VLOOKUP(A206,'Medical Examinations'!$A$1:$C$2336,3,FALSE)</f>
        <v>10.73</v>
      </c>
      <c r="E206" s="11" t="str">
        <f>VLOOKUP(A206,'Medical Examinations'!$A$1:$J$2336,4,FALSE)</f>
        <v>Yes</v>
      </c>
      <c r="F206" s="11" t="str">
        <f>VLOOKUP(A206,'Medical Examinations'!$A$1:$J$2336,5,FALSE)</f>
        <v>No</v>
      </c>
      <c r="G206" s="11" t="str">
        <f>VLOOKUP(A206,'Medical Examinations'!$A$1:$J$2336,6,FALSE)</f>
        <v>No</v>
      </c>
      <c r="H206" s="11">
        <f>VLOOKUP(A206,'Medical Examinations'!$A$1:$J$2336,7,FALSE)</f>
        <v>0</v>
      </c>
      <c r="I206" s="11" t="str">
        <f>VLOOKUP(A206,'Medical Examinations'!$A$1:$J$2336,8,FALSE)</f>
        <v>Yes</v>
      </c>
      <c r="J206" s="11" t="str">
        <f>VLOOKUP(A206,'Medical Examinations'!$A$1:$J$2336,9,FALSE)</f>
        <v>OBESITY</v>
      </c>
      <c r="K206" s="11" t="str">
        <f>VLOOKUP(A206,'Medical Examinations'!$A$1:$J$2336,10,FALSE)</f>
        <v>DIABETES</v>
      </c>
      <c r="L206" t="str">
        <f>VLOOKUP(A206,'Hospitalisation Details'!$A$2:$M$2344,4,FALSE)</f>
        <v>22-11-1981</v>
      </c>
      <c r="M206">
        <f>VLOOKUP(A206,'Hospitalisation Details'!$A$2:$M$2344,10,FALSE)</f>
        <v>35952.65</v>
      </c>
      <c r="N206" t="str">
        <f>VLOOKUP(A206,'Hospitalisation Details'!$A$2:$M$2344,11,FALSE)</f>
        <v>tier - 1</v>
      </c>
      <c r="O206" t="str">
        <f>VLOOKUP(A206,'Hospitalisation Details'!$A$2:$M$2344,12,FALSE)</f>
        <v>tier - 3</v>
      </c>
      <c r="P206" t="str">
        <f>VLOOKUP(A206,'Hospitalisation Details'!$A$2:$M$2344,13,FALSE)</f>
        <v>R1011</v>
      </c>
      <c r="Q206" s="11">
        <f>VLOOKUP(A206,'Hospitalisation Details'!$A$2:$M$2344,8,FALSE)</f>
        <v>41</v>
      </c>
    </row>
    <row r="207" spans="1:17" ht="15.75" x14ac:dyDescent="0.25">
      <c r="A207" s="1" t="s">
        <v>2166</v>
      </c>
      <c r="B207" t="str">
        <f>VLOOKUP(A207,'Customer Names'!$A$1:$B$2336,2,FALSE)</f>
        <v>Woodward</v>
      </c>
      <c r="C207" s="11">
        <f>VLOOKUP(A207,'Medical Examinations'!$A$1:$B$2336,2,FALSE)</f>
        <v>50.79</v>
      </c>
      <c r="D207" s="11">
        <f>VLOOKUP(A207,'Medical Examinations'!$A$1:$C$2336,3,FALSE)</f>
        <v>4.45</v>
      </c>
      <c r="E207" s="11" t="str">
        <f>VLOOKUP(A207,'Medical Examinations'!$A$1:$J$2336,4,FALSE)</f>
        <v>No</v>
      </c>
      <c r="F207" s="11" t="str">
        <f>VLOOKUP(A207,'Medical Examinations'!$A$1:$J$2336,5,FALSE)</f>
        <v>No</v>
      </c>
      <c r="G207" s="11" t="str">
        <f>VLOOKUP(A207,'Medical Examinations'!$A$1:$J$2336,6,FALSE)</f>
        <v>No</v>
      </c>
      <c r="H207" s="11">
        <f>VLOOKUP(A207,'Medical Examinations'!$A$1:$J$2336,7,FALSE)</f>
        <v>1</v>
      </c>
      <c r="I207" s="11" t="str">
        <f>VLOOKUP(A207,'Medical Examinations'!$A$1:$J$2336,8,FALSE)</f>
        <v>Yes</v>
      </c>
      <c r="J207" s="11" t="str">
        <f>VLOOKUP(A207,'Medical Examinations'!$A$1:$J$2336,9,FALSE)</f>
        <v>OBESITY</v>
      </c>
      <c r="K207" s="11" t="str">
        <f>VLOOKUP(A207,'Medical Examinations'!$A$1:$J$2336,10,FALSE)</f>
        <v>NORMAL</v>
      </c>
      <c r="L207" t="str">
        <f>VLOOKUP(A207,'Hospitalisation Details'!$A$2:$M$2344,4,FALSE)</f>
        <v>18-6-1992</v>
      </c>
      <c r="M207">
        <f>VLOOKUP(A207,'Hospitalisation Details'!$A$2:$M$2344,10,FALSE)</f>
        <v>35883.269999999997</v>
      </c>
      <c r="N207" t="str">
        <f>VLOOKUP(A207,'Hospitalisation Details'!$A$2:$M$2344,11,FALSE)</f>
        <v>tier - 2</v>
      </c>
      <c r="O207" t="str">
        <f>VLOOKUP(A207,'Hospitalisation Details'!$A$2:$M$2344,12,FALSE)</f>
        <v>tier - 1</v>
      </c>
      <c r="P207" t="str">
        <f>VLOOKUP(A207,'Hospitalisation Details'!$A$2:$M$2344,13,FALSE)</f>
        <v>R1011</v>
      </c>
      <c r="Q207" s="11">
        <f>VLOOKUP(A207,'Hospitalisation Details'!$A$2:$M$2344,8,FALSE)</f>
        <v>30</v>
      </c>
    </row>
    <row r="208" spans="1:17" ht="15.75" x14ac:dyDescent="0.25">
      <c r="A208" s="1" t="s">
        <v>2165</v>
      </c>
      <c r="B208" t="str">
        <f>VLOOKUP(A208,'Customer Names'!$A$1:$B$2336,2,FALSE)</f>
        <v>McElroy</v>
      </c>
      <c r="C208" s="11">
        <f>VLOOKUP(A208,'Medical Examinations'!$A$1:$B$2336,2,FALSE)</f>
        <v>35.43</v>
      </c>
      <c r="D208" s="11">
        <f>VLOOKUP(A208,'Medical Examinations'!$A$1:$C$2336,3,FALSE)</f>
        <v>5.25</v>
      </c>
      <c r="E208" s="11" t="str">
        <f>VLOOKUP(A208,'Medical Examinations'!$A$1:$J$2336,4,FALSE)</f>
        <v>Yes</v>
      </c>
      <c r="F208" s="11" t="str">
        <f>VLOOKUP(A208,'Medical Examinations'!$A$1:$J$2336,5,FALSE)</f>
        <v>No</v>
      </c>
      <c r="G208" s="11" t="str">
        <f>VLOOKUP(A208,'Medical Examinations'!$A$1:$J$2336,6,FALSE)</f>
        <v>No</v>
      </c>
      <c r="H208" s="11">
        <f>VLOOKUP(A208,'Medical Examinations'!$A$1:$J$2336,7,FALSE)</f>
        <v>0</v>
      </c>
      <c r="I208" s="11" t="str">
        <f>VLOOKUP(A208,'Medical Examinations'!$A$1:$J$2336,8,FALSE)</f>
        <v>Yes</v>
      </c>
      <c r="J208" s="11" t="str">
        <f>VLOOKUP(A208,'Medical Examinations'!$A$1:$J$2336,9,FALSE)</f>
        <v>OBESITY</v>
      </c>
      <c r="K208" s="11" t="str">
        <f>VLOOKUP(A208,'Medical Examinations'!$A$1:$J$2336,10,FALSE)</f>
        <v>NORMAL</v>
      </c>
      <c r="L208" t="str">
        <f>VLOOKUP(A208,'Hospitalisation Details'!$A$2:$M$2344,4,FALSE)</f>
        <v>4-10-1976</v>
      </c>
      <c r="M208">
        <f>VLOOKUP(A208,'Hospitalisation Details'!$A$2:$M$2344,10,FALSE)</f>
        <v>35733.96</v>
      </c>
      <c r="N208" t="str">
        <f>VLOOKUP(A208,'Hospitalisation Details'!$A$2:$M$2344,11,FALSE)</f>
        <v>tier - 2</v>
      </c>
      <c r="O208" t="str">
        <f>VLOOKUP(A208,'Hospitalisation Details'!$A$2:$M$2344,12,FALSE)</f>
        <v>tier - 2</v>
      </c>
      <c r="P208" t="str">
        <f>VLOOKUP(A208,'Hospitalisation Details'!$A$2:$M$2344,13,FALSE)</f>
        <v>R1011</v>
      </c>
      <c r="Q208" s="11">
        <f>VLOOKUP(A208,'Hospitalisation Details'!$A$2:$M$2344,8,FALSE)</f>
        <v>46</v>
      </c>
    </row>
    <row r="209" spans="1:17" ht="15.75" x14ac:dyDescent="0.25">
      <c r="A209" s="1" t="s">
        <v>2164</v>
      </c>
      <c r="B209" t="str">
        <f>VLOOKUP(A209,'Customer Names'!$A$1:$B$2336,2,FALSE)</f>
        <v>Lopez</v>
      </c>
      <c r="C209" s="11">
        <f>VLOOKUP(A209,'Medical Examinations'!$A$1:$B$2336,2,FALSE)</f>
        <v>35.25</v>
      </c>
      <c r="D209" s="11">
        <f>VLOOKUP(A209,'Medical Examinations'!$A$1:$C$2336,3,FALSE)</f>
        <v>9.51</v>
      </c>
      <c r="E209" s="11" t="str">
        <f>VLOOKUP(A209,'Medical Examinations'!$A$1:$J$2336,4,FALSE)</f>
        <v>No</v>
      </c>
      <c r="F209" s="11" t="str">
        <f>VLOOKUP(A209,'Medical Examinations'!$A$1:$J$2336,5,FALSE)</f>
        <v>No</v>
      </c>
      <c r="G209" s="11" t="str">
        <f>VLOOKUP(A209,'Medical Examinations'!$A$1:$J$2336,6,FALSE)</f>
        <v>No</v>
      </c>
      <c r="H209" s="11">
        <f>VLOOKUP(A209,'Medical Examinations'!$A$1:$J$2336,7,FALSE)</f>
        <v>0</v>
      </c>
      <c r="I209" s="11" t="str">
        <f>VLOOKUP(A209,'Medical Examinations'!$A$1:$J$2336,8,FALSE)</f>
        <v>Yes</v>
      </c>
      <c r="J209" s="11" t="str">
        <f>VLOOKUP(A209,'Medical Examinations'!$A$1:$J$2336,9,FALSE)</f>
        <v>OBESITY</v>
      </c>
      <c r="K209" s="11" t="str">
        <f>VLOOKUP(A209,'Medical Examinations'!$A$1:$J$2336,10,FALSE)</f>
        <v>DIABETES</v>
      </c>
      <c r="L209" t="str">
        <f>VLOOKUP(A209,'Hospitalisation Details'!$A$2:$M$2344,4,FALSE)</f>
        <v>15-7-1974</v>
      </c>
      <c r="M209">
        <f>VLOOKUP(A209,'Hospitalisation Details'!$A$2:$M$2344,10,FALSE)</f>
        <v>35711.39</v>
      </c>
      <c r="N209" t="str">
        <f>VLOOKUP(A209,'Hospitalisation Details'!$A$2:$M$2344,11,FALSE)</f>
        <v>tier - 2</v>
      </c>
      <c r="O209" t="str">
        <f>VLOOKUP(A209,'Hospitalisation Details'!$A$2:$M$2344,12,FALSE)</f>
        <v>tier - 3</v>
      </c>
      <c r="P209" t="str">
        <f>VLOOKUP(A209,'Hospitalisation Details'!$A$2:$M$2344,13,FALSE)</f>
        <v>R1012</v>
      </c>
      <c r="Q209" s="11">
        <f>VLOOKUP(A209,'Hospitalisation Details'!$A$2:$M$2344,8,FALSE)</f>
        <v>48</v>
      </c>
    </row>
    <row r="210" spans="1:17" ht="15.75" x14ac:dyDescent="0.25">
      <c r="A210" s="1" t="s">
        <v>2163</v>
      </c>
      <c r="B210" t="str">
        <f>VLOOKUP(A210,'Customer Names'!$A$1:$B$2336,2,FALSE)</f>
        <v>Cardosi</v>
      </c>
      <c r="C210" s="11">
        <f>VLOOKUP(A210,'Medical Examinations'!$A$1:$B$2336,2,FALSE)</f>
        <v>36.85</v>
      </c>
      <c r="D210" s="11">
        <f>VLOOKUP(A210,'Medical Examinations'!$A$1:$C$2336,3,FALSE)</f>
        <v>11.12</v>
      </c>
      <c r="E210" s="11" t="str">
        <f>VLOOKUP(A210,'Medical Examinations'!$A$1:$J$2336,4,FALSE)</f>
        <v>No</v>
      </c>
      <c r="F210" s="11" t="str">
        <f>VLOOKUP(A210,'Medical Examinations'!$A$1:$J$2336,5,FALSE)</f>
        <v>No</v>
      </c>
      <c r="G210" s="11" t="str">
        <f>VLOOKUP(A210,'Medical Examinations'!$A$1:$J$2336,6,FALSE)</f>
        <v>No</v>
      </c>
      <c r="H210" s="11">
        <f>VLOOKUP(A210,'Medical Examinations'!$A$1:$J$2336,7,FALSE)</f>
        <v>0</v>
      </c>
      <c r="I210" s="11" t="str">
        <f>VLOOKUP(A210,'Medical Examinations'!$A$1:$J$2336,8,FALSE)</f>
        <v>Yes</v>
      </c>
      <c r="J210" s="11" t="str">
        <f>VLOOKUP(A210,'Medical Examinations'!$A$1:$J$2336,9,FALSE)</f>
        <v>OBESITY</v>
      </c>
      <c r="K210" s="11" t="str">
        <f>VLOOKUP(A210,'Medical Examinations'!$A$1:$J$2336,10,FALSE)</f>
        <v>DIABETES</v>
      </c>
      <c r="L210" t="str">
        <f>VLOOKUP(A210,'Hospitalisation Details'!$A$2:$M$2344,4,FALSE)</f>
        <v>19-12-1978</v>
      </c>
      <c r="M210">
        <f>VLOOKUP(A210,'Hospitalisation Details'!$A$2:$M$2344,10,FALSE)</f>
        <v>35701.9</v>
      </c>
      <c r="N210" t="str">
        <f>VLOOKUP(A210,'Hospitalisation Details'!$A$2:$M$2344,11,FALSE)</f>
        <v>tier - 2</v>
      </c>
      <c r="O210" t="str">
        <f>VLOOKUP(A210,'Hospitalisation Details'!$A$2:$M$2344,12,FALSE)</f>
        <v>tier - 1</v>
      </c>
      <c r="P210" t="str">
        <f>VLOOKUP(A210,'Hospitalisation Details'!$A$2:$M$2344,13,FALSE)</f>
        <v>R1011</v>
      </c>
      <c r="Q210" s="11">
        <f>VLOOKUP(A210,'Hospitalisation Details'!$A$2:$M$2344,8,FALSE)</f>
        <v>44</v>
      </c>
    </row>
    <row r="211" spans="1:17" ht="15.75" x14ac:dyDescent="0.25">
      <c r="A211" s="1" t="s">
        <v>2162</v>
      </c>
      <c r="B211" t="str">
        <f>VLOOKUP(A211,'Customer Names'!$A$1:$B$2336,2,FALSE)</f>
        <v>Looney</v>
      </c>
      <c r="C211" s="11">
        <f>VLOOKUP(A211,'Medical Examinations'!$A$1:$B$2336,2,FALSE)</f>
        <v>31.02</v>
      </c>
      <c r="D211" s="11">
        <f>VLOOKUP(A211,'Medical Examinations'!$A$1:$C$2336,3,FALSE)</f>
        <v>4.5599999999999996</v>
      </c>
      <c r="E211" s="11" t="str">
        <f>VLOOKUP(A211,'Medical Examinations'!$A$1:$J$2336,4,FALSE)</f>
        <v>No</v>
      </c>
      <c r="F211" s="11" t="str">
        <f>VLOOKUP(A211,'Medical Examinations'!$A$1:$J$2336,5,FALSE)</f>
        <v>Yes</v>
      </c>
      <c r="G211" s="11" t="str">
        <f>VLOOKUP(A211,'Medical Examinations'!$A$1:$J$2336,6,FALSE)</f>
        <v>No</v>
      </c>
      <c r="H211" s="11">
        <f>VLOOKUP(A211,'Medical Examinations'!$A$1:$J$2336,7,FALSE)</f>
        <v>1</v>
      </c>
      <c r="I211" s="11" t="str">
        <f>VLOOKUP(A211,'Medical Examinations'!$A$1:$J$2336,8,FALSE)</f>
        <v>Yes</v>
      </c>
      <c r="J211" s="11" t="str">
        <f>VLOOKUP(A211,'Medical Examinations'!$A$1:$J$2336,9,FALSE)</f>
        <v>OBESITY</v>
      </c>
      <c r="K211" s="11" t="str">
        <f>VLOOKUP(A211,'Medical Examinations'!$A$1:$J$2336,10,FALSE)</f>
        <v>NORMAL</v>
      </c>
      <c r="L211" t="str">
        <f>VLOOKUP(A211,'Hospitalisation Details'!$A$2:$M$2344,4,FALSE)</f>
        <v>17-12-2000</v>
      </c>
      <c r="M211">
        <f>VLOOKUP(A211,'Hospitalisation Details'!$A$2:$M$2344,10,FALSE)</f>
        <v>35595.589999999997</v>
      </c>
      <c r="N211" t="str">
        <f>VLOOKUP(A211,'Hospitalisation Details'!$A$2:$M$2344,11,FALSE)</f>
        <v>tier - 2</v>
      </c>
      <c r="O211" t="str">
        <f>VLOOKUP(A211,'Hospitalisation Details'!$A$2:$M$2344,12,FALSE)</f>
        <v>tier - 3</v>
      </c>
      <c r="P211" t="str">
        <f>VLOOKUP(A211,'Hospitalisation Details'!$A$2:$M$2344,13,FALSE)</f>
        <v>R1013</v>
      </c>
      <c r="Q211" s="11">
        <f>VLOOKUP(A211,'Hospitalisation Details'!$A$2:$M$2344,8,FALSE)</f>
        <v>22</v>
      </c>
    </row>
    <row r="212" spans="1:17" ht="15.75" x14ac:dyDescent="0.25">
      <c r="A212" s="1" t="s">
        <v>2161</v>
      </c>
      <c r="B212" t="str">
        <f>VLOOKUP(A212,'Customer Names'!$A$1:$B$2336,2,FALSE)</f>
        <v>Zyryanov</v>
      </c>
      <c r="C212" s="11">
        <f>VLOOKUP(A212,'Medical Examinations'!$A$1:$B$2336,2,FALSE)</f>
        <v>35.6</v>
      </c>
      <c r="D212" s="11">
        <f>VLOOKUP(A212,'Medical Examinations'!$A$1:$C$2336,3,FALSE)</f>
        <v>4.0199999999999996</v>
      </c>
      <c r="E212" s="11" t="str">
        <f>VLOOKUP(A212,'Medical Examinations'!$A$1:$J$2336,4,FALSE)</f>
        <v>Yes</v>
      </c>
      <c r="F212" s="11" t="str">
        <f>VLOOKUP(A212,'Medical Examinations'!$A$1:$J$2336,5,FALSE)</f>
        <v>Yes</v>
      </c>
      <c r="G212" s="11" t="str">
        <f>VLOOKUP(A212,'Medical Examinations'!$A$1:$J$2336,6,FALSE)</f>
        <v>No</v>
      </c>
      <c r="H212" s="11">
        <f>VLOOKUP(A212,'Medical Examinations'!$A$1:$J$2336,7,FALSE)</f>
        <v>2</v>
      </c>
      <c r="I212" s="11" t="str">
        <f>VLOOKUP(A212,'Medical Examinations'!$A$1:$J$2336,8,FALSE)</f>
        <v>Yes</v>
      </c>
      <c r="J212" s="11" t="str">
        <f>VLOOKUP(A212,'Medical Examinations'!$A$1:$J$2336,9,FALSE)</f>
        <v>OBESITY</v>
      </c>
      <c r="K212" s="11" t="str">
        <f>VLOOKUP(A212,'Medical Examinations'!$A$1:$J$2336,10,FALSE)</f>
        <v>NORMAL</v>
      </c>
      <c r="L212" t="str">
        <f>VLOOKUP(A212,'Hospitalisation Details'!$A$2:$M$2344,4,FALSE)</f>
        <v>19-11-2000</v>
      </c>
      <c r="M212">
        <f>VLOOKUP(A212,'Hospitalisation Details'!$A$2:$M$2344,10,FALSE)</f>
        <v>35585.58</v>
      </c>
      <c r="N212" t="str">
        <f>VLOOKUP(A212,'Hospitalisation Details'!$A$2:$M$2344,11,FALSE)</f>
        <v>tier - 2</v>
      </c>
      <c r="O212" t="str">
        <f>VLOOKUP(A212,'Hospitalisation Details'!$A$2:$M$2344,12,FALSE)</f>
        <v>tier - 3</v>
      </c>
      <c r="P212" t="str">
        <f>VLOOKUP(A212,'Hospitalisation Details'!$A$2:$M$2344,13,FALSE)</f>
        <v>R1011</v>
      </c>
      <c r="Q212" s="11">
        <f>VLOOKUP(A212,'Hospitalisation Details'!$A$2:$M$2344,8,FALSE)</f>
        <v>22</v>
      </c>
    </row>
    <row r="213" spans="1:17" ht="15.75" x14ac:dyDescent="0.25">
      <c r="A213" s="1" t="s">
        <v>2160</v>
      </c>
      <c r="B213" t="str">
        <f>VLOOKUP(A213,'Customer Names'!$A$1:$B$2336,2,FALSE)</f>
        <v>Gavin</v>
      </c>
      <c r="C213" s="11">
        <f>VLOOKUP(A213,'Medical Examinations'!$A$1:$B$2336,2,FALSE)</f>
        <v>34.39</v>
      </c>
      <c r="D213" s="11">
        <f>VLOOKUP(A213,'Medical Examinations'!$A$1:$C$2336,3,FALSE)</f>
        <v>8.7200000000000006</v>
      </c>
      <c r="E213" s="11" t="str">
        <f>VLOOKUP(A213,'Medical Examinations'!$A$1:$J$2336,4,FALSE)</f>
        <v>No</v>
      </c>
      <c r="F213" s="11" t="str">
        <f>VLOOKUP(A213,'Medical Examinations'!$A$1:$J$2336,5,FALSE)</f>
        <v>No</v>
      </c>
      <c r="G213" s="11" t="str">
        <f>VLOOKUP(A213,'Medical Examinations'!$A$1:$J$2336,6,FALSE)</f>
        <v>No</v>
      </c>
      <c r="H213" s="11">
        <f>VLOOKUP(A213,'Medical Examinations'!$A$1:$J$2336,7,FALSE)</f>
        <v>0</v>
      </c>
      <c r="I213" s="11" t="str">
        <f>VLOOKUP(A213,'Medical Examinations'!$A$1:$J$2336,8,FALSE)</f>
        <v>Yes</v>
      </c>
      <c r="J213" s="11" t="str">
        <f>VLOOKUP(A213,'Medical Examinations'!$A$1:$J$2336,9,FALSE)</f>
        <v>OBESITY</v>
      </c>
      <c r="K213" s="11" t="str">
        <f>VLOOKUP(A213,'Medical Examinations'!$A$1:$J$2336,10,FALSE)</f>
        <v>DIABETES</v>
      </c>
      <c r="L213" t="str">
        <f>VLOOKUP(A213,'Hospitalisation Details'!$A$2:$M$2344,4,FALSE)</f>
        <v>10-8-1971</v>
      </c>
      <c r="M213">
        <f>VLOOKUP(A213,'Hospitalisation Details'!$A$2:$M$2344,10,FALSE)</f>
        <v>35583.17</v>
      </c>
      <c r="N213" t="str">
        <f>VLOOKUP(A213,'Hospitalisation Details'!$A$2:$M$2344,11,FALSE)</f>
        <v>tier - 1</v>
      </c>
      <c r="O213" t="str">
        <f>VLOOKUP(A213,'Hospitalisation Details'!$A$2:$M$2344,12,FALSE)</f>
        <v>tier - 3</v>
      </c>
      <c r="P213" t="str">
        <f>VLOOKUP(A213,'Hospitalisation Details'!$A$2:$M$2344,13,FALSE)</f>
        <v>R1011</v>
      </c>
      <c r="Q213" s="11">
        <f>VLOOKUP(A213,'Hospitalisation Details'!$A$2:$M$2344,8,FALSE)</f>
        <v>51</v>
      </c>
    </row>
    <row r="214" spans="1:17" ht="15.75" x14ac:dyDescent="0.25">
      <c r="A214" s="1" t="s">
        <v>2159</v>
      </c>
      <c r="B214" t="str">
        <f>VLOOKUP(A214,'Customer Names'!$A$1:$B$2336,2,FALSE)</f>
        <v>Littlefield</v>
      </c>
      <c r="C214" s="11">
        <f>VLOOKUP(A214,'Medical Examinations'!$A$1:$B$2336,2,FALSE)</f>
        <v>29.06</v>
      </c>
      <c r="D214" s="11">
        <f>VLOOKUP(A214,'Medical Examinations'!$A$1:$C$2336,3,FALSE)</f>
        <v>6.25</v>
      </c>
      <c r="E214" s="11" t="str">
        <f>VLOOKUP(A214,'Medical Examinations'!$A$1:$J$2336,4,FALSE)</f>
        <v>Yes</v>
      </c>
      <c r="F214" s="11" t="str">
        <f>VLOOKUP(A214,'Medical Examinations'!$A$1:$J$2336,5,FALSE)</f>
        <v>No</v>
      </c>
      <c r="G214" s="11" t="str">
        <f>VLOOKUP(A214,'Medical Examinations'!$A$1:$J$2336,6,FALSE)</f>
        <v>No</v>
      </c>
      <c r="H214" s="11">
        <f>VLOOKUP(A214,'Medical Examinations'!$A$1:$J$2336,7,FALSE)</f>
        <v>1</v>
      </c>
      <c r="I214" s="11" t="str">
        <f>VLOOKUP(A214,'Medical Examinations'!$A$1:$J$2336,8,FALSE)</f>
        <v>Yes</v>
      </c>
      <c r="J214" s="11" t="str">
        <f>VLOOKUP(A214,'Medical Examinations'!$A$1:$J$2336,9,FALSE)</f>
        <v>OVERWEIGHT</v>
      </c>
      <c r="K214" s="11" t="str">
        <f>VLOOKUP(A214,'Medical Examinations'!$A$1:$J$2336,10,FALSE)</f>
        <v>PREDIABETES</v>
      </c>
      <c r="L214" t="str">
        <f>VLOOKUP(A214,'Hospitalisation Details'!$A$2:$M$2344,4,FALSE)</f>
        <v>29-8-1964</v>
      </c>
      <c r="M214">
        <f>VLOOKUP(A214,'Hospitalisation Details'!$A$2:$M$2344,10,FALSE)</f>
        <v>35573.26</v>
      </c>
      <c r="N214" t="str">
        <f>VLOOKUP(A214,'Hospitalisation Details'!$A$2:$M$2344,11,FALSE)</f>
        <v>tier - 2</v>
      </c>
      <c r="O214" t="str">
        <f>VLOOKUP(A214,'Hospitalisation Details'!$A$2:$M$2344,12,FALSE)</f>
        <v>tier - 1</v>
      </c>
      <c r="P214" t="str">
        <f>VLOOKUP(A214,'Hospitalisation Details'!$A$2:$M$2344,13,FALSE)</f>
        <v>R1011</v>
      </c>
      <c r="Q214" s="11">
        <f>VLOOKUP(A214,'Hospitalisation Details'!$A$2:$M$2344,8,FALSE)</f>
        <v>58</v>
      </c>
    </row>
    <row r="215" spans="1:17" ht="15.75" x14ac:dyDescent="0.25">
      <c r="A215" s="1" t="s">
        <v>2158</v>
      </c>
      <c r="B215" t="str">
        <f>VLOOKUP(A215,'Customer Names'!$A$1:$B$2336,2,FALSE)</f>
        <v>Shearer</v>
      </c>
      <c r="C215" s="11">
        <f>VLOOKUP(A215,'Medical Examinations'!$A$1:$B$2336,2,FALSE)</f>
        <v>35.799999999999997</v>
      </c>
      <c r="D215" s="11">
        <f>VLOOKUP(A215,'Medical Examinations'!$A$1:$C$2336,3,FALSE)</f>
        <v>7.32</v>
      </c>
      <c r="E215" s="11" t="str">
        <f>VLOOKUP(A215,'Medical Examinations'!$A$1:$J$2336,4,FALSE)</f>
        <v>No</v>
      </c>
      <c r="F215" s="11" t="str">
        <f>VLOOKUP(A215,'Medical Examinations'!$A$1:$J$2336,5,FALSE)</f>
        <v>No</v>
      </c>
      <c r="G215" s="11" t="str">
        <f>VLOOKUP(A215,'Medical Examinations'!$A$1:$J$2336,6,FALSE)</f>
        <v>No</v>
      </c>
      <c r="H215" s="11">
        <f>VLOOKUP(A215,'Medical Examinations'!$A$1:$J$2336,7,FALSE)</f>
        <v>2</v>
      </c>
      <c r="I215" s="11" t="str">
        <f>VLOOKUP(A215,'Medical Examinations'!$A$1:$J$2336,8,FALSE)</f>
        <v>Yes</v>
      </c>
      <c r="J215" s="11" t="str">
        <f>VLOOKUP(A215,'Medical Examinations'!$A$1:$J$2336,9,FALSE)</f>
        <v>OBESITY</v>
      </c>
      <c r="K215" s="11" t="str">
        <f>VLOOKUP(A215,'Medical Examinations'!$A$1:$J$2336,10,FALSE)</f>
        <v>DIABETES</v>
      </c>
      <c r="L215" t="str">
        <f>VLOOKUP(A215,'Hospitalisation Details'!$A$2:$M$2344,4,FALSE)</f>
        <v>27-10-1973</v>
      </c>
      <c r="M215">
        <f>VLOOKUP(A215,'Hospitalisation Details'!$A$2:$M$2344,10,FALSE)</f>
        <v>35547.72</v>
      </c>
      <c r="N215" t="str">
        <f>VLOOKUP(A215,'Hospitalisation Details'!$A$2:$M$2344,11,FALSE)</f>
        <v>tier - 1</v>
      </c>
      <c r="O215" t="str">
        <f>VLOOKUP(A215,'Hospitalisation Details'!$A$2:$M$2344,12,FALSE)</f>
        <v>tier - 1</v>
      </c>
      <c r="P215" t="str">
        <f>VLOOKUP(A215,'Hospitalisation Details'!$A$2:$M$2344,13,FALSE)</f>
        <v>R1011</v>
      </c>
      <c r="Q215" s="11">
        <f>VLOOKUP(A215,'Hospitalisation Details'!$A$2:$M$2344,8,FALSE)</f>
        <v>49</v>
      </c>
    </row>
    <row r="216" spans="1:17" ht="15.75" x14ac:dyDescent="0.25">
      <c r="A216" s="1" t="s">
        <v>2157</v>
      </c>
      <c r="B216" t="str">
        <f>VLOOKUP(A216,'Customer Names'!$A$1:$B$2336,2,FALSE)</f>
        <v>Armstrong</v>
      </c>
      <c r="C216" s="11">
        <f>VLOOKUP(A216,'Medical Examinations'!$A$1:$B$2336,2,FALSE)</f>
        <v>49.8</v>
      </c>
      <c r="D216" s="11">
        <f>VLOOKUP(A216,'Medical Examinations'!$A$1:$C$2336,3,FALSE)</f>
        <v>4.24</v>
      </c>
      <c r="E216" s="11" t="str">
        <f>VLOOKUP(A216,'Medical Examinations'!$A$1:$J$2336,4,FALSE)</f>
        <v>No</v>
      </c>
      <c r="F216" s="11" t="str">
        <f>VLOOKUP(A216,'Medical Examinations'!$A$1:$J$2336,5,FALSE)</f>
        <v>No</v>
      </c>
      <c r="G216" s="11" t="str">
        <f>VLOOKUP(A216,'Medical Examinations'!$A$1:$J$2336,6,FALSE)</f>
        <v>No</v>
      </c>
      <c r="H216" s="11">
        <f>VLOOKUP(A216,'Medical Examinations'!$A$1:$J$2336,7,FALSE)</f>
        <v>1</v>
      </c>
      <c r="I216" s="11" t="str">
        <f>VLOOKUP(A216,'Medical Examinations'!$A$1:$J$2336,8,FALSE)</f>
        <v>Yes</v>
      </c>
      <c r="J216" s="11" t="str">
        <f>VLOOKUP(A216,'Medical Examinations'!$A$1:$J$2336,9,FALSE)</f>
        <v>OBESITY</v>
      </c>
      <c r="K216" s="11" t="str">
        <f>VLOOKUP(A216,'Medical Examinations'!$A$1:$J$2336,10,FALSE)</f>
        <v>NORMAL</v>
      </c>
      <c r="L216" t="str">
        <f>VLOOKUP(A216,'Hospitalisation Details'!$A$2:$M$2344,4,FALSE)</f>
        <v>13-9-1992</v>
      </c>
      <c r="M216">
        <f>VLOOKUP(A216,'Hospitalisation Details'!$A$2:$M$2344,10,FALSE)</f>
        <v>35547.47</v>
      </c>
      <c r="N216" t="str">
        <f>VLOOKUP(A216,'Hospitalisation Details'!$A$2:$M$2344,11,FALSE)</f>
        <v>tier - 2</v>
      </c>
      <c r="O216" t="str">
        <f>VLOOKUP(A216,'Hospitalisation Details'!$A$2:$M$2344,12,FALSE)</f>
        <v>tier - 3</v>
      </c>
      <c r="P216" t="str">
        <f>VLOOKUP(A216,'Hospitalisation Details'!$A$2:$M$2344,13,FALSE)</f>
        <v>R1011</v>
      </c>
      <c r="Q216" s="11">
        <f>VLOOKUP(A216,'Hospitalisation Details'!$A$2:$M$2344,8,FALSE)</f>
        <v>30</v>
      </c>
    </row>
    <row r="217" spans="1:17" ht="15.75" x14ac:dyDescent="0.25">
      <c r="A217" s="1" t="s">
        <v>2156</v>
      </c>
      <c r="B217" t="str">
        <f>VLOOKUP(A217,'Customer Names'!$A$1:$B$2336,2,FALSE)</f>
        <v>Warriner</v>
      </c>
      <c r="C217" s="11">
        <f>VLOOKUP(A217,'Medical Examinations'!$A$1:$B$2336,2,FALSE)</f>
        <v>35.71</v>
      </c>
      <c r="D217" s="11">
        <f>VLOOKUP(A217,'Medical Examinations'!$A$1:$C$2336,3,FALSE)</f>
        <v>6.84</v>
      </c>
      <c r="E217" s="11" t="str">
        <f>VLOOKUP(A217,'Medical Examinations'!$A$1:$J$2336,4,FALSE)</f>
        <v>No</v>
      </c>
      <c r="F217" s="11" t="str">
        <f>VLOOKUP(A217,'Medical Examinations'!$A$1:$J$2336,5,FALSE)</f>
        <v>No</v>
      </c>
      <c r="G217" s="11" t="str">
        <f>VLOOKUP(A217,'Medical Examinations'!$A$1:$J$2336,6,FALSE)</f>
        <v>No</v>
      </c>
      <c r="H217" s="11">
        <f>VLOOKUP(A217,'Medical Examinations'!$A$1:$J$2336,7,FALSE)</f>
        <v>2</v>
      </c>
      <c r="I217" s="11" t="str">
        <f>VLOOKUP(A217,'Medical Examinations'!$A$1:$J$2336,8,FALSE)</f>
        <v>Yes</v>
      </c>
      <c r="J217" s="11" t="str">
        <f>VLOOKUP(A217,'Medical Examinations'!$A$1:$J$2336,9,FALSE)</f>
        <v>OBESITY</v>
      </c>
      <c r="K217" s="11" t="str">
        <f>VLOOKUP(A217,'Medical Examinations'!$A$1:$J$2336,10,FALSE)</f>
        <v>DIABETES</v>
      </c>
      <c r="L217" t="str">
        <f>VLOOKUP(A217,'Hospitalisation Details'!$A$2:$M$2344,4,FALSE)</f>
        <v>16-12-1973</v>
      </c>
      <c r="M217">
        <f>VLOOKUP(A217,'Hospitalisation Details'!$A$2:$M$2344,10,FALSE)</f>
        <v>35517.19</v>
      </c>
      <c r="N217" t="str">
        <f>VLOOKUP(A217,'Hospitalisation Details'!$A$2:$M$2344,11,FALSE)</f>
        <v>tier - 2</v>
      </c>
      <c r="O217" t="str">
        <f>VLOOKUP(A217,'Hospitalisation Details'!$A$2:$M$2344,12,FALSE)</f>
        <v>tier - 2</v>
      </c>
      <c r="P217" t="str">
        <f>VLOOKUP(A217,'Hospitalisation Details'!$A$2:$M$2344,13,FALSE)</f>
        <v>R1011</v>
      </c>
      <c r="Q217" s="11">
        <f>VLOOKUP(A217,'Hospitalisation Details'!$A$2:$M$2344,8,FALSE)</f>
        <v>49</v>
      </c>
    </row>
    <row r="218" spans="1:17" ht="15.75" x14ac:dyDescent="0.25">
      <c r="A218" s="1" t="s">
        <v>2155</v>
      </c>
      <c r="B218" t="str">
        <f>VLOOKUP(A218,'Customer Names'!$A$1:$B$2336,2,FALSE)</f>
        <v>White</v>
      </c>
      <c r="C218" s="11">
        <f>VLOOKUP(A218,'Medical Examinations'!$A$1:$B$2336,2,FALSE)</f>
        <v>30.8</v>
      </c>
      <c r="D218" s="11">
        <f>VLOOKUP(A218,'Medical Examinations'!$A$1:$C$2336,3,FALSE)</f>
        <v>5.23</v>
      </c>
      <c r="E218" s="11" t="str">
        <f>VLOOKUP(A218,'Medical Examinations'!$A$1:$J$2336,4,FALSE)</f>
        <v>Yes</v>
      </c>
      <c r="F218" s="11" t="str">
        <f>VLOOKUP(A218,'Medical Examinations'!$A$1:$J$2336,5,FALSE)</f>
        <v>No</v>
      </c>
      <c r="G218" s="11" t="str">
        <f>VLOOKUP(A218,'Medical Examinations'!$A$1:$J$2336,6,FALSE)</f>
        <v>No</v>
      </c>
      <c r="H218" s="11">
        <f>VLOOKUP(A218,'Medical Examinations'!$A$1:$J$2336,7,FALSE)</f>
        <v>1</v>
      </c>
      <c r="I218" s="11" t="str">
        <f>VLOOKUP(A218,'Medical Examinations'!$A$1:$J$2336,8,FALSE)</f>
        <v>Yes</v>
      </c>
      <c r="J218" s="11" t="str">
        <f>VLOOKUP(A218,'Medical Examinations'!$A$1:$J$2336,9,FALSE)</f>
        <v>OBESITY</v>
      </c>
      <c r="K218" s="11" t="str">
        <f>VLOOKUP(A218,'Medical Examinations'!$A$1:$J$2336,10,FALSE)</f>
        <v>NORMAL</v>
      </c>
      <c r="L218" t="str">
        <f>VLOOKUP(A218,'Hospitalisation Details'!$A$2:$M$2344,4,FALSE)</f>
        <v>20-11-1988</v>
      </c>
      <c r="M218">
        <f>VLOOKUP(A218,'Hospitalisation Details'!$A$2:$M$2344,10,FALSE)</f>
        <v>35491.64</v>
      </c>
      <c r="N218" t="str">
        <f>VLOOKUP(A218,'Hospitalisation Details'!$A$2:$M$2344,11,FALSE)</f>
        <v>tier - 1</v>
      </c>
      <c r="O218" t="str">
        <f>VLOOKUP(A218,'Hospitalisation Details'!$A$2:$M$2344,12,FALSE)</f>
        <v>tier - 2</v>
      </c>
      <c r="P218" t="str">
        <f>VLOOKUP(A218,'Hospitalisation Details'!$A$2:$M$2344,13,FALSE)</f>
        <v>R1011</v>
      </c>
      <c r="Q218" s="11">
        <f>VLOOKUP(A218,'Hospitalisation Details'!$A$2:$M$2344,8,FALSE)</f>
        <v>34</v>
      </c>
    </row>
    <row r="219" spans="1:17" ht="15.75" x14ac:dyDescent="0.25">
      <c r="A219" s="1" t="s">
        <v>2154</v>
      </c>
      <c r="B219" t="str">
        <f>VLOOKUP(A219,'Customer Names'!$A$1:$B$2336,2,FALSE)</f>
        <v>Cordaro</v>
      </c>
      <c r="C219" s="11">
        <f>VLOOKUP(A219,'Medical Examinations'!$A$1:$B$2336,2,FALSE)</f>
        <v>33.69</v>
      </c>
      <c r="D219" s="11">
        <f>VLOOKUP(A219,'Medical Examinations'!$A$1:$C$2336,3,FALSE)</f>
        <v>9.68</v>
      </c>
      <c r="E219" s="11" t="str">
        <f>VLOOKUP(A219,'Medical Examinations'!$A$1:$J$2336,4,FALSE)</f>
        <v>No</v>
      </c>
      <c r="F219" s="11" t="str">
        <f>VLOOKUP(A219,'Medical Examinations'!$A$1:$J$2336,5,FALSE)</f>
        <v>No</v>
      </c>
      <c r="G219" s="11" t="str">
        <f>VLOOKUP(A219,'Medical Examinations'!$A$1:$J$2336,6,FALSE)</f>
        <v>No</v>
      </c>
      <c r="H219" s="11">
        <f>VLOOKUP(A219,'Medical Examinations'!$A$1:$J$2336,7,FALSE)</f>
        <v>0</v>
      </c>
      <c r="I219" s="11" t="str">
        <f>VLOOKUP(A219,'Medical Examinations'!$A$1:$J$2336,8,FALSE)</f>
        <v>Yes</v>
      </c>
      <c r="J219" s="11" t="str">
        <f>VLOOKUP(A219,'Medical Examinations'!$A$1:$J$2336,9,FALSE)</f>
        <v>OBESITY</v>
      </c>
      <c r="K219" s="11" t="str">
        <f>VLOOKUP(A219,'Medical Examinations'!$A$1:$J$2336,10,FALSE)</f>
        <v>DIABETES</v>
      </c>
      <c r="L219" t="str">
        <f>VLOOKUP(A219,'Hospitalisation Details'!$A$2:$M$2344,4,FALSE)</f>
        <v>22-9-1971</v>
      </c>
      <c r="M219">
        <f>VLOOKUP(A219,'Hospitalisation Details'!$A$2:$M$2344,10,FALSE)</f>
        <v>35345.730000000003</v>
      </c>
      <c r="N219" t="str">
        <f>VLOOKUP(A219,'Hospitalisation Details'!$A$2:$M$2344,11,FALSE)</f>
        <v>tier - 2</v>
      </c>
      <c r="O219" t="str">
        <f>VLOOKUP(A219,'Hospitalisation Details'!$A$2:$M$2344,12,FALSE)</f>
        <v>tier - 3</v>
      </c>
      <c r="P219" t="str">
        <f>VLOOKUP(A219,'Hospitalisation Details'!$A$2:$M$2344,13,FALSE)</f>
        <v>R1011</v>
      </c>
      <c r="Q219" s="11">
        <f>VLOOKUP(A219,'Hospitalisation Details'!$A$2:$M$2344,8,FALSE)</f>
        <v>51</v>
      </c>
    </row>
    <row r="220" spans="1:17" ht="15.75" x14ac:dyDescent="0.25">
      <c r="A220" s="1" t="s">
        <v>2153</v>
      </c>
      <c r="B220" t="str">
        <f>VLOOKUP(A220,'Customer Names'!$A$1:$B$2336,2,FALSE)</f>
        <v>Hamilton</v>
      </c>
      <c r="C220" s="11">
        <f>VLOOKUP(A220,'Medical Examinations'!$A$1:$B$2336,2,FALSE)</f>
        <v>42.27</v>
      </c>
      <c r="D220" s="11">
        <f>VLOOKUP(A220,'Medical Examinations'!$A$1:$C$2336,3,FALSE)</f>
        <v>6.05</v>
      </c>
      <c r="E220" s="11" t="str">
        <f>VLOOKUP(A220,'Medical Examinations'!$A$1:$J$2336,4,FALSE)</f>
        <v>Yes</v>
      </c>
      <c r="F220" s="11" t="str">
        <f>VLOOKUP(A220,'Medical Examinations'!$A$1:$J$2336,5,FALSE)</f>
        <v>No</v>
      </c>
      <c r="G220" s="11" t="str">
        <f>VLOOKUP(A220,'Medical Examinations'!$A$1:$J$2336,6,FALSE)</f>
        <v>No</v>
      </c>
      <c r="H220" s="11">
        <f>VLOOKUP(A220,'Medical Examinations'!$A$1:$J$2336,7,FALSE)</f>
        <v>1</v>
      </c>
      <c r="I220" s="11" t="str">
        <f>VLOOKUP(A220,'Medical Examinations'!$A$1:$J$2336,8,FALSE)</f>
        <v>Yes</v>
      </c>
      <c r="J220" s="11" t="str">
        <f>VLOOKUP(A220,'Medical Examinations'!$A$1:$J$2336,9,FALSE)</f>
        <v>OBESITY</v>
      </c>
      <c r="K220" s="11" t="str">
        <f>VLOOKUP(A220,'Medical Examinations'!$A$1:$J$2336,10,FALSE)</f>
        <v>PREDIABETES</v>
      </c>
      <c r="L220" t="str">
        <f>VLOOKUP(A220,'Hospitalisation Details'!$A$2:$M$2344,4,FALSE)</f>
        <v>19-9-1988</v>
      </c>
      <c r="M220">
        <f>VLOOKUP(A220,'Hospitalisation Details'!$A$2:$M$2344,10,FALSE)</f>
        <v>35315.96</v>
      </c>
      <c r="N220" t="str">
        <f>VLOOKUP(A220,'Hospitalisation Details'!$A$2:$M$2344,11,FALSE)</f>
        <v>tier - 2</v>
      </c>
      <c r="O220" t="str">
        <f>VLOOKUP(A220,'Hospitalisation Details'!$A$2:$M$2344,12,FALSE)</f>
        <v>tier - 1</v>
      </c>
      <c r="P220" t="str">
        <f>VLOOKUP(A220,'Hospitalisation Details'!$A$2:$M$2344,13,FALSE)</f>
        <v>R1011</v>
      </c>
      <c r="Q220" s="11">
        <f>VLOOKUP(A220,'Hospitalisation Details'!$A$2:$M$2344,8,FALSE)</f>
        <v>34</v>
      </c>
    </row>
    <row r="221" spans="1:17" ht="15.75" x14ac:dyDescent="0.25">
      <c r="A221" s="1" t="s">
        <v>2152</v>
      </c>
      <c r="B221" t="str">
        <f>VLOOKUP(A221,'Customer Names'!$A$1:$B$2336,2,FALSE)</f>
        <v>Meyer</v>
      </c>
      <c r="C221" s="11">
        <f>VLOOKUP(A221,'Medical Examinations'!$A$1:$B$2336,2,FALSE)</f>
        <v>53.25</v>
      </c>
      <c r="D221" s="11">
        <f>VLOOKUP(A221,'Medical Examinations'!$A$1:$C$2336,3,FALSE)</f>
        <v>6.11</v>
      </c>
      <c r="E221" s="11" t="str">
        <f>VLOOKUP(A221,'Medical Examinations'!$A$1:$J$2336,4,FALSE)</f>
        <v>Yes</v>
      </c>
      <c r="F221" s="11" t="str">
        <f>VLOOKUP(A221,'Medical Examinations'!$A$1:$J$2336,5,FALSE)</f>
        <v>No</v>
      </c>
      <c r="G221" s="11" t="str">
        <f>VLOOKUP(A221,'Medical Examinations'!$A$1:$J$2336,6,FALSE)</f>
        <v>Yes</v>
      </c>
      <c r="H221" s="11">
        <f>VLOOKUP(A221,'Medical Examinations'!$A$1:$J$2336,7,FALSE)</f>
        <v>1</v>
      </c>
      <c r="I221" s="11" t="str">
        <f>VLOOKUP(A221,'Medical Examinations'!$A$1:$J$2336,8,FALSE)</f>
        <v>Yes</v>
      </c>
      <c r="J221" s="11" t="str">
        <f>VLOOKUP(A221,'Medical Examinations'!$A$1:$J$2336,9,FALSE)</f>
        <v>OBESITY</v>
      </c>
      <c r="K221" s="11" t="str">
        <f>VLOOKUP(A221,'Medical Examinations'!$A$1:$J$2336,10,FALSE)</f>
        <v>PREDIABETES</v>
      </c>
      <c r="L221" t="str">
        <f>VLOOKUP(A221,'Hospitalisation Details'!$A$2:$M$2344,4,FALSE)</f>
        <v>9-7-1997</v>
      </c>
      <c r="M221">
        <f>VLOOKUP(A221,'Hospitalisation Details'!$A$2:$M$2344,10,FALSE)</f>
        <v>35302.089999999997</v>
      </c>
      <c r="N221" t="str">
        <f>VLOOKUP(A221,'Hospitalisation Details'!$A$2:$M$2344,11,FALSE)</f>
        <v>tier - 1</v>
      </c>
      <c r="O221" t="str">
        <f>VLOOKUP(A221,'Hospitalisation Details'!$A$2:$M$2344,12,FALSE)</f>
        <v>tier - 2</v>
      </c>
      <c r="P221" t="str">
        <f>VLOOKUP(A221,'Hospitalisation Details'!$A$2:$M$2344,13,FALSE)</f>
        <v>R1011</v>
      </c>
      <c r="Q221" s="11">
        <f>VLOOKUP(A221,'Hospitalisation Details'!$A$2:$M$2344,8,FALSE)</f>
        <v>25</v>
      </c>
    </row>
    <row r="222" spans="1:17" ht="15.75" x14ac:dyDescent="0.25">
      <c r="A222" s="1" t="s">
        <v>2151</v>
      </c>
      <c r="B222" t="str">
        <f>VLOOKUP(A222,'Customer Names'!$A$1:$B$2336,2,FALSE)</f>
        <v>Duke</v>
      </c>
      <c r="C222" s="11">
        <f>VLOOKUP(A222,'Medical Examinations'!$A$1:$B$2336,2,FALSE)</f>
        <v>26.8</v>
      </c>
      <c r="D222" s="11">
        <f>VLOOKUP(A222,'Medical Examinations'!$A$1:$C$2336,3,FALSE)</f>
        <v>10.93</v>
      </c>
      <c r="E222" s="11" t="str">
        <f>VLOOKUP(A222,'Medical Examinations'!$A$1:$J$2336,4,FALSE)</f>
        <v>Yes</v>
      </c>
      <c r="F222" s="11" t="str">
        <f>VLOOKUP(A222,'Medical Examinations'!$A$1:$J$2336,5,FALSE)</f>
        <v>No</v>
      </c>
      <c r="G222" s="11" t="str">
        <f>VLOOKUP(A222,'Medical Examinations'!$A$1:$J$2336,6,FALSE)</f>
        <v>No</v>
      </c>
      <c r="H222" s="11">
        <f>VLOOKUP(A222,'Medical Examinations'!$A$1:$J$2336,7,FALSE)</f>
        <v>0</v>
      </c>
      <c r="I222" s="11" t="str">
        <f>VLOOKUP(A222,'Medical Examinations'!$A$1:$J$2336,8,FALSE)</f>
        <v>No</v>
      </c>
      <c r="J222" s="11" t="str">
        <f>VLOOKUP(A222,'Medical Examinations'!$A$1:$J$2336,9,FALSE)</f>
        <v>OVERWEIGHT</v>
      </c>
      <c r="K222" s="11" t="str">
        <f>VLOOKUP(A222,'Medical Examinations'!$A$1:$J$2336,10,FALSE)</f>
        <v>DIABETES</v>
      </c>
      <c r="L222" t="str">
        <f>VLOOKUP(A222,'Hospitalisation Details'!$A$2:$M$2344,4,FALSE)</f>
        <v>30-12-1967</v>
      </c>
      <c r="M222">
        <f>VLOOKUP(A222,'Hospitalisation Details'!$A$2:$M$2344,10,FALSE)</f>
        <v>35160.129999999997</v>
      </c>
      <c r="N222" t="str">
        <f>VLOOKUP(A222,'Hospitalisation Details'!$A$2:$M$2344,11,FALSE)</f>
        <v>tier - 2</v>
      </c>
      <c r="O222" t="str">
        <f>VLOOKUP(A222,'Hospitalisation Details'!$A$2:$M$2344,12,FALSE)</f>
        <v>tier - 2</v>
      </c>
      <c r="P222" t="str">
        <f>VLOOKUP(A222,'Hospitalisation Details'!$A$2:$M$2344,13,FALSE)</f>
        <v>R1011</v>
      </c>
      <c r="Q222" s="11">
        <f>VLOOKUP(A222,'Hospitalisation Details'!$A$2:$M$2344,8,FALSE)</f>
        <v>55</v>
      </c>
    </row>
    <row r="223" spans="1:17" ht="15.75" x14ac:dyDescent="0.25">
      <c r="A223" s="1" t="s">
        <v>2150</v>
      </c>
      <c r="B223" t="str">
        <f>VLOOKUP(A223,'Customer Names'!$A$1:$B$2336,2,FALSE)</f>
        <v>Malatesta</v>
      </c>
      <c r="C223" s="11">
        <f>VLOOKUP(A223,'Medical Examinations'!$A$1:$B$2336,2,FALSE)</f>
        <v>28.5</v>
      </c>
      <c r="D223" s="11">
        <f>VLOOKUP(A223,'Medical Examinations'!$A$1:$C$2336,3,FALSE)</f>
        <v>5.12</v>
      </c>
      <c r="E223" s="11" t="str">
        <f>VLOOKUP(A223,'Medical Examinations'!$A$1:$J$2336,4,FALSE)</f>
        <v>No</v>
      </c>
      <c r="F223" s="11" t="str">
        <f>VLOOKUP(A223,'Medical Examinations'!$A$1:$J$2336,5,FALSE)</f>
        <v>No</v>
      </c>
      <c r="G223" s="11" t="str">
        <f>VLOOKUP(A223,'Medical Examinations'!$A$1:$J$2336,6,FALSE)</f>
        <v>No</v>
      </c>
      <c r="H223" s="11">
        <f>VLOOKUP(A223,'Medical Examinations'!$A$1:$J$2336,7,FALSE)</f>
        <v>1</v>
      </c>
      <c r="I223" s="11" t="str">
        <f>VLOOKUP(A223,'Medical Examinations'!$A$1:$J$2336,8,FALSE)</f>
        <v>Yes</v>
      </c>
      <c r="J223" s="11" t="str">
        <f>VLOOKUP(A223,'Medical Examinations'!$A$1:$J$2336,9,FALSE)</f>
        <v>OVERWEIGHT</v>
      </c>
      <c r="K223" s="11" t="str">
        <f>VLOOKUP(A223,'Medical Examinations'!$A$1:$J$2336,10,FALSE)</f>
        <v>NORMAL</v>
      </c>
      <c r="L223" t="str">
        <f>VLOOKUP(A223,'Hospitalisation Details'!$A$2:$M$2344,4,FALSE)</f>
        <v>22-12-1998</v>
      </c>
      <c r="M223">
        <f>VLOOKUP(A223,'Hospitalisation Details'!$A$2:$M$2344,10,FALSE)</f>
        <v>35147.53</v>
      </c>
      <c r="N223" t="str">
        <f>VLOOKUP(A223,'Hospitalisation Details'!$A$2:$M$2344,11,FALSE)</f>
        <v>tier - 1</v>
      </c>
      <c r="O223" t="str">
        <f>VLOOKUP(A223,'Hospitalisation Details'!$A$2:$M$2344,12,FALSE)</f>
        <v>tier - 1</v>
      </c>
      <c r="P223" t="str">
        <f>VLOOKUP(A223,'Hospitalisation Details'!$A$2:$M$2344,13,FALSE)</f>
        <v>R1016</v>
      </c>
      <c r="Q223" s="11">
        <f>VLOOKUP(A223,'Hospitalisation Details'!$A$2:$M$2344,8,FALSE)</f>
        <v>24</v>
      </c>
    </row>
    <row r="224" spans="1:17" ht="15.75" x14ac:dyDescent="0.25">
      <c r="A224" s="1" t="s">
        <v>2149</v>
      </c>
      <c r="B224" t="str">
        <f>VLOOKUP(A224,'Customer Names'!$A$1:$B$2336,2,FALSE)</f>
        <v>Hinrichsen</v>
      </c>
      <c r="C224" s="11">
        <f>VLOOKUP(A224,'Medical Examinations'!$A$1:$B$2336,2,FALSE)</f>
        <v>22.895</v>
      </c>
      <c r="D224" s="11">
        <f>VLOOKUP(A224,'Medical Examinations'!$A$1:$C$2336,3,FALSE)</f>
        <v>5.72</v>
      </c>
      <c r="E224" s="11" t="str">
        <f>VLOOKUP(A224,'Medical Examinations'!$A$1:$J$2336,4,FALSE)</f>
        <v>No</v>
      </c>
      <c r="F224" s="11" t="str">
        <f>VLOOKUP(A224,'Medical Examinations'!$A$1:$J$2336,5,FALSE)</f>
        <v>No</v>
      </c>
      <c r="G224" s="11" t="str">
        <f>VLOOKUP(A224,'Medical Examinations'!$A$1:$J$2336,6,FALSE)</f>
        <v>No</v>
      </c>
      <c r="H224" s="11">
        <f>VLOOKUP(A224,'Medical Examinations'!$A$1:$J$2336,7,FALSE)</f>
        <v>0</v>
      </c>
      <c r="I224" s="11" t="str">
        <f>VLOOKUP(A224,'Medical Examinations'!$A$1:$J$2336,8,FALSE)</f>
        <v>Yes</v>
      </c>
      <c r="J224" s="11" t="str">
        <f>VLOOKUP(A224,'Medical Examinations'!$A$1:$J$2336,9,FALSE)</f>
        <v>NORMALWEIGHT</v>
      </c>
      <c r="K224" s="11" t="str">
        <f>VLOOKUP(A224,'Medical Examinations'!$A$1:$J$2336,10,FALSE)</f>
        <v>PREDIABETES</v>
      </c>
      <c r="L224" t="str">
        <f>VLOOKUP(A224,'Hospitalisation Details'!$A$2:$M$2344,4,FALSE)</f>
        <v>29-6-1977</v>
      </c>
      <c r="M224">
        <f>VLOOKUP(A224,'Hospitalisation Details'!$A$2:$M$2344,10,FALSE)</f>
        <v>35069.370000000003</v>
      </c>
      <c r="N224" t="str">
        <f>VLOOKUP(A224,'Hospitalisation Details'!$A$2:$M$2344,11,FALSE)</f>
        <v>tier - 1</v>
      </c>
      <c r="O224" t="str">
        <f>VLOOKUP(A224,'Hospitalisation Details'!$A$2:$M$2344,12,FALSE)</f>
        <v>tier - 1</v>
      </c>
      <c r="P224" t="str">
        <f>VLOOKUP(A224,'Hospitalisation Details'!$A$2:$M$2344,13,FALSE)</f>
        <v>R1017</v>
      </c>
      <c r="Q224" s="11">
        <f>VLOOKUP(A224,'Hospitalisation Details'!$A$2:$M$2344,8,FALSE)</f>
        <v>45</v>
      </c>
    </row>
    <row r="225" spans="1:17" ht="15.75" x14ac:dyDescent="0.25">
      <c r="A225" s="1" t="s">
        <v>2148</v>
      </c>
      <c r="B225" t="str">
        <f>VLOOKUP(A225,'Customer Names'!$A$1:$B$2336,2,FALSE)</f>
        <v>Lucan</v>
      </c>
      <c r="C225" s="11">
        <f>VLOOKUP(A225,'Medical Examinations'!$A$1:$B$2336,2,FALSE)</f>
        <v>34.06</v>
      </c>
      <c r="D225" s="11">
        <f>VLOOKUP(A225,'Medical Examinations'!$A$1:$C$2336,3,FALSE)</f>
        <v>11.83</v>
      </c>
      <c r="E225" s="11" t="str">
        <f>VLOOKUP(A225,'Medical Examinations'!$A$1:$J$2336,4,FALSE)</f>
        <v>Yes</v>
      </c>
      <c r="F225" s="11" t="str">
        <f>VLOOKUP(A225,'Medical Examinations'!$A$1:$J$2336,5,FALSE)</f>
        <v>No</v>
      </c>
      <c r="G225" s="11" t="str">
        <f>VLOOKUP(A225,'Medical Examinations'!$A$1:$J$2336,6,FALSE)</f>
        <v>No</v>
      </c>
      <c r="H225" s="11">
        <f>VLOOKUP(A225,'Medical Examinations'!$A$1:$J$2336,7,FALSE)</f>
        <v>1</v>
      </c>
      <c r="I225" s="11" t="str">
        <f>VLOOKUP(A225,'Medical Examinations'!$A$1:$J$2336,8,FALSE)</f>
        <v>Yes</v>
      </c>
      <c r="J225" s="11" t="str">
        <f>VLOOKUP(A225,'Medical Examinations'!$A$1:$J$2336,9,FALSE)</f>
        <v>OBESITY</v>
      </c>
      <c r="K225" s="11" t="str">
        <f>VLOOKUP(A225,'Medical Examinations'!$A$1:$J$2336,10,FALSE)</f>
        <v>DIABETES</v>
      </c>
      <c r="L225" t="str">
        <f>VLOOKUP(A225,'Hospitalisation Details'!$A$2:$M$2344,4,FALSE)</f>
        <v>29-8-1975</v>
      </c>
      <c r="M225">
        <f>VLOOKUP(A225,'Hospitalisation Details'!$A$2:$M$2344,10,FALSE)</f>
        <v>35050.620000000003</v>
      </c>
      <c r="N225" t="str">
        <f>VLOOKUP(A225,'Hospitalisation Details'!$A$2:$M$2344,11,FALSE)</f>
        <v>tier - 2</v>
      </c>
      <c r="O225" t="str">
        <f>VLOOKUP(A225,'Hospitalisation Details'!$A$2:$M$2344,12,FALSE)</f>
        <v>tier - 1</v>
      </c>
      <c r="P225" t="str">
        <f>VLOOKUP(A225,'Hospitalisation Details'!$A$2:$M$2344,13,FALSE)</f>
        <v>R1011</v>
      </c>
      <c r="Q225" s="11">
        <f>VLOOKUP(A225,'Hospitalisation Details'!$A$2:$M$2344,8,FALSE)</f>
        <v>47</v>
      </c>
    </row>
    <row r="226" spans="1:17" ht="15.75" x14ac:dyDescent="0.25">
      <c r="A226" s="1" t="s">
        <v>2147</v>
      </c>
      <c r="B226" t="str">
        <f>VLOOKUP(A226,'Customer Names'!$A$1:$B$2336,2,FALSE)</f>
        <v>Koch</v>
      </c>
      <c r="C226" s="11">
        <f>VLOOKUP(A226,'Medical Examinations'!$A$1:$B$2336,2,FALSE)</f>
        <v>36.409999999999997</v>
      </c>
      <c r="D226" s="11">
        <f>VLOOKUP(A226,'Medical Examinations'!$A$1:$C$2336,3,FALSE)</f>
        <v>4.55</v>
      </c>
      <c r="E226" s="11" t="str">
        <f>VLOOKUP(A226,'Medical Examinations'!$A$1:$J$2336,4,FALSE)</f>
        <v>No</v>
      </c>
      <c r="F226" s="11" t="str">
        <f>VLOOKUP(A226,'Medical Examinations'!$A$1:$J$2336,5,FALSE)</f>
        <v>No</v>
      </c>
      <c r="G226" s="11" t="str">
        <f>VLOOKUP(A226,'Medical Examinations'!$A$1:$J$2336,6,FALSE)</f>
        <v>No</v>
      </c>
      <c r="H226" s="11">
        <f>VLOOKUP(A226,'Medical Examinations'!$A$1:$J$2336,7,FALSE)</f>
        <v>0</v>
      </c>
      <c r="I226" s="11" t="str">
        <f>VLOOKUP(A226,'Medical Examinations'!$A$1:$J$2336,8,FALSE)</f>
        <v>Yes</v>
      </c>
      <c r="J226" s="11" t="str">
        <f>VLOOKUP(A226,'Medical Examinations'!$A$1:$J$2336,9,FALSE)</f>
        <v>OBESITY</v>
      </c>
      <c r="K226" s="11" t="str">
        <f>VLOOKUP(A226,'Medical Examinations'!$A$1:$J$2336,10,FALSE)</f>
        <v>NORMAL</v>
      </c>
      <c r="L226" t="str">
        <f>VLOOKUP(A226,'Hospitalisation Details'!$A$2:$M$2344,4,FALSE)</f>
        <v>5-7-1982</v>
      </c>
      <c r="M226">
        <f>VLOOKUP(A226,'Hospitalisation Details'!$A$2:$M$2344,10,FALSE)</f>
        <v>35000.730000000003</v>
      </c>
      <c r="N226" t="str">
        <f>VLOOKUP(A226,'Hospitalisation Details'!$A$2:$M$2344,11,FALSE)</f>
        <v>tier - 2</v>
      </c>
      <c r="O226" t="str">
        <f>VLOOKUP(A226,'Hospitalisation Details'!$A$2:$M$2344,12,FALSE)</f>
        <v>tier - 3</v>
      </c>
      <c r="P226" t="str">
        <f>VLOOKUP(A226,'Hospitalisation Details'!$A$2:$M$2344,13,FALSE)</f>
        <v>R1011</v>
      </c>
      <c r="Q226" s="11">
        <f>VLOOKUP(A226,'Hospitalisation Details'!$A$2:$M$2344,8,FALSE)</f>
        <v>40</v>
      </c>
    </row>
    <row r="227" spans="1:17" ht="15.75" x14ac:dyDescent="0.25">
      <c r="A227" s="1" t="s">
        <v>2146</v>
      </c>
      <c r="B227" t="str">
        <f>VLOOKUP(A227,'Customer Names'!$A$1:$B$2336,2,FALSE)</f>
        <v>Smith</v>
      </c>
      <c r="C227" s="11">
        <f>VLOOKUP(A227,'Medical Examinations'!$A$1:$B$2336,2,FALSE)</f>
        <v>52.3</v>
      </c>
      <c r="D227" s="11">
        <f>VLOOKUP(A227,'Medical Examinations'!$A$1:$C$2336,3,FALSE)</f>
        <v>4.87</v>
      </c>
      <c r="E227" s="11" t="str">
        <f>VLOOKUP(A227,'Medical Examinations'!$A$1:$J$2336,4,FALSE)</f>
        <v>Yes</v>
      </c>
      <c r="F227" s="11" t="str">
        <f>VLOOKUP(A227,'Medical Examinations'!$A$1:$J$2336,5,FALSE)</f>
        <v>No</v>
      </c>
      <c r="G227" s="11" t="str">
        <f>VLOOKUP(A227,'Medical Examinations'!$A$1:$J$2336,6,FALSE)</f>
        <v>Yes</v>
      </c>
      <c r="H227" s="11">
        <f>VLOOKUP(A227,'Medical Examinations'!$A$1:$J$2336,7,FALSE)</f>
        <v>1</v>
      </c>
      <c r="I227" s="11" t="str">
        <f>VLOOKUP(A227,'Medical Examinations'!$A$1:$J$2336,8,FALSE)</f>
        <v>Yes</v>
      </c>
      <c r="J227" s="11" t="str">
        <f>VLOOKUP(A227,'Medical Examinations'!$A$1:$J$2336,9,FALSE)</f>
        <v>OBESITY</v>
      </c>
      <c r="K227" s="11" t="str">
        <f>VLOOKUP(A227,'Medical Examinations'!$A$1:$J$2336,10,FALSE)</f>
        <v>NORMAL</v>
      </c>
      <c r="L227" t="str">
        <f>VLOOKUP(A227,'Hospitalisation Details'!$A$2:$M$2344,4,FALSE)</f>
        <v>22-8-1997</v>
      </c>
      <c r="M227">
        <f>VLOOKUP(A227,'Hospitalisation Details'!$A$2:$M$2344,10,FALSE)</f>
        <v>34979.86</v>
      </c>
      <c r="N227" t="str">
        <f>VLOOKUP(A227,'Hospitalisation Details'!$A$2:$M$2344,11,FALSE)</f>
        <v>tier - 2</v>
      </c>
      <c r="O227" t="str">
        <f>VLOOKUP(A227,'Hospitalisation Details'!$A$2:$M$2344,12,FALSE)</f>
        <v>tier - 2</v>
      </c>
      <c r="P227" t="str">
        <f>VLOOKUP(A227,'Hospitalisation Details'!$A$2:$M$2344,13,FALSE)</f>
        <v>R1011</v>
      </c>
      <c r="Q227" s="11">
        <f>VLOOKUP(A227,'Hospitalisation Details'!$A$2:$M$2344,8,FALSE)</f>
        <v>25</v>
      </c>
    </row>
    <row r="228" spans="1:17" ht="15.75" x14ac:dyDescent="0.25">
      <c r="A228" s="1" t="s">
        <v>2145</v>
      </c>
      <c r="B228" t="str">
        <f>VLOOKUP(A228,'Customer Names'!$A$1:$B$2336,2,FALSE)</f>
        <v>O'Connor</v>
      </c>
      <c r="C228" s="11">
        <f>VLOOKUP(A228,'Medical Examinations'!$A$1:$B$2336,2,FALSE)</f>
        <v>52.66</v>
      </c>
      <c r="D228" s="11">
        <f>VLOOKUP(A228,'Medical Examinations'!$A$1:$C$2336,3,FALSE)</f>
        <v>4.45</v>
      </c>
      <c r="E228" s="11" t="str">
        <f>VLOOKUP(A228,'Medical Examinations'!$A$1:$J$2336,4,FALSE)</f>
        <v>No</v>
      </c>
      <c r="F228" s="11" t="str">
        <f>VLOOKUP(A228,'Medical Examinations'!$A$1:$J$2336,5,FALSE)</f>
        <v>No</v>
      </c>
      <c r="G228" s="11" t="str">
        <f>VLOOKUP(A228,'Medical Examinations'!$A$1:$J$2336,6,FALSE)</f>
        <v>No</v>
      </c>
      <c r="H228" s="11">
        <f>VLOOKUP(A228,'Medical Examinations'!$A$1:$J$2336,7,FALSE)</f>
        <v>1</v>
      </c>
      <c r="I228" s="11" t="str">
        <f>VLOOKUP(A228,'Medical Examinations'!$A$1:$J$2336,8,FALSE)</f>
        <v>Yes</v>
      </c>
      <c r="J228" s="11" t="str">
        <f>VLOOKUP(A228,'Medical Examinations'!$A$1:$J$2336,9,FALSE)</f>
        <v>OBESITY</v>
      </c>
      <c r="K228" s="11" t="str">
        <f>VLOOKUP(A228,'Medical Examinations'!$A$1:$J$2336,10,FALSE)</f>
        <v>NORMAL</v>
      </c>
      <c r="L228" t="str">
        <f>VLOOKUP(A228,'Hospitalisation Details'!$A$2:$M$2344,4,FALSE)</f>
        <v>22-8-1998</v>
      </c>
      <c r="M228">
        <f>VLOOKUP(A228,'Hospitalisation Details'!$A$2:$M$2344,10,FALSE)</f>
        <v>34976.42</v>
      </c>
      <c r="N228" t="str">
        <f>VLOOKUP(A228,'Hospitalisation Details'!$A$2:$M$2344,11,FALSE)</f>
        <v>tier - 2</v>
      </c>
      <c r="O228" t="str">
        <f>VLOOKUP(A228,'Hospitalisation Details'!$A$2:$M$2344,12,FALSE)</f>
        <v>tier - 1</v>
      </c>
      <c r="P228" t="str">
        <f>VLOOKUP(A228,'Hospitalisation Details'!$A$2:$M$2344,13,FALSE)</f>
        <v>R1011</v>
      </c>
      <c r="Q228" s="11">
        <f>VLOOKUP(A228,'Hospitalisation Details'!$A$2:$M$2344,8,FALSE)</f>
        <v>24</v>
      </c>
    </row>
    <row r="229" spans="1:17" ht="15.75" x14ac:dyDescent="0.25">
      <c r="A229" s="1" t="s">
        <v>2144</v>
      </c>
      <c r="B229" t="str">
        <f>VLOOKUP(A229,'Customer Names'!$A$1:$B$2336,2,FALSE)</f>
        <v>Kampwerth</v>
      </c>
      <c r="C229" s="11">
        <f>VLOOKUP(A229,'Medical Examinations'!$A$1:$B$2336,2,FALSE)</f>
        <v>29.57</v>
      </c>
      <c r="D229" s="11">
        <f>VLOOKUP(A229,'Medical Examinations'!$A$1:$C$2336,3,FALSE)</f>
        <v>9.42</v>
      </c>
      <c r="E229" s="11" t="str">
        <f>VLOOKUP(A229,'Medical Examinations'!$A$1:$J$2336,4,FALSE)</f>
        <v>Yes</v>
      </c>
      <c r="F229" s="11" t="str">
        <f>VLOOKUP(A229,'Medical Examinations'!$A$1:$J$2336,5,FALSE)</f>
        <v>No</v>
      </c>
      <c r="G229" s="11" t="str">
        <f>VLOOKUP(A229,'Medical Examinations'!$A$1:$J$2336,6,FALSE)</f>
        <v>No</v>
      </c>
      <c r="H229" s="11">
        <f>VLOOKUP(A229,'Medical Examinations'!$A$1:$J$2336,7,FALSE)</f>
        <v>0</v>
      </c>
      <c r="I229" s="11" t="str">
        <f>VLOOKUP(A229,'Medical Examinations'!$A$1:$J$2336,8,FALSE)</f>
        <v>Yes</v>
      </c>
      <c r="J229" s="11" t="str">
        <f>VLOOKUP(A229,'Medical Examinations'!$A$1:$J$2336,9,FALSE)</f>
        <v>OVERWEIGHT</v>
      </c>
      <c r="K229" s="11" t="str">
        <f>VLOOKUP(A229,'Medical Examinations'!$A$1:$J$2336,10,FALSE)</f>
        <v>DIABETES</v>
      </c>
      <c r="L229" t="str">
        <f>VLOOKUP(A229,'Hospitalisation Details'!$A$2:$M$2344,4,FALSE)</f>
        <v>7-10-1967</v>
      </c>
      <c r="M229">
        <f>VLOOKUP(A229,'Hospitalisation Details'!$A$2:$M$2344,10,FALSE)</f>
        <v>34975.68</v>
      </c>
      <c r="N229" t="str">
        <f>VLOOKUP(A229,'Hospitalisation Details'!$A$2:$M$2344,11,FALSE)</f>
        <v>tier - 2</v>
      </c>
      <c r="O229" t="str">
        <f>VLOOKUP(A229,'Hospitalisation Details'!$A$2:$M$2344,12,FALSE)</f>
        <v>tier - 2</v>
      </c>
      <c r="P229" t="str">
        <f>VLOOKUP(A229,'Hospitalisation Details'!$A$2:$M$2344,13,FALSE)</f>
        <v>R1011</v>
      </c>
      <c r="Q229" s="11">
        <f>VLOOKUP(A229,'Hospitalisation Details'!$A$2:$M$2344,8,FALSE)</f>
        <v>55</v>
      </c>
    </row>
    <row r="230" spans="1:17" ht="15.75" x14ac:dyDescent="0.25">
      <c r="A230" s="1" t="s">
        <v>2143</v>
      </c>
      <c r="B230" t="str">
        <f>VLOOKUP(A230,'Customer Names'!$A$1:$B$2336,2,FALSE)</f>
        <v>Federoff</v>
      </c>
      <c r="C230" s="11">
        <f>VLOOKUP(A230,'Medical Examinations'!$A$1:$B$2336,2,FALSE)</f>
        <v>36.99</v>
      </c>
      <c r="D230" s="11">
        <f>VLOOKUP(A230,'Medical Examinations'!$A$1:$C$2336,3,FALSE)</f>
        <v>5.37</v>
      </c>
      <c r="E230" s="11" t="str">
        <f>VLOOKUP(A230,'Medical Examinations'!$A$1:$J$2336,4,FALSE)</f>
        <v>Yes</v>
      </c>
      <c r="F230" s="11" t="str">
        <f>VLOOKUP(A230,'Medical Examinations'!$A$1:$J$2336,5,FALSE)</f>
        <v>No</v>
      </c>
      <c r="G230" s="11" t="str">
        <f>VLOOKUP(A230,'Medical Examinations'!$A$1:$J$2336,6,FALSE)</f>
        <v>Yes</v>
      </c>
      <c r="H230" s="11">
        <f>VLOOKUP(A230,'Medical Examinations'!$A$1:$J$2336,7,FALSE)</f>
        <v>1</v>
      </c>
      <c r="I230" s="11" t="str">
        <f>VLOOKUP(A230,'Medical Examinations'!$A$1:$J$2336,8,FALSE)</f>
        <v>Yes</v>
      </c>
      <c r="J230" s="11" t="str">
        <f>VLOOKUP(A230,'Medical Examinations'!$A$1:$J$2336,9,FALSE)</f>
        <v>OBESITY</v>
      </c>
      <c r="K230" s="11" t="str">
        <f>VLOOKUP(A230,'Medical Examinations'!$A$1:$J$2336,10,FALSE)</f>
        <v>NORMAL</v>
      </c>
      <c r="L230" t="str">
        <f>VLOOKUP(A230,'Hospitalisation Details'!$A$2:$M$2344,4,FALSE)</f>
        <v>29-7-1983</v>
      </c>
      <c r="M230">
        <f>VLOOKUP(A230,'Hospitalisation Details'!$A$2:$M$2344,10,FALSE)</f>
        <v>34940.61</v>
      </c>
      <c r="N230" t="str">
        <f>VLOOKUP(A230,'Hospitalisation Details'!$A$2:$M$2344,11,FALSE)</f>
        <v>tier - 2</v>
      </c>
      <c r="O230" t="str">
        <f>VLOOKUP(A230,'Hospitalisation Details'!$A$2:$M$2344,12,FALSE)</f>
        <v>tier - 3</v>
      </c>
      <c r="P230" t="str">
        <f>VLOOKUP(A230,'Hospitalisation Details'!$A$2:$M$2344,13,FALSE)</f>
        <v>R1011</v>
      </c>
      <c r="Q230" s="11">
        <f>VLOOKUP(A230,'Hospitalisation Details'!$A$2:$M$2344,8,FALSE)</f>
        <v>39</v>
      </c>
    </row>
    <row r="231" spans="1:17" ht="15.75" x14ac:dyDescent="0.25">
      <c r="A231" s="1" t="s">
        <v>2142</v>
      </c>
      <c r="B231" t="str">
        <f>VLOOKUP(A231,'Customer Names'!$A$1:$B$2336,2,FALSE)</f>
        <v>Goya</v>
      </c>
      <c r="C231" s="11">
        <f>VLOOKUP(A231,'Medical Examinations'!$A$1:$B$2336,2,FALSE)</f>
        <v>31.4</v>
      </c>
      <c r="D231" s="11">
        <f>VLOOKUP(A231,'Medical Examinations'!$A$1:$C$2336,3,FALSE)</f>
        <v>4.5999999999999996</v>
      </c>
      <c r="E231" s="11" t="str">
        <f>VLOOKUP(A231,'Medical Examinations'!$A$1:$J$2336,4,FALSE)</f>
        <v>Yes</v>
      </c>
      <c r="F231" s="11" t="str">
        <f>VLOOKUP(A231,'Medical Examinations'!$A$1:$J$2336,5,FALSE)</f>
        <v>No</v>
      </c>
      <c r="G231" s="11" t="str">
        <f>VLOOKUP(A231,'Medical Examinations'!$A$1:$J$2336,6,FALSE)</f>
        <v>No</v>
      </c>
      <c r="H231" s="11">
        <f>VLOOKUP(A231,'Medical Examinations'!$A$1:$J$2336,7,FALSE)</f>
        <v>1</v>
      </c>
      <c r="I231" s="11" t="str">
        <f>VLOOKUP(A231,'Medical Examinations'!$A$1:$J$2336,8,FALSE)</f>
        <v>Yes</v>
      </c>
      <c r="J231" s="11" t="str">
        <f>VLOOKUP(A231,'Medical Examinations'!$A$1:$J$2336,9,FALSE)</f>
        <v>OBESITY</v>
      </c>
      <c r="K231" s="11" t="str">
        <f>VLOOKUP(A231,'Medical Examinations'!$A$1:$J$2336,10,FALSE)</f>
        <v>NORMAL</v>
      </c>
      <c r="L231" t="str">
        <f>VLOOKUP(A231,'Hospitalisation Details'!$A$2:$M$2344,4,FALSE)</f>
        <v>17-10-1995</v>
      </c>
      <c r="M231">
        <f>VLOOKUP(A231,'Hospitalisation Details'!$A$2:$M$2344,10,FALSE)</f>
        <v>34838.870000000003</v>
      </c>
      <c r="N231" t="str">
        <f>VLOOKUP(A231,'Hospitalisation Details'!$A$2:$M$2344,11,FALSE)</f>
        <v>tier - 2</v>
      </c>
      <c r="O231" t="str">
        <f>VLOOKUP(A231,'Hospitalisation Details'!$A$2:$M$2344,12,FALSE)</f>
        <v>tier - 3</v>
      </c>
      <c r="P231" t="str">
        <f>VLOOKUP(A231,'Hospitalisation Details'!$A$2:$M$2344,13,FALSE)</f>
        <v>R1011</v>
      </c>
      <c r="Q231" s="11">
        <f>VLOOKUP(A231,'Hospitalisation Details'!$A$2:$M$2344,8,FALSE)</f>
        <v>27</v>
      </c>
    </row>
    <row r="232" spans="1:17" ht="15.75" x14ac:dyDescent="0.25">
      <c r="A232" s="1" t="s">
        <v>2141</v>
      </c>
      <c r="B232" t="str">
        <f>VLOOKUP(A232,'Customer Names'!$A$1:$B$2336,2,FALSE)</f>
        <v>Hodges</v>
      </c>
      <c r="C232" s="11">
        <f>VLOOKUP(A232,'Medical Examinations'!$A$1:$B$2336,2,FALSE)</f>
        <v>34.9</v>
      </c>
      <c r="D232" s="11">
        <f>VLOOKUP(A232,'Medical Examinations'!$A$1:$C$2336,3,FALSE)</f>
        <v>6.22</v>
      </c>
      <c r="E232" s="11" t="str">
        <f>VLOOKUP(A232,'Medical Examinations'!$A$1:$J$2336,4,FALSE)</f>
        <v>No</v>
      </c>
      <c r="F232" s="11" t="str">
        <f>VLOOKUP(A232,'Medical Examinations'!$A$1:$J$2336,5,FALSE)</f>
        <v>No</v>
      </c>
      <c r="G232" s="11" t="str">
        <f>VLOOKUP(A232,'Medical Examinations'!$A$1:$J$2336,6,FALSE)</f>
        <v>Yes</v>
      </c>
      <c r="H232" s="11">
        <f>VLOOKUP(A232,'Medical Examinations'!$A$1:$J$2336,7,FALSE)</f>
        <v>1</v>
      </c>
      <c r="I232" s="11" t="str">
        <f>VLOOKUP(A232,'Medical Examinations'!$A$1:$J$2336,8,FALSE)</f>
        <v>Yes</v>
      </c>
      <c r="J232" s="11" t="str">
        <f>VLOOKUP(A232,'Medical Examinations'!$A$1:$J$2336,9,FALSE)</f>
        <v>OBESITY</v>
      </c>
      <c r="K232" s="11" t="str">
        <f>VLOOKUP(A232,'Medical Examinations'!$A$1:$J$2336,10,FALSE)</f>
        <v>PREDIABETES</v>
      </c>
      <c r="L232" t="str">
        <f>VLOOKUP(A232,'Hospitalisation Details'!$A$2:$M$2344,4,FALSE)</f>
        <v>17-9-2003</v>
      </c>
      <c r="M232">
        <f>VLOOKUP(A232,'Hospitalisation Details'!$A$2:$M$2344,10,FALSE)</f>
        <v>34828.65</v>
      </c>
      <c r="N232" t="str">
        <f>VLOOKUP(A232,'Hospitalisation Details'!$A$2:$M$2344,11,FALSE)</f>
        <v>tier - 1</v>
      </c>
      <c r="O232" t="str">
        <f>VLOOKUP(A232,'Hospitalisation Details'!$A$2:$M$2344,12,FALSE)</f>
        <v>tier - 3</v>
      </c>
      <c r="P232" t="str">
        <f>VLOOKUP(A232,'Hospitalisation Details'!$A$2:$M$2344,13,FALSE)</f>
        <v>R1011</v>
      </c>
      <c r="Q232" s="11">
        <f>VLOOKUP(A232,'Hospitalisation Details'!$A$2:$M$2344,8,FALSE)</f>
        <v>19</v>
      </c>
    </row>
    <row r="233" spans="1:17" ht="15.75" x14ac:dyDescent="0.25">
      <c r="A233" s="1" t="s">
        <v>2140</v>
      </c>
      <c r="B233" t="str">
        <f>VLOOKUP(A233,'Customer Names'!$A$1:$B$2336,2,FALSE)</f>
        <v>Erickson</v>
      </c>
      <c r="C233" s="11">
        <f>VLOOKUP(A233,'Medical Examinations'!$A$1:$B$2336,2,FALSE)</f>
        <v>31.13</v>
      </c>
      <c r="D233" s="11">
        <f>VLOOKUP(A233,'Medical Examinations'!$A$1:$C$2336,3,FALSE)</f>
        <v>4.5199999999999996</v>
      </c>
      <c r="E233" s="11" t="str">
        <f>VLOOKUP(A233,'Medical Examinations'!$A$1:$J$2336,4,FALSE)</f>
        <v>Yes</v>
      </c>
      <c r="F233" s="11" t="str">
        <f>VLOOKUP(A233,'Medical Examinations'!$A$1:$J$2336,5,FALSE)</f>
        <v>No</v>
      </c>
      <c r="G233" s="11" t="str">
        <f>VLOOKUP(A233,'Medical Examinations'!$A$1:$J$2336,6,FALSE)</f>
        <v>No</v>
      </c>
      <c r="H233" s="11">
        <f>VLOOKUP(A233,'Medical Examinations'!$A$1:$J$2336,7,FALSE)</f>
        <v>1</v>
      </c>
      <c r="I233" s="11" t="str">
        <f>VLOOKUP(A233,'Medical Examinations'!$A$1:$J$2336,8,FALSE)</f>
        <v>Yes</v>
      </c>
      <c r="J233" s="11" t="str">
        <f>VLOOKUP(A233,'Medical Examinations'!$A$1:$J$2336,9,FALSE)</f>
        <v>OBESITY</v>
      </c>
      <c r="K233" s="11" t="str">
        <f>VLOOKUP(A233,'Medical Examinations'!$A$1:$J$2336,10,FALSE)</f>
        <v>NORMAL</v>
      </c>
      <c r="L233" t="str">
        <f>VLOOKUP(A233,'Hospitalisation Details'!$A$2:$M$2344,4,FALSE)</f>
        <v>27-12-1995</v>
      </c>
      <c r="M233">
        <f>VLOOKUP(A233,'Hospitalisation Details'!$A$2:$M$2344,10,FALSE)</f>
        <v>34806.47</v>
      </c>
      <c r="N233" t="str">
        <f>VLOOKUP(A233,'Hospitalisation Details'!$A$2:$M$2344,11,FALSE)</f>
        <v>tier - 1</v>
      </c>
      <c r="O233" t="str">
        <f>VLOOKUP(A233,'Hospitalisation Details'!$A$2:$M$2344,12,FALSE)</f>
        <v>tier - 2</v>
      </c>
      <c r="P233" t="str">
        <f>VLOOKUP(A233,'Hospitalisation Details'!$A$2:$M$2344,13,FALSE)</f>
        <v>R1013</v>
      </c>
      <c r="Q233" s="11">
        <f>VLOOKUP(A233,'Hospitalisation Details'!$A$2:$M$2344,8,FALSE)</f>
        <v>27</v>
      </c>
    </row>
    <row r="234" spans="1:17" ht="15.75" x14ac:dyDescent="0.25">
      <c r="A234" s="1" t="s">
        <v>2139</v>
      </c>
      <c r="B234" t="str">
        <f>VLOOKUP(A234,'Customer Names'!$A$1:$B$2336,2,FALSE)</f>
        <v>Welleck</v>
      </c>
      <c r="C234" s="11">
        <f>VLOOKUP(A234,'Medical Examinations'!$A$1:$B$2336,2,FALSE)</f>
        <v>34.799999999999997</v>
      </c>
      <c r="D234" s="11">
        <f>VLOOKUP(A234,'Medical Examinations'!$A$1:$C$2336,3,FALSE)</f>
        <v>6.18</v>
      </c>
      <c r="E234" s="11" t="str">
        <f>VLOOKUP(A234,'Medical Examinations'!$A$1:$J$2336,4,FALSE)</f>
        <v>No</v>
      </c>
      <c r="F234" s="11" t="str">
        <f>VLOOKUP(A234,'Medical Examinations'!$A$1:$J$2336,5,FALSE)</f>
        <v>No</v>
      </c>
      <c r="G234" s="11" t="str">
        <f>VLOOKUP(A234,'Medical Examinations'!$A$1:$J$2336,6,FALSE)</f>
        <v>Yes</v>
      </c>
      <c r="H234" s="11">
        <f>VLOOKUP(A234,'Medical Examinations'!$A$1:$J$2336,7,FALSE)</f>
        <v>1</v>
      </c>
      <c r="I234" s="11" t="str">
        <f>VLOOKUP(A234,'Medical Examinations'!$A$1:$J$2336,8,FALSE)</f>
        <v>Yes</v>
      </c>
      <c r="J234" s="11" t="str">
        <f>VLOOKUP(A234,'Medical Examinations'!$A$1:$J$2336,9,FALSE)</f>
        <v>OBESITY</v>
      </c>
      <c r="K234" s="11" t="str">
        <f>VLOOKUP(A234,'Medical Examinations'!$A$1:$J$2336,10,FALSE)</f>
        <v>PREDIABETES</v>
      </c>
      <c r="L234" t="str">
        <f>VLOOKUP(A234,'Hospitalisation Details'!$A$2:$M$2344,4,FALSE)</f>
        <v>3-7-2003</v>
      </c>
      <c r="M234">
        <f>VLOOKUP(A234,'Hospitalisation Details'!$A$2:$M$2344,10,FALSE)</f>
        <v>34779.620000000003</v>
      </c>
      <c r="N234" t="str">
        <f>VLOOKUP(A234,'Hospitalisation Details'!$A$2:$M$2344,11,FALSE)</f>
        <v>tier - 1</v>
      </c>
      <c r="O234" t="str">
        <f>VLOOKUP(A234,'Hospitalisation Details'!$A$2:$M$2344,12,FALSE)</f>
        <v>tier - 2</v>
      </c>
      <c r="P234" t="str">
        <f>VLOOKUP(A234,'Hospitalisation Details'!$A$2:$M$2344,13,FALSE)</f>
        <v>R1011</v>
      </c>
      <c r="Q234" s="11">
        <f>VLOOKUP(A234,'Hospitalisation Details'!$A$2:$M$2344,8,FALSE)</f>
        <v>19</v>
      </c>
    </row>
    <row r="235" spans="1:17" ht="15.75" x14ac:dyDescent="0.25">
      <c r="A235" s="1" t="s">
        <v>2138</v>
      </c>
      <c r="B235" t="str">
        <f>VLOOKUP(A235,'Customer Names'!$A$1:$B$2336,2,FALSE)</f>
        <v>Polen</v>
      </c>
      <c r="C235" s="11">
        <f>VLOOKUP(A235,'Medical Examinations'!$A$1:$B$2336,2,FALSE)</f>
        <v>31.68</v>
      </c>
      <c r="D235" s="11">
        <f>VLOOKUP(A235,'Medical Examinations'!$A$1:$C$2336,3,FALSE)</f>
        <v>4.4000000000000004</v>
      </c>
      <c r="E235" s="11" t="str">
        <f>VLOOKUP(A235,'Medical Examinations'!$A$1:$J$2336,4,FALSE)</f>
        <v>No</v>
      </c>
      <c r="F235" s="11" t="str">
        <f>VLOOKUP(A235,'Medical Examinations'!$A$1:$J$2336,5,FALSE)</f>
        <v>No</v>
      </c>
      <c r="G235" s="11" t="str">
        <f>VLOOKUP(A235,'Medical Examinations'!$A$1:$J$2336,6,FALSE)</f>
        <v>No</v>
      </c>
      <c r="H235" s="11">
        <f>VLOOKUP(A235,'Medical Examinations'!$A$1:$J$2336,7,FALSE)</f>
        <v>0</v>
      </c>
      <c r="I235" s="11" t="str">
        <f>VLOOKUP(A235,'Medical Examinations'!$A$1:$J$2336,8,FALSE)</f>
        <v>Yes</v>
      </c>
      <c r="J235" s="11" t="str">
        <f>VLOOKUP(A235,'Medical Examinations'!$A$1:$J$2336,9,FALSE)</f>
        <v>OBESITY</v>
      </c>
      <c r="K235" s="11" t="str">
        <f>VLOOKUP(A235,'Medical Examinations'!$A$1:$J$2336,10,FALSE)</f>
        <v>NORMAL</v>
      </c>
      <c r="L235" t="str">
        <f>VLOOKUP(A235,'Hospitalisation Details'!$A$2:$M$2344,4,FALSE)</f>
        <v>7-7-1994</v>
      </c>
      <c r="M235">
        <f>VLOOKUP(A235,'Hospitalisation Details'!$A$2:$M$2344,10,FALSE)</f>
        <v>34672.15</v>
      </c>
      <c r="N235" t="str">
        <f>VLOOKUP(A235,'Hospitalisation Details'!$A$2:$M$2344,11,FALSE)</f>
        <v>tier - 1</v>
      </c>
      <c r="O235" t="str">
        <f>VLOOKUP(A235,'Hospitalisation Details'!$A$2:$M$2344,12,FALSE)</f>
        <v>tier - 3</v>
      </c>
      <c r="P235" t="str">
        <f>VLOOKUP(A235,'Hospitalisation Details'!$A$2:$M$2344,13,FALSE)</f>
        <v>R1013</v>
      </c>
      <c r="Q235" s="11">
        <f>VLOOKUP(A235,'Hospitalisation Details'!$A$2:$M$2344,8,FALSE)</f>
        <v>28</v>
      </c>
    </row>
    <row r="236" spans="1:17" ht="15.75" x14ac:dyDescent="0.25">
      <c r="A236" s="1" t="s">
        <v>2137</v>
      </c>
      <c r="B236" t="str">
        <f>VLOOKUP(A236,'Customer Names'!$A$1:$B$2336,2,FALSE)</f>
        <v>Lynch</v>
      </c>
      <c r="C236" s="11">
        <f>VLOOKUP(A236,'Medical Examinations'!$A$1:$B$2336,2,FALSE)</f>
        <v>33.534999999999997</v>
      </c>
      <c r="D236" s="11">
        <f>VLOOKUP(A236,'Medical Examinations'!$A$1:$C$2336,3,FALSE)</f>
        <v>6.23</v>
      </c>
      <c r="E236" s="11" t="str">
        <f>VLOOKUP(A236,'Medical Examinations'!$A$1:$J$2336,4,FALSE)</f>
        <v>No</v>
      </c>
      <c r="F236" s="11" t="str">
        <f>VLOOKUP(A236,'Medical Examinations'!$A$1:$J$2336,5,FALSE)</f>
        <v>Yes</v>
      </c>
      <c r="G236" s="11" t="str">
        <f>VLOOKUP(A236,'Medical Examinations'!$A$1:$J$2336,6,FALSE)</f>
        <v>No</v>
      </c>
      <c r="H236" s="11">
        <f>VLOOKUP(A236,'Medical Examinations'!$A$1:$J$2336,7,FALSE)</f>
        <v>1</v>
      </c>
      <c r="I236" s="11" t="str">
        <f>VLOOKUP(A236,'Medical Examinations'!$A$1:$J$2336,8,FALSE)</f>
        <v>Yes</v>
      </c>
      <c r="J236" s="11" t="str">
        <f>VLOOKUP(A236,'Medical Examinations'!$A$1:$J$2336,9,FALSE)</f>
        <v>OBESITY</v>
      </c>
      <c r="K236" s="11" t="str">
        <f>VLOOKUP(A236,'Medical Examinations'!$A$1:$J$2336,10,FALSE)</f>
        <v>PREDIABETES</v>
      </c>
      <c r="L236" t="str">
        <f>VLOOKUP(A236,'Hospitalisation Details'!$A$2:$M$2344,4,FALSE)</f>
        <v>9-10-2004</v>
      </c>
      <c r="M236">
        <f>VLOOKUP(A236,'Hospitalisation Details'!$A$2:$M$2344,10,FALSE)</f>
        <v>34617.839999999997</v>
      </c>
      <c r="N236" t="str">
        <f>VLOOKUP(A236,'Hospitalisation Details'!$A$2:$M$2344,11,FALSE)</f>
        <v>tier - 1</v>
      </c>
      <c r="O236" t="str">
        <f>VLOOKUP(A236,'Hospitalisation Details'!$A$2:$M$2344,12,FALSE)</f>
        <v>tier - 3</v>
      </c>
      <c r="P236" t="str">
        <f>VLOOKUP(A236,'Hospitalisation Details'!$A$2:$M$2344,13,FALSE)</f>
        <v>R1016</v>
      </c>
      <c r="Q236" s="11">
        <f>VLOOKUP(A236,'Hospitalisation Details'!$A$2:$M$2344,8,FALSE)</f>
        <v>18</v>
      </c>
    </row>
    <row r="237" spans="1:17" ht="15.75" x14ac:dyDescent="0.25">
      <c r="A237" s="1" t="s">
        <v>2136</v>
      </c>
      <c r="B237" t="str">
        <f>VLOOKUP(A237,'Customer Names'!$A$1:$B$2336,2,FALSE)</f>
        <v>Hufstader</v>
      </c>
      <c r="C237" s="11">
        <f>VLOOKUP(A237,'Medical Examinations'!$A$1:$B$2336,2,FALSE)</f>
        <v>31.92</v>
      </c>
      <c r="D237" s="11">
        <f>VLOOKUP(A237,'Medical Examinations'!$A$1:$C$2336,3,FALSE)</f>
        <v>5.33</v>
      </c>
      <c r="E237" s="11" t="str">
        <f>VLOOKUP(A237,'Medical Examinations'!$A$1:$J$2336,4,FALSE)</f>
        <v>Yes</v>
      </c>
      <c r="F237" s="11" t="str">
        <f>VLOOKUP(A237,'Medical Examinations'!$A$1:$J$2336,5,FALSE)</f>
        <v>No</v>
      </c>
      <c r="G237" s="11" t="str">
        <f>VLOOKUP(A237,'Medical Examinations'!$A$1:$J$2336,6,FALSE)</f>
        <v>No</v>
      </c>
      <c r="H237" s="11">
        <f>VLOOKUP(A237,'Medical Examinations'!$A$1:$J$2336,7,FALSE)</f>
        <v>0</v>
      </c>
      <c r="I237" s="11" t="str">
        <f>VLOOKUP(A237,'Medical Examinations'!$A$1:$J$2336,8,FALSE)</f>
        <v>Yes</v>
      </c>
      <c r="J237" s="11" t="str">
        <f>VLOOKUP(A237,'Medical Examinations'!$A$1:$J$2336,9,FALSE)</f>
        <v>OBESITY</v>
      </c>
      <c r="K237" s="11" t="str">
        <f>VLOOKUP(A237,'Medical Examinations'!$A$1:$J$2336,10,FALSE)</f>
        <v>NORMAL</v>
      </c>
      <c r="L237" t="str">
        <f>VLOOKUP(A237,'Hospitalisation Details'!$A$2:$M$2344,4,FALSE)</f>
        <v>25-11-1976</v>
      </c>
      <c r="M237">
        <f>VLOOKUP(A237,'Hospitalisation Details'!$A$2:$M$2344,10,FALSE)</f>
        <v>34543.39</v>
      </c>
      <c r="N237" t="str">
        <f>VLOOKUP(A237,'Hospitalisation Details'!$A$2:$M$2344,11,FALSE)</f>
        <v>tier - 2</v>
      </c>
      <c r="O237" t="str">
        <f>VLOOKUP(A237,'Hospitalisation Details'!$A$2:$M$2344,12,FALSE)</f>
        <v>tier - 3</v>
      </c>
      <c r="P237" t="str">
        <f>VLOOKUP(A237,'Hospitalisation Details'!$A$2:$M$2344,13,FALSE)</f>
        <v>R1011</v>
      </c>
      <c r="Q237" s="11">
        <f>VLOOKUP(A237,'Hospitalisation Details'!$A$2:$M$2344,8,FALSE)</f>
        <v>46</v>
      </c>
    </row>
    <row r="238" spans="1:17" ht="15.75" x14ac:dyDescent="0.25">
      <c r="A238" s="1" t="s">
        <v>2135</v>
      </c>
      <c r="B238" t="str">
        <f>VLOOKUP(A238,'Customer Names'!$A$1:$B$2336,2,FALSE)</f>
        <v>Doak</v>
      </c>
      <c r="C238" s="11">
        <f>VLOOKUP(A238,'Medical Examinations'!$A$1:$B$2336,2,FALSE)</f>
        <v>32.700000000000003</v>
      </c>
      <c r="D238" s="11">
        <f>VLOOKUP(A238,'Medical Examinations'!$A$1:$C$2336,3,FALSE)</f>
        <v>4.09</v>
      </c>
      <c r="E238" s="11" t="str">
        <f>VLOOKUP(A238,'Medical Examinations'!$A$1:$J$2336,4,FALSE)</f>
        <v>No</v>
      </c>
      <c r="F238" s="11" t="str">
        <f>VLOOKUP(A238,'Medical Examinations'!$A$1:$J$2336,5,FALSE)</f>
        <v>No</v>
      </c>
      <c r="G238" s="11" t="str">
        <f>VLOOKUP(A238,'Medical Examinations'!$A$1:$J$2336,6,FALSE)</f>
        <v>No</v>
      </c>
      <c r="H238" s="11">
        <f>VLOOKUP(A238,'Medical Examinations'!$A$1:$J$2336,7,FALSE)</f>
        <v>1</v>
      </c>
      <c r="I238" s="11" t="str">
        <f>VLOOKUP(A238,'Medical Examinations'!$A$1:$J$2336,8,FALSE)</f>
        <v>Yes</v>
      </c>
      <c r="J238" s="11" t="str">
        <f>VLOOKUP(A238,'Medical Examinations'!$A$1:$J$2336,9,FALSE)</f>
        <v>OBESITY</v>
      </c>
      <c r="K238" s="11" t="str">
        <f>VLOOKUP(A238,'Medical Examinations'!$A$1:$J$2336,10,FALSE)</f>
        <v>NORMAL</v>
      </c>
      <c r="L238" t="str">
        <f>VLOOKUP(A238,'Hospitalisation Details'!$A$2:$M$2344,4,FALSE)</f>
        <v>24-6-1998</v>
      </c>
      <c r="M238">
        <f>VLOOKUP(A238,'Hospitalisation Details'!$A$2:$M$2344,10,FALSE)</f>
        <v>34472.839999999997</v>
      </c>
      <c r="N238" t="str">
        <f>VLOOKUP(A238,'Hospitalisation Details'!$A$2:$M$2344,11,FALSE)</f>
        <v>tier - 1</v>
      </c>
      <c r="O238" t="str">
        <f>VLOOKUP(A238,'Hospitalisation Details'!$A$2:$M$2344,12,FALSE)</f>
        <v>tier - 3</v>
      </c>
      <c r="P238" t="str">
        <f>VLOOKUP(A238,'Hospitalisation Details'!$A$2:$M$2344,13,FALSE)</f>
        <v>R1011</v>
      </c>
      <c r="Q238" s="11">
        <f>VLOOKUP(A238,'Hospitalisation Details'!$A$2:$M$2344,8,FALSE)</f>
        <v>24</v>
      </c>
    </row>
    <row r="239" spans="1:17" ht="15.75" x14ac:dyDescent="0.25">
      <c r="A239" s="1" t="s">
        <v>2134</v>
      </c>
      <c r="B239" t="str">
        <f>VLOOKUP(A239,'Customer Names'!$A$1:$B$2336,2,FALSE)</f>
        <v>Noya</v>
      </c>
      <c r="C239" s="11">
        <f>VLOOKUP(A239,'Medical Examinations'!$A$1:$B$2336,2,FALSE)</f>
        <v>41.25</v>
      </c>
      <c r="D239" s="11">
        <f>VLOOKUP(A239,'Medical Examinations'!$A$1:$C$2336,3,FALSE)</f>
        <v>5.19</v>
      </c>
      <c r="E239" s="11" t="str">
        <f>VLOOKUP(A239,'Medical Examinations'!$A$1:$J$2336,4,FALSE)</f>
        <v>No</v>
      </c>
      <c r="F239" s="11" t="str">
        <f>VLOOKUP(A239,'Medical Examinations'!$A$1:$J$2336,5,FALSE)</f>
        <v>No</v>
      </c>
      <c r="G239" s="11" t="str">
        <f>VLOOKUP(A239,'Medical Examinations'!$A$1:$J$2336,6,FALSE)</f>
        <v>No</v>
      </c>
      <c r="H239" s="11">
        <f>VLOOKUP(A239,'Medical Examinations'!$A$1:$J$2336,7,FALSE)</f>
        <v>0</v>
      </c>
      <c r="I239" s="11" t="str">
        <f>VLOOKUP(A239,'Medical Examinations'!$A$1:$J$2336,8,FALSE)</f>
        <v>Yes</v>
      </c>
      <c r="J239" s="11" t="str">
        <f>VLOOKUP(A239,'Medical Examinations'!$A$1:$J$2336,9,FALSE)</f>
        <v>OBESITY</v>
      </c>
      <c r="K239" s="11" t="str">
        <f>VLOOKUP(A239,'Medical Examinations'!$A$1:$J$2336,10,FALSE)</f>
        <v>NORMAL</v>
      </c>
      <c r="L239" t="str">
        <f>VLOOKUP(A239,'Hospitalisation Details'!$A$2:$M$2344,4,FALSE)</f>
        <v>24-9-1990</v>
      </c>
      <c r="M239">
        <f>VLOOKUP(A239,'Hospitalisation Details'!$A$2:$M$2344,10,FALSE)</f>
        <v>34456.269999999997</v>
      </c>
      <c r="N239" t="str">
        <f>VLOOKUP(A239,'Hospitalisation Details'!$A$2:$M$2344,11,FALSE)</f>
        <v>tier - 1</v>
      </c>
      <c r="O239" t="str">
        <f>VLOOKUP(A239,'Hospitalisation Details'!$A$2:$M$2344,12,FALSE)</f>
        <v>tier - 2</v>
      </c>
      <c r="P239" t="str">
        <f>VLOOKUP(A239,'Hospitalisation Details'!$A$2:$M$2344,13,FALSE)</f>
        <v>R1011</v>
      </c>
      <c r="Q239" s="11">
        <f>VLOOKUP(A239,'Hospitalisation Details'!$A$2:$M$2344,8,FALSE)</f>
        <v>32</v>
      </c>
    </row>
    <row r="240" spans="1:17" ht="15.75" x14ac:dyDescent="0.25">
      <c r="A240" s="1" t="s">
        <v>2133</v>
      </c>
      <c r="B240" t="str">
        <f>VLOOKUP(A240,'Customer Names'!$A$1:$B$2336,2,FALSE)</f>
        <v>Heninger</v>
      </c>
      <c r="C240" s="11">
        <f>VLOOKUP(A240,'Medical Examinations'!$A$1:$B$2336,2,FALSE)</f>
        <v>33.11</v>
      </c>
      <c r="D240" s="11">
        <f>VLOOKUP(A240,'Medical Examinations'!$A$1:$C$2336,3,FALSE)</f>
        <v>4.12</v>
      </c>
      <c r="E240" s="11" t="str">
        <f>VLOOKUP(A240,'Medical Examinations'!$A$1:$J$2336,4,FALSE)</f>
        <v>No</v>
      </c>
      <c r="F240" s="11" t="str">
        <f>VLOOKUP(A240,'Medical Examinations'!$A$1:$J$2336,5,FALSE)</f>
        <v>No</v>
      </c>
      <c r="G240" s="11" t="str">
        <f>VLOOKUP(A240,'Medical Examinations'!$A$1:$J$2336,6,FALSE)</f>
        <v>Yes</v>
      </c>
      <c r="H240" s="11">
        <f>VLOOKUP(A240,'Medical Examinations'!$A$1:$J$2336,7,FALSE)</f>
        <v>1</v>
      </c>
      <c r="I240" s="11" t="str">
        <f>VLOOKUP(A240,'Medical Examinations'!$A$1:$J$2336,8,FALSE)</f>
        <v>Yes</v>
      </c>
      <c r="J240" s="11" t="str">
        <f>VLOOKUP(A240,'Medical Examinations'!$A$1:$J$2336,9,FALSE)</f>
        <v>OBESITY</v>
      </c>
      <c r="K240" s="11" t="str">
        <f>VLOOKUP(A240,'Medical Examinations'!$A$1:$J$2336,10,FALSE)</f>
        <v>NORMAL</v>
      </c>
      <c r="L240" t="str">
        <f>VLOOKUP(A240,'Hospitalisation Details'!$A$2:$M$2344,4,FALSE)</f>
        <v>5-10-2003</v>
      </c>
      <c r="M240">
        <f>VLOOKUP(A240,'Hospitalisation Details'!$A$2:$M$2344,10,FALSE)</f>
        <v>34439.86</v>
      </c>
      <c r="N240" t="str">
        <f>VLOOKUP(A240,'Hospitalisation Details'!$A$2:$M$2344,11,FALSE)</f>
        <v>tier - 2</v>
      </c>
      <c r="O240" t="str">
        <f>VLOOKUP(A240,'Hospitalisation Details'!$A$2:$M$2344,12,FALSE)</f>
        <v>tier - 1</v>
      </c>
      <c r="P240" t="str">
        <f>VLOOKUP(A240,'Hospitalisation Details'!$A$2:$M$2344,13,FALSE)</f>
        <v>R1013</v>
      </c>
      <c r="Q240" s="11">
        <f>VLOOKUP(A240,'Hospitalisation Details'!$A$2:$M$2344,8,FALSE)</f>
        <v>19</v>
      </c>
    </row>
    <row r="241" spans="1:17" ht="15.75" x14ac:dyDescent="0.25">
      <c r="A241" s="1" t="s">
        <v>2132</v>
      </c>
      <c r="B241" t="str">
        <f>VLOOKUP(A241,'Customer Names'!$A$1:$B$2336,2,FALSE)</f>
        <v>Richardson</v>
      </c>
      <c r="C241" s="11">
        <f>VLOOKUP(A241,'Medical Examinations'!$A$1:$B$2336,2,FALSE)</f>
        <v>36.159999999999997</v>
      </c>
      <c r="D241" s="11">
        <f>VLOOKUP(A241,'Medical Examinations'!$A$1:$C$2336,3,FALSE)</f>
        <v>5.0999999999999996</v>
      </c>
      <c r="E241" s="11" t="str">
        <f>VLOOKUP(A241,'Medical Examinations'!$A$1:$J$2336,4,FALSE)</f>
        <v>No</v>
      </c>
      <c r="F241" s="11" t="str">
        <f>VLOOKUP(A241,'Medical Examinations'!$A$1:$J$2336,5,FALSE)</f>
        <v>No</v>
      </c>
      <c r="G241" s="11" t="str">
        <f>VLOOKUP(A241,'Medical Examinations'!$A$1:$J$2336,6,FALSE)</f>
        <v>No</v>
      </c>
      <c r="H241" s="11">
        <f>VLOOKUP(A241,'Medical Examinations'!$A$1:$J$2336,7,FALSE)</f>
        <v>1</v>
      </c>
      <c r="I241" s="11" t="str">
        <f>VLOOKUP(A241,'Medical Examinations'!$A$1:$J$2336,8,FALSE)</f>
        <v>Yes</v>
      </c>
      <c r="J241" s="11" t="str">
        <f>VLOOKUP(A241,'Medical Examinations'!$A$1:$J$2336,9,FALSE)</f>
        <v>OBESITY</v>
      </c>
      <c r="K241" s="11" t="str">
        <f>VLOOKUP(A241,'Medical Examinations'!$A$1:$J$2336,10,FALSE)</f>
        <v>NORMAL</v>
      </c>
      <c r="L241" t="str">
        <f>VLOOKUP(A241,'Hospitalisation Details'!$A$2:$M$2344,4,FALSE)</f>
        <v>1-10-1984</v>
      </c>
      <c r="M241">
        <f>VLOOKUP(A241,'Hospitalisation Details'!$A$2:$M$2344,10,FALSE)</f>
        <v>34402.22</v>
      </c>
      <c r="N241" t="str">
        <f>VLOOKUP(A241,'Hospitalisation Details'!$A$2:$M$2344,11,FALSE)</f>
        <v>tier - 2</v>
      </c>
      <c r="O241" t="str">
        <f>VLOOKUP(A241,'Hospitalisation Details'!$A$2:$M$2344,12,FALSE)</f>
        <v>tier - 3</v>
      </c>
      <c r="P241" t="str">
        <f>VLOOKUP(A241,'Hospitalisation Details'!$A$2:$M$2344,13,FALSE)</f>
        <v>R1011</v>
      </c>
      <c r="Q241" s="11">
        <f>VLOOKUP(A241,'Hospitalisation Details'!$A$2:$M$2344,8,FALSE)</f>
        <v>38</v>
      </c>
    </row>
    <row r="242" spans="1:17" ht="15.75" x14ac:dyDescent="0.25">
      <c r="A242" s="1" t="s">
        <v>2131</v>
      </c>
      <c r="B242" t="str">
        <f>VLOOKUP(A242,'Customer Names'!$A$1:$B$2336,2,FALSE)</f>
        <v>Deucher</v>
      </c>
      <c r="C242" s="11">
        <f>VLOOKUP(A242,'Medical Examinations'!$A$1:$B$2336,2,FALSE)</f>
        <v>33.72</v>
      </c>
      <c r="D242" s="11">
        <f>VLOOKUP(A242,'Medical Examinations'!$A$1:$C$2336,3,FALSE)</f>
        <v>6.21</v>
      </c>
      <c r="E242" s="11" t="str">
        <f>VLOOKUP(A242,'Medical Examinations'!$A$1:$J$2336,4,FALSE)</f>
        <v>Yes</v>
      </c>
      <c r="F242" s="11" t="str">
        <f>VLOOKUP(A242,'Medical Examinations'!$A$1:$J$2336,5,FALSE)</f>
        <v>No</v>
      </c>
      <c r="G242" s="11" t="str">
        <f>VLOOKUP(A242,'Medical Examinations'!$A$1:$J$2336,6,FALSE)</f>
        <v>Yes</v>
      </c>
      <c r="H242" s="11">
        <f>VLOOKUP(A242,'Medical Examinations'!$A$1:$J$2336,7,FALSE)</f>
        <v>1</v>
      </c>
      <c r="I242" s="11" t="str">
        <f>VLOOKUP(A242,'Medical Examinations'!$A$1:$J$2336,8,FALSE)</f>
        <v>Yes</v>
      </c>
      <c r="J242" s="11" t="str">
        <f>VLOOKUP(A242,'Medical Examinations'!$A$1:$J$2336,9,FALSE)</f>
        <v>OBESITY</v>
      </c>
      <c r="K242" s="11" t="str">
        <f>VLOOKUP(A242,'Medical Examinations'!$A$1:$J$2336,10,FALSE)</f>
        <v>PREDIABETES</v>
      </c>
      <c r="L242" t="str">
        <f>VLOOKUP(A242,'Hospitalisation Details'!$A$2:$M$2344,4,FALSE)</f>
        <v>2-10-1983</v>
      </c>
      <c r="M242">
        <f>VLOOKUP(A242,'Hospitalisation Details'!$A$2:$M$2344,10,FALSE)</f>
        <v>34307.22</v>
      </c>
      <c r="N242" t="str">
        <f>VLOOKUP(A242,'Hospitalisation Details'!$A$2:$M$2344,11,FALSE)</f>
        <v>tier - 2</v>
      </c>
      <c r="O242" t="str">
        <f>VLOOKUP(A242,'Hospitalisation Details'!$A$2:$M$2344,12,FALSE)</f>
        <v>tier - 2</v>
      </c>
      <c r="P242" t="str">
        <f>VLOOKUP(A242,'Hospitalisation Details'!$A$2:$M$2344,13,FALSE)</f>
        <v>R1012</v>
      </c>
      <c r="Q242" s="11">
        <f>VLOOKUP(A242,'Hospitalisation Details'!$A$2:$M$2344,8,FALSE)</f>
        <v>39</v>
      </c>
    </row>
    <row r="243" spans="1:17" ht="15.75" x14ac:dyDescent="0.25">
      <c r="A243" s="1" t="s">
        <v>2129</v>
      </c>
      <c r="B243" t="str">
        <f>VLOOKUP(A243,'Customer Names'!$A$1:$B$2336,2,FALSE)</f>
        <v>Wilson</v>
      </c>
      <c r="C243" s="11">
        <f>VLOOKUP(A243,'Medical Examinations'!$A$1:$B$2336,2,FALSE)</f>
        <v>37.74</v>
      </c>
      <c r="D243" s="11">
        <f>VLOOKUP(A243,'Medical Examinations'!$A$1:$C$2336,3,FALSE)</f>
        <v>9.5299999999999994</v>
      </c>
      <c r="E243" s="11" t="str">
        <f>VLOOKUP(A243,'Medical Examinations'!$A$1:$J$2336,4,FALSE)</f>
        <v>Yes</v>
      </c>
      <c r="F243" s="11" t="str">
        <f>VLOOKUP(A243,'Medical Examinations'!$A$1:$J$2336,5,FALSE)</f>
        <v>No</v>
      </c>
      <c r="G243" s="11" t="str">
        <f>VLOOKUP(A243,'Medical Examinations'!$A$1:$J$2336,6,FALSE)</f>
        <v>No</v>
      </c>
      <c r="H243" s="11">
        <f>VLOOKUP(A243,'Medical Examinations'!$A$1:$J$2336,7,FALSE)</f>
        <v>1</v>
      </c>
      <c r="I243" s="11" t="str">
        <f>VLOOKUP(A243,'Medical Examinations'!$A$1:$J$2336,8,FALSE)</f>
        <v>Yes</v>
      </c>
      <c r="J243" s="11" t="str">
        <f>VLOOKUP(A243,'Medical Examinations'!$A$1:$J$2336,9,FALSE)</f>
        <v>OBESITY</v>
      </c>
      <c r="K243" s="11" t="str">
        <f>VLOOKUP(A243,'Medical Examinations'!$A$1:$J$2336,10,FALSE)</f>
        <v>DIABETES</v>
      </c>
      <c r="L243" t="str">
        <f>VLOOKUP(A243,'Hospitalisation Details'!$A$2:$M$2344,4,FALSE)</f>
        <v>11-10-1986</v>
      </c>
      <c r="M243">
        <f>VLOOKUP(A243,'Hospitalisation Details'!$A$2:$M$2344,10,FALSE)</f>
        <v>34293.120000000003</v>
      </c>
      <c r="N243" t="str">
        <f>VLOOKUP(A243,'Hospitalisation Details'!$A$2:$M$2344,11,FALSE)</f>
        <v>tier - 1</v>
      </c>
      <c r="O243" t="str">
        <f>VLOOKUP(A243,'Hospitalisation Details'!$A$2:$M$2344,12,FALSE)</f>
        <v>tier - 2</v>
      </c>
      <c r="P243" t="str">
        <f>VLOOKUP(A243,'Hospitalisation Details'!$A$2:$M$2344,13,FALSE)</f>
        <v>R1011</v>
      </c>
      <c r="Q243" s="11">
        <f>VLOOKUP(A243,'Hospitalisation Details'!$A$2:$M$2344,8,FALSE)</f>
        <v>36</v>
      </c>
    </row>
    <row r="244" spans="1:17" ht="15.75" x14ac:dyDescent="0.25">
      <c r="A244" s="1" t="s">
        <v>2128</v>
      </c>
      <c r="B244" t="str">
        <f>VLOOKUP(A244,'Customer Names'!$A$1:$B$2336,2,FALSE)</f>
        <v>Hall</v>
      </c>
      <c r="C244" s="11">
        <f>VLOOKUP(A244,'Medical Examinations'!$A$1:$B$2336,2,FALSE)</f>
        <v>48.75</v>
      </c>
      <c r="D244" s="11">
        <f>VLOOKUP(A244,'Medical Examinations'!$A$1:$C$2336,3,FALSE)</f>
        <v>4.6399999999999997</v>
      </c>
      <c r="E244" s="11" t="str">
        <f>VLOOKUP(A244,'Medical Examinations'!$A$1:$J$2336,4,FALSE)</f>
        <v>Yes</v>
      </c>
      <c r="F244" s="11" t="str">
        <f>VLOOKUP(A244,'Medical Examinations'!$A$1:$J$2336,5,FALSE)</f>
        <v>No</v>
      </c>
      <c r="G244" s="11" t="str">
        <f>VLOOKUP(A244,'Medical Examinations'!$A$1:$J$2336,6,FALSE)</f>
        <v>No</v>
      </c>
      <c r="H244" s="11">
        <f>VLOOKUP(A244,'Medical Examinations'!$A$1:$J$2336,7,FALSE)</f>
        <v>1</v>
      </c>
      <c r="I244" s="11" t="str">
        <f>VLOOKUP(A244,'Medical Examinations'!$A$1:$J$2336,8,FALSE)</f>
        <v>Yes</v>
      </c>
      <c r="J244" s="11" t="str">
        <f>VLOOKUP(A244,'Medical Examinations'!$A$1:$J$2336,9,FALSE)</f>
        <v>OBESITY</v>
      </c>
      <c r="K244" s="11" t="str">
        <f>VLOOKUP(A244,'Medical Examinations'!$A$1:$J$2336,10,FALSE)</f>
        <v>NORMAL</v>
      </c>
      <c r="L244" t="str">
        <f>VLOOKUP(A244,'Hospitalisation Details'!$A$2:$M$2344,4,FALSE)</f>
        <v>30-10-1995</v>
      </c>
      <c r="M244">
        <f>VLOOKUP(A244,'Hospitalisation Details'!$A$2:$M$2344,10,FALSE)</f>
        <v>34289.43</v>
      </c>
      <c r="N244" t="str">
        <f>VLOOKUP(A244,'Hospitalisation Details'!$A$2:$M$2344,11,FALSE)</f>
        <v>tier - 1</v>
      </c>
      <c r="O244" t="str">
        <f>VLOOKUP(A244,'Hospitalisation Details'!$A$2:$M$2344,12,FALSE)</f>
        <v>tier - 1</v>
      </c>
      <c r="P244" t="str">
        <f>VLOOKUP(A244,'Hospitalisation Details'!$A$2:$M$2344,13,FALSE)</f>
        <v>R1011</v>
      </c>
      <c r="Q244" s="11">
        <f>VLOOKUP(A244,'Hospitalisation Details'!$A$2:$M$2344,8,FALSE)</f>
        <v>27</v>
      </c>
    </row>
    <row r="245" spans="1:17" ht="15.75" x14ac:dyDescent="0.25">
      <c r="A245" s="1" t="s">
        <v>2127</v>
      </c>
      <c r="B245" t="str">
        <f>VLOOKUP(A245,'Customer Names'!$A$1:$B$2336,2,FALSE)</f>
        <v>Reed</v>
      </c>
      <c r="C245" s="11">
        <f>VLOOKUP(A245,'Medical Examinations'!$A$1:$B$2336,2,FALSE)</f>
        <v>31.065000000000001</v>
      </c>
      <c r="D245" s="11">
        <f>VLOOKUP(A245,'Medical Examinations'!$A$1:$C$2336,3,FALSE)</f>
        <v>5.05</v>
      </c>
      <c r="E245" s="11" t="str">
        <f>VLOOKUP(A245,'Medical Examinations'!$A$1:$J$2336,4,FALSE)</f>
        <v>No</v>
      </c>
      <c r="F245" s="11" t="str">
        <f>VLOOKUP(A245,'Medical Examinations'!$A$1:$J$2336,5,FALSE)</f>
        <v>No</v>
      </c>
      <c r="G245" s="11" t="str">
        <f>VLOOKUP(A245,'Medical Examinations'!$A$1:$J$2336,6,FALSE)</f>
        <v>No</v>
      </c>
      <c r="H245" s="11">
        <f>VLOOKUP(A245,'Medical Examinations'!$A$1:$J$2336,7,FALSE)</f>
        <v>1</v>
      </c>
      <c r="I245" s="11" t="str">
        <f>VLOOKUP(A245,'Medical Examinations'!$A$1:$J$2336,8,FALSE)</f>
        <v>Yes</v>
      </c>
      <c r="J245" s="11" t="str">
        <f>VLOOKUP(A245,'Medical Examinations'!$A$1:$J$2336,9,FALSE)</f>
        <v>OBESITY</v>
      </c>
      <c r="K245" s="11" t="str">
        <f>VLOOKUP(A245,'Medical Examinations'!$A$1:$J$2336,10,FALSE)</f>
        <v>NORMAL</v>
      </c>
      <c r="L245" t="str">
        <f>VLOOKUP(A245,'Hospitalisation Details'!$A$2:$M$2344,4,FALSE)</f>
        <v>11-6-1998</v>
      </c>
      <c r="M245">
        <f>VLOOKUP(A245,'Hospitalisation Details'!$A$2:$M$2344,10,FALSE)</f>
        <v>34254.050000000003</v>
      </c>
      <c r="N245" t="str">
        <f>VLOOKUP(A245,'Hospitalisation Details'!$A$2:$M$2344,11,FALSE)</f>
        <v>tier - 1</v>
      </c>
      <c r="O245" t="str">
        <f>VLOOKUP(A245,'Hospitalisation Details'!$A$2:$M$2344,12,FALSE)</f>
        <v>tier - 3</v>
      </c>
      <c r="P245" t="str">
        <f>VLOOKUP(A245,'Hospitalisation Details'!$A$2:$M$2344,13,FALSE)</f>
        <v>R1019</v>
      </c>
      <c r="Q245" s="11">
        <f>VLOOKUP(A245,'Hospitalisation Details'!$A$2:$M$2344,8,FALSE)</f>
        <v>24</v>
      </c>
    </row>
    <row r="246" spans="1:17" ht="15.75" x14ac:dyDescent="0.25">
      <c r="A246" s="1" t="s">
        <v>2126</v>
      </c>
      <c r="B246" t="str">
        <f>VLOOKUP(A246,'Customer Names'!$A$1:$B$2336,2,FALSE)</f>
        <v>Frome</v>
      </c>
      <c r="C246" s="11">
        <f>VLOOKUP(A246,'Medical Examinations'!$A$1:$B$2336,2,FALSE)</f>
        <v>23.55</v>
      </c>
      <c r="D246" s="11">
        <f>VLOOKUP(A246,'Medical Examinations'!$A$1:$C$2336,3,FALSE)</f>
        <v>10.38</v>
      </c>
      <c r="E246" s="11" t="str">
        <f>VLOOKUP(A246,'Medical Examinations'!$A$1:$J$2336,4,FALSE)</f>
        <v>No</v>
      </c>
      <c r="F246" s="11" t="str">
        <f>VLOOKUP(A246,'Medical Examinations'!$A$1:$J$2336,5,FALSE)</f>
        <v>No</v>
      </c>
      <c r="G246" s="11" t="str">
        <f>VLOOKUP(A246,'Medical Examinations'!$A$1:$J$2336,6,FALSE)</f>
        <v>No</v>
      </c>
      <c r="H246" s="11">
        <f>VLOOKUP(A246,'Medical Examinations'!$A$1:$J$2336,7,FALSE)</f>
        <v>0</v>
      </c>
      <c r="I246" s="11" t="str">
        <f>VLOOKUP(A246,'Medical Examinations'!$A$1:$J$2336,8,FALSE)</f>
        <v>Yes</v>
      </c>
      <c r="J246" s="11" t="str">
        <f>VLOOKUP(A246,'Medical Examinations'!$A$1:$J$2336,9,FALSE)</f>
        <v>NORMALWEIGHT</v>
      </c>
      <c r="K246" s="11" t="str">
        <f>VLOOKUP(A246,'Medical Examinations'!$A$1:$J$2336,10,FALSE)</f>
        <v>DIABETES</v>
      </c>
      <c r="L246" t="str">
        <f>VLOOKUP(A246,'Hospitalisation Details'!$A$2:$M$2344,4,FALSE)</f>
        <v>5-7-1962</v>
      </c>
      <c r="M246">
        <f>VLOOKUP(A246,'Hospitalisation Details'!$A$2:$M$2344,10,FALSE)</f>
        <v>34218.019999999997</v>
      </c>
      <c r="N246" t="str">
        <f>VLOOKUP(A246,'Hospitalisation Details'!$A$2:$M$2344,11,FALSE)</f>
        <v>tier - 1</v>
      </c>
      <c r="O246" t="str">
        <f>VLOOKUP(A246,'Hospitalisation Details'!$A$2:$M$2344,12,FALSE)</f>
        <v>tier - 1</v>
      </c>
      <c r="P246" t="str">
        <f>VLOOKUP(A246,'Hospitalisation Details'!$A$2:$M$2344,13,FALSE)</f>
        <v>R1011</v>
      </c>
      <c r="Q246" s="11">
        <f>VLOOKUP(A246,'Hospitalisation Details'!$A$2:$M$2344,8,FALSE)</f>
        <v>60</v>
      </c>
    </row>
    <row r="247" spans="1:17" ht="15.75" x14ac:dyDescent="0.25">
      <c r="A247" s="1" t="s">
        <v>2125</v>
      </c>
      <c r="B247" t="str">
        <f>VLOOKUP(A247,'Customer Names'!$A$1:$B$2336,2,FALSE)</f>
        <v>Creasy</v>
      </c>
      <c r="C247" s="11">
        <f>VLOOKUP(A247,'Medical Examinations'!$A$1:$B$2336,2,FALSE)</f>
        <v>30.18</v>
      </c>
      <c r="D247" s="11">
        <f>VLOOKUP(A247,'Medical Examinations'!$A$1:$C$2336,3,FALSE)</f>
        <v>8.31</v>
      </c>
      <c r="E247" s="11" t="str">
        <f>VLOOKUP(A247,'Medical Examinations'!$A$1:$J$2336,4,FALSE)</f>
        <v>Yes</v>
      </c>
      <c r="F247" s="11" t="str">
        <f>VLOOKUP(A247,'Medical Examinations'!$A$1:$J$2336,5,FALSE)</f>
        <v>No</v>
      </c>
      <c r="G247" s="11" t="str">
        <f>VLOOKUP(A247,'Medical Examinations'!$A$1:$J$2336,6,FALSE)</f>
        <v>No</v>
      </c>
      <c r="H247" s="11">
        <f>VLOOKUP(A247,'Medical Examinations'!$A$1:$J$2336,7,FALSE)</f>
        <v>1</v>
      </c>
      <c r="I247" s="11" t="str">
        <f>VLOOKUP(A247,'Medical Examinations'!$A$1:$J$2336,8,FALSE)</f>
        <v>Yes</v>
      </c>
      <c r="J247" s="11" t="str">
        <f>VLOOKUP(A247,'Medical Examinations'!$A$1:$J$2336,9,FALSE)</f>
        <v>OBESITY</v>
      </c>
      <c r="K247" s="11" t="str">
        <f>VLOOKUP(A247,'Medical Examinations'!$A$1:$J$2336,10,FALSE)</f>
        <v>DIABETES</v>
      </c>
      <c r="L247" t="str">
        <f>VLOOKUP(A247,'Hospitalisation Details'!$A$2:$M$2344,4,FALSE)</f>
        <v>21-7-1975</v>
      </c>
      <c r="M247">
        <f>VLOOKUP(A247,'Hospitalisation Details'!$A$2:$M$2344,10,FALSE)</f>
        <v>34210.33</v>
      </c>
      <c r="N247" t="str">
        <f>VLOOKUP(A247,'Hospitalisation Details'!$A$2:$M$2344,11,FALSE)</f>
        <v>tier - 2</v>
      </c>
      <c r="O247" t="str">
        <f>VLOOKUP(A247,'Hospitalisation Details'!$A$2:$M$2344,12,FALSE)</f>
        <v>tier - 1</v>
      </c>
      <c r="P247" t="str">
        <f>VLOOKUP(A247,'Hospitalisation Details'!$A$2:$M$2344,13,FALSE)</f>
        <v>R1012</v>
      </c>
      <c r="Q247" s="11">
        <f>VLOOKUP(A247,'Hospitalisation Details'!$A$2:$M$2344,8,FALSE)</f>
        <v>47</v>
      </c>
    </row>
    <row r="248" spans="1:17" ht="15.75" x14ac:dyDescent="0.25">
      <c r="A248" s="1" t="s">
        <v>2124</v>
      </c>
      <c r="B248" t="str">
        <f>VLOOKUP(A248,'Customer Names'!$A$1:$B$2336,2,FALSE)</f>
        <v>Latimer</v>
      </c>
      <c r="C248" s="11">
        <f>VLOOKUP(A248,'Medical Examinations'!$A$1:$B$2336,2,FALSE)</f>
        <v>29.94</v>
      </c>
      <c r="D248" s="11">
        <f>VLOOKUP(A248,'Medical Examinations'!$A$1:$C$2336,3,FALSE)</f>
        <v>7.59</v>
      </c>
      <c r="E248" s="11" t="str">
        <f>VLOOKUP(A248,'Medical Examinations'!$A$1:$J$2336,4,FALSE)</f>
        <v>No</v>
      </c>
      <c r="F248" s="11" t="str">
        <f>VLOOKUP(A248,'Medical Examinations'!$A$1:$J$2336,5,FALSE)</f>
        <v>No</v>
      </c>
      <c r="G248" s="11" t="str">
        <f>VLOOKUP(A248,'Medical Examinations'!$A$1:$J$2336,6,FALSE)</f>
        <v>No</v>
      </c>
      <c r="H248" s="11">
        <f>VLOOKUP(A248,'Medical Examinations'!$A$1:$J$2336,7,FALSE)</f>
        <v>0</v>
      </c>
      <c r="I248" s="11" t="str">
        <f>VLOOKUP(A248,'Medical Examinations'!$A$1:$J$2336,8,FALSE)</f>
        <v>Yes</v>
      </c>
      <c r="J248" s="11" t="str">
        <f>VLOOKUP(A248,'Medical Examinations'!$A$1:$J$2336,9,FALSE)</f>
        <v>OVERWEIGHT</v>
      </c>
      <c r="K248" s="11" t="str">
        <f>VLOOKUP(A248,'Medical Examinations'!$A$1:$J$2336,10,FALSE)</f>
        <v>DIABETES</v>
      </c>
      <c r="L248" t="str">
        <f>VLOOKUP(A248,'Hospitalisation Details'!$A$2:$M$2344,4,FALSE)</f>
        <v>25-8-1971</v>
      </c>
      <c r="M248">
        <f>VLOOKUP(A248,'Hospitalisation Details'!$A$2:$M$2344,10,FALSE)</f>
        <v>34205.07</v>
      </c>
      <c r="N248" t="str">
        <f>VLOOKUP(A248,'Hospitalisation Details'!$A$2:$M$2344,11,FALSE)</f>
        <v>tier - 2</v>
      </c>
      <c r="O248" t="str">
        <f>VLOOKUP(A248,'Hospitalisation Details'!$A$2:$M$2344,12,FALSE)</f>
        <v>tier - 2</v>
      </c>
      <c r="P248" t="str">
        <f>VLOOKUP(A248,'Hospitalisation Details'!$A$2:$M$2344,13,FALSE)</f>
        <v>R1011</v>
      </c>
      <c r="Q248" s="11">
        <f>VLOOKUP(A248,'Hospitalisation Details'!$A$2:$M$2344,8,FALSE)</f>
        <v>51</v>
      </c>
    </row>
    <row r="249" spans="1:17" ht="15.75" x14ac:dyDescent="0.25">
      <c r="A249" s="1" t="s">
        <v>2123</v>
      </c>
      <c r="B249" t="str">
        <f>VLOOKUP(A249,'Customer Names'!$A$1:$B$2336,2,FALSE)</f>
        <v>Wei</v>
      </c>
      <c r="C249" s="11">
        <f>VLOOKUP(A249,'Medical Examinations'!$A$1:$B$2336,2,FALSE)</f>
        <v>31.4</v>
      </c>
      <c r="D249" s="11">
        <f>VLOOKUP(A249,'Medical Examinations'!$A$1:$C$2336,3,FALSE)</f>
        <v>5.49</v>
      </c>
      <c r="E249" s="11" t="str">
        <f>VLOOKUP(A249,'Medical Examinations'!$A$1:$J$2336,4,FALSE)</f>
        <v>No</v>
      </c>
      <c r="F249" s="11" t="str">
        <f>VLOOKUP(A249,'Medical Examinations'!$A$1:$J$2336,5,FALSE)</f>
        <v>No</v>
      </c>
      <c r="G249" s="11" t="str">
        <f>VLOOKUP(A249,'Medical Examinations'!$A$1:$J$2336,6,FALSE)</f>
        <v>No</v>
      </c>
      <c r="H249" s="11">
        <f>VLOOKUP(A249,'Medical Examinations'!$A$1:$J$2336,7,FALSE)</f>
        <v>0</v>
      </c>
      <c r="I249" s="11" t="str">
        <f>VLOOKUP(A249,'Medical Examinations'!$A$1:$J$2336,8,FALSE)</f>
        <v>Yes</v>
      </c>
      <c r="J249" s="11" t="str">
        <f>VLOOKUP(A249,'Medical Examinations'!$A$1:$J$2336,9,FALSE)</f>
        <v>OBESITY</v>
      </c>
      <c r="K249" s="11" t="str">
        <f>VLOOKUP(A249,'Medical Examinations'!$A$1:$J$2336,10,FALSE)</f>
        <v>NORMAL</v>
      </c>
      <c r="L249" t="str">
        <f>VLOOKUP(A249,'Hospitalisation Details'!$A$2:$M$2344,4,FALSE)</f>
        <v>6-11-1999</v>
      </c>
      <c r="M249">
        <f>VLOOKUP(A249,'Hospitalisation Details'!$A$2:$M$2344,10,FALSE)</f>
        <v>34166.269999999997</v>
      </c>
      <c r="N249" t="str">
        <f>VLOOKUP(A249,'Hospitalisation Details'!$A$2:$M$2344,11,FALSE)</f>
        <v>tier - 2</v>
      </c>
      <c r="O249" t="str">
        <f>VLOOKUP(A249,'Hospitalisation Details'!$A$2:$M$2344,12,FALSE)</f>
        <v>tier - 3</v>
      </c>
      <c r="P249" t="str">
        <f>VLOOKUP(A249,'Hospitalisation Details'!$A$2:$M$2344,13,FALSE)</f>
        <v>R1011</v>
      </c>
      <c r="Q249" s="11">
        <f>VLOOKUP(A249,'Hospitalisation Details'!$A$2:$M$2344,8,FALSE)</f>
        <v>23</v>
      </c>
    </row>
    <row r="250" spans="1:17" ht="15.75" x14ac:dyDescent="0.25">
      <c r="A250" s="1" t="s">
        <v>2122</v>
      </c>
      <c r="B250" t="str">
        <f>VLOOKUP(A250,'Customer Names'!$A$1:$B$2336,2,FALSE)</f>
        <v>Hayes</v>
      </c>
      <c r="C250" s="11">
        <f>VLOOKUP(A250,'Medical Examinations'!$A$1:$B$2336,2,FALSE)</f>
        <v>53.06</v>
      </c>
      <c r="D250" s="11">
        <f>VLOOKUP(A250,'Medical Examinations'!$A$1:$C$2336,3,FALSE)</f>
        <v>11.68</v>
      </c>
      <c r="E250" s="11" t="str">
        <f>VLOOKUP(A250,'Medical Examinations'!$A$1:$J$2336,4,FALSE)</f>
        <v>No</v>
      </c>
      <c r="F250" s="11" t="str">
        <f>VLOOKUP(A250,'Medical Examinations'!$A$1:$J$2336,5,FALSE)</f>
        <v>No</v>
      </c>
      <c r="G250" s="11" t="str">
        <f>VLOOKUP(A250,'Medical Examinations'!$A$1:$J$2336,6,FALSE)</f>
        <v>No</v>
      </c>
      <c r="H250" s="11">
        <f>VLOOKUP(A250,'Medical Examinations'!$A$1:$J$2336,7,FALSE)</f>
        <v>0</v>
      </c>
      <c r="I250" s="11" t="str">
        <f>VLOOKUP(A250,'Medical Examinations'!$A$1:$J$2336,8,FALSE)</f>
        <v>Yes</v>
      </c>
      <c r="J250" s="11" t="str">
        <f>VLOOKUP(A250,'Medical Examinations'!$A$1:$J$2336,9,FALSE)</f>
        <v>OBESITY</v>
      </c>
      <c r="K250" s="11" t="str">
        <f>VLOOKUP(A250,'Medical Examinations'!$A$1:$J$2336,10,FALSE)</f>
        <v>DIABETES</v>
      </c>
      <c r="L250" t="str">
        <f>VLOOKUP(A250,'Hospitalisation Details'!$A$2:$M$2344,4,FALSE)</f>
        <v>26-12-2002</v>
      </c>
      <c r="M250">
        <f>VLOOKUP(A250,'Hospitalisation Details'!$A$2:$M$2344,10,FALSE)</f>
        <v>34084.68</v>
      </c>
      <c r="N250" t="str">
        <f>VLOOKUP(A250,'Hospitalisation Details'!$A$2:$M$2344,11,FALSE)</f>
        <v>tier - 2</v>
      </c>
      <c r="O250" t="str">
        <f>VLOOKUP(A250,'Hospitalisation Details'!$A$2:$M$2344,12,FALSE)</f>
        <v>tier - 3</v>
      </c>
      <c r="P250" t="str">
        <f>VLOOKUP(A250,'Hospitalisation Details'!$A$2:$M$2344,13,FALSE)</f>
        <v>R1011</v>
      </c>
      <c r="Q250" s="11">
        <f>VLOOKUP(A250,'Hospitalisation Details'!$A$2:$M$2344,8,FALSE)</f>
        <v>20</v>
      </c>
    </row>
    <row r="251" spans="1:17" ht="15.75" x14ac:dyDescent="0.25">
      <c r="A251" s="1" t="s">
        <v>2121</v>
      </c>
      <c r="B251" t="str">
        <f>VLOOKUP(A251,'Customer Names'!$A$1:$B$2336,2,FALSE)</f>
        <v>Velardo</v>
      </c>
      <c r="C251" s="11">
        <f>VLOOKUP(A251,'Medical Examinations'!$A$1:$B$2336,2,FALSE)</f>
        <v>30.25</v>
      </c>
      <c r="D251" s="11">
        <f>VLOOKUP(A251,'Medical Examinations'!$A$1:$C$2336,3,FALSE)</f>
        <v>4.1900000000000004</v>
      </c>
      <c r="E251" s="11" t="str">
        <f>VLOOKUP(A251,'Medical Examinations'!$A$1:$J$2336,4,FALSE)</f>
        <v>No</v>
      </c>
      <c r="F251" s="11" t="str">
        <f>VLOOKUP(A251,'Medical Examinations'!$A$1:$J$2336,5,FALSE)</f>
        <v>No</v>
      </c>
      <c r="G251" s="11" t="str">
        <f>VLOOKUP(A251,'Medical Examinations'!$A$1:$J$2336,6,FALSE)</f>
        <v>No</v>
      </c>
      <c r="H251" s="11">
        <f>VLOOKUP(A251,'Medical Examinations'!$A$1:$J$2336,7,FALSE)</f>
        <v>2</v>
      </c>
      <c r="I251" s="11" t="str">
        <f>VLOOKUP(A251,'Medical Examinations'!$A$1:$J$2336,8,FALSE)</f>
        <v>Yes</v>
      </c>
      <c r="J251" s="11" t="str">
        <f>VLOOKUP(A251,'Medical Examinations'!$A$1:$J$2336,9,FALSE)</f>
        <v>OBESITY</v>
      </c>
      <c r="K251" s="11" t="str">
        <f>VLOOKUP(A251,'Medical Examinations'!$A$1:$J$2336,10,FALSE)</f>
        <v>NORMAL</v>
      </c>
      <c r="L251" t="str">
        <f>VLOOKUP(A251,'Hospitalisation Details'!$A$2:$M$2344,4,FALSE)</f>
        <v>26-7-1972</v>
      </c>
      <c r="M251">
        <f>VLOOKUP(A251,'Hospitalisation Details'!$A$2:$M$2344,10,FALSE)</f>
        <v>34053.360000000001</v>
      </c>
      <c r="N251" t="str">
        <f>VLOOKUP(A251,'Hospitalisation Details'!$A$2:$M$2344,11,FALSE)</f>
        <v>tier - 2</v>
      </c>
      <c r="O251" t="str">
        <f>VLOOKUP(A251,'Hospitalisation Details'!$A$2:$M$2344,12,FALSE)</f>
        <v>tier - 2</v>
      </c>
      <c r="P251" t="str">
        <f>VLOOKUP(A251,'Hospitalisation Details'!$A$2:$M$2344,13,FALSE)</f>
        <v>R1011</v>
      </c>
      <c r="Q251" s="11">
        <f>VLOOKUP(A251,'Hospitalisation Details'!$A$2:$M$2344,8,FALSE)</f>
        <v>50</v>
      </c>
    </row>
    <row r="252" spans="1:17" ht="15.75" x14ac:dyDescent="0.25">
      <c r="A252" s="1" t="s">
        <v>2120</v>
      </c>
      <c r="B252" t="str">
        <f>VLOOKUP(A252,'Customer Names'!$A$1:$B$2336,2,FALSE)</f>
        <v>Kastes</v>
      </c>
      <c r="C252" s="11">
        <f>VLOOKUP(A252,'Medical Examinations'!$A$1:$B$2336,2,FALSE)</f>
        <v>46.68</v>
      </c>
      <c r="D252" s="11">
        <f>VLOOKUP(A252,'Medical Examinations'!$A$1:$C$2336,3,FALSE)</f>
        <v>4.01</v>
      </c>
      <c r="E252" s="11" t="str">
        <f>VLOOKUP(A252,'Medical Examinations'!$A$1:$J$2336,4,FALSE)</f>
        <v>No</v>
      </c>
      <c r="F252" s="11" t="str">
        <f>VLOOKUP(A252,'Medical Examinations'!$A$1:$J$2336,5,FALSE)</f>
        <v>No</v>
      </c>
      <c r="G252" s="11" t="str">
        <f>VLOOKUP(A252,'Medical Examinations'!$A$1:$J$2336,6,FALSE)</f>
        <v>No</v>
      </c>
      <c r="H252" s="11">
        <f>VLOOKUP(A252,'Medical Examinations'!$A$1:$J$2336,7,FALSE)</f>
        <v>0</v>
      </c>
      <c r="I252" s="11" t="str">
        <f>VLOOKUP(A252,'Medical Examinations'!$A$1:$J$2336,8,FALSE)</f>
        <v>Yes</v>
      </c>
      <c r="J252" s="11" t="str">
        <f>VLOOKUP(A252,'Medical Examinations'!$A$1:$J$2336,9,FALSE)</f>
        <v>OBESITY</v>
      </c>
      <c r="K252" s="11" t="str">
        <f>VLOOKUP(A252,'Medical Examinations'!$A$1:$J$2336,10,FALSE)</f>
        <v>NORMAL</v>
      </c>
      <c r="L252" t="str">
        <f>VLOOKUP(A252,'Hospitalisation Details'!$A$2:$M$2344,4,FALSE)</f>
        <v>25-9-1994</v>
      </c>
      <c r="M252">
        <f>VLOOKUP(A252,'Hospitalisation Details'!$A$2:$M$2344,10,FALSE)</f>
        <v>33975.47</v>
      </c>
      <c r="N252" t="str">
        <f>VLOOKUP(A252,'Hospitalisation Details'!$A$2:$M$2344,11,FALSE)</f>
        <v>tier - 2</v>
      </c>
      <c r="O252" t="str">
        <f>VLOOKUP(A252,'Hospitalisation Details'!$A$2:$M$2344,12,FALSE)</f>
        <v>tier - 2</v>
      </c>
      <c r="P252" t="str">
        <f>VLOOKUP(A252,'Hospitalisation Details'!$A$2:$M$2344,13,FALSE)</f>
        <v>R1011</v>
      </c>
      <c r="Q252" s="11">
        <f>VLOOKUP(A252,'Hospitalisation Details'!$A$2:$M$2344,8,FALSE)</f>
        <v>28</v>
      </c>
    </row>
    <row r="253" spans="1:17" ht="15.75" x14ac:dyDescent="0.25">
      <c r="A253" s="1" t="s">
        <v>2119</v>
      </c>
      <c r="B253" t="str">
        <f>VLOOKUP(A253,'Customer Names'!$A$1:$B$2336,2,FALSE)</f>
        <v>Escorcia</v>
      </c>
      <c r="C253" s="11">
        <f>VLOOKUP(A253,'Medical Examinations'!$A$1:$B$2336,2,FALSE)</f>
        <v>30.4</v>
      </c>
      <c r="D253" s="11">
        <f>VLOOKUP(A253,'Medical Examinations'!$A$1:$C$2336,3,FALSE)</f>
        <v>5.91</v>
      </c>
      <c r="E253" s="11" t="str">
        <f>VLOOKUP(A253,'Medical Examinations'!$A$1:$J$2336,4,FALSE)</f>
        <v>No</v>
      </c>
      <c r="F253" s="11" t="str">
        <f>VLOOKUP(A253,'Medical Examinations'!$A$1:$J$2336,5,FALSE)</f>
        <v>Yes</v>
      </c>
      <c r="G253" s="11" t="str">
        <f>VLOOKUP(A253,'Medical Examinations'!$A$1:$J$2336,6,FALSE)</f>
        <v>No</v>
      </c>
      <c r="H253" s="11">
        <f>VLOOKUP(A253,'Medical Examinations'!$A$1:$J$2336,7,FALSE)</f>
        <v>2</v>
      </c>
      <c r="I253" s="11" t="str">
        <f>VLOOKUP(A253,'Medical Examinations'!$A$1:$J$2336,8,FALSE)</f>
        <v>Yes</v>
      </c>
      <c r="J253" s="11" t="str">
        <f>VLOOKUP(A253,'Medical Examinations'!$A$1:$J$2336,9,FALSE)</f>
        <v>OBESITY</v>
      </c>
      <c r="K253" s="11" t="str">
        <f>VLOOKUP(A253,'Medical Examinations'!$A$1:$J$2336,10,FALSE)</f>
        <v>PREDIABETES</v>
      </c>
      <c r="L253" t="str">
        <f>VLOOKUP(A253,'Hospitalisation Details'!$A$2:$M$2344,4,FALSE)</f>
        <v>27-12-2000</v>
      </c>
      <c r="M253">
        <f>VLOOKUP(A253,'Hospitalisation Details'!$A$2:$M$2344,10,FALSE)</f>
        <v>33907.550000000003</v>
      </c>
      <c r="N253" t="str">
        <f>VLOOKUP(A253,'Hospitalisation Details'!$A$2:$M$2344,11,FALSE)</f>
        <v>tier - 2</v>
      </c>
      <c r="O253" t="str">
        <f>VLOOKUP(A253,'Hospitalisation Details'!$A$2:$M$2344,12,FALSE)</f>
        <v>tier - 2</v>
      </c>
      <c r="P253" t="str">
        <f>VLOOKUP(A253,'Hospitalisation Details'!$A$2:$M$2344,13,FALSE)</f>
        <v>R1012</v>
      </c>
      <c r="Q253" s="11">
        <f>VLOOKUP(A253,'Hospitalisation Details'!$A$2:$M$2344,8,FALSE)</f>
        <v>22</v>
      </c>
    </row>
    <row r="254" spans="1:17" ht="15.75" x14ac:dyDescent="0.25">
      <c r="A254" s="1" t="s">
        <v>2118</v>
      </c>
      <c r="B254" t="str">
        <f>VLOOKUP(A254,'Customer Names'!$A$1:$B$2336,2,FALSE)</f>
        <v>Larscheid</v>
      </c>
      <c r="C254" s="11">
        <f>VLOOKUP(A254,'Medical Examinations'!$A$1:$B$2336,2,FALSE)</f>
        <v>30.2</v>
      </c>
      <c r="D254" s="11">
        <f>VLOOKUP(A254,'Medical Examinations'!$A$1:$C$2336,3,FALSE)</f>
        <v>4.47</v>
      </c>
      <c r="E254" s="11" t="str">
        <f>VLOOKUP(A254,'Medical Examinations'!$A$1:$J$2336,4,FALSE)</f>
        <v>Yes</v>
      </c>
      <c r="F254" s="11" t="str">
        <f>VLOOKUP(A254,'Medical Examinations'!$A$1:$J$2336,5,FALSE)</f>
        <v>No</v>
      </c>
      <c r="G254" s="11" t="str">
        <f>VLOOKUP(A254,'Medical Examinations'!$A$1:$J$2336,6,FALSE)</f>
        <v>Yes</v>
      </c>
      <c r="H254" s="11">
        <f>VLOOKUP(A254,'Medical Examinations'!$A$1:$J$2336,7,FALSE)</f>
        <v>1</v>
      </c>
      <c r="I254" s="11" t="str">
        <f>VLOOKUP(A254,'Medical Examinations'!$A$1:$J$2336,8,FALSE)</f>
        <v>Yes</v>
      </c>
      <c r="J254" s="11" t="str">
        <f>VLOOKUP(A254,'Medical Examinations'!$A$1:$J$2336,9,FALSE)</f>
        <v>OBESITY</v>
      </c>
      <c r="K254" s="11" t="str">
        <f>VLOOKUP(A254,'Medical Examinations'!$A$1:$J$2336,10,FALSE)</f>
        <v>NORMAL</v>
      </c>
      <c r="L254" t="str">
        <f>VLOOKUP(A254,'Hospitalisation Details'!$A$2:$M$2344,4,FALSE)</f>
        <v>9-8-1997</v>
      </c>
      <c r="M254">
        <f>VLOOKUP(A254,'Hospitalisation Details'!$A$2:$M$2344,10,FALSE)</f>
        <v>33900.65</v>
      </c>
      <c r="N254" t="str">
        <f>VLOOKUP(A254,'Hospitalisation Details'!$A$2:$M$2344,11,FALSE)</f>
        <v>tier - 2</v>
      </c>
      <c r="O254" t="str">
        <f>VLOOKUP(A254,'Hospitalisation Details'!$A$2:$M$2344,12,FALSE)</f>
        <v>tier - 3</v>
      </c>
      <c r="P254" t="str">
        <f>VLOOKUP(A254,'Hospitalisation Details'!$A$2:$M$2344,13,FALSE)</f>
        <v>R1011</v>
      </c>
      <c r="Q254" s="11">
        <f>VLOOKUP(A254,'Hospitalisation Details'!$A$2:$M$2344,8,FALSE)</f>
        <v>25</v>
      </c>
    </row>
    <row r="255" spans="1:17" ht="15.75" x14ac:dyDescent="0.25">
      <c r="A255" s="1" t="s">
        <v>2117</v>
      </c>
      <c r="B255" t="str">
        <f>VLOOKUP(A255,'Customer Names'!$A$1:$B$2336,2,FALSE)</f>
        <v>O'Bannon</v>
      </c>
      <c r="C255" s="11">
        <f>VLOOKUP(A255,'Medical Examinations'!$A$1:$B$2336,2,FALSE)</f>
        <v>51.18</v>
      </c>
      <c r="D255" s="11">
        <f>VLOOKUP(A255,'Medical Examinations'!$A$1:$C$2336,3,FALSE)</f>
        <v>4.5599999999999996</v>
      </c>
      <c r="E255" s="11" t="str">
        <f>VLOOKUP(A255,'Medical Examinations'!$A$1:$J$2336,4,FALSE)</f>
        <v>Yes</v>
      </c>
      <c r="F255" s="11" t="str">
        <f>VLOOKUP(A255,'Medical Examinations'!$A$1:$J$2336,5,FALSE)</f>
        <v>Yes</v>
      </c>
      <c r="G255" s="11" t="str">
        <f>VLOOKUP(A255,'Medical Examinations'!$A$1:$J$2336,6,FALSE)</f>
        <v>No</v>
      </c>
      <c r="H255" s="11">
        <f>VLOOKUP(A255,'Medical Examinations'!$A$1:$J$2336,7,FALSE)</f>
        <v>2</v>
      </c>
      <c r="I255" s="11" t="str">
        <f>VLOOKUP(A255,'Medical Examinations'!$A$1:$J$2336,8,FALSE)</f>
        <v>Yes</v>
      </c>
      <c r="J255" s="11" t="str">
        <f>VLOOKUP(A255,'Medical Examinations'!$A$1:$J$2336,9,FALSE)</f>
        <v>OBESITY</v>
      </c>
      <c r="K255" s="11" t="str">
        <f>VLOOKUP(A255,'Medical Examinations'!$A$1:$J$2336,10,FALSE)</f>
        <v>NORMAL</v>
      </c>
      <c r="L255" t="str">
        <f>VLOOKUP(A255,'Hospitalisation Details'!$A$2:$M$2344,4,FALSE)</f>
        <v>26-10-2000</v>
      </c>
      <c r="M255">
        <f>VLOOKUP(A255,'Hospitalisation Details'!$A$2:$M$2344,10,FALSE)</f>
        <v>33829.39</v>
      </c>
      <c r="N255" t="str">
        <f>VLOOKUP(A255,'Hospitalisation Details'!$A$2:$M$2344,11,FALSE)</f>
        <v>tier - 2</v>
      </c>
      <c r="O255" t="str">
        <f>VLOOKUP(A255,'Hospitalisation Details'!$A$2:$M$2344,12,FALSE)</f>
        <v>tier - 3</v>
      </c>
      <c r="P255" t="str">
        <f>VLOOKUP(A255,'Hospitalisation Details'!$A$2:$M$2344,13,FALSE)</f>
        <v>R1011</v>
      </c>
      <c r="Q255" s="11">
        <f>VLOOKUP(A255,'Hospitalisation Details'!$A$2:$M$2344,8,FALSE)</f>
        <v>22</v>
      </c>
    </row>
    <row r="256" spans="1:17" ht="15.75" x14ac:dyDescent="0.25">
      <c r="A256" s="1" t="s">
        <v>2116</v>
      </c>
      <c r="B256" t="str">
        <f>VLOOKUP(A256,'Customer Names'!$A$1:$B$2336,2,FALSE)</f>
        <v>Ridgway</v>
      </c>
      <c r="C256" s="11">
        <f>VLOOKUP(A256,'Medical Examinations'!$A$1:$B$2336,2,FALSE)</f>
        <v>22.18</v>
      </c>
      <c r="D256" s="11">
        <f>VLOOKUP(A256,'Medical Examinations'!$A$1:$C$2336,3,FALSE)</f>
        <v>9.9</v>
      </c>
      <c r="E256" s="11" t="str">
        <f>VLOOKUP(A256,'Medical Examinations'!$A$1:$J$2336,4,FALSE)</f>
        <v>No</v>
      </c>
      <c r="F256" s="11" t="str">
        <f>VLOOKUP(A256,'Medical Examinations'!$A$1:$J$2336,5,FALSE)</f>
        <v>No</v>
      </c>
      <c r="G256" s="11" t="str">
        <f>VLOOKUP(A256,'Medical Examinations'!$A$1:$J$2336,6,FALSE)</f>
        <v>No</v>
      </c>
      <c r="H256" s="11">
        <f>VLOOKUP(A256,'Medical Examinations'!$A$1:$J$2336,7,FALSE)</f>
        <v>0</v>
      </c>
      <c r="I256" s="11" t="str">
        <f>VLOOKUP(A256,'Medical Examinations'!$A$1:$J$2336,8,FALSE)</f>
        <v>Yes</v>
      </c>
      <c r="J256" s="11" t="str">
        <f>VLOOKUP(A256,'Medical Examinations'!$A$1:$J$2336,9,FALSE)</f>
        <v>NORMALWEIGHT</v>
      </c>
      <c r="K256" s="11" t="str">
        <f>VLOOKUP(A256,'Medical Examinations'!$A$1:$J$2336,10,FALSE)</f>
        <v>DIABETES</v>
      </c>
      <c r="L256" t="str">
        <f>VLOOKUP(A256,'Hospitalisation Details'!$A$2:$M$2344,4,FALSE)</f>
        <v>11-12-1962</v>
      </c>
      <c r="M256">
        <f>VLOOKUP(A256,'Hospitalisation Details'!$A$2:$M$2344,10,FALSE)</f>
        <v>33753.32</v>
      </c>
      <c r="N256" t="str">
        <f>VLOOKUP(A256,'Hospitalisation Details'!$A$2:$M$2344,11,FALSE)</f>
        <v>tier - 1</v>
      </c>
      <c r="O256" t="str">
        <f>VLOOKUP(A256,'Hospitalisation Details'!$A$2:$M$2344,12,FALSE)</f>
        <v>tier - 3</v>
      </c>
      <c r="P256" t="str">
        <f>VLOOKUP(A256,'Hospitalisation Details'!$A$2:$M$2344,13,FALSE)</f>
        <v>R1011</v>
      </c>
      <c r="Q256" s="11">
        <f>VLOOKUP(A256,'Hospitalisation Details'!$A$2:$M$2344,8,FALSE)</f>
        <v>60</v>
      </c>
    </row>
    <row r="257" spans="1:17" ht="15.75" x14ac:dyDescent="0.25">
      <c r="A257" s="1" t="s">
        <v>2115</v>
      </c>
      <c r="B257" t="str">
        <f>VLOOKUP(A257,'Customer Names'!$A$1:$B$2336,2,FALSE)</f>
        <v>Black</v>
      </c>
      <c r="C257" s="11">
        <f>VLOOKUP(A257,'Medical Examinations'!$A$1:$B$2336,2,FALSE)</f>
        <v>31.92</v>
      </c>
      <c r="D257" s="11">
        <f>VLOOKUP(A257,'Medical Examinations'!$A$1:$C$2336,3,FALSE)</f>
        <v>5.1100000000000003</v>
      </c>
      <c r="E257" s="11" t="str">
        <f>VLOOKUP(A257,'Medical Examinations'!$A$1:$J$2336,4,FALSE)</f>
        <v>No</v>
      </c>
      <c r="F257" s="11" t="str">
        <f>VLOOKUP(A257,'Medical Examinations'!$A$1:$J$2336,5,FALSE)</f>
        <v>No</v>
      </c>
      <c r="G257" s="11" t="str">
        <f>VLOOKUP(A257,'Medical Examinations'!$A$1:$J$2336,6,FALSE)</f>
        <v>Yes</v>
      </c>
      <c r="H257" s="11">
        <f>VLOOKUP(A257,'Medical Examinations'!$A$1:$J$2336,7,FALSE)</f>
        <v>1</v>
      </c>
      <c r="I257" s="11" t="str">
        <f>VLOOKUP(A257,'Medical Examinations'!$A$1:$J$2336,8,FALSE)</f>
        <v>Yes</v>
      </c>
      <c r="J257" s="11" t="str">
        <f>VLOOKUP(A257,'Medical Examinations'!$A$1:$J$2336,9,FALSE)</f>
        <v>OBESITY</v>
      </c>
      <c r="K257" s="11" t="str">
        <f>VLOOKUP(A257,'Medical Examinations'!$A$1:$J$2336,10,FALSE)</f>
        <v>NORMAL</v>
      </c>
      <c r="L257" t="str">
        <f>VLOOKUP(A257,'Hospitalisation Details'!$A$2:$M$2344,4,FALSE)</f>
        <v>12-9-2003</v>
      </c>
      <c r="M257">
        <f>VLOOKUP(A257,'Hospitalisation Details'!$A$2:$M$2344,10,FALSE)</f>
        <v>33750.29</v>
      </c>
      <c r="N257" t="str">
        <f>VLOOKUP(A257,'Hospitalisation Details'!$A$2:$M$2344,11,FALSE)</f>
        <v>tier - 1</v>
      </c>
      <c r="O257" t="str">
        <f>VLOOKUP(A257,'Hospitalisation Details'!$A$2:$M$2344,12,FALSE)</f>
        <v>tier - 3</v>
      </c>
      <c r="P257" t="str">
        <f>VLOOKUP(A257,'Hospitalisation Details'!$A$2:$M$2344,13,FALSE)</f>
        <v>R1012</v>
      </c>
      <c r="Q257" s="11">
        <f>VLOOKUP(A257,'Hospitalisation Details'!$A$2:$M$2344,8,FALSE)</f>
        <v>19</v>
      </c>
    </row>
    <row r="258" spans="1:17" ht="15.75" x14ac:dyDescent="0.25">
      <c r="A258" s="1" t="s">
        <v>2114</v>
      </c>
      <c r="B258" t="str">
        <f>VLOOKUP(A258,'Customer Names'!$A$1:$B$2336,2,FALSE)</f>
        <v>Canton</v>
      </c>
      <c r="C258" s="11">
        <f>VLOOKUP(A258,'Medical Examinations'!$A$1:$B$2336,2,FALSE)</f>
        <v>31.73</v>
      </c>
      <c r="D258" s="11">
        <f>VLOOKUP(A258,'Medical Examinations'!$A$1:$C$2336,3,FALSE)</f>
        <v>5.73</v>
      </c>
      <c r="E258" s="11" t="str">
        <f>VLOOKUP(A258,'Medical Examinations'!$A$1:$J$2336,4,FALSE)</f>
        <v>No</v>
      </c>
      <c r="F258" s="11" t="str">
        <f>VLOOKUP(A258,'Medical Examinations'!$A$1:$J$2336,5,FALSE)</f>
        <v>Yes</v>
      </c>
      <c r="G258" s="11" t="str">
        <f>VLOOKUP(A258,'Medical Examinations'!$A$1:$J$2336,6,FALSE)</f>
        <v>No</v>
      </c>
      <c r="H258" s="11">
        <f>VLOOKUP(A258,'Medical Examinations'!$A$1:$J$2336,7,FALSE)</f>
        <v>1</v>
      </c>
      <c r="I258" s="11" t="str">
        <f>VLOOKUP(A258,'Medical Examinations'!$A$1:$J$2336,8,FALSE)</f>
        <v>Yes</v>
      </c>
      <c r="J258" s="11" t="str">
        <f>VLOOKUP(A258,'Medical Examinations'!$A$1:$J$2336,9,FALSE)</f>
        <v>OBESITY</v>
      </c>
      <c r="K258" s="11" t="str">
        <f>VLOOKUP(A258,'Medical Examinations'!$A$1:$J$2336,10,FALSE)</f>
        <v>PREDIABETES</v>
      </c>
      <c r="L258" t="str">
        <f>VLOOKUP(A258,'Hospitalisation Details'!$A$2:$M$2344,4,FALSE)</f>
        <v>1-11-2004</v>
      </c>
      <c r="M258">
        <f>VLOOKUP(A258,'Hospitalisation Details'!$A$2:$M$2344,10,FALSE)</f>
        <v>33732.69</v>
      </c>
      <c r="N258" t="str">
        <f>VLOOKUP(A258,'Hospitalisation Details'!$A$2:$M$2344,11,FALSE)</f>
        <v>tier - 1</v>
      </c>
      <c r="O258" t="str">
        <f>VLOOKUP(A258,'Hospitalisation Details'!$A$2:$M$2344,12,FALSE)</f>
        <v>tier - 1</v>
      </c>
      <c r="P258" t="str">
        <f>VLOOKUP(A258,'Hospitalisation Details'!$A$2:$M$2344,13,FALSE)</f>
        <v>R1017</v>
      </c>
      <c r="Q258" s="11">
        <f>VLOOKUP(A258,'Hospitalisation Details'!$A$2:$M$2344,8,FALSE)</f>
        <v>18</v>
      </c>
    </row>
    <row r="259" spans="1:17" ht="15.75" x14ac:dyDescent="0.25">
      <c r="A259" s="1" t="s">
        <v>2113</v>
      </c>
      <c r="B259" t="str">
        <f>VLOOKUP(A259,'Customer Names'!$A$1:$B$2336,2,FALSE)</f>
        <v>Fine</v>
      </c>
      <c r="C259" s="11">
        <f>VLOOKUP(A259,'Medical Examinations'!$A$1:$B$2336,2,FALSE)</f>
        <v>45.52</v>
      </c>
      <c r="D259" s="11">
        <f>VLOOKUP(A259,'Medical Examinations'!$A$1:$C$2336,3,FALSE)</f>
        <v>6.04</v>
      </c>
      <c r="E259" s="11" t="str">
        <f>VLOOKUP(A259,'Medical Examinations'!$A$1:$J$2336,4,FALSE)</f>
        <v>No</v>
      </c>
      <c r="F259" s="11" t="str">
        <f>VLOOKUP(A259,'Medical Examinations'!$A$1:$J$2336,5,FALSE)</f>
        <v>No</v>
      </c>
      <c r="G259" s="11" t="str">
        <f>VLOOKUP(A259,'Medical Examinations'!$A$1:$J$2336,6,FALSE)</f>
        <v>Yes</v>
      </c>
      <c r="H259" s="11">
        <f>VLOOKUP(A259,'Medical Examinations'!$A$1:$J$2336,7,FALSE)</f>
        <v>1</v>
      </c>
      <c r="I259" s="11" t="str">
        <f>VLOOKUP(A259,'Medical Examinations'!$A$1:$J$2336,8,FALSE)</f>
        <v>Yes</v>
      </c>
      <c r="J259" s="11" t="str">
        <f>VLOOKUP(A259,'Medical Examinations'!$A$1:$J$2336,9,FALSE)</f>
        <v>OBESITY</v>
      </c>
      <c r="K259" s="11" t="str">
        <f>VLOOKUP(A259,'Medical Examinations'!$A$1:$J$2336,10,FALSE)</f>
        <v>PREDIABETES</v>
      </c>
      <c r="L259" t="str">
        <f>VLOOKUP(A259,'Hospitalisation Details'!$A$2:$M$2344,4,FALSE)</f>
        <v>28-11-1993</v>
      </c>
      <c r="M259">
        <f>VLOOKUP(A259,'Hospitalisation Details'!$A$2:$M$2344,10,FALSE)</f>
        <v>33707.550000000003</v>
      </c>
      <c r="N259" t="str">
        <f>VLOOKUP(A259,'Hospitalisation Details'!$A$2:$M$2344,11,FALSE)</f>
        <v>tier - 2</v>
      </c>
      <c r="O259" t="str">
        <f>VLOOKUP(A259,'Hospitalisation Details'!$A$2:$M$2344,12,FALSE)</f>
        <v>tier - 2</v>
      </c>
      <c r="P259" t="str">
        <f>VLOOKUP(A259,'Hospitalisation Details'!$A$2:$M$2344,13,FALSE)</f>
        <v>R1011</v>
      </c>
      <c r="Q259" s="11">
        <f>VLOOKUP(A259,'Hospitalisation Details'!$A$2:$M$2344,8,FALSE)</f>
        <v>29</v>
      </c>
    </row>
    <row r="260" spans="1:17" ht="15.75" x14ac:dyDescent="0.25">
      <c r="A260" s="1" t="s">
        <v>2112</v>
      </c>
      <c r="B260" t="str">
        <f>VLOOKUP(A260,'Customer Names'!$A$1:$B$2336,2,FALSE)</f>
        <v>Bui</v>
      </c>
      <c r="C260" s="11">
        <f>VLOOKUP(A260,'Medical Examinations'!$A$1:$B$2336,2,FALSE)</f>
        <v>52.81</v>
      </c>
      <c r="D260" s="11">
        <f>VLOOKUP(A260,'Medical Examinations'!$A$1:$C$2336,3,FALSE)</f>
        <v>5.19</v>
      </c>
      <c r="E260" s="11" t="str">
        <f>VLOOKUP(A260,'Medical Examinations'!$A$1:$J$2336,4,FALSE)</f>
        <v>No</v>
      </c>
      <c r="F260" s="11" t="str">
        <f>VLOOKUP(A260,'Medical Examinations'!$A$1:$J$2336,5,FALSE)</f>
        <v>No</v>
      </c>
      <c r="G260" s="11" t="str">
        <f>VLOOKUP(A260,'Medical Examinations'!$A$1:$J$2336,6,FALSE)</f>
        <v>Yes</v>
      </c>
      <c r="H260" s="11">
        <f>VLOOKUP(A260,'Medical Examinations'!$A$1:$J$2336,7,FALSE)</f>
        <v>1</v>
      </c>
      <c r="I260" s="11" t="str">
        <f>VLOOKUP(A260,'Medical Examinations'!$A$1:$J$2336,8,FALSE)</f>
        <v>Yes</v>
      </c>
      <c r="J260" s="11" t="str">
        <f>VLOOKUP(A260,'Medical Examinations'!$A$1:$J$2336,9,FALSE)</f>
        <v>OBESITY</v>
      </c>
      <c r="K260" s="11" t="str">
        <f>VLOOKUP(A260,'Medical Examinations'!$A$1:$J$2336,10,FALSE)</f>
        <v>NORMAL</v>
      </c>
      <c r="L260" t="str">
        <f>VLOOKUP(A260,'Hospitalisation Details'!$A$2:$M$2344,4,FALSE)</f>
        <v>9-9-2003</v>
      </c>
      <c r="M260">
        <f>VLOOKUP(A260,'Hospitalisation Details'!$A$2:$M$2344,10,FALSE)</f>
        <v>33611.71</v>
      </c>
      <c r="N260" t="str">
        <f>VLOOKUP(A260,'Hospitalisation Details'!$A$2:$M$2344,11,FALSE)</f>
        <v>tier - 1</v>
      </c>
      <c r="O260" t="str">
        <f>VLOOKUP(A260,'Hospitalisation Details'!$A$2:$M$2344,12,FALSE)</f>
        <v>tier - 2</v>
      </c>
      <c r="P260" t="str">
        <f>VLOOKUP(A260,'Hospitalisation Details'!$A$2:$M$2344,13,FALSE)</f>
        <v>R1011</v>
      </c>
      <c r="Q260" s="11">
        <f>VLOOKUP(A260,'Hospitalisation Details'!$A$2:$M$2344,8,FALSE)</f>
        <v>19</v>
      </c>
    </row>
    <row r="261" spans="1:17" ht="15.75" x14ac:dyDescent="0.25">
      <c r="A261" s="1" t="s">
        <v>2111</v>
      </c>
      <c r="B261" t="str">
        <f>VLOOKUP(A261,'Customer Names'!$A$1:$B$2336,2,FALSE)</f>
        <v>Riepma</v>
      </c>
      <c r="C261" s="11">
        <f>VLOOKUP(A261,'Medical Examinations'!$A$1:$B$2336,2,FALSE)</f>
        <v>33.58</v>
      </c>
      <c r="D261" s="11">
        <f>VLOOKUP(A261,'Medical Examinations'!$A$1:$C$2336,3,FALSE)</f>
        <v>5.56</v>
      </c>
      <c r="E261" s="11" t="str">
        <f>VLOOKUP(A261,'Medical Examinations'!$A$1:$J$2336,4,FALSE)</f>
        <v>No</v>
      </c>
      <c r="F261" s="11" t="str">
        <f>VLOOKUP(A261,'Medical Examinations'!$A$1:$J$2336,5,FALSE)</f>
        <v>No</v>
      </c>
      <c r="G261" s="11" t="str">
        <f>VLOOKUP(A261,'Medical Examinations'!$A$1:$J$2336,6,FALSE)</f>
        <v>No</v>
      </c>
      <c r="H261" s="11">
        <f>VLOOKUP(A261,'Medical Examinations'!$A$1:$J$2336,7,FALSE)</f>
        <v>1</v>
      </c>
      <c r="I261" s="11" t="str">
        <f>VLOOKUP(A261,'Medical Examinations'!$A$1:$J$2336,8,FALSE)</f>
        <v>Yes</v>
      </c>
      <c r="J261" s="11" t="str">
        <f>VLOOKUP(A261,'Medical Examinations'!$A$1:$J$2336,9,FALSE)</f>
        <v>OBESITY</v>
      </c>
      <c r="K261" s="11" t="str">
        <f>VLOOKUP(A261,'Medical Examinations'!$A$1:$J$2336,10,FALSE)</f>
        <v>NORMAL</v>
      </c>
      <c r="L261" t="str">
        <f>VLOOKUP(A261,'Hospitalisation Details'!$A$2:$M$2344,4,FALSE)</f>
        <v>22-7-1984</v>
      </c>
      <c r="M261">
        <f>VLOOKUP(A261,'Hospitalisation Details'!$A$2:$M$2344,10,FALSE)</f>
        <v>33527.1</v>
      </c>
      <c r="N261" t="str">
        <f>VLOOKUP(A261,'Hospitalisation Details'!$A$2:$M$2344,11,FALSE)</f>
        <v>tier - 2</v>
      </c>
      <c r="O261" t="str">
        <f>VLOOKUP(A261,'Hospitalisation Details'!$A$2:$M$2344,12,FALSE)</f>
        <v>tier - 3</v>
      </c>
      <c r="P261" t="str">
        <f>VLOOKUP(A261,'Hospitalisation Details'!$A$2:$M$2344,13,FALSE)</f>
        <v>R1011</v>
      </c>
      <c r="Q261" s="11">
        <f>VLOOKUP(A261,'Hospitalisation Details'!$A$2:$M$2344,8,FALSE)</f>
        <v>38</v>
      </c>
    </row>
    <row r="262" spans="1:17" ht="15.75" x14ac:dyDescent="0.25">
      <c r="A262" s="1" t="s">
        <v>2110</v>
      </c>
      <c r="B262" t="str">
        <f>VLOOKUP(A262,'Customer Names'!$A$1:$B$2336,2,FALSE)</f>
        <v>Inman</v>
      </c>
      <c r="C262" s="11">
        <f>VLOOKUP(A262,'Medical Examinations'!$A$1:$B$2336,2,FALSE)</f>
        <v>30.684999999999999</v>
      </c>
      <c r="D262" s="11">
        <f>VLOOKUP(A262,'Medical Examinations'!$A$1:$C$2336,3,FALSE)</f>
        <v>8.23</v>
      </c>
      <c r="E262" s="11" t="str">
        <f>VLOOKUP(A262,'Medical Examinations'!$A$1:$J$2336,4,FALSE)</f>
        <v>No</v>
      </c>
      <c r="F262" s="11" t="str">
        <f>VLOOKUP(A262,'Medical Examinations'!$A$1:$J$2336,5,FALSE)</f>
        <v>No</v>
      </c>
      <c r="G262" s="11" t="str">
        <f>VLOOKUP(A262,'Medical Examinations'!$A$1:$J$2336,6,FALSE)</f>
        <v>No</v>
      </c>
      <c r="H262" s="11">
        <f>VLOOKUP(A262,'Medical Examinations'!$A$1:$J$2336,7,FALSE)</f>
        <v>0</v>
      </c>
      <c r="I262" s="11" t="str">
        <f>VLOOKUP(A262,'Medical Examinations'!$A$1:$J$2336,8,FALSE)</f>
        <v>Yes</v>
      </c>
      <c r="J262" s="11" t="str">
        <f>VLOOKUP(A262,'Medical Examinations'!$A$1:$J$2336,9,FALSE)</f>
        <v>OBESITY</v>
      </c>
      <c r="K262" s="11" t="str">
        <f>VLOOKUP(A262,'Medical Examinations'!$A$1:$J$2336,10,FALSE)</f>
        <v>DIABETES</v>
      </c>
      <c r="L262" t="str">
        <f>VLOOKUP(A262,'Hospitalisation Details'!$A$2:$M$2344,4,FALSE)</f>
        <v>25-8-2002</v>
      </c>
      <c r="M262">
        <f>VLOOKUP(A262,'Hospitalisation Details'!$A$2:$M$2344,10,FALSE)</f>
        <v>33475.82</v>
      </c>
      <c r="N262" t="str">
        <f>VLOOKUP(A262,'Hospitalisation Details'!$A$2:$M$2344,11,FALSE)</f>
        <v>tier - 1</v>
      </c>
      <c r="O262" t="str">
        <f>VLOOKUP(A262,'Hospitalisation Details'!$A$2:$M$2344,12,FALSE)</f>
        <v>tier - 1</v>
      </c>
      <c r="P262" t="str">
        <f>VLOOKUP(A262,'Hospitalisation Details'!$A$2:$M$2344,13,FALSE)</f>
        <v>R1018</v>
      </c>
      <c r="Q262" s="11">
        <f>VLOOKUP(A262,'Hospitalisation Details'!$A$2:$M$2344,8,FALSE)</f>
        <v>20</v>
      </c>
    </row>
    <row r="263" spans="1:17" ht="15.75" x14ac:dyDescent="0.25">
      <c r="A263" s="1" t="s">
        <v>2109</v>
      </c>
      <c r="B263" t="str">
        <f>VLOOKUP(A263,'Customer Names'!$A$1:$B$2336,2,FALSE)</f>
        <v>Kruzel</v>
      </c>
      <c r="C263" s="11">
        <f>VLOOKUP(A263,'Medical Examinations'!$A$1:$B$2336,2,FALSE)</f>
        <v>37.524999999999999</v>
      </c>
      <c r="D263" s="11">
        <f>VLOOKUP(A263,'Medical Examinations'!$A$1:$C$2336,3,FALSE)</f>
        <v>9.0299999999999994</v>
      </c>
      <c r="E263" s="11" t="str">
        <f>VLOOKUP(A263,'Medical Examinations'!$A$1:$J$2336,4,FALSE)</f>
        <v>Yes</v>
      </c>
      <c r="F263" s="11" t="str">
        <f>VLOOKUP(A263,'Medical Examinations'!$A$1:$J$2336,5,FALSE)</f>
        <v>No</v>
      </c>
      <c r="G263" s="11" t="str">
        <f>VLOOKUP(A263,'Medical Examinations'!$A$1:$J$2336,6,FALSE)</f>
        <v>No</v>
      </c>
      <c r="H263" s="11">
        <f>VLOOKUP(A263,'Medical Examinations'!$A$1:$J$2336,7,FALSE)</f>
        <v>2</v>
      </c>
      <c r="I263" s="11" t="str">
        <f>VLOOKUP(A263,'Medical Examinations'!$A$1:$J$2336,8,FALSE)</f>
        <v>No</v>
      </c>
      <c r="J263" s="11" t="str">
        <f>VLOOKUP(A263,'Medical Examinations'!$A$1:$J$2336,9,FALSE)</f>
        <v>OBESITY</v>
      </c>
      <c r="K263" s="11" t="str">
        <f>VLOOKUP(A263,'Medical Examinations'!$A$1:$J$2336,10,FALSE)</f>
        <v>DIABETES</v>
      </c>
      <c r="L263" t="str">
        <f>VLOOKUP(A263,'Hospitalisation Details'!$A$2:$M$2344,4,FALSE)</f>
        <v>18-6-1970</v>
      </c>
      <c r="M263">
        <f>VLOOKUP(A263,'Hospitalisation Details'!$A$2:$M$2344,10,FALSE)</f>
        <v>33471.97</v>
      </c>
      <c r="N263" t="str">
        <f>VLOOKUP(A263,'Hospitalisation Details'!$A$2:$M$2344,11,FALSE)</f>
        <v>tier - 2</v>
      </c>
      <c r="O263" t="str">
        <f>VLOOKUP(A263,'Hospitalisation Details'!$A$2:$M$2344,12,FALSE)</f>
        <v>tier - 2</v>
      </c>
      <c r="P263" t="str">
        <f>VLOOKUP(A263,'Hospitalisation Details'!$A$2:$M$2344,13,FALSE)</f>
        <v>R1012</v>
      </c>
      <c r="Q263" s="11">
        <f>VLOOKUP(A263,'Hospitalisation Details'!$A$2:$M$2344,8,FALSE)</f>
        <v>52</v>
      </c>
    </row>
    <row r="264" spans="1:17" ht="15.75" x14ac:dyDescent="0.25">
      <c r="A264" s="1" t="s">
        <v>2108</v>
      </c>
      <c r="B264" t="str">
        <f>VLOOKUP(A264,'Customer Names'!$A$1:$B$2336,2,FALSE)</f>
        <v>Lindsay</v>
      </c>
      <c r="C264" s="11">
        <f>VLOOKUP(A264,'Medical Examinations'!$A$1:$B$2336,2,FALSE)</f>
        <v>34.5</v>
      </c>
      <c r="D264" s="11">
        <f>VLOOKUP(A264,'Medical Examinations'!$A$1:$C$2336,3,FALSE)</f>
        <v>4.07</v>
      </c>
      <c r="E264" s="11" t="str">
        <f>VLOOKUP(A264,'Medical Examinations'!$A$1:$J$2336,4,FALSE)</f>
        <v>Yes</v>
      </c>
      <c r="F264" s="11" t="str">
        <f>VLOOKUP(A264,'Medical Examinations'!$A$1:$J$2336,5,FALSE)</f>
        <v>No</v>
      </c>
      <c r="G264" s="11" t="str">
        <f>VLOOKUP(A264,'Medical Examinations'!$A$1:$J$2336,6,FALSE)</f>
        <v>No</v>
      </c>
      <c r="H264" s="11">
        <f>VLOOKUP(A264,'Medical Examinations'!$A$1:$J$2336,7,FALSE)</f>
        <v>0</v>
      </c>
      <c r="I264" s="11" t="str">
        <f>VLOOKUP(A264,'Medical Examinations'!$A$1:$J$2336,8,FALSE)</f>
        <v>Yes</v>
      </c>
      <c r="J264" s="11" t="str">
        <f>VLOOKUP(A264,'Medical Examinations'!$A$1:$J$2336,9,FALSE)</f>
        <v>OBESITY</v>
      </c>
      <c r="K264" s="11" t="str">
        <f>VLOOKUP(A264,'Medical Examinations'!$A$1:$J$2336,10,FALSE)</f>
        <v>NORMAL</v>
      </c>
      <c r="L264" t="str">
        <f>VLOOKUP(A264,'Hospitalisation Details'!$A$2:$M$2344,4,FALSE)</f>
        <v>7-12-1985</v>
      </c>
      <c r="M264">
        <f>VLOOKUP(A264,'Hospitalisation Details'!$A$2:$M$2344,10,FALSE)</f>
        <v>33450.99</v>
      </c>
      <c r="N264" t="str">
        <f>VLOOKUP(A264,'Hospitalisation Details'!$A$2:$M$2344,11,FALSE)</f>
        <v>tier - 2</v>
      </c>
      <c r="O264" t="str">
        <f>VLOOKUP(A264,'Hospitalisation Details'!$A$2:$M$2344,12,FALSE)</f>
        <v>tier - 2</v>
      </c>
      <c r="P264" t="str">
        <f>VLOOKUP(A264,'Hospitalisation Details'!$A$2:$M$2344,13,FALSE)</f>
        <v>R1011</v>
      </c>
      <c r="Q264" s="11">
        <f>VLOOKUP(A264,'Hospitalisation Details'!$A$2:$M$2344,8,FALSE)</f>
        <v>37</v>
      </c>
    </row>
    <row r="265" spans="1:17" ht="15.75" x14ac:dyDescent="0.25">
      <c r="A265" s="1" t="s">
        <v>2107</v>
      </c>
      <c r="B265" t="str">
        <f>VLOOKUP(A265,'Customer Names'!$A$1:$B$2336,2,FALSE)</f>
        <v>Land</v>
      </c>
      <c r="C265" s="11">
        <f>VLOOKUP(A265,'Medical Examinations'!$A$1:$B$2336,2,FALSE)</f>
        <v>28.16</v>
      </c>
      <c r="D265" s="11">
        <f>VLOOKUP(A265,'Medical Examinations'!$A$1:$C$2336,3,FALSE)</f>
        <v>5.77</v>
      </c>
      <c r="E265" s="11" t="str">
        <f>VLOOKUP(A265,'Medical Examinations'!$A$1:$J$2336,4,FALSE)</f>
        <v>No</v>
      </c>
      <c r="F265" s="11" t="str">
        <f>VLOOKUP(A265,'Medical Examinations'!$A$1:$J$2336,5,FALSE)</f>
        <v>No</v>
      </c>
      <c r="G265" s="11" t="str">
        <f>VLOOKUP(A265,'Medical Examinations'!$A$1:$J$2336,6,FALSE)</f>
        <v>No</v>
      </c>
      <c r="H265" s="11">
        <f>VLOOKUP(A265,'Medical Examinations'!$A$1:$J$2336,7,FALSE)</f>
        <v>2</v>
      </c>
      <c r="I265" s="11" t="str">
        <f>VLOOKUP(A265,'Medical Examinations'!$A$1:$J$2336,8,FALSE)</f>
        <v>Yes</v>
      </c>
      <c r="J265" s="11" t="str">
        <f>VLOOKUP(A265,'Medical Examinations'!$A$1:$J$2336,9,FALSE)</f>
        <v>OVERWEIGHT</v>
      </c>
      <c r="K265" s="11" t="str">
        <f>VLOOKUP(A265,'Medical Examinations'!$A$1:$J$2336,10,FALSE)</f>
        <v>PREDIABETES</v>
      </c>
      <c r="L265" t="str">
        <f>VLOOKUP(A265,'Hospitalisation Details'!$A$2:$M$2344,4,FALSE)</f>
        <v>5-9-1972</v>
      </c>
      <c r="M265">
        <f>VLOOKUP(A265,'Hospitalisation Details'!$A$2:$M$2344,10,FALSE)</f>
        <v>33344.449999999997</v>
      </c>
      <c r="N265" t="str">
        <f>VLOOKUP(A265,'Hospitalisation Details'!$A$2:$M$2344,11,FALSE)</f>
        <v>tier - 2</v>
      </c>
      <c r="O265" t="str">
        <f>VLOOKUP(A265,'Hospitalisation Details'!$A$2:$M$2344,12,FALSE)</f>
        <v>tier - 3</v>
      </c>
      <c r="P265" t="str">
        <f>VLOOKUP(A265,'Hospitalisation Details'!$A$2:$M$2344,13,FALSE)</f>
        <v>R1011</v>
      </c>
      <c r="Q265" s="11">
        <f>VLOOKUP(A265,'Hospitalisation Details'!$A$2:$M$2344,8,FALSE)</f>
        <v>50</v>
      </c>
    </row>
    <row r="266" spans="1:17" ht="15.75" x14ac:dyDescent="0.25">
      <c r="A266" s="1" t="s">
        <v>2106</v>
      </c>
      <c r="B266" t="str">
        <f>VLOOKUP(A266,'Customer Names'!$A$1:$B$2336,2,FALSE)</f>
        <v>Brecher</v>
      </c>
      <c r="C266" s="11">
        <f>VLOOKUP(A266,'Medical Examinations'!$A$1:$B$2336,2,FALSE)</f>
        <v>30.02</v>
      </c>
      <c r="D266" s="11">
        <f>VLOOKUP(A266,'Medical Examinations'!$A$1:$C$2336,3,FALSE)</f>
        <v>5.98</v>
      </c>
      <c r="E266" s="11" t="str">
        <f>VLOOKUP(A266,'Medical Examinations'!$A$1:$J$2336,4,FALSE)</f>
        <v>No</v>
      </c>
      <c r="F266" s="11" t="str">
        <f>VLOOKUP(A266,'Medical Examinations'!$A$1:$J$2336,5,FALSE)</f>
        <v>No</v>
      </c>
      <c r="G266" s="11" t="str">
        <f>VLOOKUP(A266,'Medical Examinations'!$A$1:$J$2336,6,FALSE)</f>
        <v>Yes</v>
      </c>
      <c r="H266" s="11">
        <f>VLOOKUP(A266,'Medical Examinations'!$A$1:$J$2336,7,FALSE)</f>
        <v>1</v>
      </c>
      <c r="I266" s="11" t="str">
        <f>VLOOKUP(A266,'Medical Examinations'!$A$1:$J$2336,8,FALSE)</f>
        <v>Yes</v>
      </c>
      <c r="J266" s="11" t="str">
        <f>VLOOKUP(A266,'Medical Examinations'!$A$1:$J$2336,9,FALSE)</f>
        <v>OBESITY</v>
      </c>
      <c r="K266" s="11" t="str">
        <f>VLOOKUP(A266,'Medical Examinations'!$A$1:$J$2336,10,FALSE)</f>
        <v>PREDIABETES</v>
      </c>
      <c r="L266" t="str">
        <f>VLOOKUP(A266,'Hospitalisation Details'!$A$2:$M$2344,4,FALSE)</f>
        <v>28-11-2003</v>
      </c>
      <c r="M266">
        <f>VLOOKUP(A266,'Hospitalisation Details'!$A$2:$M$2344,10,FALSE)</f>
        <v>33307.550000000003</v>
      </c>
      <c r="N266" t="str">
        <f>VLOOKUP(A266,'Hospitalisation Details'!$A$2:$M$2344,11,FALSE)</f>
        <v>tier - 2</v>
      </c>
      <c r="O266" t="str">
        <f>VLOOKUP(A266,'Hospitalisation Details'!$A$2:$M$2344,12,FALSE)</f>
        <v>tier - 3</v>
      </c>
      <c r="P266" t="str">
        <f>VLOOKUP(A266,'Hospitalisation Details'!$A$2:$M$2344,13,FALSE)</f>
        <v>R1012</v>
      </c>
      <c r="Q266" s="11">
        <f>VLOOKUP(A266,'Hospitalisation Details'!$A$2:$M$2344,8,FALSE)</f>
        <v>19</v>
      </c>
    </row>
    <row r="267" spans="1:17" ht="15.75" x14ac:dyDescent="0.25">
      <c r="A267" s="1" t="s">
        <v>2105</v>
      </c>
      <c r="B267" t="str">
        <f>VLOOKUP(A267,'Customer Names'!$A$1:$B$2336,2,FALSE)</f>
        <v>Debolt</v>
      </c>
      <c r="C267" s="11">
        <f>VLOOKUP(A267,'Medical Examinations'!$A$1:$B$2336,2,FALSE)</f>
        <v>37.82</v>
      </c>
      <c r="D267" s="11">
        <f>VLOOKUP(A267,'Medical Examinations'!$A$1:$C$2336,3,FALSE)</f>
        <v>6.01</v>
      </c>
      <c r="E267" s="11" t="str">
        <f>VLOOKUP(A267,'Medical Examinations'!$A$1:$J$2336,4,FALSE)</f>
        <v>No</v>
      </c>
      <c r="F267" s="11" t="str">
        <f>VLOOKUP(A267,'Medical Examinations'!$A$1:$J$2336,5,FALSE)</f>
        <v>No</v>
      </c>
      <c r="G267" s="11" t="str">
        <f>VLOOKUP(A267,'Medical Examinations'!$A$1:$J$2336,6,FALSE)</f>
        <v>No</v>
      </c>
      <c r="H267" s="11">
        <f>VLOOKUP(A267,'Medical Examinations'!$A$1:$J$2336,7,FALSE)</f>
        <v>0</v>
      </c>
      <c r="I267" s="11" t="str">
        <f>VLOOKUP(A267,'Medical Examinations'!$A$1:$J$2336,8,FALSE)</f>
        <v>Yes</v>
      </c>
      <c r="J267" s="11" t="str">
        <f>VLOOKUP(A267,'Medical Examinations'!$A$1:$J$2336,9,FALSE)</f>
        <v>OBESITY</v>
      </c>
      <c r="K267" s="11" t="str">
        <f>VLOOKUP(A267,'Medical Examinations'!$A$1:$J$2336,10,FALSE)</f>
        <v>PREDIABETES</v>
      </c>
      <c r="L267" t="str">
        <f>VLOOKUP(A267,'Hospitalisation Details'!$A$2:$M$2344,4,FALSE)</f>
        <v>12-10-1990</v>
      </c>
      <c r="M267">
        <f>VLOOKUP(A267,'Hospitalisation Details'!$A$2:$M$2344,10,FALSE)</f>
        <v>33292.83</v>
      </c>
      <c r="N267" t="str">
        <f>VLOOKUP(A267,'Hospitalisation Details'!$A$2:$M$2344,11,FALSE)</f>
        <v>tier - 2</v>
      </c>
      <c r="O267" t="str">
        <f>VLOOKUP(A267,'Hospitalisation Details'!$A$2:$M$2344,12,FALSE)</f>
        <v>tier - 1</v>
      </c>
      <c r="P267" t="str">
        <f>VLOOKUP(A267,'Hospitalisation Details'!$A$2:$M$2344,13,FALSE)</f>
        <v>R1011</v>
      </c>
      <c r="Q267" s="11">
        <f>VLOOKUP(A267,'Hospitalisation Details'!$A$2:$M$2344,8,FALSE)</f>
        <v>32</v>
      </c>
    </row>
    <row r="268" spans="1:17" ht="15.75" x14ac:dyDescent="0.25">
      <c r="A268" s="1" t="s">
        <v>2104</v>
      </c>
      <c r="B268" t="str">
        <f>VLOOKUP(A268,'Customer Names'!$A$1:$B$2336,2,FALSE)</f>
        <v>Oswalt</v>
      </c>
      <c r="C268" s="11">
        <f>VLOOKUP(A268,'Medical Examinations'!$A$1:$B$2336,2,FALSE)</f>
        <v>33.14</v>
      </c>
      <c r="D268" s="11">
        <f>VLOOKUP(A268,'Medical Examinations'!$A$1:$C$2336,3,FALSE)</f>
        <v>5.67</v>
      </c>
      <c r="E268" s="11" t="str">
        <f>VLOOKUP(A268,'Medical Examinations'!$A$1:$J$2336,4,FALSE)</f>
        <v>Yes</v>
      </c>
      <c r="F268" s="11" t="str">
        <f>VLOOKUP(A268,'Medical Examinations'!$A$1:$J$2336,5,FALSE)</f>
        <v>No</v>
      </c>
      <c r="G268" s="11" t="str">
        <f>VLOOKUP(A268,'Medical Examinations'!$A$1:$J$2336,6,FALSE)</f>
        <v>No</v>
      </c>
      <c r="H268" s="11">
        <f>VLOOKUP(A268,'Medical Examinations'!$A$1:$J$2336,7,FALSE)</f>
        <v>0</v>
      </c>
      <c r="I268" s="11" t="str">
        <f>VLOOKUP(A268,'Medical Examinations'!$A$1:$J$2336,8,FALSE)</f>
        <v>Yes</v>
      </c>
      <c r="J268" s="11" t="str">
        <f>VLOOKUP(A268,'Medical Examinations'!$A$1:$J$2336,9,FALSE)</f>
        <v>OBESITY</v>
      </c>
      <c r="K268" s="11" t="str">
        <f>VLOOKUP(A268,'Medical Examinations'!$A$1:$J$2336,10,FALSE)</f>
        <v>NORMAL</v>
      </c>
      <c r="L268" t="str">
        <f>VLOOKUP(A268,'Hospitalisation Details'!$A$2:$M$2344,4,FALSE)</f>
        <v>15-7-1985</v>
      </c>
      <c r="M268">
        <f>VLOOKUP(A268,'Hospitalisation Details'!$A$2:$M$2344,10,FALSE)</f>
        <v>33121</v>
      </c>
      <c r="N268" t="str">
        <f>VLOOKUP(A268,'Hospitalisation Details'!$A$2:$M$2344,11,FALSE)</f>
        <v>tier - 2</v>
      </c>
      <c r="O268" t="str">
        <f>VLOOKUP(A268,'Hospitalisation Details'!$A$2:$M$2344,12,FALSE)</f>
        <v>tier - 1</v>
      </c>
      <c r="P268" t="str">
        <f>VLOOKUP(A268,'Hospitalisation Details'!$A$2:$M$2344,13,FALSE)</f>
        <v>R1011</v>
      </c>
      <c r="Q268" s="11">
        <f>VLOOKUP(A268,'Hospitalisation Details'!$A$2:$M$2344,8,FALSE)</f>
        <v>37</v>
      </c>
    </row>
    <row r="269" spans="1:17" ht="15.75" x14ac:dyDescent="0.25">
      <c r="A269" s="1" t="s">
        <v>2103</v>
      </c>
      <c r="B269" t="str">
        <f>VLOOKUP(A269,'Customer Names'!$A$1:$B$2336,2,FALSE)</f>
        <v>Boyd</v>
      </c>
      <c r="C269" s="11">
        <f>VLOOKUP(A269,'Medical Examinations'!$A$1:$B$2336,2,FALSE)</f>
        <v>25.14</v>
      </c>
      <c r="D269" s="11">
        <f>VLOOKUP(A269,'Medical Examinations'!$A$1:$C$2336,3,FALSE)</f>
        <v>6.02</v>
      </c>
      <c r="E269" s="11" t="str">
        <f>VLOOKUP(A269,'Medical Examinations'!$A$1:$J$2336,4,FALSE)</f>
        <v>Yes</v>
      </c>
      <c r="F269" s="11" t="str">
        <f>VLOOKUP(A269,'Medical Examinations'!$A$1:$J$2336,5,FALSE)</f>
        <v>No</v>
      </c>
      <c r="G269" s="11" t="str">
        <f>VLOOKUP(A269,'Medical Examinations'!$A$1:$J$2336,6,FALSE)</f>
        <v>Yes</v>
      </c>
      <c r="H269" s="11">
        <f>VLOOKUP(A269,'Medical Examinations'!$A$1:$J$2336,7,FALSE)</f>
        <v>1</v>
      </c>
      <c r="I269" s="11" t="str">
        <f>VLOOKUP(A269,'Medical Examinations'!$A$1:$J$2336,8,FALSE)</f>
        <v>Yes</v>
      </c>
      <c r="J269" s="11" t="str">
        <f>VLOOKUP(A269,'Medical Examinations'!$A$1:$J$2336,9,FALSE)</f>
        <v>OVERWEIGHT</v>
      </c>
      <c r="K269" s="11" t="str">
        <f>VLOOKUP(A269,'Medical Examinations'!$A$1:$J$2336,10,FALSE)</f>
        <v>PREDIABETES</v>
      </c>
      <c r="L269" t="str">
        <f>VLOOKUP(A269,'Hospitalisation Details'!$A$2:$M$2344,4,FALSE)</f>
        <v>30-10-1969</v>
      </c>
      <c r="M269">
        <f>VLOOKUP(A269,'Hospitalisation Details'!$A$2:$M$2344,10,FALSE)</f>
        <v>33090.660000000003</v>
      </c>
      <c r="N269" t="str">
        <f>VLOOKUP(A269,'Hospitalisation Details'!$A$2:$M$2344,11,FALSE)</f>
        <v>tier - 2</v>
      </c>
      <c r="O269" t="str">
        <f>VLOOKUP(A269,'Hospitalisation Details'!$A$2:$M$2344,12,FALSE)</f>
        <v>tier - 2</v>
      </c>
      <c r="P269" t="str">
        <f>VLOOKUP(A269,'Hospitalisation Details'!$A$2:$M$2344,13,FALSE)</f>
        <v>R1011</v>
      </c>
      <c r="Q269" s="11">
        <f>VLOOKUP(A269,'Hospitalisation Details'!$A$2:$M$2344,8,FALSE)</f>
        <v>53</v>
      </c>
    </row>
    <row r="270" spans="1:17" ht="15.75" x14ac:dyDescent="0.25">
      <c r="A270" s="1" t="s">
        <v>2102</v>
      </c>
      <c r="B270" t="str">
        <f>VLOOKUP(A270,'Customer Names'!$A$1:$B$2336,2,FALSE)</f>
        <v>Bulewich</v>
      </c>
      <c r="C270" s="11">
        <f>VLOOKUP(A270,'Medical Examinations'!$A$1:$B$2336,2,FALSE)</f>
        <v>20.18</v>
      </c>
      <c r="D270" s="11">
        <f>VLOOKUP(A270,'Medical Examinations'!$A$1:$C$2336,3,FALSE)</f>
        <v>11.19</v>
      </c>
      <c r="E270" s="11" t="str">
        <f>VLOOKUP(A270,'Medical Examinations'!$A$1:$J$2336,4,FALSE)</f>
        <v>No</v>
      </c>
      <c r="F270" s="11" t="str">
        <f>VLOOKUP(A270,'Medical Examinations'!$A$1:$J$2336,5,FALSE)</f>
        <v>No</v>
      </c>
      <c r="G270" s="11" t="str">
        <f>VLOOKUP(A270,'Medical Examinations'!$A$1:$J$2336,6,FALSE)</f>
        <v>No</v>
      </c>
      <c r="H270" s="11">
        <f>VLOOKUP(A270,'Medical Examinations'!$A$1:$J$2336,7,FALSE)</f>
        <v>0</v>
      </c>
      <c r="I270" s="11" t="str">
        <f>VLOOKUP(A270,'Medical Examinations'!$A$1:$J$2336,8,FALSE)</f>
        <v>Yes</v>
      </c>
      <c r="J270" s="11" t="str">
        <f>VLOOKUP(A270,'Medical Examinations'!$A$1:$J$2336,9,FALSE)</f>
        <v>NORMALWEIGHT</v>
      </c>
      <c r="K270" s="11" t="str">
        <f>VLOOKUP(A270,'Medical Examinations'!$A$1:$J$2336,10,FALSE)</f>
        <v>DIABETES</v>
      </c>
      <c r="L270" t="str">
        <f>VLOOKUP(A270,'Hospitalisation Details'!$A$2:$M$2344,4,FALSE)</f>
        <v>1-7-1962</v>
      </c>
      <c r="M270">
        <f>VLOOKUP(A270,'Hospitalisation Details'!$A$2:$M$2344,10,FALSE)</f>
        <v>33074.94</v>
      </c>
      <c r="N270" t="str">
        <f>VLOOKUP(A270,'Hospitalisation Details'!$A$2:$M$2344,11,FALSE)</f>
        <v>tier - 1</v>
      </c>
      <c r="O270" t="str">
        <f>VLOOKUP(A270,'Hospitalisation Details'!$A$2:$M$2344,12,FALSE)</f>
        <v>tier - 2</v>
      </c>
      <c r="P270" t="str">
        <f>VLOOKUP(A270,'Hospitalisation Details'!$A$2:$M$2344,13,FALSE)</f>
        <v>R1011</v>
      </c>
      <c r="Q270" s="11">
        <f>VLOOKUP(A270,'Hospitalisation Details'!$A$2:$M$2344,8,FALSE)</f>
        <v>60</v>
      </c>
    </row>
    <row r="271" spans="1:17" ht="15.75" x14ac:dyDescent="0.25">
      <c r="A271" s="1" t="s">
        <v>2101</v>
      </c>
      <c r="B271" t="str">
        <f>VLOOKUP(A271,'Customer Names'!$A$1:$B$2336,2,FALSE)</f>
        <v>Fukuda</v>
      </c>
      <c r="C271" s="11">
        <f>VLOOKUP(A271,'Medical Examinations'!$A$1:$B$2336,2,FALSE)</f>
        <v>44.36</v>
      </c>
      <c r="D271" s="11">
        <f>VLOOKUP(A271,'Medical Examinations'!$A$1:$C$2336,3,FALSE)</f>
        <v>5.1100000000000003</v>
      </c>
      <c r="E271" s="11" t="str">
        <f>VLOOKUP(A271,'Medical Examinations'!$A$1:$J$2336,4,FALSE)</f>
        <v>No</v>
      </c>
      <c r="F271" s="11" t="str">
        <f>VLOOKUP(A271,'Medical Examinations'!$A$1:$J$2336,5,FALSE)</f>
        <v>No</v>
      </c>
      <c r="G271" s="11" t="str">
        <f>VLOOKUP(A271,'Medical Examinations'!$A$1:$J$2336,6,FALSE)</f>
        <v>No</v>
      </c>
      <c r="H271" s="11">
        <f>VLOOKUP(A271,'Medical Examinations'!$A$1:$J$2336,7,FALSE)</f>
        <v>0</v>
      </c>
      <c r="I271" s="11" t="str">
        <f>VLOOKUP(A271,'Medical Examinations'!$A$1:$J$2336,8,FALSE)</f>
        <v>Yes</v>
      </c>
      <c r="J271" s="11" t="str">
        <f>VLOOKUP(A271,'Medical Examinations'!$A$1:$J$2336,9,FALSE)</f>
        <v>OBESITY</v>
      </c>
      <c r="K271" s="11" t="str">
        <f>VLOOKUP(A271,'Medical Examinations'!$A$1:$J$2336,10,FALSE)</f>
        <v>NORMAL</v>
      </c>
      <c r="L271" t="str">
        <f>VLOOKUP(A271,'Hospitalisation Details'!$A$2:$M$2344,4,FALSE)</f>
        <v>28-7-1994</v>
      </c>
      <c r="M271">
        <f>VLOOKUP(A271,'Hospitalisation Details'!$A$2:$M$2344,10,FALSE)</f>
        <v>33057.230000000003</v>
      </c>
      <c r="N271" t="str">
        <f>VLOOKUP(A271,'Hospitalisation Details'!$A$2:$M$2344,11,FALSE)</f>
        <v>tier - 1</v>
      </c>
      <c r="O271" t="str">
        <f>VLOOKUP(A271,'Hospitalisation Details'!$A$2:$M$2344,12,FALSE)</f>
        <v>tier - 2</v>
      </c>
      <c r="P271" t="str">
        <f>VLOOKUP(A271,'Hospitalisation Details'!$A$2:$M$2344,13,FALSE)</f>
        <v>R1011</v>
      </c>
      <c r="Q271" s="11">
        <f>VLOOKUP(A271,'Hospitalisation Details'!$A$2:$M$2344,8,FALSE)</f>
        <v>28</v>
      </c>
    </row>
    <row r="272" spans="1:17" ht="15.75" x14ac:dyDescent="0.25">
      <c r="A272" s="1" t="s">
        <v>2100</v>
      </c>
      <c r="B272" t="str">
        <f>VLOOKUP(A272,'Customer Names'!$A$1:$B$2336,2,FALSE)</f>
        <v>Phillips</v>
      </c>
      <c r="C272" s="11">
        <f>VLOOKUP(A272,'Medical Examinations'!$A$1:$B$2336,2,FALSE)</f>
        <v>23.82</v>
      </c>
      <c r="D272" s="11">
        <f>VLOOKUP(A272,'Medical Examinations'!$A$1:$C$2336,3,FALSE)</f>
        <v>10.85</v>
      </c>
      <c r="E272" s="11" t="str">
        <f>VLOOKUP(A272,'Medical Examinations'!$A$1:$J$2336,4,FALSE)</f>
        <v>Yes</v>
      </c>
      <c r="F272" s="11" t="str">
        <f>VLOOKUP(A272,'Medical Examinations'!$A$1:$J$2336,5,FALSE)</f>
        <v>No</v>
      </c>
      <c r="G272" s="11" t="str">
        <f>VLOOKUP(A272,'Medical Examinations'!$A$1:$J$2336,6,FALSE)</f>
        <v>No</v>
      </c>
      <c r="H272" s="11">
        <f>VLOOKUP(A272,'Medical Examinations'!$A$1:$J$2336,7,FALSE)</f>
        <v>0</v>
      </c>
      <c r="I272" s="11" t="str">
        <f>VLOOKUP(A272,'Medical Examinations'!$A$1:$J$2336,8,FALSE)</f>
        <v>Yes</v>
      </c>
      <c r="J272" s="11" t="str">
        <f>VLOOKUP(A272,'Medical Examinations'!$A$1:$J$2336,9,FALSE)</f>
        <v>NORMALWEIGHT</v>
      </c>
      <c r="K272" s="11" t="str">
        <f>VLOOKUP(A272,'Medical Examinations'!$A$1:$J$2336,10,FALSE)</f>
        <v>DIABETES</v>
      </c>
      <c r="L272" t="str">
        <f>VLOOKUP(A272,'Hospitalisation Details'!$A$2:$M$2344,4,FALSE)</f>
        <v>10-7-1967</v>
      </c>
      <c r="M272">
        <f>VLOOKUP(A272,'Hospitalisation Details'!$A$2:$M$2344,10,FALSE)</f>
        <v>33025.32</v>
      </c>
      <c r="N272" t="str">
        <f>VLOOKUP(A272,'Hospitalisation Details'!$A$2:$M$2344,11,FALSE)</f>
        <v>tier - 2</v>
      </c>
      <c r="O272" t="str">
        <f>VLOOKUP(A272,'Hospitalisation Details'!$A$2:$M$2344,12,FALSE)</f>
        <v>tier - 3</v>
      </c>
      <c r="P272" t="str">
        <f>VLOOKUP(A272,'Hospitalisation Details'!$A$2:$M$2344,13,FALSE)</f>
        <v>R1011</v>
      </c>
      <c r="Q272" s="11">
        <f>VLOOKUP(A272,'Hospitalisation Details'!$A$2:$M$2344,8,FALSE)</f>
        <v>55</v>
      </c>
    </row>
    <row r="273" spans="1:17" ht="15.75" x14ac:dyDescent="0.25">
      <c r="A273" s="1" t="s">
        <v>2099</v>
      </c>
      <c r="B273" t="str">
        <f>VLOOKUP(A273,'Customer Names'!$A$1:$B$2336,2,FALSE)</f>
        <v>Maddison</v>
      </c>
      <c r="C273" s="11">
        <f>VLOOKUP(A273,'Medical Examinations'!$A$1:$B$2336,2,FALSE)</f>
        <v>45</v>
      </c>
      <c r="D273" s="11">
        <f>VLOOKUP(A273,'Medical Examinations'!$A$1:$C$2336,3,FALSE)</f>
        <v>5.24</v>
      </c>
      <c r="E273" s="11" t="str">
        <f>VLOOKUP(A273,'Medical Examinations'!$A$1:$J$2336,4,FALSE)</f>
        <v>Yes</v>
      </c>
      <c r="F273" s="11" t="str">
        <f>VLOOKUP(A273,'Medical Examinations'!$A$1:$J$2336,5,FALSE)</f>
        <v>No</v>
      </c>
      <c r="G273" s="11" t="str">
        <f>VLOOKUP(A273,'Medical Examinations'!$A$1:$J$2336,6,FALSE)</f>
        <v>No</v>
      </c>
      <c r="H273" s="11">
        <f>VLOOKUP(A273,'Medical Examinations'!$A$1:$J$2336,7,FALSE)</f>
        <v>1</v>
      </c>
      <c r="I273" s="11" t="str">
        <f>VLOOKUP(A273,'Medical Examinations'!$A$1:$J$2336,8,FALSE)</f>
        <v>Yes</v>
      </c>
      <c r="J273" s="11" t="str">
        <f>VLOOKUP(A273,'Medical Examinations'!$A$1:$J$2336,9,FALSE)</f>
        <v>OBESITY</v>
      </c>
      <c r="K273" s="11" t="str">
        <f>VLOOKUP(A273,'Medical Examinations'!$A$1:$J$2336,10,FALSE)</f>
        <v>NORMAL</v>
      </c>
      <c r="L273" t="str">
        <f>VLOOKUP(A273,'Hospitalisation Details'!$A$2:$M$2344,4,FALSE)</f>
        <v>8-7-1995</v>
      </c>
      <c r="M273">
        <f>VLOOKUP(A273,'Hospitalisation Details'!$A$2:$M$2344,10,FALSE)</f>
        <v>33017.46</v>
      </c>
      <c r="N273" t="str">
        <f>VLOOKUP(A273,'Hospitalisation Details'!$A$2:$M$2344,11,FALSE)</f>
        <v>tier - 1</v>
      </c>
      <c r="O273" t="str">
        <f>VLOOKUP(A273,'Hospitalisation Details'!$A$2:$M$2344,12,FALSE)</f>
        <v>tier - 1</v>
      </c>
      <c r="P273" t="str">
        <f>VLOOKUP(A273,'Hospitalisation Details'!$A$2:$M$2344,13,FALSE)</f>
        <v>R1011</v>
      </c>
      <c r="Q273" s="11">
        <f>VLOOKUP(A273,'Hospitalisation Details'!$A$2:$M$2344,8,FALSE)</f>
        <v>27</v>
      </c>
    </row>
    <row r="274" spans="1:17" ht="15.75" x14ac:dyDescent="0.25">
      <c r="A274" s="1" t="s">
        <v>2098</v>
      </c>
      <c r="B274" t="str">
        <f>VLOOKUP(A274,'Customer Names'!$A$1:$B$2336,2,FALSE)</f>
        <v>Lockwood</v>
      </c>
      <c r="C274" s="11">
        <f>VLOOKUP(A274,'Medical Examinations'!$A$1:$B$2336,2,FALSE)</f>
        <v>26.62</v>
      </c>
      <c r="D274" s="11">
        <f>VLOOKUP(A274,'Medical Examinations'!$A$1:$C$2336,3,FALSE)</f>
        <v>10.08</v>
      </c>
      <c r="E274" s="11" t="str">
        <f>VLOOKUP(A274,'Medical Examinations'!$A$1:$J$2336,4,FALSE)</f>
        <v>No</v>
      </c>
      <c r="F274" s="11" t="str">
        <f>VLOOKUP(A274,'Medical Examinations'!$A$1:$J$2336,5,FALSE)</f>
        <v>No</v>
      </c>
      <c r="G274" s="11" t="str">
        <f>VLOOKUP(A274,'Medical Examinations'!$A$1:$J$2336,6,FALSE)</f>
        <v>No</v>
      </c>
      <c r="H274" s="11">
        <f>VLOOKUP(A274,'Medical Examinations'!$A$1:$J$2336,7,FALSE)</f>
        <v>0</v>
      </c>
      <c r="I274" s="11" t="str">
        <f>VLOOKUP(A274,'Medical Examinations'!$A$1:$J$2336,8,FALSE)</f>
        <v>Yes</v>
      </c>
      <c r="J274" s="11" t="str">
        <f>VLOOKUP(A274,'Medical Examinations'!$A$1:$J$2336,9,FALSE)</f>
        <v>OVERWEIGHT</v>
      </c>
      <c r="K274" s="11" t="str">
        <f>VLOOKUP(A274,'Medical Examinations'!$A$1:$J$2336,10,FALSE)</f>
        <v>DIABETES</v>
      </c>
      <c r="L274" t="str">
        <f>VLOOKUP(A274,'Hospitalisation Details'!$A$2:$M$2344,4,FALSE)</f>
        <v>24-8-1971</v>
      </c>
      <c r="M274">
        <f>VLOOKUP(A274,'Hospitalisation Details'!$A$2:$M$2344,10,FALSE)</f>
        <v>32947.629999999997</v>
      </c>
      <c r="N274" t="str">
        <f>VLOOKUP(A274,'Hospitalisation Details'!$A$2:$M$2344,11,FALSE)</f>
        <v>tier - 2</v>
      </c>
      <c r="O274" t="str">
        <f>VLOOKUP(A274,'Hospitalisation Details'!$A$2:$M$2344,12,FALSE)</f>
        <v>tier - 1</v>
      </c>
      <c r="P274" t="str">
        <f>VLOOKUP(A274,'Hospitalisation Details'!$A$2:$M$2344,13,FALSE)</f>
        <v>R1011</v>
      </c>
      <c r="Q274" s="11">
        <f>VLOOKUP(A274,'Hospitalisation Details'!$A$2:$M$2344,8,FALSE)</f>
        <v>51</v>
      </c>
    </row>
    <row r="275" spans="1:17" ht="15.75" x14ac:dyDescent="0.25">
      <c r="A275" s="1" t="s">
        <v>2097</v>
      </c>
      <c r="B275" t="str">
        <f>VLOOKUP(A275,'Customer Names'!$A$1:$B$2336,2,FALSE)</f>
        <v>Defilippi</v>
      </c>
      <c r="C275" s="11">
        <f>VLOOKUP(A275,'Medical Examinations'!$A$1:$B$2336,2,FALSE)</f>
        <v>32.67</v>
      </c>
      <c r="D275" s="11">
        <f>VLOOKUP(A275,'Medical Examinations'!$A$1:$C$2336,3,FALSE)</f>
        <v>10.97</v>
      </c>
      <c r="E275" s="11" t="str">
        <f>VLOOKUP(A275,'Medical Examinations'!$A$1:$J$2336,4,FALSE)</f>
        <v>Yes</v>
      </c>
      <c r="F275" s="11" t="str">
        <f>VLOOKUP(A275,'Medical Examinations'!$A$1:$J$2336,5,FALSE)</f>
        <v>No</v>
      </c>
      <c r="G275" s="11" t="str">
        <f>VLOOKUP(A275,'Medical Examinations'!$A$1:$J$2336,6,FALSE)</f>
        <v>No</v>
      </c>
      <c r="H275" s="11">
        <f>VLOOKUP(A275,'Medical Examinations'!$A$1:$J$2336,7,FALSE)</f>
        <v>0</v>
      </c>
      <c r="I275" s="11" t="str">
        <f>VLOOKUP(A275,'Medical Examinations'!$A$1:$J$2336,8,FALSE)</f>
        <v>Yes</v>
      </c>
      <c r="J275" s="11" t="str">
        <f>VLOOKUP(A275,'Medical Examinations'!$A$1:$J$2336,9,FALSE)</f>
        <v>OBESITY</v>
      </c>
      <c r="K275" s="11" t="str">
        <f>VLOOKUP(A275,'Medical Examinations'!$A$1:$J$2336,10,FALSE)</f>
        <v>DIABETES</v>
      </c>
      <c r="L275" t="str">
        <f>VLOOKUP(A275,'Hospitalisation Details'!$A$2:$M$2344,4,FALSE)</f>
        <v>17-11-1981</v>
      </c>
      <c r="M275">
        <f>VLOOKUP(A275,'Hospitalisation Details'!$A$2:$M$2344,10,FALSE)</f>
        <v>32906.69</v>
      </c>
      <c r="N275" t="str">
        <f>VLOOKUP(A275,'Hospitalisation Details'!$A$2:$M$2344,11,FALSE)</f>
        <v>tier - 2</v>
      </c>
      <c r="O275" t="str">
        <f>VLOOKUP(A275,'Hospitalisation Details'!$A$2:$M$2344,12,FALSE)</f>
        <v>tier - 3</v>
      </c>
      <c r="P275" t="str">
        <f>VLOOKUP(A275,'Hospitalisation Details'!$A$2:$M$2344,13,FALSE)</f>
        <v>R1011</v>
      </c>
      <c r="Q275" s="11">
        <f>VLOOKUP(A275,'Hospitalisation Details'!$A$2:$M$2344,8,FALSE)</f>
        <v>41</v>
      </c>
    </row>
    <row r="276" spans="1:17" ht="15.75" x14ac:dyDescent="0.25">
      <c r="A276" s="1" t="s">
        <v>2096</v>
      </c>
      <c r="B276" t="str">
        <f>VLOOKUP(A276,'Customer Names'!$A$1:$B$2336,2,FALSE)</f>
        <v>Jackson</v>
      </c>
      <c r="C276" s="11">
        <f>VLOOKUP(A276,'Medical Examinations'!$A$1:$B$2336,2,FALSE)</f>
        <v>44.44</v>
      </c>
      <c r="D276" s="11">
        <f>VLOOKUP(A276,'Medical Examinations'!$A$1:$C$2336,3,FALSE)</f>
        <v>4.9000000000000004</v>
      </c>
      <c r="E276" s="11" t="str">
        <f>VLOOKUP(A276,'Medical Examinations'!$A$1:$J$2336,4,FALSE)</f>
        <v>Yes</v>
      </c>
      <c r="F276" s="11" t="str">
        <f>VLOOKUP(A276,'Medical Examinations'!$A$1:$J$2336,5,FALSE)</f>
        <v>No</v>
      </c>
      <c r="G276" s="11" t="str">
        <f>VLOOKUP(A276,'Medical Examinations'!$A$1:$J$2336,6,FALSE)</f>
        <v>No</v>
      </c>
      <c r="H276" s="11">
        <f>VLOOKUP(A276,'Medical Examinations'!$A$1:$J$2336,7,FALSE)</f>
        <v>1</v>
      </c>
      <c r="I276" s="11" t="str">
        <f>VLOOKUP(A276,'Medical Examinations'!$A$1:$J$2336,8,FALSE)</f>
        <v>Yes</v>
      </c>
      <c r="J276" s="11" t="str">
        <f>VLOOKUP(A276,'Medical Examinations'!$A$1:$J$2336,9,FALSE)</f>
        <v>OBESITY</v>
      </c>
      <c r="K276" s="11" t="str">
        <f>VLOOKUP(A276,'Medical Examinations'!$A$1:$J$2336,10,FALSE)</f>
        <v>NORMAL</v>
      </c>
      <c r="L276" t="str">
        <f>VLOOKUP(A276,'Hospitalisation Details'!$A$2:$M$2344,4,FALSE)</f>
        <v>4-12-1995</v>
      </c>
      <c r="M276">
        <f>VLOOKUP(A276,'Hospitalisation Details'!$A$2:$M$2344,10,FALSE)</f>
        <v>32827.51</v>
      </c>
      <c r="N276" t="str">
        <f>VLOOKUP(A276,'Hospitalisation Details'!$A$2:$M$2344,11,FALSE)</f>
        <v>tier - 1</v>
      </c>
      <c r="O276" t="str">
        <f>VLOOKUP(A276,'Hospitalisation Details'!$A$2:$M$2344,12,FALSE)</f>
        <v>tier - 2</v>
      </c>
      <c r="P276" t="str">
        <f>VLOOKUP(A276,'Hospitalisation Details'!$A$2:$M$2344,13,FALSE)</f>
        <v>R1011</v>
      </c>
      <c r="Q276" s="11">
        <f>VLOOKUP(A276,'Hospitalisation Details'!$A$2:$M$2344,8,FALSE)</f>
        <v>27</v>
      </c>
    </row>
    <row r="277" spans="1:17" ht="15.75" x14ac:dyDescent="0.25">
      <c r="A277" s="1" t="s">
        <v>2095</v>
      </c>
      <c r="B277" t="str">
        <f>VLOOKUP(A277,'Customer Names'!$A$1:$B$2336,2,FALSE)</f>
        <v>Ozahowski</v>
      </c>
      <c r="C277" s="11">
        <f>VLOOKUP(A277,'Medical Examinations'!$A$1:$B$2336,2,FALSE)</f>
        <v>28.31</v>
      </c>
      <c r="D277" s="11">
        <f>VLOOKUP(A277,'Medical Examinations'!$A$1:$C$2336,3,FALSE)</f>
        <v>5.33</v>
      </c>
      <c r="E277" s="11" t="str">
        <f>VLOOKUP(A277,'Medical Examinations'!$A$1:$J$2336,4,FALSE)</f>
        <v>No</v>
      </c>
      <c r="F277" s="11" t="str">
        <f>VLOOKUP(A277,'Medical Examinations'!$A$1:$J$2336,5,FALSE)</f>
        <v>No</v>
      </c>
      <c r="G277" s="11" t="str">
        <f>VLOOKUP(A277,'Medical Examinations'!$A$1:$J$2336,6,FALSE)</f>
        <v>No</v>
      </c>
      <c r="H277" s="11">
        <f>VLOOKUP(A277,'Medical Examinations'!$A$1:$J$2336,7,FALSE)</f>
        <v>0</v>
      </c>
      <c r="I277" s="11" t="str">
        <f>VLOOKUP(A277,'Medical Examinations'!$A$1:$J$2336,8,FALSE)</f>
        <v>Yes</v>
      </c>
      <c r="J277" s="11" t="str">
        <f>VLOOKUP(A277,'Medical Examinations'!$A$1:$J$2336,9,FALSE)</f>
        <v>OVERWEIGHT</v>
      </c>
      <c r="K277" s="11" t="str">
        <f>VLOOKUP(A277,'Medical Examinations'!$A$1:$J$2336,10,FALSE)</f>
        <v>NORMAL</v>
      </c>
      <c r="L277" t="str">
        <f>VLOOKUP(A277,'Hospitalisation Details'!$A$2:$M$2344,4,FALSE)</f>
        <v>12-12-1980</v>
      </c>
      <c r="M277">
        <f>VLOOKUP(A277,'Hospitalisation Details'!$A$2:$M$2344,10,FALSE)</f>
        <v>32787.46</v>
      </c>
      <c r="N277" t="str">
        <f>VLOOKUP(A277,'Hospitalisation Details'!$A$2:$M$2344,11,FALSE)</f>
        <v>tier - 1</v>
      </c>
      <c r="O277" t="str">
        <f>VLOOKUP(A277,'Hospitalisation Details'!$A$2:$M$2344,12,FALSE)</f>
        <v>tier - 3</v>
      </c>
      <c r="P277" t="str">
        <f>VLOOKUP(A277,'Hospitalisation Details'!$A$2:$M$2344,13,FALSE)</f>
        <v>R1012</v>
      </c>
      <c r="Q277" s="11">
        <f>VLOOKUP(A277,'Hospitalisation Details'!$A$2:$M$2344,8,FALSE)</f>
        <v>42</v>
      </c>
    </row>
    <row r="278" spans="1:17" ht="15.75" x14ac:dyDescent="0.25">
      <c r="A278" s="1" t="s">
        <v>2094</v>
      </c>
      <c r="B278" t="str">
        <f>VLOOKUP(A278,'Customer Names'!$A$1:$B$2336,2,FALSE)</f>
        <v>Guthals</v>
      </c>
      <c r="C278" s="11">
        <f>VLOOKUP(A278,'Medical Examinations'!$A$1:$B$2336,2,FALSE)</f>
        <v>25.05</v>
      </c>
      <c r="D278" s="11">
        <f>VLOOKUP(A278,'Medical Examinations'!$A$1:$C$2336,3,FALSE)</f>
        <v>4.6100000000000003</v>
      </c>
      <c r="E278" s="11" t="str">
        <f>VLOOKUP(A278,'Medical Examinations'!$A$1:$J$2336,4,FALSE)</f>
        <v>No</v>
      </c>
      <c r="F278" s="11" t="str">
        <f>VLOOKUP(A278,'Medical Examinations'!$A$1:$J$2336,5,FALSE)</f>
        <v>No</v>
      </c>
      <c r="G278" s="11" t="str">
        <f>VLOOKUP(A278,'Medical Examinations'!$A$1:$J$2336,6,FALSE)</f>
        <v>No</v>
      </c>
      <c r="H278" s="11">
        <f>VLOOKUP(A278,'Medical Examinations'!$A$1:$J$2336,7,FALSE)</f>
        <v>2</v>
      </c>
      <c r="I278" s="11" t="str">
        <f>VLOOKUP(A278,'Medical Examinations'!$A$1:$J$2336,8,FALSE)</f>
        <v>Yes</v>
      </c>
      <c r="J278" s="11" t="str">
        <f>VLOOKUP(A278,'Medical Examinations'!$A$1:$J$2336,9,FALSE)</f>
        <v>OVERWEIGHT</v>
      </c>
      <c r="K278" s="11" t="str">
        <f>VLOOKUP(A278,'Medical Examinations'!$A$1:$J$2336,10,FALSE)</f>
        <v>NORMAL</v>
      </c>
      <c r="L278" t="str">
        <f>VLOOKUP(A278,'Hospitalisation Details'!$A$2:$M$2344,4,FALSE)</f>
        <v>7-11-1972</v>
      </c>
      <c r="M278">
        <f>VLOOKUP(A278,'Hospitalisation Details'!$A$2:$M$2344,10,FALSE)</f>
        <v>32765.33</v>
      </c>
      <c r="N278" t="str">
        <f>VLOOKUP(A278,'Hospitalisation Details'!$A$2:$M$2344,11,FALSE)</f>
        <v>tier - 2</v>
      </c>
      <c r="O278" t="str">
        <f>VLOOKUP(A278,'Hospitalisation Details'!$A$2:$M$2344,12,FALSE)</f>
        <v>tier - 2</v>
      </c>
      <c r="P278" t="str">
        <f>VLOOKUP(A278,'Hospitalisation Details'!$A$2:$M$2344,13,FALSE)</f>
        <v>R1012</v>
      </c>
      <c r="Q278" s="11">
        <f>VLOOKUP(A278,'Hospitalisation Details'!$A$2:$M$2344,8,FALSE)</f>
        <v>50</v>
      </c>
    </row>
    <row r="279" spans="1:17" ht="15.75" x14ac:dyDescent="0.25">
      <c r="A279" s="1" t="s">
        <v>2093</v>
      </c>
      <c r="B279" t="str">
        <f>VLOOKUP(A279,'Customer Names'!$A$1:$B$2336,2,FALSE)</f>
        <v>Yates</v>
      </c>
      <c r="C279" s="11">
        <f>VLOOKUP(A279,'Medical Examinations'!$A$1:$B$2336,2,FALSE)</f>
        <v>28.34</v>
      </c>
      <c r="D279" s="11">
        <f>VLOOKUP(A279,'Medical Examinations'!$A$1:$C$2336,3,FALSE)</f>
        <v>8.18</v>
      </c>
      <c r="E279" s="11" t="str">
        <f>VLOOKUP(A279,'Medical Examinations'!$A$1:$J$2336,4,FALSE)</f>
        <v>No</v>
      </c>
      <c r="F279" s="11" t="str">
        <f>VLOOKUP(A279,'Medical Examinations'!$A$1:$J$2336,5,FALSE)</f>
        <v>No</v>
      </c>
      <c r="G279" s="11" t="str">
        <f>VLOOKUP(A279,'Medical Examinations'!$A$1:$J$2336,6,FALSE)</f>
        <v>No</v>
      </c>
      <c r="H279" s="11">
        <f>VLOOKUP(A279,'Medical Examinations'!$A$1:$J$2336,7,FALSE)</f>
        <v>0</v>
      </c>
      <c r="I279" s="11" t="str">
        <f>VLOOKUP(A279,'Medical Examinations'!$A$1:$J$2336,8,FALSE)</f>
        <v>Yes</v>
      </c>
      <c r="J279" s="11" t="str">
        <f>VLOOKUP(A279,'Medical Examinations'!$A$1:$J$2336,9,FALSE)</f>
        <v>OVERWEIGHT</v>
      </c>
      <c r="K279" s="11" t="str">
        <f>VLOOKUP(A279,'Medical Examinations'!$A$1:$J$2336,10,FALSE)</f>
        <v>DIABETES</v>
      </c>
      <c r="L279" t="str">
        <f>VLOOKUP(A279,'Hospitalisation Details'!$A$2:$M$2344,4,FALSE)</f>
        <v>6-12-1974</v>
      </c>
      <c r="M279">
        <f>VLOOKUP(A279,'Hospitalisation Details'!$A$2:$M$2344,10,FALSE)</f>
        <v>32760.48</v>
      </c>
      <c r="N279" t="str">
        <f>VLOOKUP(A279,'Hospitalisation Details'!$A$2:$M$2344,11,FALSE)</f>
        <v>tier - 1</v>
      </c>
      <c r="O279" t="str">
        <f>VLOOKUP(A279,'Hospitalisation Details'!$A$2:$M$2344,12,FALSE)</f>
        <v>tier - 1</v>
      </c>
      <c r="P279" t="str">
        <f>VLOOKUP(A279,'Hospitalisation Details'!$A$2:$M$2344,13,FALSE)</f>
        <v>R1011</v>
      </c>
      <c r="Q279" s="11">
        <f>VLOOKUP(A279,'Hospitalisation Details'!$A$2:$M$2344,8,FALSE)</f>
        <v>48</v>
      </c>
    </row>
    <row r="280" spans="1:17" ht="15.75" x14ac:dyDescent="0.25">
      <c r="A280" s="1" t="s">
        <v>2092</v>
      </c>
      <c r="B280" t="str">
        <f>VLOOKUP(A280,'Customer Names'!$A$1:$B$2336,2,FALSE)</f>
        <v>Samuelson</v>
      </c>
      <c r="C280" s="11">
        <f>VLOOKUP(A280,'Medical Examinations'!$A$1:$B$2336,2,FALSE)</f>
        <v>17.765000000000001</v>
      </c>
      <c r="D280" s="11">
        <f>VLOOKUP(A280,'Medical Examinations'!$A$1:$C$2336,3,FALSE)</f>
        <v>5.62</v>
      </c>
      <c r="E280" s="11" t="str">
        <f>VLOOKUP(A280,'Medical Examinations'!$A$1:$J$2336,4,FALSE)</f>
        <v>No</v>
      </c>
      <c r="F280" s="11" t="str">
        <f>VLOOKUP(A280,'Medical Examinations'!$A$1:$J$2336,5,FALSE)</f>
        <v>No</v>
      </c>
      <c r="G280" s="11" t="str">
        <f>VLOOKUP(A280,'Medical Examinations'!$A$1:$J$2336,6,FALSE)</f>
        <v>No</v>
      </c>
      <c r="H280" s="11">
        <f>VLOOKUP(A280,'Medical Examinations'!$A$1:$J$2336,7,FALSE)</f>
        <v>0</v>
      </c>
      <c r="I280" s="11" t="str">
        <f>VLOOKUP(A280,'Medical Examinations'!$A$1:$J$2336,8,FALSE)</f>
        <v>Yes</v>
      </c>
      <c r="J280" s="11" t="str">
        <f>VLOOKUP(A280,'Medical Examinations'!$A$1:$J$2336,9,FALSE)</f>
        <v>UNDERWEIGHT</v>
      </c>
      <c r="K280" s="11" t="str">
        <f>VLOOKUP(A280,'Medical Examinations'!$A$1:$J$2336,10,FALSE)</f>
        <v>NORMAL</v>
      </c>
      <c r="L280" t="str">
        <f>VLOOKUP(A280,'Hospitalisation Details'!$A$2:$M$2344,4,FALSE)</f>
        <v>9-7-1990</v>
      </c>
      <c r="M280">
        <f>VLOOKUP(A280,'Hospitalisation Details'!$A$2:$M$2344,10,FALSE)</f>
        <v>32734.19</v>
      </c>
      <c r="N280" t="str">
        <f>VLOOKUP(A280,'Hospitalisation Details'!$A$2:$M$2344,11,FALSE)</f>
        <v>tier - 2</v>
      </c>
      <c r="O280" t="str">
        <f>VLOOKUP(A280,'Hospitalisation Details'!$A$2:$M$2344,12,FALSE)</f>
        <v>tier - 1</v>
      </c>
      <c r="P280" t="str">
        <f>VLOOKUP(A280,'Hospitalisation Details'!$A$2:$M$2344,13,FALSE)</f>
        <v>R1012</v>
      </c>
      <c r="Q280" s="11">
        <f>VLOOKUP(A280,'Hospitalisation Details'!$A$2:$M$2344,8,FALSE)</f>
        <v>32</v>
      </c>
    </row>
    <row r="281" spans="1:17" ht="15.75" x14ac:dyDescent="0.25">
      <c r="A281" s="1" t="s">
        <v>2091</v>
      </c>
      <c r="B281" t="str">
        <f>VLOOKUP(A281,'Customer Names'!$A$1:$B$2336,2,FALSE)</f>
        <v>Lemos</v>
      </c>
      <c r="C281" s="11">
        <f>VLOOKUP(A281,'Medical Examinations'!$A$1:$B$2336,2,FALSE)</f>
        <v>36.119999999999997</v>
      </c>
      <c r="D281" s="11">
        <f>VLOOKUP(A281,'Medical Examinations'!$A$1:$C$2336,3,FALSE)</f>
        <v>5.82</v>
      </c>
      <c r="E281" s="11" t="str">
        <f>VLOOKUP(A281,'Medical Examinations'!$A$1:$J$2336,4,FALSE)</f>
        <v>No</v>
      </c>
      <c r="F281" s="11" t="str">
        <f>VLOOKUP(A281,'Medical Examinations'!$A$1:$J$2336,5,FALSE)</f>
        <v>No</v>
      </c>
      <c r="G281" s="11" t="str">
        <f>VLOOKUP(A281,'Medical Examinations'!$A$1:$J$2336,6,FALSE)</f>
        <v>No</v>
      </c>
      <c r="H281" s="11">
        <f>VLOOKUP(A281,'Medical Examinations'!$A$1:$J$2336,7,FALSE)</f>
        <v>0</v>
      </c>
      <c r="I281" s="11" t="str">
        <f>VLOOKUP(A281,'Medical Examinations'!$A$1:$J$2336,8,FALSE)</f>
        <v>Yes</v>
      </c>
      <c r="J281" s="11" t="str">
        <f>VLOOKUP(A281,'Medical Examinations'!$A$1:$J$2336,9,FALSE)</f>
        <v>OBESITY</v>
      </c>
      <c r="K281" s="11" t="str">
        <f>VLOOKUP(A281,'Medical Examinations'!$A$1:$J$2336,10,FALSE)</f>
        <v>PREDIABETES</v>
      </c>
      <c r="L281" t="str">
        <f>VLOOKUP(A281,'Hospitalisation Details'!$A$2:$M$2344,4,FALSE)</f>
        <v>30-9-1990</v>
      </c>
      <c r="M281">
        <f>VLOOKUP(A281,'Hospitalisation Details'!$A$2:$M$2344,10,FALSE)</f>
        <v>32716.2</v>
      </c>
      <c r="N281" t="str">
        <f>VLOOKUP(A281,'Hospitalisation Details'!$A$2:$M$2344,11,FALSE)</f>
        <v>tier - 1</v>
      </c>
      <c r="O281" t="str">
        <f>VLOOKUP(A281,'Hospitalisation Details'!$A$2:$M$2344,12,FALSE)</f>
        <v>tier - 2</v>
      </c>
      <c r="P281" t="str">
        <f>VLOOKUP(A281,'Hospitalisation Details'!$A$2:$M$2344,13,FALSE)</f>
        <v>R1011</v>
      </c>
      <c r="Q281" s="11">
        <f>VLOOKUP(A281,'Hospitalisation Details'!$A$2:$M$2344,8,FALSE)</f>
        <v>32</v>
      </c>
    </row>
    <row r="282" spans="1:17" ht="15.75" x14ac:dyDescent="0.25">
      <c r="A282" s="1" t="s">
        <v>2090</v>
      </c>
      <c r="B282" t="str">
        <f>VLOOKUP(A282,'Customer Names'!$A$1:$B$2336,2,FALSE)</f>
        <v>Seynders</v>
      </c>
      <c r="C282" s="11">
        <f>VLOOKUP(A282,'Medical Examinations'!$A$1:$B$2336,2,FALSE)</f>
        <v>23.19</v>
      </c>
      <c r="D282" s="11">
        <f>VLOOKUP(A282,'Medical Examinations'!$A$1:$C$2336,3,FALSE)</f>
        <v>7.66</v>
      </c>
      <c r="E282" s="11" t="str">
        <f>VLOOKUP(A282,'Medical Examinations'!$A$1:$J$2336,4,FALSE)</f>
        <v>No</v>
      </c>
      <c r="F282" s="11" t="str">
        <f>VLOOKUP(A282,'Medical Examinations'!$A$1:$J$2336,5,FALSE)</f>
        <v>No</v>
      </c>
      <c r="G282" s="11" t="str">
        <f>VLOOKUP(A282,'Medical Examinations'!$A$1:$J$2336,6,FALSE)</f>
        <v>No</v>
      </c>
      <c r="H282" s="11">
        <f>VLOOKUP(A282,'Medical Examinations'!$A$1:$J$2336,7,FALSE)</f>
        <v>0</v>
      </c>
      <c r="I282" s="11" t="str">
        <f>VLOOKUP(A282,'Medical Examinations'!$A$1:$J$2336,8,FALSE)</f>
        <v>Yes</v>
      </c>
      <c r="J282" s="11" t="str">
        <f>VLOOKUP(A282,'Medical Examinations'!$A$1:$J$2336,9,FALSE)</f>
        <v>NORMALWEIGHT</v>
      </c>
      <c r="K282" s="11" t="str">
        <f>VLOOKUP(A282,'Medical Examinations'!$A$1:$J$2336,10,FALSE)</f>
        <v>DIABETES</v>
      </c>
      <c r="L282" t="str">
        <f>VLOOKUP(A282,'Hospitalisation Details'!$A$2:$M$2344,4,FALSE)</f>
        <v>1-11-1968</v>
      </c>
      <c r="M282">
        <f>VLOOKUP(A282,'Hospitalisation Details'!$A$2:$M$2344,10,FALSE)</f>
        <v>32686.080000000002</v>
      </c>
      <c r="N282" t="str">
        <f>VLOOKUP(A282,'Hospitalisation Details'!$A$2:$M$2344,11,FALSE)</f>
        <v>tier - 2</v>
      </c>
      <c r="O282" t="str">
        <f>VLOOKUP(A282,'Hospitalisation Details'!$A$2:$M$2344,12,FALSE)</f>
        <v>tier - 3</v>
      </c>
      <c r="P282" t="str">
        <f>VLOOKUP(A282,'Hospitalisation Details'!$A$2:$M$2344,13,FALSE)</f>
        <v>R1011</v>
      </c>
      <c r="Q282" s="11">
        <f>VLOOKUP(A282,'Hospitalisation Details'!$A$2:$M$2344,8,FALSE)</f>
        <v>54</v>
      </c>
    </row>
    <row r="283" spans="1:17" ht="15.75" x14ac:dyDescent="0.25">
      <c r="A283" s="1" t="s">
        <v>2089</v>
      </c>
      <c r="B283" t="str">
        <f>VLOOKUP(A283,'Customer Names'!$A$1:$B$2336,2,FALSE)</f>
        <v>Saunders</v>
      </c>
      <c r="C283" s="11">
        <f>VLOOKUP(A283,'Medical Examinations'!$A$1:$B$2336,2,FALSE)</f>
        <v>35.99</v>
      </c>
      <c r="D283" s="11">
        <f>VLOOKUP(A283,'Medical Examinations'!$A$1:$C$2336,3,FALSE)</f>
        <v>4.2300000000000004</v>
      </c>
      <c r="E283" s="11" t="str">
        <f>VLOOKUP(A283,'Medical Examinations'!$A$1:$J$2336,4,FALSE)</f>
        <v>No</v>
      </c>
      <c r="F283" s="11" t="str">
        <f>VLOOKUP(A283,'Medical Examinations'!$A$1:$J$2336,5,FALSE)</f>
        <v>No</v>
      </c>
      <c r="G283" s="11" t="str">
        <f>VLOOKUP(A283,'Medical Examinations'!$A$1:$J$2336,6,FALSE)</f>
        <v>No</v>
      </c>
      <c r="H283" s="11">
        <f>VLOOKUP(A283,'Medical Examinations'!$A$1:$J$2336,7,FALSE)</f>
        <v>0</v>
      </c>
      <c r="I283" s="11" t="str">
        <f>VLOOKUP(A283,'Medical Examinations'!$A$1:$J$2336,8,FALSE)</f>
        <v>Yes</v>
      </c>
      <c r="J283" s="11" t="str">
        <f>VLOOKUP(A283,'Medical Examinations'!$A$1:$J$2336,9,FALSE)</f>
        <v>OBESITY</v>
      </c>
      <c r="K283" s="11" t="str">
        <f>VLOOKUP(A283,'Medical Examinations'!$A$1:$J$2336,10,FALSE)</f>
        <v>NORMAL</v>
      </c>
      <c r="L283" t="str">
        <f>VLOOKUP(A283,'Hospitalisation Details'!$A$2:$M$2344,4,FALSE)</f>
        <v>13-7-1990</v>
      </c>
      <c r="M283">
        <f>VLOOKUP(A283,'Hospitalisation Details'!$A$2:$M$2344,10,FALSE)</f>
        <v>32672.11</v>
      </c>
      <c r="N283" t="str">
        <f>VLOOKUP(A283,'Hospitalisation Details'!$A$2:$M$2344,11,FALSE)</f>
        <v>tier - 1</v>
      </c>
      <c r="O283" t="str">
        <f>VLOOKUP(A283,'Hospitalisation Details'!$A$2:$M$2344,12,FALSE)</f>
        <v>tier - 1</v>
      </c>
      <c r="P283" t="str">
        <f>VLOOKUP(A283,'Hospitalisation Details'!$A$2:$M$2344,13,FALSE)</f>
        <v>R1011</v>
      </c>
      <c r="Q283" s="11">
        <f>VLOOKUP(A283,'Hospitalisation Details'!$A$2:$M$2344,8,FALSE)</f>
        <v>32</v>
      </c>
    </row>
    <row r="284" spans="1:17" ht="15.75" x14ac:dyDescent="0.25">
      <c r="A284" s="1" t="s">
        <v>2088</v>
      </c>
      <c r="B284" t="str">
        <f>VLOOKUP(A284,'Customer Names'!$A$1:$B$2336,2,FALSE)</f>
        <v>Walker</v>
      </c>
      <c r="C284" s="11">
        <f>VLOOKUP(A284,'Medical Examinations'!$A$1:$B$2336,2,FALSE)</f>
        <v>30.25</v>
      </c>
      <c r="D284" s="11">
        <f>VLOOKUP(A284,'Medical Examinations'!$A$1:$C$2336,3,FALSE)</f>
        <v>5.58</v>
      </c>
      <c r="E284" s="11" t="str">
        <f>VLOOKUP(A284,'Medical Examinations'!$A$1:$J$2336,4,FALSE)</f>
        <v>No</v>
      </c>
      <c r="F284" s="11" t="str">
        <f>VLOOKUP(A284,'Medical Examinations'!$A$1:$J$2336,5,FALSE)</f>
        <v>No</v>
      </c>
      <c r="G284" s="11" t="str">
        <f>VLOOKUP(A284,'Medical Examinations'!$A$1:$J$2336,6,FALSE)</f>
        <v>Yes</v>
      </c>
      <c r="H284" s="11">
        <f>VLOOKUP(A284,'Medical Examinations'!$A$1:$J$2336,7,FALSE)</f>
        <v>1</v>
      </c>
      <c r="I284" s="11" t="str">
        <f>VLOOKUP(A284,'Medical Examinations'!$A$1:$J$2336,8,FALSE)</f>
        <v>Yes</v>
      </c>
      <c r="J284" s="11" t="str">
        <f>VLOOKUP(A284,'Medical Examinations'!$A$1:$J$2336,9,FALSE)</f>
        <v>OBESITY</v>
      </c>
      <c r="K284" s="11" t="str">
        <f>VLOOKUP(A284,'Medical Examinations'!$A$1:$J$2336,10,FALSE)</f>
        <v>NORMAL</v>
      </c>
      <c r="L284" t="str">
        <f>VLOOKUP(A284,'Hospitalisation Details'!$A$2:$M$2344,4,FALSE)</f>
        <v>8-10-2003</v>
      </c>
      <c r="M284">
        <f>VLOOKUP(A284,'Hospitalisation Details'!$A$2:$M$2344,10,FALSE)</f>
        <v>32548.34</v>
      </c>
      <c r="N284" t="str">
        <f>VLOOKUP(A284,'Hospitalisation Details'!$A$2:$M$2344,11,FALSE)</f>
        <v>tier - 1</v>
      </c>
      <c r="O284" t="str">
        <f>VLOOKUP(A284,'Hospitalisation Details'!$A$2:$M$2344,12,FALSE)</f>
        <v>tier - 2</v>
      </c>
      <c r="P284" t="str">
        <f>VLOOKUP(A284,'Hospitalisation Details'!$A$2:$M$2344,13,FALSE)</f>
        <v>R1013</v>
      </c>
      <c r="Q284" s="11">
        <f>VLOOKUP(A284,'Hospitalisation Details'!$A$2:$M$2344,8,FALSE)</f>
        <v>19</v>
      </c>
    </row>
    <row r="285" spans="1:17" ht="15.75" x14ac:dyDescent="0.25">
      <c r="A285" s="1" t="s">
        <v>2087</v>
      </c>
      <c r="B285" t="str">
        <f>VLOOKUP(A285,'Customer Names'!$A$1:$B$2336,2,FALSE)</f>
        <v>Lam</v>
      </c>
      <c r="C285" s="11">
        <f>VLOOKUP(A285,'Medical Examinations'!$A$1:$B$2336,2,FALSE)</f>
        <v>26.24</v>
      </c>
      <c r="D285" s="11">
        <f>VLOOKUP(A285,'Medical Examinations'!$A$1:$C$2336,3,FALSE)</f>
        <v>6.26</v>
      </c>
      <c r="E285" s="11" t="str">
        <f>VLOOKUP(A285,'Medical Examinations'!$A$1:$J$2336,4,FALSE)</f>
        <v>Yes</v>
      </c>
      <c r="F285" s="11" t="str">
        <f>VLOOKUP(A285,'Medical Examinations'!$A$1:$J$2336,5,FALSE)</f>
        <v>No</v>
      </c>
      <c r="G285" s="11" t="str">
        <f>VLOOKUP(A285,'Medical Examinations'!$A$1:$J$2336,6,FALSE)</f>
        <v>No</v>
      </c>
      <c r="H285" s="11">
        <f>VLOOKUP(A285,'Medical Examinations'!$A$1:$J$2336,7,FALSE)</f>
        <v>0</v>
      </c>
      <c r="I285" s="11" t="str">
        <f>VLOOKUP(A285,'Medical Examinations'!$A$1:$J$2336,8,FALSE)</f>
        <v>Yes</v>
      </c>
      <c r="J285" s="11" t="str">
        <f>VLOOKUP(A285,'Medical Examinations'!$A$1:$J$2336,9,FALSE)</f>
        <v>OVERWEIGHT</v>
      </c>
      <c r="K285" s="11" t="str">
        <f>VLOOKUP(A285,'Medical Examinations'!$A$1:$J$2336,10,FALSE)</f>
        <v>PREDIABETES</v>
      </c>
      <c r="L285" t="str">
        <f>VLOOKUP(A285,'Hospitalisation Details'!$A$2:$M$2344,4,FALSE)</f>
        <v>19-9-1976</v>
      </c>
      <c r="M285">
        <f>VLOOKUP(A285,'Hospitalisation Details'!$A$2:$M$2344,10,FALSE)</f>
        <v>32485.46</v>
      </c>
      <c r="N285" t="str">
        <f>VLOOKUP(A285,'Hospitalisation Details'!$A$2:$M$2344,11,FALSE)</f>
        <v>tier - 2</v>
      </c>
      <c r="O285" t="str">
        <f>VLOOKUP(A285,'Hospitalisation Details'!$A$2:$M$2344,12,FALSE)</f>
        <v>tier - 1</v>
      </c>
      <c r="P285" t="str">
        <f>VLOOKUP(A285,'Hospitalisation Details'!$A$2:$M$2344,13,FALSE)</f>
        <v>R1011</v>
      </c>
      <c r="Q285" s="11">
        <f>VLOOKUP(A285,'Hospitalisation Details'!$A$2:$M$2344,8,FALSE)</f>
        <v>46</v>
      </c>
    </row>
    <row r="286" spans="1:17" ht="15.75" x14ac:dyDescent="0.25">
      <c r="A286" s="1" t="s">
        <v>2086</v>
      </c>
      <c r="B286" t="str">
        <f>VLOOKUP(A286,'Customer Names'!$A$1:$B$2336,2,FALSE)</f>
        <v>Sweigart</v>
      </c>
      <c r="C286" s="11">
        <f>VLOOKUP(A286,'Medical Examinations'!$A$1:$B$2336,2,FALSE)</f>
        <v>31.36</v>
      </c>
      <c r="D286" s="11">
        <f>VLOOKUP(A286,'Medical Examinations'!$A$1:$C$2336,3,FALSE)</f>
        <v>10.6</v>
      </c>
      <c r="E286" s="11" t="str">
        <f>VLOOKUP(A286,'Medical Examinations'!$A$1:$J$2336,4,FALSE)</f>
        <v>Yes</v>
      </c>
      <c r="F286" s="11" t="str">
        <f>VLOOKUP(A286,'Medical Examinations'!$A$1:$J$2336,5,FALSE)</f>
        <v>No</v>
      </c>
      <c r="G286" s="11" t="str">
        <f>VLOOKUP(A286,'Medical Examinations'!$A$1:$J$2336,6,FALSE)</f>
        <v>No</v>
      </c>
      <c r="H286" s="11">
        <f>VLOOKUP(A286,'Medical Examinations'!$A$1:$J$2336,7,FALSE)</f>
        <v>0</v>
      </c>
      <c r="I286" s="11" t="str">
        <f>VLOOKUP(A286,'Medical Examinations'!$A$1:$J$2336,8,FALSE)</f>
        <v>Yes</v>
      </c>
      <c r="J286" s="11" t="str">
        <f>VLOOKUP(A286,'Medical Examinations'!$A$1:$J$2336,9,FALSE)</f>
        <v>OBESITY</v>
      </c>
      <c r="K286" s="11" t="str">
        <f>VLOOKUP(A286,'Medical Examinations'!$A$1:$J$2336,10,FALSE)</f>
        <v>DIABETES</v>
      </c>
      <c r="L286" t="str">
        <f>VLOOKUP(A286,'Hospitalisation Details'!$A$2:$M$2344,4,FALSE)</f>
        <v>27-9-1981</v>
      </c>
      <c r="M286">
        <f>VLOOKUP(A286,'Hospitalisation Details'!$A$2:$M$2344,10,FALSE)</f>
        <v>32462.35</v>
      </c>
      <c r="N286" t="str">
        <f>VLOOKUP(A286,'Hospitalisation Details'!$A$2:$M$2344,11,FALSE)</f>
        <v>tier - 2</v>
      </c>
      <c r="O286" t="str">
        <f>VLOOKUP(A286,'Hospitalisation Details'!$A$2:$M$2344,12,FALSE)</f>
        <v>tier - 2</v>
      </c>
      <c r="P286" t="str">
        <f>VLOOKUP(A286,'Hospitalisation Details'!$A$2:$M$2344,13,FALSE)</f>
        <v>R1011</v>
      </c>
      <c r="Q286" s="11">
        <f>VLOOKUP(A286,'Hospitalisation Details'!$A$2:$M$2344,8,FALSE)</f>
        <v>41</v>
      </c>
    </row>
    <row r="287" spans="1:17" ht="15.75" x14ac:dyDescent="0.25">
      <c r="A287" s="1" t="s">
        <v>2085</v>
      </c>
      <c r="B287" t="str">
        <f>VLOOKUP(A287,'Customer Names'!$A$1:$B$2336,2,FALSE)</f>
        <v>Sieczkowski</v>
      </c>
      <c r="C287" s="11">
        <f>VLOOKUP(A287,'Medical Examinations'!$A$1:$B$2336,2,FALSE)</f>
        <v>25.69</v>
      </c>
      <c r="D287" s="11">
        <f>VLOOKUP(A287,'Medical Examinations'!$A$1:$C$2336,3,FALSE)</f>
        <v>4.78</v>
      </c>
      <c r="E287" s="11" t="str">
        <f>VLOOKUP(A287,'Medical Examinations'!$A$1:$J$2336,4,FALSE)</f>
        <v>Yes</v>
      </c>
      <c r="F287" s="11" t="str">
        <f>VLOOKUP(A287,'Medical Examinations'!$A$1:$J$2336,5,FALSE)</f>
        <v>No</v>
      </c>
      <c r="G287" s="11" t="str">
        <f>VLOOKUP(A287,'Medical Examinations'!$A$1:$J$2336,6,FALSE)</f>
        <v>No</v>
      </c>
      <c r="H287" s="11">
        <f>VLOOKUP(A287,'Medical Examinations'!$A$1:$J$2336,7,FALSE)</f>
        <v>0</v>
      </c>
      <c r="I287" s="11" t="str">
        <f>VLOOKUP(A287,'Medical Examinations'!$A$1:$J$2336,8,FALSE)</f>
        <v>Yes</v>
      </c>
      <c r="J287" s="11" t="str">
        <f>VLOOKUP(A287,'Medical Examinations'!$A$1:$J$2336,9,FALSE)</f>
        <v>OVERWEIGHT</v>
      </c>
      <c r="K287" s="11" t="str">
        <f>VLOOKUP(A287,'Medical Examinations'!$A$1:$J$2336,10,FALSE)</f>
        <v>NORMAL</v>
      </c>
      <c r="L287" t="str">
        <f>VLOOKUP(A287,'Hospitalisation Details'!$A$2:$M$2344,4,FALSE)</f>
        <v>9-8-1976</v>
      </c>
      <c r="M287">
        <f>VLOOKUP(A287,'Hospitalisation Details'!$A$2:$M$2344,10,FALSE)</f>
        <v>32430.22</v>
      </c>
      <c r="N287" t="str">
        <f>VLOOKUP(A287,'Hospitalisation Details'!$A$2:$M$2344,11,FALSE)</f>
        <v>tier - 2</v>
      </c>
      <c r="O287" t="str">
        <f>VLOOKUP(A287,'Hospitalisation Details'!$A$2:$M$2344,12,FALSE)</f>
        <v>tier - 3</v>
      </c>
      <c r="P287" t="str">
        <f>VLOOKUP(A287,'Hospitalisation Details'!$A$2:$M$2344,13,FALSE)</f>
        <v>R1011</v>
      </c>
      <c r="Q287" s="11">
        <f>VLOOKUP(A287,'Hospitalisation Details'!$A$2:$M$2344,8,FALSE)</f>
        <v>46</v>
      </c>
    </row>
    <row r="288" spans="1:17" ht="15.75" x14ac:dyDescent="0.25">
      <c r="A288" s="1" t="s">
        <v>2084</v>
      </c>
      <c r="B288" t="str">
        <f>VLOOKUP(A288,'Customer Names'!$A$1:$B$2336,2,FALSE)</f>
        <v>Jurgens</v>
      </c>
      <c r="C288" s="11">
        <f>VLOOKUP(A288,'Medical Examinations'!$A$1:$B$2336,2,FALSE)</f>
        <v>25.46</v>
      </c>
      <c r="D288" s="11">
        <f>VLOOKUP(A288,'Medical Examinations'!$A$1:$C$2336,3,FALSE)</f>
        <v>6.03</v>
      </c>
      <c r="E288" s="11" t="str">
        <f>VLOOKUP(A288,'Medical Examinations'!$A$1:$J$2336,4,FALSE)</f>
        <v>No</v>
      </c>
      <c r="F288" s="11" t="str">
        <f>VLOOKUP(A288,'Medical Examinations'!$A$1:$J$2336,5,FALSE)</f>
        <v>No</v>
      </c>
      <c r="G288" s="11" t="str">
        <f>VLOOKUP(A288,'Medical Examinations'!$A$1:$J$2336,6,FALSE)</f>
        <v>No</v>
      </c>
      <c r="H288" s="11">
        <f>VLOOKUP(A288,'Medical Examinations'!$A$1:$J$2336,7,FALSE)</f>
        <v>2</v>
      </c>
      <c r="I288" s="11" t="str">
        <f>VLOOKUP(A288,'Medical Examinations'!$A$1:$J$2336,8,FALSE)</f>
        <v>Yes</v>
      </c>
      <c r="J288" s="11" t="str">
        <f>VLOOKUP(A288,'Medical Examinations'!$A$1:$J$2336,9,FALSE)</f>
        <v>OVERWEIGHT</v>
      </c>
      <c r="K288" s="11" t="str">
        <f>VLOOKUP(A288,'Medical Examinations'!$A$1:$J$2336,10,FALSE)</f>
        <v>PREDIABETES</v>
      </c>
      <c r="L288" t="str">
        <f>VLOOKUP(A288,'Hospitalisation Details'!$A$2:$M$2344,4,FALSE)</f>
        <v>19-10-1972</v>
      </c>
      <c r="M288">
        <f>VLOOKUP(A288,'Hospitalisation Details'!$A$2:$M$2344,10,FALSE)</f>
        <v>32428.63</v>
      </c>
      <c r="N288" t="str">
        <f>VLOOKUP(A288,'Hospitalisation Details'!$A$2:$M$2344,11,FALSE)</f>
        <v>tier - 2</v>
      </c>
      <c r="O288" t="str">
        <f>VLOOKUP(A288,'Hospitalisation Details'!$A$2:$M$2344,12,FALSE)</f>
        <v>tier - 2</v>
      </c>
      <c r="P288" t="str">
        <f>VLOOKUP(A288,'Hospitalisation Details'!$A$2:$M$2344,13,FALSE)</f>
        <v>R1011</v>
      </c>
      <c r="Q288" s="11">
        <f>VLOOKUP(A288,'Hospitalisation Details'!$A$2:$M$2344,8,FALSE)</f>
        <v>50</v>
      </c>
    </row>
    <row r="289" spans="1:17" ht="15.75" x14ac:dyDescent="0.25">
      <c r="A289" s="1" t="s">
        <v>2083</v>
      </c>
      <c r="B289" t="str">
        <f>VLOOKUP(A289,'Customer Names'!$A$1:$B$2336,2,FALSE)</f>
        <v>Hackman</v>
      </c>
      <c r="C289" s="11">
        <f>VLOOKUP(A289,'Medical Examinations'!$A$1:$B$2336,2,FALSE)</f>
        <v>31.83</v>
      </c>
      <c r="D289" s="11">
        <f>VLOOKUP(A289,'Medical Examinations'!$A$1:$C$2336,3,FALSE)</f>
        <v>11.55</v>
      </c>
      <c r="E289" s="11" t="str">
        <f>VLOOKUP(A289,'Medical Examinations'!$A$1:$J$2336,4,FALSE)</f>
        <v>Yes</v>
      </c>
      <c r="F289" s="11" t="str">
        <f>VLOOKUP(A289,'Medical Examinations'!$A$1:$J$2336,5,FALSE)</f>
        <v>No</v>
      </c>
      <c r="G289" s="11" t="str">
        <f>VLOOKUP(A289,'Medical Examinations'!$A$1:$J$2336,6,FALSE)</f>
        <v>No</v>
      </c>
      <c r="H289" s="11">
        <f>VLOOKUP(A289,'Medical Examinations'!$A$1:$J$2336,7,FALSE)</f>
        <v>1</v>
      </c>
      <c r="I289" s="11" t="str">
        <f>VLOOKUP(A289,'Medical Examinations'!$A$1:$J$2336,8,FALSE)</f>
        <v>Yes</v>
      </c>
      <c r="J289" s="11" t="str">
        <f>VLOOKUP(A289,'Medical Examinations'!$A$1:$J$2336,9,FALSE)</f>
        <v>OBESITY</v>
      </c>
      <c r="K289" s="11" t="str">
        <f>VLOOKUP(A289,'Medical Examinations'!$A$1:$J$2336,10,FALSE)</f>
        <v>DIABETES</v>
      </c>
      <c r="L289" t="str">
        <f>VLOOKUP(A289,'Hospitalisation Details'!$A$2:$M$2344,4,FALSE)</f>
        <v>2-12-1986</v>
      </c>
      <c r="M289">
        <f>VLOOKUP(A289,'Hospitalisation Details'!$A$2:$M$2344,10,FALSE)</f>
        <v>32288.49</v>
      </c>
      <c r="N289" t="str">
        <f>VLOOKUP(A289,'Hospitalisation Details'!$A$2:$M$2344,11,FALSE)</f>
        <v>tier - 2</v>
      </c>
      <c r="O289" t="str">
        <f>VLOOKUP(A289,'Hospitalisation Details'!$A$2:$M$2344,12,FALSE)</f>
        <v>tier - 2</v>
      </c>
      <c r="P289" t="str">
        <f>VLOOKUP(A289,'Hospitalisation Details'!$A$2:$M$2344,13,FALSE)</f>
        <v>R1011</v>
      </c>
      <c r="Q289" s="11">
        <f>VLOOKUP(A289,'Hospitalisation Details'!$A$2:$M$2344,8,FALSE)</f>
        <v>36</v>
      </c>
    </row>
    <row r="290" spans="1:17" ht="15.75" x14ac:dyDescent="0.25">
      <c r="A290" s="1" t="s">
        <v>2082</v>
      </c>
      <c r="B290" t="str">
        <f>VLOOKUP(A290,'Customer Names'!$A$1:$B$2336,2,FALSE)</f>
        <v>Klarich</v>
      </c>
      <c r="C290" s="11">
        <f>VLOOKUP(A290,'Medical Examinations'!$A$1:$B$2336,2,FALSE)</f>
        <v>24.43</v>
      </c>
      <c r="D290" s="11">
        <f>VLOOKUP(A290,'Medical Examinations'!$A$1:$C$2336,3,FALSE)</f>
        <v>7.59</v>
      </c>
      <c r="E290" s="11" t="str">
        <f>VLOOKUP(A290,'Medical Examinations'!$A$1:$J$2336,4,FALSE)</f>
        <v>Yes</v>
      </c>
      <c r="F290" s="11" t="str">
        <f>VLOOKUP(A290,'Medical Examinations'!$A$1:$J$2336,5,FALSE)</f>
        <v>No</v>
      </c>
      <c r="G290" s="11" t="str">
        <f>VLOOKUP(A290,'Medical Examinations'!$A$1:$J$2336,6,FALSE)</f>
        <v>No</v>
      </c>
      <c r="H290" s="11">
        <f>VLOOKUP(A290,'Medical Examinations'!$A$1:$J$2336,7,FALSE)</f>
        <v>1</v>
      </c>
      <c r="I290" s="11" t="str">
        <f>VLOOKUP(A290,'Medical Examinations'!$A$1:$J$2336,8,FALSE)</f>
        <v>Yes</v>
      </c>
      <c r="J290" s="11" t="str">
        <f>VLOOKUP(A290,'Medical Examinations'!$A$1:$J$2336,9,FALSE)</f>
        <v>NORMALWEIGHT</v>
      </c>
      <c r="K290" s="11" t="str">
        <f>VLOOKUP(A290,'Medical Examinations'!$A$1:$J$2336,10,FALSE)</f>
        <v>DIABETES</v>
      </c>
      <c r="L290" t="str">
        <f>VLOOKUP(A290,'Hospitalisation Details'!$A$2:$M$2344,4,FALSE)</f>
        <v>17-12-1975</v>
      </c>
      <c r="M290">
        <f>VLOOKUP(A290,'Hospitalisation Details'!$A$2:$M$2344,10,FALSE)</f>
        <v>32259.96</v>
      </c>
      <c r="N290" t="str">
        <f>VLOOKUP(A290,'Hospitalisation Details'!$A$2:$M$2344,11,FALSE)</f>
        <v>tier - 2</v>
      </c>
      <c r="O290" t="str">
        <f>VLOOKUP(A290,'Hospitalisation Details'!$A$2:$M$2344,12,FALSE)</f>
        <v>tier - 3</v>
      </c>
      <c r="P290" t="str">
        <f>VLOOKUP(A290,'Hospitalisation Details'!$A$2:$M$2344,13,FALSE)</f>
        <v>R1012</v>
      </c>
      <c r="Q290" s="11">
        <f>VLOOKUP(A290,'Hospitalisation Details'!$A$2:$M$2344,8,FALSE)</f>
        <v>47</v>
      </c>
    </row>
    <row r="291" spans="1:17" ht="15.75" x14ac:dyDescent="0.25">
      <c r="A291" s="1" t="s">
        <v>2081</v>
      </c>
      <c r="B291" t="str">
        <f>VLOOKUP(A291,'Customer Names'!$A$1:$B$2336,2,FALSE)</f>
        <v>Schulten</v>
      </c>
      <c r="C291" s="11">
        <f>VLOOKUP(A291,'Medical Examinations'!$A$1:$B$2336,2,FALSE)</f>
        <v>41.9</v>
      </c>
      <c r="D291" s="11">
        <f>VLOOKUP(A291,'Medical Examinations'!$A$1:$C$2336,3,FALSE)</f>
        <v>4.26</v>
      </c>
      <c r="E291" s="11" t="str">
        <f>VLOOKUP(A291,'Medical Examinations'!$A$1:$J$2336,4,FALSE)</f>
        <v>No</v>
      </c>
      <c r="F291" s="11" t="str">
        <f>VLOOKUP(A291,'Medical Examinations'!$A$1:$J$2336,5,FALSE)</f>
        <v>No</v>
      </c>
      <c r="G291" s="11" t="str">
        <f>VLOOKUP(A291,'Medical Examinations'!$A$1:$J$2336,6,FALSE)</f>
        <v>No</v>
      </c>
      <c r="H291" s="11">
        <f>VLOOKUP(A291,'Medical Examinations'!$A$1:$J$2336,7,FALSE)</f>
        <v>0</v>
      </c>
      <c r="I291" s="11" t="str">
        <f>VLOOKUP(A291,'Medical Examinations'!$A$1:$J$2336,8,FALSE)</f>
        <v>Yes</v>
      </c>
      <c r="J291" s="11" t="str">
        <f>VLOOKUP(A291,'Medical Examinations'!$A$1:$J$2336,9,FALSE)</f>
        <v>OBESITY</v>
      </c>
      <c r="K291" s="11" t="str">
        <f>VLOOKUP(A291,'Medical Examinations'!$A$1:$J$2336,10,FALSE)</f>
        <v>NORMAL</v>
      </c>
      <c r="L291" t="str">
        <f>VLOOKUP(A291,'Hospitalisation Details'!$A$2:$M$2344,4,FALSE)</f>
        <v>8-9-1994</v>
      </c>
      <c r="M291">
        <f>VLOOKUP(A291,'Hospitalisation Details'!$A$2:$M$2344,10,FALSE)</f>
        <v>32222.81</v>
      </c>
      <c r="N291" t="str">
        <f>VLOOKUP(A291,'Hospitalisation Details'!$A$2:$M$2344,11,FALSE)</f>
        <v>tier - 2</v>
      </c>
      <c r="O291" t="str">
        <f>VLOOKUP(A291,'Hospitalisation Details'!$A$2:$M$2344,12,FALSE)</f>
        <v>tier - 1</v>
      </c>
      <c r="P291" t="str">
        <f>VLOOKUP(A291,'Hospitalisation Details'!$A$2:$M$2344,13,FALSE)</f>
        <v>R1011</v>
      </c>
      <c r="Q291" s="11">
        <f>VLOOKUP(A291,'Hospitalisation Details'!$A$2:$M$2344,8,FALSE)</f>
        <v>28</v>
      </c>
    </row>
    <row r="292" spans="1:17" ht="15.75" x14ac:dyDescent="0.25">
      <c r="A292" s="1" t="s">
        <v>2080</v>
      </c>
      <c r="B292" t="str">
        <f>VLOOKUP(A292,'Customer Names'!$A$1:$B$2336,2,FALSE)</f>
        <v>Fagerstrom</v>
      </c>
      <c r="C292" s="11">
        <f>VLOOKUP(A292,'Medical Examinations'!$A$1:$B$2336,2,FALSE)</f>
        <v>22.88</v>
      </c>
      <c r="D292" s="11">
        <f>VLOOKUP(A292,'Medical Examinations'!$A$1:$C$2336,3,FALSE)</f>
        <v>5.9</v>
      </c>
      <c r="E292" s="11" t="str">
        <f>VLOOKUP(A292,'Medical Examinations'!$A$1:$J$2336,4,FALSE)</f>
        <v>Yes</v>
      </c>
      <c r="F292" s="11" t="str">
        <f>VLOOKUP(A292,'Medical Examinations'!$A$1:$J$2336,5,FALSE)</f>
        <v>No</v>
      </c>
      <c r="G292" s="11" t="str">
        <f>VLOOKUP(A292,'Medical Examinations'!$A$1:$J$2336,6,FALSE)</f>
        <v>Yes</v>
      </c>
      <c r="H292" s="11">
        <f>VLOOKUP(A292,'Medical Examinations'!$A$1:$J$2336,7,FALSE)</f>
        <v>1</v>
      </c>
      <c r="I292" s="11" t="str">
        <f>VLOOKUP(A292,'Medical Examinations'!$A$1:$J$2336,8,FALSE)</f>
        <v>Yes</v>
      </c>
      <c r="J292" s="11" t="str">
        <f>VLOOKUP(A292,'Medical Examinations'!$A$1:$J$2336,9,FALSE)</f>
        <v>NORMALWEIGHT</v>
      </c>
      <c r="K292" s="11" t="str">
        <f>VLOOKUP(A292,'Medical Examinations'!$A$1:$J$2336,10,FALSE)</f>
        <v>PREDIABETES</v>
      </c>
      <c r="L292" t="str">
        <f>VLOOKUP(A292,'Hospitalisation Details'!$A$2:$M$2344,4,FALSE)</f>
        <v>11-9-1969</v>
      </c>
      <c r="M292">
        <f>VLOOKUP(A292,'Hospitalisation Details'!$A$2:$M$2344,10,FALSE)</f>
        <v>32192.76</v>
      </c>
      <c r="N292" t="str">
        <f>VLOOKUP(A292,'Hospitalisation Details'!$A$2:$M$2344,11,FALSE)</f>
        <v>tier - 1</v>
      </c>
      <c r="O292" t="str">
        <f>VLOOKUP(A292,'Hospitalisation Details'!$A$2:$M$2344,12,FALSE)</f>
        <v>tier - 2</v>
      </c>
      <c r="P292" t="str">
        <f>VLOOKUP(A292,'Hospitalisation Details'!$A$2:$M$2344,13,FALSE)</f>
        <v>R1011</v>
      </c>
      <c r="Q292" s="11">
        <f>VLOOKUP(A292,'Hospitalisation Details'!$A$2:$M$2344,8,FALSE)</f>
        <v>53</v>
      </c>
    </row>
    <row r="293" spans="1:17" ht="15.75" x14ac:dyDescent="0.25">
      <c r="A293" s="1" t="s">
        <v>2079</v>
      </c>
      <c r="B293" t="str">
        <f>VLOOKUP(A293,'Customer Names'!$A$1:$B$2336,2,FALSE)</f>
        <v>Bien</v>
      </c>
      <c r="C293" s="11">
        <f>VLOOKUP(A293,'Medical Examinations'!$A$1:$B$2336,2,FALSE)</f>
        <v>29.734999999999999</v>
      </c>
      <c r="D293" s="11">
        <f>VLOOKUP(A293,'Medical Examinations'!$A$1:$C$2336,3,FALSE)</f>
        <v>7.79</v>
      </c>
      <c r="E293" s="11" t="str">
        <f>VLOOKUP(A293,'Medical Examinations'!$A$1:$J$2336,4,FALSE)</f>
        <v>No</v>
      </c>
      <c r="F293" s="11" t="str">
        <f>VLOOKUP(A293,'Medical Examinations'!$A$1:$J$2336,5,FALSE)</f>
        <v>No</v>
      </c>
      <c r="G293" s="11" t="str">
        <f>VLOOKUP(A293,'Medical Examinations'!$A$1:$J$2336,6,FALSE)</f>
        <v>No</v>
      </c>
      <c r="H293" s="11">
        <f>VLOOKUP(A293,'Medical Examinations'!$A$1:$J$2336,7,FALSE)</f>
        <v>0</v>
      </c>
      <c r="I293" s="11" t="str">
        <f>VLOOKUP(A293,'Medical Examinations'!$A$1:$J$2336,8,FALSE)</f>
        <v>No</v>
      </c>
      <c r="J293" s="11" t="str">
        <f>VLOOKUP(A293,'Medical Examinations'!$A$1:$J$2336,9,FALSE)</f>
        <v>OVERWEIGHT</v>
      </c>
      <c r="K293" s="11" t="str">
        <f>VLOOKUP(A293,'Medical Examinations'!$A$1:$J$2336,10,FALSE)</f>
        <v>DIABETES</v>
      </c>
      <c r="L293" t="str">
        <f>VLOOKUP(A293,'Hospitalisation Details'!$A$2:$M$2344,4,FALSE)</f>
        <v>10-11-1978</v>
      </c>
      <c r="M293">
        <f>VLOOKUP(A293,'Hospitalisation Details'!$A$2:$M$2344,10,FALSE)</f>
        <v>32108.66</v>
      </c>
      <c r="N293" t="str">
        <f>VLOOKUP(A293,'Hospitalisation Details'!$A$2:$M$2344,11,FALSE)</f>
        <v>tier - 1</v>
      </c>
      <c r="O293" t="str">
        <f>VLOOKUP(A293,'Hospitalisation Details'!$A$2:$M$2344,12,FALSE)</f>
        <v>tier - 3</v>
      </c>
      <c r="P293" t="str">
        <f>VLOOKUP(A293,'Hospitalisation Details'!$A$2:$M$2344,13,FALSE)</f>
        <v>R1017</v>
      </c>
      <c r="Q293" s="11">
        <f>VLOOKUP(A293,'Hospitalisation Details'!$A$2:$M$2344,8,FALSE)</f>
        <v>44</v>
      </c>
    </row>
    <row r="294" spans="1:17" ht="15.75" x14ac:dyDescent="0.25">
      <c r="A294" s="1" t="s">
        <v>2078</v>
      </c>
      <c r="B294" t="str">
        <f>VLOOKUP(A294,'Customer Names'!$A$1:$B$2336,2,FALSE)</f>
        <v>Hess</v>
      </c>
      <c r="C294" s="11">
        <f>VLOOKUP(A294,'Medical Examinations'!$A$1:$B$2336,2,FALSE)</f>
        <v>40.74</v>
      </c>
      <c r="D294" s="11">
        <f>VLOOKUP(A294,'Medical Examinations'!$A$1:$C$2336,3,FALSE)</f>
        <v>5.28</v>
      </c>
      <c r="E294" s="11" t="str">
        <f>VLOOKUP(A294,'Medical Examinations'!$A$1:$J$2336,4,FALSE)</f>
        <v>No</v>
      </c>
      <c r="F294" s="11" t="str">
        <f>VLOOKUP(A294,'Medical Examinations'!$A$1:$J$2336,5,FALSE)</f>
        <v>No</v>
      </c>
      <c r="G294" s="11" t="str">
        <f>VLOOKUP(A294,'Medical Examinations'!$A$1:$J$2336,6,FALSE)</f>
        <v>Yes</v>
      </c>
      <c r="H294" s="11">
        <f>VLOOKUP(A294,'Medical Examinations'!$A$1:$J$2336,7,FALSE)</f>
        <v>1</v>
      </c>
      <c r="I294" s="11" t="str">
        <f>VLOOKUP(A294,'Medical Examinations'!$A$1:$J$2336,8,FALSE)</f>
        <v>Yes</v>
      </c>
      <c r="J294" s="11" t="str">
        <f>VLOOKUP(A294,'Medical Examinations'!$A$1:$J$2336,9,FALSE)</f>
        <v>OBESITY</v>
      </c>
      <c r="K294" s="11" t="str">
        <f>VLOOKUP(A294,'Medical Examinations'!$A$1:$J$2336,10,FALSE)</f>
        <v>NORMAL</v>
      </c>
      <c r="L294" t="str">
        <f>VLOOKUP(A294,'Hospitalisation Details'!$A$2:$M$2344,4,FALSE)</f>
        <v>13-9-1993</v>
      </c>
      <c r="M294">
        <f>VLOOKUP(A294,'Hospitalisation Details'!$A$2:$M$2344,10,FALSE)</f>
        <v>32086.21</v>
      </c>
      <c r="N294" t="str">
        <f>VLOOKUP(A294,'Hospitalisation Details'!$A$2:$M$2344,11,FALSE)</f>
        <v>tier - 1</v>
      </c>
      <c r="O294" t="str">
        <f>VLOOKUP(A294,'Hospitalisation Details'!$A$2:$M$2344,12,FALSE)</f>
        <v>tier - 3</v>
      </c>
      <c r="P294" t="str">
        <f>VLOOKUP(A294,'Hospitalisation Details'!$A$2:$M$2344,13,FALSE)</f>
        <v>R1011</v>
      </c>
      <c r="Q294" s="11">
        <f>VLOOKUP(A294,'Hospitalisation Details'!$A$2:$M$2344,8,FALSE)</f>
        <v>29</v>
      </c>
    </row>
    <row r="295" spans="1:17" ht="15.75" x14ac:dyDescent="0.25">
      <c r="A295" s="1" t="s">
        <v>2077</v>
      </c>
      <c r="B295" t="str">
        <f>VLOOKUP(A295,'Customer Names'!$A$1:$B$2336,2,FALSE)</f>
        <v>Shaw</v>
      </c>
      <c r="C295" s="11">
        <f>VLOOKUP(A295,'Medical Examinations'!$A$1:$B$2336,2,FALSE)</f>
        <v>24.14</v>
      </c>
      <c r="D295" s="11">
        <f>VLOOKUP(A295,'Medical Examinations'!$A$1:$C$2336,3,FALSE)</f>
        <v>5.87</v>
      </c>
      <c r="E295" s="11" t="str">
        <f>VLOOKUP(A295,'Medical Examinations'!$A$1:$J$2336,4,FALSE)</f>
        <v>No</v>
      </c>
      <c r="F295" s="11" t="str">
        <f>VLOOKUP(A295,'Medical Examinations'!$A$1:$J$2336,5,FALSE)</f>
        <v>No</v>
      </c>
      <c r="G295" s="11" t="str">
        <f>VLOOKUP(A295,'Medical Examinations'!$A$1:$J$2336,6,FALSE)</f>
        <v>No</v>
      </c>
      <c r="H295" s="11">
        <f>VLOOKUP(A295,'Medical Examinations'!$A$1:$J$2336,7,FALSE)</f>
        <v>2</v>
      </c>
      <c r="I295" s="11" t="str">
        <f>VLOOKUP(A295,'Medical Examinations'!$A$1:$J$2336,8,FALSE)</f>
        <v>Yes</v>
      </c>
      <c r="J295" s="11" t="str">
        <f>VLOOKUP(A295,'Medical Examinations'!$A$1:$J$2336,9,FALSE)</f>
        <v>NORMALWEIGHT</v>
      </c>
      <c r="K295" s="11" t="str">
        <f>VLOOKUP(A295,'Medical Examinations'!$A$1:$J$2336,10,FALSE)</f>
        <v>PREDIABETES</v>
      </c>
      <c r="L295" t="str">
        <f>VLOOKUP(A295,'Hospitalisation Details'!$A$2:$M$2344,4,FALSE)</f>
        <v>21-9-1972</v>
      </c>
      <c r="M295">
        <f>VLOOKUP(A295,'Hospitalisation Details'!$A$2:$M$2344,10,FALSE)</f>
        <v>31980.89</v>
      </c>
      <c r="N295" t="str">
        <f>VLOOKUP(A295,'Hospitalisation Details'!$A$2:$M$2344,11,FALSE)</f>
        <v>tier - 2</v>
      </c>
      <c r="O295" t="str">
        <f>VLOOKUP(A295,'Hospitalisation Details'!$A$2:$M$2344,12,FALSE)</f>
        <v>tier - 1</v>
      </c>
      <c r="P295" t="str">
        <f>VLOOKUP(A295,'Hospitalisation Details'!$A$2:$M$2344,13,FALSE)</f>
        <v>R1011</v>
      </c>
      <c r="Q295" s="11">
        <f>VLOOKUP(A295,'Hospitalisation Details'!$A$2:$M$2344,8,FALSE)</f>
        <v>50</v>
      </c>
    </row>
    <row r="296" spans="1:17" ht="15.75" x14ac:dyDescent="0.25">
      <c r="A296" s="1" t="s">
        <v>2076</v>
      </c>
      <c r="B296" t="str">
        <f>VLOOKUP(A296,'Customer Names'!$A$1:$B$2336,2,FALSE)</f>
        <v>Williams</v>
      </c>
      <c r="C296" s="11">
        <f>VLOOKUP(A296,'Medical Examinations'!$A$1:$B$2336,2,FALSE)</f>
        <v>25.15</v>
      </c>
      <c r="D296" s="11">
        <f>VLOOKUP(A296,'Medical Examinations'!$A$1:$C$2336,3,FALSE)</f>
        <v>9.08</v>
      </c>
      <c r="E296" s="11" t="str">
        <f>VLOOKUP(A296,'Medical Examinations'!$A$1:$J$2336,4,FALSE)</f>
        <v>Yes</v>
      </c>
      <c r="F296" s="11" t="str">
        <f>VLOOKUP(A296,'Medical Examinations'!$A$1:$J$2336,5,FALSE)</f>
        <v>No</v>
      </c>
      <c r="G296" s="11" t="str">
        <f>VLOOKUP(A296,'Medical Examinations'!$A$1:$J$2336,6,FALSE)</f>
        <v>No</v>
      </c>
      <c r="H296" s="11">
        <f>VLOOKUP(A296,'Medical Examinations'!$A$1:$J$2336,7,FALSE)</f>
        <v>1</v>
      </c>
      <c r="I296" s="11" t="str">
        <f>VLOOKUP(A296,'Medical Examinations'!$A$1:$J$2336,8,FALSE)</f>
        <v>Yes</v>
      </c>
      <c r="J296" s="11" t="str">
        <f>VLOOKUP(A296,'Medical Examinations'!$A$1:$J$2336,9,FALSE)</f>
        <v>OVERWEIGHT</v>
      </c>
      <c r="K296" s="11" t="str">
        <f>VLOOKUP(A296,'Medical Examinations'!$A$1:$J$2336,10,FALSE)</f>
        <v>DIABETES</v>
      </c>
      <c r="L296" t="str">
        <f>VLOOKUP(A296,'Hospitalisation Details'!$A$2:$M$2344,4,FALSE)</f>
        <v>25-9-1975</v>
      </c>
      <c r="M296">
        <f>VLOOKUP(A296,'Hospitalisation Details'!$A$2:$M$2344,10,FALSE)</f>
        <v>31897.1</v>
      </c>
      <c r="N296" t="str">
        <f>VLOOKUP(A296,'Hospitalisation Details'!$A$2:$M$2344,11,FALSE)</f>
        <v>tier - 2</v>
      </c>
      <c r="O296" t="str">
        <f>VLOOKUP(A296,'Hospitalisation Details'!$A$2:$M$2344,12,FALSE)</f>
        <v>tier - 3</v>
      </c>
      <c r="P296" t="str">
        <f>VLOOKUP(A296,'Hospitalisation Details'!$A$2:$M$2344,13,FALSE)</f>
        <v>R1011</v>
      </c>
      <c r="Q296" s="11">
        <f>VLOOKUP(A296,'Hospitalisation Details'!$A$2:$M$2344,8,FALSE)</f>
        <v>47</v>
      </c>
    </row>
    <row r="297" spans="1:17" ht="15.75" x14ac:dyDescent="0.25">
      <c r="A297" s="1" t="s">
        <v>2075</v>
      </c>
      <c r="B297" t="str">
        <f>VLOOKUP(A297,'Customer Names'!$A$1:$B$2336,2,FALSE)</f>
        <v>Menzies</v>
      </c>
      <c r="C297" s="11">
        <f>VLOOKUP(A297,'Medical Examinations'!$A$1:$B$2336,2,FALSE)</f>
        <v>28.71</v>
      </c>
      <c r="D297" s="11">
        <f>VLOOKUP(A297,'Medical Examinations'!$A$1:$C$2336,3,FALSE)</f>
        <v>5.2</v>
      </c>
      <c r="E297" s="11" t="str">
        <f>VLOOKUP(A297,'Medical Examinations'!$A$1:$J$2336,4,FALSE)</f>
        <v>No</v>
      </c>
      <c r="F297" s="11" t="str">
        <f>VLOOKUP(A297,'Medical Examinations'!$A$1:$J$2336,5,FALSE)</f>
        <v>No</v>
      </c>
      <c r="G297" s="11" t="str">
        <f>VLOOKUP(A297,'Medical Examinations'!$A$1:$J$2336,6,FALSE)</f>
        <v>No</v>
      </c>
      <c r="H297" s="11">
        <f>VLOOKUP(A297,'Medical Examinations'!$A$1:$J$2336,7,FALSE)</f>
        <v>1</v>
      </c>
      <c r="I297" s="11" t="str">
        <f>VLOOKUP(A297,'Medical Examinations'!$A$1:$J$2336,8,FALSE)</f>
        <v>Yes</v>
      </c>
      <c r="J297" s="11" t="str">
        <f>VLOOKUP(A297,'Medical Examinations'!$A$1:$J$2336,9,FALSE)</f>
        <v>OVERWEIGHT</v>
      </c>
      <c r="K297" s="11" t="str">
        <f>VLOOKUP(A297,'Medical Examinations'!$A$1:$J$2336,10,FALSE)</f>
        <v>NORMAL</v>
      </c>
      <c r="L297" t="str">
        <f>VLOOKUP(A297,'Hospitalisation Details'!$A$2:$M$2344,4,FALSE)</f>
        <v>10-9-1984</v>
      </c>
      <c r="M297">
        <f>VLOOKUP(A297,'Hospitalisation Details'!$A$2:$M$2344,10,FALSE)</f>
        <v>31743.919999999998</v>
      </c>
      <c r="N297" t="str">
        <f>VLOOKUP(A297,'Hospitalisation Details'!$A$2:$M$2344,11,FALSE)</f>
        <v>tier - 2</v>
      </c>
      <c r="O297" t="str">
        <f>VLOOKUP(A297,'Hospitalisation Details'!$A$2:$M$2344,12,FALSE)</f>
        <v>tier - 1</v>
      </c>
      <c r="P297" t="str">
        <f>VLOOKUP(A297,'Hospitalisation Details'!$A$2:$M$2344,13,FALSE)</f>
        <v>R1011</v>
      </c>
      <c r="Q297" s="11">
        <f>VLOOKUP(A297,'Hospitalisation Details'!$A$2:$M$2344,8,FALSE)</f>
        <v>38</v>
      </c>
    </row>
    <row r="298" spans="1:17" ht="15.75" x14ac:dyDescent="0.25">
      <c r="A298" s="1" t="s">
        <v>2074</v>
      </c>
      <c r="B298" t="str">
        <f>VLOOKUP(A298,'Customer Names'!$A$1:$B$2336,2,FALSE)</f>
        <v>Buehler</v>
      </c>
      <c r="C298" s="11">
        <f>VLOOKUP(A298,'Medical Examinations'!$A$1:$B$2336,2,FALSE)</f>
        <v>23</v>
      </c>
      <c r="D298" s="11">
        <f>VLOOKUP(A298,'Medical Examinations'!$A$1:$C$2336,3,FALSE)</f>
        <v>5.48</v>
      </c>
      <c r="E298" s="11" t="str">
        <f>VLOOKUP(A298,'Medical Examinations'!$A$1:$J$2336,4,FALSE)</f>
        <v>No</v>
      </c>
      <c r="F298" s="11" t="str">
        <f>VLOOKUP(A298,'Medical Examinations'!$A$1:$J$2336,5,FALSE)</f>
        <v>No</v>
      </c>
      <c r="G298" s="11" t="str">
        <f>VLOOKUP(A298,'Medical Examinations'!$A$1:$J$2336,6,FALSE)</f>
        <v>No</v>
      </c>
      <c r="H298" s="11">
        <f>VLOOKUP(A298,'Medical Examinations'!$A$1:$J$2336,7,FALSE)</f>
        <v>0</v>
      </c>
      <c r="I298" s="11" t="str">
        <f>VLOOKUP(A298,'Medical Examinations'!$A$1:$J$2336,8,FALSE)</f>
        <v>Yes</v>
      </c>
      <c r="J298" s="11" t="str">
        <f>VLOOKUP(A298,'Medical Examinations'!$A$1:$J$2336,9,FALSE)</f>
        <v>NORMALWEIGHT</v>
      </c>
      <c r="K298" s="11" t="str">
        <f>VLOOKUP(A298,'Medical Examinations'!$A$1:$J$2336,10,FALSE)</f>
        <v>NORMAL</v>
      </c>
      <c r="L298" t="str">
        <f>VLOOKUP(A298,'Hospitalisation Details'!$A$2:$M$2344,4,FALSE)</f>
        <v>14-10-1977</v>
      </c>
      <c r="M298">
        <f>VLOOKUP(A298,'Hospitalisation Details'!$A$2:$M$2344,10,FALSE)</f>
        <v>31736.7</v>
      </c>
      <c r="N298" t="str">
        <f>VLOOKUP(A298,'Hospitalisation Details'!$A$2:$M$2344,11,FALSE)</f>
        <v>tier - 2</v>
      </c>
      <c r="O298" t="str">
        <f>VLOOKUP(A298,'Hospitalisation Details'!$A$2:$M$2344,12,FALSE)</f>
        <v>tier - 2</v>
      </c>
      <c r="P298" t="str">
        <f>VLOOKUP(A298,'Hospitalisation Details'!$A$2:$M$2344,13,FALSE)</f>
        <v>R1012</v>
      </c>
      <c r="Q298" s="11">
        <f>VLOOKUP(A298,'Hospitalisation Details'!$A$2:$M$2344,8,FALSE)</f>
        <v>45</v>
      </c>
    </row>
    <row r="299" spans="1:17" ht="15.75" x14ac:dyDescent="0.25">
      <c r="A299" s="1" t="s">
        <v>2073</v>
      </c>
      <c r="B299" t="str">
        <f>VLOOKUP(A299,'Customer Names'!$A$1:$B$2336,2,FALSE)</f>
        <v>Degen</v>
      </c>
      <c r="C299" s="11">
        <f>VLOOKUP(A299,'Medical Examinations'!$A$1:$B$2336,2,FALSE)</f>
        <v>36.86</v>
      </c>
      <c r="D299" s="11">
        <f>VLOOKUP(A299,'Medical Examinations'!$A$1:$C$2336,3,FALSE)</f>
        <v>11.95</v>
      </c>
      <c r="E299" s="11" t="str">
        <f>VLOOKUP(A299,'Medical Examinations'!$A$1:$J$2336,4,FALSE)</f>
        <v>No</v>
      </c>
      <c r="F299" s="11" t="str">
        <f>VLOOKUP(A299,'Medical Examinations'!$A$1:$J$2336,5,FALSE)</f>
        <v>No</v>
      </c>
      <c r="G299" s="11" t="str">
        <f>VLOOKUP(A299,'Medical Examinations'!$A$1:$J$2336,6,FALSE)</f>
        <v>No</v>
      </c>
      <c r="H299" s="11">
        <f>VLOOKUP(A299,'Medical Examinations'!$A$1:$J$2336,7,FALSE)</f>
        <v>0</v>
      </c>
      <c r="I299" s="11" t="str">
        <f>VLOOKUP(A299,'Medical Examinations'!$A$1:$J$2336,8,FALSE)</f>
        <v>No</v>
      </c>
      <c r="J299" s="11" t="str">
        <f>VLOOKUP(A299,'Medical Examinations'!$A$1:$J$2336,9,FALSE)</f>
        <v>OBESITY</v>
      </c>
      <c r="K299" s="11" t="str">
        <f>VLOOKUP(A299,'Medical Examinations'!$A$1:$J$2336,10,FALSE)</f>
        <v>DIABETES</v>
      </c>
      <c r="L299" t="str">
        <f>VLOOKUP(A299,'Hospitalisation Details'!$A$2:$M$2344,4,FALSE)</f>
        <v>13-12-1960</v>
      </c>
      <c r="M299">
        <f>VLOOKUP(A299,'Hospitalisation Details'!$A$2:$M$2344,10,FALSE)</f>
        <v>31620</v>
      </c>
      <c r="N299" t="str">
        <f>VLOOKUP(A299,'Hospitalisation Details'!$A$2:$M$2344,11,FALSE)</f>
        <v>tier - 2</v>
      </c>
      <c r="O299" t="str">
        <f>VLOOKUP(A299,'Hospitalisation Details'!$A$2:$M$2344,12,FALSE)</f>
        <v>tier - 1</v>
      </c>
      <c r="P299" t="str">
        <f>VLOOKUP(A299,'Hospitalisation Details'!$A$2:$M$2344,13,FALSE)</f>
        <v>R1024</v>
      </c>
      <c r="Q299" s="11">
        <f>VLOOKUP(A299,'Hospitalisation Details'!$A$2:$M$2344,8,FALSE)</f>
        <v>62</v>
      </c>
    </row>
    <row r="300" spans="1:17" ht="15.75" x14ac:dyDescent="0.25">
      <c r="A300" s="1" t="s">
        <v>2072</v>
      </c>
      <c r="B300" t="str">
        <f>VLOOKUP(A300,'Customer Names'!$A$1:$B$2336,2,FALSE)</f>
        <v>Arsenault</v>
      </c>
      <c r="C300" s="11">
        <f>VLOOKUP(A300,'Medical Examinations'!$A$1:$B$2336,2,FALSE)</f>
        <v>24.25</v>
      </c>
      <c r="D300" s="11">
        <f>VLOOKUP(A300,'Medical Examinations'!$A$1:$C$2336,3,FALSE)</f>
        <v>8.6999999999999993</v>
      </c>
      <c r="E300" s="11" t="str">
        <f>VLOOKUP(A300,'Medical Examinations'!$A$1:$J$2336,4,FALSE)</f>
        <v>Yes</v>
      </c>
      <c r="F300" s="11" t="str">
        <f>VLOOKUP(A300,'Medical Examinations'!$A$1:$J$2336,5,FALSE)</f>
        <v>No</v>
      </c>
      <c r="G300" s="11" t="str">
        <f>VLOOKUP(A300,'Medical Examinations'!$A$1:$J$2336,6,FALSE)</f>
        <v>No</v>
      </c>
      <c r="H300" s="11">
        <f>VLOOKUP(A300,'Medical Examinations'!$A$1:$J$2336,7,FALSE)</f>
        <v>1</v>
      </c>
      <c r="I300" s="11" t="str">
        <f>VLOOKUP(A300,'Medical Examinations'!$A$1:$J$2336,8,FALSE)</f>
        <v>Yes</v>
      </c>
      <c r="J300" s="11" t="str">
        <f>VLOOKUP(A300,'Medical Examinations'!$A$1:$J$2336,9,FALSE)</f>
        <v>NORMALWEIGHT</v>
      </c>
      <c r="K300" s="11" t="str">
        <f>VLOOKUP(A300,'Medical Examinations'!$A$1:$J$2336,10,FALSE)</f>
        <v>DIABETES</v>
      </c>
      <c r="L300" t="str">
        <f>VLOOKUP(A300,'Hospitalisation Details'!$A$2:$M$2344,4,FALSE)</f>
        <v>29-10-1975</v>
      </c>
      <c r="M300">
        <f>VLOOKUP(A300,'Hospitalisation Details'!$A$2:$M$2344,10,FALSE)</f>
        <v>31591.82</v>
      </c>
      <c r="N300" t="str">
        <f>VLOOKUP(A300,'Hospitalisation Details'!$A$2:$M$2344,11,FALSE)</f>
        <v>tier - 2</v>
      </c>
      <c r="O300" t="str">
        <f>VLOOKUP(A300,'Hospitalisation Details'!$A$2:$M$2344,12,FALSE)</f>
        <v>tier - 1</v>
      </c>
      <c r="P300" t="str">
        <f>VLOOKUP(A300,'Hospitalisation Details'!$A$2:$M$2344,13,FALSE)</f>
        <v>R1011</v>
      </c>
      <c r="Q300" s="11">
        <f>VLOOKUP(A300,'Hospitalisation Details'!$A$2:$M$2344,8,FALSE)</f>
        <v>47</v>
      </c>
    </row>
    <row r="301" spans="1:17" ht="15.75" x14ac:dyDescent="0.25">
      <c r="A301" s="1" t="s">
        <v>2071</v>
      </c>
      <c r="B301" t="str">
        <f>VLOOKUP(A301,'Customer Names'!$A$1:$B$2336,2,FALSE)</f>
        <v>Hoff</v>
      </c>
      <c r="C301" s="11">
        <f>VLOOKUP(A301,'Medical Examinations'!$A$1:$B$2336,2,FALSE)</f>
        <v>23.85</v>
      </c>
      <c r="D301" s="11">
        <f>VLOOKUP(A301,'Medical Examinations'!$A$1:$C$2336,3,FALSE)</f>
        <v>7.84</v>
      </c>
      <c r="E301" s="11" t="str">
        <f>VLOOKUP(A301,'Medical Examinations'!$A$1:$J$2336,4,FALSE)</f>
        <v>No</v>
      </c>
      <c r="F301" s="11" t="str">
        <f>VLOOKUP(A301,'Medical Examinations'!$A$1:$J$2336,5,FALSE)</f>
        <v>No</v>
      </c>
      <c r="G301" s="11" t="str">
        <f>VLOOKUP(A301,'Medical Examinations'!$A$1:$J$2336,6,FALSE)</f>
        <v>No</v>
      </c>
      <c r="H301" s="11">
        <f>VLOOKUP(A301,'Medical Examinations'!$A$1:$J$2336,7,FALSE)</f>
        <v>0</v>
      </c>
      <c r="I301" s="11" t="str">
        <f>VLOOKUP(A301,'Medical Examinations'!$A$1:$J$2336,8,FALSE)</f>
        <v>Yes</v>
      </c>
      <c r="J301" s="11" t="str">
        <f>VLOOKUP(A301,'Medical Examinations'!$A$1:$J$2336,9,FALSE)</f>
        <v>NORMALWEIGHT</v>
      </c>
      <c r="K301" s="11" t="str">
        <f>VLOOKUP(A301,'Medical Examinations'!$A$1:$J$2336,10,FALSE)</f>
        <v>DIABETES</v>
      </c>
      <c r="L301" t="str">
        <f>VLOOKUP(A301,'Hospitalisation Details'!$A$2:$M$2344,4,FALSE)</f>
        <v>8-10-1974</v>
      </c>
      <c r="M301">
        <f>VLOOKUP(A301,'Hospitalisation Details'!$A$2:$M$2344,10,FALSE)</f>
        <v>31368.81</v>
      </c>
      <c r="N301" t="str">
        <f>VLOOKUP(A301,'Hospitalisation Details'!$A$2:$M$2344,11,FALSE)</f>
        <v>tier - 2</v>
      </c>
      <c r="O301" t="str">
        <f>VLOOKUP(A301,'Hospitalisation Details'!$A$2:$M$2344,12,FALSE)</f>
        <v>tier - 3</v>
      </c>
      <c r="P301" t="str">
        <f>VLOOKUP(A301,'Hospitalisation Details'!$A$2:$M$2344,13,FALSE)</f>
        <v>R1011</v>
      </c>
      <c r="Q301" s="11">
        <f>VLOOKUP(A301,'Hospitalisation Details'!$A$2:$M$2344,8,FALSE)</f>
        <v>48</v>
      </c>
    </row>
    <row r="302" spans="1:17" ht="15.75" x14ac:dyDescent="0.25">
      <c r="A302" s="1" t="s">
        <v>2070</v>
      </c>
      <c r="B302" t="str">
        <f>VLOOKUP(A302,'Customer Names'!$A$1:$B$2336,2,FALSE)</f>
        <v>Hall</v>
      </c>
      <c r="C302" s="11">
        <f>VLOOKUP(A302,'Medical Examinations'!$A$1:$B$2336,2,FALSE)</f>
        <v>40.020000000000003</v>
      </c>
      <c r="D302" s="11">
        <f>VLOOKUP(A302,'Medical Examinations'!$A$1:$C$2336,3,FALSE)</f>
        <v>5.19</v>
      </c>
      <c r="E302" s="11" t="str">
        <f>VLOOKUP(A302,'Medical Examinations'!$A$1:$J$2336,4,FALSE)</f>
        <v>Yes</v>
      </c>
      <c r="F302" s="11" t="str">
        <f>VLOOKUP(A302,'Medical Examinations'!$A$1:$J$2336,5,FALSE)</f>
        <v>No</v>
      </c>
      <c r="G302" s="11" t="str">
        <f>VLOOKUP(A302,'Medical Examinations'!$A$1:$J$2336,6,FALSE)</f>
        <v>No</v>
      </c>
      <c r="H302" s="11">
        <f>VLOOKUP(A302,'Medical Examinations'!$A$1:$J$2336,7,FALSE)</f>
        <v>1</v>
      </c>
      <c r="I302" s="11" t="str">
        <f>VLOOKUP(A302,'Medical Examinations'!$A$1:$J$2336,8,FALSE)</f>
        <v>Yes</v>
      </c>
      <c r="J302" s="11" t="str">
        <f>VLOOKUP(A302,'Medical Examinations'!$A$1:$J$2336,9,FALSE)</f>
        <v>OBESITY</v>
      </c>
      <c r="K302" s="11" t="str">
        <f>VLOOKUP(A302,'Medical Examinations'!$A$1:$J$2336,10,FALSE)</f>
        <v>NORMAL</v>
      </c>
      <c r="L302" t="str">
        <f>VLOOKUP(A302,'Hospitalisation Details'!$A$2:$M$2344,4,FALSE)</f>
        <v>27-9-1995</v>
      </c>
      <c r="M302">
        <f>VLOOKUP(A302,'Hospitalisation Details'!$A$2:$M$2344,10,FALSE)</f>
        <v>31328.27</v>
      </c>
      <c r="N302" t="str">
        <f>VLOOKUP(A302,'Hospitalisation Details'!$A$2:$M$2344,11,FALSE)</f>
        <v>tier - 2</v>
      </c>
      <c r="O302" t="str">
        <f>VLOOKUP(A302,'Hospitalisation Details'!$A$2:$M$2344,12,FALSE)</f>
        <v>tier - 2</v>
      </c>
      <c r="P302" t="str">
        <f>VLOOKUP(A302,'Hospitalisation Details'!$A$2:$M$2344,13,FALSE)</f>
        <v>R1011</v>
      </c>
      <c r="Q302" s="11">
        <f>VLOOKUP(A302,'Hospitalisation Details'!$A$2:$M$2344,8,FALSE)</f>
        <v>27</v>
      </c>
    </row>
    <row r="303" spans="1:17" ht="15.75" x14ac:dyDescent="0.25">
      <c r="A303" s="1" t="s">
        <v>2069</v>
      </c>
      <c r="B303" t="str">
        <f>VLOOKUP(A303,'Customer Names'!$A$1:$B$2336,2,FALSE)</f>
        <v>Ashley</v>
      </c>
      <c r="C303" s="11">
        <f>VLOOKUP(A303,'Medical Examinations'!$A$1:$B$2336,2,FALSE)</f>
        <v>19.170000000000002</v>
      </c>
      <c r="D303" s="11">
        <f>VLOOKUP(A303,'Medical Examinations'!$A$1:$C$2336,3,FALSE)</f>
        <v>8.41</v>
      </c>
      <c r="E303" s="11" t="str">
        <f>VLOOKUP(A303,'Medical Examinations'!$A$1:$J$2336,4,FALSE)</f>
        <v>No</v>
      </c>
      <c r="F303" s="11" t="str">
        <f>VLOOKUP(A303,'Medical Examinations'!$A$1:$J$2336,5,FALSE)</f>
        <v>No</v>
      </c>
      <c r="G303" s="11" t="str">
        <f>VLOOKUP(A303,'Medical Examinations'!$A$1:$J$2336,6,FALSE)</f>
        <v>No</v>
      </c>
      <c r="H303" s="11">
        <f>VLOOKUP(A303,'Medical Examinations'!$A$1:$J$2336,7,FALSE)</f>
        <v>0</v>
      </c>
      <c r="I303" s="11" t="str">
        <f>VLOOKUP(A303,'Medical Examinations'!$A$1:$J$2336,8,FALSE)</f>
        <v>Yes</v>
      </c>
      <c r="J303" s="11" t="str">
        <f>VLOOKUP(A303,'Medical Examinations'!$A$1:$J$2336,9,FALSE)</f>
        <v>NORMALWEIGHT</v>
      </c>
      <c r="K303" s="11" t="str">
        <f>VLOOKUP(A303,'Medical Examinations'!$A$1:$J$2336,10,FALSE)</f>
        <v>DIABETES</v>
      </c>
      <c r="L303" t="str">
        <f>VLOOKUP(A303,'Hospitalisation Details'!$A$2:$M$2344,4,FALSE)</f>
        <v>9-7-1968</v>
      </c>
      <c r="M303">
        <f>VLOOKUP(A303,'Hospitalisation Details'!$A$2:$M$2344,10,FALSE)</f>
        <v>31322.53</v>
      </c>
      <c r="N303" t="str">
        <f>VLOOKUP(A303,'Hospitalisation Details'!$A$2:$M$2344,11,FALSE)</f>
        <v>tier - 2</v>
      </c>
      <c r="O303" t="str">
        <f>VLOOKUP(A303,'Hospitalisation Details'!$A$2:$M$2344,12,FALSE)</f>
        <v>tier - 1</v>
      </c>
      <c r="P303" t="str">
        <f>VLOOKUP(A303,'Hospitalisation Details'!$A$2:$M$2344,13,FALSE)</f>
        <v>R1011</v>
      </c>
      <c r="Q303" s="11">
        <f>VLOOKUP(A303,'Hospitalisation Details'!$A$2:$M$2344,8,FALSE)</f>
        <v>54</v>
      </c>
    </row>
    <row r="304" spans="1:17" ht="15.75" x14ac:dyDescent="0.25">
      <c r="A304" s="1" t="s">
        <v>2068</v>
      </c>
      <c r="B304" t="str">
        <f>VLOOKUP(A304,'Customer Names'!$A$1:$B$2336,2,FALSE)</f>
        <v>Rindahl</v>
      </c>
      <c r="C304" s="11">
        <f>VLOOKUP(A304,'Medical Examinations'!$A$1:$B$2336,2,FALSE)</f>
        <v>43.53</v>
      </c>
      <c r="D304" s="11">
        <f>VLOOKUP(A304,'Medical Examinations'!$A$1:$C$2336,3,FALSE)</f>
        <v>5.86</v>
      </c>
      <c r="E304" s="11" t="str">
        <f>VLOOKUP(A304,'Medical Examinations'!$A$1:$J$2336,4,FALSE)</f>
        <v>Yes</v>
      </c>
      <c r="F304" s="11" t="str">
        <f>VLOOKUP(A304,'Medical Examinations'!$A$1:$J$2336,5,FALSE)</f>
        <v>Yes</v>
      </c>
      <c r="G304" s="11" t="str">
        <f>VLOOKUP(A304,'Medical Examinations'!$A$1:$J$2336,6,FALSE)</f>
        <v>No</v>
      </c>
      <c r="H304" s="11">
        <f>VLOOKUP(A304,'Medical Examinations'!$A$1:$J$2336,7,FALSE)</f>
        <v>2</v>
      </c>
      <c r="I304" s="11" t="str">
        <f>VLOOKUP(A304,'Medical Examinations'!$A$1:$J$2336,8,FALSE)</f>
        <v>Yes</v>
      </c>
      <c r="J304" s="11" t="str">
        <f>VLOOKUP(A304,'Medical Examinations'!$A$1:$J$2336,9,FALSE)</f>
        <v>OBESITY</v>
      </c>
      <c r="K304" s="11" t="str">
        <f>VLOOKUP(A304,'Medical Examinations'!$A$1:$J$2336,10,FALSE)</f>
        <v>PREDIABETES</v>
      </c>
      <c r="L304" t="str">
        <f>VLOOKUP(A304,'Hospitalisation Details'!$A$2:$M$2344,4,FALSE)</f>
        <v>22-7-2000</v>
      </c>
      <c r="M304">
        <f>VLOOKUP(A304,'Hospitalisation Details'!$A$2:$M$2344,10,FALSE)</f>
        <v>31234.560000000001</v>
      </c>
      <c r="N304" t="str">
        <f>VLOOKUP(A304,'Hospitalisation Details'!$A$2:$M$2344,11,FALSE)</f>
        <v>tier - 1</v>
      </c>
      <c r="O304" t="str">
        <f>VLOOKUP(A304,'Hospitalisation Details'!$A$2:$M$2344,12,FALSE)</f>
        <v>tier - 1</v>
      </c>
      <c r="P304" t="str">
        <f>VLOOKUP(A304,'Hospitalisation Details'!$A$2:$M$2344,13,FALSE)</f>
        <v>R1011</v>
      </c>
      <c r="Q304" s="11">
        <f>VLOOKUP(A304,'Hospitalisation Details'!$A$2:$M$2344,8,FALSE)</f>
        <v>22</v>
      </c>
    </row>
    <row r="305" spans="1:17" ht="15.75" x14ac:dyDescent="0.25">
      <c r="A305" s="1" t="s">
        <v>2067</v>
      </c>
      <c r="B305" t="str">
        <f>VLOOKUP(A305,'Customer Names'!$A$1:$B$2336,2,FALSE)</f>
        <v>Clark</v>
      </c>
      <c r="C305" s="11">
        <f>VLOOKUP(A305,'Medical Examinations'!$A$1:$B$2336,2,FALSE)</f>
        <v>46.06</v>
      </c>
      <c r="D305" s="11">
        <f>VLOOKUP(A305,'Medical Examinations'!$A$1:$C$2336,3,FALSE)</f>
        <v>4.18</v>
      </c>
      <c r="E305" s="11" t="str">
        <f>VLOOKUP(A305,'Medical Examinations'!$A$1:$J$2336,4,FALSE)</f>
        <v>No</v>
      </c>
      <c r="F305" s="11" t="str">
        <f>VLOOKUP(A305,'Medical Examinations'!$A$1:$J$2336,5,FALSE)</f>
        <v>Yes</v>
      </c>
      <c r="G305" s="11" t="str">
        <f>VLOOKUP(A305,'Medical Examinations'!$A$1:$J$2336,6,FALSE)</f>
        <v>No</v>
      </c>
      <c r="H305" s="11">
        <f>VLOOKUP(A305,'Medical Examinations'!$A$1:$J$2336,7,FALSE)</f>
        <v>1</v>
      </c>
      <c r="I305" s="11" t="str">
        <f>VLOOKUP(A305,'Medical Examinations'!$A$1:$J$2336,8,FALSE)</f>
        <v>Yes</v>
      </c>
      <c r="J305" s="11" t="str">
        <f>VLOOKUP(A305,'Medical Examinations'!$A$1:$J$2336,9,FALSE)</f>
        <v>OBESITY</v>
      </c>
      <c r="K305" s="11" t="str">
        <f>VLOOKUP(A305,'Medical Examinations'!$A$1:$J$2336,10,FALSE)</f>
        <v>NORMAL</v>
      </c>
      <c r="L305" t="str">
        <f>VLOOKUP(A305,'Hospitalisation Details'!$A$2:$M$2344,4,FALSE)</f>
        <v>9-11-2004</v>
      </c>
      <c r="M305">
        <f>VLOOKUP(A305,'Hospitalisation Details'!$A$2:$M$2344,10,FALSE)</f>
        <v>31196.61</v>
      </c>
      <c r="N305" t="str">
        <f>VLOOKUP(A305,'Hospitalisation Details'!$A$2:$M$2344,11,FALSE)</f>
        <v>tier - 2</v>
      </c>
      <c r="O305" t="str">
        <f>VLOOKUP(A305,'Hospitalisation Details'!$A$2:$M$2344,12,FALSE)</f>
        <v>tier - 1</v>
      </c>
      <c r="P305" t="str">
        <f>VLOOKUP(A305,'Hospitalisation Details'!$A$2:$M$2344,13,FALSE)</f>
        <v>R1011</v>
      </c>
      <c r="Q305" s="11">
        <f>VLOOKUP(A305,'Hospitalisation Details'!$A$2:$M$2344,8,FALSE)</f>
        <v>18</v>
      </c>
    </row>
    <row r="306" spans="1:17" ht="15.75" x14ac:dyDescent="0.25">
      <c r="A306" s="1" t="s">
        <v>2066</v>
      </c>
      <c r="B306" t="str">
        <f>VLOOKUP(A306,'Customer Names'!$A$1:$B$2336,2,FALSE)</f>
        <v>Irish</v>
      </c>
      <c r="C306" s="11">
        <f>VLOOKUP(A306,'Medical Examinations'!$A$1:$B$2336,2,FALSE)</f>
        <v>29.92</v>
      </c>
      <c r="D306" s="11">
        <f>VLOOKUP(A306,'Medical Examinations'!$A$1:$C$2336,3,FALSE)</f>
        <v>11.99</v>
      </c>
      <c r="E306" s="11" t="str">
        <f>VLOOKUP(A306,'Medical Examinations'!$A$1:$J$2336,4,FALSE)</f>
        <v>Yes</v>
      </c>
      <c r="F306" s="11" t="str">
        <f>VLOOKUP(A306,'Medical Examinations'!$A$1:$J$2336,5,FALSE)</f>
        <v>No</v>
      </c>
      <c r="G306" s="11" t="str">
        <f>VLOOKUP(A306,'Medical Examinations'!$A$1:$J$2336,6,FALSE)</f>
        <v>No</v>
      </c>
      <c r="H306" s="11">
        <f>VLOOKUP(A306,'Medical Examinations'!$A$1:$J$2336,7,FALSE)</f>
        <v>2</v>
      </c>
      <c r="I306" s="11" t="str">
        <f>VLOOKUP(A306,'Medical Examinations'!$A$1:$J$2336,8,FALSE)</f>
        <v>Yes</v>
      </c>
      <c r="J306" s="11" t="str">
        <f>VLOOKUP(A306,'Medical Examinations'!$A$1:$J$2336,9,FALSE)</f>
        <v>OVERWEIGHT</v>
      </c>
      <c r="K306" s="11" t="str">
        <f>VLOOKUP(A306,'Medical Examinations'!$A$1:$J$2336,10,FALSE)</f>
        <v>DIABETES</v>
      </c>
      <c r="L306" t="str">
        <f>VLOOKUP(A306,'Hospitalisation Details'!$A$2:$M$2344,4,FALSE)</f>
        <v>9-9-1961</v>
      </c>
      <c r="M306">
        <f>VLOOKUP(A306,'Hospitalisation Details'!$A$2:$M$2344,10,FALSE)</f>
        <v>30942.19</v>
      </c>
      <c r="N306" t="str">
        <f>VLOOKUP(A306,'Hospitalisation Details'!$A$2:$M$2344,11,FALSE)</f>
        <v>tier - 2</v>
      </c>
      <c r="O306" t="str">
        <f>VLOOKUP(A306,'Hospitalisation Details'!$A$2:$M$2344,12,FALSE)</f>
        <v>tier - 2</v>
      </c>
      <c r="P306" t="str">
        <f>VLOOKUP(A306,'Hospitalisation Details'!$A$2:$M$2344,13,FALSE)</f>
        <v>R1013</v>
      </c>
      <c r="Q306" s="11">
        <f>VLOOKUP(A306,'Hospitalisation Details'!$A$2:$M$2344,8,FALSE)</f>
        <v>61</v>
      </c>
    </row>
    <row r="307" spans="1:17" ht="15.75" x14ac:dyDescent="0.25">
      <c r="A307" s="1" t="s">
        <v>2065</v>
      </c>
      <c r="B307" t="str">
        <f>VLOOKUP(A307,'Customer Names'!$A$1:$B$2336,2,FALSE)</f>
        <v>Richardson</v>
      </c>
      <c r="C307" s="11">
        <f>VLOOKUP(A307,'Medical Examinations'!$A$1:$B$2336,2,FALSE)</f>
        <v>28.46</v>
      </c>
      <c r="D307" s="11">
        <f>VLOOKUP(A307,'Medical Examinations'!$A$1:$C$2336,3,FALSE)</f>
        <v>4.8499999999999996</v>
      </c>
      <c r="E307" s="11" t="str">
        <f>VLOOKUP(A307,'Medical Examinations'!$A$1:$J$2336,4,FALSE)</f>
        <v>Yes</v>
      </c>
      <c r="F307" s="11" t="str">
        <f>VLOOKUP(A307,'Medical Examinations'!$A$1:$J$2336,5,FALSE)</f>
        <v>No</v>
      </c>
      <c r="G307" s="11" t="str">
        <f>VLOOKUP(A307,'Medical Examinations'!$A$1:$J$2336,6,FALSE)</f>
        <v>No</v>
      </c>
      <c r="H307" s="11">
        <f>VLOOKUP(A307,'Medical Examinations'!$A$1:$J$2336,7,FALSE)</f>
        <v>1</v>
      </c>
      <c r="I307" s="11" t="str">
        <f>VLOOKUP(A307,'Medical Examinations'!$A$1:$J$2336,8,FALSE)</f>
        <v>Yes</v>
      </c>
      <c r="J307" s="11" t="str">
        <f>VLOOKUP(A307,'Medical Examinations'!$A$1:$J$2336,9,FALSE)</f>
        <v>OVERWEIGHT</v>
      </c>
      <c r="K307" s="11" t="str">
        <f>VLOOKUP(A307,'Medical Examinations'!$A$1:$J$2336,10,FALSE)</f>
        <v>NORMAL</v>
      </c>
      <c r="L307" t="str">
        <f>VLOOKUP(A307,'Hospitalisation Details'!$A$2:$M$2344,4,FALSE)</f>
        <v>5-9-1988</v>
      </c>
      <c r="M307">
        <f>VLOOKUP(A307,'Hospitalisation Details'!$A$2:$M$2344,10,FALSE)</f>
        <v>30763.01</v>
      </c>
      <c r="N307" t="str">
        <f>VLOOKUP(A307,'Hospitalisation Details'!$A$2:$M$2344,11,FALSE)</f>
        <v>tier - 2</v>
      </c>
      <c r="O307" t="str">
        <f>VLOOKUP(A307,'Hospitalisation Details'!$A$2:$M$2344,12,FALSE)</f>
        <v>tier - 1</v>
      </c>
      <c r="P307" t="str">
        <f>VLOOKUP(A307,'Hospitalisation Details'!$A$2:$M$2344,13,FALSE)</f>
        <v>R1011</v>
      </c>
      <c r="Q307" s="11">
        <f>VLOOKUP(A307,'Hospitalisation Details'!$A$2:$M$2344,8,FALSE)</f>
        <v>34</v>
      </c>
    </row>
    <row r="308" spans="1:17" ht="15.75" x14ac:dyDescent="0.25">
      <c r="A308" s="1" t="s">
        <v>2064</v>
      </c>
      <c r="B308" t="str">
        <f>VLOOKUP(A308,'Customer Names'!$A$1:$B$2336,2,FALSE)</f>
        <v>Dewitt</v>
      </c>
      <c r="C308" s="11">
        <f>VLOOKUP(A308,'Medical Examinations'!$A$1:$B$2336,2,FALSE)</f>
        <v>24.56</v>
      </c>
      <c r="D308" s="11">
        <f>VLOOKUP(A308,'Medical Examinations'!$A$1:$C$2336,3,FALSE)</f>
        <v>6.18</v>
      </c>
      <c r="E308" s="11" t="str">
        <f>VLOOKUP(A308,'Medical Examinations'!$A$1:$J$2336,4,FALSE)</f>
        <v>Yes</v>
      </c>
      <c r="F308" s="11" t="str">
        <f>VLOOKUP(A308,'Medical Examinations'!$A$1:$J$2336,5,FALSE)</f>
        <v>No</v>
      </c>
      <c r="G308" s="11" t="str">
        <f>VLOOKUP(A308,'Medical Examinations'!$A$1:$J$2336,6,FALSE)</f>
        <v>Yes</v>
      </c>
      <c r="H308" s="11">
        <f>VLOOKUP(A308,'Medical Examinations'!$A$1:$J$2336,7,FALSE)</f>
        <v>1</v>
      </c>
      <c r="I308" s="11" t="str">
        <f>VLOOKUP(A308,'Medical Examinations'!$A$1:$J$2336,8,FALSE)</f>
        <v>Yes</v>
      </c>
      <c r="J308" s="11" t="str">
        <f>VLOOKUP(A308,'Medical Examinations'!$A$1:$J$2336,9,FALSE)</f>
        <v>NORMALWEIGHT</v>
      </c>
      <c r="K308" s="11" t="str">
        <f>VLOOKUP(A308,'Medical Examinations'!$A$1:$J$2336,10,FALSE)</f>
        <v>PREDIABETES</v>
      </c>
      <c r="L308" t="str">
        <f>VLOOKUP(A308,'Hospitalisation Details'!$A$2:$M$2344,4,FALSE)</f>
        <v>21-12-1983</v>
      </c>
      <c r="M308">
        <f>VLOOKUP(A308,'Hospitalisation Details'!$A$2:$M$2344,10,FALSE)</f>
        <v>30724.44</v>
      </c>
      <c r="N308" t="str">
        <f>VLOOKUP(A308,'Hospitalisation Details'!$A$2:$M$2344,11,FALSE)</f>
        <v>tier - 2</v>
      </c>
      <c r="O308" t="str">
        <f>VLOOKUP(A308,'Hospitalisation Details'!$A$2:$M$2344,12,FALSE)</f>
        <v>tier - 3</v>
      </c>
      <c r="P308" t="str">
        <f>VLOOKUP(A308,'Hospitalisation Details'!$A$2:$M$2344,13,FALSE)</f>
        <v>R1011</v>
      </c>
      <c r="Q308" s="11">
        <f>VLOOKUP(A308,'Hospitalisation Details'!$A$2:$M$2344,8,FALSE)</f>
        <v>39</v>
      </c>
    </row>
    <row r="309" spans="1:17" ht="15.75" x14ac:dyDescent="0.25">
      <c r="A309" s="1" t="s">
        <v>2063</v>
      </c>
      <c r="B309" t="str">
        <f>VLOOKUP(A309,'Customer Names'!$A$1:$B$2336,2,FALSE)</f>
        <v>Hickman</v>
      </c>
      <c r="C309" s="11">
        <f>VLOOKUP(A309,'Medical Examinations'!$A$1:$B$2336,2,FALSE)</f>
        <v>41.19</v>
      </c>
      <c r="D309" s="11">
        <f>VLOOKUP(A309,'Medical Examinations'!$A$1:$C$2336,3,FALSE)</f>
        <v>6.37</v>
      </c>
      <c r="E309" s="11" t="str">
        <f>VLOOKUP(A309,'Medical Examinations'!$A$1:$J$2336,4,FALSE)</f>
        <v>No</v>
      </c>
      <c r="F309" s="11" t="str">
        <f>VLOOKUP(A309,'Medical Examinations'!$A$1:$J$2336,5,FALSE)</f>
        <v>No</v>
      </c>
      <c r="G309" s="11" t="str">
        <f>VLOOKUP(A309,'Medical Examinations'!$A$1:$J$2336,6,FALSE)</f>
        <v>No</v>
      </c>
      <c r="H309" s="11">
        <f>VLOOKUP(A309,'Medical Examinations'!$A$1:$J$2336,7,FALSE)</f>
        <v>0</v>
      </c>
      <c r="I309" s="11" t="str">
        <f>VLOOKUP(A309,'Medical Examinations'!$A$1:$J$2336,8,FALSE)</f>
        <v>Yes</v>
      </c>
      <c r="J309" s="11" t="str">
        <f>VLOOKUP(A309,'Medical Examinations'!$A$1:$J$2336,9,FALSE)</f>
        <v>OBESITY</v>
      </c>
      <c r="K309" s="11" t="str">
        <f>VLOOKUP(A309,'Medical Examinations'!$A$1:$J$2336,10,FALSE)</f>
        <v>PREDIABETES</v>
      </c>
      <c r="L309" t="str">
        <f>VLOOKUP(A309,'Hospitalisation Details'!$A$2:$M$2344,4,FALSE)</f>
        <v>21-9-1999</v>
      </c>
      <c r="M309">
        <f>VLOOKUP(A309,'Hospitalisation Details'!$A$2:$M$2344,10,FALSE)</f>
        <v>30697.71</v>
      </c>
      <c r="N309" t="str">
        <f>VLOOKUP(A309,'Hospitalisation Details'!$A$2:$M$2344,11,FALSE)</f>
        <v>tier - 1</v>
      </c>
      <c r="O309" t="str">
        <f>VLOOKUP(A309,'Hospitalisation Details'!$A$2:$M$2344,12,FALSE)</f>
        <v>tier - 2</v>
      </c>
      <c r="P309" t="str">
        <f>VLOOKUP(A309,'Hospitalisation Details'!$A$2:$M$2344,13,FALSE)</f>
        <v>R1011</v>
      </c>
      <c r="Q309" s="11">
        <f>VLOOKUP(A309,'Hospitalisation Details'!$A$2:$M$2344,8,FALSE)</f>
        <v>23</v>
      </c>
    </row>
    <row r="310" spans="1:17" ht="15.75" x14ac:dyDescent="0.25">
      <c r="A310" s="1" t="s">
        <v>2062</v>
      </c>
      <c r="B310" t="str">
        <f>VLOOKUP(A310,'Customer Names'!$A$1:$B$2336,2,FALSE)</f>
        <v>Gonzalez</v>
      </c>
      <c r="C310" s="11">
        <f>VLOOKUP(A310,'Medical Examinations'!$A$1:$B$2336,2,FALSE)</f>
        <v>18.63</v>
      </c>
      <c r="D310" s="11">
        <f>VLOOKUP(A310,'Medical Examinations'!$A$1:$C$2336,3,FALSE)</f>
        <v>9.81</v>
      </c>
      <c r="E310" s="11" t="str">
        <f>VLOOKUP(A310,'Medical Examinations'!$A$1:$J$2336,4,FALSE)</f>
        <v>Yes</v>
      </c>
      <c r="F310" s="11" t="str">
        <f>VLOOKUP(A310,'Medical Examinations'!$A$1:$J$2336,5,FALSE)</f>
        <v>No</v>
      </c>
      <c r="G310" s="11" t="str">
        <f>VLOOKUP(A310,'Medical Examinations'!$A$1:$J$2336,6,FALSE)</f>
        <v>No</v>
      </c>
      <c r="H310" s="11">
        <f>VLOOKUP(A310,'Medical Examinations'!$A$1:$J$2336,7,FALSE)</f>
        <v>2</v>
      </c>
      <c r="I310" s="11" t="str">
        <f>VLOOKUP(A310,'Medical Examinations'!$A$1:$J$2336,8,FALSE)</f>
        <v>Yes</v>
      </c>
      <c r="J310" s="11" t="str">
        <f>VLOOKUP(A310,'Medical Examinations'!$A$1:$J$2336,9,FALSE)</f>
        <v>NORMALWEIGHT</v>
      </c>
      <c r="K310" s="11" t="str">
        <f>VLOOKUP(A310,'Medical Examinations'!$A$1:$J$2336,10,FALSE)</f>
        <v>DIABETES</v>
      </c>
      <c r="L310" t="str">
        <f>VLOOKUP(A310,'Hospitalisation Details'!$A$2:$M$2344,4,FALSE)</f>
        <v>11-11-1970</v>
      </c>
      <c r="M310">
        <f>VLOOKUP(A310,'Hospitalisation Details'!$A$2:$M$2344,10,FALSE)</f>
        <v>30625.65</v>
      </c>
      <c r="N310" t="str">
        <f>VLOOKUP(A310,'Hospitalisation Details'!$A$2:$M$2344,11,FALSE)</f>
        <v>tier - 2</v>
      </c>
      <c r="O310" t="str">
        <f>VLOOKUP(A310,'Hospitalisation Details'!$A$2:$M$2344,12,FALSE)</f>
        <v>tier - 3</v>
      </c>
      <c r="P310" t="str">
        <f>VLOOKUP(A310,'Hospitalisation Details'!$A$2:$M$2344,13,FALSE)</f>
        <v>R1011</v>
      </c>
      <c r="Q310" s="11">
        <f>VLOOKUP(A310,'Hospitalisation Details'!$A$2:$M$2344,8,FALSE)</f>
        <v>52</v>
      </c>
    </row>
    <row r="311" spans="1:17" ht="15.75" x14ac:dyDescent="0.25">
      <c r="A311" s="1" t="s">
        <v>2061</v>
      </c>
      <c r="B311" t="str">
        <f>VLOOKUP(A311,'Customer Names'!$A$1:$B$2336,2,FALSE)</f>
        <v>Difani</v>
      </c>
      <c r="C311" s="11">
        <f>VLOOKUP(A311,'Medical Examinations'!$A$1:$B$2336,2,FALSE)</f>
        <v>26.26</v>
      </c>
      <c r="D311" s="11">
        <f>VLOOKUP(A311,'Medical Examinations'!$A$1:$C$2336,3,FALSE)</f>
        <v>11.8</v>
      </c>
      <c r="E311" s="11" t="str">
        <f>VLOOKUP(A311,'Medical Examinations'!$A$1:$J$2336,4,FALSE)</f>
        <v>Yes</v>
      </c>
      <c r="F311" s="11" t="str">
        <f>VLOOKUP(A311,'Medical Examinations'!$A$1:$J$2336,5,FALSE)</f>
        <v>No</v>
      </c>
      <c r="G311" s="11" t="str">
        <f>VLOOKUP(A311,'Medical Examinations'!$A$1:$J$2336,6,FALSE)</f>
        <v>No</v>
      </c>
      <c r="H311" s="11">
        <f>VLOOKUP(A311,'Medical Examinations'!$A$1:$J$2336,7,FALSE)</f>
        <v>1</v>
      </c>
      <c r="I311" s="11" t="str">
        <f>VLOOKUP(A311,'Medical Examinations'!$A$1:$J$2336,8,FALSE)</f>
        <v>Yes</v>
      </c>
      <c r="J311" s="11" t="str">
        <f>VLOOKUP(A311,'Medical Examinations'!$A$1:$J$2336,9,FALSE)</f>
        <v>OVERWEIGHT</v>
      </c>
      <c r="K311" s="11" t="str">
        <f>VLOOKUP(A311,'Medical Examinations'!$A$1:$J$2336,10,FALSE)</f>
        <v>DIABETES</v>
      </c>
      <c r="L311" t="str">
        <f>VLOOKUP(A311,'Hospitalisation Details'!$A$2:$M$2344,4,FALSE)</f>
        <v>10-8-1986</v>
      </c>
      <c r="M311">
        <f>VLOOKUP(A311,'Hospitalisation Details'!$A$2:$M$2344,10,FALSE)</f>
        <v>30530.5</v>
      </c>
      <c r="N311" t="str">
        <f>VLOOKUP(A311,'Hospitalisation Details'!$A$2:$M$2344,11,FALSE)</f>
        <v>tier - 2</v>
      </c>
      <c r="O311" t="str">
        <f>VLOOKUP(A311,'Hospitalisation Details'!$A$2:$M$2344,12,FALSE)</f>
        <v>tier - 1</v>
      </c>
      <c r="P311" t="str">
        <f>VLOOKUP(A311,'Hospitalisation Details'!$A$2:$M$2344,13,FALSE)</f>
        <v>R1011</v>
      </c>
      <c r="Q311" s="11">
        <f>VLOOKUP(A311,'Hospitalisation Details'!$A$2:$M$2344,8,FALSE)</f>
        <v>36</v>
      </c>
    </row>
    <row r="312" spans="1:17" ht="15.75" x14ac:dyDescent="0.25">
      <c r="A312" s="1" t="s">
        <v>2060</v>
      </c>
      <c r="B312" t="str">
        <f>VLOOKUP(A312,'Customer Names'!$A$1:$B$2336,2,FALSE)</f>
        <v>Turner</v>
      </c>
      <c r="C312" s="11">
        <f>VLOOKUP(A312,'Medical Examinations'!$A$1:$B$2336,2,FALSE)</f>
        <v>22.37</v>
      </c>
      <c r="D312" s="11">
        <f>VLOOKUP(A312,'Medical Examinations'!$A$1:$C$2336,3,FALSE)</f>
        <v>5.86</v>
      </c>
      <c r="E312" s="11" t="str">
        <f>VLOOKUP(A312,'Medical Examinations'!$A$1:$J$2336,4,FALSE)</f>
        <v>Yes</v>
      </c>
      <c r="F312" s="11" t="str">
        <f>VLOOKUP(A312,'Medical Examinations'!$A$1:$J$2336,5,FALSE)</f>
        <v>No</v>
      </c>
      <c r="G312" s="11" t="str">
        <f>VLOOKUP(A312,'Medical Examinations'!$A$1:$J$2336,6,FALSE)</f>
        <v>Yes</v>
      </c>
      <c r="H312" s="11">
        <f>VLOOKUP(A312,'Medical Examinations'!$A$1:$J$2336,7,FALSE)</f>
        <v>1</v>
      </c>
      <c r="I312" s="11" t="str">
        <f>VLOOKUP(A312,'Medical Examinations'!$A$1:$J$2336,8,FALSE)</f>
        <v>Yes</v>
      </c>
      <c r="J312" s="11" t="str">
        <f>VLOOKUP(A312,'Medical Examinations'!$A$1:$J$2336,9,FALSE)</f>
        <v>NORMALWEIGHT</v>
      </c>
      <c r="K312" s="11" t="str">
        <f>VLOOKUP(A312,'Medical Examinations'!$A$1:$J$2336,10,FALSE)</f>
        <v>PREDIABETES</v>
      </c>
      <c r="L312" t="str">
        <f>VLOOKUP(A312,'Hospitalisation Details'!$A$2:$M$2344,4,FALSE)</f>
        <v>3-9-1983</v>
      </c>
      <c r="M312">
        <f>VLOOKUP(A312,'Hospitalisation Details'!$A$2:$M$2344,10,FALSE)</f>
        <v>30457.37</v>
      </c>
      <c r="N312" t="str">
        <f>VLOOKUP(A312,'Hospitalisation Details'!$A$2:$M$2344,11,FALSE)</f>
        <v>tier - 2</v>
      </c>
      <c r="O312" t="str">
        <f>VLOOKUP(A312,'Hospitalisation Details'!$A$2:$M$2344,12,FALSE)</f>
        <v>tier - 1</v>
      </c>
      <c r="P312" t="str">
        <f>VLOOKUP(A312,'Hospitalisation Details'!$A$2:$M$2344,13,FALSE)</f>
        <v>R1012</v>
      </c>
      <c r="Q312" s="11">
        <f>VLOOKUP(A312,'Hospitalisation Details'!$A$2:$M$2344,8,FALSE)</f>
        <v>39</v>
      </c>
    </row>
    <row r="313" spans="1:17" ht="15.75" x14ac:dyDescent="0.25">
      <c r="A313" s="1" t="s">
        <v>2059</v>
      </c>
      <c r="B313" t="str">
        <f>VLOOKUP(A313,'Customer Names'!$A$1:$B$2336,2,FALSE)</f>
        <v>Widmann</v>
      </c>
      <c r="C313" s="11">
        <f>VLOOKUP(A313,'Medical Examinations'!$A$1:$B$2336,2,FALSE)</f>
        <v>39.619999999999997</v>
      </c>
      <c r="D313" s="11">
        <f>VLOOKUP(A313,'Medical Examinations'!$A$1:$C$2336,3,FALSE)</f>
        <v>4.28</v>
      </c>
      <c r="E313" s="11" t="str">
        <f>VLOOKUP(A313,'Medical Examinations'!$A$1:$J$2336,4,FALSE)</f>
        <v>No</v>
      </c>
      <c r="F313" s="11" t="str">
        <f>VLOOKUP(A313,'Medical Examinations'!$A$1:$J$2336,5,FALSE)</f>
        <v>No</v>
      </c>
      <c r="G313" s="11" t="str">
        <f>VLOOKUP(A313,'Medical Examinations'!$A$1:$J$2336,6,FALSE)</f>
        <v>No</v>
      </c>
      <c r="H313" s="11">
        <f>VLOOKUP(A313,'Medical Examinations'!$A$1:$J$2336,7,FALSE)</f>
        <v>1</v>
      </c>
      <c r="I313" s="11" t="str">
        <f>VLOOKUP(A313,'Medical Examinations'!$A$1:$J$2336,8,FALSE)</f>
        <v>Yes</v>
      </c>
      <c r="J313" s="11" t="str">
        <f>VLOOKUP(A313,'Medical Examinations'!$A$1:$J$2336,9,FALSE)</f>
        <v>OBESITY</v>
      </c>
      <c r="K313" s="11" t="str">
        <f>VLOOKUP(A313,'Medical Examinations'!$A$1:$J$2336,10,FALSE)</f>
        <v>NORMAL</v>
      </c>
      <c r="L313" t="str">
        <f>VLOOKUP(A313,'Hospitalisation Details'!$A$2:$M$2344,4,FALSE)</f>
        <v>28-10-1998</v>
      </c>
      <c r="M313">
        <f>VLOOKUP(A313,'Hospitalisation Details'!$A$2:$M$2344,10,FALSE)</f>
        <v>30422.03</v>
      </c>
      <c r="N313" t="str">
        <f>VLOOKUP(A313,'Hospitalisation Details'!$A$2:$M$2344,11,FALSE)</f>
        <v>tier - 2</v>
      </c>
      <c r="O313" t="str">
        <f>VLOOKUP(A313,'Hospitalisation Details'!$A$2:$M$2344,12,FALSE)</f>
        <v>tier - 3</v>
      </c>
      <c r="P313" t="str">
        <f>VLOOKUP(A313,'Hospitalisation Details'!$A$2:$M$2344,13,FALSE)</f>
        <v>R1011</v>
      </c>
      <c r="Q313" s="11">
        <f>VLOOKUP(A313,'Hospitalisation Details'!$A$2:$M$2344,8,FALSE)</f>
        <v>24</v>
      </c>
    </row>
    <row r="314" spans="1:17" ht="15.75" x14ac:dyDescent="0.25">
      <c r="A314" s="1" t="s">
        <v>2058</v>
      </c>
      <c r="B314" t="str">
        <f>VLOOKUP(A314,'Customer Names'!$A$1:$B$2336,2,FALSE)</f>
        <v>Tunney</v>
      </c>
      <c r="C314" s="11">
        <f>VLOOKUP(A314,'Medical Examinations'!$A$1:$B$2336,2,FALSE)</f>
        <v>18.329999999999998</v>
      </c>
      <c r="D314" s="11">
        <f>VLOOKUP(A314,'Medical Examinations'!$A$1:$C$2336,3,FALSE)</f>
        <v>4.16</v>
      </c>
      <c r="E314" s="11" t="str">
        <f>VLOOKUP(A314,'Medical Examinations'!$A$1:$J$2336,4,FALSE)</f>
        <v>Yes</v>
      </c>
      <c r="F314" s="11" t="str">
        <f>VLOOKUP(A314,'Medical Examinations'!$A$1:$J$2336,5,FALSE)</f>
        <v>No</v>
      </c>
      <c r="G314" s="11" t="str">
        <f>VLOOKUP(A314,'Medical Examinations'!$A$1:$J$2336,6,FALSE)</f>
        <v>No</v>
      </c>
      <c r="H314" s="11">
        <f>VLOOKUP(A314,'Medical Examinations'!$A$1:$J$2336,7,FALSE)</f>
        <v>0</v>
      </c>
      <c r="I314" s="11" t="str">
        <f>VLOOKUP(A314,'Medical Examinations'!$A$1:$J$2336,8,FALSE)</f>
        <v>Yes</v>
      </c>
      <c r="J314" s="11" t="str">
        <f>VLOOKUP(A314,'Medical Examinations'!$A$1:$J$2336,9,FALSE)</f>
        <v>NORMALWEIGHT</v>
      </c>
      <c r="K314" s="11" t="str">
        <f>VLOOKUP(A314,'Medical Examinations'!$A$1:$J$2336,10,FALSE)</f>
        <v>NORMAL</v>
      </c>
      <c r="L314" t="str">
        <f>VLOOKUP(A314,'Hospitalisation Details'!$A$2:$M$2344,4,FALSE)</f>
        <v>3-9-1976</v>
      </c>
      <c r="M314">
        <f>VLOOKUP(A314,'Hospitalisation Details'!$A$2:$M$2344,10,FALSE)</f>
        <v>30409.53</v>
      </c>
      <c r="N314" t="str">
        <f>VLOOKUP(A314,'Hospitalisation Details'!$A$2:$M$2344,11,FALSE)</f>
        <v>tier - 2</v>
      </c>
      <c r="O314" t="str">
        <f>VLOOKUP(A314,'Hospitalisation Details'!$A$2:$M$2344,12,FALSE)</f>
        <v>tier - 3</v>
      </c>
      <c r="P314" t="str">
        <f>VLOOKUP(A314,'Hospitalisation Details'!$A$2:$M$2344,13,FALSE)</f>
        <v>R1012</v>
      </c>
      <c r="Q314" s="11">
        <f>VLOOKUP(A314,'Hospitalisation Details'!$A$2:$M$2344,8,FALSE)</f>
        <v>46</v>
      </c>
    </row>
    <row r="315" spans="1:17" ht="15.75" x14ac:dyDescent="0.25">
      <c r="A315" s="1" t="s">
        <v>2057</v>
      </c>
      <c r="B315" t="str">
        <f>VLOOKUP(A315,'Customer Names'!$A$1:$B$2336,2,FALSE)</f>
        <v>San Juan</v>
      </c>
      <c r="C315" s="11">
        <f>VLOOKUP(A315,'Medical Examinations'!$A$1:$B$2336,2,FALSE)</f>
        <v>17.11</v>
      </c>
      <c r="D315" s="11">
        <f>VLOOKUP(A315,'Medical Examinations'!$A$1:$C$2336,3,FALSE)</f>
        <v>4.9800000000000004</v>
      </c>
      <c r="E315" s="11" t="str">
        <f>VLOOKUP(A315,'Medical Examinations'!$A$1:$J$2336,4,FALSE)</f>
        <v>Yes</v>
      </c>
      <c r="F315" s="11" t="str">
        <f>VLOOKUP(A315,'Medical Examinations'!$A$1:$J$2336,5,FALSE)</f>
        <v>No</v>
      </c>
      <c r="G315" s="11" t="str">
        <f>VLOOKUP(A315,'Medical Examinations'!$A$1:$J$2336,6,FALSE)</f>
        <v>Yes</v>
      </c>
      <c r="H315" s="11">
        <f>VLOOKUP(A315,'Medical Examinations'!$A$1:$J$2336,7,FALSE)</f>
        <v>1</v>
      </c>
      <c r="I315" s="11" t="str">
        <f>VLOOKUP(A315,'Medical Examinations'!$A$1:$J$2336,8,FALSE)</f>
        <v>Yes</v>
      </c>
      <c r="J315" s="11" t="str">
        <f>VLOOKUP(A315,'Medical Examinations'!$A$1:$J$2336,9,FALSE)</f>
        <v>UNDERWEIGHT</v>
      </c>
      <c r="K315" s="11" t="str">
        <f>VLOOKUP(A315,'Medical Examinations'!$A$1:$J$2336,10,FALSE)</f>
        <v>NORMAL</v>
      </c>
      <c r="L315" t="str">
        <f>VLOOKUP(A315,'Hospitalisation Details'!$A$2:$M$2344,4,FALSE)</f>
        <v>30-7-1969</v>
      </c>
      <c r="M315">
        <f>VLOOKUP(A315,'Hospitalisation Details'!$A$2:$M$2344,10,FALSE)</f>
        <v>30366.93</v>
      </c>
      <c r="N315" t="str">
        <f>VLOOKUP(A315,'Hospitalisation Details'!$A$2:$M$2344,11,FALSE)</f>
        <v>tier - 2</v>
      </c>
      <c r="O315" t="str">
        <f>VLOOKUP(A315,'Hospitalisation Details'!$A$2:$M$2344,12,FALSE)</f>
        <v>tier - 2</v>
      </c>
      <c r="P315" t="str">
        <f>VLOOKUP(A315,'Hospitalisation Details'!$A$2:$M$2344,13,FALSE)</f>
        <v>R1011</v>
      </c>
      <c r="Q315" s="11">
        <f>VLOOKUP(A315,'Hospitalisation Details'!$A$2:$M$2344,8,FALSE)</f>
        <v>53</v>
      </c>
    </row>
    <row r="316" spans="1:17" ht="15.75" x14ac:dyDescent="0.25">
      <c r="A316" s="1" t="s">
        <v>2056</v>
      </c>
      <c r="B316" t="str">
        <f>VLOOKUP(A316,'Customer Names'!$A$1:$B$2336,2,FALSE)</f>
        <v>Croll</v>
      </c>
      <c r="C316" s="11">
        <f>VLOOKUP(A316,'Medical Examinations'!$A$1:$B$2336,2,FALSE)</f>
        <v>43.5</v>
      </c>
      <c r="D316" s="11">
        <f>VLOOKUP(A316,'Medical Examinations'!$A$1:$C$2336,3,FALSE)</f>
        <v>6.38</v>
      </c>
      <c r="E316" s="11" t="str">
        <f>VLOOKUP(A316,'Medical Examinations'!$A$1:$J$2336,4,FALSE)</f>
        <v>No</v>
      </c>
      <c r="F316" s="11" t="str">
        <f>VLOOKUP(A316,'Medical Examinations'!$A$1:$J$2336,5,FALSE)</f>
        <v>Yes</v>
      </c>
      <c r="G316" s="11" t="str">
        <f>VLOOKUP(A316,'Medical Examinations'!$A$1:$J$2336,6,FALSE)</f>
        <v>No</v>
      </c>
      <c r="H316" s="11">
        <f>VLOOKUP(A316,'Medical Examinations'!$A$1:$J$2336,7,FALSE)</f>
        <v>1</v>
      </c>
      <c r="I316" s="11" t="str">
        <f>VLOOKUP(A316,'Medical Examinations'!$A$1:$J$2336,8,FALSE)</f>
        <v>Yes</v>
      </c>
      <c r="J316" s="11" t="str">
        <f>VLOOKUP(A316,'Medical Examinations'!$A$1:$J$2336,9,FALSE)</f>
        <v>OBESITY</v>
      </c>
      <c r="K316" s="11" t="str">
        <f>VLOOKUP(A316,'Medical Examinations'!$A$1:$J$2336,10,FALSE)</f>
        <v>PREDIABETES</v>
      </c>
      <c r="L316" t="str">
        <f>VLOOKUP(A316,'Hospitalisation Details'!$A$2:$M$2344,4,FALSE)</f>
        <v>1-6-2004</v>
      </c>
      <c r="M316">
        <f>VLOOKUP(A316,'Hospitalisation Details'!$A$2:$M$2344,10,FALSE)</f>
        <v>30328.27</v>
      </c>
      <c r="N316" t="str">
        <f>VLOOKUP(A316,'Hospitalisation Details'!$A$2:$M$2344,11,FALSE)</f>
        <v>tier - 2</v>
      </c>
      <c r="O316" t="str">
        <f>VLOOKUP(A316,'Hospitalisation Details'!$A$2:$M$2344,12,FALSE)</f>
        <v>tier - 2</v>
      </c>
      <c r="P316" t="str">
        <f>VLOOKUP(A316,'Hospitalisation Details'!$A$2:$M$2344,13,FALSE)</f>
        <v>R1011</v>
      </c>
      <c r="Q316" s="11">
        <f>VLOOKUP(A316,'Hospitalisation Details'!$A$2:$M$2344,8,FALSE)</f>
        <v>19</v>
      </c>
    </row>
    <row r="317" spans="1:17" ht="15.75" x14ac:dyDescent="0.25">
      <c r="A317" s="1" t="s">
        <v>2055</v>
      </c>
      <c r="B317" t="str">
        <f>VLOOKUP(A317,'Customer Names'!$A$1:$B$2336,2,FALSE)</f>
        <v>Rolfes</v>
      </c>
      <c r="C317" s="11">
        <f>VLOOKUP(A317,'Medical Examinations'!$A$1:$B$2336,2,FALSE)</f>
        <v>25.364999999999998</v>
      </c>
      <c r="D317" s="11">
        <f>VLOOKUP(A317,'Medical Examinations'!$A$1:$C$2336,3,FALSE)</f>
        <v>5.19</v>
      </c>
      <c r="E317" s="11" t="str">
        <f>VLOOKUP(A317,'Medical Examinations'!$A$1:$J$2336,4,FALSE)</f>
        <v>No</v>
      </c>
      <c r="F317" s="11" t="str">
        <f>VLOOKUP(A317,'Medical Examinations'!$A$1:$J$2336,5,FALSE)</f>
        <v>No</v>
      </c>
      <c r="G317" s="11" t="str">
        <f>VLOOKUP(A317,'Medical Examinations'!$A$1:$J$2336,6,FALSE)</f>
        <v>No</v>
      </c>
      <c r="H317" s="11">
        <f>VLOOKUP(A317,'Medical Examinations'!$A$1:$J$2336,7,FALSE)</f>
        <v>2</v>
      </c>
      <c r="I317" s="11" t="str">
        <f>VLOOKUP(A317,'Medical Examinations'!$A$1:$J$2336,8,FALSE)</f>
        <v>No</v>
      </c>
      <c r="J317" s="11" t="str">
        <f>VLOOKUP(A317,'Medical Examinations'!$A$1:$J$2336,9,FALSE)</f>
        <v>OVERWEIGHT</v>
      </c>
      <c r="K317" s="11" t="str">
        <f>VLOOKUP(A317,'Medical Examinations'!$A$1:$J$2336,10,FALSE)</f>
        <v>NORMAL</v>
      </c>
      <c r="L317" t="str">
        <f>VLOOKUP(A317,'Hospitalisation Details'!$A$2:$M$2344,4,FALSE)</f>
        <v>24-7-1972</v>
      </c>
      <c r="M317">
        <f>VLOOKUP(A317,'Hospitalisation Details'!$A$2:$M$2344,10,FALSE)</f>
        <v>30284.639999999999</v>
      </c>
      <c r="N317" t="str">
        <f>VLOOKUP(A317,'Hospitalisation Details'!$A$2:$M$2344,11,FALSE)</f>
        <v>tier - 1</v>
      </c>
      <c r="O317" t="str">
        <f>VLOOKUP(A317,'Hospitalisation Details'!$A$2:$M$2344,12,FALSE)</f>
        <v>tier - 1</v>
      </c>
      <c r="P317" t="str">
        <f>VLOOKUP(A317,'Hospitalisation Details'!$A$2:$M$2344,13,FALSE)</f>
        <v>R1012</v>
      </c>
      <c r="Q317" s="11">
        <f>VLOOKUP(A317,'Hospitalisation Details'!$A$2:$M$2344,8,FALSE)</f>
        <v>50</v>
      </c>
    </row>
    <row r="318" spans="1:17" ht="15.75" x14ac:dyDescent="0.25">
      <c r="A318" s="1" t="s">
        <v>2054</v>
      </c>
      <c r="B318" t="str">
        <f>VLOOKUP(A318,'Customer Names'!$A$1:$B$2336,2,FALSE)</f>
        <v>Hinkle</v>
      </c>
      <c r="C318" s="11">
        <f>VLOOKUP(A318,'Medical Examinations'!$A$1:$B$2336,2,FALSE)</f>
        <v>28.594999999999999</v>
      </c>
      <c r="D318" s="11">
        <f>VLOOKUP(A318,'Medical Examinations'!$A$1:$C$2336,3,FALSE)</f>
        <v>10.210000000000001</v>
      </c>
      <c r="E318" s="11" t="str">
        <f>VLOOKUP(A318,'Medical Examinations'!$A$1:$J$2336,4,FALSE)</f>
        <v>No</v>
      </c>
      <c r="F318" s="11" t="str">
        <f>VLOOKUP(A318,'Medical Examinations'!$A$1:$J$2336,5,FALSE)</f>
        <v>No</v>
      </c>
      <c r="G318" s="11" t="str">
        <f>VLOOKUP(A318,'Medical Examinations'!$A$1:$J$2336,6,FALSE)</f>
        <v>No</v>
      </c>
      <c r="H318" s="11">
        <f>VLOOKUP(A318,'Medical Examinations'!$A$1:$J$2336,7,FALSE)</f>
        <v>0</v>
      </c>
      <c r="I318" s="11" t="str">
        <f>VLOOKUP(A318,'Medical Examinations'!$A$1:$J$2336,8,FALSE)</f>
        <v>No</v>
      </c>
      <c r="J318" s="11" t="str">
        <f>VLOOKUP(A318,'Medical Examinations'!$A$1:$J$2336,9,FALSE)</f>
        <v>OVERWEIGHT</v>
      </c>
      <c r="K318" s="11" t="str">
        <f>VLOOKUP(A318,'Medical Examinations'!$A$1:$J$2336,10,FALSE)</f>
        <v>DIABETES</v>
      </c>
      <c r="L318" t="str">
        <f>VLOOKUP(A318,'Hospitalisation Details'!$A$2:$M$2344,4,FALSE)</f>
        <v>15-9-1962</v>
      </c>
      <c r="M318">
        <f>VLOOKUP(A318,'Hospitalisation Details'!$A$2:$M$2344,10,FALSE)</f>
        <v>30260</v>
      </c>
      <c r="N318" t="str">
        <f>VLOOKUP(A318,'Hospitalisation Details'!$A$2:$M$2344,11,FALSE)</f>
        <v>tier - 1</v>
      </c>
      <c r="O318" t="str">
        <f>VLOOKUP(A318,'Hospitalisation Details'!$A$2:$M$2344,12,FALSE)</f>
        <v>tier - 1</v>
      </c>
      <c r="P318" t="str">
        <f>VLOOKUP(A318,'Hospitalisation Details'!$A$2:$M$2344,13,FALSE)</f>
        <v>R1014</v>
      </c>
      <c r="Q318" s="11">
        <f>VLOOKUP(A318,'Hospitalisation Details'!$A$2:$M$2344,8,FALSE)</f>
        <v>60</v>
      </c>
    </row>
    <row r="319" spans="1:17" ht="15.75" x14ac:dyDescent="0.25">
      <c r="A319" s="1" t="s">
        <v>2053</v>
      </c>
      <c r="B319" t="str">
        <f>VLOOKUP(A319,'Customer Names'!$A$1:$B$2336,2,FALSE)</f>
        <v>Leuchanka</v>
      </c>
      <c r="C319" s="11">
        <f>VLOOKUP(A319,'Medical Examinations'!$A$1:$B$2336,2,FALSE)</f>
        <v>29.83</v>
      </c>
      <c r="D319" s="11">
        <f>VLOOKUP(A319,'Medical Examinations'!$A$1:$C$2336,3,FALSE)</f>
        <v>9.6999999999999993</v>
      </c>
      <c r="E319" s="11" t="str">
        <f>VLOOKUP(A319,'Medical Examinations'!$A$1:$J$2336,4,FALSE)</f>
        <v>Yes</v>
      </c>
      <c r="F319" s="11" t="str">
        <f>VLOOKUP(A319,'Medical Examinations'!$A$1:$J$2336,5,FALSE)</f>
        <v>No</v>
      </c>
      <c r="G319" s="11" t="str">
        <f>VLOOKUP(A319,'Medical Examinations'!$A$1:$J$2336,6,FALSE)</f>
        <v>Yes</v>
      </c>
      <c r="H319" s="11">
        <f>VLOOKUP(A319,'Medical Examinations'!$A$1:$J$2336,7,FALSE)</f>
        <v>1</v>
      </c>
      <c r="I319" s="11" t="str">
        <f>VLOOKUP(A319,'Medical Examinations'!$A$1:$J$2336,8,FALSE)</f>
        <v>Yes</v>
      </c>
      <c r="J319" s="11" t="str">
        <f>VLOOKUP(A319,'Medical Examinations'!$A$1:$J$2336,9,FALSE)</f>
        <v>OVERWEIGHT</v>
      </c>
      <c r="K319" s="11" t="str">
        <f>VLOOKUP(A319,'Medical Examinations'!$A$1:$J$2336,10,FALSE)</f>
        <v>DIABETES</v>
      </c>
      <c r="L319" t="str">
        <f>VLOOKUP(A319,'Hospitalisation Details'!$A$2:$M$2344,4,FALSE)</f>
        <v>13-9-1963</v>
      </c>
      <c r="M319">
        <f>VLOOKUP(A319,'Hospitalisation Details'!$A$2:$M$2344,10,FALSE)</f>
        <v>30184.94</v>
      </c>
      <c r="N319" t="str">
        <f>VLOOKUP(A319,'Hospitalisation Details'!$A$2:$M$2344,11,FALSE)</f>
        <v>tier - 1</v>
      </c>
      <c r="O319" t="str">
        <f>VLOOKUP(A319,'Hospitalisation Details'!$A$2:$M$2344,12,FALSE)</f>
        <v>tier - 1</v>
      </c>
      <c r="P319" t="str">
        <f>VLOOKUP(A319,'Hospitalisation Details'!$A$2:$M$2344,13,FALSE)</f>
        <v>R1014</v>
      </c>
      <c r="Q319" s="11">
        <f>VLOOKUP(A319,'Hospitalisation Details'!$A$2:$M$2344,8,FALSE)</f>
        <v>59</v>
      </c>
    </row>
    <row r="320" spans="1:17" ht="15.75" x14ac:dyDescent="0.25">
      <c r="A320" s="1" t="s">
        <v>2052</v>
      </c>
      <c r="B320" t="str">
        <f>VLOOKUP(A320,'Customer Names'!$A$1:$B$2336,2,FALSE)</f>
        <v>Ayr</v>
      </c>
      <c r="C320" s="11">
        <f>VLOOKUP(A320,'Medical Examinations'!$A$1:$B$2336,2,FALSE)</f>
        <v>24.7</v>
      </c>
      <c r="D320" s="11">
        <f>VLOOKUP(A320,'Medical Examinations'!$A$1:$C$2336,3,FALSE)</f>
        <v>10.25</v>
      </c>
      <c r="E320" s="11" t="str">
        <f>VLOOKUP(A320,'Medical Examinations'!$A$1:$J$2336,4,FALSE)</f>
        <v>No</v>
      </c>
      <c r="F320" s="11" t="str">
        <f>VLOOKUP(A320,'Medical Examinations'!$A$1:$J$2336,5,FALSE)</f>
        <v>No</v>
      </c>
      <c r="G320" s="11" t="str">
        <f>VLOOKUP(A320,'Medical Examinations'!$A$1:$J$2336,6,FALSE)</f>
        <v>No</v>
      </c>
      <c r="H320" s="11">
        <f>VLOOKUP(A320,'Medical Examinations'!$A$1:$J$2336,7,FALSE)</f>
        <v>3</v>
      </c>
      <c r="I320" s="11" t="str">
        <f>VLOOKUP(A320,'Medical Examinations'!$A$1:$J$2336,8,FALSE)</f>
        <v>No</v>
      </c>
      <c r="J320" s="11" t="str">
        <f>VLOOKUP(A320,'Medical Examinations'!$A$1:$J$2336,9,FALSE)</f>
        <v>NORMALWEIGHT</v>
      </c>
      <c r="K320" s="11" t="str">
        <f>VLOOKUP(A320,'Medical Examinations'!$A$1:$J$2336,10,FALSE)</f>
        <v>DIABETES</v>
      </c>
      <c r="L320" t="str">
        <f>VLOOKUP(A320,'Hospitalisation Details'!$A$2:$M$2344,4,FALSE)</f>
        <v>11-8-1958</v>
      </c>
      <c r="M320">
        <f>VLOOKUP(A320,'Hospitalisation Details'!$A$2:$M$2344,10,FALSE)</f>
        <v>30166.62</v>
      </c>
      <c r="N320" t="str">
        <f>VLOOKUP(A320,'Hospitalisation Details'!$A$2:$M$2344,11,FALSE)</f>
        <v>tier - 1</v>
      </c>
      <c r="O320" t="str">
        <f>VLOOKUP(A320,'Hospitalisation Details'!$A$2:$M$2344,12,FALSE)</f>
        <v>tier - 3</v>
      </c>
      <c r="P320" t="str">
        <f>VLOOKUP(A320,'Hospitalisation Details'!$A$2:$M$2344,13,FALSE)</f>
        <v>R1012</v>
      </c>
      <c r="Q320" s="11">
        <f>VLOOKUP(A320,'Hospitalisation Details'!$A$2:$M$2344,8,FALSE)</f>
        <v>64</v>
      </c>
    </row>
    <row r="321" spans="1:17" ht="15.75" x14ac:dyDescent="0.25">
      <c r="A321" s="1" t="s">
        <v>2051</v>
      </c>
      <c r="B321" t="str">
        <f>VLOOKUP(A321,'Customer Names'!$A$1:$B$2336,2,FALSE)</f>
        <v>Siegel</v>
      </c>
      <c r="C321" s="11">
        <f>VLOOKUP(A321,'Medical Examinations'!$A$1:$B$2336,2,FALSE)</f>
        <v>17.940000000000001</v>
      </c>
      <c r="D321" s="11">
        <f>VLOOKUP(A321,'Medical Examinations'!$A$1:$C$2336,3,FALSE)</f>
        <v>9.77</v>
      </c>
      <c r="E321" s="11" t="str">
        <f>VLOOKUP(A321,'Medical Examinations'!$A$1:$J$2336,4,FALSE)</f>
        <v>No</v>
      </c>
      <c r="F321" s="11" t="str">
        <f>VLOOKUP(A321,'Medical Examinations'!$A$1:$J$2336,5,FALSE)</f>
        <v>No</v>
      </c>
      <c r="G321" s="11" t="str">
        <f>VLOOKUP(A321,'Medical Examinations'!$A$1:$J$2336,6,FALSE)</f>
        <v>No</v>
      </c>
      <c r="H321" s="11">
        <f>VLOOKUP(A321,'Medical Examinations'!$A$1:$J$2336,7,FALSE)</f>
        <v>0</v>
      </c>
      <c r="I321" s="11" t="str">
        <f>VLOOKUP(A321,'Medical Examinations'!$A$1:$J$2336,8,FALSE)</f>
        <v>Yes</v>
      </c>
      <c r="J321" s="11" t="str">
        <f>VLOOKUP(A321,'Medical Examinations'!$A$1:$J$2336,9,FALSE)</f>
        <v>UNDERWEIGHT</v>
      </c>
      <c r="K321" s="11" t="str">
        <f>VLOOKUP(A321,'Medical Examinations'!$A$1:$J$2336,10,FALSE)</f>
        <v>DIABETES</v>
      </c>
      <c r="L321" t="str">
        <f>VLOOKUP(A321,'Hospitalisation Details'!$A$2:$M$2344,4,FALSE)</f>
        <v>25-12-1971</v>
      </c>
      <c r="M321">
        <f>VLOOKUP(A321,'Hospitalisation Details'!$A$2:$M$2344,10,FALSE)</f>
        <v>30134.75</v>
      </c>
      <c r="N321" t="str">
        <f>VLOOKUP(A321,'Hospitalisation Details'!$A$2:$M$2344,11,FALSE)</f>
        <v>tier - 2</v>
      </c>
      <c r="O321" t="str">
        <f>VLOOKUP(A321,'Hospitalisation Details'!$A$2:$M$2344,12,FALSE)</f>
        <v>tier - 3</v>
      </c>
      <c r="P321" t="str">
        <f>VLOOKUP(A321,'Hospitalisation Details'!$A$2:$M$2344,13,FALSE)</f>
        <v>R1011</v>
      </c>
      <c r="Q321" s="11">
        <f>VLOOKUP(A321,'Hospitalisation Details'!$A$2:$M$2344,8,FALSE)</f>
        <v>51</v>
      </c>
    </row>
    <row r="322" spans="1:17" ht="15.75" x14ac:dyDescent="0.25">
      <c r="A322" s="1" t="s">
        <v>2050</v>
      </c>
      <c r="B322" t="str">
        <f>VLOOKUP(A322,'Customer Names'!$A$1:$B$2336,2,FALSE)</f>
        <v>Penrose</v>
      </c>
      <c r="C322" s="11">
        <f>VLOOKUP(A322,'Medical Examinations'!$A$1:$B$2336,2,FALSE)</f>
        <v>21.08</v>
      </c>
      <c r="D322" s="11">
        <f>VLOOKUP(A322,'Medical Examinations'!$A$1:$C$2336,3,FALSE)</f>
        <v>4.83</v>
      </c>
      <c r="E322" s="11" t="str">
        <f>VLOOKUP(A322,'Medical Examinations'!$A$1:$J$2336,4,FALSE)</f>
        <v>No</v>
      </c>
      <c r="F322" s="11" t="str">
        <f>VLOOKUP(A322,'Medical Examinations'!$A$1:$J$2336,5,FALSE)</f>
        <v>No</v>
      </c>
      <c r="G322" s="11" t="str">
        <f>VLOOKUP(A322,'Medical Examinations'!$A$1:$J$2336,6,FALSE)</f>
        <v>Yes</v>
      </c>
      <c r="H322" s="11">
        <f>VLOOKUP(A322,'Medical Examinations'!$A$1:$J$2336,7,FALSE)</f>
        <v>1</v>
      </c>
      <c r="I322" s="11" t="str">
        <f>VLOOKUP(A322,'Medical Examinations'!$A$1:$J$2336,8,FALSE)</f>
        <v>Yes</v>
      </c>
      <c r="J322" s="11" t="str">
        <f>VLOOKUP(A322,'Medical Examinations'!$A$1:$J$2336,9,FALSE)</f>
        <v>NORMALWEIGHT</v>
      </c>
      <c r="K322" s="11" t="str">
        <f>VLOOKUP(A322,'Medical Examinations'!$A$1:$J$2336,10,FALSE)</f>
        <v>NORMAL</v>
      </c>
      <c r="L322" t="str">
        <f>VLOOKUP(A322,'Hospitalisation Details'!$A$2:$M$2344,4,FALSE)</f>
        <v>2-9-1979</v>
      </c>
      <c r="M322">
        <f>VLOOKUP(A322,'Hospitalisation Details'!$A$2:$M$2344,10,FALSE)</f>
        <v>30095.97</v>
      </c>
      <c r="N322" t="str">
        <f>VLOOKUP(A322,'Hospitalisation Details'!$A$2:$M$2344,11,FALSE)</f>
        <v>tier - 2</v>
      </c>
      <c r="O322" t="str">
        <f>VLOOKUP(A322,'Hospitalisation Details'!$A$2:$M$2344,12,FALSE)</f>
        <v>tier - 3</v>
      </c>
      <c r="P322" t="str">
        <f>VLOOKUP(A322,'Hospitalisation Details'!$A$2:$M$2344,13,FALSE)</f>
        <v>R1011</v>
      </c>
      <c r="Q322" s="11">
        <f>VLOOKUP(A322,'Hospitalisation Details'!$A$2:$M$2344,8,FALSE)</f>
        <v>43</v>
      </c>
    </row>
    <row r="323" spans="1:17" ht="15.75" x14ac:dyDescent="0.25">
      <c r="A323" s="1" t="s">
        <v>2049</v>
      </c>
      <c r="B323" t="str">
        <f>VLOOKUP(A323,'Customer Names'!$A$1:$B$2336,2,FALSE)</f>
        <v>Schuler</v>
      </c>
      <c r="C323" s="11">
        <f>VLOOKUP(A323,'Medical Examinations'!$A$1:$B$2336,2,FALSE)</f>
        <v>37.715000000000003</v>
      </c>
      <c r="D323" s="11">
        <f>VLOOKUP(A323,'Medical Examinations'!$A$1:$C$2336,3,FALSE)</f>
        <v>10.86</v>
      </c>
      <c r="E323" s="11" t="str">
        <f>VLOOKUP(A323,'Medical Examinations'!$A$1:$J$2336,4,FALSE)</f>
        <v>Yes</v>
      </c>
      <c r="F323" s="11" t="str">
        <f>VLOOKUP(A323,'Medical Examinations'!$A$1:$J$2336,5,FALSE)</f>
        <v>No</v>
      </c>
      <c r="G323" s="11" t="str">
        <f>VLOOKUP(A323,'Medical Examinations'!$A$1:$J$2336,6,FALSE)</f>
        <v>No</v>
      </c>
      <c r="H323" s="11">
        <f>VLOOKUP(A323,'Medical Examinations'!$A$1:$J$2336,7,FALSE)</f>
        <v>0</v>
      </c>
      <c r="I323" s="11" t="str">
        <f>VLOOKUP(A323,'Medical Examinations'!$A$1:$J$2336,8,FALSE)</f>
        <v>No</v>
      </c>
      <c r="J323" s="11" t="str">
        <f>VLOOKUP(A323,'Medical Examinations'!$A$1:$J$2336,9,FALSE)</f>
        <v>OBESITY</v>
      </c>
      <c r="K323" s="11" t="str">
        <f>VLOOKUP(A323,'Medical Examinations'!$A$1:$J$2336,10,FALSE)</f>
        <v>DIABETES</v>
      </c>
      <c r="L323" t="str">
        <f>VLOOKUP(A323,'Hospitalisation Details'!$A$2:$M$2344,4,FALSE)</f>
        <v>16-6-1967</v>
      </c>
      <c r="M323">
        <f>VLOOKUP(A323,'Hospitalisation Details'!$A$2:$M$2344,10,FALSE)</f>
        <v>30063.58</v>
      </c>
      <c r="N323" t="str">
        <f>VLOOKUP(A323,'Hospitalisation Details'!$A$2:$M$2344,11,FALSE)</f>
        <v>tier - 1</v>
      </c>
      <c r="O323" t="str">
        <f>VLOOKUP(A323,'Hospitalisation Details'!$A$2:$M$2344,12,FALSE)</f>
        <v>tier - 1</v>
      </c>
      <c r="P323" t="str">
        <f>VLOOKUP(A323,'Hospitalisation Details'!$A$2:$M$2344,13,FALSE)</f>
        <v>R1012</v>
      </c>
      <c r="Q323" s="11">
        <f>VLOOKUP(A323,'Hospitalisation Details'!$A$2:$M$2344,8,FALSE)</f>
        <v>55</v>
      </c>
    </row>
    <row r="324" spans="1:17" ht="15.75" x14ac:dyDescent="0.25">
      <c r="A324" s="1" t="s">
        <v>2048</v>
      </c>
      <c r="B324" t="str">
        <f>VLOOKUP(A324,'Customer Names'!$A$1:$B$2336,2,FALSE)</f>
        <v>Walker</v>
      </c>
      <c r="C324" s="11">
        <f>VLOOKUP(A324,'Medical Examinations'!$A$1:$B$2336,2,FALSE)</f>
        <v>22.39</v>
      </c>
      <c r="D324" s="11">
        <f>VLOOKUP(A324,'Medical Examinations'!$A$1:$C$2336,3,FALSE)</f>
        <v>9.5299999999999994</v>
      </c>
      <c r="E324" s="11" t="str">
        <f>VLOOKUP(A324,'Medical Examinations'!$A$1:$J$2336,4,FALSE)</f>
        <v>Yes</v>
      </c>
      <c r="F324" s="11" t="str">
        <f>VLOOKUP(A324,'Medical Examinations'!$A$1:$J$2336,5,FALSE)</f>
        <v>No</v>
      </c>
      <c r="G324" s="11" t="str">
        <f>VLOOKUP(A324,'Medical Examinations'!$A$1:$J$2336,6,FALSE)</f>
        <v>No</v>
      </c>
      <c r="H324" s="11">
        <f>VLOOKUP(A324,'Medical Examinations'!$A$1:$J$2336,7,FALSE)</f>
        <v>0</v>
      </c>
      <c r="I324" s="11" t="str">
        <f>VLOOKUP(A324,'Medical Examinations'!$A$1:$J$2336,8,FALSE)</f>
        <v>Yes</v>
      </c>
      <c r="J324" s="11" t="str">
        <f>VLOOKUP(A324,'Medical Examinations'!$A$1:$J$2336,9,FALSE)</f>
        <v>NORMALWEIGHT</v>
      </c>
      <c r="K324" s="11" t="str">
        <f>VLOOKUP(A324,'Medical Examinations'!$A$1:$J$2336,10,FALSE)</f>
        <v>DIABETES</v>
      </c>
      <c r="L324" t="str">
        <f>VLOOKUP(A324,'Hospitalisation Details'!$A$2:$M$2344,4,FALSE)</f>
        <v>4-8-1981</v>
      </c>
      <c r="M324">
        <f>VLOOKUP(A324,'Hospitalisation Details'!$A$2:$M$2344,10,FALSE)</f>
        <v>30026.87</v>
      </c>
      <c r="N324" t="str">
        <f>VLOOKUP(A324,'Hospitalisation Details'!$A$2:$M$2344,11,FALSE)</f>
        <v>tier - 2</v>
      </c>
      <c r="O324" t="str">
        <f>VLOOKUP(A324,'Hospitalisation Details'!$A$2:$M$2344,12,FALSE)</f>
        <v>tier - 3</v>
      </c>
      <c r="P324" t="str">
        <f>VLOOKUP(A324,'Hospitalisation Details'!$A$2:$M$2344,13,FALSE)</f>
        <v>R1012</v>
      </c>
      <c r="Q324" s="11">
        <f>VLOOKUP(A324,'Hospitalisation Details'!$A$2:$M$2344,8,FALSE)</f>
        <v>41</v>
      </c>
    </row>
    <row r="325" spans="1:17" ht="15.75" x14ac:dyDescent="0.25">
      <c r="A325" s="1" t="s">
        <v>2047</v>
      </c>
      <c r="B325" t="str">
        <f>VLOOKUP(A325,'Customer Names'!$A$1:$B$2336,2,FALSE)</f>
        <v>Stange</v>
      </c>
      <c r="C325" s="11">
        <f>VLOOKUP(A325,'Medical Examinations'!$A$1:$B$2336,2,FALSE)</f>
        <v>28.78</v>
      </c>
      <c r="D325" s="11">
        <f>VLOOKUP(A325,'Medical Examinations'!$A$1:$C$2336,3,FALSE)</f>
        <v>5.68</v>
      </c>
      <c r="E325" s="11" t="str">
        <f>VLOOKUP(A325,'Medical Examinations'!$A$1:$J$2336,4,FALSE)</f>
        <v>No</v>
      </c>
      <c r="F325" s="11" t="str">
        <f>VLOOKUP(A325,'Medical Examinations'!$A$1:$J$2336,5,FALSE)</f>
        <v>No</v>
      </c>
      <c r="G325" s="11" t="str">
        <f>VLOOKUP(A325,'Medical Examinations'!$A$1:$J$2336,6,FALSE)</f>
        <v>No</v>
      </c>
      <c r="H325" s="11">
        <f>VLOOKUP(A325,'Medical Examinations'!$A$1:$J$2336,7,FALSE)</f>
        <v>0</v>
      </c>
      <c r="I325" s="11" t="str">
        <f>VLOOKUP(A325,'Medical Examinations'!$A$1:$J$2336,8,FALSE)</f>
        <v>Yes</v>
      </c>
      <c r="J325" s="11" t="str">
        <f>VLOOKUP(A325,'Medical Examinations'!$A$1:$J$2336,9,FALSE)</f>
        <v>OVERWEIGHT</v>
      </c>
      <c r="K325" s="11" t="str">
        <f>VLOOKUP(A325,'Medical Examinations'!$A$1:$J$2336,10,FALSE)</f>
        <v>NORMAL</v>
      </c>
      <c r="L325" t="str">
        <f>VLOOKUP(A325,'Hospitalisation Details'!$A$2:$M$2344,4,FALSE)</f>
        <v>5-10-1991</v>
      </c>
      <c r="M325">
        <f>VLOOKUP(A325,'Hospitalisation Details'!$A$2:$M$2344,10,FALSE)</f>
        <v>29969.67</v>
      </c>
      <c r="N325" t="str">
        <f>VLOOKUP(A325,'Hospitalisation Details'!$A$2:$M$2344,11,FALSE)</f>
        <v>tier - 1</v>
      </c>
      <c r="O325" t="str">
        <f>VLOOKUP(A325,'Hospitalisation Details'!$A$2:$M$2344,12,FALSE)</f>
        <v>tier - 1</v>
      </c>
      <c r="P325" t="str">
        <f>VLOOKUP(A325,'Hospitalisation Details'!$A$2:$M$2344,13,FALSE)</f>
        <v>R1011</v>
      </c>
      <c r="Q325" s="11">
        <f>VLOOKUP(A325,'Hospitalisation Details'!$A$2:$M$2344,8,FALSE)</f>
        <v>31</v>
      </c>
    </row>
    <row r="326" spans="1:17" ht="15.75" x14ac:dyDescent="0.25">
      <c r="A326" s="1" t="s">
        <v>2046</v>
      </c>
      <c r="B326" t="str">
        <f>VLOOKUP(A326,'Customer Names'!$A$1:$B$2336,2,FALSE)</f>
        <v>Roy</v>
      </c>
      <c r="C326" s="11">
        <f>VLOOKUP(A326,'Medical Examinations'!$A$1:$B$2336,2,FALSE)</f>
        <v>18.329999999999998</v>
      </c>
      <c r="D326" s="11">
        <f>VLOOKUP(A326,'Medical Examinations'!$A$1:$C$2336,3,FALSE)</f>
        <v>5.57</v>
      </c>
      <c r="E326" s="11" t="str">
        <f>VLOOKUP(A326,'Medical Examinations'!$A$1:$J$2336,4,FALSE)</f>
        <v>Yes</v>
      </c>
      <c r="F326" s="11" t="str">
        <f>VLOOKUP(A326,'Medical Examinations'!$A$1:$J$2336,5,FALSE)</f>
        <v>No</v>
      </c>
      <c r="G326" s="11" t="str">
        <f>VLOOKUP(A326,'Medical Examinations'!$A$1:$J$2336,6,FALSE)</f>
        <v>No</v>
      </c>
      <c r="H326" s="11">
        <f>VLOOKUP(A326,'Medical Examinations'!$A$1:$J$2336,7,FALSE)</f>
        <v>0</v>
      </c>
      <c r="I326" s="11" t="str">
        <f>VLOOKUP(A326,'Medical Examinations'!$A$1:$J$2336,8,FALSE)</f>
        <v>Yes</v>
      </c>
      <c r="J326" s="11" t="str">
        <f>VLOOKUP(A326,'Medical Examinations'!$A$1:$J$2336,9,FALSE)</f>
        <v>NORMALWEIGHT</v>
      </c>
      <c r="K326" s="11" t="str">
        <f>VLOOKUP(A326,'Medical Examinations'!$A$1:$J$2336,10,FALSE)</f>
        <v>NORMAL</v>
      </c>
      <c r="L326" t="str">
        <f>VLOOKUP(A326,'Hospitalisation Details'!$A$2:$M$2344,4,FALSE)</f>
        <v>12-6-1976</v>
      </c>
      <c r="M326">
        <f>VLOOKUP(A326,'Hospitalisation Details'!$A$2:$M$2344,10,FALSE)</f>
        <v>29933.75</v>
      </c>
      <c r="N326" t="str">
        <f>VLOOKUP(A326,'Hospitalisation Details'!$A$2:$M$2344,11,FALSE)</f>
        <v>tier - 1</v>
      </c>
      <c r="O326" t="str">
        <f>VLOOKUP(A326,'Hospitalisation Details'!$A$2:$M$2344,12,FALSE)</f>
        <v>tier - 1</v>
      </c>
      <c r="P326" t="str">
        <f>VLOOKUP(A326,'Hospitalisation Details'!$A$2:$M$2344,13,FALSE)</f>
        <v>R1011</v>
      </c>
      <c r="Q326" s="11">
        <f>VLOOKUP(A326,'Hospitalisation Details'!$A$2:$M$2344,8,FALSE)</f>
        <v>46</v>
      </c>
    </row>
    <row r="327" spans="1:17" ht="15.75" x14ac:dyDescent="0.25">
      <c r="A327" s="1" t="s">
        <v>2045</v>
      </c>
      <c r="B327" t="str">
        <f>VLOOKUP(A327,'Customer Names'!$A$1:$B$2336,2,FALSE)</f>
        <v>Potere</v>
      </c>
      <c r="C327" s="11">
        <f>VLOOKUP(A327,'Medical Examinations'!$A$1:$B$2336,2,FALSE)</f>
        <v>26.39</v>
      </c>
      <c r="D327" s="11">
        <f>VLOOKUP(A327,'Medical Examinations'!$A$1:$C$2336,3,FALSE)</f>
        <v>4.58</v>
      </c>
      <c r="E327" s="11" t="str">
        <f>VLOOKUP(A327,'Medical Examinations'!$A$1:$J$2336,4,FALSE)</f>
        <v>Yes</v>
      </c>
      <c r="F327" s="11" t="str">
        <f>VLOOKUP(A327,'Medical Examinations'!$A$1:$J$2336,5,FALSE)</f>
        <v>No</v>
      </c>
      <c r="G327" s="11" t="str">
        <f>VLOOKUP(A327,'Medical Examinations'!$A$1:$J$2336,6,FALSE)</f>
        <v>No</v>
      </c>
      <c r="H327" s="11">
        <f>VLOOKUP(A327,'Medical Examinations'!$A$1:$J$2336,7,FALSE)</f>
        <v>1</v>
      </c>
      <c r="I327" s="11" t="str">
        <f>VLOOKUP(A327,'Medical Examinations'!$A$1:$J$2336,8,FALSE)</f>
        <v>Yes</v>
      </c>
      <c r="J327" s="11" t="str">
        <f>VLOOKUP(A327,'Medical Examinations'!$A$1:$J$2336,9,FALSE)</f>
        <v>OVERWEIGHT</v>
      </c>
      <c r="K327" s="11" t="str">
        <f>VLOOKUP(A327,'Medical Examinations'!$A$1:$J$2336,10,FALSE)</f>
        <v>NORMAL</v>
      </c>
      <c r="L327" t="str">
        <f>VLOOKUP(A327,'Hospitalisation Details'!$A$2:$M$2344,4,FALSE)</f>
        <v>30-12-1988</v>
      </c>
      <c r="M327">
        <f>VLOOKUP(A327,'Hospitalisation Details'!$A$2:$M$2344,10,FALSE)</f>
        <v>29929.56</v>
      </c>
      <c r="N327" t="str">
        <f>VLOOKUP(A327,'Hospitalisation Details'!$A$2:$M$2344,11,FALSE)</f>
        <v>tier - 1</v>
      </c>
      <c r="O327" t="str">
        <f>VLOOKUP(A327,'Hospitalisation Details'!$A$2:$M$2344,12,FALSE)</f>
        <v>tier - 1</v>
      </c>
      <c r="P327" t="str">
        <f>VLOOKUP(A327,'Hospitalisation Details'!$A$2:$M$2344,13,FALSE)</f>
        <v>R1011</v>
      </c>
      <c r="Q327" s="11">
        <f>VLOOKUP(A327,'Hospitalisation Details'!$A$2:$M$2344,8,FALSE)</f>
        <v>34</v>
      </c>
    </row>
    <row r="328" spans="1:17" ht="15.75" x14ac:dyDescent="0.25">
      <c r="A328" s="1" t="s">
        <v>2044</v>
      </c>
      <c r="B328" t="str">
        <f>VLOOKUP(A328,'Customer Names'!$A$1:$B$2336,2,FALSE)</f>
        <v>Podgurski</v>
      </c>
      <c r="C328" s="11">
        <f>VLOOKUP(A328,'Medical Examinations'!$A$1:$B$2336,2,FALSE)</f>
        <v>19.260000000000002</v>
      </c>
      <c r="D328" s="11">
        <f>VLOOKUP(A328,'Medical Examinations'!$A$1:$C$2336,3,FALSE)</f>
        <v>8.9600000000000009</v>
      </c>
      <c r="E328" s="11" t="str">
        <f>VLOOKUP(A328,'Medical Examinations'!$A$1:$J$2336,4,FALSE)</f>
        <v>Yes</v>
      </c>
      <c r="F328" s="11" t="str">
        <f>VLOOKUP(A328,'Medical Examinations'!$A$1:$J$2336,5,FALSE)</f>
        <v>No</v>
      </c>
      <c r="G328" s="11" t="str">
        <f>VLOOKUP(A328,'Medical Examinations'!$A$1:$J$2336,6,FALSE)</f>
        <v>No</v>
      </c>
      <c r="H328" s="11">
        <f>VLOOKUP(A328,'Medical Examinations'!$A$1:$J$2336,7,FALSE)</f>
        <v>1</v>
      </c>
      <c r="I328" s="11" t="str">
        <f>VLOOKUP(A328,'Medical Examinations'!$A$1:$J$2336,8,FALSE)</f>
        <v>Yes</v>
      </c>
      <c r="J328" s="11" t="str">
        <f>VLOOKUP(A328,'Medical Examinations'!$A$1:$J$2336,9,FALSE)</f>
        <v>NORMALWEIGHT</v>
      </c>
      <c r="K328" s="11" t="str">
        <f>VLOOKUP(A328,'Medical Examinations'!$A$1:$J$2336,10,FALSE)</f>
        <v>DIABETES</v>
      </c>
      <c r="L328" t="str">
        <f>VLOOKUP(A328,'Hospitalisation Details'!$A$2:$M$2344,4,FALSE)</f>
        <v>19-8-1975</v>
      </c>
      <c r="M328">
        <f>VLOOKUP(A328,'Hospitalisation Details'!$A$2:$M$2344,10,FALSE)</f>
        <v>29899.25</v>
      </c>
      <c r="N328" t="str">
        <f>VLOOKUP(A328,'Hospitalisation Details'!$A$2:$M$2344,11,FALSE)</f>
        <v>tier - 1</v>
      </c>
      <c r="O328" t="str">
        <f>VLOOKUP(A328,'Hospitalisation Details'!$A$2:$M$2344,12,FALSE)</f>
        <v>tier - 3</v>
      </c>
      <c r="P328" t="str">
        <f>VLOOKUP(A328,'Hospitalisation Details'!$A$2:$M$2344,13,FALSE)</f>
        <v>R1011</v>
      </c>
      <c r="Q328" s="11">
        <f>VLOOKUP(A328,'Hospitalisation Details'!$A$2:$M$2344,8,FALSE)</f>
        <v>47</v>
      </c>
    </row>
    <row r="329" spans="1:17" ht="15.75" x14ac:dyDescent="0.25">
      <c r="A329" s="1" t="s">
        <v>2043</v>
      </c>
      <c r="B329" t="str">
        <f>VLOOKUP(A329,'Customer Names'!$A$1:$B$2336,2,FALSE)</f>
        <v>Diamond</v>
      </c>
      <c r="C329" s="11">
        <f>VLOOKUP(A329,'Medical Examinations'!$A$1:$B$2336,2,FALSE)</f>
        <v>26.92</v>
      </c>
      <c r="D329" s="11">
        <f>VLOOKUP(A329,'Medical Examinations'!$A$1:$C$2336,3,FALSE)</f>
        <v>6.09</v>
      </c>
      <c r="E329" s="11" t="str">
        <f>VLOOKUP(A329,'Medical Examinations'!$A$1:$J$2336,4,FALSE)</f>
        <v>No</v>
      </c>
      <c r="F329" s="11" t="str">
        <f>VLOOKUP(A329,'Medical Examinations'!$A$1:$J$2336,5,FALSE)</f>
        <v>No</v>
      </c>
      <c r="G329" s="11" t="str">
        <f>VLOOKUP(A329,'Medical Examinations'!$A$1:$J$2336,6,FALSE)</f>
        <v>No</v>
      </c>
      <c r="H329" s="11">
        <f>VLOOKUP(A329,'Medical Examinations'!$A$1:$J$2336,7,FALSE)</f>
        <v>0</v>
      </c>
      <c r="I329" s="11" t="str">
        <f>VLOOKUP(A329,'Medical Examinations'!$A$1:$J$2336,8,FALSE)</f>
        <v>Yes</v>
      </c>
      <c r="J329" s="11" t="str">
        <f>VLOOKUP(A329,'Medical Examinations'!$A$1:$J$2336,9,FALSE)</f>
        <v>OVERWEIGHT</v>
      </c>
      <c r="K329" s="11" t="str">
        <f>VLOOKUP(A329,'Medical Examinations'!$A$1:$J$2336,10,FALSE)</f>
        <v>PREDIABETES</v>
      </c>
      <c r="L329" t="str">
        <f>VLOOKUP(A329,'Hospitalisation Details'!$A$2:$M$2344,4,FALSE)</f>
        <v>30-12-1989</v>
      </c>
      <c r="M329">
        <f>VLOOKUP(A329,'Hospitalisation Details'!$A$2:$M$2344,10,FALSE)</f>
        <v>29852.48</v>
      </c>
      <c r="N329" t="str">
        <f>VLOOKUP(A329,'Hospitalisation Details'!$A$2:$M$2344,11,FALSE)</f>
        <v>tier - 1</v>
      </c>
      <c r="O329" t="str">
        <f>VLOOKUP(A329,'Hospitalisation Details'!$A$2:$M$2344,12,FALSE)</f>
        <v>tier - 3</v>
      </c>
      <c r="P329" t="str">
        <f>VLOOKUP(A329,'Hospitalisation Details'!$A$2:$M$2344,13,FALSE)</f>
        <v>R1011</v>
      </c>
      <c r="Q329" s="11">
        <f>VLOOKUP(A329,'Hospitalisation Details'!$A$2:$M$2344,8,FALSE)</f>
        <v>33</v>
      </c>
    </row>
    <row r="330" spans="1:17" ht="15.75" x14ac:dyDescent="0.25">
      <c r="A330" s="1" t="s">
        <v>2042</v>
      </c>
      <c r="B330" t="str">
        <f>VLOOKUP(A330,'Customer Names'!$A$1:$B$2336,2,FALSE)</f>
        <v>Sallade</v>
      </c>
      <c r="C330" s="11">
        <f>VLOOKUP(A330,'Medical Examinations'!$A$1:$B$2336,2,FALSE)</f>
        <v>19.73</v>
      </c>
      <c r="D330" s="11">
        <f>VLOOKUP(A330,'Medical Examinations'!$A$1:$C$2336,3,FALSE)</f>
        <v>4.3600000000000003</v>
      </c>
      <c r="E330" s="11" t="str">
        <f>VLOOKUP(A330,'Medical Examinations'!$A$1:$J$2336,4,FALSE)</f>
        <v>No</v>
      </c>
      <c r="F330" s="11" t="str">
        <f>VLOOKUP(A330,'Medical Examinations'!$A$1:$J$2336,5,FALSE)</f>
        <v>No</v>
      </c>
      <c r="G330" s="11" t="str">
        <f>VLOOKUP(A330,'Medical Examinations'!$A$1:$J$2336,6,FALSE)</f>
        <v>No</v>
      </c>
      <c r="H330" s="11">
        <f>VLOOKUP(A330,'Medical Examinations'!$A$1:$J$2336,7,FALSE)</f>
        <v>0</v>
      </c>
      <c r="I330" s="11" t="str">
        <f>VLOOKUP(A330,'Medical Examinations'!$A$1:$J$2336,8,FALSE)</f>
        <v>Yes</v>
      </c>
      <c r="J330" s="11" t="str">
        <f>VLOOKUP(A330,'Medical Examinations'!$A$1:$J$2336,9,FALSE)</f>
        <v>NORMALWEIGHT</v>
      </c>
      <c r="K330" s="11" t="str">
        <f>VLOOKUP(A330,'Medical Examinations'!$A$1:$J$2336,10,FALSE)</f>
        <v>NORMAL</v>
      </c>
      <c r="L330" t="str">
        <f>VLOOKUP(A330,'Hospitalisation Details'!$A$2:$M$2344,4,FALSE)</f>
        <v>29-10-1982</v>
      </c>
      <c r="M330">
        <f>VLOOKUP(A330,'Hospitalisation Details'!$A$2:$M$2344,10,FALSE)</f>
        <v>29818.76</v>
      </c>
      <c r="N330" t="str">
        <f>VLOOKUP(A330,'Hospitalisation Details'!$A$2:$M$2344,11,FALSE)</f>
        <v>tier - 1</v>
      </c>
      <c r="O330" t="str">
        <f>VLOOKUP(A330,'Hospitalisation Details'!$A$2:$M$2344,12,FALSE)</f>
        <v>tier - 1</v>
      </c>
      <c r="P330" t="str">
        <f>VLOOKUP(A330,'Hospitalisation Details'!$A$2:$M$2344,13,FALSE)</f>
        <v>R1012</v>
      </c>
      <c r="Q330" s="11">
        <f>VLOOKUP(A330,'Hospitalisation Details'!$A$2:$M$2344,8,FALSE)</f>
        <v>40</v>
      </c>
    </row>
    <row r="331" spans="1:17" ht="15.75" x14ac:dyDescent="0.25">
      <c r="A331" s="1" t="s">
        <v>2041</v>
      </c>
      <c r="B331" t="str">
        <f>VLOOKUP(A331,'Customer Names'!$A$1:$B$2336,2,FALSE)</f>
        <v>Zhang</v>
      </c>
      <c r="C331" s="11">
        <f>VLOOKUP(A331,'Medical Examinations'!$A$1:$B$2336,2,FALSE)</f>
        <v>23.56</v>
      </c>
      <c r="D331" s="11">
        <f>VLOOKUP(A331,'Medical Examinations'!$A$1:$C$2336,3,FALSE)</f>
        <v>11.74</v>
      </c>
      <c r="E331" s="11" t="str">
        <f>VLOOKUP(A331,'Medical Examinations'!$A$1:$J$2336,4,FALSE)</f>
        <v>Yes</v>
      </c>
      <c r="F331" s="11" t="str">
        <f>VLOOKUP(A331,'Medical Examinations'!$A$1:$J$2336,5,FALSE)</f>
        <v>No</v>
      </c>
      <c r="G331" s="11" t="str">
        <f>VLOOKUP(A331,'Medical Examinations'!$A$1:$J$2336,6,FALSE)</f>
        <v>No</v>
      </c>
      <c r="H331" s="11">
        <f>VLOOKUP(A331,'Medical Examinations'!$A$1:$J$2336,7,FALSE)</f>
        <v>0</v>
      </c>
      <c r="I331" s="11" t="str">
        <f>VLOOKUP(A331,'Medical Examinations'!$A$1:$J$2336,8,FALSE)</f>
        <v>Yes</v>
      </c>
      <c r="J331" s="11" t="str">
        <f>VLOOKUP(A331,'Medical Examinations'!$A$1:$J$2336,9,FALSE)</f>
        <v>NORMALWEIGHT</v>
      </c>
      <c r="K331" s="11" t="str">
        <f>VLOOKUP(A331,'Medical Examinations'!$A$1:$J$2336,10,FALSE)</f>
        <v>DIABETES</v>
      </c>
      <c r="L331" t="str">
        <f>VLOOKUP(A331,'Hospitalisation Details'!$A$2:$M$2344,4,FALSE)</f>
        <v>13-8-1981</v>
      </c>
      <c r="M331">
        <f>VLOOKUP(A331,'Hospitalisation Details'!$A$2:$M$2344,10,FALSE)</f>
        <v>29816.639999999999</v>
      </c>
      <c r="N331" t="str">
        <f>VLOOKUP(A331,'Hospitalisation Details'!$A$2:$M$2344,11,FALSE)</f>
        <v>tier - 1</v>
      </c>
      <c r="O331" t="str">
        <f>VLOOKUP(A331,'Hospitalisation Details'!$A$2:$M$2344,12,FALSE)</f>
        <v>tier - 2</v>
      </c>
      <c r="P331" t="str">
        <f>VLOOKUP(A331,'Hospitalisation Details'!$A$2:$M$2344,13,FALSE)</f>
        <v>R1011</v>
      </c>
      <c r="Q331" s="11">
        <f>VLOOKUP(A331,'Hospitalisation Details'!$A$2:$M$2344,8,FALSE)</f>
        <v>41</v>
      </c>
    </row>
    <row r="332" spans="1:17" ht="15.75" x14ac:dyDescent="0.25">
      <c r="A332" s="1" t="s">
        <v>2040</v>
      </c>
      <c r="B332" t="str">
        <f>VLOOKUP(A332,'Customer Names'!$A$1:$B$2336,2,FALSE)</f>
        <v>Chatfield</v>
      </c>
      <c r="C332" s="11">
        <f>VLOOKUP(A332,'Medical Examinations'!$A$1:$B$2336,2,FALSE)</f>
        <v>37.67</v>
      </c>
      <c r="D332" s="11">
        <f>VLOOKUP(A332,'Medical Examinations'!$A$1:$C$2336,3,FALSE)</f>
        <v>5.89</v>
      </c>
      <c r="E332" s="11" t="str">
        <f>VLOOKUP(A332,'Medical Examinations'!$A$1:$J$2336,4,FALSE)</f>
        <v>No</v>
      </c>
      <c r="F332" s="11" t="str">
        <f>VLOOKUP(A332,'Medical Examinations'!$A$1:$J$2336,5,FALSE)</f>
        <v>No</v>
      </c>
      <c r="G332" s="11" t="str">
        <f>VLOOKUP(A332,'Medical Examinations'!$A$1:$J$2336,6,FALSE)</f>
        <v>No</v>
      </c>
      <c r="H332" s="11">
        <f>VLOOKUP(A332,'Medical Examinations'!$A$1:$J$2336,7,FALSE)</f>
        <v>1</v>
      </c>
      <c r="I332" s="11" t="str">
        <f>VLOOKUP(A332,'Medical Examinations'!$A$1:$J$2336,8,FALSE)</f>
        <v>Yes</v>
      </c>
      <c r="J332" s="11" t="str">
        <f>VLOOKUP(A332,'Medical Examinations'!$A$1:$J$2336,9,FALSE)</f>
        <v>OBESITY</v>
      </c>
      <c r="K332" s="11" t="str">
        <f>VLOOKUP(A332,'Medical Examinations'!$A$1:$J$2336,10,FALSE)</f>
        <v>PREDIABETES</v>
      </c>
      <c r="L332" t="str">
        <f>VLOOKUP(A332,'Hospitalisation Details'!$A$2:$M$2344,4,FALSE)</f>
        <v>20-6-1998</v>
      </c>
      <c r="M332">
        <f>VLOOKUP(A332,'Hospitalisation Details'!$A$2:$M$2344,10,FALSE)</f>
        <v>29760.6</v>
      </c>
      <c r="N332" t="str">
        <f>VLOOKUP(A332,'Hospitalisation Details'!$A$2:$M$2344,11,FALSE)</f>
        <v>tier - 1</v>
      </c>
      <c r="O332" t="str">
        <f>VLOOKUP(A332,'Hospitalisation Details'!$A$2:$M$2344,12,FALSE)</f>
        <v>tier - 2</v>
      </c>
      <c r="P332" t="str">
        <f>VLOOKUP(A332,'Hospitalisation Details'!$A$2:$M$2344,13,FALSE)</f>
        <v>R1011</v>
      </c>
      <c r="Q332" s="11">
        <f>VLOOKUP(A332,'Hospitalisation Details'!$A$2:$M$2344,8,FALSE)</f>
        <v>24</v>
      </c>
    </row>
    <row r="333" spans="1:17" ht="15.75" x14ac:dyDescent="0.25">
      <c r="A333" s="1" t="s">
        <v>2039</v>
      </c>
      <c r="B333" t="str">
        <f>VLOOKUP(A333,'Customer Names'!$A$1:$B$2336,2,FALSE)</f>
        <v>Bruns</v>
      </c>
      <c r="C333" s="11">
        <f>VLOOKUP(A333,'Medical Examinations'!$A$1:$B$2336,2,FALSE)</f>
        <v>18.73</v>
      </c>
      <c r="D333" s="11">
        <f>VLOOKUP(A333,'Medical Examinations'!$A$1:$C$2336,3,FALSE)</f>
        <v>10.64</v>
      </c>
      <c r="E333" s="11" t="str">
        <f>VLOOKUP(A333,'Medical Examinations'!$A$1:$J$2336,4,FALSE)</f>
        <v>No</v>
      </c>
      <c r="F333" s="11" t="str">
        <f>VLOOKUP(A333,'Medical Examinations'!$A$1:$J$2336,5,FALSE)</f>
        <v>No</v>
      </c>
      <c r="G333" s="11" t="str">
        <f>VLOOKUP(A333,'Medical Examinations'!$A$1:$J$2336,6,FALSE)</f>
        <v>No</v>
      </c>
      <c r="H333" s="11">
        <f>VLOOKUP(A333,'Medical Examinations'!$A$1:$J$2336,7,FALSE)</f>
        <v>2</v>
      </c>
      <c r="I333" s="11" t="str">
        <f>VLOOKUP(A333,'Medical Examinations'!$A$1:$J$2336,8,FALSE)</f>
        <v>Yes</v>
      </c>
      <c r="J333" s="11" t="str">
        <f>VLOOKUP(A333,'Medical Examinations'!$A$1:$J$2336,9,FALSE)</f>
        <v>NORMALWEIGHT</v>
      </c>
      <c r="K333" s="11" t="str">
        <f>VLOOKUP(A333,'Medical Examinations'!$A$1:$J$2336,10,FALSE)</f>
        <v>DIABETES</v>
      </c>
      <c r="L333" t="str">
        <f>VLOOKUP(A333,'Hospitalisation Details'!$A$2:$M$2344,4,FALSE)</f>
        <v>23-8-1973</v>
      </c>
      <c r="M333">
        <f>VLOOKUP(A333,'Hospitalisation Details'!$A$2:$M$2344,10,FALSE)</f>
        <v>29757.69</v>
      </c>
      <c r="N333" t="str">
        <f>VLOOKUP(A333,'Hospitalisation Details'!$A$2:$M$2344,11,FALSE)</f>
        <v>tier - 1</v>
      </c>
      <c r="O333" t="str">
        <f>VLOOKUP(A333,'Hospitalisation Details'!$A$2:$M$2344,12,FALSE)</f>
        <v>tier - 3</v>
      </c>
      <c r="P333" t="str">
        <f>VLOOKUP(A333,'Hospitalisation Details'!$A$2:$M$2344,13,FALSE)</f>
        <v>R1011</v>
      </c>
      <c r="Q333" s="11">
        <f>VLOOKUP(A333,'Hospitalisation Details'!$A$2:$M$2344,8,FALSE)</f>
        <v>49</v>
      </c>
    </row>
    <row r="334" spans="1:17" ht="15.75" x14ac:dyDescent="0.25">
      <c r="A334" s="1" t="s">
        <v>2038</v>
      </c>
      <c r="B334" t="str">
        <f>VLOOKUP(A334,'Customer Names'!$A$1:$B$2336,2,FALSE)</f>
        <v>Yochum</v>
      </c>
      <c r="C334" s="11">
        <f>VLOOKUP(A334,'Medical Examinations'!$A$1:$B$2336,2,FALSE)</f>
        <v>33.090000000000003</v>
      </c>
      <c r="D334" s="11">
        <f>VLOOKUP(A334,'Medical Examinations'!$A$1:$C$2336,3,FALSE)</f>
        <v>6.06</v>
      </c>
      <c r="E334" s="11" t="str">
        <f>VLOOKUP(A334,'Medical Examinations'!$A$1:$J$2336,4,FALSE)</f>
        <v>No</v>
      </c>
      <c r="F334" s="11" t="str">
        <f>VLOOKUP(A334,'Medical Examinations'!$A$1:$J$2336,5,FALSE)</f>
        <v>No</v>
      </c>
      <c r="G334" s="11" t="str">
        <f>VLOOKUP(A334,'Medical Examinations'!$A$1:$J$2336,6,FALSE)</f>
        <v>Yes</v>
      </c>
      <c r="H334" s="11">
        <f>VLOOKUP(A334,'Medical Examinations'!$A$1:$J$2336,7,FALSE)</f>
        <v>1</v>
      </c>
      <c r="I334" s="11" t="str">
        <f>VLOOKUP(A334,'Medical Examinations'!$A$1:$J$2336,8,FALSE)</f>
        <v>Yes</v>
      </c>
      <c r="J334" s="11" t="str">
        <f>VLOOKUP(A334,'Medical Examinations'!$A$1:$J$2336,9,FALSE)</f>
        <v>OBESITY</v>
      </c>
      <c r="K334" s="11" t="str">
        <f>VLOOKUP(A334,'Medical Examinations'!$A$1:$J$2336,10,FALSE)</f>
        <v>PREDIABETES</v>
      </c>
      <c r="L334" t="str">
        <f>VLOOKUP(A334,'Hospitalisation Details'!$A$2:$M$2344,4,FALSE)</f>
        <v>27-7-1993</v>
      </c>
      <c r="M334">
        <f>VLOOKUP(A334,'Hospitalisation Details'!$A$2:$M$2344,10,FALSE)</f>
        <v>29622.69</v>
      </c>
      <c r="N334" t="str">
        <f>VLOOKUP(A334,'Hospitalisation Details'!$A$2:$M$2344,11,FALSE)</f>
        <v>tier - 1</v>
      </c>
      <c r="O334" t="str">
        <f>VLOOKUP(A334,'Hospitalisation Details'!$A$2:$M$2344,12,FALSE)</f>
        <v>tier - 1</v>
      </c>
      <c r="P334" t="str">
        <f>VLOOKUP(A334,'Hospitalisation Details'!$A$2:$M$2344,13,FALSE)</f>
        <v>R1011</v>
      </c>
      <c r="Q334" s="11">
        <f>VLOOKUP(A334,'Hospitalisation Details'!$A$2:$M$2344,8,FALSE)</f>
        <v>29</v>
      </c>
    </row>
    <row r="335" spans="1:17" ht="15.75" x14ac:dyDescent="0.25">
      <c r="A335" s="1" t="s">
        <v>2037</v>
      </c>
      <c r="B335" t="str">
        <f>VLOOKUP(A335,'Customer Names'!$A$1:$B$2336,2,FALSE)</f>
        <v>Freeburn</v>
      </c>
      <c r="C335" s="11">
        <f>VLOOKUP(A335,'Medical Examinations'!$A$1:$B$2336,2,FALSE)</f>
        <v>18.329999999999998</v>
      </c>
      <c r="D335" s="11">
        <f>VLOOKUP(A335,'Medical Examinations'!$A$1:$C$2336,3,FALSE)</f>
        <v>7.46</v>
      </c>
      <c r="E335" s="11" t="str">
        <f>VLOOKUP(A335,'Medical Examinations'!$A$1:$J$2336,4,FALSE)</f>
        <v>Yes</v>
      </c>
      <c r="F335" s="11" t="str">
        <f>VLOOKUP(A335,'Medical Examinations'!$A$1:$J$2336,5,FALSE)</f>
        <v>No</v>
      </c>
      <c r="G335" s="11" t="str">
        <f>VLOOKUP(A335,'Medical Examinations'!$A$1:$J$2336,6,FALSE)</f>
        <v>No</v>
      </c>
      <c r="H335" s="11">
        <f>VLOOKUP(A335,'Medical Examinations'!$A$1:$J$2336,7,FALSE)</f>
        <v>1</v>
      </c>
      <c r="I335" s="11" t="str">
        <f>VLOOKUP(A335,'Medical Examinations'!$A$1:$J$2336,8,FALSE)</f>
        <v>Yes</v>
      </c>
      <c r="J335" s="11" t="str">
        <f>VLOOKUP(A335,'Medical Examinations'!$A$1:$J$2336,9,FALSE)</f>
        <v>NORMALWEIGHT</v>
      </c>
      <c r="K335" s="11" t="str">
        <f>VLOOKUP(A335,'Medical Examinations'!$A$1:$J$2336,10,FALSE)</f>
        <v>DIABETES</v>
      </c>
      <c r="L335" t="str">
        <f>VLOOKUP(A335,'Hospitalisation Details'!$A$2:$M$2344,4,FALSE)</f>
        <v>3-11-1975</v>
      </c>
      <c r="M335">
        <f>VLOOKUP(A335,'Hospitalisation Details'!$A$2:$M$2344,10,FALSE)</f>
        <v>29583.8</v>
      </c>
      <c r="N335" t="str">
        <f>VLOOKUP(A335,'Hospitalisation Details'!$A$2:$M$2344,11,FALSE)</f>
        <v>tier - 1</v>
      </c>
      <c r="O335" t="str">
        <f>VLOOKUP(A335,'Hospitalisation Details'!$A$2:$M$2344,12,FALSE)</f>
        <v>tier - 1</v>
      </c>
      <c r="P335" t="str">
        <f>VLOOKUP(A335,'Hospitalisation Details'!$A$2:$M$2344,13,FALSE)</f>
        <v>R1011</v>
      </c>
      <c r="Q335" s="11">
        <f>VLOOKUP(A335,'Hospitalisation Details'!$A$2:$M$2344,8,FALSE)</f>
        <v>47</v>
      </c>
    </row>
    <row r="336" spans="1:17" ht="15.75" x14ac:dyDescent="0.25">
      <c r="A336" s="1" t="s">
        <v>2036</v>
      </c>
      <c r="B336" t="str">
        <f>VLOOKUP(A336,'Customer Names'!$A$1:$B$2336,2,FALSE)</f>
        <v>Spencer</v>
      </c>
      <c r="C336" s="11">
        <f>VLOOKUP(A336,'Medical Examinations'!$A$1:$B$2336,2,FALSE)</f>
        <v>27.74</v>
      </c>
      <c r="D336" s="11">
        <f>VLOOKUP(A336,'Medical Examinations'!$A$1:$C$2336,3,FALSE)</f>
        <v>4.68</v>
      </c>
      <c r="E336" s="11" t="str">
        <f>VLOOKUP(A336,'Medical Examinations'!$A$1:$J$2336,4,FALSE)</f>
        <v>Yes</v>
      </c>
      <c r="F336" s="11" t="str">
        <f>VLOOKUP(A336,'Medical Examinations'!$A$1:$J$2336,5,FALSE)</f>
        <v>No</v>
      </c>
      <c r="G336" s="11" t="str">
        <f>VLOOKUP(A336,'Medical Examinations'!$A$1:$J$2336,6,FALSE)</f>
        <v>No</v>
      </c>
      <c r="H336" s="11">
        <f>VLOOKUP(A336,'Medical Examinations'!$A$1:$J$2336,7,FALSE)</f>
        <v>2</v>
      </c>
      <c r="I336" s="11" t="str">
        <f>VLOOKUP(A336,'Medical Examinations'!$A$1:$J$2336,8,FALSE)</f>
        <v>Yes</v>
      </c>
      <c r="J336" s="11" t="str">
        <f>VLOOKUP(A336,'Medical Examinations'!$A$1:$J$2336,9,FALSE)</f>
        <v>OVERWEIGHT</v>
      </c>
      <c r="K336" s="11" t="str">
        <f>VLOOKUP(A336,'Medical Examinations'!$A$1:$J$2336,10,FALSE)</f>
        <v>NORMAL</v>
      </c>
      <c r="L336" t="str">
        <f>VLOOKUP(A336,'Hospitalisation Details'!$A$2:$M$2344,4,FALSE)</f>
        <v>20-10-1959</v>
      </c>
      <c r="M336">
        <f>VLOOKUP(A336,'Hospitalisation Details'!$A$2:$M$2344,10,FALSE)</f>
        <v>29523.17</v>
      </c>
      <c r="N336" t="str">
        <f>VLOOKUP(A336,'Hospitalisation Details'!$A$2:$M$2344,11,FALSE)</f>
        <v>tier - 1</v>
      </c>
      <c r="O336" t="str">
        <f>VLOOKUP(A336,'Hospitalisation Details'!$A$2:$M$2344,12,FALSE)</f>
        <v>tier - 2</v>
      </c>
      <c r="P336" t="str">
        <f>VLOOKUP(A336,'Hospitalisation Details'!$A$2:$M$2344,13,FALSE)</f>
        <v>R1024</v>
      </c>
      <c r="Q336" s="11">
        <f>VLOOKUP(A336,'Hospitalisation Details'!$A$2:$M$2344,8,FALSE)</f>
        <v>63</v>
      </c>
    </row>
    <row r="337" spans="1:17" ht="15.75" x14ac:dyDescent="0.25">
      <c r="A337" s="1" t="s">
        <v>2035</v>
      </c>
      <c r="B337" t="str">
        <f>VLOOKUP(A337,'Customer Names'!$A$1:$B$2336,2,FALSE)</f>
        <v>Jarosik</v>
      </c>
      <c r="C337" s="11">
        <f>VLOOKUP(A337,'Medical Examinations'!$A$1:$B$2336,2,FALSE)</f>
        <v>24.2</v>
      </c>
      <c r="D337" s="11">
        <f>VLOOKUP(A337,'Medical Examinations'!$A$1:$C$2336,3,FALSE)</f>
        <v>6.15</v>
      </c>
      <c r="E337" s="11" t="str">
        <f>VLOOKUP(A337,'Medical Examinations'!$A$1:$J$2336,4,FALSE)</f>
        <v>No</v>
      </c>
      <c r="F337" s="11" t="str">
        <f>VLOOKUP(A337,'Medical Examinations'!$A$1:$J$2336,5,FALSE)</f>
        <v>No</v>
      </c>
      <c r="G337" s="11" t="str">
        <f>VLOOKUP(A337,'Medical Examinations'!$A$1:$J$2336,6,FALSE)</f>
        <v>No</v>
      </c>
      <c r="H337" s="11">
        <f>VLOOKUP(A337,'Medical Examinations'!$A$1:$J$2336,7,FALSE)</f>
        <v>1</v>
      </c>
      <c r="I337" s="11" t="str">
        <f>VLOOKUP(A337,'Medical Examinations'!$A$1:$J$2336,8,FALSE)</f>
        <v>Yes</v>
      </c>
      <c r="J337" s="11" t="str">
        <f>VLOOKUP(A337,'Medical Examinations'!$A$1:$J$2336,9,FALSE)</f>
        <v>NORMALWEIGHT</v>
      </c>
      <c r="K337" s="11" t="str">
        <f>VLOOKUP(A337,'Medical Examinations'!$A$1:$J$2336,10,FALSE)</f>
        <v>PREDIABETES</v>
      </c>
      <c r="L337" t="str">
        <f>VLOOKUP(A337,'Hospitalisation Details'!$A$2:$M$2344,4,FALSE)</f>
        <v>16-7-1987</v>
      </c>
      <c r="M337">
        <f>VLOOKUP(A337,'Hospitalisation Details'!$A$2:$M$2344,10,FALSE)</f>
        <v>29443.59</v>
      </c>
      <c r="N337" t="str">
        <f>VLOOKUP(A337,'Hospitalisation Details'!$A$2:$M$2344,11,FALSE)</f>
        <v>tier - 1</v>
      </c>
      <c r="O337" t="str">
        <f>VLOOKUP(A337,'Hospitalisation Details'!$A$2:$M$2344,12,FALSE)</f>
        <v>tier - 1</v>
      </c>
      <c r="P337" t="str">
        <f>VLOOKUP(A337,'Hospitalisation Details'!$A$2:$M$2344,13,FALSE)</f>
        <v>R1011</v>
      </c>
      <c r="Q337" s="11">
        <f>VLOOKUP(A337,'Hospitalisation Details'!$A$2:$M$2344,8,FALSE)</f>
        <v>35</v>
      </c>
    </row>
    <row r="338" spans="1:17" ht="15.75" x14ac:dyDescent="0.25">
      <c r="A338" s="1" t="s">
        <v>2034</v>
      </c>
      <c r="B338" t="str">
        <f>VLOOKUP(A338,'Customer Names'!$A$1:$B$2336,2,FALSE)</f>
        <v>Heinzen</v>
      </c>
      <c r="C338" s="11">
        <f>VLOOKUP(A338,'Medical Examinations'!$A$1:$B$2336,2,FALSE)</f>
        <v>22.03</v>
      </c>
      <c r="D338" s="11">
        <f>VLOOKUP(A338,'Medical Examinations'!$A$1:$C$2336,3,FALSE)</f>
        <v>4.28</v>
      </c>
      <c r="E338" s="11" t="str">
        <f>VLOOKUP(A338,'Medical Examinations'!$A$1:$J$2336,4,FALSE)</f>
        <v>Yes</v>
      </c>
      <c r="F338" s="11" t="str">
        <f>VLOOKUP(A338,'Medical Examinations'!$A$1:$J$2336,5,FALSE)</f>
        <v>No</v>
      </c>
      <c r="G338" s="11" t="str">
        <f>VLOOKUP(A338,'Medical Examinations'!$A$1:$J$2336,6,FALSE)</f>
        <v>No</v>
      </c>
      <c r="H338" s="11">
        <f>VLOOKUP(A338,'Medical Examinations'!$A$1:$J$2336,7,FALSE)</f>
        <v>0</v>
      </c>
      <c r="I338" s="11" t="str">
        <f>VLOOKUP(A338,'Medical Examinations'!$A$1:$J$2336,8,FALSE)</f>
        <v>Yes</v>
      </c>
      <c r="J338" s="11" t="str">
        <f>VLOOKUP(A338,'Medical Examinations'!$A$1:$J$2336,9,FALSE)</f>
        <v>NORMALWEIGHT</v>
      </c>
      <c r="K338" s="11" t="str">
        <f>VLOOKUP(A338,'Medical Examinations'!$A$1:$J$2336,10,FALSE)</f>
        <v>NORMAL</v>
      </c>
      <c r="L338" t="str">
        <f>VLOOKUP(A338,'Hospitalisation Details'!$A$2:$M$2344,4,FALSE)</f>
        <v>7-11-1985</v>
      </c>
      <c r="M338">
        <f>VLOOKUP(A338,'Hospitalisation Details'!$A$2:$M$2344,10,FALSE)</f>
        <v>29352.560000000001</v>
      </c>
      <c r="N338" t="str">
        <f>VLOOKUP(A338,'Hospitalisation Details'!$A$2:$M$2344,11,FALSE)</f>
        <v>tier - 1</v>
      </c>
      <c r="O338" t="str">
        <f>VLOOKUP(A338,'Hospitalisation Details'!$A$2:$M$2344,12,FALSE)</f>
        <v>tier - 1</v>
      </c>
      <c r="P338" t="str">
        <f>VLOOKUP(A338,'Hospitalisation Details'!$A$2:$M$2344,13,FALSE)</f>
        <v>R1011</v>
      </c>
      <c r="Q338" s="11">
        <f>VLOOKUP(A338,'Hospitalisation Details'!$A$2:$M$2344,8,FALSE)</f>
        <v>37</v>
      </c>
    </row>
    <row r="339" spans="1:17" ht="15.75" x14ac:dyDescent="0.25">
      <c r="A339" s="1" t="s">
        <v>2033</v>
      </c>
      <c r="B339" t="str">
        <f>VLOOKUP(A339,'Customer Names'!$A$1:$B$2336,2,FALSE)</f>
        <v>Kelley</v>
      </c>
      <c r="C339" s="11">
        <f>VLOOKUP(A339,'Medical Examinations'!$A$1:$B$2336,2,FALSE)</f>
        <v>26.885000000000002</v>
      </c>
      <c r="D339" s="11">
        <f>VLOOKUP(A339,'Medical Examinations'!$A$1:$C$2336,3,FALSE)</f>
        <v>9.86</v>
      </c>
      <c r="E339" s="11" t="str">
        <f>VLOOKUP(A339,'Medical Examinations'!$A$1:$J$2336,4,FALSE)</f>
        <v>No</v>
      </c>
      <c r="F339" s="11" t="str">
        <f>VLOOKUP(A339,'Medical Examinations'!$A$1:$J$2336,5,FALSE)</f>
        <v>No</v>
      </c>
      <c r="G339" s="11" t="str">
        <f>VLOOKUP(A339,'Medical Examinations'!$A$1:$J$2336,6,FALSE)</f>
        <v>No</v>
      </c>
      <c r="H339" s="11">
        <f>VLOOKUP(A339,'Medical Examinations'!$A$1:$J$2336,7,FALSE)</f>
        <v>3</v>
      </c>
      <c r="I339" s="11" t="str">
        <f>VLOOKUP(A339,'Medical Examinations'!$A$1:$J$2336,8,FALSE)</f>
        <v>Yes</v>
      </c>
      <c r="J339" s="11" t="str">
        <f>VLOOKUP(A339,'Medical Examinations'!$A$1:$J$2336,9,FALSE)</f>
        <v>OVERWEIGHT</v>
      </c>
      <c r="K339" s="11" t="str">
        <f>VLOOKUP(A339,'Medical Examinations'!$A$1:$J$2336,10,FALSE)</f>
        <v>DIABETES</v>
      </c>
      <c r="L339" t="str">
        <f>VLOOKUP(A339,'Hospitalisation Details'!$A$2:$M$2344,4,FALSE)</f>
        <v>5-6-1958</v>
      </c>
      <c r="M339">
        <f>VLOOKUP(A339,'Hospitalisation Details'!$A$2:$M$2344,10,FALSE)</f>
        <v>29330.98</v>
      </c>
      <c r="N339" t="str">
        <f>VLOOKUP(A339,'Hospitalisation Details'!$A$2:$M$2344,11,FALSE)</f>
        <v>tier - 1</v>
      </c>
      <c r="O339" t="str">
        <f>VLOOKUP(A339,'Hospitalisation Details'!$A$2:$M$2344,12,FALSE)</f>
        <v>tier - 2</v>
      </c>
      <c r="P339" t="str">
        <f>VLOOKUP(A339,'Hospitalisation Details'!$A$2:$M$2344,13,FALSE)</f>
        <v>R1012</v>
      </c>
      <c r="Q339" s="11">
        <f>VLOOKUP(A339,'Hospitalisation Details'!$A$2:$M$2344,8,FALSE)</f>
        <v>65</v>
      </c>
    </row>
    <row r="340" spans="1:17" ht="15.75" x14ac:dyDescent="0.25">
      <c r="A340" s="1" t="s">
        <v>2032</v>
      </c>
      <c r="B340" t="str">
        <f>VLOOKUP(A340,'Customer Names'!$A$1:$B$2336,2,FALSE)</f>
        <v>Thacker</v>
      </c>
      <c r="C340" s="11">
        <f>VLOOKUP(A340,'Medical Examinations'!$A$1:$B$2336,2,FALSE)</f>
        <v>16.36</v>
      </c>
      <c r="D340" s="11">
        <f>VLOOKUP(A340,'Medical Examinations'!$A$1:$C$2336,3,FALSE)</f>
        <v>11.19</v>
      </c>
      <c r="E340" s="11" t="str">
        <f>VLOOKUP(A340,'Medical Examinations'!$A$1:$J$2336,4,FALSE)</f>
        <v>No</v>
      </c>
      <c r="F340" s="11" t="str">
        <f>VLOOKUP(A340,'Medical Examinations'!$A$1:$J$2336,5,FALSE)</f>
        <v>No</v>
      </c>
      <c r="G340" s="11" t="str">
        <f>VLOOKUP(A340,'Medical Examinations'!$A$1:$J$2336,6,FALSE)</f>
        <v>No</v>
      </c>
      <c r="H340" s="11">
        <f>VLOOKUP(A340,'Medical Examinations'!$A$1:$J$2336,7,FALSE)</f>
        <v>0</v>
      </c>
      <c r="I340" s="11" t="str">
        <f>VLOOKUP(A340,'Medical Examinations'!$A$1:$J$2336,8,FALSE)</f>
        <v>Yes</v>
      </c>
      <c r="J340" s="11" t="str">
        <f>VLOOKUP(A340,'Medical Examinations'!$A$1:$J$2336,9,FALSE)</f>
        <v>UNDERWEIGHT</v>
      </c>
      <c r="K340" s="11" t="str">
        <f>VLOOKUP(A340,'Medical Examinations'!$A$1:$J$2336,10,FALSE)</f>
        <v>DIABETES</v>
      </c>
      <c r="L340" t="str">
        <f>VLOOKUP(A340,'Hospitalisation Details'!$A$2:$M$2344,4,FALSE)</f>
        <v>21-7-1978</v>
      </c>
      <c r="M340">
        <f>VLOOKUP(A340,'Hospitalisation Details'!$A$2:$M$2344,10,FALSE)</f>
        <v>29227.599999999999</v>
      </c>
      <c r="N340" t="str">
        <f>VLOOKUP(A340,'Hospitalisation Details'!$A$2:$M$2344,11,FALSE)</f>
        <v>tier - 1</v>
      </c>
      <c r="O340" t="str">
        <f>VLOOKUP(A340,'Hospitalisation Details'!$A$2:$M$2344,12,FALSE)</f>
        <v>tier - 3</v>
      </c>
      <c r="P340" t="str">
        <f>VLOOKUP(A340,'Hospitalisation Details'!$A$2:$M$2344,13,FALSE)</f>
        <v>R1012</v>
      </c>
      <c r="Q340" s="11">
        <f>VLOOKUP(A340,'Hospitalisation Details'!$A$2:$M$2344,8,FALSE)</f>
        <v>44</v>
      </c>
    </row>
    <row r="341" spans="1:17" ht="15.75" x14ac:dyDescent="0.25">
      <c r="A341" s="1" t="s">
        <v>2031</v>
      </c>
      <c r="B341" t="str">
        <f>VLOOKUP(A341,'Customer Names'!$A$1:$B$2336,2,FALSE)</f>
        <v>Jeseritz</v>
      </c>
      <c r="C341" s="11">
        <f>VLOOKUP(A341,'Medical Examinations'!$A$1:$B$2336,2,FALSE)</f>
        <v>32.299999999999997</v>
      </c>
      <c r="D341" s="11">
        <f>VLOOKUP(A341,'Medical Examinations'!$A$1:$C$2336,3,FALSE)</f>
        <v>4.8899999999999997</v>
      </c>
      <c r="E341" s="11" t="str">
        <f>VLOOKUP(A341,'Medical Examinations'!$A$1:$J$2336,4,FALSE)</f>
        <v>Yes</v>
      </c>
      <c r="F341" s="11" t="str">
        <f>VLOOKUP(A341,'Medical Examinations'!$A$1:$J$2336,5,FALSE)</f>
        <v>No</v>
      </c>
      <c r="G341" s="11" t="str">
        <f>VLOOKUP(A341,'Medical Examinations'!$A$1:$J$2336,6,FALSE)</f>
        <v>Yes</v>
      </c>
      <c r="H341" s="11">
        <f>VLOOKUP(A341,'Medical Examinations'!$A$1:$J$2336,7,FALSE)</f>
        <v>1</v>
      </c>
      <c r="I341" s="11" t="str">
        <f>VLOOKUP(A341,'Medical Examinations'!$A$1:$J$2336,8,FALSE)</f>
        <v>No</v>
      </c>
      <c r="J341" s="11" t="str">
        <f>VLOOKUP(A341,'Medical Examinations'!$A$1:$J$2336,9,FALSE)</f>
        <v>OBESITY</v>
      </c>
      <c r="K341" s="11" t="str">
        <f>VLOOKUP(A341,'Medical Examinations'!$A$1:$J$2336,10,FALSE)</f>
        <v>NORMAL</v>
      </c>
      <c r="L341" t="str">
        <f>VLOOKUP(A341,'Hospitalisation Details'!$A$2:$M$2344,4,FALSE)</f>
        <v>9-7-1969</v>
      </c>
      <c r="M341">
        <f>VLOOKUP(A341,'Hospitalisation Details'!$A$2:$M$2344,10,FALSE)</f>
        <v>29186.48</v>
      </c>
      <c r="N341" t="str">
        <f>VLOOKUP(A341,'Hospitalisation Details'!$A$2:$M$2344,11,FALSE)</f>
        <v>tier - 1</v>
      </c>
      <c r="O341" t="str">
        <f>VLOOKUP(A341,'Hospitalisation Details'!$A$2:$M$2344,12,FALSE)</f>
        <v>tier - 3</v>
      </c>
      <c r="P341" t="str">
        <f>VLOOKUP(A341,'Hospitalisation Details'!$A$2:$M$2344,13,FALSE)</f>
        <v>R1024</v>
      </c>
      <c r="Q341" s="11">
        <f>VLOOKUP(A341,'Hospitalisation Details'!$A$2:$M$2344,8,FALSE)</f>
        <v>53</v>
      </c>
    </row>
    <row r="342" spans="1:17" ht="15.75" x14ac:dyDescent="0.25">
      <c r="A342" s="1" t="s">
        <v>2030</v>
      </c>
      <c r="B342" t="str">
        <f>VLOOKUP(A342,'Customer Names'!$A$1:$B$2336,2,FALSE)</f>
        <v>Hohman</v>
      </c>
      <c r="C342" s="11">
        <f>VLOOKUP(A342,'Medical Examinations'!$A$1:$B$2336,2,FALSE)</f>
        <v>16.05</v>
      </c>
      <c r="D342" s="11">
        <f>VLOOKUP(A342,'Medical Examinations'!$A$1:$C$2336,3,FALSE)</f>
        <v>4.3499999999999996</v>
      </c>
      <c r="E342" s="11" t="str">
        <f>VLOOKUP(A342,'Medical Examinations'!$A$1:$J$2336,4,FALSE)</f>
        <v>Yes</v>
      </c>
      <c r="F342" s="11" t="str">
        <f>VLOOKUP(A342,'Medical Examinations'!$A$1:$J$2336,5,FALSE)</f>
        <v>No</v>
      </c>
      <c r="G342" s="11" t="str">
        <f>VLOOKUP(A342,'Medical Examinations'!$A$1:$J$2336,6,FALSE)</f>
        <v>No</v>
      </c>
      <c r="H342" s="11">
        <f>VLOOKUP(A342,'Medical Examinations'!$A$1:$J$2336,7,FALSE)</f>
        <v>0</v>
      </c>
      <c r="I342" s="11" t="str">
        <f>VLOOKUP(A342,'Medical Examinations'!$A$1:$J$2336,8,FALSE)</f>
        <v>Yes</v>
      </c>
      <c r="J342" s="11" t="str">
        <f>VLOOKUP(A342,'Medical Examinations'!$A$1:$J$2336,9,FALSE)</f>
        <v>UNDERWEIGHT</v>
      </c>
      <c r="K342" s="11" t="str">
        <f>VLOOKUP(A342,'Medical Examinations'!$A$1:$J$2336,10,FALSE)</f>
        <v>NORMAL</v>
      </c>
      <c r="L342" t="str">
        <f>VLOOKUP(A342,'Hospitalisation Details'!$A$2:$M$2344,4,FALSE)</f>
        <v>8-11-1976</v>
      </c>
      <c r="M342">
        <f>VLOOKUP(A342,'Hospitalisation Details'!$A$2:$M$2344,10,FALSE)</f>
        <v>29160.39</v>
      </c>
      <c r="N342" t="str">
        <f>VLOOKUP(A342,'Hospitalisation Details'!$A$2:$M$2344,11,FALSE)</f>
        <v>tier - 1</v>
      </c>
      <c r="O342" t="str">
        <f>VLOOKUP(A342,'Hospitalisation Details'!$A$2:$M$2344,12,FALSE)</f>
        <v>tier - 2</v>
      </c>
      <c r="P342" t="str">
        <f>VLOOKUP(A342,'Hospitalisation Details'!$A$2:$M$2344,13,FALSE)</f>
        <v>R1011</v>
      </c>
      <c r="Q342" s="11">
        <f>VLOOKUP(A342,'Hospitalisation Details'!$A$2:$M$2344,8,FALSE)</f>
        <v>46</v>
      </c>
    </row>
    <row r="343" spans="1:17" ht="15.75" x14ac:dyDescent="0.25">
      <c r="A343" s="1" t="s">
        <v>2029</v>
      </c>
      <c r="B343" t="str">
        <f>VLOOKUP(A343,'Customer Names'!$A$1:$B$2336,2,FALSE)</f>
        <v>Hill</v>
      </c>
      <c r="C343" s="11">
        <f>VLOOKUP(A343,'Medical Examinations'!$A$1:$B$2336,2,FALSE)</f>
        <v>29.07</v>
      </c>
      <c r="D343" s="11">
        <f>VLOOKUP(A343,'Medical Examinations'!$A$1:$C$2336,3,FALSE)</f>
        <v>8.66</v>
      </c>
      <c r="E343" s="11" t="str">
        <f>VLOOKUP(A343,'Medical Examinations'!$A$1:$J$2336,4,FALSE)</f>
        <v>Yes</v>
      </c>
      <c r="F343" s="11" t="str">
        <f>VLOOKUP(A343,'Medical Examinations'!$A$1:$J$2336,5,FALSE)</f>
        <v>No</v>
      </c>
      <c r="G343" s="11" t="str">
        <f>VLOOKUP(A343,'Medical Examinations'!$A$1:$J$2336,6,FALSE)</f>
        <v>No</v>
      </c>
      <c r="H343" s="11">
        <f>VLOOKUP(A343,'Medical Examinations'!$A$1:$J$2336,7,FALSE)</f>
        <v>2</v>
      </c>
      <c r="I343" s="11" t="str">
        <f>VLOOKUP(A343,'Medical Examinations'!$A$1:$J$2336,8,FALSE)</f>
        <v>Yes</v>
      </c>
      <c r="J343" s="11" t="str">
        <f>VLOOKUP(A343,'Medical Examinations'!$A$1:$J$2336,9,FALSE)</f>
        <v>OVERWEIGHT</v>
      </c>
      <c r="K343" s="11" t="str">
        <f>VLOOKUP(A343,'Medical Examinations'!$A$1:$J$2336,10,FALSE)</f>
        <v>DIABETES</v>
      </c>
      <c r="L343" t="str">
        <f>VLOOKUP(A343,'Hospitalisation Details'!$A$2:$M$2344,4,FALSE)</f>
        <v>24-12-1961</v>
      </c>
      <c r="M343">
        <f>VLOOKUP(A343,'Hospitalisation Details'!$A$2:$M$2344,10,FALSE)</f>
        <v>29141.360000000001</v>
      </c>
      <c r="N343" t="str">
        <f>VLOOKUP(A343,'Hospitalisation Details'!$A$2:$M$2344,11,FALSE)</f>
        <v>tier - 1</v>
      </c>
      <c r="O343" t="str">
        <f>VLOOKUP(A343,'Hospitalisation Details'!$A$2:$M$2344,12,FALSE)</f>
        <v>tier - 3</v>
      </c>
      <c r="P343" t="str">
        <f>VLOOKUP(A343,'Hospitalisation Details'!$A$2:$M$2344,13,FALSE)</f>
        <v>R1012</v>
      </c>
      <c r="Q343" s="11">
        <f>VLOOKUP(A343,'Hospitalisation Details'!$A$2:$M$2344,8,FALSE)</f>
        <v>61</v>
      </c>
    </row>
    <row r="344" spans="1:17" ht="15.75" x14ac:dyDescent="0.25">
      <c r="A344" s="1" t="s">
        <v>2028</v>
      </c>
      <c r="B344" t="str">
        <f>VLOOKUP(A344,'Customer Names'!$A$1:$B$2336,2,FALSE)</f>
        <v>Kuepfer</v>
      </c>
      <c r="C344" s="11">
        <f>VLOOKUP(A344,'Medical Examinations'!$A$1:$B$2336,2,FALSE)</f>
        <v>17.43</v>
      </c>
      <c r="D344" s="11">
        <f>VLOOKUP(A344,'Medical Examinations'!$A$1:$C$2336,3,FALSE)</f>
        <v>8.64</v>
      </c>
      <c r="E344" s="11" t="str">
        <f>VLOOKUP(A344,'Medical Examinations'!$A$1:$J$2336,4,FALSE)</f>
        <v>No</v>
      </c>
      <c r="F344" s="11" t="str">
        <f>VLOOKUP(A344,'Medical Examinations'!$A$1:$J$2336,5,FALSE)</f>
        <v>No</v>
      </c>
      <c r="G344" s="11" t="str">
        <f>VLOOKUP(A344,'Medical Examinations'!$A$1:$J$2336,6,FALSE)</f>
        <v>No</v>
      </c>
      <c r="H344" s="11">
        <f>VLOOKUP(A344,'Medical Examinations'!$A$1:$J$2336,7,FALSE)</f>
        <v>0</v>
      </c>
      <c r="I344" s="11" t="str">
        <f>VLOOKUP(A344,'Medical Examinations'!$A$1:$J$2336,8,FALSE)</f>
        <v>Yes</v>
      </c>
      <c r="J344" s="11" t="str">
        <f>VLOOKUP(A344,'Medical Examinations'!$A$1:$J$2336,9,FALSE)</f>
        <v>UNDERWEIGHT</v>
      </c>
      <c r="K344" s="11" t="str">
        <f>VLOOKUP(A344,'Medical Examinations'!$A$1:$J$2336,10,FALSE)</f>
        <v>DIABETES</v>
      </c>
      <c r="L344" t="str">
        <f>VLOOKUP(A344,'Hospitalisation Details'!$A$2:$M$2344,4,FALSE)</f>
        <v>29-11-1978</v>
      </c>
      <c r="M344">
        <f>VLOOKUP(A344,'Hospitalisation Details'!$A$2:$M$2344,10,FALSE)</f>
        <v>29114.77</v>
      </c>
      <c r="N344" t="str">
        <f>VLOOKUP(A344,'Hospitalisation Details'!$A$2:$M$2344,11,FALSE)</f>
        <v>tier - 1</v>
      </c>
      <c r="O344" t="str">
        <f>VLOOKUP(A344,'Hospitalisation Details'!$A$2:$M$2344,12,FALSE)</f>
        <v>tier - 1</v>
      </c>
      <c r="P344" t="str">
        <f>VLOOKUP(A344,'Hospitalisation Details'!$A$2:$M$2344,13,FALSE)</f>
        <v>R1011</v>
      </c>
      <c r="Q344" s="11">
        <f>VLOOKUP(A344,'Hospitalisation Details'!$A$2:$M$2344,8,FALSE)</f>
        <v>44</v>
      </c>
    </row>
    <row r="345" spans="1:17" ht="15.75" x14ac:dyDescent="0.25">
      <c r="A345" s="1" t="s">
        <v>2027</v>
      </c>
      <c r="B345" t="str">
        <f>VLOOKUP(A345,'Customer Names'!$A$1:$B$2336,2,FALSE)</f>
        <v>Kaczmarek</v>
      </c>
      <c r="C345" s="11">
        <f>VLOOKUP(A345,'Medical Examinations'!$A$1:$B$2336,2,FALSE)</f>
        <v>19.329999999999998</v>
      </c>
      <c r="D345" s="11">
        <f>VLOOKUP(A345,'Medical Examinations'!$A$1:$C$2336,3,FALSE)</f>
        <v>4.2699999999999996</v>
      </c>
      <c r="E345" s="11" t="str">
        <f>VLOOKUP(A345,'Medical Examinations'!$A$1:$J$2336,4,FALSE)</f>
        <v>No</v>
      </c>
      <c r="F345" s="11" t="str">
        <f>VLOOKUP(A345,'Medical Examinations'!$A$1:$J$2336,5,FALSE)</f>
        <v>No</v>
      </c>
      <c r="G345" s="11" t="str">
        <f>VLOOKUP(A345,'Medical Examinations'!$A$1:$J$2336,6,FALSE)</f>
        <v>No</v>
      </c>
      <c r="H345" s="11">
        <f>VLOOKUP(A345,'Medical Examinations'!$A$1:$J$2336,7,FALSE)</f>
        <v>0</v>
      </c>
      <c r="I345" s="11" t="str">
        <f>VLOOKUP(A345,'Medical Examinations'!$A$1:$J$2336,8,FALSE)</f>
        <v>Yes</v>
      </c>
      <c r="J345" s="11" t="str">
        <f>VLOOKUP(A345,'Medical Examinations'!$A$1:$J$2336,9,FALSE)</f>
        <v>NORMALWEIGHT</v>
      </c>
      <c r="K345" s="11" t="str">
        <f>VLOOKUP(A345,'Medical Examinations'!$A$1:$J$2336,10,FALSE)</f>
        <v>NORMAL</v>
      </c>
      <c r="L345" t="str">
        <f>VLOOKUP(A345,'Hospitalisation Details'!$A$2:$M$2344,4,FALSE)</f>
        <v>14-7-1980</v>
      </c>
      <c r="M345">
        <f>VLOOKUP(A345,'Hospitalisation Details'!$A$2:$M$2344,10,FALSE)</f>
        <v>29114.21</v>
      </c>
      <c r="N345" t="str">
        <f>VLOOKUP(A345,'Hospitalisation Details'!$A$2:$M$2344,11,FALSE)</f>
        <v>tier - 1</v>
      </c>
      <c r="O345" t="str">
        <f>VLOOKUP(A345,'Hospitalisation Details'!$A$2:$M$2344,12,FALSE)</f>
        <v>tier - 3</v>
      </c>
      <c r="P345" t="str">
        <f>VLOOKUP(A345,'Hospitalisation Details'!$A$2:$M$2344,13,FALSE)</f>
        <v>R1011</v>
      </c>
      <c r="Q345" s="11">
        <f>VLOOKUP(A345,'Hospitalisation Details'!$A$2:$M$2344,8,FALSE)</f>
        <v>42</v>
      </c>
    </row>
    <row r="346" spans="1:17" ht="15.75" x14ac:dyDescent="0.25">
      <c r="A346" s="1" t="s">
        <v>2026</v>
      </c>
      <c r="B346" t="str">
        <f>VLOOKUP(A346,'Customer Names'!$A$1:$B$2336,2,FALSE)</f>
        <v>Pitt</v>
      </c>
      <c r="C346" s="11">
        <f>VLOOKUP(A346,'Medical Examinations'!$A$1:$B$2336,2,FALSE)</f>
        <v>30.52</v>
      </c>
      <c r="D346" s="11">
        <f>VLOOKUP(A346,'Medical Examinations'!$A$1:$C$2336,3,FALSE)</f>
        <v>4.21</v>
      </c>
      <c r="E346" s="11" t="str">
        <f>VLOOKUP(A346,'Medical Examinations'!$A$1:$J$2336,4,FALSE)</f>
        <v>No</v>
      </c>
      <c r="F346" s="11" t="str">
        <f>VLOOKUP(A346,'Medical Examinations'!$A$1:$J$2336,5,FALSE)</f>
        <v>No</v>
      </c>
      <c r="G346" s="11" t="str">
        <f>VLOOKUP(A346,'Medical Examinations'!$A$1:$J$2336,6,FALSE)</f>
        <v>No</v>
      </c>
      <c r="H346" s="11">
        <f>VLOOKUP(A346,'Medical Examinations'!$A$1:$J$2336,7,FALSE)</f>
        <v>1</v>
      </c>
      <c r="I346" s="11" t="str">
        <f>VLOOKUP(A346,'Medical Examinations'!$A$1:$J$2336,8,FALSE)</f>
        <v>Yes</v>
      </c>
      <c r="J346" s="11" t="str">
        <f>VLOOKUP(A346,'Medical Examinations'!$A$1:$J$2336,9,FALSE)</f>
        <v>OBESITY</v>
      </c>
      <c r="K346" s="11" t="str">
        <f>VLOOKUP(A346,'Medical Examinations'!$A$1:$J$2336,10,FALSE)</f>
        <v>NORMAL</v>
      </c>
      <c r="L346" t="str">
        <f>VLOOKUP(A346,'Hospitalisation Details'!$A$2:$M$2344,4,FALSE)</f>
        <v>7-7-1992</v>
      </c>
      <c r="M346">
        <f>VLOOKUP(A346,'Hospitalisation Details'!$A$2:$M$2344,10,FALSE)</f>
        <v>29007.82</v>
      </c>
      <c r="N346" t="str">
        <f>VLOOKUP(A346,'Hospitalisation Details'!$A$2:$M$2344,11,FALSE)</f>
        <v>tier - 1</v>
      </c>
      <c r="O346" t="str">
        <f>VLOOKUP(A346,'Hospitalisation Details'!$A$2:$M$2344,12,FALSE)</f>
        <v>tier - 3</v>
      </c>
      <c r="P346" t="str">
        <f>VLOOKUP(A346,'Hospitalisation Details'!$A$2:$M$2344,13,FALSE)</f>
        <v>R1011</v>
      </c>
      <c r="Q346" s="11">
        <f>VLOOKUP(A346,'Hospitalisation Details'!$A$2:$M$2344,8,FALSE)</f>
        <v>30</v>
      </c>
    </row>
    <row r="347" spans="1:17" ht="15.75" x14ac:dyDescent="0.25">
      <c r="A347" s="1" t="s">
        <v>2025</v>
      </c>
      <c r="B347" t="str">
        <f>VLOOKUP(A347,'Customer Names'!$A$1:$B$2336,2,FALSE)</f>
        <v>Lorton</v>
      </c>
      <c r="C347" s="11">
        <f>VLOOKUP(A347,'Medical Examinations'!$A$1:$B$2336,2,FALSE)</f>
        <v>39.21</v>
      </c>
      <c r="D347" s="11">
        <f>VLOOKUP(A347,'Medical Examinations'!$A$1:$C$2336,3,FALSE)</f>
        <v>5.04</v>
      </c>
      <c r="E347" s="11" t="str">
        <f>VLOOKUP(A347,'Medical Examinations'!$A$1:$J$2336,4,FALSE)</f>
        <v>No</v>
      </c>
      <c r="F347" s="11" t="str">
        <f>VLOOKUP(A347,'Medical Examinations'!$A$1:$J$2336,5,FALSE)</f>
        <v>No</v>
      </c>
      <c r="G347" s="11" t="str">
        <f>VLOOKUP(A347,'Medical Examinations'!$A$1:$J$2336,6,FALSE)</f>
        <v>Yes</v>
      </c>
      <c r="H347" s="11">
        <f>VLOOKUP(A347,'Medical Examinations'!$A$1:$J$2336,7,FALSE)</f>
        <v>1</v>
      </c>
      <c r="I347" s="11" t="str">
        <f>VLOOKUP(A347,'Medical Examinations'!$A$1:$J$2336,8,FALSE)</f>
        <v>Yes</v>
      </c>
      <c r="J347" s="11" t="str">
        <f>VLOOKUP(A347,'Medical Examinations'!$A$1:$J$2336,9,FALSE)</f>
        <v>OBESITY</v>
      </c>
      <c r="K347" s="11" t="str">
        <f>VLOOKUP(A347,'Medical Examinations'!$A$1:$J$2336,10,FALSE)</f>
        <v>NORMAL</v>
      </c>
      <c r="L347" t="str">
        <f>VLOOKUP(A347,'Hospitalisation Details'!$A$2:$M$2344,4,FALSE)</f>
        <v>1-9-2003</v>
      </c>
      <c r="M347">
        <f>VLOOKUP(A347,'Hospitalisation Details'!$A$2:$M$2344,10,FALSE)</f>
        <v>28998.68</v>
      </c>
      <c r="N347" t="str">
        <f>VLOOKUP(A347,'Hospitalisation Details'!$A$2:$M$2344,11,FALSE)</f>
        <v>tier - 1</v>
      </c>
      <c r="O347" t="str">
        <f>VLOOKUP(A347,'Hospitalisation Details'!$A$2:$M$2344,12,FALSE)</f>
        <v>tier - 3</v>
      </c>
      <c r="P347" t="str">
        <f>VLOOKUP(A347,'Hospitalisation Details'!$A$2:$M$2344,13,FALSE)</f>
        <v>R1011</v>
      </c>
      <c r="Q347" s="11">
        <f>VLOOKUP(A347,'Hospitalisation Details'!$A$2:$M$2344,8,FALSE)</f>
        <v>19</v>
      </c>
    </row>
    <row r="348" spans="1:17" ht="15.75" x14ac:dyDescent="0.25">
      <c r="A348" s="1" t="s">
        <v>2024</v>
      </c>
      <c r="B348" t="str">
        <f>VLOOKUP(A348,'Customer Names'!$A$1:$B$2336,2,FALSE)</f>
        <v>Castaneda</v>
      </c>
      <c r="C348" s="11">
        <f>VLOOKUP(A348,'Medical Examinations'!$A$1:$B$2336,2,FALSE)</f>
        <v>26.98</v>
      </c>
      <c r="D348" s="11">
        <f>VLOOKUP(A348,'Medical Examinations'!$A$1:$C$2336,3,FALSE)</f>
        <v>5.21</v>
      </c>
      <c r="E348" s="11" t="str">
        <f>VLOOKUP(A348,'Medical Examinations'!$A$1:$J$2336,4,FALSE)</f>
        <v>Yes</v>
      </c>
      <c r="F348" s="11" t="str">
        <f>VLOOKUP(A348,'Medical Examinations'!$A$1:$J$2336,5,FALSE)</f>
        <v>No</v>
      </c>
      <c r="G348" s="11" t="str">
        <f>VLOOKUP(A348,'Medical Examinations'!$A$1:$J$2336,6,FALSE)</f>
        <v>No</v>
      </c>
      <c r="H348" s="11">
        <f>VLOOKUP(A348,'Medical Examinations'!$A$1:$J$2336,7,FALSE)</f>
        <v>2</v>
      </c>
      <c r="I348" s="11" t="str">
        <f>VLOOKUP(A348,'Medical Examinations'!$A$1:$J$2336,8,FALSE)</f>
        <v>Yes</v>
      </c>
      <c r="J348" s="11" t="str">
        <f>VLOOKUP(A348,'Medical Examinations'!$A$1:$J$2336,9,FALSE)</f>
        <v>OVERWEIGHT</v>
      </c>
      <c r="K348" s="11" t="str">
        <f>VLOOKUP(A348,'Medical Examinations'!$A$1:$J$2336,10,FALSE)</f>
        <v>NORMAL</v>
      </c>
      <c r="L348" t="str">
        <f>VLOOKUP(A348,'Hospitalisation Details'!$A$2:$M$2344,4,FALSE)</f>
        <v>5-12-1959</v>
      </c>
      <c r="M348">
        <f>VLOOKUP(A348,'Hospitalisation Details'!$A$2:$M$2344,10,FALSE)</f>
        <v>28950.47</v>
      </c>
      <c r="N348" t="str">
        <f>VLOOKUP(A348,'Hospitalisation Details'!$A$2:$M$2344,11,FALSE)</f>
        <v>tier - 1</v>
      </c>
      <c r="O348" t="str">
        <f>VLOOKUP(A348,'Hospitalisation Details'!$A$2:$M$2344,12,FALSE)</f>
        <v>tier - 1</v>
      </c>
      <c r="P348" t="str">
        <f>VLOOKUP(A348,'Hospitalisation Details'!$A$2:$M$2344,13,FALSE)</f>
        <v>R1012</v>
      </c>
      <c r="Q348" s="11">
        <f>VLOOKUP(A348,'Hospitalisation Details'!$A$2:$M$2344,8,FALSE)</f>
        <v>63</v>
      </c>
    </row>
    <row r="349" spans="1:17" ht="15.75" x14ac:dyDescent="0.25">
      <c r="A349" s="1" t="s">
        <v>2023</v>
      </c>
      <c r="B349" t="str">
        <f>VLOOKUP(A349,'Customer Names'!$A$1:$B$2336,2,FALSE)</f>
        <v>Cherop</v>
      </c>
      <c r="C349" s="11">
        <f>VLOOKUP(A349,'Medical Examinations'!$A$1:$B$2336,2,FALSE)</f>
        <v>25.84</v>
      </c>
      <c r="D349" s="11">
        <f>VLOOKUP(A349,'Medical Examinations'!$A$1:$C$2336,3,FALSE)</f>
        <v>8.83</v>
      </c>
      <c r="E349" s="11" t="str">
        <f>VLOOKUP(A349,'Medical Examinations'!$A$1:$J$2336,4,FALSE)</f>
        <v>No</v>
      </c>
      <c r="F349" s="11" t="str">
        <f>VLOOKUP(A349,'Medical Examinations'!$A$1:$J$2336,5,FALSE)</f>
        <v>No</v>
      </c>
      <c r="G349" s="11" t="str">
        <f>VLOOKUP(A349,'Medical Examinations'!$A$1:$J$2336,6,FALSE)</f>
        <v>No</v>
      </c>
      <c r="H349" s="11">
        <f>VLOOKUP(A349,'Medical Examinations'!$A$1:$J$2336,7,FALSE)</f>
        <v>0</v>
      </c>
      <c r="I349" s="11" t="str">
        <f>VLOOKUP(A349,'Medical Examinations'!$A$1:$J$2336,8,FALSE)</f>
        <v>No</v>
      </c>
      <c r="J349" s="11" t="str">
        <f>VLOOKUP(A349,'Medical Examinations'!$A$1:$J$2336,9,FALSE)</f>
        <v>OVERWEIGHT</v>
      </c>
      <c r="K349" s="11" t="str">
        <f>VLOOKUP(A349,'Medical Examinations'!$A$1:$J$2336,10,FALSE)</f>
        <v>DIABETES</v>
      </c>
      <c r="L349" t="str">
        <f>VLOOKUP(A349,'Hospitalisation Details'!$A$2:$M$2344,4,FALSE)</f>
        <v>25-7-1962</v>
      </c>
      <c r="M349">
        <f>VLOOKUP(A349,'Hospitalisation Details'!$A$2:$M$2344,10,FALSE)</f>
        <v>28923.14</v>
      </c>
      <c r="N349" t="str">
        <f>VLOOKUP(A349,'Hospitalisation Details'!$A$2:$M$2344,11,FALSE)</f>
        <v>tier - 1</v>
      </c>
      <c r="O349" t="str">
        <f>VLOOKUP(A349,'Hospitalisation Details'!$A$2:$M$2344,12,FALSE)</f>
        <v>tier - 1</v>
      </c>
      <c r="P349" t="str">
        <f>VLOOKUP(A349,'Hospitalisation Details'!$A$2:$M$2344,13,FALSE)</f>
        <v>R1012</v>
      </c>
      <c r="Q349" s="11">
        <f>VLOOKUP(A349,'Hospitalisation Details'!$A$2:$M$2344,8,FALSE)</f>
        <v>60</v>
      </c>
    </row>
    <row r="350" spans="1:17" ht="15.75" x14ac:dyDescent="0.25">
      <c r="A350" s="1" t="s">
        <v>2022</v>
      </c>
      <c r="B350" t="str">
        <f>VLOOKUP(A350,'Customer Names'!$A$1:$B$2336,2,FALSE)</f>
        <v>Howell</v>
      </c>
      <c r="C350" s="11">
        <f>VLOOKUP(A350,'Medical Examinations'!$A$1:$B$2336,2,FALSE)</f>
        <v>28.31</v>
      </c>
      <c r="D350" s="11">
        <f>VLOOKUP(A350,'Medical Examinations'!$A$1:$C$2336,3,FALSE)</f>
        <v>8.4700000000000006</v>
      </c>
      <c r="E350" s="11" t="str">
        <f>VLOOKUP(A350,'Medical Examinations'!$A$1:$J$2336,4,FALSE)</f>
        <v>Yes</v>
      </c>
      <c r="F350" s="11" t="str">
        <f>VLOOKUP(A350,'Medical Examinations'!$A$1:$J$2336,5,FALSE)</f>
        <v>No</v>
      </c>
      <c r="G350" s="11" t="str">
        <f>VLOOKUP(A350,'Medical Examinations'!$A$1:$J$2336,6,FALSE)</f>
        <v>No</v>
      </c>
      <c r="H350" s="11">
        <f>VLOOKUP(A350,'Medical Examinations'!$A$1:$J$2336,7,FALSE)</f>
        <v>2</v>
      </c>
      <c r="I350" s="11" t="str">
        <f>VLOOKUP(A350,'Medical Examinations'!$A$1:$J$2336,8,FALSE)</f>
        <v>Yes</v>
      </c>
      <c r="J350" s="11" t="str">
        <f>VLOOKUP(A350,'Medical Examinations'!$A$1:$J$2336,9,FALSE)</f>
        <v>OVERWEIGHT</v>
      </c>
      <c r="K350" s="11" t="str">
        <f>VLOOKUP(A350,'Medical Examinations'!$A$1:$J$2336,10,FALSE)</f>
        <v>DIABETES</v>
      </c>
      <c r="L350" t="str">
        <f>VLOOKUP(A350,'Hospitalisation Details'!$A$2:$M$2344,4,FALSE)</f>
        <v>3-8-1961</v>
      </c>
      <c r="M350">
        <f>VLOOKUP(A350,'Hospitalisation Details'!$A$2:$M$2344,10,FALSE)</f>
        <v>28868.66</v>
      </c>
      <c r="N350" t="str">
        <f>VLOOKUP(A350,'Hospitalisation Details'!$A$2:$M$2344,11,FALSE)</f>
        <v>tier - 1</v>
      </c>
      <c r="O350" t="str">
        <f>VLOOKUP(A350,'Hospitalisation Details'!$A$2:$M$2344,12,FALSE)</f>
        <v>tier - 2</v>
      </c>
      <c r="P350" t="str">
        <f>VLOOKUP(A350,'Hospitalisation Details'!$A$2:$M$2344,13,FALSE)</f>
        <v>R1012</v>
      </c>
      <c r="Q350" s="11">
        <f>VLOOKUP(A350,'Hospitalisation Details'!$A$2:$M$2344,8,FALSE)</f>
        <v>61</v>
      </c>
    </row>
    <row r="351" spans="1:17" ht="15.75" x14ac:dyDescent="0.25">
      <c r="A351" s="1" t="s">
        <v>2021</v>
      </c>
      <c r="B351" t="str">
        <f>VLOOKUP(A351,'Customer Names'!$A$1:$B$2336,2,FALSE)</f>
        <v>Palmer</v>
      </c>
      <c r="C351" s="11">
        <f>VLOOKUP(A351,'Medical Examinations'!$A$1:$B$2336,2,FALSE)</f>
        <v>23.94</v>
      </c>
      <c r="D351" s="11">
        <f>VLOOKUP(A351,'Medical Examinations'!$A$1:$C$2336,3,FALSE)</f>
        <v>4.2</v>
      </c>
      <c r="E351" s="11" t="str">
        <f>VLOOKUP(A351,'Medical Examinations'!$A$1:$J$2336,4,FALSE)</f>
        <v>No</v>
      </c>
      <c r="F351" s="11" t="str">
        <f>VLOOKUP(A351,'Medical Examinations'!$A$1:$J$2336,5,FALSE)</f>
        <v>No</v>
      </c>
      <c r="G351" s="11" t="str">
        <f>VLOOKUP(A351,'Medical Examinations'!$A$1:$J$2336,6,FALSE)</f>
        <v>No</v>
      </c>
      <c r="H351" s="11">
        <f>VLOOKUP(A351,'Medical Examinations'!$A$1:$J$2336,7,FALSE)</f>
        <v>0</v>
      </c>
      <c r="I351" s="11" t="str">
        <f>VLOOKUP(A351,'Medical Examinations'!$A$1:$J$2336,8,FALSE)</f>
        <v>Yes</v>
      </c>
      <c r="J351" s="11" t="str">
        <f>VLOOKUP(A351,'Medical Examinations'!$A$1:$J$2336,9,FALSE)</f>
        <v>NORMALWEIGHT</v>
      </c>
      <c r="K351" s="11" t="str">
        <f>VLOOKUP(A351,'Medical Examinations'!$A$1:$J$2336,10,FALSE)</f>
        <v>NORMAL</v>
      </c>
      <c r="L351" t="str">
        <f>VLOOKUP(A351,'Hospitalisation Details'!$A$2:$M$2344,4,FALSE)</f>
        <v>5-12-1990</v>
      </c>
      <c r="M351">
        <f>VLOOKUP(A351,'Hospitalisation Details'!$A$2:$M$2344,10,FALSE)</f>
        <v>28716.14</v>
      </c>
      <c r="N351" t="str">
        <f>VLOOKUP(A351,'Hospitalisation Details'!$A$2:$M$2344,11,FALSE)</f>
        <v>tier - 1</v>
      </c>
      <c r="O351" t="str">
        <f>VLOOKUP(A351,'Hospitalisation Details'!$A$2:$M$2344,12,FALSE)</f>
        <v>tier - 3</v>
      </c>
      <c r="P351" t="str">
        <f>VLOOKUP(A351,'Hospitalisation Details'!$A$2:$M$2344,13,FALSE)</f>
        <v>R1011</v>
      </c>
      <c r="Q351" s="11">
        <f>VLOOKUP(A351,'Hospitalisation Details'!$A$2:$M$2344,8,FALSE)</f>
        <v>32</v>
      </c>
    </row>
    <row r="352" spans="1:17" ht="15.75" x14ac:dyDescent="0.25">
      <c r="A352" s="1" t="s">
        <v>2020</v>
      </c>
      <c r="B352" t="str">
        <f>VLOOKUP(A352,'Customer Names'!$A$1:$B$2336,2,FALSE)</f>
        <v>Olson</v>
      </c>
      <c r="C352" s="11">
        <f>VLOOKUP(A352,'Medical Examinations'!$A$1:$B$2336,2,FALSE)</f>
        <v>20.03</v>
      </c>
      <c r="D352" s="11">
        <f>VLOOKUP(A352,'Medical Examinations'!$A$1:$C$2336,3,FALSE)</f>
        <v>6.14</v>
      </c>
      <c r="E352" s="11" t="str">
        <f>VLOOKUP(A352,'Medical Examinations'!$A$1:$J$2336,4,FALSE)</f>
        <v>Yes</v>
      </c>
      <c r="F352" s="11" t="str">
        <f>VLOOKUP(A352,'Medical Examinations'!$A$1:$J$2336,5,FALSE)</f>
        <v>No</v>
      </c>
      <c r="G352" s="11" t="str">
        <f>VLOOKUP(A352,'Medical Examinations'!$A$1:$J$2336,6,FALSE)</f>
        <v>No</v>
      </c>
      <c r="H352" s="11">
        <f>VLOOKUP(A352,'Medical Examinations'!$A$1:$J$2336,7,FALSE)</f>
        <v>0</v>
      </c>
      <c r="I352" s="11" t="str">
        <f>VLOOKUP(A352,'Medical Examinations'!$A$1:$J$2336,8,FALSE)</f>
        <v>Yes</v>
      </c>
      <c r="J352" s="11" t="str">
        <f>VLOOKUP(A352,'Medical Examinations'!$A$1:$J$2336,9,FALSE)</f>
        <v>NORMALWEIGHT</v>
      </c>
      <c r="K352" s="11" t="str">
        <f>VLOOKUP(A352,'Medical Examinations'!$A$1:$J$2336,10,FALSE)</f>
        <v>PREDIABETES</v>
      </c>
      <c r="L352" t="str">
        <f>VLOOKUP(A352,'Hospitalisation Details'!$A$2:$M$2344,4,FALSE)</f>
        <v>27-9-1985</v>
      </c>
      <c r="M352">
        <f>VLOOKUP(A352,'Hospitalisation Details'!$A$2:$M$2344,10,FALSE)</f>
        <v>28542.86</v>
      </c>
      <c r="N352" t="str">
        <f>VLOOKUP(A352,'Hospitalisation Details'!$A$2:$M$2344,11,FALSE)</f>
        <v>tier - 1</v>
      </c>
      <c r="O352" t="str">
        <f>VLOOKUP(A352,'Hospitalisation Details'!$A$2:$M$2344,12,FALSE)</f>
        <v>tier - 3</v>
      </c>
      <c r="P352" t="str">
        <f>VLOOKUP(A352,'Hospitalisation Details'!$A$2:$M$2344,13,FALSE)</f>
        <v>R1011</v>
      </c>
      <c r="Q352" s="11">
        <f>VLOOKUP(A352,'Hospitalisation Details'!$A$2:$M$2344,8,FALSE)</f>
        <v>37</v>
      </c>
    </row>
    <row r="353" spans="1:17" ht="15.75" x14ac:dyDescent="0.25">
      <c r="A353" s="1" t="s">
        <v>2019</v>
      </c>
      <c r="B353" t="str">
        <f>VLOOKUP(A353,'Customer Names'!$A$1:$B$2336,2,FALSE)</f>
        <v>Waldron</v>
      </c>
      <c r="C353" s="11">
        <f>VLOOKUP(A353,'Medical Examinations'!$A$1:$B$2336,2,FALSE)</f>
        <v>41.42</v>
      </c>
      <c r="D353" s="11">
        <f>VLOOKUP(A353,'Medical Examinations'!$A$1:$C$2336,3,FALSE)</f>
        <v>6.07</v>
      </c>
      <c r="E353" s="11" t="str">
        <f>VLOOKUP(A353,'Medical Examinations'!$A$1:$J$2336,4,FALSE)</f>
        <v>No</v>
      </c>
      <c r="F353" s="11" t="str">
        <f>VLOOKUP(A353,'Medical Examinations'!$A$1:$J$2336,5,FALSE)</f>
        <v>No</v>
      </c>
      <c r="G353" s="11" t="str">
        <f>VLOOKUP(A353,'Medical Examinations'!$A$1:$J$2336,6,FALSE)</f>
        <v>No</v>
      </c>
      <c r="H353" s="11">
        <f>VLOOKUP(A353,'Medical Examinations'!$A$1:$J$2336,7,FALSE)</f>
        <v>0</v>
      </c>
      <c r="I353" s="11" t="str">
        <f>VLOOKUP(A353,'Medical Examinations'!$A$1:$J$2336,8,FALSE)</f>
        <v>No</v>
      </c>
      <c r="J353" s="11" t="str">
        <f>VLOOKUP(A353,'Medical Examinations'!$A$1:$J$2336,9,FALSE)</f>
        <v>OBESITY</v>
      </c>
      <c r="K353" s="11" t="str">
        <f>VLOOKUP(A353,'Medical Examinations'!$A$1:$J$2336,10,FALSE)</f>
        <v>PREDIABETES</v>
      </c>
      <c r="L353" t="str">
        <f>VLOOKUP(A353,'Hospitalisation Details'!$A$2:$M$2344,4,FALSE)</f>
        <v>11-12-1982</v>
      </c>
      <c r="M353">
        <f>VLOOKUP(A353,'Hospitalisation Details'!$A$2:$M$2344,10,FALSE)</f>
        <v>28476.73</v>
      </c>
      <c r="N353" t="str">
        <f>VLOOKUP(A353,'Hospitalisation Details'!$A$2:$M$2344,11,FALSE)</f>
        <v>tier - 1</v>
      </c>
      <c r="O353" t="str">
        <f>VLOOKUP(A353,'Hospitalisation Details'!$A$2:$M$2344,12,FALSE)</f>
        <v>tier - 2</v>
      </c>
      <c r="P353" t="str">
        <f>VLOOKUP(A353,'Hospitalisation Details'!$A$2:$M$2344,13,FALSE)</f>
        <v>R1012</v>
      </c>
      <c r="Q353" s="11">
        <f>VLOOKUP(A353,'Hospitalisation Details'!$A$2:$M$2344,8,FALSE)</f>
        <v>40</v>
      </c>
    </row>
    <row r="354" spans="1:17" ht="15.75" x14ac:dyDescent="0.25">
      <c r="A354" s="1" t="s">
        <v>2018</v>
      </c>
      <c r="B354" t="str">
        <f>VLOOKUP(A354,'Customer Names'!$A$1:$B$2336,2,FALSE)</f>
        <v>Meyer</v>
      </c>
      <c r="C354" s="11">
        <f>VLOOKUP(A354,'Medical Examinations'!$A$1:$B$2336,2,FALSE)</f>
        <v>36.67</v>
      </c>
      <c r="D354" s="11">
        <f>VLOOKUP(A354,'Medical Examinations'!$A$1:$C$2336,3,FALSE)</f>
        <v>10.210000000000001</v>
      </c>
      <c r="E354" s="11" t="str">
        <f>VLOOKUP(A354,'Medical Examinations'!$A$1:$J$2336,4,FALSE)</f>
        <v>No</v>
      </c>
      <c r="F354" s="11" t="str">
        <f>VLOOKUP(A354,'Medical Examinations'!$A$1:$J$2336,5,FALSE)</f>
        <v>No</v>
      </c>
      <c r="G354" s="11" t="str">
        <f>VLOOKUP(A354,'Medical Examinations'!$A$1:$J$2336,6,FALSE)</f>
        <v>No</v>
      </c>
      <c r="H354" s="11">
        <f>VLOOKUP(A354,'Medical Examinations'!$A$1:$J$2336,7,FALSE)</f>
        <v>0</v>
      </c>
      <c r="I354" s="11" t="str">
        <f>VLOOKUP(A354,'Medical Examinations'!$A$1:$J$2336,8,FALSE)</f>
        <v>No</v>
      </c>
      <c r="J354" s="11" t="str">
        <f>VLOOKUP(A354,'Medical Examinations'!$A$1:$J$2336,9,FALSE)</f>
        <v>OBESITY</v>
      </c>
      <c r="K354" s="11" t="str">
        <f>VLOOKUP(A354,'Medical Examinations'!$A$1:$J$2336,10,FALSE)</f>
        <v>DIABETES</v>
      </c>
      <c r="L354" t="str">
        <f>VLOOKUP(A354,'Hospitalisation Details'!$A$2:$M$2344,4,FALSE)</f>
        <v>16-9-1974</v>
      </c>
      <c r="M354">
        <f>VLOOKUP(A354,'Hospitalisation Details'!$A$2:$M$2344,10,FALSE)</f>
        <v>28468.92</v>
      </c>
      <c r="N354" t="str">
        <f>VLOOKUP(A354,'Hospitalisation Details'!$A$2:$M$2344,11,FALSE)</f>
        <v>tier - 1</v>
      </c>
      <c r="O354" t="str">
        <f>VLOOKUP(A354,'Hospitalisation Details'!$A$2:$M$2344,12,FALSE)</f>
        <v>tier - 1</v>
      </c>
      <c r="P354" t="str">
        <f>VLOOKUP(A354,'Hospitalisation Details'!$A$2:$M$2344,13,FALSE)</f>
        <v>R1012</v>
      </c>
      <c r="Q354" s="11">
        <f>VLOOKUP(A354,'Hospitalisation Details'!$A$2:$M$2344,8,FALSE)</f>
        <v>48</v>
      </c>
    </row>
    <row r="355" spans="1:17" ht="15.75" x14ac:dyDescent="0.25">
      <c r="A355" s="1" t="s">
        <v>2017</v>
      </c>
      <c r="B355" t="str">
        <f>VLOOKUP(A355,'Customer Names'!$A$1:$B$2336,2,FALSE)</f>
        <v>Stack</v>
      </c>
      <c r="C355" s="11">
        <f>VLOOKUP(A355,'Medical Examinations'!$A$1:$B$2336,2,FALSE)</f>
        <v>27.645</v>
      </c>
      <c r="D355" s="11">
        <f>VLOOKUP(A355,'Medical Examinations'!$A$1:$C$2336,3,FALSE)</f>
        <v>4.6900000000000004</v>
      </c>
      <c r="E355" s="11" t="str">
        <f>VLOOKUP(A355,'Medical Examinations'!$A$1:$J$2336,4,FALSE)</f>
        <v>No</v>
      </c>
      <c r="F355" s="11" t="str">
        <f>VLOOKUP(A355,'Medical Examinations'!$A$1:$J$2336,5,FALSE)</f>
        <v>No</v>
      </c>
      <c r="G355" s="11" t="str">
        <f>VLOOKUP(A355,'Medical Examinations'!$A$1:$J$2336,6,FALSE)</f>
        <v>No</v>
      </c>
      <c r="H355" s="11">
        <f>VLOOKUP(A355,'Medical Examinations'!$A$1:$J$2336,7,FALSE)</f>
        <v>0</v>
      </c>
      <c r="I355" s="11" t="str">
        <f>VLOOKUP(A355,'Medical Examinations'!$A$1:$J$2336,8,FALSE)</f>
        <v>No</v>
      </c>
      <c r="J355" s="11" t="str">
        <f>VLOOKUP(A355,'Medical Examinations'!$A$1:$J$2336,9,FALSE)</f>
        <v>OVERWEIGHT</v>
      </c>
      <c r="K355" s="11" t="str">
        <f>VLOOKUP(A355,'Medical Examinations'!$A$1:$J$2336,10,FALSE)</f>
        <v>NORMAL</v>
      </c>
      <c r="L355" t="str">
        <f>VLOOKUP(A355,'Hospitalisation Details'!$A$2:$M$2344,4,FALSE)</f>
        <v>2-12-1977</v>
      </c>
      <c r="M355">
        <f>VLOOKUP(A355,'Hospitalisation Details'!$A$2:$M$2344,10,FALSE)</f>
        <v>28340.19</v>
      </c>
      <c r="N355" t="str">
        <f>VLOOKUP(A355,'Hospitalisation Details'!$A$2:$M$2344,11,FALSE)</f>
        <v>tier - 1</v>
      </c>
      <c r="O355" t="str">
        <f>VLOOKUP(A355,'Hospitalisation Details'!$A$2:$M$2344,12,FALSE)</f>
        <v>tier - 2</v>
      </c>
      <c r="P355" t="str">
        <f>VLOOKUP(A355,'Hospitalisation Details'!$A$2:$M$2344,13,FALSE)</f>
        <v>R1012</v>
      </c>
      <c r="Q355" s="11">
        <f>VLOOKUP(A355,'Hospitalisation Details'!$A$2:$M$2344,8,FALSE)</f>
        <v>45</v>
      </c>
    </row>
    <row r="356" spans="1:17" ht="15.75" x14ac:dyDescent="0.25">
      <c r="A356" s="1" t="s">
        <v>2016</v>
      </c>
      <c r="B356" t="str">
        <f>VLOOKUP(A356,'Customer Names'!$A$1:$B$2336,2,FALSE)</f>
        <v>Sanchez Y Torres</v>
      </c>
      <c r="C356" s="11">
        <f>VLOOKUP(A356,'Medical Examinations'!$A$1:$B$2336,2,FALSE)</f>
        <v>22.72</v>
      </c>
      <c r="D356" s="11">
        <f>VLOOKUP(A356,'Medical Examinations'!$A$1:$C$2336,3,FALSE)</f>
        <v>5.71</v>
      </c>
      <c r="E356" s="11" t="str">
        <f>VLOOKUP(A356,'Medical Examinations'!$A$1:$J$2336,4,FALSE)</f>
        <v>No</v>
      </c>
      <c r="F356" s="11" t="str">
        <f>VLOOKUP(A356,'Medical Examinations'!$A$1:$J$2336,5,FALSE)</f>
        <v>No</v>
      </c>
      <c r="G356" s="11" t="str">
        <f>VLOOKUP(A356,'Medical Examinations'!$A$1:$J$2336,6,FALSE)</f>
        <v>No</v>
      </c>
      <c r="H356" s="11">
        <f>VLOOKUP(A356,'Medical Examinations'!$A$1:$J$2336,7,FALSE)</f>
        <v>0</v>
      </c>
      <c r="I356" s="11" t="str">
        <f>VLOOKUP(A356,'Medical Examinations'!$A$1:$J$2336,8,FALSE)</f>
        <v>Yes</v>
      </c>
      <c r="J356" s="11" t="str">
        <f>VLOOKUP(A356,'Medical Examinations'!$A$1:$J$2336,9,FALSE)</f>
        <v>NORMALWEIGHT</v>
      </c>
      <c r="K356" s="11" t="str">
        <f>VLOOKUP(A356,'Medical Examinations'!$A$1:$J$2336,10,FALSE)</f>
        <v>PREDIABETES</v>
      </c>
      <c r="L356" t="str">
        <f>VLOOKUP(A356,'Hospitalisation Details'!$A$2:$M$2344,4,FALSE)</f>
        <v>24-12-1990</v>
      </c>
      <c r="M356">
        <f>VLOOKUP(A356,'Hospitalisation Details'!$A$2:$M$2344,10,FALSE)</f>
        <v>28302.33</v>
      </c>
      <c r="N356" t="str">
        <f>VLOOKUP(A356,'Hospitalisation Details'!$A$2:$M$2344,11,FALSE)</f>
        <v>tier - 1</v>
      </c>
      <c r="O356" t="str">
        <f>VLOOKUP(A356,'Hospitalisation Details'!$A$2:$M$2344,12,FALSE)</f>
        <v>tier - 2</v>
      </c>
      <c r="P356" t="str">
        <f>VLOOKUP(A356,'Hospitalisation Details'!$A$2:$M$2344,13,FALSE)</f>
        <v>R1011</v>
      </c>
      <c r="Q356" s="11">
        <f>VLOOKUP(A356,'Hospitalisation Details'!$A$2:$M$2344,8,FALSE)</f>
        <v>32</v>
      </c>
    </row>
    <row r="357" spans="1:17" ht="15.75" x14ac:dyDescent="0.25">
      <c r="A357" s="1" t="s">
        <v>2015</v>
      </c>
      <c r="B357" t="str">
        <f>VLOOKUP(A357,'Customer Names'!$A$1:$B$2336,2,FALSE)</f>
        <v>Daniels</v>
      </c>
      <c r="C357" s="11">
        <f>VLOOKUP(A357,'Medical Examinations'!$A$1:$B$2336,2,FALSE)</f>
        <v>36.520000000000003</v>
      </c>
      <c r="D357" s="11">
        <f>VLOOKUP(A357,'Medical Examinations'!$A$1:$C$2336,3,FALSE)</f>
        <v>9.07</v>
      </c>
      <c r="E357" s="11" t="str">
        <f>VLOOKUP(A357,'Medical Examinations'!$A$1:$J$2336,4,FALSE)</f>
        <v>Yes</v>
      </c>
      <c r="F357" s="11" t="str">
        <f>VLOOKUP(A357,'Medical Examinations'!$A$1:$J$2336,5,FALSE)</f>
        <v>No</v>
      </c>
      <c r="G357" s="11" t="str">
        <f>VLOOKUP(A357,'Medical Examinations'!$A$1:$J$2336,6,FALSE)</f>
        <v>Yes</v>
      </c>
      <c r="H357" s="11">
        <f>VLOOKUP(A357,'Medical Examinations'!$A$1:$J$2336,7,FALSE)</f>
        <v>1</v>
      </c>
      <c r="I357" s="11" t="str">
        <f>VLOOKUP(A357,'Medical Examinations'!$A$1:$J$2336,8,FALSE)</f>
        <v>No</v>
      </c>
      <c r="J357" s="11" t="str">
        <f>VLOOKUP(A357,'Medical Examinations'!$A$1:$J$2336,9,FALSE)</f>
        <v>OBESITY</v>
      </c>
      <c r="K357" s="11" t="str">
        <f>VLOOKUP(A357,'Medical Examinations'!$A$1:$J$2336,10,FALSE)</f>
        <v>DIABETES</v>
      </c>
      <c r="L357" t="str">
        <f>VLOOKUP(A357,'Hospitalisation Details'!$A$2:$M$2344,4,FALSE)</f>
        <v>25-11-1963</v>
      </c>
      <c r="M357">
        <f>VLOOKUP(A357,'Hospitalisation Details'!$A$2:$M$2344,10,FALSE)</f>
        <v>28287.9</v>
      </c>
      <c r="N357" t="str">
        <f>VLOOKUP(A357,'Hospitalisation Details'!$A$2:$M$2344,11,FALSE)</f>
        <v>tier - 1</v>
      </c>
      <c r="O357" t="str">
        <f>VLOOKUP(A357,'Hospitalisation Details'!$A$2:$M$2344,12,FALSE)</f>
        <v>tier - 1</v>
      </c>
      <c r="P357" t="str">
        <f>VLOOKUP(A357,'Hospitalisation Details'!$A$2:$M$2344,13,FALSE)</f>
        <v>R1013</v>
      </c>
      <c r="Q357" s="11">
        <f>VLOOKUP(A357,'Hospitalisation Details'!$A$2:$M$2344,8,FALSE)</f>
        <v>59</v>
      </c>
    </row>
    <row r="358" spans="1:17" ht="15.75" x14ac:dyDescent="0.25">
      <c r="A358" s="1" t="s">
        <v>2014</v>
      </c>
      <c r="B358" t="str">
        <f>VLOOKUP(A358,'Customer Names'!$A$1:$B$2336,2,FALSE)</f>
        <v>Pepp</v>
      </c>
      <c r="C358" s="11">
        <f>VLOOKUP(A358,'Medical Examinations'!$A$1:$B$2336,2,FALSE)</f>
        <v>33.96</v>
      </c>
      <c r="D358" s="11">
        <f>VLOOKUP(A358,'Medical Examinations'!$A$1:$C$2336,3,FALSE)</f>
        <v>4.99</v>
      </c>
      <c r="E358" s="11" t="str">
        <f>VLOOKUP(A358,'Medical Examinations'!$A$1:$J$2336,4,FALSE)</f>
        <v>No</v>
      </c>
      <c r="F358" s="11" t="str">
        <f>VLOOKUP(A358,'Medical Examinations'!$A$1:$J$2336,5,FALSE)</f>
        <v>No</v>
      </c>
      <c r="G358" s="11" t="str">
        <f>VLOOKUP(A358,'Medical Examinations'!$A$1:$J$2336,6,FALSE)</f>
        <v>No</v>
      </c>
      <c r="H358" s="11">
        <f>VLOOKUP(A358,'Medical Examinations'!$A$1:$J$2336,7,FALSE)</f>
        <v>0</v>
      </c>
      <c r="I358" s="11" t="str">
        <f>VLOOKUP(A358,'Medical Examinations'!$A$1:$J$2336,8,FALSE)</f>
        <v>Yes</v>
      </c>
      <c r="J358" s="11" t="str">
        <f>VLOOKUP(A358,'Medical Examinations'!$A$1:$J$2336,9,FALSE)</f>
        <v>OBESITY</v>
      </c>
      <c r="K358" s="11" t="str">
        <f>VLOOKUP(A358,'Medical Examinations'!$A$1:$J$2336,10,FALSE)</f>
        <v>NORMAL</v>
      </c>
      <c r="L358" t="str">
        <f>VLOOKUP(A358,'Hospitalisation Details'!$A$2:$M$2344,4,FALSE)</f>
        <v>6-9-1999</v>
      </c>
      <c r="M358">
        <f>VLOOKUP(A358,'Hospitalisation Details'!$A$2:$M$2344,10,FALSE)</f>
        <v>28245.34</v>
      </c>
      <c r="N358" t="str">
        <f>VLOOKUP(A358,'Hospitalisation Details'!$A$2:$M$2344,11,FALSE)</f>
        <v>tier - 1</v>
      </c>
      <c r="O358" t="str">
        <f>VLOOKUP(A358,'Hospitalisation Details'!$A$2:$M$2344,12,FALSE)</f>
        <v>tier - 3</v>
      </c>
      <c r="P358" t="str">
        <f>VLOOKUP(A358,'Hospitalisation Details'!$A$2:$M$2344,13,FALSE)</f>
        <v>R1011</v>
      </c>
      <c r="Q358" s="11">
        <f>VLOOKUP(A358,'Hospitalisation Details'!$A$2:$M$2344,8,FALSE)</f>
        <v>23</v>
      </c>
    </row>
    <row r="359" spans="1:17" ht="15.75" x14ac:dyDescent="0.25">
      <c r="A359" s="1" t="s">
        <v>2013</v>
      </c>
      <c r="B359" t="str">
        <f>VLOOKUP(A359,'Customer Names'!$A$1:$B$2336,2,FALSE)</f>
        <v>Buechler</v>
      </c>
      <c r="C359" s="11">
        <f>VLOOKUP(A359,'Medical Examinations'!$A$1:$B$2336,2,FALSE)</f>
        <v>26.695</v>
      </c>
      <c r="D359" s="11">
        <f>VLOOKUP(A359,'Medical Examinations'!$A$1:$C$2336,3,FALSE)</f>
        <v>8.31</v>
      </c>
      <c r="E359" s="11" t="str">
        <f>VLOOKUP(A359,'Medical Examinations'!$A$1:$J$2336,4,FALSE)</f>
        <v>No</v>
      </c>
      <c r="F359" s="11" t="str">
        <f>VLOOKUP(A359,'Medical Examinations'!$A$1:$J$2336,5,FALSE)</f>
        <v>No</v>
      </c>
      <c r="G359" s="11" t="str">
        <f>VLOOKUP(A359,'Medical Examinations'!$A$1:$J$2336,6,FALSE)</f>
        <v>No</v>
      </c>
      <c r="H359" s="11">
        <f>VLOOKUP(A359,'Medical Examinations'!$A$1:$J$2336,7,FALSE)</f>
        <v>0</v>
      </c>
      <c r="I359" s="11" t="str">
        <f>VLOOKUP(A359,'Medical Examinations'!$A$1:$J$2336,8,FALSE)</f>
        <v>Yes</v>
      </c>
      <c r="J359" s="11" t="str">
        <f>VLOOKUP(A359,'Medical Examinations'!$A$1:$J$2336,9,FALSE)</f>
        <v>OVERWEIGHT</v>
      </c>
      <c r="K359" s="11" t="str">
        <f>VLOOKUP(A359,'Medical Examinations'!$A$1:$J$2336,10,FALSE)</f>
        <v>DIABETES</v>
      </c>
      <c r="L359" t="str">
        <f>VLOOKUP(A359,'Hospitalisation Details'!$A$2:$M$2344,4,FALSE)</f>
        <v>22-11-1960</v>
      </c>
      <c r="M359">
        <f>VLOOKUP(A359,'Hospitalisation Details'!$A$2:$M$2344,10,FALSE)</f>
        <v>28101.33</v>
      </c>
      <c r="N359" t="str">
        <f>VLOOKUP(A359,'Hospitalisation Details'!$A$2:$M$2344,11,FALSE)</f>
        <v>tier - 1</v>
      </c>
      <c r="O359" t="str">
        <f>VLOOKUP(A359,'Hospitalisation Details'!$A$2:$M$2344,12,FALSE)</f>
        <v>tier - 2</v>
      </c>
      <c r="P359" t="str">
        <f>VLOOKUP(A359,'Hospitalisation Details'!$A$2:$M$2344,13,FALSE)</f>
        <v>R1019</v>
      </c>
      <c r="Q359" s="11">
        <f>VLOOKUP(A359,'Hospitalisation Details'!$A$2:$M$2344,8,FALSE)</f>
        <v>62</v>
      </c>
    </row>
    <row r="360" spans="1:17" ht="15.75" x14ac:dyDescent="0.25">
      <c r="A360" s="1" t="s">
        <v>2012</v>
      </c>
      <c r="B360" t="str">
        <f>VLOOKUP(A360,'Customer Names'!$A$1:$B$2336,2,FALSE)</f>
        <v>Buenting</v>
      </c>
      <c r="C360" s="11">
        <f>VLOOKUP(A360,'Medical Examinations'!$A$1:$B$2336,2,FALSE)</f>
        <v>18.45</v>
      </c>
      <c r="D360" s="11">
        <f>VLOOKUP(A360,'Medical Examinations'!$A$1:$C$2336,3,FALSE)</f>
        <v>5.07</v>
      </c>
      <c r="E360" s="11" t="str">
        <f>VLOOKUP(A360,'Medical Examinations'!$A$1:$J$2336,4,FALSE)</f>
        <v>Yes</v>
      </c>
      <c r="F360" s="11" t="str">
        <f>VLOOKUP(A360,'Medical Examinations'!$A$1:$J$2336,5,FALSE)</f>
        <v>No</v>
      </c>
      <c r="G360" s="11" t="str">
        <f>VLOOKUP(A360,'Medical Examinations'!$A$1:$J$2336,6,FALSE)</f>
        <v>No</v>
      </c>
      <c r="H360" s="11">
        <f>VLOOKUP(A360,'Medical Examinations'!$A$1:$J$2336,7,FALSE)</f>
        <v>0</v>
      </c>
      <c r="I360" s="11" t="str">
        <f>VLOOKUP(A360,'Medical Examinations'!$A$1:$J$2336,8,FALSE)</f>
        <v>Yes</v>
      </c>
      <c r="J360" s="11" t="str">
        <f>VLOOKUP(A360,'Medical Examinations'!$A$1:$J$2336,9,FALSE)</f>
        <v>NORMALWEIGHT</v>
      </c>
      <c r="K360" s="11" t="str">
        <f>VLOOKUP(A360,'Medical Examinations'!$A$1:$J$2336,10,FALSE)</f>
        <v>NORMAL</v>
      </c>
      <c r="L360" t="str">
        <f>VLOOKUP(A360,'Hospitalisation Details'!$A$2:$M$2344,4,FALSE)</f>
        <v>29-11-1985</v>
      </c>
      <c r="M360">
        <f>VLOOKUP(A360,'Hospitalisation Details'!$A$2:$M$2344,10,FALSE)</f>
        <v>28006.94</v>
      </c>
      <c r="N360" t="str">
        <f>VLOOKUP(A360,'Hospitalisation Details'!$A$2:$M$2344,11,FALSE)</f>
        <v>tier - 1</v>
      </c>
      <c r="O360" t="str">
        <f>VLOOKUP(A360,'Hospitalisation Details'!$A$2:$M$2344,12,FALSE)</f>
        <v>tier - 2</v>
      </c>
      <c r="P360" t="str">
        <f>VLOOKUP(A360,'Hospitalisation Details'!$A$2:$M$2344,13,FALSE)</f>
        <v>R1011</v>
      </c>
      <c r="Q360" s="11">
        <f>VLOOKUP(A360,'Hospitalisation Details'!$A$2:$M$2344,8,FALSE)</f>
        <v>37</v>
      </c>
    </row>
    <row r="361" spans="1:17" ht="15.75" x14ac:dyDescent="0.25">
      <c r="A361" s="1" t="s">
        <v>2011</v>
      </c>
      <c r="B361" t="str">
        <f>VLOOKUP(A361,'Customer Names'!$A$1:$B$2336,2,FALSE)</f>
        <v>Evans</v>
      </c>
      <c r="C361" s="11">
        <f>VLOOKUP(A361,'Medical Examinations'!$A$1:$B$2336,2,FALSE)</f>
        <v>33.18</v>
      </c>
      <c r="D361" s="11">
        <f>VLOOKUP(A361,'Medical Examinations'!$A$1:$C$2336,3,FALSE)</f>
        <v>4.79</v>
      </c>
      <c r="E361" s="11" t="str">
        <f>VLOOKUP(A361,'Medical Examinations'!$A$1:$J$2336,4,FALSE)</f>
        <v>No</v>
      </c>
      <c r="F361" s="11" t="str">
        <f>VLOOKUP(A361,'Medical Examinations'!$A$1:$J$2336,5,FALSE)</f>
        <v>No</v>
      </c>
      <c r="G361" s="11" t="str">
        <f>VLOOKUP(A361,'Medical Examinations'!$A$1:$J$2336,6,FALSE)</f>
        <v>No</v>
      </c>
      <c r="H361" s="11">
        <f>VLOOKUP(A361,'Medical Examinations'!$A$1:$J$2336,7,FALSE)</f>
        <v>0</v>
      </c>
      <c r="I361" s="11" t="str">
        <f>VLOOKUP(A361,'Medical Examinations'!$A$1:$J$2336,8,FALSE)</f>
        <v>Yes</v>
      </c>
      <c r="J361" s="11" t="str">
        <f>VLOOKUP(A361,'Medical Examinations'!$A$1:$J$2336,9,FALSE)</f>
        <v>OBESITY</v>
      </c>
      <c r="K361" s="11" t="str">
        <f>VLOOKUP(A361,'Medical Examinations'!$A$1:$J$2336,10,FALSE)</f>
        <v>NORMAL</v>
      </c>
      <c r="L361" t="str">
        <f>VLOOKUP(A361,'Hospitalisation Details'!$A$2:$M$2344,4,FALSE)</f>
        <v>21-12-1999</v>
      </c>
      <c r="M361">
        <f>VLOOKUP(A361,'Hospitalisation Details'!$A$2:$M$2344,10,FALSE)</f>
        <v>27980.77</v>
      </c>
      <c r="N361" t="str">
        <f>VLOOKUP(A361,'Hospitalisation Details'!$A$2:$M$2344,11,FALSE)</f>
        <v>tier - 1</v>
      </c>
      <c r="O361" t="str">
        <f>VLOOKUP(A361,'Hospitalisation Details'!$A$2:$M$2344,12,FALSE)</f>
        <v>tier - 1</v>
      </c>
      <c r="P361" t="str">
        <f>VLOOKUP(A361,'Hospitalisation Details'!$A$2:$M$2344,13,FALSE)</f>
        <v>R1011</v>
      </c>
      <c r="Q361" s="11">
        <f>VLOOKUP(A361,'Hospitalisation Details'!$A$2:$M$2344,8,FALSE)</f>
        <v>23</v>
      </c>
    </row>
    <row r="362" spans="1:17" ht="15.75" x14ac:dyDescent="0.25">
      <c r="A362" s="1" t="s">
        <v>2010</v>
      </c>
      <c r="B362" t="str">
        <f>VLOOKUP(A362,'Customer Names'!$A$1:$B$2336,2,FALSE)</f>
        <v>Arcand</v>
      </c>
      <c r="C362" s="11">
        <f>VLOOKUP(A362,'Medical Examinations'!$A$1:$B$2336,2,FALSE)</f>
        <v>36.1</v>
      </c>
      <c r="D362" s="11">
        <f>VLOOKUP(A362,'Medical Examinations'!$A$1:$C$2336,3,FALSE)</f>
        <v>11.39</v>
      </c>
      <c r="E362" s="11" t="str">
        <f>VLOOKUP(A362,'Medical Examinations'!$A$1:$J$2336,4,FALSE)</f>
        <v>Yes</v>
      </c>
      <c r="F362" s="11" t="str">
        <f>VLOOKUP(A362,'Medical Examinations'!$A$1:$J$2336,5,FALSE)</f>
        <v>No</v>
      </c>
      <c r="G362" s="11" t="str">
        <f>VLOOKUP(A362,'Medical Examinations'!$A$1:$J$2336,6,FALSE)</f>
        <v>No</v>
      </c>
      <c r="H362" s="11">
        <f>VLOOKUP(A362,'Medical Examinations'!$A$1:$J$2336,7,FALSE)</f>
        <v>2</v>
      </c>
      <c r="I362" s="11" t="str">
        <f>VLOOKUP(A362,'Medical Examinations'!$A$1:$J$2336,8,FALSE)</f>
        <v>No</v>
      </c>
      <c r="J362" s="11" t="str">
        <f>VLOOKUP(A362,'Medical Examinations'!$A$1:$J$2336,9,FALSE)</f>
        <v>OBESITY</v>
      </c>
      <c r="K362" s="11" t="str">
        <f>VLOOKUP(A362,'Medical Examinations'!$A$1:$J$2336,10,FALSE)</f>
        <v>DIABETES</v>
      </c>
      <c r="L362" t="str">
        <f>VLOOKUP(A362,'Hospitalisation Details'!$A$2:$M$2344,4,FALSE)</f>
        <v>28-7-1961</v>
      </c>
      <c r="M362">
        <f>VLOOKUP(A362,'Hospitalisation Details'!$A$2:$M$2344,10,FALSE)</f>
        <v>27941.29</v>
      </c>
      <c r="N362" t="str">
        <f>VLOOKUP(A362,'Hospitalisation Details'!$A$2:$M$2344,11,FALSE)</f>
        <v>tier - 1</v>
      </c>
      <c r="O362" t="str">
        <f>VLOOKUP(A362,'Hospitalisation Details'!$A$2:$M$2344,12,FALSE)</f>
        <v>tier - 3</v>
      </c>
      <c r="P362" t="str">
        <f>VLOOKUP(A362,'Hospitalisation Details'!$A$2:$M$2344,13,FALSE)</f>
        <v>R1011</v>
      </c>
      <c r="Q362" s="11">
        <f>VLOOKUP(A362,'Hospitalisation Details'!$A$2:$M$2344,8,FALSE)</f>
        <v>61</v>
      </c>
    </row>
    <row r="363" spans="1:17" ht="15.75" x14ac:dyDescent="0.25">
      <c r="A363" s="1" t="s">
        <v>2009</v>
      </c>
      <c r="B363" t="str">
        <f>VLOOKUP(A363,'Customer Names'!$A$1:$B$2336,2,FALSE)</f>
        <v>Kesack</v>
      </c>
      <c r="C363" s="11">
        <f>VLOOKUP(A363,'Medical Examinations'!$A$1:$B$2336,2,FALSE)</f>
        <v>22.77</v>
      </c>
      <c r="D363" s="11">
        <f>VLOOKUP(A363,'Medical Examinations'!$A$1:$C$2336,3,FALSE)</f>
        <v>6</v>
      </c>
      <c r="E363" s="11" t="str">
        <f>VLOOKUP(A363,'Medical Examinations'!$A$1:$J$2336,4,FALSE)</f>
        <v>No</v>
      </c>
      <c r="F363" s="11" t="str">
        <f>VLOOKUP(A363,'Medical Examinations'!$A$1:$J$2336,5,FALSE)</f>
        <v>No</v>
      </c>
      <c r="G363" s="11" t="str">
        <f>VLOOKUP(A363,'Medical Examinations'!$A$1:$J$2336,6,FALSE)</f>
        <v>No</v>
      </c>
      <c r="H363" s="11">
        <f>VLOOKUP(A363,'Medical Examinations'!$A$1:$J$2336,7,FALSE)</f>
        <v>0</v>
      </c>
      <c r="I363" s="11" t="str">
        <f>VLOOKUP(A363,'Medical Examinations'!$A$1:$J$2336,8,FALSE)</f>
        <v>Yes</v>
      </c>
      <c r="J363" s="11" t="str">
        <f>VLOOKUP(A363,'Medical Examinations'!$A$1:$J$2336,9,FALSE)</f>
        <v>NORMALWEIGHT</v>
      </c>
      <c r="K363" s="11" t="str">
        <f>VLOOKUP(A363,'Medical Examinations'!$A$1:$J$2336,10,FALSE)</f>
        <v>PREDIABETES</v>
      </c>
      <c r="L363" t="str">
        <f>VLOOKUP(A363,'Hospitalisation Details'!$A$2:$M$2344,4,FALSE)</f>
        <v>4-6-1991</v>
      </c>
      <c r="M363">
        <f>VLOOKUP(A363,'Hospitalisation Details'!$A$2:$M$2344,10,FALSE)</f>
        <v>27931.11</v>
      </c>
      <c r="N363" t="str">
        <f>VLOOKUP(A363,'Hospitalisation Details'!$A$2:$M$2344,11,FALSE)</f>
        <v>tier - 1</v>
      </c>
      <c r="O363" t="str">
        <f>VLOOKUP(A363,'Hospitalisation Details'!$A$2:$M$2344,12,FALSE)</f>
        <v>tier - 3</v>
      </c>
      <c r="P363" t="str">
        <f>VLOOKUP(A363,'Hospitalisation Details'!$A$2:$M$2344,13,FALSE)</f>
        <v>R1011</v>
      </c>
      <c r="Q363" s="11">
        <f>VLOOKUP(A363,'Hospitalisation Details'!$A$2:$M$2344,8,FALSE)</f>
        <v>32</v>
      </c>
    </row>
    <row r="364" spans="1:17" ht="15.75" x14ac:dyDescent="0.25">
      <c r="A364" s="1" t="s">
        <v>2008</v>
      </c>
      <c r="B364" t="str">
        <f>VLOOKUP(A364,'Customer Names'!$A$1:$B$2336,2,FALSE)</f>
        <v>Post</v>
      </c>
      <c r="C364" s="11">
        <f>VLOOKUP(A364,'Medical Examinations'!$A$1:$B$2336,2,FALSE)</f>
        <v>21.24</v>
      </c>
      <c r="D364" s="11">
        <f>VLOOKUP(A364,'Medical Examinations'!$A$1:$C$2336,3,FALSE)</f>
        <v>5.13</v>
      </c>
      <c r="E364" s="11" t="str">
        <f>VLOOKUP(A364,'Medical Examinations'!$A$1:$J$2336,4,FALSE)</f>
        <v>No</v>
      </c>
      <c r="F364" s="11" t="str">
        <f>VLOOKUP(A364,'Medical Examinations'!$A$1:$J$2336,5,FALSE)</f>
        <v>No</v>
      </c>
      <c r="G364" s="11" t="str">
        <f>VLOOKUP(A364,'Medical Examinations'!$A$1:$J$2336,6,FALSE)</f>
        <v>No</v>
      </c>
      <c r="H364" s="11">
        <f>VLOOKUP(A364,'Medical Examinations'!$A$1:$J$2336,7,FALSE)</f>
        <v>0</v>
      </c>
      <c r="I364" s="11" t="str">
        <f>VLOOKUP(A364,'Medical Examinations'!$A$1:$J$2336,8,FALSE)</f>
        <v>Yes</v>
      </c>
      <c r="J364" s="11" t="str">
        <f>VLOOKUP(A364,'Medical Examinations'!$A$1:$J$2336,9,FALSE)</f>
        <v>NORMALWEIGHT</v>
      </c>
      <c r="K364" s="11" t="str">
        <f>VLOOKUP(A364,'Medical Examinations'!$A$1:$J$2336,10,FALSE)</f>
        <v>NORMAL</v>
      </c>
      <c r="L364" t="str">
        <f>VLOOKUP(A364,'Hospitalisation Details'!$A$2:$M$2344,4,FALSE)</f>
        <v>21-11-1989</v>
      </c>
      <c r="M364">
        <f>VLOOKUP(A364,'Hospitalisation Details'!$A$2:$M$2344,10,FALSE)</f>
        <v>27925.86</v>
      </c>
      <c r="N364" t="str">
        <f>VLOOKUP(A364,'Hospitalisation Details'!$A$2:$M$2344,11,FALSE)</f>
        <v>tier - 1</v>
      </c>
      <c r="O364" t="str">
        <f>VLOOKUP(A364,'Hospitalisation Details'!$A$2:$M$2344,12,FALSE)</f>
        <v>tier - 2</v>
      </c>
      <c r="P364" t="str">
        <f>VLOOKUP(A364,'Hospitalisation Details'!$A$2:$M$2344,13,FALSE)</f>
        <v>R1011</v>
      </c>
      <c r="Q364" s="11">
        <f>VLOOKUP(A364,'Hospitalisation Details'!$A$2:$M$2344,8,FALSE)</f>
        <v>33</v>
      </c>
    </row>
    <row r="365" spans="1:17" ht="15.75" x14ac:dyDescent="0.25">
      <c r="A365" s="1" t="s">
        <v>2007</v>
      </c>
      <c r="B365" t="str">
        <f>VLOOKUP(A365,'Customer Names'!$A$1:$B$2336,2,FALSE)</f>
        <v>Dunne</v>
      </c>
      <c r="C365" s="11">
        <f>VLOOKUP(A365,'Medical Examinations'!$A$1:$B$2336,2,FALSE)</f>
        <v>17.600000000000001</v>
      </c>
      <c r="D365" s="11">
        <f>VLOOKUP(A365,'Medical Examinations'!$A$1:$C$2336,3,FALSE)</f>
        <v>5.26</v>
      </c>
      <c r="E365" s="11" t="str">
        <f>VLOOKUP(A365,'Medical Examinations'!$A$1:$J$2336,4,FALSE)</f>
        <v>Yes</v>
      </c>
      <c r="F365" s="11" t="str">
        <f>VLOOKUP(A365,'Medical Examinations'!$A$1:$J$2336,5,FALSE)</f>
        <v>No</v>
      </c>
      <c r="G365" s="11" t="str">
        <f>VLOOKUP(A365,'Medical Examinations'!$A$1:$J$2336,6,FALSE)</f>
        <v>No</v>
      </c>
      <c r="H365" s="11">
        <f>VLOOKUP(A365,'Medical Examinations'!$A$1:$J$2336,7,FALSE)</f>
        <v>0</v>
      </c>
      <c r="I365" s="11" t="str">
        <f>VLOOKUP(A365,'Medical Examinations'!$A$1:$J$2336,8,FALSE)</f>
        <v>Yes</v>
      </c>
      <c r="J365" s="11" t="str">
        <f>VLOOKUP(A365,'Medical Examinations'!$A$1:$J$2336,9,FALSE)</f>
        <v>UNDERWEIGHT</v>
      </c>
      <c r="K365" s="11" t="str">
        <f>VLOOKUP(A365,'Medical Examinations'!$A$1:$J$2336,10,FALSE)</f>
        <v>NORMAL</v>
      </c>
      <c r="L365" t="str">
        <f>VLOOKUP(A365,'Hospitalisation Details'!$A$2:$M$2344,4,FALSE)</f>
        <v>4-12-1985</v>
      </c>
      <c r="M365">
        <f>VLOOKUP(A365,'Hospitalisation Details'!$A$2:$M$2344,10,FALSE)</f>
        <v>27849.94</v>
      </c>
      <c r="N365" t="str">
        <f>VLOOKUP(A365,'Hospitalisation Details'!$A$2:$M$2344,11,FALSE)</f>
        <v>tier - 1</v>
      </c>
      <c r="O365" t="str">
        <f>VLOOKUP(A365,'Hospitalisation Details'!$A$2:$M$2344,12,FALSE)</f>
        <v>tier - 1</v>
      </c>
      <c r="P365" t="str">
        <f>VLOOKUP(A365,'Hospitalisation Details'!$A$2:$M$2344,13,FALSE)</f>
        <v>R1011</v>
      </c>
      <c r="Q365" s="11">
        <f>VLOOKUP(A365,'Hospitalisation Details'!$A$2:$M$2344,8,FALSE)</f>
        <v>37</v>
      </c>
    </row>
    <row r="366" spans="1:17" ht="15.75" x14ac:dyDescent="0.25">
      <c r="A366" s="1" t="s">
        <v>2006</v>
      </c>
      <c r="B366" t="str">
        <f>VLOOKUP(A366,'Customer Names'!$A$1:$B$2336,2,FALSE)</f>
        <v>Kilel</v>
      </c>
      <c r="C366" s="11">
        <f>VLOOKUP(A366,'Medical Examinations'!$A$1:$B$2336,2,FALSE)</f>
        <v>26.29</v>
      </c>
      <c r="D366" s="11">
        <f>VLOOKUP(A366,'Medical Examinations'!$A$1:$C$2336,3,FALSE)</f>
        <v>6.84</v>
      </c>
      <c r="E366" s="11" t="str">
        <f>VLOOKUP(A366,'Medical Examinations'!$A$1:$J$2336,4,FALSE)</f>
        <v>No</v>
      </c>
      <c r="F366" s="11" t="str">
        <f>VLOOKUP(A366,'Medical Examinations'!$A$1:$J$2336,5,FALSE)</f>
        <v>No</v>
      </c>
      <c r="G366" s="11" t="str">
        <f>VLOOKUP(A366,'Medical Examinations'!$A$1:$J$2336,6,FALSE)</f>
        <v>No</v>
      </c>
      <c r="H366" s="11">
        <f>VLOOKUP(A366,'Medical Examinations'!$A$1:$J$2336,7,FALSE)</f>
        <v>0</v>
      </c>
      <c r="I366" s="11" t="str">
        <f>VLOOKUP(A366,'Medical Examinations'!$A$1:$J$2336,8,FALSE)</f>
        <v>Yes</v>
      </c>
      <c r="J366" s="11" t="str">
        <f>VLOOKUP(A366,'Medical Examinations'!$A$1:$J$2336,9,FALSE)</f>
        <v>OVERWEIGHT</v>
      </c>
      <c r="K366" s="11" t="str">
        <f>VLOOKUP(A366,'Medical Examinations'!$A$1:$J$2336,10,FALSE)</f>
        <v>DIABETES</v>
      </c>
      <c r="L366" t="str">
        <f>VLOOKUP(A366,'Hospitalisation Details'!$A$2:$M$2344,4,FALSE)</f>
        <v>6-7-1960</v>
      </c>
      <c r="M366">
        <f>VLOOKUP(A366,'Hospitalisation Details'!$A$2:$M$2344,10,FALSE)</f>
        <v>27808.73</v>
      </c>
      <c r="N366" t="str">
        <f>VLOOKUP(A366,'Hospitalisation Details'!$A$2:$M$2344,11,FALSE)</f>
        <v>tier - 1</v>
      </c>
      <c r="O366" t="str">
        <f>VLOOKUP(A366,'Hospitalisation Details'!$A$2:$M$2344,12,FALSE)</f>
        <v>tier - 1</v>
      </c>
      <c r="P366" t="str">
        <f>VLOOKUP(A366,'Hospitalisation Details'!$A$2:$M$2344,13,FALSE)</f>
        <v>R1013</v>
      </c>
      <c r="Q366" s="11">
        <f>VLOOKUP(A366,'Hospitalisation Details'!$A$2:$M$2344,8,FALSE)</f>
        <v>62</v>
      </c>
    </row>
    <row r="367" spans="1:17" ht="15.75" x14ac:dyDescent="0.25">
      <c r="A367" s="1" t="s">
        <v>2005</v>
      </c>
      <c r="B367" t="str">
        <f>VLOOKUP(A367,'Customer Names'!$A$1:$B$2336,2,FALSE)</f>
        <v>Nicholson</v>
      </c>
      <c r="C367" s="11">
        <f>VLOOKUP(A367,'Medical Examinations'!$A$1:$B$2336,2,FALSE)</f>
        <v>35.31</v>
      </c>
      <c r="D367" s="11">
        <f>VLOOKUP(A367,'Medical Examinations'!$A$1:$C$2336,3,FALSE)</f>
        <v>9.0399999999999991</v>
      </c>
      <c r="E367" s="11" t="str">
        <f>VLOOKUP(A367,'Medical Examinations'!$A$1:$J$2336,4,FALSE)</f>
        <v>No</v>
      </c>
      <c r="F367" s="11" t="str">
        <f>VLOOKUP(A367,'Medical Examinations'!$A$1:$J$2336,5,FALSE)</f>
        <v>No</v>
      </c>
      <c r="G367" s="11" t="str">
        <f>VLOOKUP(A367,'Medical Examinations'!$A$1:$J$2336,6,FALSE)</f>
        <v>No</v>
      </c>
      <c r="H367" s="11">
        <f>VLOOKUP(A367,'Medical Examinations'!$A$1:$J$2336,7,FALSE)</f>
        <v>0</v>
      </c>
      <c r="I367" s="11" t="str">
        <f>VLOOKUP(A367,'Medical Examinations'!$A$1:$J$2336,8,FALSE)</f>
        <v>No</v>
      </c>
      <c r="J367" s="11" t="str">
        <f>VLOOKUP(A367,'Medical Examinations'!$A$1:$J$2336,9,FALSE)</f>
        <v>OBESITY</v>
      </c>
      <c r="K367" s="11" t="str">
        <f>VLOOKUP(A367,'Medical Examinations'!$A$1:$J$2336,10,FALSE)</f>
        <v>DIABETES</v>
      </c>
      <c r="L367" t="str">
        <f>VLOOKUP(A367,'Hospitalisation Details'!$A$2:$M$2344,4,FALSE)</f>
        <v>6-12-2002</v>
      </c>
      <c r="M367">
        <f>VLOOKUP(A367,'Hospitalisation Details'!$A$2:$M$2344,10,FALSE)</f>
        <v>27724.29</v>
      </c>
      <c r="N367" t="str">
        <f>VLOOKUP(A367,'Hospitalisation Details'!$A$2:$M$2344,11,FALSE)</f>
        <v>tier - 1</v>
      </c>
      <c r="O367" t="str">
        <f>VLOOKUP(A367,'Hospitalisation Details'!$A$2:$M$2344,12,FALSE)</f>
        <v>tier - 3</v>
      </c>
      <c r="P367" t="str">
        <f>VLOOKUP(A367,'Hospitalisation Details'!$A$2:$M$2344,13,FALSE)</f>
        <v>R1013</v>
      </c>
      <c r="Q367" s="11">
        <f>VLOOKUP(A367,'Hospitalisation Details'!$A$2:$M$2344,8,FALSE)</f>
        <v>20</v>
      </c>
    </row>
    <row r="368" spans="1:17" ht="15.75" x14ac:dyDescent="0.25">
      <c r="A368" s="1" t="s">
        <v>2004</v>
      </c>
      <c r="B368" t="str">
        <f>VLOOKUP(A368,'Customer Names'!$A$1:$B$2336,2,FALSE)</f>
        <v>Susmann</v>
      </c>
      <c r="C368" s="11">
        <f>VLOOKUP(A368,'Medical Examinations'!$A$1:$B$2336,2,FALSE)</f>
        <v>27.04</v>
      </c>
      <c r="D368" s="11">
        <f>VLOOKUP(A368,'Medical Examinations'!$A$1:$C$2336,3,FALSE)</f>
        <v>4.0999999999999996</v>
      </c>
      <c r="E368" s="11" t="str">
        <f>VLOOKUP(A368,'Medical Examinations'!$A$1:$J$2336,4,FALSE)</f>
        <v>No</v>
      </c>
      <c r="F368" s="11" t="str">
        <f>VLOOKUP(A368,'Medical Examinations'!$A$1:$J$2336,5,FALSE)</f>
        <v>No</v>
      </c>
      <c r="G368" s="11" t="str">
        <f>VLOOKUP(A368,'Medical Examinations'!$A$1:$J$2336,6,FALSE)</f>
        <v>No</v>
      </c>
      <c r="H368" s="11">
        <f>VLOOKUP(A368,'Medical Examinations'!$A$1:$J$2336,7,FALSE)</f>
        <v>1</v>
      </c>
      <c r="I368" s="11" t="str">
        <f>VLOOKUP(A368,'Medical Examinations'!$A$1:$J$2336,8,FALSE)</f>
        <v>Yes</v>
      </c>
      <c r="J368" s="11" t="str">
        <f>VLOOKUP(A368,'Medical Examinations'!$A$1:$J$2336,9,FALSE)</f>
        <v>OVERWEIGHT</v>
      </c>
      <c r="K368" s="11" t="str">
        <f>VLOOKUP(A368,'Medical Examinations'!$A$1:$J$2336,10,FALSE)</f>
        <v>NORMAL</v>
      </c>
      <c r="L368" t="str">
        <f>VLOOKUP(A368,'Hospitalisation Details'!$A$2:$M$2344,4,FALSE)</f>
        <v>3-7-1992</v>
      </c>
      <c r="M368">
        <f>VLOOKUP(A368,'Hospitalisation Details'!$A$2:$M$2344,10,FALSE)</f>
        <v>27696.11</v>
      </c>
      <c r="N368" t="str">
        <f>VLOOKUP(A368,'Hospitalisation Details'!$A$2:$M$2344,11,FALSE)</f>
        <v>tier - 1</v>
      </c>
      <c r="O368" t="str">
        <f>VLOOKUP(A368,'Hospitalisation Details'!$A$2:$M$2344,12,FALSE)</f>
        <v>tier - 2</v>
      </c>
      <c r="P368" t="str">
        <f>VLOOKUP(A368,'Hospitalisation Details'!$A$2:$M$2344,13,FALSE)</f>
        <v>R1011</v>
      </c>
      <c r="Q368" s="11">
        <f>VLOOKUP(A368,'Hospitalisation Details'!$A$2:$M$2344,8,FALSE)</f>
        <v>30</v>
      </c>
    </row>
    <row r="369" spans="1:17" ht="15.75" x14ac:dyDescent="0.25">
      <c r="A369" s="1" t="s">
        <v>2003</v>
      </c>
      <c r="B369" t="str">
        <f>VLOOKUP(A369,'Customer Names'!$A$1:$B$2336,2,FALSE)</f>
        <v>Harsh</v>
      </c>
      <c r="C369" s="11">
        <f>VLOOKUP(A369,'Medical Examinations'!$A$1:$B$2336,2,FALSE)</f>
        <v>30.23</v>
      </c>
      <c r="D369" s="11">
        <f>VLOOKUP(A369,'Medical Examinations'!$A$1:$C$2336,3,FALSE)</f>
        <v>4.2300000000000004</v>
      </c>
      <c r="E369" s="11" t="str">
        <f>VLOOKUP(A369,'Medical Examinations'!$A$1:$J$2336,4,FALSE)</f>
        <v>Yes</v>
      </c>
      <c r="F369" s="11" t="str">
        <f>VLOOKUP(A369,'Medical Examinations'!$A$1:$J$2336,5,FALSE)</f>
        <v>No</v>
      </c>
      <c r="G369" s="11" t="str">
        <f>VLOOKUP(A369,'Medical Examinations'!$A$1:$J$2336,6,FALSE)</f>
        <v>Yes</v>
      </c>
      <c r="H369" s="11">
        <f>VLOOKUP(A369,'Medical Examinations'!$A$1:$J$2336,7,FALSE)</f>
        <v>1</v>
      </c>
      <c r="I369" s="11" t="str">
        <f>VLOOKUP(A369,'Medical Examinations'!$A$1:$J$2336,8,FALSE)</f>
        <v>Yes</v>
      </c>
      <c r="J369" s="11" t="str">
        <f>VLOOKUP(A369,'Medical Examinations'!$A$1:$J$2336,9,FALSE)</f>
        <v>OBESITY</v>
      </c>
      <c r="K369" s="11" t="str">
        <f>VLOOKUP(A369,'Medical Examinations'!$A$1:$J$2336,10,FALSE)</f>
        <v>NORMAL</v>
      </c>
      <c r="L369" t="str">
        <f>VLOOKUP(A369,'Hospitalisation Details'!$A$2:$M$2344,4,FALSE)</f>
        <v>7-10-1997</v>
      </c>
      <c r="M369">
        <f>VLOOKUP(A369,'Hospitalisation Details'!$A$2:$M$2344,10,FALSE)</f>
        <v>27625.17</v>
      </c>
      <c r="N369" t="str">
        <f>VLOOKUP(A369,'Hospitalisation Details'!$A$2:$M$2344,11,FALSE)</f>
        <v>tier - 1</v>
      </c>
      <c r="O369" t="str">
        <f>VLOOKUP(A369,'Hospitalisation Details'!$A$2:$M$2344,12,FALSE)</f>
        <v>tier - 1</v>
      </c>
      <c r="P369" t="str">
        <f>VLOOKUP(A369,'Hospitalisation Details'!$A$2:$M$2344,13,FALSE)</f>
        <v>R1011</v>
      </c>
      <c r="Q369" s="11">
        <f>VLOOKUP(A369,'Hospitalisation Details'!$A$2:$M$2344,8,FALSE)</f>
        <v>25</v>
      </c>
    </row>
    <row r="370" spans="1:17" ht="15.75" x14ac:dyDescent="0.25">
      <c r="A370" s="1" t="s">
        <v>2002</v>
      </c>
      <c r="B370" t="str">
        <f>VLOOKUP(A370,'Customer Names'!$A$1:$B$2336,2,FALSE)</f>
        <v>Pocasangre</v>
      </c>
      <c r="C370" s="11">
        <f>VLOOKUP(A370,'Medical Examinations'!$A$1:$B$2336,2,FALSE)</f>
        <v>30.6</v>
      </c>
      <c r="D370" s="11">
        <f>VLOOKUP(A370,'Medical Examinations'!$A$1:$C$2336,3,FALSE)</f>
        <v>6.48</v>
      </c>
      <c r="E370" s="11" t="str">
        <f>VLOOKUP(A370,'Medical Examinations'!$A$1:$J$2336,4,FALSE)</f>
        <v>Yes</v>
      </c>
      <c r="F370" s="11" t="str">
        <f>VLOOKUP(A370,'Medical Examinations'!$A$1:$J$2336,5,FALSE)</f>
        <v>No</v>
      </c>
      <c r="G370" s="11" t="str">
        <f>VLOOKUP(A370,'Medical Examinations'!$A$1:$J$2336,6,FALSE)</f>
        <v>Yes</v>
      </c>
      <c r="H370" s="11">
        <f>VLOOKUP(A370,'Medical Examinations'!$A$1:$J$2336,7,FALSE)</f>
        <v>1</v>
      </c>
      <c r="I370" s="11" t="str">
        <f>VLOOKUP(A370,'Medical Examinations'!$A$1:$J$2336,8,FALSE)</f>
        <v>Yes</v>
      </c>
      <c r="J370" s="11" t="str">
        <f>VLOOKUP(A370,'Medical Examinations'!$A$1:$J$2336,9,FALSE)</f>
        <v>OBESITY</v>
      </c>
      <c r="K370" s="11" t="str">
        <f>VLOOKUP(A370,'Medical Examinations'!$A$1:$J$2336,10,FALSE)</f>
        <v>PREDIABETES</v>
      </c>
      <c r="L370" t="str">
        <f>VLOOKUP(A370,'Hospitalisation Details'!$A$2:$M$2344,4,FALSE)</f>
        <v>9-9-1997</v>
      </c>
      <c r="M370">
        <f>VLOOKUP(A370,'Hospitalisation Details'!$A$2:$M$2344,10,FALSE)</f>
        <v>27619.360000000001</v>
      </c>
      <c r="N370" t="str">
        <f>VLOOKUP(A370,'Hospitalisation Details'!$A$2:$M$2344,11,FALSE)</f>
        <v>tier - 2</v>
      </c>
      <c r="O370" t="str">
        <f>VLOOKUP(A370,'Hospitalisation Details'!$A$2:$M$2344,12,FALSE)</f>
        <v>tier - 3</v>
      </c>
      <c r="P370" t="str">
        <f>VLOOKUP(A370,'Hospitalisation Details'!$A$2:$M$2344,13,FALSE)</f>
        <v>R1011</v>
      </c>
      <c r="Q370" s="11">
        <f>VLOOKUP(A370,'Hospitalisation Details'!$A$2:$M$2344,8,FALSE)</f>
        <v>25</v>
      </c>
    </row>
    <row r="371" spans="1:17" ht="15.75" x14ac:dyDescent="0.25">
      <c r="A371" s="1" t="s">
        <v>2001</v>
      </c>
      <c r="B371" t="str">
        <f>VLOOKUP(A371,'Customer Names'!$A$1:$B$2336,2,FALSE)</f>
        <v>Martinez Lopez</v>
      </c>
      <c r="C371" s="11">
        <f>VLOOKUP(A371,'Medical Examinations'!$A$1:$B$2336,2,FALSE)</f>
        <v>26.8</v>
      </c>
      <c r="D371" s="11">
        <f>VLOOKUP(A371,'Medical Examinations'!$A$1:$C$2336,3,FALSE)</f>
        <v>5.53</v>
      </c>
      <c r="E371" s="11" t="str">
        <f>VLOOKUP(A371,'Medical Examinations'!$A$1:$J$2336,4,FALSE)</f>
        <v>No</v>
      </c>
      <c r="F371" s="11" t="str">
        <f>VLOOKUP(A371,'Medical Examinations'!$A$1:$J$2336,5,FALSE)</f>
        <v>No</v>
      </c>
      <c r="G371" s="11" t="str">
        <f>VLOOKUP(A371,'Medical Examinations'!$A$1:$J$2336,6,FALSE)</f>
        <v>No</v>
      </c>
      <c r="H371" s="11">
        <f>VLOOKUP(A371,'Medical Examinations'!$A$1:$J$2336,7,FALSE)</f>
        <v>1</v>
      </c>
      <c r="I371" s="11" t="str">
        <f>VLOOKUP(A371,'Medical Examinations'!$A$1:$J$2336,8,FALSE)</f>
        <v>Yes</v>
      </c>
      <c r="J371" s="11" t="str">
        <f>VLOOKUP(A371,'Medical Examinations'!$A$1:$J$2336,9,FALSE)</f>
        <v>OVERWEIGHT</v>
      </c>
      <c r="K371" s="11" t="str">
        <f>VLOOKUP(A371,'Medical Examinations'!$A$1:$J$2336,10,FALSE)</f>
        <v>NORMAL</v>
      </c>
      <c r="L371" t="str">
        <f>VLOOKUP(A371,'Hospitalisation Details'!$A$2:$M$2344,4,FALSE)</f>
        <v>11-6-1992</v>
      </c>
      <c r="M371">
        <f>VLOOKUP(A371,'Hospitalisation Details'!$A$2:$M$2344,10,FALSE)</f>
        <v>27614.71</v>
      </c>
      <c r="N371" t="str">
        <f>VLOOKUP(A371,'Hospitalisation Details'!$A$2:$M$2344,11,FALSE)</f>
        <v>tier - 2</v>
      </c>
      <c r="O371" t="str">
        <f>VLOOKUP(A371,'Hospitalisation Details'!$A$2:$M$2344,12,FALSE)</f>
        <v>tier - 3</v>
      </c>
      <c r="P371" t="str">
        <f>VLOOKUP(A371,'Hospitalisation Details'!$A$2:$M$2344,13,FALSE)</f>
        <v>R1011</v>
      </c>
      <c r="Q371" s="11">
        <f>VLOOKUP(A371,'Hospitalisation Details'!$A$2:$M$2344,8,FALSE)</f>
        <v>30</v>
      </c>
    </row>
    <row r="372" spans="1:17" ht="15.75" x14ac:dyDescent="0.25">
      <c r="A372" s="1" t="s">
        <v>2000</v>
      </c>
      <c r="B372" t="str">
        <f>VLOOKUP(A372,'Customer Names'!$A$1:$B$2336,2,FALSE)</f>
        <v>Riegel</v>
      </c>
      <c r="C372" s="11">
        <f>VLOOKUP(A372,'Medical Examinations'!$A$1:$B$2336,2,FALSE)</f>
        <v>16.86</v>
      </c>
      <c r="D372" s="11">
        <f>VLOOKUP(A372,'Medical Examinations'!$A$1:$C$2336,3,FALSE)</f>
        <v>4.07</v>
      </c>
      <c r="E372" s="11" t="str">
        <f>VLOOKUP(A372,'Medical Examinations'!$A$1:$J$2336,4,FALSE)</f>
        <v>Yes</v>
      </c>
      <c r="F372" s="11" t="str">
        <f>VLOOKUP(A372,'Medical Examinations'!$A$1:$J$2336,5,FALSE)</f>
        <v>No</v>
      </c>
      <c r="G372" s="11" t="str">
        <f>VLOOKUP(A372,'Medical Examinations'!$A$1:$J$2336,6,FALSE)</f>
        <v>No</v>
      </c>
      <c r="H372" s="11">
        <f>VLOOKUP(A372,'Medical Examinations'!$A$1:$J$2336,7,FALSE)</f>
        <v>0</v>
      </c>
      <c r="I372" s="11" t="str">
        <f>VLOOKUP(A372,'Medical Examinations'!$A$1:$J$2336,8,FALSE)</f>
        <v>Yes</v>
      </c>
      <c r="J372" s="11" t="str">
        <f>VLOOKUP(A372,'Medical Examinations'!$A$1:$J$2336,9,FALSE)</f>
        <v>UNDERWEIGHT</v>
      </c>
      <c r="K372" s="11" t="str">
        <f>VLOOKUP(A372,'Medical Examinations'!$A$1:$J$2336,10,FALSE)</f>
        <v>NORMAL</v>
      </c>
      <c r="L372" t="str">
        <f>VLOOKUP(A372,'Hospitalisation Details'!$A$2:$M$2344,4,FALSE)</f>
        <v>6-11-1985</v>
      </c>
      <c r="M372">
        <f>VLOOKUP(A372,'Hospitalisation Details'!$A$2:$M$2344,10,FALSE)</f>
        <v>27598.93</v>
      </c>
      <c r="N372" t="str">
        <f>VLOOKUP(A372,'Hospitalisation Details'!$A$2:$M$2344,11,FALSE)</f>
        <v>tier - 2</v>
      </c>
      <c r="O372" t="str">
        <f>VLOOKUP(A372,'Hospitalisation Details'!$A$2:$M$2344,12,FALSE)</f>
        <v>tier - 1</v>
      </c>
      <c r="P372" t="str">
        <f>VLOOKUP(A372,'Hospitalisation Details'!$A$2:$M$2344,13,FALSE)</f>
        <v>R1011</v>
      </c>
      <c r="Q372" s="11">
        <f>VLOOKUP(A372,'Hospitalisation Details'!$A$2:$M$2344,8,FALSE)</f>
        <v>37</v>
      </c>
    </row>
    <row r="373" spans="1:17" ht="15.75" x14ac:dyDescent="0.25">
      <c r="A373" s="1" t="s">
        <v>1999</v>
      </c>
      <c r="B373" t="str">
        <f>VLOOKUP(A373,'Customer Names'!$A$1:$B$2336,2,FALSE)</f>
        <v>Monson</v>
      </c>
      <c r="C373" s="11">
        <f>VLOOKUP(A373,'Medical Examinations'!$A$1:$B$2336,2,FALSE)</f>
        <v>16.3</v>
      </c>
      <c r="D373" s="11">
        <f>VLOOKUP(A373,'Medical Examinations'!$A$1:$C$2336,3,FALSE)</f>
        <v>5.51</v>
      </c>
      <c r="E373" s="11" t="str">
        <f>VLOOKUP(A373,'Medical Examinations'!$A$1:$J$2336,4,FALSE)</f>
        <v>No</v>
      </c>
      <c r="F373" s="11" t="str">
        <f>VLOOKUP(A373,'Medical Examinations'!$A$1:$J$2336,5,FALSE)</f>
        <v>No</v>
      </c>
      <c r="G373" s="11" t="str">
        <f>VLOOKUP(A373,'Medical Examinations'!$A$1:$J$2336,6,FALSE)</f>
        <v>No</v>
      </c>
      <c r="H373" s="11">
        <f>VLOOKUP(A373,'Medical Examinations'!$A$1:$J$2336,7,FALSE)</f>
        <v>1</v>
      </c>
      <c r="I373" s="11" t="str">
        <f>VLOOKUP(A373,'Medical Examinations'!$A$1:$J$2336,8,FALSE)</f>
        <v>Yes</v>
      </c>
      <c r="J373" s="11" t="str">
        <f>VLOOKUP(A373,'Medical Examinations'!$A$1:$J$2336,9,FALSE)</f>
        <v>UNDERWEIGHT</v>
      </c>
      <c r="K373" s="11" t="str">
        <f>VLOOKUP(A373,'Medical Examinations'!$A$1:$J$2336,10,FALSE)</f>
        <v>NORMAL</v>
      </c>
      <c r="L373" t="str">
        <f>VLOOKUP(A373,'Hospitalisation Details'!$A$2:$M$2344,4,FALSE)</f>
        <v>22-7-1984</v>
      </c>
      <c r="M373">
        <f>VLOOKUP(A373,'Hospitalisation Details'!$A$2:$M$2344,10,FALSE)</f>
        <v>27534.53</v>
      </c>
      <c r="N373" t="str">
        <f>VLOOKUP(A373,'Hospitalisation Details'!$A$2:$M$2344,11,FALSE)</f>
        <v>tier - 2</v>
      </c>
      <c r="O373" t="str">
        <f>VLOOKUP(A373,'Hospitalisation Details'!$A$2:$M$2344,12,FALSE)</f>
        <v>tier - 2</v>
      </c>
      <c r="P373" t="str">
        <f>VLOOKUP(A373,'Hospitalisation Details'!$A$2:$M$2344,13,FALSE)</f>
        <v>R1011</v>
      </c>
      <c r="Q373" s="11">
        <f>VLOOKUP(A373,'Hospitalisation Details'!$A$2:$M$2344,8,FALSE)</f>
        <v>38</v>
      </c>
    </row>
    <row r="374" spans="1:17" ht="15.75" x14ac:dyDescent="0.25">
      <c r="A374" s="1" t="s">
        <v>1998</v>
      </c>
      <c r="B374" t="str">
        <f>VLOOKUP(A374,'Customer Names'!$A$1:$B$2336,2,FALSE)</f>
        <v>Klubben</v>
      </c>
      <c r="C374" s="11">
        <f>VLOOKUP(A374,'Medical Examinations'!$A$1:$B$2336,2,FALSE)</f>
        <v>29.81</v>
      </c>
      <c r="D374" s="11">
        <f>VLOOKUP(A374,'Medical Examinations'!$A$1:$C$2336,3,FALSE)</f>
        <v>11.66</v>
      </c>
      <c r="E374" s="11" t="str">
        <f>VLOOKUP(A374,'Medical Examinations'!$A$1:$J$2336,4,FALSE)</f>
        <v>No</v>
      </c>
      <c r="F374" s="11" t="str">
        <f>VLOOKUP(A374,'Medical Examinations'!$A$1:$J$2336,5,FALSE)</f>
        <v>No</v>
      </c>
      <c r="G374" s="11" t="str">
        <f>VLOOKUP(A374,'Medical Examinations'!$A$1:$J$2336,6,FALSE)</f>
        <v>No</v>
      </c>
      <c r="H374" s="11">
        <f>VLOOKUP(A374,'Medical Examinations'!$A$1:$J$2336,7,FALSE)</f>
        <v>0</v>
      </c>
      <c r="I374" s="11" t="str">
        <f>VLOOKUP(A374,'Medical Examinations'!$A$1:$J$2336,8,FALSE)</f>
        <v>Yes</v>
      </c>
      <c r="J374" s="11" t="str">
        <f>VLOOKUP(A374,'Medical Examinations'!$A$1:$J$2336,9,FALSE)</f>
        <v>OVERWEIGHT</v>
      </c>
      <c r="K374" s="11" t="str">
        <f>VLOOKUP(A374,'Medical Examinations'!$A$1:$J$2336,10,FALSE)</f>
        <v>DIABETES</v>
      </c>
      <c r="L374" t="str">
        <f>VLOOKUP(A374,'Hospitalisation Details'!$A$2:$M$2344,4,FALSE)</f>
        <v>19-10-1965</v>
      </c>
      <c r="M374">
        <f>VLOOKUP(A374,'Hospitalisation Details'!$A$2:$M$2344,10,FALSE)</f>
        <v>27533.91</v>
      </c>
      <c r="N374" t="str">
        <f>VLOOKUP(A374,'Hospitalisation Details'!$A$2:$M$2344,11,FALSE)</f>
        <v>tier - 2</v>
      </c>
      <c r="O374" t="str">
        <f>VLOOKUP(A374,'Hospitalisation Details'!$A$2:$M$2344,12,FALSE)</f>
        <v>tier - 3</v>
      </c>
      <c r="P374" t="str">
        <f>VLOOKUP(A374,'Hospitalisation Details'!$A$2:$M$2344,13,FALSE)</f>
        <v>R1013</v>
      </c>
      <c r="Q374" s="11">
        <f>VLOOKUP(A374,'Hospitalisation Details'!$A$2:$M$2344,8,FALSE)</f>
        <v>57</v>
      </c>
    </row>
    <row r="375" spans="1:17" ht="15.75" x14ac:dyDescent="0.25">
      <c r="A375" s="1" t="s">
        <v>1997</v>
      </c>
      <c r="B375" t="str">
        <f>VLOOKUP(A375,'Customer Names'!$A$1:$B$2336,2,FALSE)</f>
        <v>Mascaro</v>
      </c>
      <c r="C375" s="11">
        <f>VLOOKUP(A375,'Medical Examinations'!$A$1:$B$2336,2,FALSE)</f>
        <v>16.329999999999998</v>
      </c>
      <c r="D375" s="11">
        <f>VLOOKUP(A375,'Medical Examinations'!$A$1:$C$2336,3,FALSE)</f>
        <v>7.26</v>
      </c>
      <c r="E375" s="11" t="str">
        <f>VLOOKUP(A375,'Medical Examinations'!$A$1:$J$2336,4,FALSE)</f>
        <v>Yes</v>
      </c>
      <c r="F375" s="11" t="str">
        <f>VLOOKUP(A375,'Medical Examinations'!$A$1:$J$2336,5,FALSE)</f>
        <v>No</v>
      </c>
      <c r="G375" s="11" t="str">
        <f>VLOOKUP(A375,'Medical Examinations'!$A$1:$J$2336,6,FALSE)</f>
        <v>No</v>
      </c>
      <c r="H375" s="11">
        <f>VLOOKUP(A375,'Medical Examinations'!$A$1:$J$2336,7,FALSE)</f>
        <v>0</v>
      </c>
      <c r="I375" s="11" t="str">
        <f>VLOOKUP(A375,'Medical Examinations'!$A$1:$J$2336,8,FALSE)</f>
        <v>Yes</v>
      </c>
      <c r="J375" s="11" t="str">
        <f>VLOOKUP(A375,'Medical Examinations'!$A$1:$J$2336,9,FALSE)</f>
        <v>UNDERWEIGHT</v>
      </c>
      <c r="K375" s="11" t="str">
        <f>VLOOKUP(A375,'Medical Examinations'!$A$1:$J$2336,10,FALSE)</f>
        <v>DIABETES</v>
      </c>
      <c r="L375" t="str">
        <f>VLOOKUP(A375,'Hospitalisation Details'!$A$2:$M$2344,4,FALSE)</f>
        <v>3-10-1981</v>
      </c>
      <c r="M375">
        <f>VLOOKUP(A375,'Hospitalisation Details'!$A$2:$M$2344,10,FALSE)</f>
        <v>27495.59</v>
      </c>
      <c r="N375" t="str">
        <f>VLOOKUP(A375,'Hospitalisation Details'!$A$2:$M$2344,11,FALSE)</f>
        <v>tier - 2</v>
      </c>
      <c r="O375" t="str">
        <f>VLOOKUP(A375,'Hospitalisation Details'!$A$2:$M$2344,12,FALSE)</f>
        <v>tier - 1</v>
      </c>
      <c r="P375" t="str">
        <f>VLOOKUP(A375,'Hospitalisation Details'!$A$2:$M$2344,13,FALSE)</f>
        <v>R1011</v>
      </c>
      <c r="Q375" s="11">
        <f>VLOOKUP(A375,'Hospitalisation Details'!$A$2:$M$2344,8,FALSE)</f>
        <v>41</v>
      </c>
    </row>
    <row r="376" spans="1:17" ht="15.75" x14ac:dyDescent="0.25">
      <c r="A376" s="1" t="s">
        <v>1996</v>
      </c>
      <c r="B376" t="str">
        <f>VLOOKUP(A376,'Customer Names'!$A$1:$B$2336,2,FALSE)</f>
        <v>Norvell</v>
      </c>
      <c r="C376" s="11">
        <f>VLOOKUP(A376,'Medical Examinations'!$A$1:$B$2336,2,FALSE)</f>
        <v>16.37</v>
      </c>
      <c r="D376" s="11">
        <f>VLOOKUP(A376,'Medical Examinations'!$A$1:$C$2336,3,FALSE)</f>
        <v>4.79</v>
      </c>
      <c r="E376" s="11" t="str">
        <f>VLOOKUP(A376,'Medical Examinations'!$A$1:$J$2336,4,FALSE)</f>
        <v>Yes</v>
      </c>
      <c r="F376" s="11" t="str">
        <f>VLOOKUP(A376,'Medical Examinations'!$A$1:$J$2336,5,FALSE)</f>
        <v>No</v>
      </c>
      <c r="G376" s="11" t="str">
        <f>VLOOKUP(A376,'Medical Examinations'!$A$1:$J$2336,6,FALSE)</f>
        <v>No</v>
      </c>
      <c r="H376" s="11">
        <f>VLOOKUP(A376,'Medical Examinations'!$A$1:$J$2336,7,FALSE)</f>
        <v>0</v>
      </c>
      <c r="I376" s="11" t="str">
        <f>VLOOKUP(A376,'Medical Examinations'!$A$1:$J$2336,8,FALSE)</f>
        <v>Yes</v>
      </c>
      <c r="J376" s="11" t="str">
        <f>VLOOKUP(A376,'Medical Examinations'!$A$1:$J$2336,9,FALSE)</f>
        <v>UNDERWEIGHT</v>
      </c>
      <c r="K376" s="11" t="str">
        <f>VLOOKUP(A376,'Medical Examinations'!$A$1:$J$2336,10,FALSE)</f>
        <v>NORMAL</v>
      </c>
      <c r="L376" t="str">
        <f>VLOOKUP(A376,'Hospitalisation Details'!$A$2:$M$2344,4,FALSE)</f>
        <v>5-12-1985</v>
      </c>
      <c r="M376">
        <f>VLOOKUP(A376,'Hospitalisation Details'!$A$2:$M$2344,10,FALSE)</f>
        <v>27432.73</v>
      </c>
      <c r="N376" t="str">
        <f>VLOOKUP(A376,'Hospitalisation Details'!$A$2:$M$2344,11,FALSE)</f>
        <v>tier - 2</v>
      </c>
      <c r="O376" t="str">
        <f>VLOOKUP(A376,'Hospitalisation Details'!$A$2:$M$2344,12,FALSE)</f>
        <v>tier - 1</v>
      </c>
      <c r="P376" t="str">
        <f>VLOOKUP(A376,'Hospitalisation Details'!$A$2:$M$2344,13,FALSE)</f>
        <v>R1011</v>
      </c>
      <c r="Q376" s="11">
        <f>VLOOKUP(A376,'Hospitalisation Details'!$A$2:$M$2344,8,FALSE)</f>
        <v>37</v>
      </c>
    </row>
    <row r="377" spans="1:17" ht="15.75" x14ac:dyDescent="0.25">
      <c r="A377" s="1" t="s">
        <v>1995</v>
      </c>
      <c r="B377" t="str">
        <f>VLOOKUP(A377,'Customer Names'!$A$1:$B$2336,2,FALSE)</f>
        <v>Ornelas</v>
      </c>
      <c r="C377" s="11">
        <f>VLOOKUP(A377,'Medical Examinations'!$A$1:$B$2336,2,FALSE)</f>
        <v>22.42</v>
      </c>
      <c r="D377" s="11">
        <f>VLOOKUP(A377,'Medical Examinations'!$A$1:$C$2336,3,FALSE)</f>
        <v>4.68</v>
      </c>
      <c r="E377" s="11" t="str">
        <f>VLOOKUP(A377,'Medical Examinations'!$A$1:$J$2336,4,FALSE)</f>
        <v>Yes</v>
      </c>
      <c r="F377" s="11" t="str">
        <f>VLOOKUP(A377,'Medical Examinations'!$A$1:$J$2336,5,FALSE)</f>
        <v>No</v>
      </c>
      <c r="G377" s="11" t="str">
        <f>VLOOKUP(A377,'Medical Examinations'!$A$1:$J$2336,6,FALSE)</f>
        <v>No</v>
      </c>
      <c r="H377" s="11">
        <f>VLOOKUP(A377,'Medical Examinations'!$A$1:$J$2336,7,FALSE)</f>
        <v>1</v>
      </c>
      <c r="I377" s="11" t="str">
        <f>VLOOKUP(A377,'Medical Examinations'!$A$1:$J$2336,8,FALSE)</f>
        <v>No</v>
      </c>
      <c r="J377" s="11" t="str">
        <f>VLOOKUP(A377,'Medical Examinations'!$A$1:$J$2336,9,FALSE)</f>
        <v>NORMALWEIGHT</v>
      </c>
      <c r="K377" s="11" t="str">
        <f>VLOOKUP(A377,'Medical Examinations'!$A$1:$J$2336,10,FALSE)</f>
        <v>NORMAL</v>
      </c>
      <c r="L377" t="str">
        <f>VLOOKUP(A377,'Hospitalisation Details'!$A$2:$M$2344,4,FALSE)</f>
        <v>15-9-1988</v>
      </c>
      <c r="M377">
        <f>VLOOKUP(A377,'Hospitalisation Details'!$A$2:$M$2344,10,FALSE)</f>
        <v>27375.9</v>
      </c>
      <c r="N377" t="str">
        <f>VLOOKUP(A377,'Hospitalisation Details'!$A$2:$M$2344,11,FALSE)</f>
        <v>tier - 2</v>
      </c>
      <c r="O377" t="str">
        <f>VLOOKUP(A377,'Hospitalisation Details'!$A$2:$M$2344,12,FALSE)</f>
        <v>tier - 3</v>
      </c>
      <c r="P377" t="str">
        <f>VLOOKUP(A377,'Hospitalisation Details'!$A$2:$M$2344,13,FALSE)</f>
        <v>R1015</v>
      </c>
      <c r="Q377" s="11">
        <f>VLOOKUP(A377,'Hospitalisation Details'!$A$2:$M$2344,8,FALSE)</f>
        <v>34</v>
      </c>
    </row>
    <row r="378" spans="1:17" ht="15.75" x14ac:dyDescent="0.25">
      <c r="A378" s="1" t="s">
        <v>1994</v>
      </c>
      <c r="B378" t="str">
        <f>VLOOKUP(A378,'Customer Names'!$A$1:$B$2336,2,FALSE)</f>
        <v>Fitzpatrick</v>
      </c>
      <c r="C378" s="11">
        <f>VLOOKUP(A378,'Medical Examinations'!$A$1:$B$2336,2,FALSE)</f>
        <v>31.35</v>
      </c>
      <c r="D378" s="11">
        <f>VLOOKUP(A378,'Medical Examinations'!$A$1:$C$2336,3,FALSE)</f>
        <v>4.33</v>
      </c>
      <c r="E378" s="11" t="str">
        <f>VLOOKUP(A378,'Medical Examinations'!$A$1:$J$2336,4,FALSE)</f>
        <v>Yes</v>
      </c>
      <c r="F378" s="11" t="str">
        <f>VLOOKUP(A378,'Medical Examinations'!$A$1:$J$2336,5,FALSE)</f>
        <v>No</v>
      </c>
      <c r="G378" s="11" t="str">
        <f>VLOOKUP(A378,'Medical Examinations'!$A$1:$J$2336,6,FALSE)</f>
        <v>Yes</v>
      </c>
      <c r="H378" s="11">
        <f>VLOOKUP(A378,'Medical Examinations'!$A$1:$J$2336,7,FALSE)</f>
        <v>1</v>
      </c>
      <c r="I378" s="11" t="str">
        <f>VLOOKUP(A378,'Medical Examinations'!$A$1:$J$2336,8,FALSE)</f>
        <v>No</v>
      </c>
      <c r="J378" s="11" t="str">
        <f>VLOOKUP(A378,'Medical Examinations'!$A$1:$J$2336,9,FALSE)</f>
        <v>OBESITY</v>
      </c>
      <c r="K378" s="11" t="str">
        <f>VLOOKUP(A378,'Medical Examinations'!$A$1:$J$2336,10,FALSE)</f>
        <v>NORMAL</v>
      </c>
      <c r="L378" t="str">
        <f>VLOOKUP(A378,'Hospitalisation Details'!$A$2:$M$2344,4,FALSE)</f>
        <v>16-10-1969</v>
      </c>
      <c r="M378">
        <f>VLOOKUP(A378,'Hospitalisation Details'!$A$2:$M$2344,10,FALSE)</f>
        <v>27346.04</v>
      </c>
      <c r="N378" t="str">
        <f>VLOOKUP(A378,'Hospitalisation Details'!$A$2:$M$2344,11,FALSE)</f>
        <v>tier - 2</v>
      </c>
      <c r="O378" t="str">
        <f>VLOOKUP(A378,'Hospitalisation Details'!$A$2:$M$2344,12,FALSE)</f>
        <v>tier - 2</v>
      </c>
      <c r="P378" t="str">
        <f>VLOOKUP(A378,'Hospitalisation Details'!$A$2:$M$2344,13,FALSE)</f>
        <v>R1013</v>
      </c>
      <c r="Q378" s="11">
        <f>VLOOKUP(A378,'Hospitalisation Details'!$A$2:$M$2344,8,FALSE)</f>
        <v>53</v>
      </c>
    </row>
    <row r="379" spans="1:17" ht="15.75" x14ac:dyDescent="0.25">
      <c r="A379" s="1" t="s">
        <v>1993</v>
      </c>
      <c r="B379" t="str">
        <f>VLOOKUP(A379,'Customer Names'!$A$1:$B$2336,2,FALSE)</f>
        <v>Bloomquist</v>
      </c>
      <c r="C379" s="11">
        <f>VLOOKUP(A379,'Medical Examinations'!$A$1:$B$2336,2,FALSE)</f>
        <v>31.9</v>
      </c>
      <c r="D379" s="11">
        <f>VLOOKUP(A379,'Medical Examinations'!$A$1:$C$2336,3,FALSE)</f>
        <v>11.89</v>
      </c>
      <c r="E379" s="11" t="str">
        <f>VLOOKUP(A379,'Medical Examinations'!$A$1:$J$2336,4,FALSE)</f>
        <v>No</v>
      </c>
      <c r="F379" s="11" t="str">
        <f>VLOOKUP(A379,'Medical Examinations'!$A$1:$J$2336,5,FALSE)</f>
        <v>No</v>
      </c>
      <c r="G379" s="11" t="str">
        <f>VLOOKUP(A379,'Medical Examinations'!$A$1:$J$2336,6,FALSE)</f>
        <v>No</v>
      </c>
      <c r="H379" s="11">
        <f>VLOOKUP(A379,'Medical Examinations'!$A$1:$J$2336,7,FALSE)</f>
        <v>0</v>
      </c>
      <c r="I379" s="11" t="str">
        <f>VLOOKUP(A379,'Medical Examinations'!$A$1:$J$2336,8,FALSE)</f>
        <v>No</v>
      </c>
      <c r="J379" s="11" t="str">
        <f>VLOOKUP(A379,'Medical Examinations'!$A$1:$J$2336,9,FALSE)</f>
        <v>OBESITY</v>
      </c>
      <c r="K379" s="11" t="str">
        <f>VLOOKUP(A379,'Medical Examinations'!$A$1:$J$2336,10,FALSE)</f>
        <v>DIABETES</v>
      </c>
      <c r="L379" t="str">
        <f>VLOOKUP(A379,'Hospitalisation Details'!$A$2:$M$2344,4,FALSE)</f>
        <v>6-6-1968</v>
      </c>
      <c r="M379">
        <f>VLOOKUP(A379,'Hospitalisation Details'!$A$2:$M$2344,10,FALSE)</f>
        <v>27322.73</v>
      </c>
      <c r="N379" t="str">
        <f>VLOOKUP(A379,'Hospitalisation Details'!$A$2:$M$2344,11,FALSE)</f>
        <v>tier - 2</v>
      </c>
      <c r="O379" t="str">
        <f>VLOOKUP(A379,'Hospitalisation Details'!$A$2:$M$2344,12,FALSE)</f>
        <v>tier - 2</v>
      </c>
      <c r="P379" t="str">
        <f>VLOOKUP(A379,'Hospitalisation Details'!$A$2:$M$2344,13,FALSE)</f>
        <v>R1013</v>
      </c>
      <c r="Q379" s="11">
        <f>VLOOKUP(A379,'Hospitalisation Details'!$A$2:$M$2344,8,FALSE)</f>
        <v>55</v>
      </c>
    </row>
    <row r="380" spans="1:17" ht="15.75" x14ac:dyDescent="0.25">
      <c r="A380" s="1" t="s">
        <v>1992</v>
      </c>
      <c r="B380" t="str">
        <f>VLOOKUP(A380,'Customer Names'!$A$1:$B$2336,2,FALSE)</f>
        <v>Wick</v>
      </c>
      <c r="C380" s="11">
        <f>VLOOKUP(A380,'Medical Examinations'!$A$1:$B$2336,2,FALSE)</f>
        <v>30.6</v>
      </c>
      <c r="D380" s="11">
        <f>VLOOKUP(A380,'Medical Examinations'!$A$1:$C$2336,3,FALSE)</f>
        <v>5.24</v>
      </c>
      <c r="E380" s="11" t="str">
        <f>VLOOKUP(A380,'Medical Examinations'!$A$1:$J$2336,4,FALSE)</f>
        <v>No</v>
      </c>
      <c r="F380" s="11" t="str">
        <f>VLOOKUP(A380,'Medical Examinations'!$A$1:$J$2336,5,FALSE)</f>
        <v>No</v>
      </c>
      <c r="G380" s="11" t="str">
        <f>VLOOKUP(A380,'Medical Examinations'!$A$1:$J$2336,6,FALSE)</f>
        <v>No</v>
      </c>
      <c r="H380" s="11">
        <f>VLOOKUP(A380,'Medical Examinations'!$A$1:$J$2336,7,FALSE)</f>
        <v>0</v>
      </c>
      <c r="I380" s="11" t="str">
        <f>VLOOKUP(A380,'Medical Examinations'!$A$1:$J$2336,8,FALSE)</f>
        <v>Yes</v>
      </c>
      <c r="J380" s="11" t="str">
        <f>VLOOKUP(A380,'Medical Examinations'!$A$1:$J$2336,9,FALSE)</f>
        <v>OBESITY</v>
      </c>
      <c r="K380" s="11" t="str">
        <f>VLOOKUP(A380,'Medical Examinations'!$A$1:$J$2336,10,FALSE)</f>
        <v>NORMAL</v>
      </c>
      <c r="L380" t="str">
        <f>VLOOKUP(A380,'Hospitalisation Details'!$A$2:$M$2344,4,FALSE)</f>
        <v>2-12-1999</v>
      </c>
      <c r="M380">
        <f>VLOOKUP(A380,'Hospitalisation Details'!$A$2:$M$2344,10,FALSE)</f>
        <v>27236.959999999999</v>
      </c>
      <c r="N380" t="str">
        <f>VLOOKUP(A380,'Hospitalisation Details'!$A$2:$M$2344,11,FALSE)</f>
        <v>tier - 2</v>
      </c>
      <c r="O380" t="str">
        <f>VLOOKUP(A380,'Hospitalisation Details'!$A$2:$M$2344,12,FALSE)</f>
        <v>tier - 1</v>
      </c>
      <c r="P380" t="str">
        <f>VLOOKUP(A380,'Hospitalisation Details'!$A$2:$M$2344,13,FALSE)</f>
        <v>R1011</v>
      </c>
      <c r="Q380" s="11">
        <f>VLOOKUP(A380,'Hospitalisation Details'!$A$2:$M$2344,8,FALSE)</f>
        <v>23</v>
      </c>
    </row>
    <row r="381" spans="1:17" ht="15.75" x14ac:dyDescent="0.25">
      <c r="A381" s="1" t="s">
        <v>1991</v>
      </c>
      <c r="B381" t="str">
        <f>VLOOKUP(A381,'Customer Names'!$A$1:$B$2336,2,FALSE)</f>
        <v>Zappala</v>
      </c>
      <c r="C381" s="11">
        <f>VLOOKUP(A381,'Medical Examinations'!$A$1:$B$2336,2,FALSE)</f>
        <v>28.975000000000001</v>
      </c>
      <c r="D381" s="11">
        <f>VLOOKUP(A381,'Medical Examinations'!$A$1:$C$2336,3,FALSE)</f>
        <v>7.63</v>
      </c>
      <c r="E381" s="11" t="str">
        <f>VLOOKUP(A381,'Medical Examinations'!$A$1:$J$2336,4,FALSE)</f>
        <v>No</v>
      </c>
      <c r="F381" s="11" t="str">
        <f>VLOOKUP(A381,'Medical Examinations'!$A$1:$J$2336,5,FALSE)</f>
        <v>No</v>
      </c>
      <c r="G381" s="11" t="str">
        <f>VLOOKUP(A381,'Medical Examinations'!$A$1:$J$2336,6,FALSE)</f>
        <v>No</v>
      </c>
      <c r="H381" s="11">
        <f>VLOOKUP(A381,'Medical Examinations'!$A$1:$J$2336,7,FALSE)</f>
        <v>0</v>
      </c>
      <c r="I381" s="11" t="str">
        <f>VLOOKUP(A381,'Medical Examinations'!$A$1:$J$2336,8,FALSE)</f>
        <v>Yes</v>
      </c>
      <c r="J381" s="11" t="str">
        <f>VLOOKUP(A381,'Medical Examinations'!$A$1:$J$2336,9,FALSE)</f>
        <v>OVERWEIGHT</v>
      </c>
      <c r="K381" s="11" t="str">
        <f>VLOOKUP(A381,'Medical Examinations'!$A$1:$J$2336,10,FALSE)</f>
        <v>DIABETES</v>
      </c>
      <c r="L381" t="str">
        <f>VLOOKUP(A381,'Hospitalisation Details'!$A$2:$M$2344,4,FALSE)</f>
        <v>21-12-1965</v>
      </c>
      <c r="M381">
        <f>VLOOKUP(A381,'Hospitalisation Details'!$A$2:$M$2344,10,FALSE)</f>
        <v>27218.44</v>
      </c>
      <c r="N381" t="str">
        <f>VLOOKUP(A381,'Hospitalisation Details'!$A$2:$M$2344,11,FALSE)</f>
        <v>tier - 2</v>
      </c>
      <c r="O381" t="str">
        <f>VLOOKUP(A381,'Hospitalisation Details'!$A$2:$M$2344,12,FALSE)</f>
        <v>tier - 1</v>
      </c>
      <c r="P381" t="str">
        <f>VLOOKUP(A381,'Hospitalisation Details'!$A$2:$M$2344,13,FALSE)</f>
        <v>R1017</v>
      </c>
      <c r="Q381" s="11">
        <f>VLOOKUP(A381,'Hospitalisation Details'!$A$2:$M$2344,8,FALSE)</f>
        <v>57</v>
      </c>
    </row>
    <row r="382" spans="1:17" ht="15.75" x14ac:dyDescent="0.25">
      <c r="A382" s="1" t="s">
        <v>1990</v>
      </c>
      <c r="B382" t="str">
        <f>VLOOKUP(A382,'Customer Names'!$A$1:$B$2336,2,FALSE)</f>
        <v>Earle</v>
      </c>
      <c r="C382" s="11">
        <f>VLOOKUP(A382,'Medical Examinations'!$A$1:$B$2336,2,FALSE)</f>
        <v>24.86</v>
      </c>
      <c r="D382" s="11">
        <f>VLOOKUP(A382,'Medical Examinations'!$A$1:$C$2336,3,FALSE)</f>
        <v>8.92</v>
      </c>
      <c r="E382" s="11" t="str">
        <f>VLOOKUP(A382,'Medical Examinations'!$A$1:$J$2336,4,FALSE)</f>
        <v>Yes</v>
      </c>
      <c r="F382" s="11" t="str">
        <f>VLOOKUP(A382,'Medical Examinations'!$A$1:$J$2336,5,FALSE)</f>
        <v>No</v>
      </c>
      <c r="G382" s="11" t="str">
        <f>VLOOKUP(A382,'Medical Examinations'!$A$1:$J$2336,6,FALSE)</f>
        <v>No</v>
      </c>
      <c r="H382" s="11">
        <f>VLOOKUP(A382,'Medical Examinations'!$A$1:$J$2336,7,FALSE)</f>
        <v>2</v>
      </c>
      <c r="I382" s="11" t="str">
        <f>VLOOKUP(A382,'Medical Examinations'!$A$1:$J$2336,8,FALSE)</f>
        <v>No</v>
      </c>
      <c r="J382" s="11" t="str">
        <f>VLOOKUP(A382,'Medical Examinations'!$A$1:$J$2336,9,FALSE)</f>
        <v>NORMALWEIGHT</v>
      </c>
      <c r="K382" s="11" t="str">
        <f>VLOOKUP(A382,'Medical Examinations'!$A$1:$J$2336,10,FALSE)</f>
        <v>DIABETES</v>
      </c>
      <c r="L382" t="str">
        <f>VLOOKUP(A382,'Hospitalisation Details'!$A$2:$M$2344,4,FALSE)</f>
        <v>2-10-1970</v>
      </c>
      <c r="M382">
        <f>VLOOKUP(A382,'Hospitalisation Details'!$A$2:$M$2344,10,FALSE)</f>
        <v>27117.99</v>
      </c>
      <c r="N382" t="str">
        <f>VLOOKUP(A382,'Hospitalisation Details'!$A$2:$M$2344,11,FALSE)</f>
        <v>tier - 2</v>
      </c>
      <c r="O382" t="str">
        <f>VLOOKUP(A382,'Hospitalisation Details'!$A$2:$M$2344,12,FALSE)</f>
        <v>tier - 2</v>
      </c>
      <c r="P382" t="str">
        <f>VLOOKUP(A382,'Hospitalisation Details'!$A$2:$M$2344,13,FALSE)</f>
        <v>R1013</v>
      </c>
      <c r="Q382" s="11">
        <f>VLOOKUP(A382,'Hospitalisation Details'!$A$2:$M$2344,8,FALSE)</f>
        <v>52</v>
      </c>
    </row>
    <row r="383" spans="1:17" ht="15.75" x14ac:dyDescent="0.25">
      <c r="A383" s="1" t="s">
        <v>1989</v>
      </c>
      <c r="B383" t="str">
        <f>VLOOKUP(A383,'Customer Names'!$A$1:$B$2336,2,FALSE)</f>
        <v>Majewski</v>
      </c>
      <c r="C383" s="11">
        <f>VLOOKUP(A383,'Medical Examinations'!$A$1:$B$2336,2,FALSE)</f>
        <v>19.54</v>
      </c>
      <c r="D383" s="11">
        <f>VLOOKUP(A383,'Medical Examinations'!$A$1:$C$2336,3,FALSE)</f>
        <v>5.37</v>
      </c>
      <c r="E383" s="11" t="str">
        <f>VLOOKUP(A383,'Medical Examinations'!$A$1:$J$2336,4,FALSE)</f>
        <v>No</v>
      </c>
      <c r="F383" s="11" t="str">
        <f>VLOOKUP(A383,'Medical Examinations'!$A$1:$J$2336,5,FALSE)</f>
        <v>No</v>
      </c>
      <c r="G383" s="11" t="str">
        <f>VLOOKUP(A383,'Medical Examinations'!$A$1:$J$2336,6,FALSE)</f>
        <v>No</v>
      </c>
      <c r="H383" s="11">
        <f>VLOOKUP(A383,'Medical Examinations'!$A$1:$J$2336,7,FALSE)</f>
        <v>0</v>
      </c>
      <c r="I383" s="11" t="str">
        <f>VLOOKUP(A383,'Medical Examinations'!$A$1:$J$2336,8,FALSE)</f>
        <v>Yes</v>
      </c>
      <c r="J383" s="11" t="str">
        <f>VLOOKUP(A383,'Medical Examinations'!$A$1:$J$2336,9,FALSE)</f>
        <v>NORMALWEIGHT</v>
      </c>
      <c r="K383" s="11" t="str">
        <f>VLOOKUP(A383,'Medical Examinations'!$A$1:$J$2336,10,FALSE)</f>
        <v>NORMAL</v>
      </c>
      <c r="L383" t="str">
        <f>VLOOKUP(A383,'Hospitalisation Details'!$A$2:$M$2344,4,FALSE)</f>
        <v>13-12-1990</v>
      </c>
      <c r="M383">
        <f>VLOOKUP(A383,'Hospitalisation Details'!$A$2:$M$2344,10,FALSE)</f>
        <v>27092.38</v>
      </c>
      <c r="N383" t="str">
        <f>VLOOKUP(A383,'Hospitalisation Details'!$A$2:$M$2344,11,FALSE)</f>
        <v>tier - 2</v>
      </c>
      <c r="O383" t="str">
        <f>VLOOKUP(A383,'Hospitalisation Details'!$A$2:$M$2344,12,FALSE)</f>
        <v>tier - 3</v>
      </c>
      <c r="P383" t="str">
        <f>VLOOKUP(A383,'Hospitalisation Details'!$A$2:$M$2344,13,FALSE)</f>
        <v>R1011</v>
      </c>
      <c r="Q383" s="11">
        <f>VLOOKUP(A383,'Hospitalisation Details'!$A$2:$M$2344,8,FALSE)</f>
        <v>32</v>
      </c>
    </row>
    <row r="384" spans="1:17" ht="15.75" x14ac:dyDescent="0.25">
      <c r="A384" s="1" t="s">
        <v>1988</v>
      </c>
      <c r="B384" t="str">
        <f>VLOOKUP(A384,'Customer Names'!$A$1:$B$2336,2,FALSE)</f>
        <v>Apfelbaum</v>
      </c>
      <c r="C384" s="11">
        <f>VLOOKUP(A384,'Medical Examinations'!$A$1:$B$2336,2,FALSE)</f>
        <v>26.74</v>
      </c>
      <c r="D384" s="11">
        <f>VLOOKUP(A384,'Medical Examinations'!$A$1:$C$2336,3,FALSE)</f>
        <v>4.3099999999999996</v>
      </c>
      <c r="E384" s="11" t="str">
        <f>VLOOKUP(A384,'Medical Examinations'!$A$1:$J$2336,4,FALSE)</f>
        <v>No</v>
      </c>
      <c r="F384" s="11" t="str">
        <f>VLOOKUP(A384,'Medical Examinations'!$A$1:$J$2336,5,FALSE)</f>
        <v>No</v>
      </c>
      <c r="G384" s="11" t="str">
        <f>VLOOKUP(A384,'Medical Examinations'!$A$1:$J$2336,6,FALSE)</f>
        <v>No</v>
      </c>
      <c r="H384" s="11">
        <f>VLOOKUP(A384,'Medical Examinations'!$A$1:$J$2336,7,FALSE)</f>
        <v>0</v>
      </c>
      <c r="I384" s="11" t="str">
        <f>VLOOKUP(A384,'Medical Examinations'!$A$1:$J$2336,8,FALSE)</f>
        <v>Yes</v>
      </c>
      <c r="J384" s="11" t="str">
        <f>VLOOKUP(A384,'Medical Examinations'!$A$1:$J$2336,9,FALSE)</f>
        <v>OVERWEIGHT</v>
      </c>
      <c r="K384" s="11" t="str">
        <f>VLOOKUP(A384,'Medical Examinations'!$A$1:$J$2336,10,FALSE)</f>
        <v>NORMAL</v>
      </c>
      <c r="L384" t="str">
        <f>VLOOKUP(A384,'Hospitalisation Details'!$A$2:$M$2344,4,FALSE)</f>
        <v>2-7-1994</v>
      </c>
      <c r="M384">
        <f>VLOOKUP(A384,'Hospitalisation Details'!$A$2:$M$2344,10,FALSE)</f>
        <v>27080.639999999999</v>
      </c>
      <c r="N384" t="str">
        <f>VLOOKUP(A384,'Hospitalisation Details'!$A$2:$M$2344,11,FALSE)</f>
        <v>tier - 2</v>
      </c>
      <c r="O384" t="str">
        <f>VLOOKUP(A384,'Hospitalisation Details'!$A$2:$M$2344,12,FALSE)</f>
        <v>tier - 2</v>
      </c>
      <c r="P384" t="str">
        <f>VLOOKUP(A384,'Hospitalisation Details'!$A$2:$M$2344,13,FALSE)</f>
        <v>R1011</v>
      </c>
      <c r="Q384" s="11">
        <f>VLOOKUP(A384,'Hospitalisation Details'!$A$2:$M$2344,8,FALSE)</f>
        <v>28</v>
      </c>
    </row>
    <row r="385" spans="1:17" ht="15.75" x14ac:dyDescent="0.25">
      <c r="A385" s="1" t="s">
        <v>1987</v>
      </c>
      <c r="B385" t="str">
        <f>VLOOKUP(A385,'Customer Names'!$A$1:$B$2336,2,FALSE)</f>
        <v>Graham</v>
      </c>
      <c r="C385" s="11">
        <f>VLOOKUP(A385,'Medical Examinations'!$A$1:$B$2336,2,FALSE)</f>
        <v>22.99</v>
      </c>
      <c r="D385" s="11">
        <f>VLOOKUP(A385,'Medical Examinations'!$A$1:$C$2336,3,FALSE)</f>
        <v>10.46</v>
      </c>
      <c r="E385" s="11" t="str">
        <f>VLOOKUP(A385,'Medical Examinations'!$A$1:$J$2336,4,FALSE)</f>
        <v>No</v>
      </c>
      <c r="F385" s="11" t="str">
        <f>VLOOKUP(A385,'Medical Examinations'!$A$1:$J$2336,5,FALSE)</f>
        <v>No</v>
      </c>
      <c r="G385" s="11" t="str">
        <f>VLOOKUP(A385,'Medical Examinations'!$A$1:$J$2336,6,FALSE)</f>
        <v>No</v>
      </c>
      <c r="H385" s="11">
        <f>VLOOKUP(A385,'Medical Examinations'!$A$1:$J$2336,7,FALSE)</f>
        <v>3</v>
      </c>
      <c r="I385" s="11" t="str">
        <f>VLOOKUP(A385,'Medical Examinations'!$A$1:$J$2336,8,FALSE)</f>
        <v>Yes</v>
      </c>
      <c r="J385" s="11" t="str">
        <f>VLOOKUP(A385,'Medical Examinations'!$A$1:$J$2336,9,FALSE)</f>
        <v>NORMALWEIGHT</v>
      </c>
      <c r="K385" s="11" t="str">
        <f>VLOOKUP(A385,'Medical Examinations'!$A$1:$J$2336,10,FALSE)</f>
        <v>DIABETES</v>
      </c>
      <c r="L385" t="str">
        <f>VLOOKUP(A385,'Hospitalisation Details'!$A$2:$M$2344,4,FALSE)</f>
        <v>30-6-1958</v>
      </c>
      <c r="M385">
        <f>VLOOKUP(A385,'Hospitalisation Details'!$A$2:$M$2344,10,FALSE)</f>
        <v>27037.91</v>
      </c>
      <c r="N385" t="str">
        <f>VLOOKUP(A385,'Hospitalisation Details'!$A$2:$M$2344,11,FALSE)</f>
        <v>tier - 2</v>
      </c>
      <c r="O385" t="str">
        <f>VLOOKUP(A385,'Hospitalisation Details'!$A$2:$M$2344,12,FALSE)</f>
        <v>tier - 2</v>
      </c>
      <c r="P385" t="str">
        <f>VLOOKUP(A385,'Hospitalisation Details'!$A$2:$M$2344,13,FALSE)</f>
        <v>R1013</v>
      </c>
      <c r="Q385" s="11">
        <f>VLOOKUP(A385,'Hospitalisation Details'!$A$2:$M$2344,8,FALSE)</f>
        <v>64</v>
      </c>
    </row>
    <row r="386" spans="1:17" ht="15.75" x14ac:dyDescent="0.25">
      <c r="A386" s="1" t="s">
        <v>1986</v>
      </c>
      <c r="B386" t="str">
        <f>VLOOKUP(A386,'Customer Names'!$A$1:$B$2336,2,FALSE)</f>
        <v>Whitacre</v>
      </c>
      <c r="C386" s="11">
        <f>VLOOKUP(A386,'Medical Examinations'!$A$1:$B$2336,2,FALSE)</f>
        <v>31.46</v>
      </c>
      <c r="D386" s="11">
        <f>VLOOKUP(A386,'Medical Examinations'!$A$1:$C$2336,3,FALSE)</f>
        <v>7.39</v>
      </c>
      <c r="E386" s="11" t="str">
        <f>VLOOKUP(A386,'Medical Examinations'!$A$1:$J$2336,4,FALSE)</f>
        <v>No</v>
      </c>
      <c r="F386" s="11" t="str">
        <f>VLOOKUP(A386,'Medical Examinations'!$A$1:$J$2336,5,FALSE)</f>
        <v>No</v>
      </c>
      <c r="G386" s="11" t="str">
        <f>VLOOKUP(A386,'Medical Examinations'!$A$1:$J$2336,6,FALSE)</f>
        <v>No</v>
      </c>
      <c r="H386" s="11">
        <f>VLOOKUP(A386,'Medical Examinations'!$A$1:$J$2336,7,FALSE)</f>
        <v>0</v>
      </c>
      <c r="I386" s="11" t="str">
        <f>VLOOKUP(A386,'Medical Examinations'!$A$1:$J$2336,8,FALSE)</f>
        <v>No</v>
      </c>
      <c r="J386" s="11" t="str">
        <f>VLOOKUP(A386,'Medical Examinations'!$A$1:$J$2336,9,FALSE)</f>
        <v>OBESITY</v>
      </c>
      <c r="K386" s="11" t="str">
        <f>VLOOKUP(A386,'Medical Examinations'!$A$1:$J$2336,10,FALSE)</f>
        <v>DIABETES</v>
      </c>
      <c r="L386" t="str">
        <f>VLOOKUP(A386,'Hospitalisation Details'!$A$2:$M$2344,4,FALSE)</f>
        <v>9-7-1960</v>
      </c>
      <c r="M386">
        <f>VLOOKUP(A386,'Hospitalisation Details'!$A$2:$M$2344,10,FALSE)</f>
        <v>27000.98</v>
      </c>
      <c r="N386" t="str">
        <f>VLOOKUP(A386,'Hospitalisation Details'!$A$2:$M$2344,11,FALSE)</f>
        <v>tier - 2</v>
      </c>
      <c r="O386" t="str">
        <f>VLOOKUP(A386,'Hospitalisation Details'!$A$2:$M$2344,12,FALSE)</f>
        <v>tier - 2</v>
      </c>
      <c r="P386" t="str">
        <f>VLOOKUP(A386,'Hospitalisation Details'!$A$2:$M$2344,13,FALSE)</f>
        <v>R1013</v>
      </c>
      <c r="Q386" s="11">
        <f>VLOOKUP(A386,'Hospitalisation Details'!$A$2:$M$2344,8,FALSE)</f>
        <v>62</v>
      </c>
    </row>
    <row r="387" spans="1:17" ht="15.75" x14ac:dyDescent="0.25">
      <c r="A387" s="1" t="s">
        <v>1985</v>
      </c>
      <c r="B387" t="str">
        <f>VLOOKUP(A387,'Customer Names'!$A$1:$B$2336,2,FALSE)</f>
        <v>Wegener</v>
      </c>
      <c r="C387" s="11">
        <f>VLOOKUP(A387,'Medical Examinations'!$A$1:$B$2336,2,FALSE)</f>
        <v>30.86</v>
      </c>
      <c r="D387" s="11">
        <f>VLOOKUP(A387,'Medical Examinations'!$A$1:$C$2336,3,FALSE)</f>
        <v>6.18</v>
      </c>
      <c r="E387" s="11" t="str">
        <f>VLOOKUP(A387,'Medical Examinations'!$A$1:$J$2336,4,FALSE)</f>
        <v>No</v>
      </c>
      <c r="F387" s="11" t="str">
        <f>VLOOKUP(A387,'Medical Examinations'!$A$1:$J$2336,5,FALSE)</f>
        <v>Yes</v>
      </c>
      <c r="G387" s="11" t="str">
        <f>VLOOKUP(A387,'Medical Examinations'!$A$1:$J$2336,6,FALSE)</f>
        <v>No</v>
      </c>
      <c r="H387" s="11">
        <f>VLOOKUP(A387,'Medical Examinations'!$A$1:$J$2336,7,FALSE)</f>
        <v>2</v>
      </c>
      <c r="I387" s="11" t="str">
        <f>VLOOKUP(A387,'Medical Examinations'!$A$1:$J$2336,8,FALSE)</f>
        <v>Yes</v>
      </c>
      <c r="J387" s="11" t="str">
        <f>VLOOKUP(A387,'Medical Examinations'!$A$1:$J$2336,9,FALSE)</f>
        <v>OBESITY</v>
      </c>
      <c r="K387" s="11" t="str">
        <f>VLOOKUP(A387,'Medical Examinations'!$A$1:$J$2336,10,FALSE)</f>
        <v>PREDIABETES</v>
      </c>
      <c r="L387" t="str">
        <f>VLOOKUP(A387,'Hospitalisation Details'!$A$2:$M$2344,4,FALSE)</f>
        <v>9-11-2000</v>
      </c>
      <c r="M387">
        <f>VLOOKUP(A387,'Hospitalisation Details'!$A$2:$M$2344,10,FALSE)</f>
        <v>26936.98</v>
      </c>
      <c r="N387" t="str">
        <f>VLOOKUP(A387,'Hospitalisation Details'!$A$2:$M$2344,11,FALSE)</f>
        <v>tier - 2</v>
      </c>
      <c r="O387" t="str">
        <f>VLOOKUP(A387,'Hospitalisation Details'!$A$2:$M$2344,12,FALSE)</f>
        <v>tier - 3</v>
      </c>
      <c r="P387" t="str">
        <f>VLOOKUP(A387,'Hospitalisation Details'!$A$2:$M$2344,13,FALSE)</f>
        <v>R1011</v>
      </c>
      <c r="Q387" s="11">
        <f>VLOOKUP(A387,'Hospitalisation Details'!$A$2:$M$2344,8,FALSE)</f>
        <v>22</v>
      </c>
    </row>
    <row r="388" spans="1:17" ht="15.75" x14ac:dyDescent="0.25">
      <c r="A388" s="1" t="s">
        <v>1984</v>
      </c>
      <c r="B388" t="str">
        <f>VLOOKUP(A388,'Customer Names'!$A$1:$B$2336,2,FALSE)</f>
        <v>Collie</v>
      </c>
      <c r="C388" s="11">
        <f>VLOOKUP(A388,'Medical Examinations'!$A$1:$B$2336,2,FALSE)</f>
        <v>31.96</v>
      </c>
      <c r="D388" s="11">
        <f>VLOOKUP(A388,'Medical Examinations'!$A$1:$C$2336,3,FALSE)</f>
        <v>8.86</v>
      </c>
      <c r="E388" s="11" t="str">
        <f>VLOOKUP(A388,'Medical Examinations'!$A$1:$J$2336,4,FALSE)</f>
        <v>No</v>
      </c>
      <c r="F388" s="11" t="str">
        <f>VLOOKUP(A388,'Medical Examinations'!$A$1:$J$2336,5,FALSE)</f>
        <v>No</v>
      </c>
      <c r="G388" s="11" t="str">
        <f>VLOOKUP(A388,'Medical Examinations'!$A$1:$J$2336,6,FALSE)</f>
        <v>No</v>
      </c>
      <c r="H388" s="11">
        <f>VLOOKUP(A388,'Medical Examinations'!$A$1:$J$2336,7,FALSE)</f>
        <v>0</v>
      </c>
      <c r="I388" s="11" t="str">
        <f>VLOOKUP(A388,'Medical Examinations'!$A$1:$J$2336,8,FALSE)</f>
        <v>Yes</v>
      </c>
      <c r="J388" s="11" t="str">
        <f>VLOOKUP(A388,'Medical Examinations'!$A$1:$J$2336,9,FALSE)</f>
        <v>OBESITY</v>
      </c>
      <c r="K388" s="11" t="str">
        <f>VLOOKUP(A388,'Medical Examinations'!$A$1:$J$2336,10,FALSE)</f>
        <v>DIABETES</v>
      </c>
      <c r="L388" t="str">
        <f>VLOOKUP(A388,'Hospitalisation Details'!$A$2:$M$2344,4,FALSE)</f>
        <v>17-6-2002</v>
      </c>
      <c r="M388">
        <f>VLOOKUP(A388,'Hospitalisation Details'!$A$2:$M$2344,10,FALSE)</f>
        <v>26927.69</v>
      </c>
      <c r="N388" t="str">
        <f>VLOOKUP(A388,'Hospitalisation Details'!$A$2:$M$2344,11,FALSE)</f>
        <v>tier - 2</v>
      </c>
      <c r="O388" t="str">
        <f>VLOOKUP(A388,'Hospitalisation Details'!$A$2:$M$2344,12,FALSE)</f>
        <v>tier - 2</v>
      </c>
      <c r="P388" t="str">
        <f>VLOOKUP(A388,'Hospitalisation Details'!$A$2:$M$2344,13,FALSE)</f>
        <v>R1011</v>
      </c>
      <c r="Q388" s="11">
        <f>VLOOKUP(A388,'Hospitalisation Details'!$A$2:$M$2344,8,FALSE)</f>
        <v>20</v>
      </c>
    </row>
    <row r="389" spans="1:17" ht="15.75" x14ac:dyDescent="0.25">
      <c r="A389" s="1" t="s">
        <v>1983</v>
      </c>
      <c r="B389" t="str">
        <f>VLOOKUP(A389,'Customer Names'!$A$1:$B$2336,2,FALSE)</f>
        <v>Murphy</v>
      </c>
      <c r="C389" s="11">
        <f>VLOOKUP(A389,'Medical Examinations'!$A$1:$B$2336,2,FALSE)</f>
        <v>23.76</v>
      </c>
      <c r="D389" s="11">
        <f>VLOOKUP(A389,'Medical Examinations'!$A$1:$C$2336,3,FALSE)</f>
        <v>10.96</v>
      </c>
      <c r="E389" s="11" t="str">
        <f>VLOOKUP(A389,'Medical Examinations'!$A$1:$J$2336,4,FALSE)</f>
        <v>No</v>
      </c>
      <c r="F389" s="11" t="str">
        <f>VLOOKUP(A389,'Medical Examinations'!$A$1:$J$2336,5,FALSE)</f>
        <v>No</v>
      </c>
      <c r="G389" s="11" t="str">
        <f>VLOOKUP(A389,'Medical Examinations'!$A$1:$J$2336,6,FALSE)</f>
        <v>No</v>
      </c>
      <c r="H389" s="11">
        <f>VLOOKUP(A389,'Medical Examinations'!$A$1:$J$2336,7,FALSE)</f>
        <v>3</v>
      </c>
      <c r="I389" s="11" t="str">
        <f>VLOOKUP(A389,'Medical Examinations'!$A$1:$J$2336,8,FALSE)</f>
        <v>Yes</v>
      </c>
      <c r="J389" s="11" t="str">
        <f>VLOOKUP(A389,'Medical Examinations'!$A$1:$J$2336,9,FALSE)</f>
        <v>NORMALWEIGHT</v>
      </c>
      <c r="K389" s="11" t="str">
        <f>VLOOKUP(A389,'Medical Examinations'!$A$1:$J$2336,10,FALSE)</f>
        <v>DIABETES</v>
      </c>
      <c r="L389" t="str">
        <f>VLOOKUP(A389,'Hospitalisation Details'!$A$2:$M$2344,4,FALSE)</f>
        <v>25-12-1958</v>
      </c>
      <c r="M389">
        <f>VLOOKUP(A389,'Hospitalisation Details'!$A$2:$M$2344,10,FALSE)</f>
        <v>26926.51</v>
      </c>
      <c r="N389" t="str">
        <f>VLOOKUP(A389,'Hospitalisation Details'!$A$2:$M$2344,11,FALSE)</f>
        <v>tier - 2</v>
      </c>
      <c r="O389" t="str">
        <f>VLOOKUP(A389,'Hospitalisation Details'!$A$2:$M$2344,12,FALSE)</f>
        <v>tier - 1</v>
      </c>
      <c r="P389" t="str">
        <f>VLOOKUP(A389,'Hospitalisation Details'!$A$2:$M$2344,13,FALSE)</f>
        <v>R1013</v>
      </c>
      <c r="Q389" s="11">
        <f>VLOOKUP(A389,'Hospitalisation Details'!$A$2:$M$2344,8,FALSE)</f>
        <v>64</v>
      </c>
    </row>
    <row r="390" spans="1:17" ht="15.75" x14ac:dyDescent="0.25">
      <c r="A390" s="1" t="s">
        <v>1982</v>
      </c>
      <c r="B390" t="str">
        <f>VLOOKUP(A390,'Customer Names'!$A$1:$B$2336,2,FALSE)</f>
        <v>Butters</v>
      </c>
      <c r="C390" s="11">
        <f>VLOOKUP(A390,'Medical Examinations'!$A$1:$B$2336,2,FALSE)</f>
        <v>19.38</v>
      </c>
      <c r="D390" s="11">
        <f>VLOOKUP(A390,'Medical Examinations'!$A$1:$C$2336,3,FALSE)</f>
        <v>6.28</v>
      </c>
      <c r="E390" s="11" t="str">
        <f>VLOOKUP(A390,'Medical Examinations'!$A$1:$J$2336,4,FALSE)</f>
        <v>No</v>
      </c>
      <c r="F390" s="11" t="str">
        <f>VLOOKUP(A390,'Medical Examinations'!$A$1:$J$2336,5,FALSE)</f>
        <v>No</v>
      </c>
      <c r="G390" s="11" t="str">
        <f>VLOOKUP(A390,'Medical Examinations'!$A$1:$J$2336,6,FALSE)</f>
        <v>No</v>
      </c>
      <c r="H390" s="11">
        <f>VLOOKUP(A390,'Medical Examinations'!$A$1:$J$2336,7,FALSE)</f>
        <v>0</v>
      </c>
      <c r="I390" s="11" t="str">
        <f>VLOOKUP(A390,'Medical Examinations'!$A$1:$J$2336,8,FALSE)</f>
        <v>Yes</v>
      </c>
      <c r="J390" s="11" t="str">
        <f>VLOOKUP(A390,'Medical Examinations'!$A$1:$J$2336,9,FALSE)</f>
        <v>NORMALWEIGHT</v>
      </c>
      <c r="K390" s="11" t="str">
        <f>VLOOKUP(A390,'Medical Examinations'!$A$1:$J$2336,10,FALSE)</f>
        <v>PREDIABETES</v>
      </c>
      <c r="L390" t="str">
        <f>VLOOKUP(A390,'Hospitalisation Details'!$A$2:$M$2344,4,FALSE)</f>
        <v>22-8-1991</v>
      </c>
      <c r="M390">
        <f>VLOOKUP(A390,'Hospitalisation Details'!$A$2:$M$2344,10,FALSE)</f>
        <v>26912.560000000001</v>
      </c>
      <c r="N390" t="str">
        <f>VLOOKUP(A390,'Hospitalisation Details'!$A$2:$M$2344,11,FALSE)</f>
        <v>tier - 2</v>
      </c>
      <c r="O390" t="str">
        <f>VLOOKUP(A390,'Hospitalisation Details'!$A$2:$M$2344,12,FALSE)</f>
        <v>tier - 2</v>
      </c>
      <c r="P390" t="str">
        <f>VLOOKUP(A390,'Hospitalisation Details'!$A$2:$M$2344,13,FALSE)</f>
        <v>R1011</v>
      </c>
      <c r="Q390" s="11">
        <f>VLOOKUP(A390,'Hospitalisation Details'!$A$2:$M$2344,8,FALSE)</f>
        <v>31</v>
      </c>
    </row>
    <row r="391" spans="1:17" ht="15.75" x14ac:dyDescent="0.25">
      <c r="A391" s="1" t="s">
        <v>1981</v>
      </c>
      <c r="B391" t="str">
        <f>VLOOKUP(A391,'Customer Names'!$A$1:$B$2336,2,FALSE)</f>
        <v>Cook</v>
      </c>
      <c r="C391" s="11">
        <f>VLOOKUP(A391,'Medical Examinations'!$A$1:$B$2336,2,FALSE)</f>
        <v>16.21</v>
      </c>
      <c r="D391" s="11">
        <f>VLOOKUP(A391,'Medical Examinations'!$A$1:$C$2336,3,FALSE)</f>
        <v>6.29</v>
      </c>
      <c r="E391" s="11" t="str">
        <f>VLOOKUP(A391,'Medical Examinations'!$A$1:$J$2336,4,FALSE)</f>
        <v>Yes</v>
      </c>
      <c r="F391" s="11" t="str">
        <f>VLOOKUP(A391,'Medical Examinations'!$A$1:$J$2336,5,FALSE)</f>
        <v>No</v>
      </c>
      <c r="G391" s="11" t="str">
        <f>VLOOKUP(A391,'Medical Examinations'!$A$1:$J$2336,6,FALSE)</f>
        <v>No</v>
      </c>
      <c r="H391" s="11">
        <f>VLOOKUP(A391,'Medical Examinations'!$A$1:$J$2336,7,FALSE)</f>
        <v>1</v>
      </c>
      <c r="I391" s="11" t="str">
        <f>VLOOKUP(A391,'Medical Examinations'!$A$1:$J$2336,8,FALSE)</f>
        <v>Yes</v>
      </c>
      <c r="J391" s="11" t="str">
        <f>VLOOKUP(A391,'Medical Examinations'!$A$1:$J$2336,9,FALSE)</f>
        <v>UNDERWEIGHT</v>
      </c>
      <c r="K391" s="11" t="str">
        <f>VLOOKUP(A391,'Medical Examinations'!$A$1:$J$2336,10,FALSE)</f>
        <v>PREDIABETES</v>
      </c>
      <c r="L391" t="str">
        <f>VLOOKUP(A391,'Hospitalisation Details'!$A$2:$M$2344,4,FALSE)</f>
        <v>22-7-1988</v>
      </c>
      <c r="M391">
        <f>VLOOKUP(A391,'Hospitalisation Details'!$A$2:$M$2344,10,FALSE)</f>
        <v>26607.89</v>
      </c>
      <c r="N391" t="str">
        <f>VLOOKUP(A391,'Hospitalisation Details'!$A$2:$M$2344,11,FALSE)</f>
        <v>tier - 2</v>
      </c>
      <c r="O391" t="str">
        <f>VLOOKUP(A391,'Hospitalisation Details'!$A$2:$M$2344,12,FALSE)</f>
        <v>tier - 1</v>
      </c>
      <c r="P391" t="str">
        <f>VLOOKUP(A391,'Hospitalisation Details'!$A$2:$M$2344,13,FALSE)</f>
        <v>R1011</v>
      </c>
      <c r="Q391" s="11">
        <f>VLOOKUP(A391,'Hospitalisation Details'!$A$2:$M$2344,8,FALSE)</f>
        <v>34</v>
      </c>
    </row>
    <row r="392" spans="1:17" ht="15.75" x14ac:dyDescent="0.25">
      <c r="A392" s="1" t="s">
        <v>1980</v>
      </c>
      <c r="B392" t="str">
        <f>VLOOKUP(A392,'Customer Names'!$A$1:$B$2336,2,FALSE)</f>
        <v>Breen</v>
      </c>
      <c r="C392" s="11">
        <f>VLOOKUP(A392,'Medical Examinations'!$A$1:$B$2336,2,FALSE)</f>
        <v>32.54</v>
      </c>
      <c r="D392" s="11">
        <f>VLOOKUP(A392,'Medical Examinations'!$A$1:$C$2336,3,FALSE)</f>
        <v>4.0199999999999996</v>
      </c>
      <c r="E392" s="11" t="str">
        <f>VLOOKUP(A392,'Medical Examinations'!$A$1:$J$2336,4,FALSE)</f>
        <v>No</v>
      </c>
      <c r="F392" s="11" t="str">
        <f>VLOOKUP(A392,'Medical Examinations'!$A$1:$J$2336,5,FALSE)</f>
        <v>Yes</v>
      </c>
      <c r="G392" s="11" t="str">
        <f>VLOOKUP(A392,'Medical Examinations'!$A$1:$J$2336,6,FALSE)</f>
        <v>No</v>
      </c>
      <c r="H392" s="11">
        <f>VLOOKUP(A392,'Medical Examinations'!$A$1:$J$2336,7,FALSE)</f>
        <v>1</v>
      </c>
      <c r="I392" s="11" t="str">
        <f>VLOOKUP(A392,'Medical Examinations'!$A$1:$J$2336,8,FALSE)</f>
        <v>Yes</v>
      </c>
      <c r="J392" s="11" t="str">
        <f>VLOOKUP(A392,'Medical Examinations'!$A$1:$J$2336,9,FALSE)</f>
        <v>OBESITY</v>
      </c>
      <c r="K392" s="11" t="str">
        <f>VLOOKUP(A392,'Medical Examinations'!$A$1:$J$2336,10,FALSE)</f>
        <v>NORMAL</v>
      </c>
      <c r="L392" t="str">
        <f>VLOOKUP(A392,'Hospitalisation Details'!$A$2:$M$2344,4,FALSE)</f>
        <v>5-9-2004</v>
      </c>
      <c r="M392">
        <f>VLOOKUP(A392,'Hospitalisation Details'!$A$2:$M$2344,10,FALSE)</f>
        <v>26479.4</v>
      </c>
      <c r="N392" t="str">
        <f>VLOOKUP(A392,'Hospitalisation Details'!$A$2:$M$2344,11,FALSE)</f>
        <v>tier - 2</v>
      </c>
      <c r="O392" t="str">
        <f>VLOOKUP(A392,'Hospitalisation Details'!$A$2:$M$2344,12,FALSE)</f>
        <v>tier - 2</v>
      </c>
      <c r="P392" t="str">
        <f>VLOOKUP(A392,'Hospitalisation Details'!$A$2:$M$2344,13,FALSE)</f>
        <v>R1011</v>
      </c>
      <c r="Q392" s="11">
        <f>VLOOKUP(A392,'Hospitalisation Details'!$A$2:$M$2344,8,FALSE)</f>
        <v>18</v>
      </c>
    </row>
    <row r="393" spans="1:17" ht="15.75" x14ac:dyDescent="0.25">
      <c r="A393" s="1" t="s">
        <v>1979</v>
      </c>
      <c r="B393" t="str">
        <f>VLOOKUP(A393,'Customer Names'!$A$1:$B$2336,2,FALSE)</f>
        <v>Fitzsimons</v>
      </c>
      <c r="C393" s="11">
        <f>VLOOKUP(A393,'Medical Examinations'!$A$1:$B$2336,2,FALSE)</f>
        <v>36.765000000000001</v>
      </c>
      <c r="D393" s="11">
        <f>VLOOKUP(A393,'Medical Examinations'!$A$1:$C$2336,3,FALSE)</f>
        <v>11.95</v>
      </c>
      <c r="E393" s="11" t="str">
        <f>VLOOKUP(A393,'Medical Examinations'!$A$1:$J$2336,4,FALSE)</f>
        <v>Yes</v>
      </c>
      <c r="F393" s="11" t="str">
        <f>VLOOKUP(A393,'Medical Examinations'!$A$1:$J$2336,5,FALSE)</f>
        <v>No</v>
      </c>
      <c r="G393" s="11" t="str">
        <f>VLOOKUP(A393,'Medical Examinations'!$A$1:$J$2336,6,FALSE)</f>
        <v>No</v>
      </c>
      <c r="H393" s="11">
        <f>VLOOKUP(A393,'Medical Examinations'!$A$1:$J$2336,7,FALSE)</f>
        <v>2</v>
      </c>
      <c r="I393" s="11" t="str">
        <f>VLOOKUP(A393,'Medical Examinations'!$A$1:$J$2336,8,FALSE)</f>
        <v>No</v>
      </c>
      <c r="J393" s="11" t="str">
        <f>VLOOKUP(A393,'Medical Examinations'!$A$1:$J$2336,9,FALSE)</f>
        <v>OBESITY</v>
      </c>
      <c r="K393" s="11" t="str">
        <f>VLOOKUP(A393,'Medical Examinations'!$A$1:$J$2336,10,FALSE)</f>
        <v>DIABETES</v>
      </c>
      <c r="L393" t="str">
        <f>VLOOKUP(A393,'Hospitalisation Details'!$A$2:$M$2344,4,FALSE)</f>
        <v>27-8-1970</v>
      </c>
      <c r="M393">
        <f>VLOOKUP(A393,'Hospitalisation Details'!$A$2:$M$2344,10,FALSE)</f>
        <v>26467.1</v>
      </c>
      <c r="N393" t="str">
        <f>VLOOKUP(A393,'Hospitalisation Details'!$A$2:$M$2344,11,FALSE)</f>
        <v>tier - 2</v>
      </c>
      <c r="O393" t="str">
        <f>VLOOKUP(A393,'Hospitalisation Details'!$A$2:$M$2344,12,FALSE)</f>
        <v>tier - 3</v>
      </c>
      <c r="P393" t="str">
        <f>VLOOKUP(A393,'Hospitalisation Details'!$A$2:$M$2344,13,FALSE)</f>
        <v>R1012</v>
      </c>
      <c r="Q393" s="11">
        <f>VLOOKUP(A393,'Hospitalisation Details'!$A$2:$M$2344,8,FALSE)</f>
        <v>52</v>
      </c>
    </row>
    <row r="394" spans="1:17" ht="15.75" x14ac:dyDescent="0.25">
      <c r="A394" s="1" t="s">
        <v>1978</v>
      </c>
      <c r="B394" t="str">
        <f>VLOOKUP(A394,'Customer Names'!$A$1:$B$2336,2,FALSE)</f>
        <v>Houle</v>
      </c>
      <c r="C394" s="11">
        <f>VLOOKUP(A394,'Medical Examinations'!$A$1:$B$2336,2,FALSE)</f>
        <v>35.909999999999997</v>
      </c>
      <c r="D394" s="11">
        <f>VLOOKUP(A394,'Medical Examinations'!$A$1:$C$2336,3,FALSE)</f>
        <v>8.7100000000000009</v>
      </c>
      <c r="E394" s="11" t="str">
        <f>VLOOKUP(A394,'Medical Examinations'!$A$1:$J$2336,4,FALSE)</f>
        <v>No</v>
      </c>
      <c r="F394" s="11" t="str">
        <f>VLOOKUP(A394,'Medical Examinations'!$A$1:$J$2336,5,FALSE)</f>
        <v>No</v>
      </c>
      <c r="G394" s="11" t="str">
        <f>VLOOKUP(A394,'Medical Examinations'!$A$1:$J$2336,6,FALSE)</f>
        <v>No</v>
      </c>
      <c r="H394" s="11">
        <f>VLOOKUP(A394,'Medical Examinations'!$A$1:$J$2336,7,FALSE)</f>
        <v>0</v>
      </c>
      <c r="I394" s="11" t="str">
        <f>VLOOKUP(A394,'Medical Examinations'!$A$1:$J$2336,8,FALSE)</f>
        <v>No</v>
      </c>
      <c r="J394" s="11" t="str">
        <f>VLOOKUP(A394,'Medical Examinations'!$A$1:$J$2336,9,FALSE)</f>
        <v>OBESITY</v>
      </c>
      <c r="K394" s="11" t="str">
        <f>VLOOKUP(A394,'Medical Examinations'!$A$1:$J$2336,10,FALSE)</f>
        <v>DIABETES</v>
      </c>
      <c r="L394" t="str">
        <f>VLOOKUP(A394,'Hospitalisation Details'!$A$2:$M$2344,4,FALSE)</f>
        <v>21-9-1974</v>
      </c>
      <c r="M394">
        <f>VLOOKUP(A394,'Hospitalisation Details'!$A$2:$M$2344,10,FALSE)</f>
        <v>26392.26</v>
      </c>
      <c r="N394" t="str">
        <f>VLOOKUP(A394,'Hospitalisation Details'!$A$2:$M$2344,11,FALSE)</f>
        <v>tier - 2</v>
      </c>
      <c r="O394" t="str">
        <f>VLOOKUP(A394,'Hospitalisation Details'!$A$2:$M$2344,12,FALSE)</f>
        <v>tier - 2</v>
      </c>
      <c r="P394" t="str">
        <f>VLOOKUP(A394,'Hospitalisation Details'!$A$2:$M$2344,13,FALSE)</f>
        <v>R1024</v>
      </c>
      <c r="Q394" s="11">
        <f>VLOOKUP(A394,'Hospitalisation Details'!$A$2:$M$2344,8,FALSE)</f>
        <v>48</v>
      </c>
    </row>
    <row r="395" spans="1:17" ht="15.75" x14ac:dyDescent="0.25">
      <c r="A395" s="1" t="s">
        <v>1977</v>
      </c>
      <c r="B395" t="str">
        <f>VLOOKUP(A395,'Customer Names'!$A$1:$B$2336,2,FALSE)</f>
        <v>Woodward</v>
      </c>
      <c r="C395" s="11">
        <f>VLOOKUP(A395,'Medical Examinations'!$A$1:$B$2336,2,FALSE)</f>
        <v>32.06</v>
      </c>
      <c r="D395" s="11">
        <f>VLOOKUP(A395,'Medical Examinations'!$A$1:$C$2336,3,FALSE)</f>
        <v>4.67</v>
      </c>
      <c r="E395" s="11" t="str">
        <f>VLOOKUP(A395,'Medical Examinations'!$A$1:$J$2336,4,FALSE)</f>
        <v>No</v>
      </c>
      <c r="F395" s="11" t="str">
        <f>VLOOKUP(A395,'Medical Examinations'!$A$1:$J$2336,5,FALSE)</f>
        <v>Yes</v>
      </c>
      <c r="G395" s="11" t="str">
        <f>VLOOKUP(A395,'Medical Examinations'!$A$1:$J$2336,6,FALSE)</f>
        <v>No</v>
      </c>
      <c r="H395" s="11">
        <f>VLOOKUP(A395,'Medical Examinations'!$A$1:$J$2336,7,FALSE)</f>
        <v>1</v>
      </c>
      <c r="I395" s="11" t="str">
        <f>VLOOKUP(A395,'Medical Examinations'!$A$1:$J$2336,8,FALSE)</f>
        <v>Yes</v>
      </c>
      <c r="J395" s="11" t="str">
        <f>VLOOKUP(A395,'Medical Examinations'!$A$1:$J$2336,9,FALSE)</f>
        <v>OBESITY</v>
      </c>
      <c r="K395" s="11" t="str">
        <f>VLOOKUP(A395,'Medical Examinations'!$A$1:$J$2336,10,FALSE)</f>
        <v>NORMAL</v>
      </c>
      <c r="L395" t="str">
        <f>VLOOKUP(A395,'Hospitalisation Details'!$A$2:$M$2344,4,FALSE)</f>
        <v>5-12-2004</v>
      </c>
      <c r="M395">
        <f>VLOOKUP(A395,'Hospitalisation Details'!$A$2:$M$2344,10,FALSE)</f>
        <v>26316.59</v>
      </c>
      <c r="N395" t="str">
        <f>VLOOKUP(A395,'Hospitalisation Details'!$A$2:$M$2344,11,FALSE)</f>
        <v>tier - 2</v>
      </c>
      <c r="O395" t="str">
        <f>VLOOKUP(A395,'Hospitalisation Details'!$A$2:$M$2344,12,FALSE)</f>
        <v>tier - 3</v>
      </c>
      <c r="P395" t="str">
        <f>VLOOKUP(A395,'Hospitalisation Details'!$A$2:$M$2344,13,FALSE)</f>
        <v>R1011</v>
      </c>
      <c r="Q395" s="11">
        <f>VLOOKUP(A395,'Hospitalisation Details'!$A$2:$M$2344,8,FALSE)</f>
        <v>18</v>
      </c>
    </row>
    <row r="396" spans="1:17" ht="15.75" x14ac:dyDescent="0.25">
      <c r="A396" s="1" t="s">
        <v>1976</v>
      </c>
      <c r="B396" t="str">
        <f>VLOOKUP(A396,'Customer Names'!$A$1:$B$2336,2,FALSE)</f>
        <v>Ray</v>
      </c>
      <c r="C396" s="11">
        <f>VLOOKUP(A396,'Medical Examinations'!$A$1:$B$2336,2,FALSE)</f>
        <v>24.1</v>
      </c>
      <c r="D396" s="11">
        <f>VLOOKUP(A396,'Medical Examinations'!$A$1:$C$2336,3,FALSE)</f>
        <v>11.14</v>
      </c>
      <c r="E396" s="11" t="str">
        <f>VLOOKUP(A396,'Medical Examinations'!$A$1:$J$2336,4,FALSE)</f>
        <v>Yes</v>
      </c>
      <c r="F396" s="11" t="str">
        <f>VLOOKUP(A396,'Medical Examinations'!$A$1:$J$2336,5,FALSE)</f>
        <v>No</v>
      </c>
      <c r="G396" s="11" t="str">
        <f>VLOOKUP(A396,'Medical Examinations'!$A$1:$J$2336,6,FALSE)</f>
        <v>No</v>
      </c>
      <c r="H396" s="11">
        <f>VLOOKUP(A396,'Medical Examinations'!$A$1:$J$2336,7,FALSE)</f>
        <v>1</v>
      </c>
      <c r="I396" s="11" t="str">
        <f>VLOOKUP(A396,'Medical Examinations'!$A$1:$J$2336,8,FALSE)</f>
        <v>No</v>
      </c>
      <c r="J396" s="11" t="str">
        <f>VLOOKUP(A396,'Medical Examinations'!$A$1:$J$2336,9,FALSE)</f>
        <v>NORMALWEIGHT</v>
      </c>
      <c r="K396" s="11" t="str">
        <f>VLOOKUP(A396,'Medical Examinations'!$A$1:$J$2336,10,FALSE)</f>
        <v>DIABETES</v>
      </c>
      <c r="L396" t="str">
        <f>VLOOKUP(A396,'Hospitalisation Details'!$A$2:$M$2344,4,FALSE)</f>
        <v>4-6-1975</v>
      </c>
      <c r="M396">
        <f>VLOOKUP(A396,'Hospitalisation Details'!$A$2:$M$2344,10,FALSE)</f>
        <v>26236.58</v>
      </c>
      <c r="N396" t="str">
        <f>VLOOKUP(A396,'Hospitalisation Details'!$A$2:$M$2344,11,FALSE)</f>
        <v>tier - 2</v>
      </c>
      <c r="O396" t="str">
        <f>VLOOKUP(A396,'Hospitalisation Details'!$A$2:$M$2344,12,FALSE)</f>
        <v>tier - 1</v>
      </c>
      <c r="P396" t="str">
        <f>VLOOKUP(A396,'Hospitalisation Details'!$A$2:$M$2344,13,FALSE)</f>
        <v>R1011</v>
      </c>
      <c r="Q396" s="11">
        <f>VLOOKUP(A396,'Hospitalisation Details'!$A$2:$M$2344,8,FALSE)</f>
        <v>48</v>
      </c>
    </row>
    <row r="397" spans="1:17" ht="15.75" x14ac:dyDescent="0.25">
      <c r="A397" s="1" t="s">
        <v>1975</v>
      </c>
      <c r="B397" t="str">
        <f>VLOOKUP(A397,'Customer Names'!$A$1:$B$2336,2,FALSE)</f>
        <v>Jennings</v>
      </c>
      <c r="C397" s="11">
        <f>VLOOKUP(A397,'Medical Examinations'!$A$1:$B$2336,2,FALSE)</f>
        <v>27.1</v>
      </c>
      <c r="D397" s="11">
        <f>VLOOKUP(A397,'Medical Examinations'!$A$1:$C$2336,3,FALSE)</f>
        <v>9.0500000000000007</v>
      </c>
      <c r="E397" s="11" t="str">
        <f>VLOOKUP(A397,'Medical Examinations'!$A$1:$J$2336,4,FALSE)</f>
        <v>No</v>
      </c>
      <c r="F397" s="11" t="str">
        <f>VLOOKUP(A397,'Medical Examinations'!$A$1:$J$2336,5,FALSE)</f>
        <v>No</v>
      </c>
      <c r="G397" s="11" t="str">
        <f>VLOOKUP(A397,'Medical Examinations'!$A$1:$J$2336,6,FALSE)</f>
        <v>No</v>
      </c>
      <c r="H397" s="11">
        <f>VLOOKUP(A397,'Medical Examinations'!$A$1:$J$2336,7,FALSE)</f>
        <v>2</v>
      </c>
      <c r="I397" s="11" t="str">
        <f>VLOOKUP(A397,'Medical Examinations'!$A$1:$J$2336,8,FALSE)</f>
        <v>No</v>
      </c>
      <c r="J397" s="11" t="str">
        <f>VLOOKUP(A397,'Medical Examinations'!$A$1:$J$2336,9,FALSE)</f>
        <v>OVERWEIGHT</v>
      </c>
      <c r="K397" s="11" t="str">
        <f>VLOOKUP(A397,'Medical Examinations'!$A$1:$J$2336,10,FALSE)</f>
        <v>DIABETES</v>
      </c>
      <c r="L397" t="str">
        <f>VLOOKUP(A397,'Hospitalisation Details'!$A$2:$M$2344,4,FALSE)</f>
        <v>7-7-1973</v>
      </c>
      <c r="M397">
        <f>VLOOKUP(A397,'Hospitalisation Details'!$A$2:$M$2344,10,FALSE)</f>
        <v>26140.36</v>
      </c>
      <c r="N397" t="str">
        <f>VLOOKUP(A397,'Hospitalisation Details'!$A$2:$M$2344,11,FALSE)</f>
        <v>tier - 2</v>
      </c>
      <c r="O397" t="str">
        <f>VLOOKUP(A397,'Hospitalisation Details'!$A$2:$M$2344,12,FALSE)</f>
        <v>tier - 3</v>
      </c>
      <c r="P397" t="str">
        <f>VLOOKUP(A397,'Hospitalisation Details'!$A$2:$M$2344,13,FALSE)</f>
        <v>R1011</v>
      </c>
      <c r="Q397" s="11">
        <f>VLOOKUP(A397,'Hospitalisation Details'!$A$2:$M$2344,8,FALSE)</f>
        <v>49</v>
      </c>
    </row>
    <row r="398" spans="1:17" ht="15.75" x14ac:dyDescent="0.25">
      <c r="A398" s="1" t="s">
        <v>1974</v>
      </c>
      <c r="B398" t="str">
        <f>VLOOKUP(A398,'Customer Names'!$A$1:$B$2336,2,FALSE)</f>
        <v>Fuller</v>
      </c>
      <c r="C398" s="11">
        <f>VLOOKUP(A398,'Medical Examinations'!$A$1:$B$2336,2,FALSE)</f>
        <v>24.42</v>
      </c>
      <c r="D398" s="11">
        <f>VLOOKUP(A398,'Medical Examinations'!$A$1:$C$2336,3,FALSE)</f>
        <v>11.31</v>
      </c>
      <c r="E398" s="11" t="str">
        <f>VLOOKUP(A398,'Medical Examinations'!$A$1:$J$2336,4,FALSE)</f>
        <v>No</v>
      </c>
      <c r="F398" s="11" t="str">
        <f>VLOOKUP(A398,'Medical Examinations'!$A$1:$J$2336,5,FALSE)</f>
        <v>No</v>
      </c>
      <c r="G398" s="11" t="str">
        <f>VLOOKUP(A398,'Medical Examinations'!$A$1:$J$2336,6,FALSE)</f>
        <v>No</v>
      </c>
      <c r="H398" s="11">
        <f>VLOOKUP(A398,'Medical Examinations'!$A$1:$J$2336,7,FALSE)</f>
        <v>0</v>
      </c>
      <c r="I398" s="11" t="str">
        <f>VLOOKUP(A398,'Medical Examinations'!$A$1:$J$2336,8,FALSE)</f>
        <v>Yes</v>
      </c>
      <c r="J398" s="11" t="str">
        <f>VLOOKUP(A398,'Medical Examinations'!$A$1:$J$2336,9,FALSE)</f>
        <v>NORMALWEIGHT</v>
      </c>
      <c r="K398" s="11" t="str">
        <f>VLOOKUP(A398,'Medical Examinations'!$A$1:$J$2336,10,FALSE)</f>
        <v>DIABETES</v>
      </c>
      <c r="L398" t="str">
        <f>VLOOKUP(A398,'Hospitalisation Details'!$A$2:$M$2344,4,FALSE)</f>
        <v>11-10-2002</v>
      </c>
      <c r="M398">
        <f>VLOOKUP(A398,'Hospitalisation Details'!$A$2:$M$2344,10,FALSE)</f>
        <v>26125.67</v>
      </c>
      <c r="N398" t="str">
        <f>VLOOKUP(A398,'Hospitalisation Details'!$A$2:$M$2344,11,FALSE)</f>
        <v>tier - 2</v>
      </c>
      <c r="O398" t="str">
        <f>VLOOKUP(A398,'Hospitalisation Details'!$A$2:$M$2344,12,FALSE)</f>
        <v>tier - 1</v>
      </c>
      <c r="P398" t="str">
        <f>VLOOKUP(A398,'Hospitalisation Details'!$A$2:$M$2344,13,FALSE)</f>
        <v>R1013</v>
      </c>
      <c r="Q398" s="11">
        <f>VLOOKUP(A398,'Hospitalisation Details'!$A$2:$M$2344,8,FALSE)</f>
        <v>20</v>
      </c>
    </row>
    <row r="399" spans="1:17" ht="15.75" x14ac:dyDescent="0.25">
      <c r="A399" s="1" t="s">
        <v>1973</v>
      </c>
      <c r="B399" t="str">
        <f>VLOOKUP(A399,'Customer Names'!$A$1:$B$2336,2,FALSE)</f>
        <v>Lovisek</v>
      </c>
      <c r="C399" s="11">
        <f>VLOOKUP(A399,'Medical Examinations'!$A$1:$B$2336,2,FALSE)</f>
        <v>26.695</v>
      </c>
      <c r="D399" s="11">
        <f>VLOOKUP(A399,'Medical Examinations'!$A$1:$C$2336,3,FALSE)</f>
        <v>4.68</v>
      </c>
      <c r="E399" s="11" t="str">
        <f>VLOOKUP(A399,'Medical Examinations'!$A$1:$J$2336,4,FALSE)</f>
        <v>Yes</v>
      </c>
      <c r="F399" s="11" t="str">
        <f>VLOOKUP(A399,'Medical Examinations'!$A$1:$J$2336,5,FALSE)</f>
        <v>No</v>
      </c>
      <c r="G399" s="11" t="str">
        <f>VLOOKUP(A399,'Medical Examinations'!$A$1:$J$2336,6,FALSE)</f>
        <v>No</v>
      </c>
      <c r="H399" s="11">
        <f>VLOOKUP(A399,'Medical Examinations'!$A$1:$J$2336,7,FALSE)</f>
        <v>2</v>
      </c>
      <c r="I399" s="11" t="str">
        <f>VLOOKUP(A399,'Medical Examinations'!$A$1:$J$2336,8,FALSE)</f>
        <v>Yes</v>
      </c>
      <c r="J399" s="11" t="str">
        <f>VLOOKUP(A399,'Medical Examinations'!$A$1:$J$2336,9,FALSE)</f>
        <v>OVERWEIGHT</v>
      </c>
      <c r="K399" s="11" t="str">
        <f>VLOOKUP(A399,'Medical Examinations'!$A$1:$J$2336,10,FALSE)</f>
        <v>NORMAL</v>
      </c>
      <c r="L399" t="str">
        <f>VLOOKUP(A399,'Hospitalisation Details'!$A$2:$M$2344,4,FALSE)</f>
        <v>9-7-1966</v>
      </c>
      <c r="M399">
        <f>VLOOKUP(A399,'Hospitalisation Details'!$A$2:$M$2344,10,FALSE)</f>
        <v>26109.33</v>
      </c>
      <c r="N399" t="str">
        <f>VLOOKUP(A399,'Hospitalisation Details'!$A$2:$M$2344,11,FALSE)</f>
        <v>tier - 2</v>
      </c>
      <c r="O399" t="str">
        <f>VLOOKUP(A399,'Hospitalisation Details'!$A$2:$M$2344,12,FALSE)</f>
        <v>tier - 3</v>
      </c>
      <c r="P399" t="str">
        <f>VLOOKUP(A399,'Hospitalisation Details'!$A$2:$M$2344,13,FALSE)</f>
        <v>R1012</v>
      </c>
      <c r="Q399" s="11">
        <f>VLOOKUP(A399,'Hospitalisation Details'!$A$2:$M$2344,8,FALSE)</f>
        <v>56</v>
      </c>
    </row>
    <row r="400" spans="1:17" ht="15.75" x14ac:dyDescent="0.25">
      <c r="A400" s="1" t="s">
        <v>1972</v>
      </c>
      <c r="B400" t="str">
        <f>VLOOKUP(A400,'Customer Names'!$A$1:$B$2336,2,FALSE)</f>
        <v>Painter</v>
      </c>
      <c r="C400" s="11">
        <f>VLOOKUP(A400,'Medical Examinations'!$A$1:$B$2336,2,FALSE)</f>
        <v>27.79</v>
      </c>
      <c r="D400" s="11">
        <f>VLOOKUP(A400,'Medical Examinations'!$A$1:$C$2336,3,FALSE)</f>
        <v>6.05</v>
      </c>
      <c r="E400" s="11" t="str">
        <f>VLOOKUP(A400,'Medical Examinations'!$A$1:$J$2336,4,FALSE)</f>
        <v>Yes</v>
      </c>
      <c r="F400" s="11" t="str">
        <f>VLOOKUP(A400,'Medical Examinations'!$A$1:$J$2336,5,FALSE)</f>
        <v>Yes</v>
      </c>
      <c r="G400" s="11" t="str">
        <f>VLOOKUP(A400,'Medical Examinations'!$A$1:$J$2336,6,FALSE)</f>
        <v>No</v>
      </c>
      <c r="H400" s="11">
        <f>VLOOKUP(A400,'Medical Examinations'!$A$1:$J$2336,7,FALSE)</f>
        <v>1</v>
      </c>
      <c r="I400" s="11" t="str">
        <f>VLOOKUP(A400,'Medical Examinations'!$A$1:$J$2336,8,FALSE)</f>
        <v>Yes</v>
      </c>
      <c r="J400" s="11" t="str">
        <f>VLOOKUP(A400,'Medical Examinations'!$A$1:$J$2336,9,FALSE)</f>
        <v>OVERWEIGHT</v>
      </c>
      <c r="K400" s="11" t="str">
        <f>VLOOKUP(A400,'Medical Examinations'!$A$1:$J$2336,10,FALSE)</f>
        <v>PREDIABETES</v>
      </c>
      <c r="L400" t="str">
        <f>VLOOKUP(A400,'Hospitalisation Details'!$A$2:$M$2344,4,FALSE)</f>
        <v>26-12-2000</v>
      </c>
      <c r="M400">
        <f>VLOOKUP(A400,'Hospitalisation Details'!$A$2:$M$2344,10,FALSE)</f>
        <v>26026.97</v>
      </c>
      <c r="N400" t="str">
        <f>VLOOKUP(A400,'Hospitalisation Details'!$A$2:$M$2344,11,FALSE)</f>
        <v>tier - 2</v>
      </c>
      <c r="O400" t="str">
        <f>VLOOKUP(A400,'Hospitalisation Details'!$A$2:$M$2344,12,FALSE)</f>
        <v>tier - 3</v>
      </c>
      <c r="P400" t="str">
        <f>VLOOKUP(A400,'Hospitalisation Details'!$A$2:$M$2344,13,FALSE)</f>
        <v>R1011</v>
      </c>
      <c r="Q400" s="11">
        <f>VLOOKUP(A400,'Hospitalisation Details'!$A$2:$M$2344,8,FALSE)</f>
        <v>22</v>
      </c>
    </row>
    <row r="401" spans="1:17" ht="15.75" x14ac:dyDescent="0.25">
      <c r="A401" s="1" t="s">
        <v>1971</v>
      </c>
      <c r="B401" t="str">
        <f>VLOOKUP(A401,'Customer Names'!$A$1:$B$2336,2,FALSE)</f>
        <v>Edwards</v>
      </c>
      <c r="C401" s="11">
        <f>VLOOKUP(A401,'Medical Examinations'!$A$1:$B$2336,2,FALSE)</f>
        <v>32.68</v>
      </c>
      <c r="D401" s="11">
        <f>VLOOKUP(A401,'Medical Examinations'!$A$1:$C$2336,3,FALSE)</f>
        <v>4.68</v>
      </c>
      <c r="E401" s="11" t="str">
        <f>VLOOKUP(A401,'Medical Examinations'!$A$1:$J$2336,4,FALSE)</f>
        <v>Yes</v>
      </c>
      <c r="F401" s="11" t="str">
        <f>VLOOKUP(A401,'Medical Examinations'!$A$1:$J$2336,5,FALSE)</f>
        <v>No</v>
      </c>
      <c r="G401" s="11" t="str">
        <f>VLOOKUP(A401,'Medical Examinations'!$A$1:$J$2336,6,FALSE)</f>
        <v>No</v>
      </c>
      <c r="H401" s="11">
        <f>VLOOKUP(A401,'Medical Examinations'!$A$1:$J$2336,7,FALSE)</f>
        <v>0</v>
      </c>
      <c r="I401" s="11" t="str">
        <f>VLOOKUP(A401,'Medical Examinations'!$A$1:$J$2336,8,FALSE)</f>
        <v>No</v>
      </c>
      <c r="J401" s="11" t="str">
        <f>VLOOKUP(A401,'Medical Examinations'!$A$1:$J$2336,9,FALSE)</f>
        <v>OBESITY</v>
      </c>
      <c r="K401" s="11" t="str">
        <f>VLOOKUP(A401,'Medical Examinations'!$A$1:$J$2336,10,FALSE)</f>
        <v>NORMAL</v>
      </c>
      <c r="L401" t="str">
        <f>VLOOKUP(A401,'Hospitalisation Details'!$A$2:$M$2344,4,FALSE)</f>
        <v>5-6-2001</v>
      </c>
      <c r="M401">
        <f>VLOOKUP(A401,'Hospitalisation Details'!$A$2:$M$2344,10,FALSE)</f>
        <v>26018.95</v>
      </c>
      <c r="N401" t="str">
        <f>VLOOKUP(A401,'Hospitalisation Details'!$A$2:$M$2344,11,FALSE)</f>
        <v>tier - 2</v>
      </c>
      <c r="O401" t="str">
        <f>VLOOKUP(A401,'Hospitalisation Details'!$A$2:$M$2344,12,FALSE)</f>
        <v>tier - 2</v>
      </c>
      <c r="P401" t="str">
        <f>VLOOKUP(A401,'Hospitalisation Details'!$A$2:$M$2344,13,FALSE)</f>
        <v>R1012</v>
      </c>
      <c r="Q401" s="11">
        <f>VLOOKUP(A401,'Hospitalisation Details'!$A$2:$M$2344,8,FALSE)</f>
        <v>22</v>
      </c>
    </row>
    <row r="402" spans="1:17" ht="15.75" x14ac:dyDescent="0.25">
      <c r="A402" s="1" t="s">
        <v>1970</v>
      </c>
      <c r="B402" t="str">
        <f>VLOOKUP(A402,'Customer Names'!$A$1:$B$2336,2,FALSE)</f>
        <v>Liebl</v>
      </c>
      <c r="C402" s="11">
        <f>VLOOKUP(A402,'Medical Examinations'!$A$1:$B$2336,2,FALSE)</f>
        <v>26.4</v>
      </c>
      <c r="D402" s="11">
        <f>VLOOKUP(A402,'Medical Examinations'!$A$1:$C$2336,3,FALSE)</f>
        <v>9.5</v>
      </c>
      <c r="E402" s="11" t="str">
        <f>VLOOKUP(A402,'Medical Examinations'!$A$1:$J$2336,4,FALSE)</f>
        <v>Yes</v>
      </c>
      <c r="F402" s="11" t="str">
        <f>VLOOKUP(A402,'Medical Examinations'!$A$1:$J$2336,5,FALSE)</f>
        <v>No</v>
      </c>
      <c r="G402" s="11" t="str">
        <f>VLOOKUP(A402,'Medical Examinations'!$A$1:$J$2336,6,FALSE)</f>
        <v>No</v>
      </c>
      <c r="H402" s="11">
        <f>VLOOKUP(A402,'Medical Examinations'!$A$1:$J$2336,7,FALSE)</f>
        <v>2</v>
      </c>
      <c r="I402" s="11" t="str">
        <f>VLOOKUP(A402,'Medical Examinations'!$A$1:$J$2336,8,FALSE)</f>
        <v>No</v>
      </c>
      <c r="J402" s="11" t="str">
        <f>VLOOKUP(A402,'Medical Examinations'!$A$1:$J$2336,9,FALSE)</f>
        <v>OVERWEIGHT</v>
      </c>
      <c r="K402" s="11" t="str">
        <f>VLOOKUP(A402,'Medical Examinations'!$A$1:$J$2336,10,FALSE)</f>
        <v>DIABETES</v>
      </c>
      <c r="L402" t="str">
        <f>VLOOKUP(A402,'Hospitalisation Details'!$A$2:$M$2344,4,FALSE)</f>
        <v>3-12-1970</v>
      </c>
      <c r="M402">
        <f>VLOOKUP(A402,'Hospitalisation Details'!$A$2:$M$2344,10,FALSE)</f>
        <v>25992.82</v>
      </c>
      <c r="N402" t="str">
        <f>VLOOKUP(A402,'Hospitalisation Details'!$A$2:$M$2344,11,FALSE)</f>
        <v>tier - 2</v>
      </c>
      <c r="O402" t="str">
        <f>VLOOKUP(A402,'Hospitalisation Details'!$A$2:$M$2344,12,FALSE)</f>
        <v>tier - 2</v>
      </c>
      <c r="P402" t="str">
        <f>VLOOKUP(A402,'Hospitalisation Details'!$A$2:$M$2344,13,FALSE)</f>
        <v>R1013</v>
      </c>
      <c r="Q402" s="11">
        <f>VLOOKUP(A402,'Hospitalisation Details'!$A$2:$M$2344,8,FALSE)</f>
        <v>52</v>
      </c>
    </row>
    <row r="403" spans="1:17" ht="15.75" x14ac:dyDescent="0.25">
      <c r="A403" s="1" t="s">
        <v>1969</v>
      </c>
      <c r="B403" t="str">
        <f>VLOOKUP(A403,'Customer Names'!$A$1:$B$2336,2,FALSE)</f>
        <v>Kasabian-Larson</v>
      </c>
      <c r="C403" s="11">
        <f>VLOOKUP(A403,'Medical Examinations'!$A$1:$B$2336,2,FALSE)</f>
        <v>23.655000000000001</v>
      </c>
      <c r="D403" s="11">
        <f>VLOOKUP(A403,'Medical Examinations'!$A$1:$C$2336,3,FALSE)</f>
        <v>10.84</v>
      </c>
      <c r="E403" s="11" t="str">
        <f>VLOOKUP(A403,'Medical Examinations'!$A$1:$J$2336,4,FALSE)</f>
        <v>Yes</v>
      </c>
      <c r="F403" s="11" t="str">
        <f>VLOOKUP(A403,'Medical Examinations'!$A$1:$J$2336,5,FALSE)</f>
        <v>No</v>
      </c>
      <c r="G403" s="11" t="str">
        <f>VLOOKUP(A403,'Medical Examinations'!$A$1:$J$2336,6,FALSE)</f>
        <v>Yes</v>
      </c>
      <c r="H403" s="11">
        <f>VLOOKUP(A403,'Medical Examinations'!$A$1:$J$2336,7,FALSE)</f>
        <v>1</v>
      </c>
      <c r="I403" s="11" t="str">
        <f>VLOOKUP(A403,'Medical Examinations'!$A$1:$J$2336,8,FALSE)</f>
        <v>Yes</v>
      </c>
      <c r="J403" s="11" t="str">
        <f>VLOOKUP(A403,'Medical Examinations'!$A$1:$J$2336,9,FALSE)</f>
        <v>NORMALWEIGHT</v>
      </c>
      <c r="K403" s="11" t="str">
        <f>VLOOKUP(A403,'Medical Examinations'!$A$1:$J$2336,10,FALSE)</f>
        <v>DIABETES</v>
      </c>
      <c r="L403" t="str">
        <f>VLOOKUP(A403,'Hospitalisation Details'!$A$2:$M$2344,4,FALSE)</f>
        <v>21-8-1963</v>
      </c>
      <c r="M403">
        <f>VLOOKUP(A403,'Hospitalisation Details'!$A$2:$M$2344,10,FALSE)</f>
        <v>25678.78</v>
      </c>
      <c r="N403" t="str">
        <f>VLOOKUP(A403,'Hospitalisation Details'!$A$2:$M$2344,11,FALSE)</f>
        <v>tier - 2</v>
      </c>
      <c r="O403" t="str">
        <f>VLOOKUP(A403,'Hospitalisation Details'!$A$2:$M$2344,12,FALSE)</f>
        <v>tier - 3</v>
      </c>
      <c r="P403" t="str">
        <f>VLOOKUP(A403,'Hospitalisation Details'!$A$2:$M$2344,13,FALSE)</f>
        <v>R1012</v>
      </c>
      <c r="Q403" s="11">
        <f>VLOOKUP(A403,'Hospitalisation Details'!$A$2:$M$2344,8,FALSE)</f>
        <v>59</v>
      </c>
    </row>
    <row r="404" spans="1:17" ht="15.75" x14ac:dyDescent="0.25">
      <c r="A404" s="1" t="s">
        <v>1968</v>
      </c>
      <c r="B404" t="str">
        <f>VLOOKUP(A404,'Customer Names'!$A$1:$B$2336,2,FALSE)</f>
        <v>Creamer</v>
      </c>
      <c r="C404" s="11">
        <f>VLOOKUP(A404,'Medical Examinations'!$A$1:$B$2336,2,FALSE)</f>
        <v>27.36</v>
      </c>
      <c r="D404" s="11">
        <f>VLOOKUP(A404,'Medical Examinations'!$A$1:$C$2336,3,FALSE)</f>
        <v>5.88</v>
      </c>
      <c r="E404" s="11" t="str">
        <f>VLOOKUP(A404,'Medical Examinations'!$A$1:$J$2336,4,FALSE)</f>
        <v>No</v>
      </c>
      <c r="F404" s="11" t="str">
        <f>VLOOKUP(A404,'Medical Examinations'!$A$1:$J$2336,5,FALSE)</f>
        <v>No</v>
      </c>
      <c r="G404" s="11" t="str">
        <f>VLOOKUP(A404,'Medical Examinations'!$A$1:$J$2336,6,FALSE)</f>
        <v>No</v>
      </c>
      <c r="H404" s="11">
        <f>VLOOKUP(A404,'Medical Examinations'!$A$1:$J$2336,7,FALSE)</f>
        <v>2</v>
      </c>
      <c r="I404" s="11" t="str">
        <f>VLOOKUP(A404,'Medical Examinations'!$A$1:$J$2336,8,FALSE)</f>
        <v>No</v>
      </c>
      <c r="J404" s="11" t="str">
        <f>VLOOKUP(A404,'Medical Examinations'!$A$1:$J$2336,9,FALSE)</f>
        <v>OVERWEIGHT</v>
      </c>
      <c r="K404" s="11" t="str">
        <f>VLOOKUP(A404,'Medical Examinations'!$A$1:$J$2336,10,FALSE)</f>
        <v>PREDIABETES</v>
      </c>
      <c r="L404" t="str">
        <f>VLOOKUP(A404,'Hospitalisation Details'!$A$2:$M$2344,4,FALSE)</f>
        <v>17-7-1972</v>
      </c>
      <c r="M404">
        <f>VLOOKUP(A404,'Hospitalisation Details'!$A$2:$M$2344,10,FALSE)</f>
        <v>25656.58</v>
      </c>
      <c r="N404" t="str">
        <f>VLOOKUP(A404,'Hospitalisation Details'!$A$2:$M$2344,11,FALSE)</f>
        <v>tier - 2</v>
      </c>
      <c r="O404" t="str">
        <f>VLOOKUP(A404,'Hospitalisation Details'!$A$2:$M$2344,12,FALSE)</f>
        <v>tier - 3</v>
      </c>
      <c r="P404" t="str">
        <f>VLOOKUP(A404,'Hospitalisation Details'!$A$2:$M$2344,13,FALSE)</f>
        <v>R1024</v>
      </c>
      <c r="Q404" s="11">
        <f>VLOOKUP(A404,'Hospitalisation Details'!$A$2:$M$2344,8,FALSE)</f>
        <v>50</v>
      </c>
    </row>
    <row r="405" spans="1:17" ht="15.75" x14ac:dyDescent="0.25">
      <c r="A405" s="1" t="s">
        <v>1967</v>
      </c>
      <c r="B405" t="str">
        <f>VLOOKUP(A405,'Customer Names'!$A$1:$B$2336,2,FALSE)</f>
        <v>Kimbel</v>
      </c>
      <c r="C405" s="11">
        <f>VLOOKUP(A405,'Medical Examinations'!$A$1:$B$2336,2,FALSE)</f>
        <v>27.82</v>
      </c>
      <c r="D405" s="11">
        <f>VLOOKUP(A405,'Medical Examinations'!$A$1:$C$2336,3,FALSE)</f>
        <v>5.24</v>
      </c>
      <c r="E405" s="11" t="str">
        <f>VLOOKUP(A405,'Medical Examinations'!$A$1:$J$2336,4,FALSE)</f>
        <v>Yes</v>
      </c>
      <c r="F405" s="11" t="str">
        <f>VLOOKUP(A405,'Medical Examinations'!$A$1:$J$2336,5,FALSE)</f>
        <v>No</v>
      </c>
      <c r="G405" s="11" t="str">
        <f>VLOOKUP(A405,'Medical Examinations'!$A$1:$J$2336,6,FALSE)</f>
        <v>No</v>
      </c>
      <c r="H405" s="11">
        <f>VLOOKUP(A405,'Medical Examinations'!$A$1:$J$2336,7,FALSE)</f>
        <v>0</v>
      </c>
      <c r="I405" s="11" t="str">
        <f>VLOOKUP(A405,'Medical Examinations'!$A$1:$J$2336,8,FALSE)</f>
        <v>Yes</v>
      </c>
      <c r="J405" s="11" t="str">
        <f>VLOOKUP(A405,'Medical Examinations'!$A$1:$J$2336,9,FALSE)</f>
        <v>OVERWEIGHT</v>
      </c>
      <c r="K405" s="11" t="str">
        <f>VLOOKUP(A405,'Medical Examinations'!$A$1:$J$2336,10,FALSE)</f>
        <v>NORMAL</v>
      </c>
      <c r="L405" t="str">
        <f>VLOOKUP(A405,'Hospitalisation Details'!$A$2:$M$2344,4,FALSE)</f>
        <v>2-8-2001</v>
      </c>
      <c r="M405">
        <f>VLOOKUP(A405,'Hospitalisation Details'!$A$2:$M$2344,10,FALSE)</f>
        <v>25648.98</v>
      </c>
      <c r="N405" t="str">
        <f>VLOOKUP(A405,'Hospitalisation Details'!$A$2:$M$2344,11,FALSE)</f>
        <v>tier - 2</v>
      </c>
      <c r="O405" t="str">
        <f>VLOOKUP(A405,'Hospitalisation Details'!$A$2:$M$2344,12,FALSE)</f>
        <v>tier - 1</v>
      </c>
      <c r="P405" t="str">
        <f>VLOOKUP(A405,'Hospitalisation Details'!$A$2:$M$2344,13,FALSE)</f>
        <v>R1011</v>
      </c>
      <c r="Q405" s="11">
        <f>VLOOKUP(A405,'Hospitalisation Details'!$A$2:$M$2344,8,FALSE)</f>
        <v>21</v>
      </c>
    </row>
    <row r="406" spans="1:17" ht="15.75" x14ac:dyDescent="0.25">
      <c r="A406" s="1" t="s">
        <v>1966</v>
      </c>
      <c r="B406" t="str">
        <f>VLOOKUP(A406,'Customer Names'!$A$1:$B$2336,2,FALSE)</f>
        <v>Livensparger</v>
      </c>
      <c r="C406" s="11">
        <f>VLOOKUP(A406,'Medical Examinations'!$A$1:$B$2336,2,FALSE)</f>
        <v>25.46</v>
      </c>
      <c r="D406" s="11">
        <f>VLOOKUP(A406,'Medical Examinations'!$A$1:$C$2336,3,FALSE)</f>
        <v>11.75</v>
      </c>
      <c r="E406" s="11" t="str">
        <f>VLOOKUP(A406,'Medical Examinations'!$A$1:$J$2336,4,FALSE)</f>
        <v>No</v>
      </c>
      <c r="F406" s="11" t="str">
        <f>VLOOKUP(A406,'Medical Examinations'!$A$1:$J$2336,5,FALSE)</f>
        <v>No</v>
      </c>
      <c r="G406" s="11" t="str">
        <f>VLOOKUP(A406,'Medical Examinations'!$A$1:$J$2336,6,FALSE)</f>
        <v>No</v>
      </c>
      <c r="H406" s="11">
        <f>VLOOKUP(A406,'Medical Examinations'!$A$1:$J$2336,7,FALSE)</f>
        <v>0</v>
      </c>
      <c r="I406" s="11" t="str">
        <f>VLOOKUP(A406,'Medical Examinations'!$A$1:$J$2336,8,FALSE)</f>
        <v>No</v>
      </c>
      <c r="J406" s="11" t="str">
        <f>VLOOKUP(A406,'Medical Examinations'!$A$1:$J$2336,9,FALSE)</f>
        <v>OVERWEIGHT</v>
      </c>
      <c r="K406" s="11" t="str">
        <f>VLOOKUP(A406,'Medical Examinations'!$A$1:$J$2336,10,FALSE)</f>
        <v>DIABETES</v>
      </c>
      <c r="L406" t="str">
        <f>VLOOKUP(A406,'Hospitalisation Details'!$A$2:$M$2344,4,FALSE)</f>
        <v>11-12-1968</v>
      </c>
      <c r="M406">
        <f>VLOOKUP(A406,'Hospitalisation Details'!$A$2:$M$2344,10,FALSE)</f>
        <v>25517.11</v>
      </c>
      <c r="N406" t="str">
        <f>VLOOKUP(A406,'Hospitalisation Details'!$A$2:$M$2344,11,FALSE)</f>
        <v>tier - 2</v>
      </c>
      <c r="O406" t="str">
        <f>VLOOKUP(A406,'Hospitalisation Details'!$A$2:$M$2344,12,FALSE)</f>
        <v>tier - 3</v>
      </c>
      <c r="P406" t="str">
        <f>VLOOKUP(A406,'Hospitalisation Details'!$A$2:$M$2344,13,FALSE)</f>
        <v>R1017</v>
      </c>
      <c r="Q406" s="11">
        <f>VLOOKUP(A406,'Hospitalisation Details'!$A$2:$M$2344,8,FALSE)</f>
        <v>54</v>
      </c>
    </row>
    <row r="407" spans="1:17" ht="15.75" x14ac:dyDescent="0.25">
      <c r="A407" s="1" t="s">
        <v>1965</v>
      </c>
      <c r="B407" t="str">
        <f>VLOOKUP(A407,'Customer Names'!$A$1:$B$2336,2,FALSE)</f>
        <v>Grange</v>
      </c>
      <c r="C407" s="11">
        <f>VLOOKUP(A407,'Medical Examinations'!$A$1:$B$2336,2,FALSE)</f>
        <v>25.1</v>
      </c>
      <c r="D407" s="11">
        <f>VLOOKUP(A407,'Medical Examinations'!$A$1:$C$2336,3,FALSE)</f>
        <v>6.97</v>
      </c>
      <c r="E407" s="11" t="str">
        <f>VLOOKUP(A407,'Medical Examinations'!$A$1:$J$2336,4,FALSE)</f>
        <v>No</v>
      </c>
      <c r="F407" s="11" t="str">
        <f>VLOOKUP(A407,'Medical Examinations'!$A$1:$J$2336,5,FALSE)</f>
        <v>No</v>
      </c>
      <c r="G407" s="11" t="str">
        <f>VLOOKUP(A407,'Medical Examinations'!$A$1:$J$2336,6,FALSE)</f>
        <v>No</v>
      </c>
      <c r="H407" s="11">
        <f>VLOOKUP(A407,'Medical Examinations'!$A$1:$J$2336,7,FALSE)</f>
        <v>0</v>
      </c>
      <c r="I407" s="11" t="str">
        <f>VLOOKUP(A407,'Medical Examinations'!$A$1:$J$2336,8,FALSE)</f>
        <v>Yes</v>
      </c>
      <c r="J407" s="11" t="str">
        <f>VLOOKUP(A407,'Medical Examinations'!$A$1:$J$2336,9,FALSE)</f>
        <v>OVERWEIGHT</v>
      </c>
      <c r="K407" s="11" t="str">
        <f>VLOOKUP(A407,'Medical Examinations'!$A$1:$J$2336,10,FALSE)</f>
        <v>DIABETES</v>
      </c>
      <c r="L407" t="str">
        <f>VLOOKUP(A407,'Hospitalisation Details'!$A$2:$M$2344,4,FALSE)</f>
        <v>22-8-1968</v>
      </c>
      <c r="M407">
        <f>VLOOKUP(A407,'Hospitalisation Details'!$A$2:$M$2344,10,FALSE)</f>
        <v>25382.3</v>
      </c>
      <c r="N407" t="str">
        <f>VLOOKUP(A407,'Hospitalisation Details'!$A$2:$M$2344,11,FALSE)</f>
        <v>tier - 2</v>
      </c>
      <c r="O407" t="str">
        <f>VLOOKUP(A407,'Hospitalisation Details'!$A$2:$M$2344,12,FALSE)</f>
        <v>tier - 2</v>
      </c>
      <c r="P407" t="str">
        <f>VLOOKUP(A407,'Hospitalisation Details'!$A$2:$M$2344,13,FALSE)</f>
        <v>R1011</v>
      </c>
      <c r="Q407" s="11">
        <f>VLOOKUP(A407,'Hospitalisation Details'!$A$2:$M$2344,8,FALSE)</f>
        <v>54</v>
      </c>
    </row>
    <row r="408" spans="1:17" ht="15.75" x14ac:dyDescent="0.25">
      <c r="A408" s="1" t="s">
        <v>1964</v>
      </c>
      <c r="B408" t="str">
        <f>VLOOKUP(A408,'Customer Names'!$A$1:$B$2336,2,FALSE)</f>
        <v>Nunlist</v>
      </c>
      <c r="C408" s="11">
        <f>VLOOKUP(A408,'Medical Examinations'!$A$1:$B$2336,2,FALSE)</f>
        <v>32.11</v>
      </c>
      <c r="D408" s="11">
        <f>VLOOKUP(A408,'Medical Examinations'!$A$1:$C$2336,3,FALSE)</f>
        <v>4.76</v>
      </c>
      <c r="E408" s="11" t="str">
        <f>VLOOKUP(A408,'Medical Examinations'!$A$1:$J$2336,4,FALSE)</f>
        <v>No</v>
      </c>
      <c r="F408" s="11" t="str">
        <f>VLOOKUP(A408,'Medical Examinations'!$A$1:$J$2336,5,FALSE)</f>
        <v>No</v>
      </c>
      <c r="G408" s="11" t="str">
        <f>VLOOKUP(A408,'Medical Examinations'!$A$1:$J$2336,6,FALSE)</f>
        <v>No</v>
      </c>
      <c r="H408" s="11">
        <f>VLOOKUP(A408,'Medical Examinations'!$A$1:$J$2336,7,FALSE)</f>
        <v>2</v>
      </c>
      <c r="I408" s="11" t="str">
        <f>VLOOKUP(A408,'Medical Examinations'!$A$1:$J$2336,8,FALSE)</f>
        <v>No</v>
      </c>
      <c r="J408" s="11" t="str">
        <f>VLOOKUP(A408,'Medical Examinations'!$A$1:$J$2336,9,FALSE)</f>
        <v>OBESITY</v>
      </c>
      <c r="K408" s="11" t="str">
        <f>VLOOKUP(A408,'Medical Examinations'!$A$1:$J$2336,10,FALSE)</f>
        <v>NORMAL</v>
      </c>
      <c r="L408" t="str">
        <f>VLOOKUP(A408,'Hospitalisation Details'!$A$2:$M$2344,4,FALSE)</f>
        <v>26-9-1972</v>
      </c>
      <c r="M408">
        <f>VLOOKUP(A408,'Hospitalisation Details'!$A$2:$M$2344,10,FALSE)</f>
        <v>25333.33</v>
      </c>
      <c r="N408" t="str">
        <f>VLOOKUP(A408,'Hospitalisation Details'!$A$2:$M$2344,11,FALSE)</f>
        <v>tier - 2</v>
      </c>
      <c r="O408" t="str">
        <f>VLOOKUP(A408,'Hospitalisation Details'!$A$2:$M$2344,12,FALSE)</f>
        <v>tier - 2</v>
      </c>
      <c r="P408" t="str">
        <f>VLOOKUP(A408,'Hospitalisation Details'!$A$2:$M$2344,13,FALSE)</f>
        <v>R1017</v>
      </c>
      <c r="Q408" s="11">
        <f>VLOOKUP(A408,'Hospitalisation Details'!$A$2:$M$2344,8,FALSE)</f>
        <v>50</v>
      </c>
    </row>
    <row r="409" spans="1:17" ht="15.75" x14ac:dyDescent="0.25">
      <c r="A409" s="1" t="s">
        <v>1963</v>
      </c>
      <c r="B409" t="str">
        <f>VLOOKUP(A409,'Customer Names'!$A$1:$B$2336,2,FALSE)</f>
        <v>Cutter</v>
      </c>
      <c r="C409" s="11">
        <f>VLOOKUP(A409,'Medical Examinations'!$A$1:$B$2336,2,FALSE)</f>
        <v>29.8</v>
      </c>
      <c r="D409" s="11">
        <f>VLOOKUP(A409,'Medical Examinations'!$A$1:$C$2336,3,FALSE)</f>
        <v>8.24</v>
      </c>
      <c r="E409" s="11" t="str">
        <f>VLOOKUP(A409,'Medical Examinations'!$A$1:$J$2336,4,FALSE)</f>
        <v>Yes</v>
      </c>
      <c r="F409" s="11" t="str">
        <f>VLOOKUP(A409,'Medical Examinations'!$A$1:$J$2336,5,FALSE)</f>
        <v>No</v>
      </c>
      <c r="G409" s="11" t="str">
        <f>VLOOKUP(A409,'Medical Examinations'!$A$1:$J$2336,6,FALSE)</f>
        <v>No</v>
      </c>
      <c r="H409" s="11">
        <f>VLOOKUP(A409,'Medical Examinations'!$A$1:$J$2336,7,FALSE)</f>
        <v>1</v>
      </c>
      <c r="I409" s="11" t="str">
        <f>VLOOKUP(A409,'Medical Examinations'!$A$1:$J$2336,8,FALSE)</f>
        <v>Yes</v>
      </c>
      <c r="J409" s="11" t="str">
        <f>VLOOKUP(A409,'Medical Examinations'!$A$1:$J$2336,9,FALSE)</f>
        <v>OVERWEIGHT</v>
      </c>
      <c r="K409" s="11" t="str">
        <f>VLOOKUP(A409,'Medical Examinations'!$A$1:$J$2336,10,FALSE)</f>
        <v>DIABETES</v>
      </c>
      <c r="L409" t="str">
        <f>VLOOKUP(A409,'Hospitalisation Details'!$A$2:$M$2344,4,FALSE)</f>
        <v>14-12-1975</v>
      </c>
      <c r="M409">
        <f>VLOOKUP(A409,'Hospitalisation Details'!$A$2:$M$2344,10,FALSE)</f>
        <v>25309.49</v>
      </c>
      <c r="N409" t="str">
        <f>VLOOKUP(A409,'Hospitalisation Details'!$A$2:$M$2344,11,FALSE)</f>
        <v>tier - 2</v>
      </c>
      <c r="O409" t="str">
        <f>VLOOKUP(A409,'Hospitalisation Details'!$A$2:$M$2344,12,FALSE)</f>
        <v>tier - 1</v>
      </c>
      <c r="P409" t="str">
        <f>VLOOKUP(A409,'Hospitalisation Details'!$A$2:$M$2344,13,FALSE)</f>
        <v>R1011</v>
      </c>
      <c r="Q409" s="11">
        <f>VLOOKUP(A409,'Hospitalisation Details'!$A$2:$M$2344,8,FALSE)</f>
        <v>47</v>
      </c>
    </row>
    <row r="410" spans="1:17" ht="15.75" x14ac:dyDescent="0.25">
      <c r="A410" s="1" t="s">
        <v>1962</v>
      </c>
      <c r="B410" t="str">
        <f>VLOOKUP(A410,'Customer Names'!$A$1:$B$2336,2,FALSE)</f>
        <v>Martin</v>
      </c>
      <c r="C410" s="11">
        <f>VLOOKUP(A410,'Medical Examinations'!$A$1:$B$2336,2,FALSE)</f>
        <v>24.01</v>
      </c>
      <c r="D410" s="11">
        <f>VLOOKUP(A410,'Medical Examinations'!$A$1:$C$2336,3,FALSE)</f>
        <v>4.76</v>
      </c>
      <c r="E410" s="11" t="str">
        <f>VLOOKUP(A410,'Medical Examinations'!$A$1:$J$2336,4,FALSE)</f>
        <v>No</v>
      </c>
      <c r="F410" s="11" t="str">
        <f>VLOOKUP(A410,'Medical Examinations'!$A$1:$J$2336,5,FALSE)</f>
        <v>No</v>
      </c>
      <c r="G410" s="11" t="str">
        <f>VLOOKUP(A410,'Medical Examinations'!$A$1:$J$2336,6,FALSE)</f>
        <v>No</v>
      </c>
      <c r="H410" s="11">
        <f>VLOOKUP(A410,'Medical Examinations'!$A$1:$J$2336,7,FALSE)</f>
        <v>1</v>
      </c>
      <c r="I410" s="11" t="str">
        <f>VLOOKUP(A410,'Medical Examinations'!$A$1:$J$2336,8,FALSE)</f>
        <v>Yes</v>
      </c>
      <c r="J410" s="11" t="str">
        <f>VLOOKUP(A410,'Medical Examinations'!$A$1:$J$2336,9,FALSE)</f>
        <v>NORMALWEIGHT</v>
      </c>
      <c r="K410" s="11" t="str">
        <f>VLOOKUP(A410,'Medical Examinations'!$A$1:$J$2336,10,FALSE)</f>
        <v>NORMAL</v>
      </c>
      <c r="L410" t="str">
        <f>VLOOKUP(A410,'Hospitalisation Details'!$A$2:$M$2344,4,FALSE)</f>
        <v>24-11-1998</v>
      </c>
      <c r="M410">
        <f>VLOOKUP(A410,'Hospitalisation Details'!$A$2:$M$2344,10,FALSE)</f>
        <v>25127.22</v>
      </c>
      <c r="N410" t="str">
        <f>VLOOKUP(A410,'Hospitalisation Details'!$A$2:$M$2344,11,FALSE)</f>
        <v>tier - 2</v>
      </c>
      <c r="O410" t="str">
        <f>VLOOKUP(A410,'Hospitalisation Details'!$A$2:$M$2344,12,FALSE)</f>
        <v>tier - 3</v>
      </c>
      <c r="P410" t="str">
        <f>VLOOKUP(A410,'Hospitalisation Details'!$A$2:$M$2344,13,FALSE)</f>
        <v>R1011</v>
      </c>
      <c r="Q410" s="11">
        <f>VLOOKUP(A410,'Hospitalisation Details'!$A$2:$M$2344,8,FALSE)</f>
        <v>24</v>
      </c>
    </row>
    <row r="411" spans="1:17" ht="15.75" x14ac:dyDescent="0.25">
      <c r="A411" s="1" t="s">
        <v>1961</v>
      </c>
      <c r="B411" t="str">
        <f>VLOOKUP(A411,'Customer Names'!$A$1:$B$2336,2,FALSE)</f>
        <v>Cooney</v>
      </c>
      <c r="C411" s="11">
        <f>VLOOKUP(A411,'Medical Examinations'!$A$1:$B$2336,2,FALSE)</f>
        <v>23.21</v>
      </c>
      <c r="D411" s="11">
        <f>VLOOKUP(A411,'Medical Examinations'!$A$1:$C$2336,3,FALSE)</f>
        <v>6.03</v>
      </c>
      <c r="E411" s="11" t="str">
        <f>VLOOKUP(A411,'Medical Examinations'!$A$1:$J$2336,4,FALSE)</f>
        <v>No</v>
      </c>
      <c r="F411" s="11" t="str">
        <f>VLOOKUP(A411,'Medical Examinations'!$A$1:$J$2336,5,FALSE)</f>
        <v>No</v>
      </c>
      <c r="G411" s="11" t="str">
        <f>VLOOKUP(A411,'Medical Examinations'!$A$1:$J$2336,6,FALSE)</f>
        <v>No</v>
      </c>
      <c r="H411" s="11">
        <f>VLOOKUP(A411,'Medical Examinations'!$A$1:$J$2336,7,FALSE)</f>
        <v>1</v>
      </c>
      <c r="I411" s="11" t="str">
        <f>VLOOKUP(A411,'Medical Examinations'!$A$1:$J$2336,8,FALSE)</f>
        <v>No</v>
      </c>
      <c r="J411" s="11" t="str">
        <f>VLOOKUP(A411,'Medical Examinations'!$A$1:$J$2336,9,FALSE)</f>
        <v>NORMALWEIGHT</v>
      </c>
      <c r="K411" s="11" t="str">
        <f>VLOOKUP(A411,'Medical Examinations'!$A$1:$J$2336,10,FALSE)</f>
        <v>PREDIABETES</v>
      </c>
      <c r="L411" t="str">
        <f>VLOOKUP(A411,'Hospitalisation Details'!$A$2:$M$2344,4,FALSE)</f>
        <v>14-6-1998</v>
      </c>
      <c r="M411">
        <f>VLOOKUP(A411,'Hospitalisation Details'!$A$2:$M$2344,10,FALSE)</f>
        <v>25081.77</v>
      </c>
      <c r="N411" t="str">
        <f>VLOOKUP(A411,'Hospitalisation Details'!$A$2:$M$2344,11,FALSE)</f>
        <v>tier - 2</v>
      </c>
      <c r="O411" t="str">
        <f>VLOOKUP(A411,'Hospitalisation Details'!$A$2:$M$2344,12,FALSE)</f>
        <v>tier - 2</v>
      </c>
      <c r="P411" t="str">
        <f>VLOOKUP(A411,'Hospitalisation Details'!$A$2:$M$2344,13,FALSE)</f>
        <v>R1013</v>
      </c>
      <c r="Q411" s="11">
        <f>VLOOKUP(A411,'Hospitalisation Details'!$A$2:$M$2344,8,FALSE)</f>
        <v>24</v>
      </c>
    </row>
    <row r="412" spans="1:17" ht="15.75" x14ac:dyDescent="0.25">
      <c r="A412" s="1" t="s">
        <v>1960</v>
      </c>
      <c r="B412" t="str">
        <f>VLOOKUP(A412,'Customer Names'!$A$1:$B$2336,2,FALSE)</f>
        <v>Bier</v>
      </c>
      <c r="C412" s="11">
        <f>VLOOKUP(A412,'Medical Examinations'!$A$1:$B$2336,2,FALSE)</f>
        <v>21.2</v>
      </c>
      <c r="D412" s="11">
        <f>VLOOKUP(A412,'Medical Examinations'!$A$1:$C$2336,3,FALSE)</f>
        <v>4.07</v>
      </c>
      <c r="E412" s="11" t="str">
        <f>VLOOKUP(A412,'Medical Examinations'!$A$1:$J$2336,4,FALSE)</f>
        <v>Yes</v>
      </c>
      <c r="F412" s="11" t="str">
        <f>VLOOKUP(A412,'Medical Examinations'!$A$1:$J$2336,5,FALSE)</f>
        <v>No</v>
      </c>
      <c r="G412" s="11" t="str">
        <f>VLOOKUP(A412,'Medical Examinations'!$A$1:$J$2336,6,FALSE)</f>
        <v>No</v>
      </c>
      <c r="H412" s="11">
        <f>VLOOKUP(A412,'Medical Examinations'!$A$1:$J$2336,7,FALSE)</f>
        <v>1</v>
      </c>
      <c r="I412" s="11" t="str">
        <f>VLOOKUP(A412,'Medical Examinations'!$A$1:$J$2336,8,FALSE)</f>
        <v>Yes</v>
      </c>
      <c r="J412" s="11" t="str">
        <f>VLOOKUP(A412,'Medical Examinations'!$A$1:$J$2336,9,FALSE)</f>
        <v>NORMALWEIGHT</v>
      </c>
      <c r="K412" s="11" t="str">
        <f>VLOOKUP(A412,'Medical Examinations'!$A$1:$J$2336,10,FALSE)</f>
        <v>NORMAL</v>
      </c>
      <c r="L412" t="str">
        <f>VLOOKUP(A412,'Hospitalisation Details'!$A$2:$M$2344,4,FALSE)</f>
        <v>4-12-1995</v>
      </c>
      <c r="M412">
        <f>VLOOKUP(A412,'Hospitalisation Details'!$A$2:$M$2344,10,FALSE)</f>
        <v>25075.97</v>
      </c>
      <c r="N412" t="str">
        <f>VLOOKUP(A412,'Hospitalisation Details'!$A$2:$M$2344,11,FALSE)</f>
        <v>tier - 2</v>
      </c>
      <c r="O412" t="str">
        <f>VLOOKUP(A412,'Hospitalisation Details'!$A$2:$M$2344,12,FALSE)</f>
        <v>tier - 2</v>
      </c>
      <c r="P412" t="str">
        <f>VLOOKUP(A412,'Hospitalisation Details'!$A$2:$M$2344,13,FALSE)</f>
        <v>R1011</v>
      </c>
      <c r="Q412" s="11">
        <f>VLOOKUP(A412,'Hospitalisation Details'!$A$2:$M$2344,8,FALSE)</f>
        <v>27</v>
      </c>
    </row>
    <row r="413" spans="1:17" ht="15.75" x14ac:dyDescent="0.25">
      <c r="A413" s="1" t="s">
        <v>1959</v>
      </c>
      <c r="B413" t="str">
        <f>VLOOKUP(A413,'Customer Names'!$A$1:$B$2336,2,FALSE)</f>
        <v>Muskopf</v>
      </c>
      <c r="C413" s="11">
        <f>VLOOKUP(A413,'Medical Examinations'!$A$1:$B$2336,2,FALSE)</f>
        <v>28.215</v>
      </c>
      <c r="D413" s="11">
        <f>VLOOKUP(A413,'Medical Examinations'!$A$1:$C$2336,3,FALSE)</f>
        <v>8.26</v>
      </c>
      <c r="E413" s="11" t="str">
        <f>VLOOKUP(A413,'Medical Examinations'!$A$1:$J$2336,4,FALSE)</f>
        <v>Yes</v>
      </c>
      <c r="F413" s="11" t="str">
        <f>VLOOKUP(A413,'Medical Examinations'!$A$1:$J$2336,5,FALSE)</f>
        <v>No</v>
      </c>
      <c r="G413" s="11" t="str">
        <f>VLOOKUP(A413,'Medical Examinations'!$A$1:$J$2336,6,FALSE)</f>
        <v>No</v>
      </c>
      <c r="H413" s="11">
        <f>VLOOKUP(A413,'Medical Examinations'!$A$1:$J$2336,7,FALSE)</f>
        <v>1</v>
      </c>
      <c r="I413" s="11" t="str">
        <f>VLOOKUP(A413,'Medical Examinations'!$A$1:$J$2336,8,FALSE)</f>
        <v>Yes</v>
      </c>
      <c r="J413" s="11" t="str">
        <f>VLOOKUP(A413,'Medical Examinations'!$A$1:$J$2336,9,FALSE)</f>
        <v>OVERWEIGHT</v>
      </c>
      <c r="K413" s="11" t="str">
        <f>VLOOKUP(A413,'Medical Examinations'!$A$1:$J$2336,10,FALSE)</f>
        <v>DIABETES</v>
      </c>
      <c r="L413" t="str">
        <f>VLOOKUP(A413,'Hospitalisation Details'!$A$2:$M$2344,4,FALSE)</f>
        <v>14-11-1975</v>
      </c>
      <c r="M413">
        <f>VLOOKUP(A413,'Hospitalisation Details'!$A$2:$M$2344,10,FALSE)</f>
        <v>24915.22</v>
      </c>
      <c r="N413" t="str">
        <f>VLOOKUP(A413,'Hospitalisation Details'!$A$2:$M$2344,11,FALSE)</f>
        <v>tier - 2</v>
      </c>
      <c r="O413" t="str">
        <f>VLOOKUP(A413,'Hospitalisation Details'!$A$2:$M$2344,12,FALSE)</f>
        <v>tier - 3</v>
      </c>
      <c r="P413" t="str">
        <f>VLOOKUP(A413,'Hospitalisation Details'!$A$2:$M$2344,13,FALSE)</f>
        <v>R1012</v>
      </c>
      <c r="Q413" s="11">
        <f>VLOOKUP(A413,'Hospitalisation Details'!$A$2:$M$2344,8,FALSE)</f>
        <v>47</v>
      </c>
    </row>
    <row r="414" spans="1:17" ht="15.75" x14ac:dyDescent="0.25">
      <c r="A414" s="1" t="s">
        <v>1958</v>
      </c>
      <c r="B414" t="str">
        <f>VLOOKUP(A414,'Customer Names'!$A$1:$B$2336,2,FALSE)</f>
        <v>Sirak</v>
      </c>
      <c r="C414" s="11">
        <f>VLOOKUP(A414,'Medical Examinations'!$A$1:$B$2336,2,FALSE)</f>
        <v>38.094999999999999</v>
      </c>
      <c r="D414" s="11">
        <f>VLOOKUP(A414,'Medical Examinations'!$A$1:$C$2336,3,FALSE)</f>
        <v>4.76</v>
      </c>
      <c r="E414" s="11" t="str">
        <f>VLOOKUP(A414,'Medical Examinations'!$A$1:$J$2336,4,FALSE)</f>
        <v>No</v>
      </c>
      <c r="F414" s="11" t="str">
        <f>VLOOKUP(A414,'Medical Examinations'!$A$1:$J$2336,5,FALSE)</f>
        <v>No</v>
      </c>
      <c r="G414" s="11" t="str">
        <f>VLOOKUP(A414,'Medical Examinations'!$A$1:$J$2336,6,FALSE)</f>
        <v>No</v>
      </c>
      <c r="H414" s="11">
        <f>VLOOKUP(A414,'Medical Examinations'!$A$1:$J$2336,7,FALSE)</f>
        <v>1</v>
      </c>
      <c r="I414" s="11" t="str">
        <f>VLOOKUP(A414,'Medical Examinations'!$A$1:$J$2336,8,FALSE)</f>
        <v>No</v>
      </c>
      <c r="J414" s="11" t="str">
        <f>VLOOKUP(A414,'Medical Examinations'!$A$1:$J$2336,9,FALSE)</f>
        <v>OBESITY</v>
      </c>
      <c r="K414" s="11" t="str">
        <f>VLOOKUP(A414,'Medical Examinations'!$A$1:$J$2336,10,FALSE)</f>
        <v>NORMAL</v>
      </c>
      <c r="L414" t="str">
        <f>VLOOKUP(A414,'Hospitalisation Details'!$A$2:$M$2344,4,FALSE)</f>
        <v>14-6-1987</v>
      </c>
      <c r="M414">
        <f>VLOOKUP(A414,'Hospitalisation Details'!$A$2:$M$2344,10,FALSE)</f>
        <v>24915.05</v>
      </c>
      <c r="N414" t="str">
        <f>VLOOKUP(A414,'Hospitalisation Details'!$A$2:$M$2344,11,FALSE)</f>
        <v>tier - 2</v>
      </c>
      <c r="O414" t="str">
        <f>VLOOKUP(A414,'Hospitalisation Details'!$A$2:$M$2344,12,FALSE)</f>
        <v>tier - 1</v>
      </c>
      <c r="P414" t="str">
        <f>VLOOKUP(A414,'Hospitalisation Details'!$A$2:$M$2344,13,FALSE)</f>
        <v>R1024</v>
      </c>
      <c r="Q414" s="11">
        <f>VLOOKUP(A414,'Hospitalisation Details'!$A$2:$M$2344,8,FALSE)</f>
        <v>35</v>
      </c>
    </row>
    <row r="415" spans="1:17" ht="15.75" x14ac:dyDescent="0.25">
      <c r="A415" s="1" t="s">
        <v>1957</v>
      </c>
      <c r="B415" t="str">
        <f>VLOOKUP(A415,'Customer Names'!$A$1:$B$2336,2,FALSE)</f>
        <v>Nelsen</v>
      </c>
      <c r="C415" s="11">
        <f>VLOOKUP(A415,'Medical Examinations'!$A$1:$B$2336,2,FALSE)</f>
        <v>22.61</v>
      </c>
      <c r="D415" s="11">
        <f>VLOOKUP(A415,'Medical Examinations'!$A$1:$C$2336,3,FALSE)</f>
        <v>6.13</v>
      </c>
      <c r="E415" s="11" t="str">
        <f>VLOOKUP(A415,'Medical Examinations'!$A$1:$J$2336,4,FALSE)</f>
        <v>Yes</v>
      </c>
      <c r="F415" s="11" t="str">
        <f>VLOOKUP(A415,'Medical Examinations'!$A$1:$J$2336,5,FALSE)</f>
        <v>No</v>
      </c>
      <c r="G415" s="11" t="str">
        <f>VLOOKUP(A415,'Medical Examinations'!$A$1:$J$2336,6,FALSE)</f>
        <v>Yes</v>
      </c>
      <c r="H415" s="11">
        <f>VLOOKUP(A415,'Medical Examinations'!$A$1:$J$2336,7,FALSE)</f>
        <v>1</v>
      </c>
      <c r="I415" s="11" t="str">
        <f>VLOOKUP(A415,'Medical Examinations'!$A$1:$J$2336,8,FALSE)</f>
        <v>Yes</v>
      </c>
      <c r="J415" s="11" t="str">
        <f>VLOOKUP(A415,'Medical Examinations'!$A$1:$J$2336,9,FALSE)</f>
        <v>NORMALWEIGHT</v>
      </c>
      <c r="K415" s="11" t="str">
        <f>VLOOKUP(A415,'Medical Examinations'!$A$1:$J$2336,10,FALSE)</f>
        <v>PREDIABETES</v>
      </c>
      <c r="L415" t="str">
        <f>VLOOKUP(A415,'Hospitalisation Details'!$A$2:$M$2344,4,FALSE)</f>
        <v>23-7-1969</v>
      </c>
      <c r="M415">
        <f>VLOOKUP(A415,'Hospitalisation Details'!$A$2:$M$2344,10,FALSE)</f>
        <v>24873.38</v>
      </c>
      <c r="N415" t="str">
        <f>VLOOKUP(A415,'Hospitalisation Details'!$A$2:$M$2344,11,FALSE)</f>
        <v>tier - 2</v>
      </c>
      <c r="O415" t="str">
        <f>VLOOKUP(A415,'Hospitalisation Details'!$A$2:$M$2344,12,FALSE)</f>
        <v>tier - 1</v>
      </c>
      <c r="P415" t="str">
        <f>VLOOKUP(A415,'Hospitalisation Details'!$A$2:$M$2344,13,FALSE)</f>
        <v>R1024</v>
      </c>
      <c r="Q415" s="11">
        <f>VLOOKUP(A415,'Hospitalisation Details'!$A$2:$M$2344,8,FALSE)</f>
        <v>53</v>
      </c>
    </row>
    <row r="416" spans="1:17" ht="15.75" x14ac:dyDescent="0.25">
      <c r="A416" s="1" t="s">
        <v>1956</v>
      </c>
      <c r="B416" t="str">
        <f>VLOOKUP(A416,'Customer Names'!$A$1:$B$2336,2,FALSE)</f>
        <v>Schallner</v>
      </c>
      <c r="C416" s="11">
        <f>VLOOKUP(A416,'Medical Examinations'!$A$1:$B$2336,2,FALSE)</f>
        <v>24.32</v>
      </c>
      <c r="D416" s="11">
        <f>VLOOKUP(A416,'Medical Examinations'!$A$1:$C$2336,3,FALSE)</f>
        <v>10.47</v>
      </c>
      <c r="E416" s="11" t="str">
        <f>VLOOKUP(A416,'Medical Examinations'!$A$1:$J$2336,4,FALSE)</f>
        <v>Yes</v>
      </c>
      <c r="F416" s="11" t="str">
        <f>VLOOKUP(A416,'Medical Examinations'!$A$1:$J$2336,5,FALSE)</f>
        <v>No</v>
      </c>
      <c r="G416" s="11" t="str">
        <f>VLOOKUP(A416,'Medical Examinations'!$A$1:$J$2336,6,FALSE)</f>
        <v>No</v>
      </c>
      <c r="H416" s="11">
        <f>VLOOKUP(A416,'Medical Examinations'!$A$1:$J$2336,7,FALSE)</f>
        <v>2</v>
      </c>
      <c r="I416" s="11" t="str">
        <f>VLOOKUP(A416,'Medical Examinations'!$A$1:$J$2336,8,FALSE)</f>
        <v>Yes</v>
      </c>
      <c r="J416" s="11" t="str">
        <f>VLOOKUP(A416,'Medical Examinations'!$A$1:$J$2336,9,FALSE)</f>
        <v>NORMALWEIGHT</v>
      </c>
      <c r="K416" s="11" t="str">
        <f>VLOOKUP(A416,'Medical Examinations'!$A$1:$J$2336,10,FALSE)</f>
        <v>DIABETES</v>
      </c>
      <c r="L416" t="str">
        <f>VLOOKUP(A416,'Hospitalisation Details'!$A$2:$M$2344,4,FALSE)</f>
        <v>26-11-1970</v>
      </c>
      <c r="M416">
        <f>VLOOKUP(A416,'Hospitalisation Details'!$A$2:$M$2344,10,FALSE)</f>
        <v>24869.84</v>
      </c>
      <c r="N416" t="str">
        <f>VLOOKUP(A416,'Hospitalisation Details'!$A$2:$M$2344,11,FALSE)</f>
        <v>tier - 2</v>
      </c>
      <c r="O416" t="str">
        <f>VLOOKUP(A416,'Hospitalisation Details'!$A$2:$M$2344,12,FALSE)</f>
        <v>tier - 2</v>
      </c>
      <c r="P416" t="str">
        <f>VLOOKUP(A416,'Hospitalisation Details'!$A$2:$M$2344,13,FALSE)</f>
        <v>R1016</v>
      </c>
      <c r="Q416" s="11">
        <f>VLOOKUP(A416,'Hospitalisation Details'!$A$2:$M$2344,8,FALSE)</f>
        <v>52</v>
      </c>
    </row>
    <row r="417" spans="1:17" ht="15.75" x14ac:dyDescent="0.25">
      <c r="A417" s="1" t="s">
        <v>1955</v>
      </c>
      <c r="B417" t="str">
        <f>VLOOKUP(A417,'Customer Names'!$A$1:$B$2336,2,FALSE)</f>
        <v>Dunlap</v>
      </c>
      <c r="C417" s="11">
        <f>VLOOKUP(A417,'Medical Examinations'!$A$1:$B$2336,2,FALSE)</f>
        <v>20.96</v>
      </c>
      <c r="D417" s="11">
        <f>VLOOKUP(A417,'Medical Examinations'!$A$1:$C$2336,3,FALSE)</f>
        <v>4.04</v>
      </c>
      <c r="E417" s="11" t="str">
        <f>VLOOKUP(A417,'Medical Examinations'!$A$1:$J$2336,4,FALSE)</f>
        <v>Yes</v>
      </c>
      <c r="F417" s="11" t="str">
        <f>VLOOKUP(A417,'Medical Examinations'!$A$1:$J$2336,5,FALSE)</f>
        <v>No</v>
      </c>
      <c r="G417" s="11" t="str">
        <f>VLOOKUP(A417,'Medical Examinations'!$A$1:$J$2336,6,FALSE)</f>
        <v>No</v>
      </c>
      <c r="H417" s="11">
        <f>VLOOKUP(A417,'Medical Examinations'!$A$1:$J$2336,7,FALSE)</f>
        <v>1</v>
      </c>
      <c r="I417" s="11" t="str">
        <f>VLOOKUP(A417,'Medical Examinations'!$A$1:$J$2336,8,FALSE)</f>
        <v>Yes</v>
      </c>
      <c r="J417" s="11" t="str">
        <f>VLOOKUP(A417,'Medical Examinations'!$A$1:$J$2336,9,FALSE)</f>
        <v>NORMALWEIGHT</v>
      </c>
      <c r="K417" s="11" t="str">
        <f>VLOOKUP(A417,'Medical Examinations'!$A$1:$J$2336,10,FALSE)</f>
        <v>NORMAL</v>
      </c>
      <c r="L417" t="str">
        <f>VLOOKUP(A417,'Hospitalisation Details'!$A$2:$M$2344,4,FALSE)</f>
        <v>10-6-1995</v>
      </c>
      <c r="M417">
        <f>VLOOKUP(A417,'Hospitalisation Details'!$A$2:$M$2344,10,FALSE)</f>
        <v>24863.25</v>
      </c>
      <c r="N417" t="str">
        <f>VLOOKUP(A417,'Hospitalisation Details'!$A$2:$M$2344,11,FALSE)</f>
        <v>tier - 2</v>
      </c>
      <c r="O417" t="str">
        <f>VLOOKUP(A417,'Hospitalisation Details'!$A$2:$M$2344,12,FALSE)</f>
        <v>tier - 3</v>
      </c>
      <c r="P417" t="str">
        <f>VLOOKUP(A417,'Hospitalisation Details'!$A$2:$M$2344,13,FALSE)</f>
        <v>R1011</v>
      </c>
      <c r="Q417" s="11">
        <f>VLOOKUP(A417,'Hospitalisation Details'!$A$2:$M$2344,8,FALSE)</f>
        <v>27</v>
      </c>
    </row>
    <row r="418" spans="1:17" ht="15.75" x14ac:dyDescent="0.25">
      <c r="A418" s="1" t="s">
        <v>1954</v>
      </c>
      <c r="B418" t="str">
        <f>VLOOKUP(A418,'Customer Names'!$A$1:$B$2336,2,FALSE)</f>
        <v>Messing</v>
      </c>
      <c r="C418" s="11">
        <f>VLOOKUP(A418,'Medical Examinations'!$A$1:$B$2336,2,FALSE)</f>
        <v>19.68</v>
      </c>
      <c r="D418" s="11">
        <f>VLOOKUP(A418,'Medical Examinations'!$A$1:$C$2336,3,FALSE)</f>
        <v>5.74</v>
      </c>
      <c r="E418" s="11" t="str">
        <f>VLOOKUP(A418,'Medical Examinations'!$A$1:$J$2336,4,FALSE)</f>
        <v>No</v>
      </c>
      <c r="F418" s="11" t="str">
        <f>VLOOKUP(A418,'Medical Examinations'!$A$1:$J$2336,5,FALSE)</f>
        <v>No</v>
      </c>
      <c r="G418" s="11" t="str">
        <f>VLOOKUP(A418,'Medical Examinations'!$A$1:$J$2336,6,FALSE)</f>
        <v>No</v>
      </c>
      <c r="H418" s="11">
        <f>VLOOKUP(A418,'Medical Examinations'!$A$1:$J$2336,7,FALSE)</f>
        <v>0</v>
      </c>
      <c r="I418" s="11" t="str">
        <f>VLOOKUP(A418,'Medical Examinations'!$A$1:$J$2336,8,FALSE)</f>
        <v>Yes</v>
      </c>
      <c r="J418" s="11" t="str">
        <f>VLOOKUP(A418,'Medical Examinations'!$A$1:$J$2336,9,FALSE)</f>
        <v>NORMALWEIGHT</v>
      </c>
      <c r="K418" s="11" t="str">
        <f>VLOOKUP(A418,'Medical Examinations'!$A$1:$J$2336,10,FALSE)</f>
        <v>PREDIABETES</v>
      </c>
      <c r="L418" t="str">
        <f>VLOOKUP(A418,'Hospitalisation Details'!$A$2:$M$2344,4,FALSE)</f>
        <v>9-9-1994</v>
      </c>
      <c r="M418">
        <f>VLOOKUP(A418,'Hospitalisation Details'!$A$2:$M$2344,10,FALSE)</f>
        <v>24817.25</v>
      </c>
      <c r="N418" t="str">
        <f>VLOOKUP(A418,'Hospitalisation Details'!$A$2:$M$2344,11,FALSE)</f>
        <v>tier - 2</v>
      </c>
      <c r="O418" t="str">
        <f>VLOOKUP(A418,'Hospitalisation Details'!$A$2:$M$2344,12,FALSE)</f>
        <v>tier - 2</v>
      </c>
      <c r="P418" t="str">
        <f>VLOOKUP(A418,'Hospitalisation Details'!$A$2:$M$2344,13,FALSE)</f>
        <v>R1011</v>
      </c>
      <c r="Q418" s="11">
        <f>VLOOKUP(A418,'Hospitalisation Details'!$A$2:$M$2344,8,FALSE)</f>
        <v>28</v>
      </c>
    </row>
    <row r="419" spans="1:17" ht="15.75" x14ac:dyDescent="0.25">
      <c r="A419" s="1" t="s">
        <v>1953</v>
      </c>
      <c r="B419" t="str">
        <f>VLOOKUP(A419,'Customer Names'!$A$1:$B$2336,2,FALSE)</f>
        <v>Bondell</v>
      </c>
      <c r="C419" s="11">
        <f>VLOOKUP(A419,'Medical Examinations'!$A$1:$B$2336,2,FALSE)</f>
        <v>18.100000000000001</v>
      </c>
      <c r="D419" s="11">
        <f>VLOOKUP(A419,'Medical Examinations'!$A$1:$C$2336,3,FALSE)</f>
        <v>6.33</v>
      </c>
      <c r="E419" s="11" t="str">
        <f>VLOOKUP(A419,'Medical Examinations'!$A$1:$J$2336,4,FALSE)</f>
        <v>No</v>
      </c>
      <c r="F419" s="11" t="str">
        <f>VLOOKUP(A419,'Medical Examinations'!$A$1:$J$2336,5,FALSE)</f>
        <v>No</v>
      </c>
      <c r="G419" s="11" t="str">
        <f>VLOOKUP(A419,'Medical Examinations'!$A$1:$J$2336,6,FALSE)</f>
        <v>No</v>
      </c>
      <c r="H419" s="11">
        <f>VLOOKUP(A419,'Medical Examinations'!$A$1:$J$2336,7,FALSE)</f>
        <v>1</v>
      </c>
      <c r="I419" s="11" t="str">
        <f>VLOOKUP(A419,'Medical Examinations'!$A$1:$J$2336,8,FALSE)</f>
        <v>Yes</v>
      </c>
      <c r="J419" s="11" t="str">
        <f>VLOOKUP(A419,'Medical Examinations'!$A$1:$J$2336,9,FALSE)</f>
        <v>NORMALWEIGHT</v>
      </c>
      <c r="K419" s="11" t="str">
        <f>VLOOKUP(A419,'Medical Examinations'!$A$1:$J$2336,10,FALSE)</f>
        <v>PREDIABETES</v>
      </c>
      <c r="L419" t="str">
        <f>VLOOKUP(A419,'Hospitalisation Details'!$A$2:$M$2344,4,FALSE)</f>
        <v>11-10-1992</v>
      </c>
      <c r="M419">
        <f>VLOOKUP(A419,'Hospitalisation Details'!$A$2:$M$2344,10,FALSE)</f>
        <v>24795.040000000001</v>
      </c>
      <c r="N419" t="str">
        <f>VLOOKUP(A419,'Hospitalisation Details'!$A$2:$M$2344,11,FALSE)</f>
        <v>tier - 2</v>
      </c>
      <c r="O419" t="str">
        <f>VLOOKUP(A419,'Hospitalisation Details'!$A$2:$M$2344,12,FALSE)</f>
        <v>tier - 3</v>
      </c>
      <c r="P419" t="str">
        <f>VLOOKUP(A419,'Hospitalisation Details'!$A$2:$M$2344,13,FALSE)</f>
        <v>R1011</v>
      </c>
      <c r="Q419" s="11">
        <f>VLOOKUP(A419,'Hospitalisation Details'!$A$2:$M$2344,8,FALSE)</f>
        <v>30</v>
      </c>
    </row>
    <row r="420" spans="1:17" ht="15.75" x14ac:dyDescent="0.25">
      <c r="A420" s="1" t="s">
        <v>1952</v>
      </c>
      <c r="B420" t="str">
        <f>VLOOKUP(A420,'Customer Names'!$A$1:$B$2336,2,FALSE)</f>
        <v>Gaughan</v>
      </c>
      <c r="C420" s="11">
        <f>VLOOKUP(A420,'Medical Examinations'!$A$1:$B$2336,2,FALSE)</f>
        <v>29.64</v>
      </c>
      <c r="D420" s="11">
        <f>VLOOKUP(A420,'Medical Examinations'!$A$1:$C$2336,3,FALSE)</f>
        <v>4.28</v>
      </c>
      <c r="E420" s="11" t="str">
        <f>VLOOKUP(A420,'Medical Examinations'!$A$1:$J$2336,4,FALSE)</f>
        <v>Yes</v>
      </c>
      <c r="F420" s="11" t="str">
        <f>VLOOKUP(A420,'Medical Examinations'!$A$1:$J$2336,5,FALSE)</f>
        <v>No</v>
      </c>
      <c r="G420" s="11" t="str">
        <f>VLOOKUP(A420,'Medical Examinations'!$A$1:$J$2336,6,FALSE)</f>
        <v>No</v>
      </c>
      <c r="H420" s="11">
        <f>VLOOKUP(A420,'Medical Examinations'!$A$1:$J$2336,7,FALSE)</f>
        <v>0</v>
      </c>
      <c r="I420" s="11" t="str">
        <f>VLOOKUP(A420,'Medical Examinations'!$A$1:$J$2336,8,FALSE)</f>
        <v>No</v>
      </c>
      <c r="J420" s="11" t="str">
        <f>VLOOKUP(A420,'Medical Examinations'!$A$1:$J$2336,9,FALSE)</f>
        <v>OVERWEIGHT</v>
      </c>
      <c r="K420" s="11" t="str">
        <f>VLOOKUP(A420,'Medical Examinations'!$A$1:$J$2336,10,FALSE)</f>
        <v>NORMAL</v>
      </c>
      <c r="L420" t="str">
        <f>VLOOKUP(A420,'Hospitalisation Details'!$A$2:$M$2344,4,FALSE)</f>
        <v>28-8-1996</v>
      </c>
      <c r="M420">
        <f>VLOOKUP(A420,'Hospitalisation Details'!$A$2:$M$2344,10,FALSE)</f>
        <v>24671.66</v>
      </c>
      <c r="N420" t="str">
        <f>VLOOKUP(A420,'Hospitalisation Details'!$A$2:$M$2344,11,FALSE)</f>
        <v>tier - 2</v>
      </c>
      <c r="O420" t="str">
        <f>VLOOKUP(A420,'Hospitalisation Details'!$A$2:$M$2344,12,FALSE)</f>
        <v>tier - 1</v>
      </c>
      <c r="P420" t="str">
        <f>VLOOKUP(A420,'Hospitalisation Details'!$A$2:$M$2344,13,FALSE)</f>
        <v>R1024</v>
      </c>
      <c r="Q420" s="11">
        <f>VLOOKUP(A420,'Hospitalisation Details'!$A$2:$M$2344,8,FALSE)</f>
        <v>26</v>
      </c>
    </row>
    <row r="421" spans="1:17" ht="15.75" x14ac:dyDescent="0.25">
      <c r="A421" s="1" t="s">
        <v>1951</v>
      </c>
      <c r="B421" t="str">
        <f>VLOOKUP(A421,'Customer Names'!$A$1:$B$2336,2,FALSE)</f>
        <v>Gruman</v>
      </c>
      <c r="C421" s="11">
        <f>VLOOKUP(A421,'Medical Examinations'!$A$1:$B$2336,2,FALSE)</f>
        <v>25.3</v>
      </c>
      <c r="D421" s="11">
        <f>VLOOKUP(A421,'Medical Examinations'!$A$1:$C$2336,3,FALSE)</f>
        <v>9.4700000000000006</v>
      </c>
      <c r="E421" s="11" t="str">
        <f>VLOOKUP(A421,'Medical Examinations'!$A$1:$J$2336,4,FALSE)</f>
        <v>Yes</v>
      </c>
      <c r="F421" s="11" t="str">
        <f>VLOOKUP(A421,'Medical Examinations'!$A$1:$J$2336,5,FALSE)</f>
        <v>No</v>
      </c>
      <c r="G421" s="11" t="str">
        <f>VLOOKUP(A421,'Medical Examinations'!$A$1:$J$2336,6,FALSE)</f>
        <v>No</v>
      </c>
      <c r="H421" s="11">
        <f>VLOOKUP(A421,'Medical Examinations'!$A$1:$J$2336,7,FALSE)</f>
        <v>2</v>
      </c>
      <c r="I421" s="11" t="str">
        <f>VLOOKUP(A421,'Medical Examinations'!$A$1:$J$2336,8,FALSE)</f>
        <v>Yes</v>
      </c>
      <c r="J421" s="11" t="str">
        <f>VLOOKUP(A421,'Medical Examinations'!$A$1:$J$2336,9,FALSE)</f>
        <v>OVERWEIGHT</v>
      </c>
      <c r="K421" s="11" t="str">
        <f>VLOOKUP(A421,'Medical Examinations'!$A$1:$J$2336,10,FALSE)</f>
        <v>DIABETES</v>
      </c>
      <c r="L421" t="str">
        <f>VLOOKUP(A421,'Hospitalisation Details'!$A$2:$M$2344,4,FALSE)</f>
        <v>12-6-1970</v>
      </c>
      <c r="M421">
        <f>VLOOKUP(A421,'Hospitalisation Details'!$A$2:$M$2344,10,FALSE)</f>
        <v>24667.42</v>
      </c>
      <c r="N421" t="str">
        <f>VLOOKUP(A421,'Hospitalisation Details'!$A$2:$M$2344,11,FALSE)</f>
        <v>tier - 2</v>
      </c>
      <c r="O421" t="str">
        <f>VLOOKUP(A421,'Hospitalisation Details'!$A$2:$M$2344,12,FALSE)</f>
        <v>tier - 3</v>
      </c>
      <c r="P421" t="str">
        <f>VLOOKUP(A421,'Hospitalisation Details'!$A$2:$M$2344,13,FALSE)</f>
        <v>R1013</v>
      </c>
      <c r="Q421" s="11">
        <f>VLOOKUP(A421,'Hospitalisation Details'!$A$2:$M$2344,8,FALSE)</f>
        <v>52</v>
      </c>
    </row>
    <row r="422" spans="1:17" ht="15.75" x14ac:dyDescent="0.25">
      <c r="A422" s="1" t="s">
        <v>1950</v>
      </c>
      <c r="B422" t="str">
        <f>VLOOKUP(A422,'Customer Names'!$A$1:$B$2336,2,FALSE)</f>
        <v>Whitlow</v>
      </c>
      <c r="C422" s="11">
        <f>VLOOKUP(A422,'Medical Examinations'!$A$1:$B$2336,2,FALSE)</f>
        <v>27.6</v>
      </c>
      <c r="D422" s="11">
        <f>VLOOKUP(A422,'Medical Examinations'!$A$1:$C$2336,3,FALSE)</f>
        <v>4.8499999999999996</v>
      </c>
      <c r="E422" s="11" t="str">
        <f>VLOOKUP(A422,'Medical Examinations'!$A$1:$J$2336,4,FALSE)</f>
        <v>Yes</v>
      </c>
      <c r="F422" s="11" t="str">
        <f>VLOOKUP(A422,'Medical Examinations'!$A$1:$J$2336,5,FALSE)</f>
        <v>No</v>
      </c>
      <c r="G422" s="11" t="str">
        <f>VLOOKUP(A422,'Medical Examinations'!$A$1:$J$2336,6,FALSE)</f>
        <v>No</v>
      </c>
      <c r="H422" s="11">
        <f>VLOOKUP(A422,'Medical Examinations'!$A$1:$J$2336,7,FALSE)</f>
        <v>0</v>
      </c>
      <c r="I422" s="11" t="str">
        <f>VLOOKUP(A422,'Medical Examinations'!$A$1:$J$2336,8,FALSE)</f>
        <v>No</v>
      </c>
      <c r="J422" s="11" t="str">
        <f>VLOOKUP(A422,'Medical Examinations'!$A$1:$J$2336,9,FALSE)</f>
        <v>OVERWEIGHT</v>
      </c>
      <c r="K422" s="11" t="str">
        <f>VLOOKUP(A422,'Medical Examinations'!$A$1:$J$2336,10,FALSE)</f>
        <v>NORMAL</v>
      </c>
      <c r="L422" t="str">
        <f>VLOOKUP(A422,'Hospitalisation Details'!$A$2:$M$2344,4,FALSE)</f>
        <v>12-10-1976</v>
      </c>
      <c r="M422">
        <f>VLOOKUP(A422,'Hospitalisation Details'!$A$2:$M$2344,10,FALSE)</f>
        <v>24603.05</v>
      </c>
      <c r="N422" t="str">
        <f>VLOOKUP(A422,'Hospitalisation Details'!$A$2:$M$2344,11,FALSE)</f>
        <v>tier - 2</v>
      </c>
      <c r="O422" t="str">
        <f>VLOOKUP(A422,'Hospitalisation Details'!$A$2:$M$2344,12,FALSE)</f>
        <v>tier - 2</v>
      </c>
      <c r="P422" t="str">
        <f>VLOOKUP(A422,'Hospitalisation Details'!$A$2:$M$2344,13,FALSE)</f>
        <v>R1011</v>
      </c>
      <c r="Q422" s="11">
        <f>VLOOKUP(A422,'Hospitalisation Details'!$A$2:$M$2344,8,FALSE)</f>
        <v>46</v>
      </c>
    </row>
    <row r="423" spans="1:17" ht="15.75" x14ac:dyDescent="0.25">
      <c r="A423" s="1" t="s">
        <v>1949</v>
      </c>
      <c r="B423" t="str">
        <f>VLOOKUP(A423,'Customer Names'!$A$1:$B$2336,2,FALSE)</f>
        <v>Robinson</v>
      </c>
      <c r="C423" s="11">
        <f>VLOOKUP(A423,'Medical Examinations'!$A$1:$B$2336,2,FALSE)</f>
        <v>27.645</v>
      </c>
      <c r="D423" s="11">
        <f>VLOOKUP(A423,'Medical Examinations'!$A$1:$C$2336,3,FALSE)</f>
        <v>11.03</v>
      </c>
      <c r="E423" s="11" t="str">
        <f>VLOOKUP(A423,'Medical Examinations'!$A$1:$J$2336,4,FALSE)</f>
        <v>Yes</v>
      </c>
      <c r="F423" s="11" t="str">
        <f>VLOOKUP(A423,'Medical Examinations'!$A$1:$J$2336,5,FALSE)</f>
        <v>No</v>
      </c>
      <c r="G423" s="11" t="str">
        <f>VLOOKUP(A423,'Medical Examinations'!$A$1:$J$2336,6,FALSE)</f>
        <v>No</v>
      </c>
      <c r="H423" s="11">
        <f>VLOOKUP(A423,'Medical Examinations'!$A$1:$J$2336,7,FALSE)</f>
        <v>1</v>
      </c>
      <c r="I423" s="11" t="str">
        <f>VLOOKUP(A423,'Medical Examinations'!$A$1:$J$2336,8,FALSE)</f>
        <v>Yes</v>
      </c>
      <c r="J423" s="11" t="str">
        <f>VLOOKUP(A423,'Medical Examinations'!$A$1:$J$2336,9,FALSE)</f>
        <v>OVERWEIGHT</v>
      </c>
      <c r="K423" s="11" t="str">
        <f>VLOOKUP(A423,'Medical Examinations'!$A$1:$J$2336,10,FALSE)</f>
        <v>DIABETES</v>
      </c>
      <c r="L423" t="str">
        <f>VLOOKUP(A423,'Hospitalisation Details'!$A$2:$M$2344,4,FALSE)</f>
        <v>13-6-1975</v>
      </c>
      <c r="M423">
        <f>VLOOKUP(A423,'Hospitalisation Details'!$A$2:$M$2344,10,FALSE)</f>
        <v>24535.7</v>
      </c>
      <c r="N423" t="str">
        <f>VLOOKUP(A423,'Hospitalisation Details'!$A$2:$M$2344,11,FALSE)</f>
        <v>tier - 2</v>
      </c>
      <c r="O423" t="str">
        <f>VLOOKUP(A423,'Hospitalisation Details'!$A$2:$M$2344,12,FALSE)</f>
        <v>tier - 2</v>
      </c>
      <c r="P423" t="str">
        <f>VLOOKUP(A423,'Hospitalisation Details'!$A$2:$M$2344,13,FALSE)</f>
        <v>R1012</v>
      </c>
      <c r="Q423" s="11">
        <f>VLOOKUP(A423,'Hospitalisation Details'!$A$2:$M$2344,8,FALSE)</f>
        <v>47</v>
      </c>
    </row>
    <row r="424" spans="1:17" ht="15.75" x14ac:dyDescent="0.25">
      <c r="A424" s="1" t="s">
        <v>1948</v>
      </c>
      <c r="B424" t="str">
        <f>VLOOKUP(A424,'Customer Names'!$A$1:$B$2336,2,FALSE)</f>
        <v>Sabo</v>
      </c>
      <c r="C424" s="11">
        <f>VLOOKUP(A424,'Medical Examinations'!$A$1:$B$2336,2,FALSE)</f>
        <v>27.6</v>
      </c>
      <c r="D424" s="11">
        <f>VLOOKUP(A424,'Medical Examinations'!$A$1:$C$2336,3,FALSE)</f>
        <v>5.22</v>
      </c>
      <c r="E424" s="11" t="str">
        <f>VLOOKUP(A424,'Medical Examinations'!$A$1:$J$2336,4,FALSE)</f>
        <v>No</v>
      </c>
      <c r="F424" s="11" t="str">
        <f>VLOOKUP(A424,'Medical Examinations'!$A$1:$J$2336,5,FALSE)</f>
        <v>No</v>
      </c>
      <c r="G424" s="11" t="str">
        <f>VLOOKUP(A424,'Medical Examinations'!$A$1:$J$2336,6,FALSE)</f>
        <v>No</v>
      </c>
      <c r="H424" s="11">
        <f>VLOOKUP(A424,'Medical Examinations'!$A$1:$J$2336,7,FALSE)</f>
        <v>2</v>
      </c>
      <c r="I424" s="11" t="str">
        <f>VLOOKUP(A424,'Medical Examinations'!$A$1:$J$2336,8,FALSE)</f>
        <v>Yes</v>
      </c>
      <c r="J424" s="11" t="str">
        <f>VLOOKUP(A424,'Medical Examinations'!$A$1:$J$2336,9,FALSE)</f>
        <v>OVERWEIGHT</v>
      </c>
      <c r="K424" s="11" t="str">
        <f>VLOOKUP(A424,'Medical Examinations'!$A$1:$J$2336,10,FALSE)</f>
        <v>NORMAL</v>
      </c>
      <c r="L424" t="str">
        <f>VLOOKUP(A424,'Hospitalisation Details'!$A$2:$M$2344,4,FALSE)</f>
        <v>14-9-1972</v>
      </c>
      <c r="M424">
        <f>VLOOKUP(A424,'Hospitalisation Details'!$A$2:$M$2344,10,FALSE)</f>
        <v>24520.26</v>
      </c>
      <c r="N424" t="str">
        <f>VLOOKUP(A424,'Hospitalisation Details'!$A$2:$M$2344,11,FALSE)</f>
        <v>tier - 2</v>
      </c>
      <c r="O424" t="str">
        <f>VLOOKUP(A424,'Hospitalisation Details'!$A$2:$M$2344,12,FALSE)</f>
        <v>tier - 3</v>
      </c>
      <c r="P424" t="str">
        <f>VLOOKUP(A424,'Hospitalisation Details'!$A$2:$M$2344,13,FALSE)</f>
        <v>R1011</v>
      </c>
      <c r="Q424" s="11">
        <f>VLOOKUP(A424,'Hospitalisation Details'!$A$2:$M$2344,8,FALSE)</f>
        <v>50</v>
      </c>
    </row>
    <row r="425" spans="1:17" ht="15.75" x14ac:dyDescent="0.25">
      <c r="A425" s="1" t="s">
        <v>1947</v>
      </c>
      <c r="B425" t="str">
        <f>VLOOKUP(A425,'Customer Names'!$A$1:$B$2336,2,FALSE)</f>
        <v>Nazarian</v>
      </c>
      <c r="C425" s="11">
        <f>VLOOKUP(A425,'Medical Examinations'!$A$1:$B$2336,2,FALSE)</f>
        <v>25.08</v>
      </c>
      <c r="D425" s="11">
        <f>VLOOKUP(A425,'Medical Examinations'!$A$1:$C$2336,3,FALSE)</f>
        <v>9.52</v>
      </c>
      <c r="E425" s="11" t="str">
        <f>VLOOKUP(A425,'Medical Examinations'!$A$1:$J$2336,4,FALSE)</f>
        <v>Yes</v>
      </c>
      <c r="F425" s="11" t="str">
        <f>VLOOKUP(A425,'Medical Examinations'!$A$1:$J$2336,5,FALSE)</f>
        <v>No</v>
      </c>
      <c r="G425" s="11" t="str">
        <f>VLOOKUP(A425,'Medical Examinations'!$A$1:$J$2336,6,FALSE)</f>
        <v>No</v>
      </c>
      <c r="H425" s="11">
        <f>VLOOKUP(A425,'Medical Examinations'!$A$1:$J$2336,7,FALSE)</f>
        <v>2</v>
      </c>
      <c r="I425" s="11" t="str">
        <f>VLOOKUP(A425,'Medical Examinations'!$A$1:$J$2336,8,FALSE)</f>
        <v>No</v>
      </c>
      <c r="J425" s="11" t="str">
        <f>VLOOKUP(A425,'Medical Examinations'!$A$1:$J$2336,9,FALSE)</f>
        <v>OVERWEIGHT</v>
      </c>
      <c r="K425" s="11" t="str">
        <f>VLOOKUP(A425,'Medical Examinations'!$A$1:$J$2336,10,FALSE)</f>
        <v>DIABETES</v>
      </c>
      <c r="L425" t="str">
        <f>VLOOKUP(A425,'Hospitalisation Details'!$A$2:$M$2344,4,FALSE)</f>
        <v>21-10-1961</v>
      </c>
      <c r="M425">
        <f>VLOOKUP(A425,'Hospitalisation Details'!$A$2:$M$2344,10,FALSE)</f>
        <v>24513.09</v>
      </c>
      <c r="N425" t="str">
        <f>VLOOKUP(A425,'Hospitalisation Details'!$A$2:$M$2344,11,FALSE)</f>
        <v>tier - 2</v>
      </c>
      <c r="O425" t="str">
        <f>VLOOKUP(A425,'Hospitalisation Details'!$A$2:$M$2344,12,FALSE)</f>
        <v>tier - 2</v>
      </c>
      <c r="P425" t="str">
        <f>VLOOKUP(A425,'Hospitalisation Details'!$A$2:$M$2344,13,FALSE)</f>
        <v>R1013</v>
      </c>
      <c r="Q425" s="11">
        <f>VLOOKUP(A425,'Hospitalisation Details'!$A$2:$M$2344,8,FALSE)</f>
        <v>61</v>
      </c>
    </row>
    <row r="426" spans="1:17" ht="15.75" x14ac:dyDescent="0.25">
      <c r="A426" s="1" t="s">
        <v>1946</v>
      </c>
      <c r="B426" t="str">
        <f>VLOOKUP(A426,'Customer Names'!$A$1:$B$2336,2,FALSE)</f>
        <v>Lerma</v>
      </c>
      <c r="C426" s="11">
        <f>VLOOKUP(A426,'Medical Examinations'!$A$1:$B$2336,2,FALSE)</f>
        <v>30.02</v>
      </c>
      <c r="D426" s="11">
        <f>VLOOKUP(A426,'Medical Examinations'!$A$1:$C$2336,3,FALSE)</f>
        <v>11.09</v>
      </c>
      <c r="E426" s="11" t="str">
        <f>VLOOKUP(A426,'Medical Examinations'!$A$1:$J$2336,4,FALSE)</f>
        <v>No</v>
      </c>
      <c r="F426" s="11" t="str">
        <f>VLOOKUP(A426,'Medical Examinations'!$A$1:$J$2336,5,FALSE)</f>
        <v>No</v>
      </c>
      <c r="G426" s="11" t="str">
        <f>VLOOKUP(A426,'Medical Examinations'!$A$1:$J$2336,6,FALSE)</f>
        <v>No</v>
      </c>
      <c r="H426" s="11">
        <f>VLOOKUP(A426,'Medical Examinations'!$A$1:$J$2336,7,FALSE)</f>
        <v>0</v>
      </c>
      <c r="I426" s="11" t="str">
        <f>VLOOKUP(A426,'Medical Examinations'!$A$1:$J$2336,8,FALSE)</f>
        <v>No</v>
      </c>
      <c r="J426" s="11" t="str">
        <f>VLOOKUP(A426,'Medical Examinations'!$A$1:$J$2336,9,FALSE)</f>
        <v>OBESITY</v>
      </c>
      <c r="K426" s="11" t="str">
        <f>VLOOKUP(A426,'Medical Examinations'!$A$1:$J$2336,10,FALSE)</f>
        <v>DIABETES</v>
      </c>
      <c r="L426" t="str">
        <f>VLOOKUP(A426,'Hospitalisation Details'!$A$2:$M$2344,4,FALSE)</f>
        <v>6-7-1968</v>
      </c>
      <c r="M426">
        <f>VLOOKUP(A426,'Hospitalisation Details'!$A$2:$M$2344,10,FALSE)</f>
        <v>24476.48</v>
      </c>
      <c r="N426" t="str">
        <f>VLOOKUP(A426,'Hospitalisation Details'!$A$2:$M$2344,11,FALSE)</f>
        <v>tier - 2</v>
      </c>
      <c r="O426" t="str">
        <f>VLOOKUP(A426,'Hospitalisation Details'!$A$2:$M$2344,12,FALSE)</f>
        <v>tier - 2</v>
      </c>
      <c r="P426" t="str">
        <f>VLOOKUP(A426,'Hospitalisation Details'!$A$2:$M$2344,13,FALSE)</f>
        <v>R1012</v>
      </c>
      <c r="Q426" s="11">
        <f>VLOOKUP(A426,'Hospitalisation Details'!$A$2:$M$2344,8,FALSE)</f>
        <v>54</v>
      </c>
    </row>
    <row r="427" spans="1:17" ht="15.75" x14ac:dyDescent="0.25">
      <c r="A427" s="1" t="s">
        <v>1945</v>
      </c>
      <c r="B427" t="str">
        <f>VLOOKUP(A427,'Customer Names'!$A$1:$B$2336,2,FALSE)</f>
        <v>Dahl</v>
      </c>
      <c r="C427" s="11">
        <f>VLOOKUP(A427,'Medical Examinations'!$A$1:$B$2336,2,FALSE)</f>
        <v>27.36</v>
      </c>
      <c r="D427" s="11">
        <f>VLOOKUP(A427,'Medical Examinations'!$A$1:$C$2336,3,FALSE)</f>
        <v>9.4499999999999993</v>
      </c>
      <c r="E427" s="11" t="str">
        <f>VLOOKUP(A427,'Medical Examinations'!$A$1:$J$2336,4,FALSE)</f>
        <v>Yes</v>
      </c>
      <c r="F427" s="11" t="str">
        <f>VLOOKUP(A427,'Medical Examinations'!$A$1:$J$2336,5,FALSE)</f>
        <v>No</v>
      </c>
      <c r="G427" s="11" t="str">
        <f>VLOOKUP(A427,'Medical Examinations'!$A$1:$J$2336,6,FALSE)</f>
        <v>No</v>
      </c>
      <c r="H427" s="11">
        <f>VLOOKUP(A427,'Medical Examinations'!$A$1:$J$2336,7,FALSE)</f>
        <v>2</v>
      </c>
      <c r="I427" s="11" t="str">
        <f>VLOOKUP(A427,'Medical Examinations'!$A$1:$J$2336,8,FALSE)</f>
        <v>Yes</v>
      </c>
      <c r="J427" s="11" t="str">
        <f>VLOOKUP(A427,'Medical Examinations'!$A$1:$J$2336,9,FALSE)</f>
        <v>OVERWEIGHT</v>
      </c>
      <c r="K427" s="11" t="str">
        <f>VLOOKUP(A427,'Medical Examinations'!$A$1:$J$2336,10,FALSE)</f>
        <v>DIABETES</v>
      </c>
      <c r="L427" t="str">
        <f>VLOOKUP(A427,'Hospitalisation Details'!$A$2:$M$2344,4,FALSE)</f>
        <v>30-11-1970</v>
      </c>
      <c r="M427">
        <f>VLOOKUP(A427,'Hospitalisation Details'!$A$2:$M$2344,10,FALSE)</f>
        <v>24393.62</v>
      </c>
      <c r="N427" t="str">
        <f>VLOOKUP(A427,'Hospitalisation Details'!$A$2:$M$2344,11,FALSE)</f>
        <v>tier - 2</v>
      </c>
      <c r="O427" t="str">
        <f>VLOOKUP(A427,'Hospitalisation Details'!$A$2:$M$2344,12,FALSE)</f>
        <v>tier - 3</v>
      </c>
      <c r="P427" t="str">
        <f>VLOOKUP(A427,'Hospitalisation Details'!$A$2:$M$2344,13,FALSE)</f>
        <v>R1012</v>
      </c>
      <c r="Q427" s="11">
        <f>VLOOKUP(A427,'Hospitalisation Details'!$A$2:$M$2344,8,FALSE)</f>
        <v>52</v>
      </c>
    </row>
    <row r="428" spans="1:17" ht="15.75" x14ac:dyDescent="0.25">
      <c r="A428" s="1" t="s">
        <v>1944</v>
      </c>
      <c r="B428" t="str">
        <f>VLOOKUP(A428,'Customer Names'!$A$1:$B$2336,2,FALSE)</f>
        <v>Surtees</v>
      </c>
      <c r="C428" s="11">
        <f>VLOOKUP(A428,'Medical Examinations'!$A$1:$B$2336,2,FALSE)</f>
        <v>22.2</v>
      </c>
      <c r="D428" s="11">
        <f>VLOOKUP(A428,'Medical Examinations'!$A$1:$C$2336,3,FALSE)</f>
        <v>5.51</v>
      </c>
      <c r="E428" s="11" t="str">
        <f>VLOOKUP(A428,'Medical Examinations'!$A$1:$J$2336,4,FALSE)</f>
        <v>No</v>
      </c>
      <c r="F428" s="11" t="str">
        <f>VLOOKUP(A428,'Medical Examinations'!$A$1:$J$2336,5,FALSE)</f>
        <v>No</v>
      </c>
      <c r="G428" s="11" t="str">
        <f>VLOOKUP(A428,'Medical Examinations'!$A$1:$J$2336,6,FALSE)</f>
        <v>No</v>
      </c>
      <c r="H428" s="11">
        <f>VLOOKUP(A428,'Medical Examinations'!$A$1:$J$2336,7,FALSE)</f>
        <v>0</v>
      </c>
      <c r="I428" s="11" t="str">
        <f>VLOOKUP(A428,'Medical Examinations'!$A$1:$J$2336,8,FALSE)</f>
        <v>Yes</v>
      </c>
      <c r="J428" s="11" t="str">
        <f>VLOOKUP(A428,'Medical Examinations'!$A$1:$J$2336,9,FALSE)</f>
        <v>NORMALWEIGHT</v>
      </c>
      <c r="K428" s="11" t="str">
        <f>VLOOKUP(A428,'Medical Examinations'!$A$1:$J$2336,10,FALSE)</f>
        <v>NORMAL</v>
      </c>
      <c r="L428" t="str">
        <f>VLOOKUP(A428,'Hospitalisation Details'!$A$2:$M$2344,4,FALSE)</f>
        <v>7-10-1999</v>
      </c>
      <c r="M428">
        <f>VLOOKUP(A428,'Hospitalisation Details'!$A$2:$M$2344,10,FALSE)</f>
        <v>24387.74</v>
      </c>
      <c r="N428" t="str">
        <f>VLOOKUP(A428,'Hospitalisation Details'!$A$2:$M$2344,11,FALSE)</f>
        <v>tier - 2</v>
      </c>
      <c r="O428" t="str">
        <f>VLOOKUP(A428,'Hospitalisation Details'!$A$2:$M$2344,12,FALSE)</f>
        <v>tier - 1</v>
      </c>
      <c r="P428" t="str">
        <f>VLOOKUP(A428,'Hospitalisation Details'!$A$2:$M$2344,13,FALSE)</f>
        <v>R1011</v>
      </c>
      <c r="Q428" s="11">
        <f>VLOOKUP(A428,'Hospitalisation Details'!$A$2:$M$2344,8,FALSE)</f>
        <v>23</v>
      </c>
    </row>
    <row r="429" spans="1:17" ht="15.75" x14ac:dyDescent="0.25">
      <c r="A429" s="1" t="s">
        <v>1943</v>
      </c>
      <c r="B429" t="str">
        <f>VLOOKUP(A429,'Customer Names'!$A$1:$B$2336,2,FALSE)</f>
        <v>Spetner</v>
      </c>
      <c r="C429" s="11">
        <f>VLOOKUP(A429,'Medical Examinations'!$A$1:$B$2336,2,FALSE)</f>
        <v>25.71</v>
      </c>
      <c r="D429" s="11">
        <f>VLOOKUP(A429,'Medical Examinations'!$A$1:$C$2336,3,FALSE)</f>
        <v>4.18</v>
      </c>
      <c r="E429" s="11" t="str">
        <f>VLOOKUP(A429,'Medical Examinations'!$A$1:$J$2336,4,FALSE)</f>
        <v>No</v>
      </c>
      <c r="F429" s="11" t="str">
        <f>VLOOKUP(A429,'Medical Examinations'!$A$1:$J$2336,5,FALSE)</f>
        <v>Yes</v>
      </c>
      <c r="G429" s="11" t="str">
        <f>VLOOKUP(A429,'Medical Examinations'!$A$1:$J$2336,6,FALSE)</f>
        <v>No</v>
      </c>
      <c r="H429" s="11">
        <f>VLOOKUP(A429,'Medical Examinations'!$A$1:$J$2336,7,FALSE)</f>
        <v>1</v>
      </c>
      <c r="I429" s="11" t="str">
        <f>VLOOKUP(A429,'Medical Examinations'!$A$1:$J$2336,8,FALSE)</f>
        <v>Yes</v>
      </c>
      <c r="J429" s="11" t="str">
        <f>VLOOKUP(A429,'Medical Examinations'!$A$1:$J$2336,9,FALSE)</f>
        <v>OVERWEIGHT</v>
      </c>
      <c r="K429" s="11" t="str">
        <f>VLOOKUP(A429,'Medical Examinations'!$A$1:$J$2336,10,FALSE)</f>
        <v>NORMAL</v>
      </c>
      <c r="L429" t="str">
        <f>VLOOKUP(A429,'Hospitalisation Details'!$A$2:$M$2344,4,FALSE)</f>
        <v>3-8-2004</v>
      </c>
      <c r="M429">
        <f>VLOOKUP(A429,'Hospitalisation Details'!$A$2:$M$2344,10,FALSE)</f>
        <v>24294.02</v>
      </c>
      <c r="N429" t="str">
        <f>VLOOKUP(A429,'Hospitalisation Details'!$A$2:$M$2344,11,FALSE)</f>
        <v>tier - 2</v>
      </c>
      <c r="O429" t="str">
        <f>VLOOKUP(A429,'Hospitalisation Details'!$A$2:$M$2344,12,FALSE)</f>
        <v>tier - 1</v>
      </c>
      <c r="P429" t="str">
        <f>VLOOKUP(A429,'Hospitalisation Details'!$A$2:$M$2344,13,FALSE)</f>
        <v>R1011</v>
      </c>
      <c r="Q429" s="11">
        <f>VLOOKUP(A429,'Hospitalisation Details'!$A$2:$M$2344,8,FALSE)</f>
        <v>18</v>
      </c>
    </row>
    <row r="430" spans="1:17" ht="15.75" x14ac:dyDescent="0.25">
      <c r="A430" s="1" t="s">
        <v>1942</v>
      </c>
      <c r="B430" t="str">
        <f>VLOOKUP(A430,'Customer Names'!$A$1:$B$2336,2,FALSE)</f>
        <v>Brandon</v>
      </c>
      <c r="C430" s="11">
        <f>VLOOKUP(A430,'Medical Examinations'!$A$1:$B$2336,2,FALSE)</f>
        <v>41.91</v>
      </c>
      <c r="D430" s="11">
        <f>VLOOKUP(A430,'Medical Examinations'!$A$1:$C$2336,3,FALSE)</f>
        <v>5.98</v>
      </c>
      <c r="E430" s="11" t="str">
        <f>VLOOKUP(A430,'Medical Examinations'!$A$1:$J$2336,4,FALSE)</f>
        <v>Yes</v>
      </c>
      <c r="F430" s="11" t="str">
        <f>VLOOKUP(A430,'Medical Examinations'!$A$1:$J$2336,5,FALSE)</f>
        <v>No</v>
      </c>
      <c r="G430" s="11" t="str">
        <f>VLOOKUP(A430,'Medical Examinations'!$A$1:$J$2336,6,FALSE)</f>
        <v>No</v>
      </c>
      <c r="H430" s="11">
        <f>VLOOKUP(A430,'Medical Examinations'!$A$1:$J$2336,7,FALSE)</f>
        <v>1</v>
      </c>
      <c r="I430" s="11" t="str">
        <f>VLOOKUP(A430,'Medical Examinations'!$A$1:$J$2336,8,FALSE)</f>
        <v>No</v>
      </c>
      <c r="J430" s="11" t="str">
        <f>VLOOKUP(A430,'Medical Examinations'!$A$1:$J$2336,9,FALSE)</f>
        <v>OBESITY</v>
      </c>
      <c r="K430" s="11" t="str">
        <f>VLOOKUP(A430,'Medical Examinations'!$A$1:$J$2336,10,FALSE)</f>
        <v>PREDIABETES</v>
      </c>
      <c r="L430" t="str">
        <f>VLOOKUP(A430,'Hospitalisation Details'!$A$2:$M$2344,4,FALSE)</f>
        <v>16-12-1964</v>
      </c>
      <c r="M430">
        <f>VLOOKUP(A430,'Hospitalisation Details'!$A$2:$M$2344,10,FALSE)</f>
        <v>24227.34</v>
      </c>
      <c r="N430" t="str">
        <f>VLOOKUP(A430,'Hospitalisation Details'!$A$2:$M$2344,11,FALSE)</f>
        <v>tier - 2</v>
      </c>
      <c r="O430" t="str">
        <f>VLOOKUP(A430,'Hospitalisation Details'!$A$2:$M$2344,12,FALSE)</f>
        <v>tier - 1</v>
      </c>
      <c r="P430" t="str">
        <f>VLOOKUP(A430,'Hospitalisation Details'!$A$2:$M$2344,13,FALSE)</f>
        <v>R1013</v>
      </c>
      <c r="Q430" s="11">
        <f>VLOOKUP(A430,'Hospitalisation Details'!$A$2:$M$2344,8,FALSE)</f>
        <v>58</v>
      </c>
    </row>
    <row r="431" spans="1:17" ht="15.75" x14ac:dyDescent="0.25">
      <c r="A431" s="1" t="s">
        <v>1941</v>
      </c>
      <c r="B431" t="str">
        <f>VLOOKUP(A431,'Customer Names'!$A$1:$B$2336,2,FALSE)</f>
        <v>Eley</v>
      </c>
      <c r="C431" s="11">
        <f>VLOOKUP(A431,'Medical Examinations'!$A$1:$B$2336,2,FALSE)</f>
        <v>25.85</v>
      </c>
      <c r="D431" s="11">
        <f>VLOOKUP(A431,'Medical Examinations'!$A$1:$C$2336,3,FALSE)</f>
        <v>10.16</v>
      </c>
      <c r="E431" s="11" t="str">
        <f>VLOOKUP(A431,'Medical Examinations'!$A$1:$J$2336,4,FALSE)</f>
        <v>No</v>
      </c>
      <c r="F431" s="11" t="str">
        <f>VLOOKUP(A431,'Medical Examinations'!$A$1:$J$2336,5,FALSE)</f>
        <v>No</v>
      </c>
      <c r="G431" s="11" t="str">
        <f>VLOOKUP(A431,'Medical Examinations'!$A$1:$J$2336,6,FALSE)</f>
        <v>No</v>
      </c>
      <c r="H431" s="11">
        <f>VLOOKUP(A431,'Medical Examinations'!$A$1:$J$2336,7,FALSE)</f>
        <v>0</v>
      </c>
      <c r="I431" s="11" t="str">
        <f>VLOOKUP(A431,'Medical Examinations'!$A$1:$J$2336,8,FALSE)</f>
        <v>Yes</v>
      </c>
      <c r="J431" s="11" t="str">
        <f>VLOOKUP(A431,'Medical Examinations'!$A$1:$J$2336,9,FALSE)</f>
        <v>OVERWEIGHT</v>
      </c>
      <c r="K431" s="11" t="str">
        <f>VLOOKUP(A431,'Medical Examinations'!$A$1:$J$2336,10,FALSE)</f>
        <v>DIABETES</v>
      </c>
      <c r="L431" t="str">
        <f>VLOOKUP(A431,'Hospitalisation Details'!$A$2:$M$2344,4,FALSE)</f>
        <v>10-9-1974</v>
      </c>
      <c r="M431">
        <f>VLOOKUP(A431,'Hospitalisation Details'!$A$2:$M$2344,10,FALSE)</f>
        <v>24180.93</v>
      </c>
      <c r="N431" t="str">
        <f>VLOOKUP(A431,'Hospitalisation Details'!$A$2:$M$2344,11,FALSE)</f>
        <v>tier - 2</v>
      </c>
      <c r="O431" t="str">
        <f>VLOOKUP(A431,'Hospitalisation Details'!$A$2:$M$2344,12,FALSE)</f>
        <v>tier - 1</v>
      </c>
      <c r="P431" t="str">
        <f>VLOOKUP(A431,'Hospitalisation Details'!$A$2:$M$2344,13,FALSE)</f>
        <v>R1013</v>
      </c>
      <c r="Q431" s="11">
        <f>VLOOKUP(A431,'Hospitalisation Details'!$A$2:$M$2344,8,FALSE)</f>
        <v>48</v>
      </c>
    </row>
    <row r="432" spans="1:17" ht="15.75" x14ac:dyDescent="0.25">
      <c r="A432" s="1" t="s">
        <v>1940</v>
      </c>
      <c r="B432" t="str">
        <f>VLOOKUP(A432,'Customer Names'!$A$1:$B$2336,2,FALSE)</f>
        <v>Sedicum</v>
      </c>
      <c r="C432" s="11">
        <f>VLOOKUP(A432,'Medical Examinations'!$A$1:$B$2336,2,FALSE)</f>
        <v>23.844999999999999</v>
      </c>
      <c r="D432" s="11">
        <f>VLOOKUP(A432,'Medical Examinations'!$A$1:$C$2336,3,FALSE)</f>
        <v>11.71</v>
      </c>
      <c r="E432" s="11" t="str">
        <f>VLOOKUP(A432,'Medical Examinations'!$A$1:$J$2336,4,FALSE)</f>
        <v>No</v>
      </c>
      <c r="F432" s="11" t="str">
        <f>VLOOKUP(A432,'Medical Examinations'!$A$1:$J$2336,5,FALSE)</f>
        <v>No</v>
      </c>
      <c r="G432" s="11" t="str">
        <f>VLOOKUP(A432,'Medical Examinations'!$A$1:$J$2336,6,FALSE)</f>
        <v>No</v>
      </c>
      <c r="H432" s="11">
        <f>VLOOKUP(A432,'Medical Examinations'!$A$1:$J$2336,7,FALSE)</f>
        <v>2</v>
      </c>
      <c r="I432" s="11" t="str">
        <f>VLOOKUP(A432,'Medical Examinations'!$A$1:$J$2336,8,FALSE)</f>
        <v>Yes</v>
      </c>
      <c r="J432" s="11" t="str">
        <f>VLOOKUP(A432,'Medical Examinations'!$A$1:$J$2336,9,FALSE)</f>
        <v>NORMALWEIGHT</v>
      </c>
      <c r="K432" s="11" t="str">
        <f>VLOOKUP(A432,'Medical Examinations'!$A$1:$J$2336,10,FALSE)</f>
        <v>DIABETES</v>
      </c>
      <c r="L432" t="str">
        <f>VLOOKUP(A432,'Hospitalisation Details'!$A$2:$M$2344,4,FALSE)</f>
        <v>13-6-1973</v>
      </c>
      <c r="M432">
        <f>VLOOKUP(A432,'Hospitalisation Details'!$A$2:$M$2344,10,FALSE)</f>
        <v>24106.91</v>
      </c>
      <c r="N432" t="str">
        <f>VLOOKUP(A432,'Hospitalisation Details'!$A$2:$M$2344,11,FALSE)</f>
        <v>tier - 2</v>
      </c>
      <c r="O432" t="str">
        <f>VLOOKUP(A432,'Hospitalisation Details'!$A$2:$M$2344,12,FALSE)</f>
        <v>tier - 2</v>
      </c>
      <c r="P432" t="str">
        <f>VLOOKUP(A432,'Hospitalisation Details'!$A$2:$M$2344,13,FALSE)</f>
        <v>R1024</v>
      </c>
      <c r="Q432" s="11">
        <f>VLOOKUP(A432,'Hospitalisation Details'!$A$2:$M$2344,8,FALSE)</f>
        <v>49</v>
      </c>
    </row>
    <row r="433" spans="1:17" ht="15.75" x14ac:dyDescent="0.25">
      <c r="A433" s="1" t="s">
        <v>1939</v>
      </c>
      <c r="B433" t="str">
        <f>VLOOKUP(A433,'Customer Names'!$A$1:$B$2336,2,FALSE)</f>
        <v>Markle</v>
      </c>
      <c r="C433" s="11">
        <f>VLOOKUP(A433,'Medical Examinations'!$A$1:$B$2336,2,FALSE)</f>
        <v>30.59</v>
      </c>
      <c r="D433" s="11">
        <f>VLOOKUP(A433,'Medical Examinations'!$A$1:$C$2336,3,FALSE)</f>
        <v>5.23</v>
      </c>
      <c r="E433" s="11" t="str">
        <f>VLOOKUP(A433,'Medical Examinations'!$A$1:$J$2336,4,FALSE)</f>
        <v>No</v>
      </c>
      <c r="F433" s="11" t="str">
        <f>VLOOKUP(A433,'Medical Examinations'!$A$1:$J$2336,5,FALSE)</f>
        <v>No</v>
      </c>
      <c r="G433" s="11" t="str">
        <f>VLOOKUP(A433,'Medical Examinations'!$A$1:$J$2336,6,FALSE)</f>
        <v>Yes</v>
      </c>
      <c r="H433" s="11">
        <f>VLOOKUP(A433,'Medical Examinations'!$A$1:$J$2336,7,FALSE)</f>
        <v>1</v>
      </c>
      <c r="I433" s="11" t="str">
        <f>VLOOKUP(A433,'Medical Examinations'!$A$1:$J$2336,8,FALSE)</f>
        <v>No</v>
      </c>
      <c r="J433" s="11" t="str">
        <f>VLOOKUP(A433,'Medical Examinations'!$A$1:$J$2336,9,FALSE)</f>
        <v>OBESITY</v>
      </c>
      <c r="K433" s="11" t="str">
        <f>VLOOKUP(A433,'Medical Examinations'!$A$1:$J$2336,10,FALSE)</f>
        <v>NORMAL</v>
      </c>
      <c r="L433" t="str">
        <f>VLOOKUP(A433,'Hospitalisation Details'!$A$2:$M$2344,4,FALSE)</f>
        <v>30-12-2003</v>
      </c>
      <c r="M433">
        <f>VLOOKUP(A433,'Hospitalisation Details'!$A$2:$M$2344,10,FALSE)</f>
        <v>24059.68</v>
      </c>
      <c r="N433" t="str">
        <f>VLOOKUP(A433,'Hospitalisation Details'!$A$2:$M$2344,11,FALSE)</f>
        <v>tier - 2</v>
      </c>
      <c r="O433" t="str">
        <f>VLOOKUP(A433,'Hospitalisation Details'!$A$2:$M$2344,12,FALSE)</f>
        <v>tier - 2</v>
      </c>
      <c r="P433" t="str">
        <f>VLOOKUP(A433,'Hospitalisation Details'!$A$2:$M$2344,13,FALSE)</f>
        <v>R1012</v>
      </c>
      <c r="Q433" s="11">
        <f>VLOOKUP(A433,'Hospitalisation Details'!$A$2:$M$2344,8,FALSE)</f>
        <v>19</v>
      </c>
    </row>
    <row r="434" spans="1:17" ht="15.75" x14ac:dyDescent="0.25">
      <c r="A434" s="1" t="s">
        <v>1938</v>
      </c>
      <c r="B434" t="str">
        <f>VLOOKUP(A434,'Customer Names'!$A$1:$B$2336,2,FALSE)</f>
        <v>Kunz</v>
      </c>
      <c r="C434" s="11">
        <f>VLOOKUP(A434,'Medical Examinations'!$A$1:$B$2336,2,FALSE)</f>
        <v>24.795000000000002</v>
      </c>
      <c r="D434" s="11">
        <f>VLOOKUP(A434,'Medical Examinations'!$A$1:$C$2336,3,FALSE)</f>
        <v>6.85</v>
      </c>
      <c r="E434" s="11" t="str">
        <f>VLOOKUP(A434,'Medical Examinations'!$A$1:$J$2336,4,FALSE)</f>
        <v>No</v>
      </c>
      <c r="F434" s="11" t="str">
        <f>VLOOKUP(A434,'Medical Examinations'!$A$1:$J$2336,5,FALSE)</f>
        <v>No</v>
      </c>
      <c r="G434" s="11" t="str">
        <f>VLOOKUP(A434,'Medical Examinations'!$A$1:$J$2336,6,FALSE)</f>
        <v>No</v>
      </c>
      <c r="H434" s="11">
        <f>VLOOKUP(A434,'Medical Examinations'!$A$1:$J$2336,7,FALSE)</f>
        <v>0</v>
      </c>
      <c r="I434" s="11" t="str">
        <f>VLOOKUP(A434,'Medical Examinations'!$A$1:$J$2336,8,FALSE)</f>
        <v>Yes</v>
      </c>
      <c r="J434" s="11" t="str">
        <f>VLOOKUP(A434,'Medical Examinations'!$A$1:$J$2336,9,FALSE)</f>
        <v>NORMALWEIGHT</v>
      </c>
      <c r="K434" s="11" t="str">
        <f>VLOOKUP(A434,'Medical Examinations'!$A$1:$J$2336,10,FALSE)</f>
        <v>DIABETES</v>
      </c>
      <c r="L434" t="str">
        <f>VLOOKUP(A434,'Hospitalisation Details'!$A$2:$M$2344,4,FALSE)</f>
        <v>10-7-1971</v>
      </c>
      <c r="M434">
        <f>VLOOKUP(A434,'Hospitalisation Details'!$A$2:$M$2344,10,FALSE)</f>
        <v>23967.38</v>
      </c>
      <c r="N434" t="str">
        <f>VLOOKUP(A434,'Hospitalisation Details'!$A$2:$M$2344,11,FALSE)</f>
        <v>tier - 2</v>
      </c>
      <c r="O434" t="str">
        <f>VLOOKUP(A434,'Hospitalisation Details'!$A$2:$M$2344,12,FALSE)</f>
        <v>tier - 2</v>
      </c>
      <c r="P434" t="str">
        <f>VLOOKUP(A434,'Hospitalisation Details'!$A$2:$M$2344,13,FALSE)</f>
        <v>R1012</v>
      </c>
      <c r="Q434" s="11">
        <f>VLOOKUP(A434,'Hospitalisation Details'!$A$2:$M$2344,8,FALSE)</f>
        <v>51</v>
      </c>
    </row>
    <row r="435" spans="1:17" ht="15.75" x14ac:dyDescent="0.25">
      <c r="A435" s="1" t="s">
        <v>1937</v>
      </c>
      <c r="B435" t="str">
        <f>VLOOKUP(A435,'Customer Names'!$A$1:$B$2336,2,FALSE)</f>
        <v>Wimert</v>
      </c>
      <c r="C435" s="11">
        <f>VLOOKUP(A435,'Medical Examinations'!$A$1:$B$2336,2,FALSE)</f>
        <v>24.13</v>
      </c>
      <c r="D435" s="11">
        <f>VLOOKUP(A435,'Medical Examinations'!$A$1:$C$2336,3,FALSE)</f>
        <v>7.05</v>
      </c>
      <c r="E435" s="11" t="str">
        <f>VLOOKUP(A435,'Medical Examinations'!$A$1:$J$2336,4,FALSE)</f>
        <v>Yes</v>
      </c>
      <c r="F435" s="11" t="str">
        <f>VLOOKUP(A435,'Medical Examinations'!$A$1:$J$2336,5,FALSE)</f>
        <v>No</v>
      </c>
      <c r="G435" s="11" t="str">
        <f>VLOOKUP(A435,'Medical Examinations'!$A$1:$J$2336,6,FALSE)</f>
        <v>No</v>
      </c>
      <c r="H435" s="11">
        <f>VLOOKUP(A435,'Medical Examinations'!$A$1:$J$2336,7,FALSE)</f>
        <v>2</v>
      </c>
      <c r="I435" s="11" t="str">
        <f>VLOOKUP(A435,'Medical Examinations'!$A$1:$J$2336,8,FALSE)</f>
        <v>Yes</v>
      </c>
      <c r="J435" s="11" t="str">
        <f>VLOOKUP(A435,'Medical Examinations'!$A$1:$J$2336,9,FALSE)</f>
        <v>NORMALWEIGHT</v>
      </c>
      <c r="K435" s="11" t="str">
        <f>VLOOKUP(A435,'Medical Examinations'!$A$1:$J$2336,10,FALSE)</f>
        <v>DIABETES</v>
      </c>
      <c r="L435" t="str">
        <f>VLOOKUP(A435,'Hospitalisation Details'!$A$2:$M$2344,4,FALSE)</f>
        <v>8-8-1970</v>
      </c>
      <c r="M435">
        <f>VLOOKUP(A435,'Hospitalisation Details'!$A$2:$M$2344,10,FALSE)</f>
        <v>23887.66</v>
      </c>
      <c r="N435" t="str">
        <f>VLOOKUP(A435,'Hospitalisation Details'!$A$2:$M$2344,11,FALSE)</f>
        <v>tier - 2</v>
      </c>
      <c r="O435" t="str">
        <f>VLOOKUP(A435,'Hospitalisation Details'!$A$2:$M$2344,12,FALSE)</f>
        <v>tier - 3</v>
      </c>
      <c r="P435" t="str">
        <f>VLOOKUP(A435,'Hospitalisation Details'!$A$2:$M$2344,13,FALSE)</f>
        <v>R1012</v>
      </c>
      <c r="Q435" s="11">
        <f>VLOOKUP(A435,'Hospitalisation Details'!$A$2:$M$2344,8,FALSE)</f>
        <v>52</v>
      </c>
    </row>
    <row r="436" spans="1:17" ht="15.75" x14ac:dyDescent="0.25">
      <c r="A436" s="1" t="s">
        <v>1936</v>
      </c>
      <c r="B436" t="str">
        <f>VLOOKUP(A436,'Customer Names'!$A$1:$B$2336,2,FALSE)</f>
        <v>Peterson</v>
      </c>
      <c r="C436" s="11">
        <f>VLOOKUP(A436,'Medical Examinations'!$A$1:$B$2336,2,FALSE)</f>
        <v>25.84</v>
      </c>
      <c r="D436" s="11">
        <f>VLOOKUP(A436,'Medical Examinations'!$A$1:$C$2336,3,FALSE)</f>
        <v>11.64</v>
      </c>
      <c r="E436" s="11" t="str">
        <f>VLOOKUP(A436,'Medical Examinations'!$A$1:$J$2336,4,FALSE)</f>
        <v>No</v>
      </c>
      <c r="F436" s="11" t="str">
        <f>VLOOKUP(A436,'Medical Examinations'!$A$1:$J$2336,5,FALSE)</f>
        <v>No</v>
      </c>
      <c r="G436" s="11" t="str">
        <f>VLOOKUP(A436,'Medical Examinations'!$A$1:$J$2336,6,FALSE)</f>
        <v>No</v>
      </c>
      <c r="H436" s="11">
        <f>VLOOKUP(A436,'Medical Examinations'!$A$1:$J$2336,7,FALSE)</f>
        <v>2</v>
      </c>
      <c r="I436" s="11" t="str">
        <f>VLOOKUP(A436,'Medical Examinations'!$A$1:$J$2336,8,FALSE)</f>
        <v>Yes</v>
      </c>
      <c r="J436" s="11" t="str">
        <f>VLOOKUP(A436,'Medical Examinations'!$A$1:$J$2336,9,FALSE)</f>
        <v>OVERWEIGHT</v>
      </c>
      <c r="K436" s="11" t="str">
        <f>VLOOKUP(A436,'Medical Examinations'!$A$1:$J$2336,10,FALSE)</f>
        <v>DIABETES</v>
      </c>
      <c r="L436" t="str">
        <f>VLOOKUP(A436,'Hospitalisation Details'!$A$2:$M$2344,4,FALSE)</f>
        <v>27-6-1973</v>
      </c>
      <c r="M436">
        <f>VLOOKUP(A436,'Hospitalisation Details'!$A$2:$M$2344,10,FALSE)</f>
        <v>23807.24</v>
      </c>
      <c r="N436" t="str">
        <f>VLOOKUP(A436,'Hospitalisation Details'!$A$2:$M$2344,11,FALSE)</f>
        <v>tier - 2</v>
      </c>
      <c r="O436" t="str">
        <f>VLOOKUP(A436,'Hospitalisation Details'!$A$2:$M$2344,12,FALSE)</f>
        <v>tier - 3</v>
      </c>
      <c r="P436" t="str">
        <f>VLOOKUP(A436,'Hospitalisation Details'!$A$2:$M$2344,13,FALSE)</f>
        <v>R1012</v>
      </c>
      <c r="Q436" s="11">
        <f>VLOOKUP(A436,'Hospitalisation Details'!$A$2:$M$2344,8,FALSE)</f>
        <v>49</v>
      </c>
    </row>
    <row r="437" spans="1:17" ht="15.75" x14ac:dyDescent="0.25">
      <c r="A437" s="1" t="s">
        <v>1935</v>
      </c>
      <c r="B437" t="str">
        <f>VLOOKUP(A437,'Customer Names'!$A$1:$B$2336,2,FALSE)</f>
        <v>Mercier</v>
      </c>
      <c r="C437" s="11">
        <f>VLOOKUP(A437,'Medical Examinations'!$A$1:$B$2336,2,FALSE)</f>
        <v>28</v>
      </c>
      <c r="D437" s="11">
        <f>VLOOKUP(A437,'Medical Examinations'!$A$1:$C$2336,3,FALSE)</f>
        <v>10.52</v>
      </c>
      <c r="E437" s="11" t="str">
        <f>VLOOKUP(A437,'Medical Examinations'!$A$1:$J$2336,4,FALSE)</f>
        <v>No</v>
      </c>
      <c r="F437" s="11" t="str">
        <f>VLOOKUP(A437,'Medical Examinations'!$A$1:$J$2336,5,FALSE)</f>
        <v>No</v>
      </c>
      <c r="G437" s="11" t="str">
        <f>VLOOKUP(A437,'Medical Examinations'!$A$1:$J$2336,6,FALSE)</f>
        <v>No</v>
      </c>
      <c r="H437" s="11">
        <f>VLOOKUP(A437,'Medical Examinations'!$A$1:$J$2336,7,FALSE)</f>
        <v>0</v>
      </c>
      <c r="I437" s="11" t="str">
        <f>VLOOKUP(A437,'Medical Examinations'!$A$1:$J$2336,8,FALSE)</f>
        <v>Yes</v>
      </c>
      <c r="J437" s="11" t="str">
        <f>VLOOKUP(A437,'Medical Examinations'!$A$1:$J$2336,9,FALSE)</f>
        <v>OVERWEIGHT</v>
      </c>
      <c r="K437" s="11" t="str">
        <f>VLOOKUP(A437,'Medical Examinations'!$A$1:$J$2336,10,FALSE)</f>
        <v>DIABETES</v>
      </c>
      <c r="L437" t="str">
        <f>VLOOKUP(A437,'Hospitalisation Details'!$A$2:$M$2344,4,FALSE)</f>
        <v>2-6-1974</v>
      </c>
      <c r="M437">
        <f>VLOOKUP(A437,'Hospitalisation Details'!$A$2:$M$2344,10,FALSE)</f>
        <v>23568.27</v>
      </c>
      <c r="N437" t="str">
        <f>VLOOKUP(A437,'Hospitalisation Details'!$A$2:$M$2344,11,FALSE)</f>
        <v>tier - 2</v>
      </c>
      <c r="O437" t="str">
        <f>VLOOKUP(A437,'Hospitalisation Details'!$A$2:$M$2344,12,FALSE)</f>
        <v>tier - 2</v>
      </c>
      <c r="P437" t="str">
        <f>VLOOKUP(A437,'Hospitalisation Details'!$A$2:$M$2344,13,FALSE)</f>
        <v>R1011</v>
      </c>
      <c r="Q437" s="11">
        <f>VLOOKUP(A437,'Hospitalisation Details'!$A$2:$M$2344,8,FALSE)</f>
        <v>49</v>
      </c>
    </row>
    <row r="438" spans="1:17" ht="15.75" x14ac:dyDescent="0.25">
      <c r="A438" s="1" t="s">
        <v>1934</v>
      </c>
      <c r="B438" t="str">
        <f>VLOOKUP(A438,'Customer Names'!$A$1:$B$2336,2,FALSE)</f>
        <v>Laurie</v>
      </c>
      <c r="C438" s="11">
        <f>VLOOKUP(A438,'Medical Examinations'!$A$1:$B$2336,2,FALSE)</f>
        <v>34.1</v>
      </c>
      <c r="D438" s="11">
        <f>VLOOKUP(A438,'Medical Examinations'!$A$1:$C$2336,3,FALSE)</f>
        <v>4.01</v>
      </c>
      <c r="E438" s="11" t="str">
        <f>VLOOKUP(A438,'Medical Examinations'!$A$1:$J$2336,4,FALSE)</f>
        <v>Yes</v>
      </c>
      <c r="F438" s="11" t="str">
        <f>VLOOKUP(A438,'Medical Examinations'!$A$1:$J$2336,5,FALSE)</f>
        <v>No</v>
      </c>
      <c r="G438" s="11" t="str">
        <f>VLOOKUP(A438,'Medical Examinations'!$A$1:$J$2336,6,FALSE)</f>
        <v>Yes</v>
      </c>
      <c r="H438" s="11">
        <f>VLOOKUP(A438,'Medical Examinations'!$A$1:$J$2336,7,FALSE)</f>
        <v>1</v>
      </c>
      <c r="I438" s="11" t="str">
        <f>VLOOKUP(A438,'Medical Examinations'!$A$1:$J$2336,8,FALSE)</f>
        <v>No</v>
      </c>
      <c r="J438" s="11" t="str">
        <f>VLOOKUP(A438,'Medical Examinations'!$A$1:$J$2336,9,FALSE)</f>
        <v>OBESITY</v>
      </c>
      <c r="K438" s="11" t="str">
        <f>VLOOKUP(A438,'Medical Examinations'!$A$1:$J$2336,10,FALSE)</f>
        <v>NORMAL</v>
      </c>
      <c r="L438" t="str">
        <f>VLOOKUP(A438,'Hospitalisation Details'!$A$2:$M$2344,4,FALSE)</f>
        <v>26-8-1983</v>
      </c>
      <c r="M438">
        <f>VLOOKUP(A438,'Hospitalisation Details'!$A$2:$M$2344,10,FALSE)</f>
        <v>23563.02</v>
      </c>
      <c r="N438" t="str">
        <f>VLOOKUP(A438,'Hospitalisation Details'!$A$2:$M$2344,11,FALSE)</f>
        <v>tier - 2</v>
      </c>
      <c r="O438" t="str">
        <f>VLOOKUP(A438,'Hospitalisation Details'!$A$2:$M$2344,12,FALSE)</f>
        <v>tier - 2</v>
      </c>
      <c r="P438" t="str">
        <f>VLOOKUP(A438,'Hospitalisation Details'!$A$2:$M$2344,13,FALSE)</f>
        <v>R1013</v>
      </c>
      <c r="Q438" s="11">
        <f>VLOOKUP(A438,'Hospitalisation Details'!$A$2:$M$2344,8,FALSE)</f>
        <v>39</v>
      </c>
    </row>
    <row r="439" spans="1:17" ht="15.75" x14ac:dyDescent="0.25">
      <c r="A439" s="1" t="s">
        <v>1933</v>
      </c>
      <c r="B439" t="str">
        <f>VLOOKUP(A439,'Customer Names'!$A$1:$B$2336,2,FALSE)</f>
        <v>Sekaquaptewa</v>
      </c>
      <c r="C439" s="11">
        <f>VLOOKUP(A439,'Medical Examinations'!$A$1:$B$2336,2,FALSE)</f>
        <v>26.125</v>
      </c>
      <c r="D439" s="11">
        <f>VLOOKUP(A439,'Medical Examinations'!$A$1:$C$2336,3,FALSE)</f>
        <v>8.56</v>
      </c>
      <c r="E439" s="11" t="str">
        <f>VLOOKUP(A439,'Medical Examinations'!$A$1:$J$2336,4,FALSE)</f>
        <v>Yes</v>
      </c>
      <c r="F439" s="11" t="str">
        <f>VLOOKUP(A439,'Medical Examinations'!$A$1:$J$2336,5,FALSE)</f>
        <v>No</v>
      </c>
      <c r="G439" s="11" t="str">
        <f>VLOOKUP(A439,'Medical Examinations'!$A$1:$J$2336,6,FALSE)</f>
        <v>No</v>
      </c>
      <c r="H439" s="11">
        <f>VLOOKUP(A439,'Medical Examinations'!$A$1:$J$2336,7,FALSE)</f>
        <v>1</v>
      </c>
      <c r="I439" s="11" t="str">
        <f>VLOOKUP(A439,'Medical Examinations'!$A$1:$J$2336,8,FALSE)</f>
        <v>Yes</v>
      </c>
      <c r="J439" s="11" t="str">
        <f>VLOOKUP(A439,'Medical Examinations'!$A$1:$J$2336,9,FALSE)</f>
        <v>OVERWEIGHT</v>
      </c>
      <c r="K439" s="11" t="str">
        <f>VLOOKUP(A439,'Medical Examinations'!$A$1:$J$2336,10,FALSE)</f>
        <v>DIABETES</v>
      </c>
      <c r="L439" t="str">
        <f>VLOOKUP(A439,'Hospitalisation Details'!$A$2:$M$2344,4,FALSE)</f>
        <v>13-11-1975</v>
      </c>
      <c r="M439">
        <f>VLOOKUP(A439,'Hospitalisation Details'!$A$2:$M$2344,10,FALSE)</f>
        <v>23401.31</v>
      </c>
      <c r="N439" t="str">
        <f>VLOOKUP(A439,'Hospitalisation Details'!$A$2:$M$2344,11,FALSE)</f>
        <v>tier - 2</v>
      </c>
      <c r="O439" t="str">
        <f>VLOOKUP(A439,'Hospitalisation Details'!$A$2:$M$2344,12,FALSE)</f>
        <v>tier - 3</v>
      </c>
      <c r="P439" t="str">
        <f>VLOOKUP(A439,'Hospitalisation Details'!$A$2:$M$2344,13,FALSE)</f>
        <v>R1024</v>
      </c>
      <c r="Q439" s="11">
        <f>VLOOKUP(A439,'Hospitalisation Details'!$A$2:$M$2344,8,FALSE)</f>
        <v>47</v>
      </c>
    </row>
    <row r="440" spans="1:17" ht="15.75" x14ac:dyDescent="0.25">
      <c r="A440" s="1" t="s">
        <v>1932</v>
      </c>
      <c r="B440" t="str">
        <f>VLOOKUP(A440,'Customer Names'!$A$1:$B$2336,2,FALSE)</f>
        <v>Frash</v>
      </c>
      <c r="C440" s="11">
        <f>VLOOKUP(A440,'Medical Examinations'!$A$1:$B$2336,2,FALSE)</f>
        <v>25.6</v>
      </c>
      <c r="D440" s="11">
        <f>VLOOKUP(A440,'Medical Examinations'!$A$1:$C$2336,3,FALSE)</f>
        <v>10.5</v>
      </c>
      <c r="E440" s="11" t="str">
        <f>VLOOKUP(A440,'Medical Examinations'!$A$1:$J$2336,4,FALSE)</f>
        <v>No</v>
      </c>
      <c r="F440" s="11" t="str">
        <f>VLOOKUP(A440,'Medical Examinations'!$A$1:$J$2336,5,FALSE)</f>
        <v>No</v>
      </c>
      <c r="G440" s="11" t="str">
        <f>VLOOKUP(A440,'Medical Examinations'!$A$1:$J$2336,6,FALSE)</f>
        <v>No</v>
      </c>
      <c r="H440" s="11">
        <f>VLOOKUP(A440,'Medical Examinations'!$A$1:$J$2336,7,FALSE)</f>
        <v>2</v>
      </c>
      <c r="I440" s="11" t="str">
        <f>VLOOKUP(A440,'Medical Examinations'!$A$1:$J$2336,8,FALSE)</f>
        <v>Yes</v>
      </c>
      <c r="J440" s="11" t="str">
        <f>VLOOKUP(A440,'Medical Examinations'!$A$1:$J$2336,9,FALSE)</f>
        <v>OVERWEIGHT</v>
      </c>
      <c r="K440" s="11" t="str">
        <f>VLOOKUP(A440,'Medical Examinations'!$A$1:$J$2336,10,FALSE)</f>
        <v>DIABETES</v>
      </c>
      <c r="L440" t="str">
        <f>VLOOKUP(A440,'Hospitalisation Details'!$A$2:$M$2344,4,FALSE)</f>
        <v>22-10-1973</v>
      </c>
      <c r="M440">
        <f>VLOOKUP(A440,'Hospitalisation Details'!$A$2:$M$2344,10,FALSE)</f>
        <v>23306.55</v>
      </c>
      <c r="N440" t="str">
        <f>VLOOKUP(A440,'Hospitalisation Details'!$A$2:$M$2344,11,FALSE)</f>
        <v>tier - 2</v>
      </c>
      <c r="O440" t="str">
        <f>VLOOKUP(A440,'Hospitalisation Details'!$A$2:$M$2344,12,FALSE)</f>
        <v>tier - 2</v>
      </c>
      <c r="P440" t="str">
        <f>VLOOKUP(A440,'Hospitalisation Details'!$A$2:$M$2344,13,FALSE)</f>
        <v>R1011</v>
      </c>
      <c r="Q440" s="11">
        <f>VLOOKUP(A440,'Hospitalisation Details'!$A$2:$M$2344,8,FALSE)</f>
        <v>49</v>
      </c>
    </row>
    <row r="441" spans="1:17" ht="15.75" x14ac:dyDescent="0.25">
      <c r="A441" s="1" t="s">
        <v>1931</v>
      </c>
      <c r="B441" t="str">
        <f>VLOOKUP(A441,'Customer Names'!$A$1:$B$2336,2,FALSE)</f>
        <v>Bukowski</v>
      </c>
      <c r="C441" s="11">
        <f>VLOOKUP(A441,'Medical Examinations'!$A$1:$B$2336,2,FALSE)</f>
        <v>24.32</v>
      </c>
      <c r="D441" s="11">
        <f>VLOOKUP(A441,'Medical Examinations'!$A$1:$C$2336,3,FALSE)</f>
        <v>6.39</v>
      </c>
      <c r="E441" s="11" t="str">
        <f>VLOOKUP(A441,'Medical Examinations'!$A$1:$J$2336,4,FALSE)</f>
        <v>No</v>
      </c>
      <c r="F441" s="11" t="str">
        <f>VLOOKUP(A441,'Medical Examinations'!$A$1:$J$2336,5,FALSE)</f>
        <v>No</v>
      </c>
      <c r="G441" s="11" t="str">
        <f>VLOOKUP(A441,'Medical Examinations'!$A$1:$J$2336,6,FALSE)</f>
        <v>No</v>
      </c>
      <c r="H441" s="11">
        <f>VLOOKUP(A441,'Medical Examinations'!$A$1:$J$2336,7,FALSE)</f>
        <v>0</v>
      </c>
      <c r="I441" s="11" t="str">
        <f>VLOOKUP(A441,'Medical Examinations'!$A$1:$J$2336,8,FALSE)</f>
        <v>No</v>
      </c>
      <c r="J441" s="11" t="str">
        <f>VLOOKUP(A441,'Medical Examinations'!$A$1:$J$2336,9,FALSE)</f>
        <v>NORMALWEIGHT</v>
      </c>
      <c r="K441" s="11" t="str">
        <f>VLOOKUP(A441,'Medical Examinations'!$A$1:$J$2336,10,FALSE)</f>
        <v>PREDIABETES</v>
      </c>
      <c r="L441" t="str">
        <f>VLOOKUP(A441,'Hospitalisation Details'!$A$2:$M$2344,4,FALSE)</f>
        <v>3-10-1994</v>
      </c>
      <c r="M441">
        <f>VLOOKUP(A441,'Hospitalisation Details'!$A$2:$M$2344,10,FALSE)</f>
        <v>23288.93</v>
      </c>
      <c r="N441" t="str">
        <f>VLOOKUP(A441,'Hospitalisation Details'!$A$2:$M$2344,11,FALSE)</f>
        <v>tier - 2</v>
      </c>
      <c r="O441" t="str">
        <f>VLOOKUP(A441,'Hospitalisation Details'!$A$2:$M$2344,12,FALSE)</f>
        <v>tier - 3</v>
      </c>
      <c r="P441" t="str">
        <f>VLOOKUP(A441,'Hospitalisation Details'!$A$2:$M$2344,13,FALSE)</f>
        <v>R1024</v>
      </c>
      <c r="Q441" s="11">
        <f>VLOOKUP(A441,'Hospitalisation Details'!$A$2:$M$2344,8,FALSE)</f>
        <v>28</v>
      </c>
    </row>
    <row r="442" spans="1:17" ht="15.75" x14ac:dyDescent="0.25">
      <c r="A442" s="1" t="s">
        <v>1930</v>
      </c>
      <c r="B442" t="str">
        <f>VLOOKUP(A442,'Customer Names'!$A$1:$B$2336,2,FALSE)</f>
        <v>Sandahl</v>
      </c>
      <c r="C442" s="11">
        <f>VLOOKUP(A442,'Medical Examinations'!$A$1:$B$2336,2,FALSE)</f>
        <v>22.88</v>
      </c>
      <c r="D442" s="11">
        <f>VLOOKUP(A442,'Medical Examinations'!$A$1:$C$2336,3,FALSE)</f>
        <v>5.71</v>
      </c>
      <c r="E442" s="11" t="str">
        <f>VLOOKUP(A442,'Medical Examinations'!$A$1:$J$2336,4,FALSE)</f>
        <v>Yes</v>
      </c>
      <c r="F442" s="11" t="str">
        <f>VLOOKUP(A442,'Medical Examinations'!$A$1:$J$2336,5,FALSE)</f>
        <v>No</v>
      </c>
      <c r="G442" s="11" t="str">
        <f>VLOOKUP(A442,'Medical Examinations'!$A$1:$J$2336,6,FALSE)</f>
        <v>Yes</v>
      </c>
      <c r="H442" s="11">
        <f>VLOOKUP(A442,'Medical Examinations'!$A$1:$J$2336,7,FALSE)</f>
        <v>1</v>
      </c>
      <c r="I442" s="11" t="str">
        <f>VLOOKUP(A442,'Medical Examinations'!$A$1:$J$2336,8,FALSE)</f>
        <v>Yes</v>
      </c>
      <c r="J442" s="11" t="str">
        <f>VLOOKUP(A442,'Medical Examinations'!$A$1:$J$2336,9,FALSE)</f>
        <v>NORMALWEIGHT</v>
      </c>
      <c r="K442" s="11" t="str">
        <f>VLOOKUP(A442,'Medical Examinations'!$A$1:$J$2336,10,FALSE)</f>
        <v>PREDIABETES</v>
      </c>
      <c r="L442" t="str">
        <f>VLOOKUP(A442,'Hospitalisation Details'!$A$2:$M$2344,4,FALSE)</f>
        <v>14-11-1969</v>
      </c>
      <c r="M442">
        <f>VLOOKUP(A442,'Hospitalisation Details'!$A$2:$M$2344,10,FALSE)</f>
        <v>23244.79</v>
      </c>
      <c r="N442" t="str">
        <f>VLOOKUP(A442,'Hospitalisation Details'!$A$2:$M$2344,11,FALSE)</f>
        <v>tier - 2</v>
      </c>
      <c r="O442" t="str">
        <f>VLOOKUP(A442,'Hospitalisation Details'!$A$2:$M$2344,12,FALSE)</f>
        <v>tier - 3</v>
      </c>
      <c r="P442" t="str">
        <f>VLOOKUP(A442,'Hospitalisation Details'!$A$2:$M$2344,13,FALSE)</f>
        <v>R1013</v>
      </c>
      <c r="Q442" s="11">
        <f>VLOOKUP(A442,'Hospitalisation Details'!$A$2:$M$2344,8,FALSE)</f>
        <v>53</v>
      </c>
    </row>
    <row r="443" spans="1:17" ht="15.75" x14ac:dyDescent="0.25">
      <c r="A443" s="1" t="s">
        <v>1929</v>
      </c>
      <c r="B443" t="str">
        <f>VLOOKUP(A443,'Customer Names'!$A$1:$B$2336,2,FALSE)</f>
        <v>Speight</v>
      </c>
      <c r="C443" s="11">
        <f>VLOOKUP(A443,'Medical Examinations'!$A$1:$B$2336,2,FALSE)</f>
        <v>24.984999999999999</v>
      </c>
      <c r="D443" s="11">
        <f>VLOOKUP(A443,'Medical Examinations'!$A$1:$C$2336,3,FALSE)</f>
        <v>4.43</v>
      </c>
      <c r="E443" s="11" t="str">
        <f>VLOOKUP(A443,'Medical Examinations'!$A$1:$J$2336,4,FALSE)</f>
        <v>Yes</v>
      </c>
      <c r="F443" s="11" t="str">
        <f>VLOOKUP(A443,'Medical Examinations'!$A$1:$J$2336,5,FALSE)</f>
        <v>No</v>
      </c>
      <c r="G443" s="11" t="str">
        <f>VLOOKUP(A443,'Medical Examinations'!$A$1:$J$2336,6,FALSE)</f>
        <v>Yes</v>
      </c>
      <c r="H443" s="11">
        <f>VLOOKUP(A443,'Medical Examinations'!$A$1:$J$2336,7,FALSE)</f>
        <v>1</v>
      </c>
      <c r="I443" s="11" t="str">
        <f>VLOOKUP(A443,'Medical Examinations'!$A$1:$J$2336,8,FALSE)</f>
        <v>No</v>
      </c>
      <c r="J443" s="11" t="str">
        <f>VLOOKUP(A443,'Medical Examinations'!$A$1:$J$2336,9,FALSE)</f>
        <v>OVERWEIGHT</v>
      </c>
      <c r="K443" s="11" t="str">
        <f>VLOOKUP(A443,'Medical Examinations'!$A$1:$J$2336,10,FALSE)</f>
        <v>NORMAL</v>
      </c>
      <c r="L443" t="str">
        <f>VLOOKUP(A443,'Hospitalisation Details'!$A$2:$M$2344,4,FALSE)</f>
        <v>7-8-1997</v>
      </c>
      <c r="M443">
        <f>VLOOKUP(A443,'Hospitalisation Details'!$A$2:$M$2344,10,FALSE)</f>
        <v>23241.47</v>
      </c>
      <c r="N443" t="str">
        <f>VLOOKUP(A443,'Hospitalisation Details'!$A$2:$M$2344,11,FALSE)</f>
        <v>tier - 2</v>
      </c>
      <c r="O443" t="str">
        <f>VLOOKUP(A443,'Hospitalisation Details'!$A$2:$M$2344,12,FALSE)</f>
        <v>tier - 3</v>
      </c>
      <c r="P443" t="str">
        <f>VLOOKUP(A443,'Hospitalisation Details'!$A$2:$M$2344,13,FALSE)</f>
        <v>R1018</v>
      </c>
      <c r="Q443" s="11">
        <f>VLOOKUP(A443,'Hospitalisation Details'!$A$2:$M$2344,8,FALSE)</f>
        <v>25</v>
      </c>
    </row>
    <row r="444" spans="1:17" ht="15.75" x14ac:dyDescent="0.25">
      <c r="A444" s="1" t="s">
        <v>1928</v>
      </c>
      <c r="B444" t="str">
        <f>VLOOKUP(A444,'Customer Names'!$A$1:$B$2336,2,FALSE)</f>
        <v>Lee</v>
      </c>
      <c r="C444" s="11">
        <f>VLOOKUP(A444,'Medical Examinations'!$A$1:$B$2336,2,FALSE)</f>
        <v>33.1</v>
      </c>
      <c r="D444" s="11">
        <f>VLOOKUP(A444,'Medical Examinations'!$A$1:$C$2336,3,FALSE)</f>
        <v>5.52</v>
      </c>
      <c r="E444" s="11" t="str">
        <f>VLOOKUP(A444,'Medical Examinations'!$A$1:$J$2336,4,FALSE)</f>
        <v>No</v>
      </c>
      <c r="F444" s="11" t="str">
        <f>VLOOKUP(A444,'Medical Examinations'!$A$1:$J$2336,5,FALSE)</f>
        <v>No</v>
      </c>
      <c r="G444" s="11" t="str">
        <f>VLOOKUP(A444,'Medical Examinations'!$A$1:$J$2336,6,FALSE)</f>
        <v>Yes</v>
      </c>
      <c r="H444" s="11">
        <f>VLOOKUP(A444,'Medical Examinations'!$A$1:$J$2336,7,FALSE)</f>
        <v>1</v>
      </c>
      <c r="I444" s="11" t="str">
        <f>VLOOKUP(A444,'Medical Examinations'!$A$1:$J$2336,8,FALSE)</f>
        <v>No</v>
      </c>
      <c r="J444" s="11" t="str">
        <f>VLOOKUP(A444,'Medical Examinations'!$A$1:$J$2336,9,FALSE)</f>
        <v>OBESITY</v>
      </c>
      <c r="K444" s="11" t="str">
        <f>VLOOKUP(A444,'Medical Examinations'!$A$1:$J$2336,10,FALSE)</f>
        <v>NORMAL</v>
      </c>
      <c r="L444" t="str">
        <f>VLOOKUP(A444,'Hospitalisation Details'!$A$2:$M$2344,4,FALSE)</f>
        <v>14-12-2003</v>
      </c>
      <c r="M444">
        <f>VLOOKUP(A444,'Hospitalisation Details'!$A$2:$M$2344,10,FALSE)</f>
        <v>23082.959999999999</v>
      </c>
      <c r="N444" t="str">
        <f>VLOOKUP(A444,'Hospitalisation Details'!$A$2:$M$2344,11,FALSE)</f>
        <v>tier - 2</v>
      </c>
      <c r="O444" t="str">
        <f>VLOOKUP(A444,'Hospitalisation Details'!$A$2:$M$2344,12,FALSE)</f>
        <v>tier - 2</v>
      </c>
      <c r="P444" t="str">
        <f>VLOOKUP(A444,'Hospitalisation Details'!$A$2:$M$2344,13,FALSE)</f>
        <v>R1011</v>
      </c>
      <c r="Q444" s="11">
        <f>VLOOKUP(A444,'Hospitalisation Details'!$A$2:$M$2344,8,FALSE)</f>
        <v>19</v>
      </c>
    </row>
    <row r="445" spans="1:17" ht="15.75" x14ac:dyDescent="0.25">
      <c r="A445" s="1" t="s">
        <v>1927</v>
      </c>
      <c r="B445" t="str">
        <f>VLOOKUP(A445,'Customer Names'!$A$1:$B$2336,2,FALSE)</f>
        <v>Nielsen</v>
      </c>
      <c r="C445" s="11">
        <f>VLOOKUP(A445,'Medical Examinations'!$A$1:$B$2336,2,FALSE)</f>
        <v>27.83</v>
      </c>
      <c r="D445" s="11">
        <f>VLOOKUP(A445,'Medical Examinations'!$A$1:$C$2336,3,FALSE)</f>
        <v>9.1999999999999993</v>
      </c>
      <c r="E445" s="11" t="str">
        <f>VLOOKUP(A445,'Medical Examinations'!$A$1:$J$2336,4,FALSE)</f>
        <v>Yes</v>
      </c>
      <c r="F445" s="11" t="str">
        <f>VLOOKUP(A445,'Medical Examinations'!$A$1:$J$2336,5,FALSE)</f>
        <v>No</v>
      </c>
      <c r="G445" s="11" t="str">
        <f>VLOOKUP(A445,'Medical Examinations'!$A$1:$J$2336,6,FALSE)</f>
        <v>No</v>
      </c>
      <c r="H445" s="11">
        <f>VLOOKUP(A445,'Medical Examinations'!$A$1:$J$2336,7,FALSE)</f>
        <v>1</v>
      </c>
      <c r="I445" s="11" t="str">
        <f>VLOOKUP(A445,'Medical Examinations'!$A$1:$J$2336,8,FALSE)</f>
        <v>Yes</v>
      </c>
      <c r="J445" s="11" t="str">
        <f>VLOOKUP(A445,'Medical Examinations'!$A$1:$J$2336,9,FALSE)</f>
        <v>OVERWEIGHT</v>
      </c>
      <c r="K445" s="11" t="str">
        <f>VLOOKUP(A445,'Medical Examinations'!$A$1:$J$2336,10,FALSE)</f>
        <v>DIABETES</v>
      </c>
      <c r="L445" t="str">
        <f>VLOOKUP(A445,'Hospitalisation Details'!$A$2:$M$2344,4,FALSE)</f>
        <v>9-9-1975</v>
      </c>
      <c r="M445">
        <f>VLOOKUP(A445,'Hospitalisation Details'!$A$2:$M$2344,10,FALSE)</f>
        <v>23065.42</v>
      </c>
      <c r="N445" t="str">
        <f>VLOOKUP(A445,'Hospitalisation Details'!$A$2:$M$2344,11,FALSE)</f>
        <v>tier - 2</v>
      </c>
      <c r="O445" t="str">
        <f>VLOOKUP(A445,'Hospitalisation Details'!$A$2:$M$2344,12,FALSE)</f>
        <v>tier - 2</v>
      </c>
      <c r="P445" t="str">
        <f>VLOOKUP(A445,'Hospitalisation Details'!$A$2:$M$2344,13,FALSE)</f>
        <v>R1013</v>
      </c>
      <c r="Q445" s="11">
        <f>VLOOKUP(A445,'Hospitalisation Details'!$A$2:$M$2344,8,FALSE)</f>
        <v>47</v>
      </c>
    </row>
    <row r="446" spans="1:17" ht="15.75" x14ac:dyDescent="0.25">
      <c r="A446" s="1" t="s">
        <v>1926</v>
      </c>
      <c r="B446" t="str">
        <f>VLOOKUP(A446,'Customer Names'!$A$1:$B$2336,2,FALSE)</f>
        <v>Zirdok</v>
      </c>
      <c r="C446" s="11">
        <f>VLOOKUP(A446,'Medical Examinations'!$A$1:$B$2336,2,FALSE)</f>
        <v>30.875</v>
      </c>
      <c r="D446" s="11">
        <f>VLOOKUP(A446,'Medical Examinations'!$A$1:$C$2336,3,FALSE)</f>
        <v>10.97</v>
      </c>
      <c r="E446" s="11" t="str">
        <f>VLOOKUP(A446,'Medical Examinations'!$A$1:$J$2336,4,FALSE)</f>
        <v>Yes</v>
      </c>
      <c r="F446" s="11" t="str">
        <f>VLOOKUP(A446,'Medical Examinations'!$A$1:$J$2336,5,FALSE)</f>
        <v>No</v>
      </c>
      <c r="G446" s="11" t="str">
        <f>VLOOKUP(A446,'Medical Examinations'!$A$1:$J$2336,6,FALSE)</f>
        <v>No</v>
      </c>
      <c r="H446" s="11">
        <f>VLOOKUP(A446,'Medical Examinations'!$A$1:$J$2336,7,FALSE)</f>
        <v>2</v>
      </c>
      <c r="I446" s="11" t="str">
        <f>VLOOKUP(A446,'Medical Examinations'!$A$1:$J$2336,8,FALSE)</f>
        <v>No</v>
      </c>
      <c r="J446" s="11" t="str">
        <f>VLOOKUP(A446,'Medical Examinations'!$A$1:$J$2336,9,FALSE)</f>
        <v>OBESITY</v>
      </c>
      <c r="K446" s="11" t="str">
        <f>VLOOKUP(A446,'Medical Examinations'!$A$1:$J$2336,10,FALSE)</f>
        <v>DIABETES</v>
      </c>
      <c r="L446" t="str">
        <f>VLOOKUP(A446,'Hospitalisation Details'!$A$2:$M$2344,4,FALSE)</f>
        <v>9-11-1970</v>
      </c>
      <c r="M446">
        <f>VLOOKUP(A446,'Hospitalisation Details'!$A$2:$M$2344,10,FALSE)</f>
        <v>23045.57</v>
      </c>
      <c r="N446" t="str">
        <f>VLOOKUP(A446,'Hospitalisation Details'!$A$2:$M$2344,11,FALSE)</f>
        <v>tier - 2</v>
      </c>
      <c r="O446" t="str">
        <f>VLOOKUP(A446,'Hospitalisation Details'!$A$2:$M$2344,12,FALSE)</f>
        <v>tier - 2</v>
      </c>
      <c r="P446" t="str">
        <f>VLOOKUP(A446,'Hospitalisation Details'!$A$2:$M$2344,13,FALSE)</f>
        <v>R1024</v>
      </c>
      <c r="Q446" s="11">
        <f>VLOOKUP(A446,'Hospitalisation Details'!$A$2:$M$2344,8,FALSE)</f>
        <v>52</v>
      </c>
    </row>
    <row r="447" spans="1:17" ht="15.75" x14ac:dyDescent="0.25">
      <c r="A447" s="1" t="s">
        <v>1925</v>
      </c>
      <c r="B447" t="str">
        <f>VLOOKUP(A447,'Customer Names'!$A$1:$B$2336,2,FALSE)</f>
        <v>Crudale</v>
      </c>
      <c r="C447" s="11">
        <f>VLOOKUP(A447,'Medical Examinations'!$A$1:$B$2336,2,FALSE)</f>
        <v>27.265000000000001</v>
      </c>
      <c r="D447" s="11">
        <f>VLOOKUP(A447,'Medical Examinations'!$A$1:$C$2336,3,FALSE)</f>
        <v>4.25</v>
      </c>
      <c r="E447" s="11" t="str">
        <f>VLOOKUP(A447,'Medical Examinations'!$A$1:$J$2336,4,FALSE)</f>
        <v>No</v>
      </c>
      <c r="F447" s="11" t="str">
        <f>VLOOKUP(A447,'Medical Examinations'!$A$1:$J$2336,5,FALSE)</f>
        <v>No</v>
      </c>
      <c r="G447" s="11" t="str">
        <f>VLOOKUP(A447,'Medical Examinations'!$A$1:$J$2336,6,FALSE)</f>
        <v>Yes</v>
      </c>
      <c r="H447" s="11">
        <f>VLOOKUP(A447,'Medical Examinations'!$A$1:$J$2336,7,FALSE)</f>
        <v>1</v>
      </c>
      <c r="I447" s="11" t="str">
        <f>VLOOKUP(A447,'Medical Examinations'!$A$1:$J$2336,8,FALSE)</f>
        <v>No</v>
      </c>
      <c r="J447" s="11" t="str">
        <f>VLOOKUP(A447,'Medical Examinations'!$A$1:$J$2336,9,FALSE)</f>
        <v>OVERWEIGHT</v>
      </c>
      <c r="K447" s="11" t="str">
        <f>VLOOKUP(A447,'Medical Examinations'!$A$1:$J$2336,10,FALSE)</f>
        <v>NORMAL</v>
      </c>
      <c r="L447" t="str">
        <f>VLOOKUP(A447,'Hospitalisation Details'!$A$2:$M$2344,4,FALSE)</f>
        <v>25-7-2003</v>
      </c>
      <c r="M447">
        <f>VLOOKUP(A447,'Hospitalisation Details'!$A$2:$M$2344,10,FALSE)</f>
        <v>22493.66</v>
      </c>
      <c r="N447" t="str">
        <f>VLOOKUP(A447,'Hospitalisation Details'!$A$2:$M$2344,11,FALSE)</f>
        <v>tier - 2</v>
      </c>
      <c r="O447" t="str">
        <f>VLOOKUP(A447,'Hospitalisation Details'!$A$2:$M$2344,12,FALSE)</f>
        <v>tier - 1</v>
      </c>
      <c r="P447" t="str">
        <f>VLOOKUP(A447,'Hospitalisation Details'!$A$2:$M$2344,13,FALSE)</f>
        <v>R1012</v>
      </c>
      <c r="Q447" s="11">
        <f>VLOOKUP(A447,'Hospitalisation Details'!$A$2:$M$2344,8,FALSE)</f>
        <v>19</v>
      </c>
    </row>
    <row r="448" spans="1:17" ht="15.75" x14ac:dyDescent="0.25">
      <c r="A448" s="1" t="s">
        <v>1924</v>
      </c>
      <c r="B448" t="str">
        <f>VLOOKUP(A448,'Customer Names'!$A$1:$B$2336,2,FALSE)</f>
        <v>Koopmans</v>
      </c>
      <c r="C448" s="11">
        <f>VLOOKUP(A448,'Medical Examinations'!$A$1:$B$2336,2,FALSE)</f>
        <v>26.7</v>
      </c>
      <c r="D448" s="11">
        <f>VLOOKUP(A448,'Medical Examinations'!$A$1:$C$2336,3,FALSE)</f>
        <v>5.23</v>
      </c>
      <c r="E448" s="11" t="str">
        <f>VLOOKUP(A448,'Medical Examinations'!$A$1:$J$2336,4,FALSE)</f>
        <v>No</v>
      </c>
      <c r="F448" s="11" t="str">
        <f>VLOOKUP(A448,'Medical Examinations'!$A$1:$J$2336,5,FALSE)</f>
        <v>No</v>
      </c>
      <c r="G448" s="11" t="str">
        <f>VLOOKUP(A448,'Medical Examinations'!$A$1:$J$2336,6,FALSE)</f>
        <v>Yes</v>
      </c>
      <c r="H448" s="11">
        <f>VLOOKUP(A448,'Medical Examinations'!$A$1:$J$2336,7,FALSE)</f>
        <v>1</v>
      </c>
      <c r="I448" s="11" t="str">
        <f>VLOOKUP(A448,'Medical Examinations'!$A$1:$J$2336,8,FALSE)</f>
        <v>Yes</v>
      </c>
      <c r="J448" s="11" t="str">
        <f>VLOOKUP(A448,'Medical Examinations'!$A$1:$J$2336,9,FALSE)</f>
        <v>OVERWEIGHT</v>
      </c>
      <c r="K448" s="11" t="str">
        <f>VLOOKUP(A448,'Medical Examinations'!$A$1:$J$2336,10,FALSE)</f>
        <v>NORMAL</v>
      </c>
      <c r="L448" t="str">
        <f>VLOOKUP(A448,'Hospitalisation Details'!$A$2:$M$2344,4,FALSE)</f>
        <v>14-11-1979</v>
      </c>
      <c r="M448">
        <f>VLOOKUP(A448,'Hospitalisation Details'!$A$2:$M$2344,10,FALSE)</f>
        <v>22478.6</v>
      </c>
      <c r="N448" t="str">
        <f>VLOOKUP(A448,'Hospitalisation Details'!$A$2:$M$2344,11,FALSE)</f>
        <v>tier - 3</v>
      </c>
      <c r="O448" t="str">
        <f>VLOOKUP(A448,'Hospitalisation Details'!$A$2:$M$2344,12,FALSE)</f>
        <v>tier - 2</v>
      </c>
      <c r="P448" t="str">
        <f>VLOOKUP(A448,'Hospitalisation Details'!$A$2:$M$2344,13,FALSE)</f>
        <v>R1011</v>
      </c>
      <c r="Q448" s="11">
        <f>VLOOKUP(A448,'Hospitalisation Details'!$A$2:$M$2344,8,FALSE)</f>
        <v>43</v>
      </c>
    </row>
    <row r="449" spans="1:17" ht="15.75" x14ac:dyDescent="0.25">
      <c r="A449" s="1" t="s">
        <v>1923</v>
      </c>
      <c r="B449" t="str">
        <f>VLOOKUP(A449,'Customer Names'!$A$1:$B$2336,2,FALSE)</f>
        <v>Milani</v>
      </c>
      <c r="C449" s="11">
        <f>VLOOKUP(A449,'Medical Examinations'!$A$1:$B$2336,2,FALSE)</f>
        <v>29.925000000000001</v>
      </c>
      <c r="D449" s="11">
        <f>VLOOKUP(A449,'Medical Examinations'!$A$1:$C$2336,3,FALSE)</f>
        <v>5.96</v>
      </c>
      <c r="E449" s="11" t="str">
        <f>VLOOKUP(A449,'Medical Examinations'!$A$1:$J$2336,4,FALSE)</f>
        <v>Yes</v>
      </c>
      <c r="F449" s="11" t="str">
        <f>VLOOKUP(A449,'Medical Examinations'!$A$1:$J$2336,5,FALSE)</f>
        <v>No</v>
      </c>
      <c r="G449" s="11" t="str">
        <f>VLOOKUP(A449,'Medical Examinations'!$A$1:$J$2336,6,FALSE)</f>
        <v>Yes</v>
      </c>
      <c r="H449" s="11">
        <f>VLOOKUP(A449,'Medical Examinations'!$A$1:$J$2336,7,FALSE)</f>
        <v>1</v>
      </c>
      <c r="I449" s="11" t="str">
        <f>VLOOKUP(A449,'Medical Examinations'!$A$1:$J$2336,8,FALSE)</f>
        <v>Yes</v>
      </c>
      <c r="J449" s="11" t="str">
        <f>VLOOKUP(A449,'Medical Examinations'!$A$1:$J$2336,9,FALSE)</f>
        <v>OVERWEIGHT</v>
      </c>
      <c r="K449" s="11" t="str">
        <f>VLOOKUP(A449,'Medical Examinations'!$A$1:$J$2336,10,FALSE)</f>
        <v>PREDIABETES</v>
      </c>
      <c r="L449" t="str">
        <f>VLOOKUP(A449,'Hospitalisation Details'!$A$2:$M$2344,4,FALSE)</f>
        <v>21-12-1983</v>
      </c>
      <c r="M449">
        <f>VLOOKUP(A449,'Hospitalisation Details'!$A$2:$M$2344,10,FALSE)</f>
        <v>22462.04</v>
      </c>
      <c r="N449" t="str">
        <f>VLOOKUP(A449,'Hospitalisation Details'!$A$2:$M$2344,11,FALSE)</f>
        <v>tier - 3</v>
      </c>
      <c r="O449" t="str">
        <f>VLOOKUP(A449,'Hospitalisation Details'!$A$2:$M$2344,12,FALSE)</f>
        <v>tier - 1</v>
      </c>
      <c r="P449" t="str">
        <f>VLOOKUP(A449,'Hospitalisation Details'!$A$2:$M$2344,13,FALSE)</f>
        <v>R1019</v>
      </c>
      <c r="Q449" s="11">
        <f>VLOOKUP(A449,'Hospitalisation Details'!$A$2:$M$2344,8,FALSE)</f>
        <v>39</v>
      </c>
    </row>
    <row r="450" spans="1:17" ht="15.75" x14ac:dyDescent="0.25">
      <c r="A450" s="1" t="s">
        <v>1922</v>
      </c>
      <c r="B450" t="str">
        <f>VLOOKUP(A450,'Customer Names'!$A$1:$B$2336,2,FALSE)</f>
        <v>Kelly</v>
      </c>
      <c r="C450" s="11">
        <f>VLOOKUP(A450,'Medical Examinations'!$A$1:$B$2336,2,FALSE)</f>
        <v>19.95</v>
      </c>
      <c r="D450" s="11">
        <f>VLOOKUP(A450,'Medical Examinations'!$A$1:$C$2336,3,FALSE)</f>
        <v>4.29</v>
      </c>
      <c r="E450" s="11" t="str">
        <f>VLOOKUP(A450,'Medical Examinations'!$A$1:$J$2336,4,FALSE)</f>
        <v>Yes</v>
      </c>
      <c r="F450" s="11" t="str">
        <f>VLOOKUP(A450,'Medical Examinations'!$A$1:$J$2336,5,FALSE)</f>
        <v>No</v>
      </c>
      <c r="G450" s="11" t="str">
        <f>VLOOKUP(A450,'Medical Examinations'!$A$1:$J$2336,6,FALSE)</f>
        <v>No</v>
      </c>
      <c r="H450" s="11">
        <f>VLOOKUP(A450,'Medical Examinations'!$A$1:$J$2336,7,FALSE)</f>
        <v>2</v>
      </c>
      <c r="I450" s="11" t="str">
        <f>VLOOKUP(A450,'Medical Examinations'!$A$1:$J$2336,8,FALSE)</f>
        <v>Yes</v>
      </c>
      <c r="J450" s="11" t="str">
        <f>VLOOKUP(A450,'Medical Examinations'!$A$1:$J$2336,9,FALSE)</f>
        <v>NORMALWEIGHT</v>
      </c>
      <c r="K450" s="11" t="str">
        <f>VLOOKUP(A450,'Medical Examinations'!$A$1:$J$2336,10,FALSE)</f>
        <v>NORMAL</v>
      </c>
      <c r="L450" t="str">
        <f>VLOOKUP(A450,'Hospitalisation Details'!$A$2:$M$2344,4,FALSE)</f>
        <v>18-8-1966</v>
      </c>
      <c r="M450">
        <f>VLOOKUP(A450,'Hospitalisation Details'!$A$2:$M$2344,10,FALSE)</f>
        <v>22412.65</v>
      </c>
      <c r="N450" t="str">
        <f>VLOOKUP(A450,'Hospitalisation Details'!$A$2:$M$2344,11,FALSE)</f>
        <v>tier - 3</v>
      </c>
      <c r="O450" t="str">
        <f>VLOOKUP(A450,'Hospitalisation Details'!$A$2:$M$2344,12,FALSE)</f>
        <v>tier - 3</v>
      </c>
      <c r="P450" t="str">
        <f>VLOOKUP(A450,'Hospitalisation Details'!$A$2:$M$2344,13,FALSE)</f>
        <v>R1014</v>
      </c>
      <c r="Q450" s="11">
        <f>VLOOKUP(A450,'Hospitalisation Details'!$A$2:$M$2344,8,FALSE)</f>
        <v>56</v>
      </c>
    </row>
    <row r="451" spans="1:17" ht="15.75" x14ac:dyDescent="0.25">
      <c r="A451" s="1" t="s">
        <v>1921</v>
      </c>
      <c r="B451" t="str">
        <f>VLOOKUP(A451,'Customer Names'!$A$1:$B$2336,2,FALSE)</f>
        <v>Finelli</v>
      </c>
      <c r="C451" s="11">
        <f>VLOOKUP(A451,'Medical Examinations'!$A$1:$B$2336,2,FALSE)</f>
        <v>24.225000000000001</v>
      </c>
      <c r="D451" s="11">
        <f>VLOOKUP(A451,'Medical Examinations'!$A$1:$C$2336,3,FALSE)</f>
        <v>4.09</v>
      </c>
      <c r="E451" s="11" t="str">
        <f>VLOOKUP(A451,'Medical Examinations'!$A$1:$J$2336,4,FALSE)</f>
        <v>No</v>
      </c>
      <c r="F451" s="11" t="str">
        <f>VLOOKUP(A451,'Medical Examinations'!$A$1:$J$2336,5,FALSE)</f>
        <v>No</v>
      </c>
      <c r="G451" s="11" t="str">
        <f>VLOOKUP(A451,'Medical Examinations'!$A$1:$J$2336,6,FALSE)</f>
        <v>No</v>
      </c>
      <c r="H451" s="11">
        <f>VLOOKUP(A451,'Medical Examinations'!$A$1:$J$2336,7,FALSE)</f>
        <v>0</v>
      </c>
      <c r="I451" s="11" t="str">
        <f>VLOOKUP(A451,'Medical Examinations'!$A$1:$J$2336,8,FALSE)</f>
        <v>No</v>
      </c>
      <c r="J451" s="11" t="str">
        <f>VLOOKUP(A451,'Medical Examinations'!$A$1:$J$2336,9,FALSE)</f>
        <v>NORMALWEIGHT</v>
      </c>
      <c r="K451" s="11" t="str">
        <f>VLOOKUP(A451,'Medical Examinations'!$A$1:$J$2336,10,FALSE)</f>
        <v>NORMAL</v>
      </c>
      <c r="L451" t="str">
        <f>VLOOKUP(A451,'Hospitalisation Details'!$A$2:$M$2344,4,FALSE)</f>
        <v>26-8-1999</v>
      </c>
      <c r="M451">
        <f>VLOOKUP(A451,'Hospitalisation Details'!$A$2:$M$2344,10,FALSE)</f>
        <v>22395.74</v>
      </c>
      <c r="N451" t="str">
        <f>VLOOKUP(A451,'Hospitalisation Details'!$A$2:$M$2344,11,FALSE)</f>
        <v>tier - 3</v>
      </c>
      <c r="O451" t="str">
        <f>VLOOKUP(A451,'Hospitalisation Details'!$A$2:$M$2344,12,FALSE)</f>
        <v>tier - 2</v>
      </c>
      <c r="P451" t="str">
        <f>VLOOKUP(A451,'Hospitalisation Details'!$A$2:$M$2344,13,FALSE)</f>
        <v>R1024</v>
      </c>
      <c r="Q451" s="11">
        <f>VLOOKUP(A451,'Hospitalisation Details'!$A$2:$M$2344,8,FALSE)</f>
        <v>23</v>
      </c>
    </row>
    <row r="452" spans="1:17" ht="15.75" x14ac:dyDescent="0.25">
      <c r="A452" s="1" t="s">
        <v>1920</v>
      </c>
      <c r="B452" t="str">
        <f>VLOOKUP(A452,'Customer Names'!$A$1:$B$2336,2,FALSE)</f>
        <v>Palmer</v>
      </c>
      <c r="C452" s="11">
        <f>VLOOKUP(A452,'Medical Examinations'!$A$1:$B$2336,2,FALSE)</f>
        <v>28.12</v>
      </c>
      <c r="D452" s="11">
        <f>VLOOKUP(A452,'Medical Examinations'!$A$1:$C$2336,3,FALSE)</f>
        <v>4.88</v>
      </c>
      <c r="E452" s="11" t="str">
        <f>VLOOKUP(A452,'Medical Examinations'!$A$1:$J$2336,4,FALSE)</f>
        <v>No</v>
      </c>
      <c r="F452" s="11" t="str">
        <f>VLOOKUP(A452,'Medical Examinations'!$A$1:$J$2336,5,FALSE)</f>
        <v>No</v>
      </c>
      <c r="G452" s="11" t="str">
        <f>VLOOKUP(A452,'Medical Examinations'!$A$1:$J$2336,6,FALSE)</f>
        <v>No</v>
      </c>
      <c r="H452" s="11">
        <f>VLOOKUP(A452,'Medical Examinations'!$A$1:$J$2336,7,FALSE)</f>
        <v>0</v>
      </c>
      <c r="I452" s="11" t="str">
        <f>VLOOKUP(A452,'Medical Examinations'!$A$1:$J$2336,8,FALSE)</f>
        <v>Yes</v>
      </c>
      <c r="J452" s="11" t="str">
        <f>VLOOKUP(A452,'Medical Examinations'!$A$1:$J$2336,9,FALSE)</f>
        <v>OVERWEIGHT</v>
      </c>
      <c r="K452" s="11" t="str">
        <f>VLOOKUP(A452,'Medical Examinations'!$A$1:$J$2336,10,FALSE)</f>
        <v>NORMAL</v>
      </c>
      <c r="L452" t="str">
        <f>VLOOKUP(A452,'Hospitalisation Details'!$A$2:$M$2344,4,FALSE)</f>
        <v>27-12-1982</v>
      </c>
      <c r="M452">
        <f>VLOOKUP(A452,'Hospitalisation Details'!$A$2:$M$2344,10,FALSE)</f>
        <v>22331.57</v>
      </c>
      <c r="N452" t="str">
        <f>VLOOKUP(A452,'Hospitalisation Details'!$A$2:$M$2344,11,FALSE)</f>
        <v>tier - 2</v>
      </c>
      <c r="O452" t="str">
        <f>VLOOKUP(A452,'Hospitalisation Details'!$A$2:$M$2344,12,FALSE)</f>
        <v>tier - 3</v>
      </c>
      <c r="P452" t="str">
        <f>VLOOKUP(A452,'Hospitalisation Details'!$A$2:$M$2344,13,FALSE)</f>
        <v>R1024</v>
      </c>
      <c r="Q452" s="11">
        <f>VLOOKUP(A452,'Hospitalisation Details'!$A$2:$M$2344,8,FALSE)</f>
        <v>40</v>
      </c>
    </row>
    <row r="453" spans="1:17" ht="15.75" x14ac:dyDescent="0.25">
      <c r="A453" s="1" t="s">
        <v>1919</v>
      </c>
      <c r="B453" t="str">
        <f>VLOOKUP(A453,'Customer Names'!$A$1:$B$2336,2,FALSE)</f>
        <v>Wang</v>
      </c>
      <c r="C453" s="11">
        <f>VLOOKUP(A453,'Medical Examinations'!$A$1:$B$2336,2,FALSE)</f>
        <v>23.21</v>
      </c>
      <c r="D453" s="11">
        <f>VLOOKUP(A453,'Medical Examinations'!$A$1:$C$2336,3,FALSE)</f>
        <v>6.76</v>
      </c>
      <c r="E453" s="11" t="str">
        <f>VLOOKUP(A453,'Medical Examinations'!$A$1:$J$2336,4,FALSE)</f>
        <v>No</v>
      </c>
      <c r="F453" s="11" t="str">
        <f>VLOOKUP(A453,'Medical Examinations'!$A$1:$J$2336,5,FALSE)</f>
        <v>No</v>
      </c>
      <c r="G453" s="11" t="str">
        <f>VLOOKUP(A453,'Medical Examinations'!$A$1:$J$2336,6,FALSE)</f>
        <v>No</v>
      </c>
      <c r="H453" s="11">
        <f>VLOOKUP(A453,'Medical Examinations'!$A$1:$J$2336,7,FALSE)</f>
        <v>0</v>
      </c>
      <c r="I453" s="11" t="str">
        <f>VLOOKUP(A453,'Medical Examinations'!$A$1:$J$2336,8,FALSE)</f>
        <v>Yes</v>
      </c>
      <c r="J453" s="11" t="str">
        <f>VLOOKUP(A453,'Medical Examinations'!$A$1:$J$2336,9,FALSE)</f>
        <v>NORMALWEIGHT</v>
      </c>
      <c r="K453" s="11" t="str">
        <f>VLOOKUP(A453,'Medical Examinations'!$A$1:$J$2336,10,FALSE)</f>
        <v>DIABETES</v>
      </c>
      <c r="L453" t="str">
        <f>VLOOKUP(A453,'Hospitalisation Details'!$A$2:$M$2344,4,FALSE)</f>
        <v>16-6-1971</v>
      </c>
      <c r="M453">
        <f>VLOOKUP(A453,'Hospitalisation Details'!$A$2:$M$2344,10,FALSE)</f>
        <v>22218.11</v>
      </c>
      <c r="N453" t="str">
        <f>VLOOKUP(A453,'Hospitalisation Details'!$A$2:$M$2344,11,FALSE)</f>
        <v>tier - 2</v>
      </c>
      <c r="O453" t="str">
        <f>VLOOKUP(A453,'Hospitalisation Details'!$A$2:$M$2344,12,FALSE)</f>
        <v>tier - 3</v>
      </c>
      <c r="P453" t="str">
        <f>VLOOKUP(A453,'Hospitalisation Details'!$A$2:$M$2344,13,FALSE)</f>
        <v>R1013</v>
      </c>
      <c r="Q453" s="11">
        <f>VLOOKUP(A453,'Hospitalisation Details'!$A$2:$M$2344,8,FALSE)</f>
        <v>51</v>
      </c>
    </row>
    <row r="454" spans="1:17" ht="15.75" x14ac:dyDescent="0.25">
      <c r="A454" s="1" t="s">
        <v>1918</v>
      </c>
      <c r="B454" t="str">
        <f>VLOOKUP(A454,'Customer Names'!$A$1:$B$2336,2,FALSE)</f>
        <v>Beasley</v>
      </c>
      <c r="C454" s="11">
        <f>VLOOKUP(A454,'Medical Examinations'!$A$1:$B$2336,2,FALSE)</f>
        <v>23.98</v>
      </c>
      <c r="D454" s="11">
        <f>VLOOKUP(A454,'Medical Examinations'!$A$1:$C$2336,3,FALSE)</f>
        <v>10.67</v>
      </c>
      <c r="E454" s="11" t="str">
        <f>VLOOKUP(A454,'Medical Examinations'!$A$1:$J$2336,4,FALSE)</f>
        <v>No</v>
      </c>
      <c r="F454" s="11" t="str">
        <f>VLOOKUP(A454,'Medical Examinations'!$A$1:$J$2336,5,FALSE)</f>
        <v>No</v>
      </c>
      <c r="G454" s="11" t="str">
        <f>VLOOKUP(A454,'Medical Examinations'!$A$1:$J$2336,6,FALSE)</f>
        <v>No</v>
      </c>
      <c r="H454" s="11">
        <f>VLOOKUP(A454,'Medical Examinations'!$A$1:$J$2336,7,FALSE)</f>
        <v>0</v>
      </c>
      <c r="I454" s="11" t="str">
        <f>VLOOKUP(A454,'Medical Examinations'!$A$1:$J$2336,8,FALSE)</f>
        <v>No</v>
      </c>
      <c r="J454" s="11" t="str">
        <f>VLOOKUP(A454,'Medical Examinations'!$A$1:$J$2336,9,FALSE)</f>
        <v>NORMALWEIGHT</v>
      </c>
      <c r="K454" s="11" t="str">
        <f>VLOOKUP(A454,'Medical Examinations'!$A$1:$J$2336,10,FALSE)</f>
        <v>DIABETES</v>
      </c>
      <c r="L454" t="str">
        <f>VLOOKUP(A454,'Hospitalisation Details'!$A$2:$M$2344,4,FALSE)</f>
        <v>24-8-1965</v>
      </c>
      <c r="M454">
        <f>VLOOKUP(A454,'Hospitalisation Details'!$A$2:$M$2344,10,FALSE)</f>
        <v>22192.44</v>
      </c>
      <c r="N454" t="str">
        <f>VLOOKUP(A454,'Hospitalisation Details'!$A$2:$M$2344,11,FALSE)</f>
        <v>tier - 3</v>
      </c>
      <c r="O454" t="str">
        <f>VLOOKUP(A454,'Hospitalisation Details'!$A$2:$M$2344,12,FALSE)</f>
        <v>tier - 1</v>
      </c>
      <c r="P454" t="str">
        <f>VLOOKUP(A454,'Hospitalisation Details'!$A$2:$M$2344,13,FALSE)</f>
        <v>R1013</v>
      </c>
      <c r="Q454" s="11">
        <f>VLOOKUP(A454,'Hospitalisation Details'!$A$2:$M$2344,8,FALSE)</f>
        <v>57</v>
      </c>
    </row>
    <row r="455" spans="1:17" ht="15.75" x14ac:dyDescent="0.25">
      <c r="A455" s="1" t="s">
        <v>1917</v>
      </c>
      <c r="B455" t="str">
        <f>VLOOKUP(A455,'Customer Names'!$A$1:$B$2336,2,FALSE)</f>
        <v>Bedbury</v>
      </c>
      <c r="C455" s="11">
        <f>VLOOKUP(A455,'Medical Examinations'!$A$1:$B$2336,2,FALSE)</f>
        <v>30</v>
      </c>
      <c r="D455" s="11">
        <f>VLOOKUP(A455,'Medical Examinations'!$A$1:$C$2336,3,FALSE)</f>
        <v>6.21</v>
      </c>
      <c r="E455" s="11" t="str">
        <f>VLOOKUP(A455,'Medical Examinations'!$A$1:$J$2336,4,FALSE)</f>
        <v>No</v>
      </c>
      <c r="F455" s="11" t="str">
        <f>VLOOKUP(A455,'Medical Examinations'!$A$1:$J$2336,5,FALSE)</f>
        <v>No</v>
      </c>
      <c r="G455" s="11" t="str">
        <f>VLOOKUP(A455,'Medical Examinations'!$A$1:$J$2336,6,FALSE)</f>
        <v>No</v>
      </c>
      <c r="H455" s="11">
        <f>VLOOKUP(A455,'Medical Examinations'!$A$1:$J$2336,7,FALSE)</f>
        <v>0</v>
      </c>
      <c r="I455" s="11" t="str">
        <f>VLOOKUP(A455,'Medical Examinations'!$A$1:$J$2336,8,FALSE)</f>
        <v>Yes</v>
      </c>
      <c r="J455" s="11" t="str">
        <f>VLOOKUP(A455,'Medical Examinations'!$A$1:$J$2336,9,FALSE)</f>
        <v>OBESITY</v>
      </c>
      <c r="K455" s="11" t="str">
        <f>VLOOKUP(A455,'Medical Examinations'!$A$1:$J$2336,10,FALSE)</f>
        <v>PREDIABETES</v>
      </c>
      <c r="L455" t="str">
        <f>VLOOKUP(A455,'Hospitalisation Details'!$A$2:$M$2344,4,FALSE)</f>
        <v>12-9-1980</v>
      </c>
      <c r="M455">
        <f>VLOOKUP(A455,'Hospitalisation Details'!$A$2:$M$2344,10,FALSE)</f>
        <v>22144.03</v>
      </c>
      <c r="N455" t="str">
        <f>VLOOKUP(A455,'Hospitalisation Details'!$A$2:$M$2344,11,FALSE)</f>
        <v>tier - 2</v>
      </c>
      <c r="O455" t="str">
        <f>VLOOKUP(A455,'Hospitalisation Details'!$A$2:$M$2344,12,FALSE)</f>
        <v>tier - 2</v>
      </c>
      <c r="P455" t="str">
        <f>VLOOKUP(A455,'Hospitalisation Details'!$A$2:$M$2344,13,FALSE)</f>
        <v>R1011</v>
      </c>
      <c r="Q455" s="11">
        <f>VLOOKUP(A455,'Hospitalisation Details'!$A$2:$M$2344,8,FALSE)</f>
        <v>42</v>
      </c>
    </row>
    <row r="456" spans="1:17" ht="15.75" x14ac:dyDescent="0.25">
      <c r="A456" s="1" t="s">
        <v>1916</v>
      </c>
      <c r="B456" t="str">
        <f>VLOOKUP(A456,'Customer Names'!$A$1:$B$2336,2,FALSE)</f>
        <v>Stemberger</v>
      </c>
      <c r="C456" s="11">
        <f>VLOOKUP(A456,'Medical Examinations'!$A$1:$B$2336,2,FALSE)</f>
        <v>17.350000000000001</v>
      </c>
      <c r="D456" s="11">
        <f>VLOOKUP(A456,'Medical Examinations'!$A$1:$C$2336,3,FALSE)</f>
        <v>5.03</v>
      </c>
      <c r="E456" s="11" t="str">
        <f>VLOOKUP(A456,'Medical Examinations'!$A$1:$J$2336,4,FALSE)</f>
        <v>Yes</v>
      </c>
      <c r="F456" s="11" t="str">
        <f>VLOOKUP(A456,'Medical Examinations'!$A$1:$J$2336,5,FALSE)</f>
        <v>No</v>
      </c>
      <c r="G456" s="11" t="str">
        <f>VLOOKUP(A456,'Medical Examinations'!$A$1:$J$2336,6,FALSE)</f>
        <v>No</v>
      </c>
      <c r="H456" s="11">
        <f>VLOOKUP(A456,'Medical Examinations'!$A$1:$J$2336,7,FALSE)</f>
        <v>0</v>
      </c>
      <c r="I456" s="11" t="str">
        <f>VLOOKUP(A456,'Medical Examinations'!$A$1:$J$2336,8,FALSE)</f>
        <v>Yes</v>
      </c>
      <c r="J456" s="11" t="str">
        <f>VLOOKUP(A456,'Medical Examinations'!$A$1:$J$2336,9,FALSE)</f>
        <v>UNDERWEIGHT</v>
      </c>
      <c r="K456" s="11" t="str">
        <f>VLOOKUP(A456,'Medical Examinations'!$A$1:$J$2336,10,FALSE)</f>
        <v>NORMAL</v>
      </c>
      <c r="L456" t="str">
        <f>VLOOKUP(A456,'Hospitalisation Details'!$A$2:$M$2344,4,FALSE)</f>
        <v>28-8-2001</v>
      </c>
      <c r="M456">
        <f>VLOOKUP(A456,'Hospitalisation Details'!$A$2:$M$2344,10,FALSE)</f>
        <v>22097.62</v>
      </c>
      <c r="N456" t="str">
        <f>VLOOKUP(A456,'Hospitalisation Details'!$A$2:$M$2344,11,FALSE)</f>
        <v>tier - 3</v>
      </c>
      <c r="O456" t="str">
        <f>VLOOKUP(A456,'Hospitalisation Details'!$A$2:$M$2344,12,FALSE)</f>
        <v>tier - 1</v>
      </c>
      <c r="P456" t="str">
        <f>VLOOKUP(A456,'Hospitalisation Details'!$A$2:$M$2344,13,FALSE)</f>
        <v>R1011</v>
      </c>
      <c r="Q456" s="11">
        <f>VLOOKUP(A456,'Hospitalisation Details'!$A$2:$M$2344,8,FALSE)</f>
        <v>21</v>
      </c>
    </row>
    <row r="457" spans="1:17" ht="15.75" x14ac:dyDescent="0.25">
      <c r="A457" s="1" t="s">
        <v>1915</v>
      </c>
      <c r="B457" t="str">
        <f>VLOOKUP(A457,'Customer Names'!$A$1:$B$2336,2,FALSE)</f>
        <v>Chebet</v>
      </c>
      <c r="C457" s="11">
        <f>VLOOKUP(A457,'Medical Examinations'!$A$1:$B$2336,2,FALSE)</f>
        <v>22.704999999999998</v>
      </c>
      <c r="D457" s="11">
        <f>VLOOKUP(A457,'Medical Examinations'!$A$1:$C$2336,3,FALSE)</f>
        <v>5.27</v>
      </c>
      <c r="E457" s="11" t="str">
        <f>VLOOKUP(A457,'Medical Examinations'!$A$1:$J$2336,4,FALSE)</f>
        <v>No</v>
      </c>
      <c r="F457" s="11" t="str">
        <f>VLOOKUP(A457,'Medical Examinations'!$A$1:$J$2336,5,FALSE)</f>
        <v>No</v>
      </c>
      <c r="G457" s="11" t="str">
        <f>VLOOKUP(A457,'Medical Examinations'!$A$1:$J$2336,6,FALSE)</f>
        <v>No</v>
      </c>
      <c r="H457" s="11">
        <f>VLOOKUP(A457,'Medical Examinations'!$A$1:$J$2336,7,FALSE)</f>
        <v>0</v>
      </c>
      <c r="I457" s="11" t="str">
        <f>VLOOKUP(A457,'Medical Examinations'!$A$1:$J$2336,8,FALSE)</f>
        <v>No</v>
      </c>
      <c r="J457" s="11" t="str">
        <f>VLOOKUP(A457,'Medical Examinations'!$A$1:$J$2336,9,FALSE)</f>
        <v>NORMALWEIGHT</v>
      </c>
      <c r="K457" s="11" t="str">
        <f>VLOOKUP(A457,'Medical Examinations'!$A$1:$J$2336,10,FALSE)</f>
        <v>NORMAL</v>
      </c>
      <c r="L457" t="str">
        <f>VLOOKUP(A457,'Hospitalisation Details'!$A$2:$M$2344,4,FALSE)</f>
        <v>14-10-1989</v>
      </c>
      <c r="M457">
        <f>VLOOKUP(A457,'Hospitalisation Details'!$A$2:$M$2344,10,FALSE)</f>
        <v>21984.47</v>
      </c>
      <c r="N457" t="str">
        <f>VLOOKUP(A457,'Hospitalisation Details'!$A$2:$M$2344,11,FALSE)</f>
        <v>tier - 3</v>
      </c>
      <c r="O457" t="str">
        <f>VLOOKUP(A457,'Hospitalisation Details'!$A$2:$M$2344,12,FALSE)</f>
        <v>tier - 1</v>
      </c>
      <c r="P457" t="str">
        <f>VLOOKUP(A457,'Hospitalisation Details'!$A$2:$M$2344,13,FALSE)</f>
        <v>R1012</v>
      </c>
      <c r="Q457" s="11">
        <f>VLOOKUP(A457,'Hospitalisation Details'!$A$2:$M$2344,8,FALSE)</f>
        <v>33</v>
      </c>
    </row>
    <row r="458" spans="1:17" ht="15.75" x14ac:dyDescent="0.25">
      <c r="A458" s="1" t="s">
        <v>1914</v>
      </c>
      <c r="B458" t="str">
        <f>VLOOKUP(A458,'Customer Names'!$A$1:$B$2336,2,FALSE)</f>
        <v>Muir</v>
      </c>
      <c r="C458" s="11">
        <f>VLOOKUP(A458,'Medical Examinations'!$A$1:$B$2336,2,FALSE)</f>
        <v>25.41</v>
      </c>
      <c r="D458" s="11">
        <f>VLOOKUP(A458,'Medical Examinations'!$A$1:$C$2336,3,FALSE)</f>
        <v>10.53</v>
      </c>
      <c r="E458" s="11" t="str">
        <f>VLOOKUP(A458,'Medical Examinations'!$A$1:$J$2336,4,FALSE)</f>
        <v>Yes</v>
      </c>
      <c r="F458" s="11" t="str">
        <f>VLOOKUP(A458,'Medical Examinations'!$A$1:$J$2336,5,FALSE)</f>
        <v>No</v>
      </c>
      <c r="G458" s="11" t="str">
        <f>VLOOKUP(A458,'Medical Examinations'!$A$1:$J$2336,6,FALSE)</f>
        <v>No</v>
      </c>
      <c r="H458" s="11">
        <f>VLOOKUP(A458,'Medical Examinations'!$A$1:$J$2336,7,FALSE)</f>
        <v>1</v>
      </c>
      <c r="I458" s="11" t="str">
        <f>VLOOKUP(A458,'Medical Examinations'!$A$1:$J$2336,8,FALSE)</f>
        <v>Yes</v>
      </c>
      <c r="J458" s="11" t="str">
        <f>VLOOKUP(A458,'Medical Examinations'!$A$1:$J$2336,9,FALSE)</f>
        <v>OVERWEIGHT</v>
      </c>
      <c r="K458" s="11" t="str">
        <f>VLOOKUP(A458,'Medical Examinations'!$A$1:$J$2336,10,FALSE)</f>
        <v>DIABETES</v>
      </c>
      <c r="L458" t="str">
        <f>VLOOKUP(A458,'Hospitalisation Details'!$A$2:$M$2344,4,FALSE)</f>
        <v>19-12-1975</v>
      </c>
      <c r="M458">
        <f>VLOOKUP(A458,'Hospitalisation Details'!$A$2:$M$2344,10,FALSE)</f>
        <v>21978.68</v>
      </c>
      <c r="N458" t="str">
        <f>VLOOKUP(A458,'Hospitalisation Details'!$A$2:$M$2344,11,FALSE)</f>
        <v>tier - 3</v>
      </c>
      <c r="O458" t="str">
        <f>VLOOKUP(A458,'Hospitalisation Details'!$A$2:$M$2344,12,FALSE)</f>
        <v>tier - 3</v>
      </c>
      <c r="P458" t="str">
        <f>VLOOKUP(A458,'Hospitalisation Details'!$A$2:$M$2344,13,FALSE)</f>
        <v>R1013</v>
      </c>
      <c r="Q458" s="11">
        <f>VLOOKUP(A458,'Hospitalisation Details'!$A$2:$M$2344,8,FALSE)</f>
        <v>47</v>
      </c>
    </row>
    <row r="459" spans="1:17" ht="15.75" x14ac:dyDescent="0.25">
      <c r="A459" s="1" t="s">
        <v>1913</v>
      </c>
      <c r="B459" t="str">
        <f>VLOOKUP(A459,'Customer Names'!$A$1:$B$2336,2,FALSE)</f>
        <v>Yang</v>
      </c>
      <c r="C459" s="11">
        <f>VLOOKUP(A459,'Medical Examinations'!$A$1:$B$2336,2,FALSE)</f>
        <v>18.23</v>
      </c>
      <c r="D459" s="11">
        <f>VLOOKUP(A459,'Medical Examinations'!$A$1:$C$2336,3,FALSE)</f>
        <v>5.78</v>
      </c>
      <c r="E459" s="11" t="str">
        <f>VLOOKUP(A459,'Medical Examinations'!$A$1:$J$2336,4,FALSE)</f>
        <v>No</v>
      </c>
      <c r="F459" s="11" t="str">
        <f>VLOOKUP(A459,'Medical Examinations'!$A$1:$J$2336,5,FALSE)</f>
        <v>No</v>
      </c>
      <c r="G459" s="11" t="str">
        <f>VLOOKUP(A459,'Medical Examinations'!$A$1:$J$2336,6,FALSE)</f>
        <v>Yes</v>
      </c>
      <c r="H459" s="11">
        <f>VLOOKUP(A459,'Medical Examinations'!$A$1:$J$2336,7,FALSE)</f>
        <v>1</v>
      </c>
      <c r="I459" s="11" t="str">
        <f>VLOOKUP(A459,'Medical Examinations'!$A$1:$J$2336,8,FALSE)</f>
        <v>Yes</v>
      </c>
      <c r="J459" s="11" t="str">
        <f>VLOOKUP(A459,'Medical Examinations'!$A$1:$J$2336,9,FALSE)</f>
        <v>NORMALWEIGHT</v>
      </c>
      <c r="K459" s="11" t="str">
        <f>VLOOKUP(A459,'Medical Examinations'!$A$1:$J$2336,10,FALSE)</f>
        <v>PREDIABETES</v>
      </c>
      <c r="L459" t="str">
        <f>VLOOKUP(A459,'Hospitalisation Details'!$A$2:$M$2344,4,FALSE)</f>
        <v>28-9-2003</v>
      </c>
      <c r="M459">
        <f>VLOOKUP(A459,'Hospitalisation Details'!$A$2:$M$2344,10,FALSE)</f>
        <v>21882.400000000001</v>
      </c>
      <c r="N459" t="str">
        <f>VLOOKUP(A459,'Hospitalisation Details'!$A$2:$M$2344,11,FALSE)</f>
        <v>tier - 2</v>
      </c>
      <c r="O459" t="str">
        <f>VLOOKUP(A459,'Hospitalisation Details'!$A$2:$M$2344,12,FALSE)</f>
        <v>tier - 1</v>
      </c>
      <c r="P459" t="str">
        <f>VLOOKUP(A459,'Hospitalisation Details'!$A$2:$M$2344,13,FALSE)</f>
        <v>R1011</v>
      </c>
      <c r="Q459" s="11">
        <f>VLOOKUP(A459,'Hospitalisation Details'!$A$2:$M$2344,8,FALSE)</f>
        <v>19</v>
      </c>
    </row>
    <row r="460" spans="1:17" ht="15.75" x14ac:dyDescent="0.25">
      <c r="A460" s="1" t="s">
        <v>1912</v>
      </c>
      <c r="B460" t="str">
        <f>VLOOKUP(A460,'Customer Names'!$A$1:$B$2336,2,FALSE)</f>
        <v>Gravel</v>
      </c>
      <c r="C460" s="11">
        <f>VLOOKUP(A460,'Medical Examinations'!$A$1:$B$2336,2,FALSE)</f>
        <v>24.7</v>
      </c>
      <c r="D460" s="11">
        <f>VLOOKUP(A460,'Medical Examinations'!$A$1:$C$2336,3,FALSE)</f>
        <v>4.3600000000000003</v>
      </c>
      <c r="E460" s="11" t="str">
        <f>VLOOKUP(A460,'Medical Examinations'!$A$1:$J$2336,4,FALSE)</f>
        <v>No</v>
      </c>
      <c r="F460" s="11" t="str">
        <f>VLOOKUP(A460,'Medical Examinations'!$A$1:$J$2336,5,FALSE)</f>
        <v>No</v>
      </c>
      <c r="G460" s="11" t="str">
        <f>VLOOKUP(A460,'Medical Examinations'!$A$1:$J$2336,6,FALSE)</f>
        <v>Yes</v>
      </c>
      <c r="H460" s="11">
        <f>VLOOKUP(A460,'Medical Examinations'!$A$1:$J$2336,7,FALSE)</f>
        <v>1</v>
      </c>
      <c r="I460" s="11" t="str">
        <f>VLOOKUP(A460,'Medical Examinations'!$A$1:$J$2336,8,FALSE)</f>
        <v>Yes</v>
      </c>
      <c r="J460" s="11" t="str">
        <f>VLOOKUP(A460,'Medical Examinations'!$A$1:$J$2336,9,FALSE)</f>
        <v>NORMALWEIGHT</v>
      </c>
      <c r="K460" s="11" t="str">
        <f>VLOOKUP(A460,'Medical Examinations'!$A$1:$J$2336,10,FALSE)</f>
        <v>NORMAL</v>
      </c>
      <c r="L460" t="str">
        <f>VLOOKUP(A460,'Hospitalisation Details'!$A$2:$M$2344,4,FALSE)</f>
        <v>17-8-1979</v>
      </c>
      <c r="M460">
        <f>VLOOKUP(A460,'Hospitalisation Details'!$A$2:$M$2344,10,FALSE)</f>
        <v>21880.82</v>
      </c>
      <c r="N460" t="str">
        <f>VLOOKUP(A460,'Hospitalisation Details'!$A$2:$M$2344,11,FALSE)</f>
        <v>tier - 3</v>
      </c>
      <c r="O460" t="str">
        <f>VLOOKUP(A460,'Hospitalisation Details'!$A$2:$M$2344,12,FALSE)</f>
        <v>tier - 1</v>
      </c>
      <c r="P460" t="str">
        <f>VLOOKUP(A460,'Hospitalisation Details'!$A$2:$M$2344,13,FALSE)</f>
        <v>R1012</v>
      </c>
      <c r="Q460" s="11">
        <f>VLOOKUP(A460,'Hospitalisation Details'!$A$2:$M$2344,8,FALSE)</f>
        <v>43</v>
      </c>
    </row>
    <row r="461" spans="1:17" ht="15.75" x14ac:dyDescent="0.25">
      <c r="A461" s="1" t="s">
        <v>1911</v>
      </c>
      <c r="B461" t="str">
        <f>VLOOKUP(A461,'Customer Names'!$A$1:$B$2336,2,FALSE)</f>
        <v>Smith</v>
      </c>
      <c r="C461" s="11">
        <f>VLOOKUP(A461,'Medical Examinations'!$A$1:$B$2336,2,FALSE)</f>
        <v>37.4</v>
      </c>
      <c r="D461" s="11">
        <f>VLOOKUP(A461,'Medical Examinations'!$A$1:$C$2336,3,FALSE)</f>
        <v>9.7200000000000006</v>
      </c>
      <c r="E461" s="11" t="str">
        <f>VLOOKUP(A461,'Medical Examinations'!$A$1:$J$2336,4,FALSE)</f>
        <v>Yes</v>
      </c>
      <c r="F461" s="11" t="str">
        <f>VLOOKUP(A461,'Medical Examinations'!$A$1:$J$2336,5,FALSE)</f>
        <v>No</v>
      </c>
      <c r="G461" s="11" t="str">
        <f>VLOOKUP(A461,'Medical Examinations'!$A$1:$J$2336,6,FALSE)</f>
        <v>Yes</v>
      </c>
      <c r="H461" s="11">
        <f>VLOOKUP(A461,'Medical Examinations'!$A$1:$J$2336,7,FALSE)</f>
        <v>1</v>
      </c>
      <c r="I461" s="11" t="str">
        <f>VLOOKUP(A461,'Medical Examinations'!$A$1:$J$2336,8,FALSE)</f>
        <v>No</v>
      </c>
      <c r="J461" s="11" t="str">
        <f>VLOOKUP(A461,'Medical Examinations'!$A$1:$J$2336,9,FALSE)</f>
        <v>OBESITY</v>
      </c>
      <c r="K461" s="11" t="str">
        <f>VLOOKUP(A461,'Medical Examinations'!$A$1:$J$2336,10,FALSE)</f>
        <v>DIABETES</v>
      </c>
      <c r="L461" t="str">
        <f>VLOOKUP(A461,'Hospitalisation Details'!$A$2:$M$2344,4,FALSE)</f>
        <v>27-8-1963</v>
      </c>
      <c r="M461">
        <f>VLOOKUP(A461,'Hospitalisation Details'!$A$2:$M$2344,10,FALSE)</f>
        <v>21797</v>
      </c>
      <c r="N461" t="str">
        <f>VLOOKUP(A461,'Hospitalisation Details'!$A$2:$M$2344,11,FALSE)</f>
        <v>tier - 3</v>
      </c>
      <c r="O461" t="str">
        <f>VLOOKUP(A461,'Hospitalisation Details'!$A$2:$M$2344,12,FALSE)</f>
        <v>tier - 1</v>
      </c>
      <c r="P461" t="str">
        <f>VLOOKUP(A461,'Hospitalisation Details'!$A$2:$M$2344,13,FALSE)</f>
        <v>R1011</v>
      </c>
      <c r="Q461" s="11">
        <f>VLOOKUP(A461,'Hospitalisation Details'!$A$2:$M$2344,8,FALSE)</f>
        <v>59</v>
      </c>
    </row>
    <row r="462" spans="1:17" ht="15.75" x14ac:dyDescent="0.25">
      <c r="A462" s="1" t="s">
        <v>1910</v>
      </c>
      <c r="B462" t="str">
        <f>VLOOKUP(A462,'Customer Names'!$A$1:$B$2336,2,FALSE)</f>
        <v>Williams</v>
      </c>
      <c r="C462" s="11">
        <f>VLOOKUP(A462,'Medical Examinations'!$A$1:$B$2336,2,FALSE)</f>
        <v>26.885000000000002</v>
      </c>
      <c r="D462" s="11">
        <f>VLOOKUP(A462,'Medical Examinations'!$A$1:$C$2336,3,FALSE)</f>
        <v>5.18</v>
      </c>
      <c r="E462" s="11" t="str">
        <f>VLOOKUP(A462,'Medical Examinations'!$A$1:$J$2336,4,FALSE)</f>
        <v>No</v>
      </c>
      <c r="F462" s="11" t="str">
        <f>VLOOKUP(A462,'Medical Examinations'!$A$1:$J$2336,5,FALSE)</f>
        <v>No</v>
      </c>
      <c r="G462" s="11" t="str">
        <f>VLOOKUP(A462,'Medical Examinations'!$A$1:$J$2336,6,FALSE)</f>
        <v>Yes</v>
      </c>
      <c r="H462" s="11">
        <f>VLOOKUP(A462,'Medical Examinations'!$A$1:$J$2336,7,FALSE)</f>
        <v>1</v>
      </c>
      <c r="I462" s="11" t="str">
        <f>VLOOKUP(A462,'Medical Examinations'!$A$1:$J$2336,8,FALSE)</f>
        <v>Yes</v>
      </c>
      <c r="J462" s="11" t="str">
        <f>VLOOKUP(A462,'Medical Examinations'!$A$1:$J$2336,9,FALSE)</f>
        <v>OVERWEIGHT</v>
      </c>
      <c r="K462" s="11" t="str">
        <f>VLOOKUP(A462,'Medical Examinations'!$A$1:$J$2336,10,FALSE)</f>
        <v>NORMAL</v>
      </c>
      <c r="L462" t="str">
        <f>VLOOKUP(A462,'Hospitalisation Details'!$A$2:$M$2344,4,FALSE)</f>
        <v>28-9-1979</v>
      </c>
      <c r="M462">
        <f>VLOOKUP(A462,'Hospitalisation Details'!$A$2:$M$2344,10,FALSE)</f>
        <v>21774.32</v>
      </c>
      <c r="N462" t="str">
        <f>VLOOKUP(A462,'Hospitalisation Details'!$A$2:$M$2344,11,FALSE)</f>
        <v>tier - 3</v>
      </c>
      <c r="O462" t="str">
        <f>VLOOKUP(A462,'Hospitalisation Details'!$A$2:$M$2344,12,FALSE)</f>
        <v>tier - 2</v>
      </c>
      <c r="P462" t="str">
        <f>VLOOKUP(A462,'Hospitalisation Details'!$A$2:$M$2344,13,FALSE)</f>
        <v>R1012</v>
      </c>
      <c r="Q462" s="11">
        <f>VLOOKUP(A462,'Hospitalisation Details'!$A$2:$M$2344,8,FALSE)</f>
        <v>43</v>
      </c>
    </row>
    <row r="463" spans="1:17" ht="15.75" x14ac:dyDescent="0.25">
      <c r="A463" s="1" t="s">
        <v>1909</v>
      </c>
      <c r="B463" t="str">
        <f>VLOOKUP(A463,'Customer Names'!$A$1:$B$2336,2,FALSE)</f>
        <v>Meyer</v>
      </c>
      <c r="C463" s="11">
        <f>VLOOKUP(A463,'Medical Examinations'!$A$1:$B$2336,2,FALSE)</f>
        <v>25.27</v>
      </c>
      <c r="D463" s="11">
        <f>VLOOKUP(A463,'Medical Examinations'!$A$1:$C$2336,3,FALSE)</f>
        <v>5.29</v>
      </c>
      <c r="E463" s="11" t="str">
        <f>VLOOKUP(A463,'Medical Examinations'!$A$1:$J$2336,4,FALSE)</f>
        <v>No</v>
      </c>
      <c r="F463" s="11" t="str">
        <f>VLOOKUP(A463,'Medical Examinations'!$A$1:$J$2336,5,FALSE)</f>
        <v>No</v>
      </c>
      <c r="G463" s="11" t="str">
        <f>VLOOKUP(A463,'Medical Examinations'!$A$1:$J$2336,6,FALSE)</f>
        <v>Yes</v>
      </c>
      <c r="H463" s="11">
        <f>VLOOKUP(A463,'Medical Examinations'!$A$1:$J$2336,7,FALSE)</f>
        <v>1</v>
      </c>
      <c r="I463" s="11" t="str">
        <f>VLOOKUP(A463,'Medical Examinations'!$A$1:$J$2336,8,FALSE)</f>
        <v>Yes</v>
      </c>
      <c r="J463" s="11" t="str">
        <f>VLOOKUP(A463,'Medical Examinations'!$A$1:$J$2336,9,FALSE)</f>
        <v>OVERWEIGHT</v>
      </c>
      <c r="K463" s="11" t="str">
        <f>VLOOKUP(A463,'Medical Examinations'!$A$1:$J$2336,10,FALSE)</f>
        <v>NORMAL</v>
      </c>
      <c r="L463" t="str">
        <f>VLOOKUP(A463,'Hospitalisation Details'!$A$2:$M$2344,4,FALSE)</f>
        <v>20-9-1979</v>
      </c>
      <c r="M463">
        <f>VLOOKUP(A463,'Hospitalisation Details'!$A$2:$M$2344,10,FALSE)</f>
        <v>21771.34</v>
      </c>
      <c r="N463" t="str">
        <f>VLOOKUP(A463,'Hospitalisation Details'!$A$2:$M$2344,11,FALSE)</f>
        <v>tier - 3</v>
      </c>
      <c r="O463" t="str">
        <f>VLOOKUP(A463,'Hospitalisation Details'!$A$2:$M$2344,12,FALSE)</f>
        <v>tier - 1</v>
      </c>
      <c r="P463" t="str">
        <f>VLOOKUP(A463,'Hospitalisation Details'!$A$2:$M$2344,13,FALSE)</f>
        <v>R1024</v>
      </c>
      <c r="Q463" s="11">
        <f>VLOOKUP(A463,'Hospitalisation Details'!$A$2:$M$2344,8,FALSE)</f>
        <v>43</v>
      </c>
    </row>
    <row r="464" spans="1:17" ht="15.75" x14ac:dyDescent="0.25">
      <c r="A464" s="1" t="s">
        <v>1908</v>
      </c>
      <c r="B464" t="str">
        <f>VLOOKUP(A464,'Customer Names'!$A$1:$B$2336,2,FALSE)</f>
        <v>Jamieson</v>
      </c>
      <c r="C464" s="11">
        <f>VLOOKUP(A464,'Medical Examinations'!$A$1:$B$2336,2,FALSE)</f>
        <v>23.655000000000001</v>
      </c>
      <c r="D464" s="11">
        <f>VLOOKUP(A464,'Medical Examinations'!$A$1:$C$2336,3,FALSE)</f>
        <v>4.8600000000000003</v>
      </c>
      <c r="E464" s="11" t="str">
        <f>VLOOKUP(A464,'Medical Examinations'!$A$1:$J$2336,4,FALSE)</f>
        <v>Yes</v>
      </c>
      <c r="F464" s="11" t="str">
        <f>VLOOKUP(A464,'Medical Examinations'!$A$1:$J$2336,5,FALSE)</f>
        <v>No</v>
      </c>
      <c r="G464" s="11" t="str">
        <f>VLOOKUP(A464,'Medical Examinations'!$A$1:$J$2336,6,FALSE)</f>
        <v>No</v>
      </c>
      <c r="H464" s="11">
        <f>VLOOKUP(A464,'Medical Examinations'!$A$1:$J$2336,7,FALSE)</f>
        <v>0</v>
      </c>
      <c r="I464" s="11" t="str">
        <f>VLOOKUP(A464,'Medical Examinations'!$A$1:$J$2336,8,FALSE)</f>
        <v>Yes</v>
      </c>
      <c r="J464" s="11" t="str">
        <f>VLOOKUP(A464,'Medical Examinations'!$A$1:$J$2336,9,FALSE)</f>
        <v>NORMALWEIGHT</v>
      </c>
      <c r="K464" s="11" t="str">
        <f>VLOOKUP(A464,'Medical Examinations'!$A$1:$J$2336,10,FALSE)</f>
        <v>NORMAL</v>
      </c>
      <c r="L464" t="str">
        <f>VLOOKUP(A464,'Hospitalisation Details'!$A$2:$M$2344,4,FALSE)</f>
        <v>18-7-1976</v>
      </c>
      <c r="M464">
        <f>VLOOKUP(A464,'Hospitalisation Details'!$A$2:$M$2344,10,FALSE)</f>
        <v>21677.279999999999</v>
      </c>
      <c r="N464" t="str">
        <f>VLOOKUP(A464,'Hospitalisation Details'!$A$2:$M$2344,11,FALSE)</f>
        <v>tier - 3</v>
      </c>
      <c r="O464" t="str">
        <f>VLOOKUP(A464,'Hospitalisation Details'!$A$2:$M$2344,12,FALSE)</f>
        <v>tier - 1</v>
      </c>
      <c r="P464" t="str">
        <f>VLOOKUP(A464,'Hospitalisation Details'!$A$2:$M$2344,13,FALSE)</f>
        <v>R1012</v>
      </c>
      <c r="Q464" s="11">
        <f>VLOOKUP(A464,'Hospitalisation Details'!$A$2:$M$2344,8,FALSE)</f>
        <v>46</v>
      </c>
    </row>
    <row r="465" spans="1:17" ht="15.75" x14ac:dyDescent="0.25">
      <c r="A465" s="1" t="s">
        <v>1907</v>
      </c>
      <c r="B465" t="str">
        <f>VLOOKUP(A465,'Customer Names'!$A$1:$B$2336,2,FALSE)</f>
        <v>Dufeal</v>
      </c>
      <c r="C465" s="11">
        <f>VLOOKUP(A465,'Medical Examinations'!$A$1:$B$2336,2,FALSE)</f>
        <v>55.05</v>
      </c>
      <c r="D465" s="11">
        <f>VLOOKUP(A465,'Medical Examinations'!$A$1:$C$2336,3,FALSE)</f>
        <v>7.66</v>
      </c>
      <c r="E465" s="11" t="str">
        <f>VLOOKUP(A465,'Medical Examinations'!$A$1:$J$2336,4,FALSE)</f>
        <v>No</v>
      </c>
      <c r="F465" s="11" t="str">
        <f>VLOOKUP(A465,'Medical Examinations'!$A$1:$J$2336,5,FALSE)</f>
        <v>No</v>
      </c>
      <c r="G465" s="11" t="str">
        <f>VLOOKUP(A465,'Medical Examinations'!$A$1:$J$2336,6,FALSE)</f>
        <v>No</v>
      </c>
      <c r="H465" s="11">
        <f>VLOOKUP(A465,'Medical Examinations'!$A$1:$J$2336,7,FALSE)</f>
        <v>0</v>
      </c>
      <c r="I465" s="11" t="str">
        <f>VLOOKUP(A465,'Medical Examinations'!$A$1:$J$2336,8,FALSE)</f>
        <v>No</v>
      </c>
      <c r="J465" s="11" t="str">
        <f>VLOOKUP(A465,'Medical Examinations'!$A$1:$J$2336,9,FALSE)</f>
        <v>OBESITY</v>
      </c>
      <c r="K465" s="11" t="str">
        <f>VLOOKUP(A465,'Medical Examinations'!$A$1:$J$2336,10,FALSE)</f>
        <v>DIABETES</v>
      </c>
      <c r="L465" t="str">
        <f>VLOOKUP(A465,'Hospitalisation Details'!$A$2:$M$2344,4,FALSE)</f>
        <v>16-11-1962</v>
      </c>
      <c r="M465">
        <f>VLOOKUP(A465,'Hospitalisation Details'!$A$2:$M$2344,10,FALSE)</f>
        <v>21661.16</v>
      </c>
      <c r="N465" t="str">
        <f>VLOOKUP(A465,'Hospitalisation Details'!$A$2:$M$2344,11,FALSE)</f>
        <v>tier - 2</v>
      </c>
      <c r="O465" t="str">
        <f>VLOOKUP(A465,'Hospitalisation Details'!$A$2:$M$2344,12,FALSE)</f>
        <v>tier - 2</v>
      </c>
      <c r="P465" t="str">
        <f>VLOOKUP(A465,'Hospitalisation Details'!$A$2:$M$2344,13,FALSE)</f>
        <v>R1012</v>
      </c>
      <c r="Q465" s="11">
        <f>VLOOKUP(A465,'Hospitalisation Details'!$A$2:$M$2344,8,FALSE)</f>
        <v>60</v>
      </c>
    </row>
    <row r="466" spans="1:17" ht="15.75" x14ac:dyDescent="0.25">
      <c r="A466" s="1" t="s">
        <v>1906</v>
      </c>
      <c r="B466" t="str">
        <f>VLOOKUP(A466,'Customer Names'!$A$1:$B$2336,2,FALSE)</f>
        <v>Sansonetti</v>
      </c>
      <c r="C466" s="11">
        <f>VLOOKUP(A466,'Medical Examinations'!$A$1:$B$2336,2,FALSE)</f>
        <v>24.89</v>
      </c>
      <c r="D466" s="11">
        <f>VLOOKUP(A466,'Medical Examinations'!$A$1:$C$2336,3,FALSE)</f>
        <v>6.1</v>
      </c>
      <c r="E466" s="11" t="str">
        <f>VLOOKUP(A466,'Medical Examinations'!$A$1:$J$2336,4,FALSE)</f>
        <v>Yes</v>
      </c>
      <c r="F466" s="11" t="str">
        <f>VLOOKUP(A466,'Medical Examinations'!$A$1:$J$2336,5,FALSE)</f>
        <v>No</v>
      </c>
      <c r="G466" s="11" t="str">
        <f>VLOOKUP(A466,'Medical Examinations'!$A$1:$J$2336,6,FALSE)</f>
        <v>Yes</v>
      </c>
      <c r="H466" s="11">
        <f>VLOOKUP(A466,'Medical Examinations'!$A$1:$J$2336,7,FALSE)</f>
        <v>1</v>
      </c>
      <c r="I466" s="11" t="str">
        <f>VLOOKUP(A466,'Medical Examinations'!$A$1:$J$2336,8,FALSE)</f>
        <v>Yes</v>
      </c>
      <c r="J466" s="11" t="str">
        <f>VLOOKUP(A466,'Medical Examinations'!$A$1:$J$2336,9,FALSE)</f>
        <v>NORMALWEIGHT</v>
      </c>
      <c r="K466" s="11" t="str">
        <f>VLOOKUP(A466,'Medical Examinations'!$A$1:$J$2336,10,FALSE)</f>
        <v>PREDIABETES</v>
      </c>
      <c r="L466" t="str">
        <f>VLOOKUP(A466,'Hospitalisation Details'!$A$2:$M$2344,4,FALSE)</f>
        <v>25-12-1983</v>
      </c>
      <c r="M466">
        <f>VLOOKUP(A466,'Hospitalisation Details'!$A$2:$M$2344,10,FALSE)</f>
        <v>21659.93</v>
      </c>
      <c r="N466" t="str">
        <f>VLOOKUP(A466,'Hospitalisation Details'!$A$2:$M$2344,11,FALSE)</f>
        <v>tier - 3</v>
      </c>
      <c r="O466" t="str">
        <f>VLOOKUP(A466,'Hospitalisation Details'!$A$2:$M$2344,12,FALSE)</f>
        <v>tier - 3</v>
      </c>
      <c r="P466" t="str">
        <f>VLOOKUP(A466,'Hospitalisation Details'!$A$2:$M$2344,13,FALSE)</f>
        <v>R1024</v>
      </c>
      <c r="Q466" s="11">
        <f>VLOOKUP(A466,'Hospitalisation Details'!$A$2:$M$2344,8,FALSE)</f>
        <v>39</v>
      </c>
    </row>
    <row r="467" spans="1:17" ht="15.75" x14ac:dyDescent="0.25">
      <c r="A467" s="1" t="s">
        <v>1905</v>
      </c>
      <c r="B467" t="str">
        <f>VLOOKUP(A467,'Customer Names'!$A$1:$B$2336,2,FALSE)</f>
        <v>Koneazny</v>
      </c>
      <c r="C467" s="11">
        <f>VLOOKUP(A467,'Medical Examinations'!$A$1:$B$2336,2,FALSE)</f>
        <v>18.715</v>
      </c>
      <c r="D467" s="11">
        <f>VLOOKUP(A467,'Medical Examinations'!$A$1:$C$2336,3,FALSE)</f>
        <v>4.4400000000000004</v>
      </c>
      <c r="E467" s="11" t="str">
        <f>VLOOKUP(A467,'Medical Examinations'!$A$1:$J$2336,4,FALSE)</f>
        <v>No</v>
      </c>
      <c r="F467" s="11" t="str">
        <f>VLOOKUP(A467,'Medical Examinations'!$A$1:$J$2336,5,FALSE)</f>
        <v>No</v>
      </c>
      <c r="G467" s="11" t="str">
        <f>VLOOKUP(A467,'Medical Examinations'!$A$1:$J$2336,6,FALSE)</f>
        <v>No</v>
      </c>
      <c r="H467" s="11">
        <f>VLOOKUP(A467,'Medical Examinations'!$A$1:$J$2336,7,FALSE)</f>
        <v>0</v>
      </c>
      <c r="I467" s="11" t="str">
        <f>VLOOKUP(A467,'Medical Examinations'!$A$1:$J$2336,8,FALSE)</f>
        <v>No</v>
      </c>
      <c r="J467" s="11" t="str">
        <f>VLOOKUP(A467,'Medical Examinations'!$A$1:$J$2336,9,FALSE)</f>
        <v>NORMALWEIGHT</v>
      </c>
      <c r="K467" s="11" t="str">
        <f>VLOOKUP(A467,'Medical Examinations'!$A$1:$J$2336,10,FALSE)</f>
        <v>NORMAL</v>
      </c>
      <c r="L467" t="str">
        <f>VLOOKUP(A467,'Hospitalisation Details'!$A$2:$M$2344,4,FALSE)</f>
        <v>12-6-1999</v>
      </c>
      <c r="M467">
        <f>VLOOKUP(A467,'Hospitalisation Details'!$A$2:$M$2344,10,FALSE)</f>
        <v>21595.38</v>
      </c>
      <c r="N467" t="str">
        <f>VLOOKUP(A467,'Hospitalisation Details'!$A$2:$M$2344,11,FALSE)</f>
        <v>tier - 2</v>
      </c>
      <c r="O467" t="str">
        <f>VLOOKUP(A467,'Hospitalisation Details'!$A$2:$M$2344,12,FALSE)</f>
        <v>tier - 3</v>
      </c>
      <c r="P467" t="str">
        <f>VLOOKUP(A467,'Hospitalisation Details'!$A$2:$M$2344,13,FALSE)</f>
        <v>R1012</v>
      </c>
      <c r="Q467" s="11">
        <f>VLOOKUP(A467,'Hospitalisation Details'!$A$2:$M$2344,8,FALSE)</f>
        <v>23</v>
      </c>
    </row>
    <row r="468" spans="1:17" ht="15.75" x14ac:dyDescent="0.25">
      <c r="A468" s="1" t="s">
        <v>1904</v>
      </c>
      <c r="B468" t="str">
        <f>VLOOKUP(A468,'Customer Names'!$A$1:$B$2336,2,FALSE)</f>
        <v>Johnson</v>
      </c>
      <c r="C468" s="11">
        <f>VLOOKUP(A468,'Medical Examinations'!$A$1:$B$2336,2,FALSE)</f>
        <v>28.12</v>
      </c>
      <c r="D468" s="11">
        <f>VLOOKUP(A468,'Medical Examinations'!$A$1:$C$2336,3,FALSE)</f>
        <v>6.15</v>
      </c>
      <c r="E468" s="11" t="str">
        <f>VLOOKUP(A468,'Medical Examinations'!$A$1:$J$2336,4,FALSE)</f>
        <v>No</v>
      </c>
      <c r="F468" s="11" t="str">
        <f>VLOOKUP(A468,'Medical Examinations'!$A$1:$J$2336,5,FALSE)</f>
        <v>No</v>
      </c>
      <c r="G468" s="11" t="str">
        <f>VLOOKUP(A468,'Medical Examinations'!$A$1:$J$2336,6,FALSE)</f>
        <v>No</v>
      </c>
      <c r="H468" s="11">
        <f>VLOOKUP(A468,'Medical Examinations'!$A$1:$J$2336,7,FALSE)</f>
        <v>0</v>
      </c>
      <c r="I468" s="11" t="str">
        <f>VLOOKUP(A468,'Medical Examinations'!$A$1:$J$2336,8,FALSE)</f>
        <v>Yes</v>
      </c>
      <c r="J468" s="11" t="str">
        <f>VLOOKUP(A468,'Medical Examinations'!$A$1:$J$2336,9,FALSE)</f>
        <v>OVERWEIGHT</v>
      </c>
      <c r="K468" s="11" t="str">
        <f>VLOOKUP(A468,'Medical Examinations'!$A$1:$J$2336,10,FALSE)</f>
        <v>PREDIABETES</v>
      </c>
      <c r="L468" t="str">
        <f>VLOOKUP(A468,'Hospitalisation Details'!$A$2:$M$2344,4,FALSE)</f>
        <v>21-11-1990</v>
      </c>
      <c r="M468">
        <f>VLOOKUP(A468,'Hospitalisation Details'!$A$2:$M$2344,10,FALSE)</f>
        <v>21472.48</v>
      </c>
      <c r="N468" t="str">
        <f>VLOOKUP(A468,'Hospitalisation Details'!$A$2:$M$2344,11,FALSE)</f>
        <v>tier - 2</v>
      </c>
      <c r="O468" t="str">
        <f>VLOOKUP(A468,'Hospitalisation Details'!$A$2:$M$2344,12,FALSE)</f>
        <v>tier - 2</v>
      </c>
      <c r="P468" t="str">
        <f>VLOOKUP(A468,'Hospitalisation Details'!$A$2:$M$2344,13,FALSE)</f>
        <v>R1012</v>
      </c>
      <c r="Q468" s="11">
        <f>VLOOKUP(A468,'Hospitalisation Details'!$A$2:$M$2344,8,FALSE)</f>
        <v>32</v>
      </c>
    </row>
    <row r="469" spans="1:17" ht="15.75" x14ac:dyDescent="0.25">
      <c r="A469" s="1" t="s">
        <v>1903</v>
      </c>
      <c r="B469" t="str">
        <f>VLOOKUP(A469,'Customer Names'!$A$1:$B$2336,2,FALSE)</f>
        <v>Glasson</v>
      </c>
      <c r="C469" s="11">
        <f>VLOOKUP(A469,'Medical Examinations'!$A$1:$B$2336,2,FALSE)</f>
        <v>26.6</v>
      </c>
      <c r="D469" s="11">
        <f>VLOOKUP(A469,'Medical Examinations'!$A$1:$C$2336,3,FALSE)</f>
        <v>4.53</v>
      </c>
      <c r="E469" s="11" t="str">
        <f>VLOOKUP(A469,'Medical Examinations'!$A$1:$J$2336,4,FALSE)</f>
        <v>No</v>
      </c>
      <c r="F469" s="11" t="str">
        <f>VLOOKUP(A469,'Medical Examinations'!$A$1:$J$2336,5,FALSE)</f>
        <v>No</v>
      </c>
      <c r="G469" s="11" t="str">
        <f>VLOOKUP(A469,'Medical Examinations'!$A$1:$J$2336,6,FALSE)</f>
        <v>No</v>
      </c>
      <c r="H469" s="11">
        <f>VLOOKUP(A469,'Medical Examinations'!$A$1:$J$2336,7,FALSE)</f>
        <v>0</v>
      </c>
      <c r="I469" s="11" t="str">
        <f>VLOOKUP(A469,'Medical Examinations'!$A$1:$J$2336,8,FALSE)</f>
        <v>Yes</v>
      </c>
      <c r="J469" s="11" t="str">
        <f>VLOOKUP(A469,'Medical Examinations'!$A$1:$J$2336,9,FALSE)</f>
        <v>OVERWEIGHT</v>
      </c>
      <c r="K469" s="11" t="str">
        <f>VLOOKUP(A469,'Medical Examinations'!$A$1:$J$2336,10,FALSE)</f>
        <v>NORMAL</v>
      </c>
      <c r="L469" t="str">
        <f>VLOOKUP(A469,'Hospitalisation Details'!$A$2:$M$2344,4,FALSE)</f>
        <v>4-9-1980</v>
      </c>
      <c r="M469">
        <f>VLOOKUP(A469,'Hospitalisation Details'!$A$2:$M$2344,10,FALSE)</f>
        <v>21348.71</v>
      </c>
      <c r="N469" t="str">
        <f>VLOOKUP(A469,'Hospitalisation Details'!$A$2:$M$2344,11,FALSE)</f>
        <v>tier - 2</v>
      </c>
      <c r="O469" t="str">
        <f>VLOOKUP(A469,'Hospitalisation Details'!$A$2:$M$2344,12,FALSE)</f>
        <v>tier - 1</v>
      </c>
      <c r="P469" t="str">
        <f>VLOOKUP(A469,'Hospitalisation Details'!$A$2:$M$2344,13,FALSE)</f>
        <v>R1012</v>
      </c>
      <c r="Q469" s="11">
        <f>VLOOKUP(A469,'Hospitalisation Details'!$A$2:$M$2344,8,FALSE)</f>
        <v>42</v>
      </c>
    </row>
    <row r="470" spans="1:17" ht="15.75" x14ac:dyDescent="0.25">
      <c r="A470" s="1" t="s">
        <v>1902</v>
      </c>
      <c r="B470" t="str">
        <f>VLOOKUP(A470,'Customer Names'!$A$1:$B$2336,2,FALSE)</f>
        <v>Canitz</v>
      </c>
      <c r="C470" s="11">
        <f>VLOOKUP(A470,'Medical Examinations'!$A$1:$B$2336,2,FALSE)</f>
        <v>30.114999999999998</v>
      </c>
      <c r="D470" s="11">
        <f>VLOOKUP(A470,'Medical Examinations'!$A$1:$C$2336,3,FALSE)</f>
        <v>5.48</v>
      </c>
      <c r="E470" s="11" t="str">
        <f>VLOOKUP(A470,'Medical Examinations'!$A$1:$J$2336,4,FALSE)</f>
        <v>No</v>
      </c>
      <c r="F470" s="11" t="str">
        <f>VLOOKUP(A470,'Medical Examinations'!$A$1:$J$2336,5,FALSE)</f>
        <v>Yes</v>
      </c>
      <c r="G470" s="11" t="str">
        <f>VLOOKUP(A470,'Medical Examinations'!$A$1:$J$2336,6,FALSE)</f>
        <v>No</v>
      </c>
      <c r="H470" s="11">
        <f>VLOOKUP(A470,'Medical Examinations'!$A$1:$J$2336,7,FALSE)</f>
        <v>1</v>
      </c>
      <c r="I470" s="11" t="str">
        <f>VLOOKUP(A470,'Medical Examinations'!$A$1:$J$2336,8,FALSE)</f>
        <v>No</v>
      </c>
      <c r="J470" s="11" t="str">
        <f>VLOOKUP(A470,'Medical Examinations'!$A$1:$J$2336,9,FALSE)</f>
        <v>OBESITY</v>
      </c>
      <c r="K470" s="11" t="str">
        <f>VLOOKUP(A470,'Medical Examinations'!$A$1:$J$2336,10,FALSE)</f>
        <v>NORMAL</v>
      </c>
      <c r="L470" t="str">
        <f>VLOOKUP(A470,'Hospitalisation Details'!$A$2:$M$2344,4,FALSE)</f>
        <v>4-8-2004</v>
      </c>
      <c r="M470">
        <f>VLOOKUP(A470,'Hospitalisation Details'!$A$2:$M$2344,10,FALSE)</f>
        <v>21344.85</v>
      </c>
      <c r="N470" t="str">
        <f>VLOOKUP(A470,'Hospitalisation Details'!$A$2:$M$2344,11,FALSE)</f>
        <v>tier - 3</v>
      </c>
      <c r="O470" t="str">
        <f>VLOOKUP(A470,'Hospitalisation Details'!$A$2:$M$2344,12,FALSE)</f>
        <v>tier - 1</v>
      </c>
      <c r="P470" t="str">
        <f>VLOOKUP(A470,'Hospitalisation Details'!$A$2:$M$2344,13,FALSE)</f>
        <v>R1024</v>
      </c>
      <c r="Q470" s="11">
        <f>VLOOKUP(A470,'Hospitalisation Details'!$A$2:$M$2344,8,FALSE)</f>
        <v>18</v>
      </c>
    </row>
    <row r="471" spans="1:17" ht="15.75" x14ac:dyDescent="0.25">
      <c r="A471" s="1" t="s">
        <v>1901</v>
      </c>
      <c r="B471" t="str">
        <f>VLOOKUP(A471,'Customer Names'!$A$1:$B$2336,2,FALSE)</f>
        <v>Li</v>
      </c>
      <c r="C471" s="11">
        <f>VLOOKUP(A471,'Medical Examinations'!$A$1:$B$2336,2,FALSE)</f>
        <v>24.605</v>
      </c>
      <c r="D471" s="11">
        <f>VLOOKUP(A471,'Medical Examinations'!$A$1:$C$2336,3,FALSE)</f>
        <v>5.48</v>
      </c>
      <c r="E471" s="11" t="str">
        <f>VLOOKUP(A471,'Medical Examinations'!$A$1:$J$2336,4,FALSE)</f>
        <v>No</v>
      </c>
      <c r="F471" s="11" t="str">
        <f>VLOOKUP(A471,'Medical Examinations'!$A$1:$J$2336,5,FALSE)</f>
        <v>No</v>
      </c>
      <c r="G471" s="11" t="str">
        <f>VLOOKUP(A471,'Medical Examinations'!$A$1:$J$2336,6,FALSE)</f>
        <v>No</v>
      </c>
      <c r="H471" s="11">
        <f>VLOOKUP(A471,'Medical Examinations'!$A$1:$J$2336,7,FALSE)</f>
        <v>0</v>
      </c>
      <c r="I471" s="11" t="str">
        <f>VLOOKUP(A471,'Medical Examinations'!$A$1:$J$2336,8,FALSE)</f>
        <v>Yes</v>
      </c>
      <c r="J471" s="11" t="str">
        <f>VLOOKUP(A471,'Medical Examinations'!$A$1:$J$2336,9,FALSE)</f>
        <v>NORMALWEIGHT</v>
      </c>
      <c r="K471" s="11" t="str">
        <f>VLOOKUP(A471,'Medical Examinations'!$A$1:$J$2336,10,FALSE)</f>
        <v>NORMAL</v>
      </c>
      <c r="L471" t="str">
        <f>VLOOKUP(A471,'Hospitalisation Details'!$A$2:$M$2344,4,FALSE)</f>
        <v>10-12-1980</v>
      </c>
      <c r="M471">
        <f>VLOOKUP(A471,'Hospitalisation Details'!$A$2:$M$2344,10,FALSE)</f>
        <v>21259.38</v>
      </c>
      <c r="N471" t="str">
        <f>VLOOKUP(A471,'Hospitalisation Details'!$A$2:$M$2344,11,FALSE)</f>
        <v>tier - 3</v>
      </c>
      <c r="O471" t="str">
        <f>VLOOKUP(A471,'Hospitalisation Details'!$A$2:$M$2344,12,FALSE)</f>
        <v>tier - 3</v>
      </c>
      <c r="P471" t="str">
        <f>VLOOKUP(A471,'Hospitalisation Details'!$A$2:$M$2344,13,FALSE)</f>
        <v>R1019</v>
      </c>
      <c r="Q471" s="11">
        <f>VLOOKUP(A471,'Hospitalisation Details'!$A$2:$M$2344,8,FALSE)</f>
        <v>42</v>
      </c>
    </row>
    <row r="472" spans="1:17" ht="15.75" x14ac:dyDescent="0.25">
      <c r="A472" s="1" t="s">
        <v>1900</v>
      </c>
      <c r="B472" t="str">
        <f>VLOOKUP(A472,'Customer Names'!$A$1:$B$2336,2,FALSE)</f>
        <v>Parsons</v>
      </c>
      <c r="C472" s="11">
        <f>VLOOKUP(A472,'Medical Examinations'!$A$1:$B$2336,2,FALSE)</f>
        <v>29.6</v>
      </c>
      <c r="D472" s="11">
        <f>VLOOKUP(A472,'Medical Examinations'!$A$1:$C$2336,3,FALSE)</f>
        <v>8.1</v>
      </c>
      <c r="E472" s="11" t="str">
        <f>VLOOKUP(A472,'Medical Examinations'!$A$1:$J$2336,4,FALSE)</f>
        <v>No</v>
      </c>
      <c r="F472" s="11" t="str">
        <f>VLOOKUP(A472,'Medical Examinations'!$A$1:$J$2336,5,FALSE)</f>
        <v>No</v>
      </c>
      <c r="G472" s="11" t="str">
        <f>VLOOKUP(A472,'Medical Examinations'!$A$1:$J$2336,6,FALSE)</f>
        <v>No</v>
      </c>
      <c r="H472" s="11">
        <f>VLOOKUP(A472,'Medical Examinations'!$A$1:$J$2336,7,FALSE)</f>
        <v>0</v>
      </c>
      <c r="I472" s="11" t="str">
        <f>VLOOKUP(A472,'Medical Examinations'!$A$1:$J$2336,8,FALSE)</f>
        <v>No</v>
      </c>
      <c r="J472" s="11" t="str">
        <f>VLOOKUP(A472,'Medical Examinations'!$A$1:$J$2336,9,FALSE)</f>
        <v>OVERWEIGHT</v>
      </c>
      <c r="K472" s="11" t="str">
        <f>VLOOKUP(A472,'Medical Examinations'!$A$1:$J$2336,10,FALSE)</f>
        <v>DIABETES</v>
      </c>
      <c r="L472" t="str">
        <f>VLOOKUP(A472,'Hospitalisation Details'!$A$2:$M$2344,4,FALSE)</f>
        <v>3-9-1974</v>
      </c>
      <c r="M472">
        <f>VLOOKUP(A472,'Hospitalisation Details'!$A$2:$M$2344,10,FALSE)</f>
        <v>21232.18</v>
      </c>
      <c r="N472" t="str">
        <f>VLOOKUP(A472,'Hospitalisation Details'!$A$2:$M$2344,11,FALSE)</f>
        <v>tier - 3</v>
      </c>
      <c r="O472" t="str">
        <f>VLOOKUP(A472,'Hospitalisation Details'!$A$2:$M$2344,12,FALSE)</f>
        <v>tier - 2</v>
      </c>
      <c r="P472" t="str">
        <f>VLOOKUP(A472,'Hospitalisation Details'!$A$2:$M$2344,13,FALSE)</f>
        <v>R1011</v>
      </c>
      <c r="Q472" s="11">
        <f>VLOOKUP(A472,'Hospitalisation Details'!$A$2:$M$2344,8,FALSE)</f>
        <v>48</v>
      </c>
    </row>
    <row r="473" spans="1:17" ht="15.75" x14ac:dyDescent="0.25">
      <c r="A473" s="1" t="s">
        <v>1899</v>
      </c>
      <c r="B473" t="str">
        <f>VLOOKUP(A473,'Customer Names'!$A$1:$B$2336,2,FALSE)</f>
        <v>Raulli</v>
      </c>
      <c r="C473" s="11">
        <f>VLOOKUP(A473,'Medical Examinations'!$A$1:$B$2336,2,FALSE)</f>
        <v>24.42</v>
      </c>
      <c r="D473" s="11">
        <f>VLOOKUP(A473,'Medical Examinations'!$A$1:$C$2336,3,FALSE)</f>
        <v>7.16</v>
      </c>
      <c r="E473" s="11" t="str">
        <f>VLOOKUP(A473,'Medical Examinations'!$A$1:$J$2336,4,FALSE)</f>
        <v>No</v>
      </c>
      <c r="F473" s="11" t="str">
        <f>VLOOKUP(A473,'Medical Examinations'!$A$1:$J$2336,5,FALSE)</f>
        <v>No</v>
      </c>
      <c r="G473" s="11" t="str">
        <f>VLOOKUP(A473,'Medical Examinations'!$A$1:$J$2336,6,FALSE)</f>
        <v>No</v>
      </c>
      <c r="H473" s="11">
        <f>VLOOKUP(A473,'Medical Examinations'!$A$1:$J$2336,7,FALSE)</f>
        <v>0</v>
      </c>
      <c r="I473" s="11" t="str">
        <f>VLOOKUP(A473,'Medical Examinations'!$A$1:$J$2336,8,FALSE)</f>
        <v>Yes</v>
      </c>
      <c r="J473" s="11" t="str">
        <f>VLOOKUP(A473,'Medical Examinations'!$A$1:$J$2336,9,FALSE)</f>
        <v>NORMALWEIGHT</v>
      </c>
      <c r="K473" s="11" t="str">
        <f>VLOOKUP(A473,'Medical Examinations'!$A$1:$J$2336,10,FALSE)</f>
        <v>DIABETES</v>
      </c>
      <c r="L473" t="str">
        <f>VLOOKUP(A473,'Hospitalisation Details'!$A$2:$M$2344,4,FALSE)</f>
        <v>14-10-1974</v>
      </c>
      <c r="M473">
        <f>VLOOKUP(A473,'Hospitalisation Details'!$A$2:$M$2344,10,FALSE)</f>
        <v>21223.68</v>
      </c>
      <c r="N473" t="str">
        <f>VLOOKUP(A473,'Hospitalisation Details'!$A$2:$M$2344,11,FALSE)</f>
        <v>tier - 3</v>
      </c>
      <c r="O473" t="str">
        <f>VLOOKUP(A473,'Hospitalisation Details'!$A$2:$M$2344,12,FALSE)</f>
        <v>tier - 2</v>
      </c>
      <c r="P473" t="str">
        <f>VLOOKUP(A473,'Hospitalisation Details'!$A$2:$M$2344,13,FALSE)</f>
        <v>R1013</v>
      </c>
      <c r="Q473" s="11">
        <f>VLOOKUP(A473,'Hospitalisation Details'!$A$2:$M$2344,8,FALSE)</f>
        <v>48</v>
      </c>
    </row>
    <row r="474" spans="1:17" ht="15.75" x14ac:dyDescent="0.25">
      <c r="A474" s="1" t="s">
        <v>1898</v>
      </c>
      <c r="B474" t="str">
        <f>VLOOKUP(A474,'Customer Names'!$A$1:$B$2336,2,FALSE)</f>
        <v>Frome</v>
      </c>
      <c r="C474" s="11">
        <f>VLOOKUP(A474,'Medical Examinations'!$A$1:$B$2336,2,FALSE)</f>
        <v>20.9</v>
      </c>
      <c r="D474" s="11">
        <f>VLOOKUP(A474,'Medical Examinations'!$A$1:$C$2336,3,FALSE)</f>
        <v>4.55</v>
      </c>
      <c r="E474" s="11" t="str">
        <f>VLOOKUP(A474,'Medical Examinations'!$A$1:$J$2336,4,FALSE)</f>
        <v>Yes</v>
      </c>
      <c r="F474" s="11" t="str">
        <f>VLOOKUP(A474,'Medical Examinations'!$A$1:$J$2336,5,FALSE)</f>
        <v>No</v>
      </c>
      <c r="G474" s="11" t="str">
        <f>VLOOKUP(A474,'Medical Examinations'!$A$1:$J$2336,6,FALSE)</f>
        <v>Yes</v>
      </c>
      <c r="H474" s="11">
        <f>VLOOKUP(A474,'Medical Examinations'!$A$1:$J$2336,7,FALSE)</f>
        <v>1</v>
      </c>
      <c r="I474" s="11" t="str">
        <f>VLOOKUP(A474,'Medical Examinations'!$A$1:$J$2336,8,FALSE)</f>
        <v>Yes</v>
      </c>
      <c r="J474" s="11" t="str">
        <f>VLOOKUP(A474,'Medical Examinations'!$A$1:$J$2336,9,FALSE)</f>
        <v>NORMALWEIGHT</v>
      </c>
      <c r="K474" s="11" t="str">
        <f>VLOOKUP(A474,'Medical Examinations'!$A$1:$J$2336,10,FALSE)</f>
        <v>NORMAL</v>
      </c>
      <c r="L474" t="str">
        <f>VLOOKUP(A474,'Hospitalisation Details'!$A$2:$M$2344,4,FALSE)</f>
        <v>26-8-1969</v>
      </c>
      <c r="M474">
        <f>VLOOKUP(A474,'Hospitalisation Details'!$A$2:$M$2344,10,FALSE)</f>
        <v>21195.82</v>
      </c>
      <c r="N474" t="str">
        <f>VLOOKUP(A474,'Hospitalisation Details'!$A$2:$M$2344,11,FALSE)</f>
        <v>tier - 3</v>
      </c>
      <c r="O474" t="str">
        <f>VLOOKUP(A474,'Hospitalisation Details'!$A$2:$M$2344,12,FALSE)</f>
        <v>tier - 1</v>
      </c>
      <c r="P474" t="str">
        <f>VLOOKUP(A474,'Hospitalisation Details'!$A$2:$M$2344,13,FALSE)</f>
        <v>R1013</v>
      </c>
      <c r="Q474" s="11">
        <f>VLOOKUP(A474,'Hospitalisation Details'!$A$2:$M$2344,8,FALSE)</f>
        <v>53</v>
      </c>
    </row>
    <row r="475" spans="1:17" ht="15.75" x14ac:dyDescent="0.25">
      <c r="A475" s="1" t="s">
        <v>1897</v>
      </c>
      <c r="B475" t="str">
        <f>VLOOKUP(A475,'Customer Names'!$A$1:$B$2336,2,FALSE)</f>
        <v>Sevcik</v>
      </c>
      <c r="C475" s="11">
        <f>VLOOKUP(A475,'Medical Examinations'!$A$1:$B$2336,2,FALSE)</f>
        <v>22.895</v>
      </c>
      <c r="D475" s="11">
        <f>VLOOKUP(A475,'Medical Examinations'!$A$1:$C$2336,3,FALSE)</f>
        <v>6.03</v>
      </c>
      <c r="E475" s="11" t="str">
        <f>VLOOKUP(A475,'Medical Examinations'!$A$1:$J$2336,4,FALSE)</f>
        <v>No</v>
      </c>
      <c r="F475" s="11" t="str">
        <f>VLOOKUP(A475,'Medical Examinations'!$A$1:$J$2336,5,FALSE)</f>
        <v>No</v>
      </c>
      <c r="G475" s="11" t="str">
        <f>VLOOKUP(A475,'Medical Examinations'!$A$1:$J$2336,6,FALSE)</f>
        <v>No</v>
      </c>
      <c r="H475" s="11">
        <f>VLOOKUP(A475,'Medical Examinations'!$A$1:$J$2336,7,FALSE)</f>
        <v>0</v>
      </c>
      <c r="I475" s="11" t="str">
        <f>VLOOKUP(A475,'Medical Examinations'!$A$1:$J$2336,8,FALSE)</f>
        <v>Yes</v>
      </c>
      <c r="J475" s="11" t="str">
        <f>VLOOKUP(A475,'Medical Examinations'!$A$1:$J$2336,9,FALSE)</f>
        <v>NORMALWEIGHT</v>
      </c>
      <c r="K475" s="11" t="str">
        <f>VLOOKUP(A475,'Medical Examinations'!$A$1:$J$2336,10,FALSE)</f>
        <v>PREDIABETES</v>
      </c>
      <c r="L475" t="str">
        <f>VLOOKUP(A475,'Hospitalisation Details'!$A$2:$M$2344,4,FALSE)</f>
        <v>23-11-1977</v>
      </c>
      <c r="M475">
        <f>VLOOKUP(A475,'Hospitalisation Details'!$A$2:$M$2344,10,FALSE)</f>
        <v>21098.55</v>
      </c>
      <c r="N475" t="str">
        <f>VLOOKUP(A475,'Hospitalisation Details'!$A$2:$M$2344,11,FALSE)</f>
        <v>tier - 3</v>
      </c>
      <c r="O475" t="str">
        <f>VLOOKUP(A475,'Hospitalisation Details'!$A$2:$M$2344,12,FALSE)</f>
        <v>tier - 3</v>
      </c>
      <c r="P475" t="str">
        <f>VLOOKUP(A475,'Hospitalisation Details'!$A$2:$M$2344,13,FALSE)</f>
        <v>R1012</v>
      </c>
      <c r="Q475" s="11">
        <f>VLOOKUP(A475,'Hospitalisation Details'!$A$2:$M$2344,8,FALSE)</f>
        <v>45</v>
      </c>
    </row>
    <row r="476" spans="1:17" ht="15.75" x14ac:dyDescent="0.25">
      <c r="A476" s="1" t="s">
        <v>1896</v>
      </c>
      <c r="B476" t="str">
        <f>VLOOKUP(A476,'Customer Names'!$A$1:$B$2336,2,FALSE)</f>
        <v>Narang</v>
      </c>
      <c r="C476" s="11">
        <f>VLOOKUP(A476,'Medical Examinations'!$A$1:$B$2336,2,FALSE)</f>
        <v>28.3</v>
      </c>
      <c r="D476" s="11">
        <f>VLOOKUP(A476,'Medical Examinations'!$A$1:$C$2336,3,FALSE)</f>
        <v>5.47</v>
      </c>
      <c r="E476" s="11" t="str">
        <f>VLOOKUP(A476,'Medical Examinations'!$A$1:$J$2336,4,FALSE)</f>
        <v>Yes</v>
      </c>
      <c r="F476" s="11" t="str">
        <f>VLOOKUP(A476,'Medical Examinations'!$A$1:$J$2336,5,FALSE)</f>
        <v>No</v>
      </c>
      <c r="G476" s="11" t="str">
        <f>VLOOKUP(A476,'Medical Examinations'!$A$1:$J$2336,6,FALSE)</f>
        <v>Yes</v>
      </c>
      <c r="H476" s="11">
        <f>VLOOKUP(A476,'Medical Examinations'!$A$1:$J$2336,7,FALSE)</f>
        <v>1</v>
      </c>
      <c r="I476" s="11" t="str">
        <f>VLOOKUP(A476,'Medical Examinations'!$A$1:$J$2336,8,FALSE)</f>
        <v>Yes</v>
      </c>
      <c r="J476" s="11" t="str">
        <f>VLOOKUP(A476,'Medical Examinations'!$A$1:$J$2336,9,FALSE)</f>
        <v>OVERWEIGHT</v>
      </c>
      <c r="K476" s="11" t="str">
        <f>VLOOKUP(A476,'Medical Examinations'!$A$1:$J$2336,10,FALSE)</f>
        <v>NORMAL</v>
      </c>
      <c r="L476" t="str">
        <f>VLOOKUP(A476,'Hospitalisation Details'!$A$2:$M$2344,4,FALSE)</f>
        <v>2-7-1983</v>
      </c>
      <c r="M476">
        <f>VLOOKUP(A476,'Hospitalisation Details'!$A$2:$M$2344,10,FALSE)</f>
        <v>21082.16</v>
      </c>
      <c r="N476" t="str">
        <f>VLOOKUP(A476,'Hospitalisation Details'!$A$2:$M$2344,11,FALSE)</f>
        <v>tier - 3</v>
      </c>
      <c r="O476" t="str">
        <f>VLOOKUP(A476,'Hospitalisation Details'!$A$2:$M$2344,12,FALSE)</f>
        <v>tier - 2</v>
      </c>
      <c r="P476" t="str">
        <f>VLOOKUP(A476,'Hospitalisation Details'!$A$2:$M$2344,13,FALSE)</f>
        <v>R1011</v>
      </c>
      <c r="Q476" s="11">
        <f>VLOOKUP(A476,'Hospitalisation Details'!$A$2:$M$2344,8,FALSE)</f>
        <v>39</v>
      </c>
    </row>
    <row r="477" spans="1:17" ht="15.75" x14ac:dyDescent="0.25">
      <c r="A477" s="1" t="s">
        <v>1894</v>
      </c>
      <c r="B477" t="str">
        <f>VLOOKUP(A477,'Customer Names'!$A$1:$B$2336,2,FALSE)</f>
        <v>Royston</v>
      </c>
      <c r="C477" s="11">
        <f>VLOOKUP(A477,'Medical Examinations'!$A$1:$B$2336,2,FALSE)</f>
        <v>54.3</v>
      </c>
      <c r="D477" s="11">
        <f>VLOOKUP(A477,'Medical Examinations'!$A$1:$C$2336,3,FALSE)</f>
        <v>4.1500000000000004</v>
      </c>
      <c r="E477" s="11" t="str">
        <f>VLOOKUP(A477,'Medical Examinations'!$A$1:$J$2336,4,FALSE)</f>
        <v>Yes</v>
      </c>
      <c r="F477" s="11" t="str">
        <f>VLOOKUP(A477,'Medical Examinations'!$A$1:$J$2336,5,FALSE)</f>
        <v>No</v>
      </c>
      <c r="G477" s="11" t="str">
        <f>VLOOKUP(A477,'Medical Examinations'!$A$1:$J$2336,6,FALSE)</f>
        <v>No</v>
      </c>
      <c r="H477" s="11">
        <f>VLOOKUP(A477,'Medical Examinations'!$A$1:$J$2336,7,FALSE)</f>
        <v>1</v>
      </c>
      <c r="I477" s="11" t="str">
        <f>VLOOKUP(A477,'Medical Examinations'!$A$1:$J$2336,8,FALSE)</f>
        <v>No</v>
      </c>
      <c r="J477" s="11" t="str">
        <f>VLOOKUP(A477,'Medical Examinations'!$A$1:$J$2336,9,FALSE)</f>
        <v>OBESITY</v>
      </c>
      <c r="K477" s="11" t="str">
        <f>VLOOKUP(A477,'Medical Examinations'!$A$1:$J$2336,10,FALSE)</f>
        <v>NORMAL</v>
      </c>
      <c r="L477" t="str">
        <f>VLOOKUP(A477,'Hospitalisation Details'!$A$2:$M$2344,4,FALSE)</f>
        <v>19-11-1964</v>
      </c>
      <c r="M477">
        <f>VLOOKUP(A477,'Hospitalisation Details'!$A$2:$M$2344,10,FALSE)</f>
        <v>20893.060000000001</v>
      </c>
      <c r="N477" t="str">
        <f>VLOOKUP(A477,'Hospitalisation Details'!$A$2:$M$2344,11,FALSE)</f>
        <v>tier - 2</v>
      </c>
      <c r="O477" t="str">
        <f>VLOOKUP(A477,'Hospitalisation Details'!$A$2:$M$2344,12,FALSE)</f>
        <v>tier - 3</v>
      </c>
      <c r="P477" t="str">
        <f>VLOOKUP(A477,'Hospitalisation Details'!$A$2:$M$2344,13,FALSE)</f>
        <v>R1012</v>
      </c>
      <c r="Q477" s="11">
        <f>VLOOKUP(A477,'Hospitalisation Details'!$A$2:$M$2344,8,FALSE)</f>
        <v>58</v>
      </c>
    </row>
    <row r="478" spans="1:17" ht="15.75" x14ac:dyDescent="0.25">
      <c r="A478" s="1" t="s">
        <v>1893</v>
      </c>
      <c r="B478" t="str">
        <f>VLOOKUP(A478,'Customer Names'!$A$1:$B$2336,2,FALSE)</f>
        <v>Tieri</v>
      </c>
      <c r="C478" s="11">
        <f>VLOOKUP(A478,'Medical Examinations'!$A$1:$B$2336,2,FALSE)</f>
        <v>33.344999999999999</v>
      </c>
      <c r="D478" s="11">
        <f>VLOOKUP(A478,'Medical Examinations'!$A$1:$C$2336,3,FALSE)</f>
        <v>11.32</v>
      </c>
      <c r="E478" s="11" t="str">
        <f>VLOOKUP(A478,'Medical Examinations'!$A$1:$J$2336,4,FALSE)</f>
        <v>Yes</v>
      </c>
      <c r="F478" s="11" t="str">
        <f>VLOOKUP(A478,'Medical Examinations'!$A$1:$J$2336,5,FALSE)</f>
        <v>No</v>
      </c>
      <c r="G478" s="11" t="str">
        <f>VLOOKUP(A478,'Medical Examinations'!$A$1:$J$2336,6,FALSE)</f>
        <v>No</v>
      </c>
      <c r="H478" s="11">
        <f>VLOOKUP(A478,'Medical Examinations'!$A$1:$J$2336,7,FALSE)</f>
        <v>1</v>
      </c>
      <c r="I478" s="11" t="str">
        <f>VLOOKUP(A478,'Medical Examinations'!$A$1:$J$2336,8,FALSE)</f>
        <v>No</v>
      </c>
      <c r="J478" s="11" t="str">
        <f>VLOOKUP(A478,'Medical Examinations'!$A$1:$J$2336,9,FALSE)</f>
        <v>OBESITY</v>
      </c>
      <c r="K478" s="11" t="str">
        <f>VLOOKUP(A478,'Medical Examinations'!$A$1:$J$2336,10,FALSE)</f>
        <v>DIABETES</v>
      </c>
      <c r="L478" t="str">
        <f>VLOOKUP(A478,'Hospitalisation Details'!$A$2:$M$2344,4,FALSE)</f>
        <v>8-12-1975</v>
      </c>
      <c r="M478">
        <f>VLOOKUP(A478,'Hospitalisation Details'!$A$2:$M$2344,10,FALSE)</f>
        <v>20878.78</v>
      </c>
      <c r="N478" t="str">
        <f>VLOOKUP(A478,'Hospitalisation Details'!$A$2:$M$2344,11,FALSE)</f>
        <v>tier - 2</v>
      </c>
      <c r="O478" t="str">
        <f>VLOOKUP(A478,'Hospitalisation Details'!$A$2:$M$2344,12,FALSE)</f>
        <v>tier - 1</v>
      </c>
      <c r="P478" t="str">
        <f>VLOOKUP(A478,'Hospitalisation Details'!$A$2:$M$2344,13,FALSE)</f>
        <v>R1024</v>
      </c>
      <c r="Q478" s="11">
        <f>VLOOKUP(A478,'Hospitalisation Details'!$A$2:$M$2344,8,FALSE)</f>
        <v>47</v>
      </c>
    </row>
    <row r="479" spans="1:17" ht="15.75" x14ac:dyDescent="0.25">
      <c r="A479" s="1" t="s">
        <v>1892</v>
      </c>
      <c r="B479" t="str">
        <f>VLOOKUP(A479,'Customer Names'!$A$1:$B$2336,2,FALSE)</f>
        <v>Whitney</v>
      </c>
      <c r="C479" s="11">
        <f>VLOOKUP(A479,'Medical Examinations'!$A$1:$B$2336,2,FALSE)</f>
        <v>33</v>
      </c>
      <c r="D479" s="11">
        <f>VLOOKUP(A479,'Medical Examinations'!$A$1:$C$2336,3,FALSE)</f>
        <v>9.51</v>
      </c>
      <c r="E479" s="11" t="str">
        <f>VLOOKUP(A479,'Medical Examinations'!$A$1:$J$2336,4,FALSE)</f>
        <v>Yes</v>
      </c>
      <c r="F479" s="11" t="str">
        <f>VLOOKUP(A479,'Medical Examinations'!$A$1:$J$2336,5,FALSE)</f>
        <v>No</v>
      </c>
      <c r="G479" s="11" t="str">
        <f>VLOOKUP(A479,'Medical Examinations'!$A$1:$J$2336,6,FALSE)</f>
        <v>No</v>
      </c>
      <c r="H479" s="11">
        <f>VLOOKUP(A479,'Medical Examinations'!$A$1:$J$2336,7,FALSE)</f>
        <v>0</v>
      </c>
      <c r="I479" s="11" t="str">
        <f>VLOOKUP(A479,'Medical Examinations'!$A$1:$J$2336,8,FALSE)</f>
        <v>No</v>
      </c>
      <c r="J479" s="11" t="str">
        <f>VLOOKUP(A479,'Medical Examinations'!$A$1:$J$2336,9,FALSE)</f>
        <v>OBESITY</v>
      </c>
      <c r="K479" s="11" t="str">
        <f>VLOOKUP(A479,'Medical Examinations'!$A$1:$J$2336,10,FALSE)</f>
        <v>DIABETES</v>
      </c>
      <c r="L479" t="str">
        <f>VLOOKUP(A479,'Hospitalisation Details'!$A$2:$M$2344,4,FALSE)</f>
        <v>8-9-1967</v>
      </c>
      <c r="M479">
        <f>VLOOKUP(A479,'Hospitalisation Details'!$A$2:$M$2344,10,FALSE)</f>
        <v>20781.490000000002</v>
      </c>
      <c r="N479" t="str">
        <f>VLOOKUP(A479,'Hospitalisation Details'!$A$2:$M$2344,11,FALSE)</f>
        <v>tier - 2</v>
      </c>
      <c r="O479" t="str">
        <f>VLOOKUP(A479,'Hospitalisation Details'!$A$2:$M$2344,12,FALSE)</f>
        <v>tier - 3</v>
      </c>
      <c r="P479" t="str">
        <f>VLOOKUP(A479,'Hospitalisation Details'!$A$2:$M$2344,13,FALSE)</f>
        <v>R1013</v>
      </c>
      <c r="Q479" s="11">
        <f>VLOOKUP(A479,'Hospitalisation Details'!$A$2:$M$2344,8,FALSE)</f>
        <v>55</v>
      </c>
    </row>
    <row r="480" spans="1:17" ht="15.75" x14ac:dyDescent="0.25">
      <c r="A480" s="1" t="s">
        <v>1891</v>
      </c>
      <c r="B480" t="str">
        <f>VLOOKUP(A480,'Customer Names'!$A$1:$B$2336,2,FALSE)</f>
        <v>Wandzilak</v>
      </c>
      <c r="C480" s="11">
        <f>VLOOKUP(A480,'Medical Examinations'!$A$1:$B$2336,2,FALSE)</f>
        <v>28.024999999999999</v>
      </c>
      <c r="D480" s="11">
        <f>VLOOKUP(A480,'Medical Examinations'!$A$1:$C$2336,3,FALSE)</f>
        <v>7.67</v>
      </c>
      <c r="E480" s="11" t="str">
        <f>VLOOKUP(A480,'Medical Examinations'!$A$1:$J$2336,4,FALSE)</f>
        <v>Yes</v>
      </c>
      <c r="F480" s="11" t="str">
        <f>VLOOKUP(A480,'Medical Examinations'!$A$1:$J$2336,5,FALSE)</f>
        <v>No</v>
      </c>
      <c r="G480" s="11" t="str">
        <f>VLOOKUP(A480,'Medical Examinations'!$A$1:$J$2336,6,FALSE)</f>
        <v>No</v>
      </c>
      <c r="H480" s="11">
        <f>VLOOKUP(A480,'Medical Examinations'!$A$1:$J$2336,7,FALSE)</f>
        <v>1</v>
      </c>
      <c r="I480" s="11" t="str">
        <f>VLOOKUP(A480,'Medical Examinations'!$A$1:$J$2336,8,FALSE)</f>
        <v>Yes</v>
      </c>
      <c r="J480" s="11" t="str">
        <f>VLOOKUP(A480,'Medical Examinations'!$A$1:$J$2336,9,FALSE)</f>
        <v>OVERWEIGHT</v>
      </c>
      <c r="K480" s="11" t="str">
        <f>VLOOKUP(A480,'Medical Examinations'!$A$1:$J$2336,10,FALSE)</f>
        <v>DIABETES</v>
      </c>
      <c r="L480" t="str">
        <f>VLOOKUP(A480,'Hospitalisation Details'!$A$2:$M$2344,4,FALSE)</f>
        <v>4-8-1986</v>
      </c>
      <c r="M480">
        <f>VLOOKUP(A480,'Hospitalisation Details'!$A$2:$M$2344,10,FALSE)</f>
        <v>20773.63</v>
      </c>
      <c r="N480" t="str">
        <f>VLOOKUP(A480,'Hospitalisation Details'!$A$2:$M$2344,11,FALSE)</f>
        <v>tier - 2</v>
      </c>
      <c r="O480" t="str">
        <f>VLOOKUP(A480,'Hospitalisation Details'!$A$2:$M$2344,12,FALSE)</f>
        <v>tier - 3</v>
      </c>
      <c r="P480" t="str">
        <f>VLOOKUP(A480,'Hospitalisation Details'!$A$2:$M$2344,13,FALSE)</f>
        <v>R1017</v>
      </c>
      <c r="Q480" s="11">
        <f>VLOOKUP(A480,'Hospitalisation Details'!$A$2:$M$2344,8,FALSE)</f>
        <v>36</v>
      </c>
    </row>
    <row r="481" spans="1:17" ht="15.75" x14ac:dyDescent="0.25">
      <c r="A481" s="1" t="s">
        <v>1890</v>
      </c>
      <c r="B481" t="str">
        <f>VLOOKUP(A481,'Customer Names'!$A$1:$B$2336,2,FALSE)</f>
        <v>Valenzona</v>
      </c>
      <c r="C481" s="11">
        <f>VLOOKUP(A481,'Medical Examinations'!$A$1:$B$2336,2,FALSE)</f>
        <v>28.69</v>
      </c>
      <c r="D481" s="11">
        <f>VLOOKUP(A481,'Medical Examinations'!$A$1:$C$2336,3,FALSE)</f>
        <v>6.23</v>
      </c>
      <c r="E481" s="11" t="str">
        <f>VLOOKUP(A481,'Medical Examinations'!$A$1:$J$2336,4,FALSE)</f>
        <v>No</v>
      </c>
      <c r="F481" s="11" t="str">
        <f>VLOOKUP(A481,'Medical Examinations'!$A$1:$J$2336,5,FALSE)</f>
        <v>No</v>
      </c>
      <c r="G481" s="11" t="str">
        <f>VLOOKUP(A481,'Medical Examinations'!$A$1:$J$2336,6,FALSE)</f>
        <v>No</v>
      </c>
      <c r="H481" s="11">
        <f>VLOOKUP(A481,'Medical Examinations'!$A$1:$J$2336,7,FALSE)</f>
        <v>1</v>
      </c>
      <c r="I481" s="11" t="str">
        <f>VLOOKUP(A481,'Medical Examinations'!$A$1:$J$2336,8,FALSE)</f>
        <v>Yes</v>
      </c>
      <c r="J481" s="11" t="str">
        <f>VLOOKUP(A481,'Medical Examinations'!$A$1:$J$2336,9,FALSE)</f>
        <v>OVERWEIGHT</v>
      </c>
      <c r="K481" s="11" t="str">
        <f>VLOOKUP(A481,'Medical Examinations'!$A$1:$J$2336,10,FALSE)</f>
        <v>PREDIABETES</v>
      </c>
      <c r="L481" t="str">
        <f>VLOOKUP(A481,'Hospitalisation Details'!$A$2:$M$2344,4,FALSE)</f>
        <v>14-9-1992</v>
      </c>
      <c r="M481">
        <f>VLOOKUP(A481,'Hospitalisation Details'!$A$2:$M$2344,10,FALSE)</f>
        <v>20745.990000000002</v>
      </c>
      <c r="N481" t="str">
        <f>VLOOKUP(A481,'Hospitalisation Details'!$A$2:$M$2344,11,FALSE)</f>
        <v>tier - 3</v>
      </c>
      <c r="O481" t="str">
        <f>VLOOKUP(A481,'Hospitalisation Details'!$A$2:$M$2344,12,FALSE)</f>
        <v>tier - 1</v>
      </c>
      <c r="P481" t="str">
        <f>VLOOKUP(A481,'Hospitalisation Details'!$A$2:$M$2344,13,FALSE)</f>
        <v>R1012</v>
      </c>
      <c r="Q481" s="11">
        <f>VLOOKUP(A481,'Hospitalisation Details'!$A$2:$M$2344,8,FALSE)</f>
        <v>30</v>
      </c>
    </row>
    <row r="482" spans="1:17" ht="15.75" x14ac:dyDescent="0.25">
      <c r="A482" s="1" t="s">
        <v>1889</v>
      </c>
      <c r="B482" t="str">
        <f>VLOOKUP(A482,'Customer Names'!$A$1:$B$2336,2,FALSE)</f>
        <v>Young</v>
      </c>
      <c r="C482" s="11">
        <f>VLOOKUP(A482,'Medical Examinations'!$A$1:$B$2336,2,FALSE)</f>
        <v>40.28</v>
      </c>
      <c r="D482" s="11">
        <f>VLOOKUP(A482,'Medical Examinations'!$A$1:$C$2336,3,FALSE)</f>
        <v>8.9</v>
      </c>
      <c r="E482" s="11" t="str">
        <f>VLOOKUP(A482,'Medical Examinations'!$A$1:$J$2336,4,FALSE)</f>
        <v>No</v>
      </c>
      <c r="F482" s="11" t="str">
        <f>VLOOKUP(A482,'Medical Examinations'!$A$1:$J$2336,5,FALSE)</f>
        <v>No</v>
      </c>
      <c r="G482" s="11" t="str">
        <f>VLOOKUP(A482,'Medical Examinations'!$A$1:$J$2336,6,FALSE)</f>
        <v>No</v>
      </c>
      <c r="H482" s="11">
        <f>VLOOKUP(A482,'Medical Examinations'!$A$1:$J$2336,7,FALSE)</f>
        <v>0</v>
      </c>
      <c r="I482" s="11" t="str">
        <f>VLOOKUP(A482,'Medical Examinations'!$A$1:$J$2336,8,FALSE)</f>
        <v>No</v>
      </c>
      <c r="J482" s="11" t="str">
        <f>VLOOKUP(A482,'Medical Examinations'!$A$1:$J$2336,9,FALSE)</f>
        <v>OBESITY</v>
      </c>
      <c r="K482" s="11" t="str">
        <f>VLOOKUP(A482,'Medical Examinations'!$A$1:$J$2336,10,FALSE)</f>
        <v>DIABETES</v>
      </c>
      <c r="L482" t="str">
        <f>VLOOKUP(A482,'Hospitalisation Details'!$A$2:$M$2344,4,FALSE)</f>
        <v>1-8-1965</v>
      </c>
      <c r="M482">
        <f>VLOOKUP(A482,'Hospitalisation Details'!$A$2:$M$2344,10,FALSE)</f>
        <v>20709.02</v>
      </c>
      <c r="N482" t="str">
        <f>VLOOKUP(A482,'Hospitalisation Details'!$A$2:$M$2344,11,FALSE)</f>
        <v>tier - 3</v>
      </c>
      <c r="O482" t="str">
        <f>VLOOKUP(A482,'Hospitalisation Details'!$A$2:$M$2344,12,FALSE)</f>
        <v>tier - 2</v>
      </c>
      <c r="P482" t="str">
        <f>VLOOKUP(A482,'Hospitalisation Details'!$A$2:$M$2344,13,FALSE)</f>
        <v>R1019</v>
      </c>
      <c r="Q482" s="11">
        <f>VLOOKUP(A482,'Hospitalisation Details'!$A$2:$M$2344,8,FALSE)</f>
        <v>57</v>
      </c>
    </row>
    <row r="483" spans="1:17" ht="15.75" x14ac:dyDescent="0.25">
      <c r="A483" s="1" t="s">
        <v>1888</v>
      </c>
      <c r="B483" t="str">
        <f>VLOOKUP(A483,'Customer Names'!$A$1:$B$2336,2,FALSE)</f>
        <v>Richards</v>
      </c>
      <c r="C483" s="11">
        <f>VLOOKUP(A483,'Medical Examinations'!$A$1:$B$2336,2,FALSE)</f>
        <v>37.299999999999997</v>
      </c>
      <c r="D483" s="11">
        <f>VLOOKUP(A483,'Medical Examinations'!$A$1:$C$2336,3,FALSE)</f>
        <v>7.79</v>
      </c>
      <c r="E483" s="11" t="str">
        <f>VLOOKUP(A483,'Medical Examinations'!$A$1:$J$2336,4,FALSE)</f>
        <v>Yes</v>
      </c>
      <c r="F483" s="11" t="str">
        <f>VLOOKUP(A483,'Medical Examinations'!$A$1:$J$2336,5,FALSE)</f>
        <v>No</v>
      </c>
      <c r="G483" s="11" t="str">
        <f>VLOOKUP(A483,'Medical Examinations'!$A$1:$J$2336,6,FALSE)</f>
        <v>No</v>
      </c>
      <c r="H483" s="11">
        <f>VLOOKUP(A483,'Medical Examinations'!$A$1:$J$2336,7,FALSE)</f>
        <v>0</v>
      </c>
      <c r="I483" s="11" t="str">
        <f>VLOOKUP(A483,'Medical Examinations'!$A$1:$J$2336,8,FALSE)</f>
        <v>No</v>
      </c>
      <c r="J483" s="11" t="str">
        <f>VLOOKUP(A483,'Medical Examinations'!$A$1:$J$2336,9,FALSE)</f>
        <v>OBESITY</v>
      </c>
      <c r="K483" s="11" t="str">
        <f>VLOOKUP(A483,'Medical Examinations'!$A$1:$J$2336,10,FALSE)</f>
        <v>DIABETES</v>
      </c>
      <c r="L483" t="str">
        <f>VLOOKUP(A483,'Hospitalisation Details'!$A$2:$M$2344,4,FALSE)</f>
        <v>17-12-1967</v>
      </c>
      <c r="M483">
        <f>VLOOKUP(A483,'Hospitalisation Details'!$A$2:$M$2344,10,FALSE)</f>
        <v>20630.28</v>
      </c>
      <c r="N483" t="str">
        <f>VLOOKUP(A483,'Hospitalisation Details'!$A$2:$M$2344,11,FALSE)</f>
        <v>tier - 2</v>
      </c>
      <c r="O483" t="str">
        <f>VLOOKUP(A483,'Hospitalisation Details'!$A$2:$M$2344,12,FALSE)</f>
        <v>tier - 3</v>
      </c>
      <c r="P483" t="str">
        <f>VLOOKUP(A483,'Hospitalisation Details'!$A$2:$M$2344,13,FALSE)</f>
        <v>R1011</v>
      </c>
      <c r="Q483" s="11">
        <f>VLOOKUP(A483,'Hospitalisation Details'!$A$2:$M$2344,8,FALSE)</f>
        <v>55</v>
      </c>
    </row>
    <row r="484" spans="1:17" ht="15.75" x14ac:dyDescent="0.25">
      <c r="A484" s="1" t="s">
        <v>1887</v>
      </c>
      <c r="B484" t="str">
        <f>VLOOKUP(A484,'Customer Names'!$A$1:$B$2336,2,FALSE)</f>
        <v>Alexson</v>
      </c>
      <c r="C484" s="11">
        <f>VLOOKUP(A484,'Medical Examinations'!$A$1:$B$2336,2,FALSE)</f>
        <v>54.47</v>
      </c>
      <c r="D484" s="11">
        <f>VLOOKUP(A484,'Medical Examinations'!$A$1:$C$2336,3,FALSE)</f>
        <v>4.49</v>
      </c>
      <c r="E484" s="11" t="str">
        <f>VLOOKUP(A484,'Medical Examinations'!$A$1:$J$2336,4,FALSE)</f>
        <v>Yes</v>
      </c>
      <c r="F484" s="11" t="str">
        <f>VLOOKUP(A484,'Medical Examinations'!$A$1:$J$2336,5,FALSE)</f>
        <v>No</v>
      </c>
      <c r="G484" s="11" t="str">
        <f>VLOOKUP(A484,'Medical Examinations'!$A$1:$J$2336,6,FALSE)</f>
        <v>No</v>
      </c>
      <c r="H484" s="11">
        <f>VLOOKUP(A484,'Medical Examinations'!$A$1:$J$2336,7,FALSE)</f>
        <v>2</v>
      </c>
      <c r="I484" s="11" t="str">
        <f>VLOOKUP(A484,'Medical Examinations'!$A$1:$J$2336,8,FALSE)</f>
        <v>No</v>
      </c>
      <c r="J484" s="11" t="str">
        <f>VLOOKUP(A484,'Medical Examinations'!$A$1:$J$2336,9,FALSE)</f>
        <v>OBESITY</v>
      </c>
      <c r="K484" s="11" t="str">
        <f>VLOOKUP(A484,'Medical Examinations'!$A$1:$J$2336,10,FALSE)</f>
        <v>NORMAL</v>
      </c>
      <c r="L484" t="str">
        <f>VLOOKUP(A484,'Hospitalisation Details'!$A$2:$M$2344,4,FALSE)</f>
        <v>9-7-1966</v>
      </c>
      <c r="M484">
        <f>VLOOKUP(A484,'Hospitalisation Details'!$A$2:$M$2344,10,FALSE)</f>
        <v>20568.32</v>
      </c>
      <c r="N484" t="str">
        <f>VLOOKUP(A484,'Hospitalisation Details'!$A$2:$M$2344,11,FALSE)</f>
        <v>tier - 3</v>
      </c>
      <c r="O484" t="str">
        <f>VLOOKUP(A484,'Hospitalisation Details'!$A$2:$M$2344,12,FALSE)</f>
        <v>tier - 2</v>
      </c>
      <c r="P484" t="str">
        <f>VLOOKUP(A484,'Hospitalisation Details'!$A$2:$M$2344,13,FALSE)</f>
        <v>R1012</v>
      </c>
      <c r="Q484" s="11">
        <f>VLOOKUP(A484,'Hospitalisation Details'!$A$2:$M$2344,8,FALSE)</f>
        <v>56</v>
      </c>
    </row>
    <row r="485" spans="1:17" ht="15.75" x14ac:dyDescent="0.25">
      <c r="A485" s="1" t="s">
        <v>1886</v>
      </c>
      <c r="B485" t="str">
        <f>VLOOKUP(A485,'Customer Names'!$A$1:$B$2336,2,FALSE)</f>
        <v>Wright</v>
      </c>
      <c r="C485" s="11">
        <f>VLOOKUP(A485,'Medical Examinations'!$A$1:$B$2336,2,FALSE)</f>
        <v>38.06</v>
      </c>
      <c r="D485" s="11">
        <f>VLOOKUP(A485,'Medical Examinations'!$A$1:$C$2336,3,FALSE)</f>
        <v>5.24</v>
      </c>
      <c r="E485" s="11" t="str">
        <f>VLOOKUP(A485,'Medical Examinations'!$A$1:$J$2336,4,FALSE)</f>
        <v>Yes</v>
      </c>
      <c r="F485" s="11" t="str">
        <f>VLOOKUP(A485,'Medical Examinations'!$A$1:$J$2336,5,FALSE)</f>
        <v>No</v>
      </c>
      <c r="G485" s="11" t="str">
        <f>VLOOKUP(A485,'Medical Examinations'!$A$1:$J$2336,6,FALSE)</f>
        <v>Yes</v>
      </c>
      <c r="H485" s="11">
        <f>VLOOKUP(A485,'Medical Examinations'!$A$1:$J$2336,7,FALSE)</f>
        <v>1</v>
      </c>
      <c r="I485" s="11" t="str">
        <f>VLOOKUP(A485,'Medical Examinations'!$A$1:$J$2336,8,FALSE)</f>
        <v>No</v>
      </c>
      <c r="J485" s="11" t="str">
        <f>VLOOKUP(A485,'Medical Examinations'!$A$1:$J$2336,9,FALSE)</f>
        <v>OBESITY</v>
      </c>
      <c r="K485" s="11" t="str">
        <f>VLOOKUP(A485,'Medical Examinations'!$A$1:$J$2336,10,FALSE)</f>
        <v>NORMAL</v>
      </c>
      <c r="L485" t="str">
        <f>VLOOKUP(A485,'Hospitalisation Details'!$A$2:$M$2344,4,FALSE)</f>
        <v>13-10-1969</v>
      </c>
      <c r="M485">
        <f>VLOOKUP(A485,'Hospitalisation Details'!$A$2:$M$2344,10,FALSE)</f>
        <v>20463</v>
      </c>
      <c r="N485" t="str">
        <f>VLOOKUP(A485,'Hospitalisation Details'!$A$2:$M$2344,11,FALSE)</f>
        <v>tier - 2</v>
      </c>
      <c r="O485" t="str">
        <f>VLOOKUP(A485,'Hospitalisation Details'!$A$2:$M$2344,12,FALSE)</f>
        <v>tier - 2</v>
      </c>
      <c r="P485" t="str">
        <f>VLOOKUP(A485,'Hospitalisation Details'!$A$2:$M$2344,13,FALSE)</f>
        <v>R1013</v>
      </c>
      <c r="Q485" s="11">
        <f>VLOOKUP(A485,'Hospitalisation Details'!$A$2:$M$2344,8,FALSE)</f>
        <v>53</v>
      </c>
    </row>
    <row r="486" spans="1:17" ht="15.75" x14ac:dyDescent="0.25">
      <c r="A486" s="1" t="s">
        <v>1885</v>
      </c>
      <c r="B486" t="str">
        <f>VLOOKUP(A486,'Customer Names'!$A$1:$B$2336,2,FALSE)</f>
        <v>McKenna</v>
      </c>
      <c r="C486" s="11">
        <f>VLOOKUP(A486,'Medical Examinations'!$A$1:$B$2336,2,FALSE)</f>
        <v>51.47</v>
      </c>
      <c r="D486" s="11">
        <f>VLOOKUP(A486,'Medical Examinations'!$A$1:$C$2336,3,FALSE)</f>
        <v>9.6</v>
      </c>
      <c r="E486" s="11" t="str">
        <f>VLOOKUP(A486,'Medical Examinations'!$A$1:$J$2336,4,FALSE)</f>
        <v>No</v>
      </c>
      <c r="F486" s="11" t="str">
        <f>VLOOKUP(A486,'Medical Examinations'!$A$1:$J$2336,5,FALSE)</f>
        <v>No</v>
      </c>
      <c r="G486" s="11" t="str">
        <f>VLOOKUP(A486,'Medical Examinations'!$A$1:$J$2336,6,FALSE)</f>
        <v>No</v>
      </c>
      <c r="H486" s="11">
        <f>VLOOKUP(A486,'Medical Examinations'!$A$1:$J$2336,7,FALSE)</f>
        <v>0</v>
      </c>
      <c r="I486" s="11" t="str">
        <f>VLOOKUP(A486,'Medical Examinations'!$A$1:$J$2336,8,FALSE)</f>
        <v>No</v>
      </c>
      <c r="J486" s="11" t="str">
        <f>VLOOKUP(A486,'Medical Examinations'!$A$1:$J$2336,9,FALSE)</f>
        <v>OBESITY</v>
      </c>
      <c r="K486" s="11" t="str">
        <f>VLOOKUP(A486,'Medical Examinations'!$A$1:$J$2336,10,FALSE)</f>
        <v>DIABETES</v>
      </c>
      <c r="L486" t="str">
        <f>VLOOKUP(A486,'Hospitalisation Details'!$A$2:$M$2344,4,FALSE)</f>
        <v>18-10-1962</v>
      </c>
      <c r="M486">
        <f>VLOOKUP(A486,'Hospitalisation Details'!$A$2:$M$2344,10,FALSE)</f>
        <v>20446.849999999999</v>
      </c>
      <c r="N486" t="str">
        <f>VLOOKUP(A486,'Hospitalisation Details'!$A$2:$M$2344,11,FALSE)</f>
        <v>tier - 2</v>
      </c>
      <c r="O486" t="str">
        <f>VLOOKUP(A486,'Hospitalisation Details'!$A$2:$M$2344,12,FALSE)</f>
        <v>tier - 1</v>
      </c>
      <c r="P486" t="str">
        <f>VLOOKUP(A486,'Hospitalisation Details'!$A$2:$M$2344,13,FALSE)</f>
        <v>R1012</v>
      </c>
      <c r="Q486" s="11">
        <f>VLOOKUP(A486,'Hospitalisation Details'!$A$2:$M$2344,8,FALSE)</f>
        <v>60</v>
      </c>
    </row>
    <row r="487" spans="1:17" ht="15.75" x14ac:dyDescent="0.25">
      <c r="A487" s="1" t="s">
        <v>1884</v>
      </c>
      <c r="B487" t="str">
        <f>VLOOKUP(A487,'Customer Names'!$A$1:$B$2336,2,FALSE)</f>
        <v>Sallade</v>
      </c>
      <c r="C487" s="11">
        <f>VLOOKUP(A487,'Medical Examinations'!$A$1:$B$2336,2,FALSE)</f>
        <v>29.8</v>
      </c>
      <c r="D487" s="11">
        <f>VLOOKUP(A487,'Medical Examinations'!$A$1:$C$2336,3,FALSE)</f>
        <v>5.78</v>
      </c>
      <c r="E487" s="11" t="str">
        <f>VLOOKUP(A487,'Medical Examinations'!$A$1:$J$2336,4,FALSE)</f>
        <v>Yes</v>
      </c>
      <c r="F487" s="11" t="str">
        <f>VLOOKUP(A487,'Medical Examinations'!$A$1:$J$2336,5,FALSE)</f>
        <v>No</v>
      </c>
      <c r="G487" s="11" t="str">
        <f>VLOOKUP(A487,'Medical Examinations'!$A$1:$J$2336,6,FALSE)</f>
        <v>No</v>
      </c>
      <c r="H487" s="11">
        <f>VLOOKUP(A487,'Medical Examinations'!$A$1:$J$2336,7,FALSE)</f>
        <v>0</v>
      </c>
      <c r="I487" s="11" t="str">
        <f>VLOOKUP(A487,'Medical Examinations'!$A$1:$J$2336,8,FALSE)</f>
        <v>No</v>
      </c>
      <c r="J487" s="11" t="str">
        <f>VLOOKUP(A487,'Medical Examinations'!$A$1:$J$2336,9,FALSE)</f>
        <v>OVERWEIGHT</v>
      </c>
      <c r="K487" s="11" t="str">
        <f>VLOOKUP(A487,'Medical Examinations'!$A$1:$J$2336,10,FALSE)</f>
        <v>PREDIABETES</v>
      </c>
      <c r="L487" t="str">
        <f>VLOOKUP(A487,'Hospitalisation Details'!$A$2:$M$2344,4,FALSE)</f>
        <v>12-7-1985</v>
      </c>
      <c r="M487">
        <f>VLOOKUP(A487,'Hospitalisation Details'!$A$2:$M$2344,10,FALSE)</f>
        <v>20420.599999999999</v>
      </c>
      <c r="N487" t="str">
        <f>VLOOKUP(A487,'Hospitalisation Details'!$A$2:$M$2344,11,FALSE)</f>
        <v>tier - 3</v>
      </c>
      <c r="O487" t="str">
        <f>VLOOKUP(A487,'Hospitalisation Details'!$A$2:$M$2344,12,FALSE)</f>
        <v>tier - 2</v>
      </c>
      <c r="P487" t="str">
        <f>VLOOKUP(A487,'Hospitalisation Details'!$A$2:$M$2344,13,FALSE)</f>
        <v>R1011</v>
      </c>
      <c r="Q487" s="11">
        <f>VLOOKUP(A487,'Hospitalisation Details'!$A$2:$M$2344,8,FALSE)</f>
        <v>37</v>
      </c>
    </row>
    <row r="488" spans="1:17" ht="15.75" x14ac:dyDescent="0.25">
      <c r="A488" s="1" t="s">
        <v>1883</v>
      </c>
      <c r="B488" t="str">
        <f>VLOOKUP(A488,'Customer Names'!$A$1:$B$2336,2,FALSE)</f>
        <v>Argall</v>
      </c>
      <c r="C488" s="11">
        <f>VLOOKUP(A488,'Medical Examinations'!$A$1:$B$2336,2,FALSE)</f>
        <v>49.77</v>
      </c>
      <c r="D488" s="11">
        <f>VLOOKUP(A488,'Medical Examinations'!$A$1:$C$2336,3,FALSE)</f>
        <v>7.02</v>
      </c>
      <c r="E488" s="11" t="str">
        <f>VLOOKUP(A488,'Medical Examinations'!$A$1:$J$2336,4,FALSE)</f>
        <v>No</v>
      </c>
      <c r="F488" s="11" t="str">
        <f>VLOOKUP(A488,'Medical Examinations'!$A$1:$J$2336,5,FALSE)</f>
        <v>No</v>
      </c>
      <c r="G488" s="11" t="str">
        <f>VLOOKUP(A488,'Medical Examinations'!$A$1:$J$2336,6,FALSE)</f>
        <v>No</v>
      </c>
      <c r="H488" s="11">
        <f>VLOOKUP(A488,'Medical Examinations'!$A$1:$J$2336,7,FALSE)</f>
        <v>0</v>
      </c>
      <c r="I488" s="11" t="str">
        <f>VLOOKUP(A488,'Medical Examinations'!$A$1:$J$2336,8,FALSE)</f>
        <v>No</v>
      </c>
      <c r="J488" s="11" t="str">
        <f>VLOOKUP(A488,'Medical Examinations'!$A$1:$J$2336,9,FALSE)</f>
        <v>OBESITY</v>
      </c>
      <c r="K488" s="11" t="str">
        <f>VLOOKUP(A488,'Medical Examinations'!$A$1:$J$2336,10,FALSE)</f>
        <v>DIABETES</v>
      </c>
      <c r="L488" t="str">
        <f>VLOOKUP(A488,'Hospitalisation Details'!$A$2:$M$2344,4,FALSE)</f>
        <v>2-7-1962</v>
      </c>
      <c r="M488">
        <f>VLOOKUP(A488,'Hospitalisation Details'!$A$2:$M$2344,10,FALSE)</f>
        <v>20354.5</v>
      </c>
      <c r="N488" t="str">
        <f>VLOOKUP(A488,'Hospitalisation Details'!$A$2:$M$2344,11,FALSE)</f>
        <v>tier - 3</v>
      </c>
      <c r="O488" t="str">
        <f>VLOOKUP(A488,'Hospitalisation Details'!$A$2:$M$2344,12,FALSE)</f>
        <v>tier - 2</v>
      </c>
      <c r="P488" t="str">
        <f>VLOOKUP(A488,'Hospitalisation Details'!$A$2:$M$2344,13,FALSE)</f>
        <v>R1026</v>
      </c>
      <c r="Q488" s="11">
        <f>VLOOKUP(A488,'Hospitalisation Details'!$A$2:$M$2344,8,FALSE)</f>
        <v>60</v>
      </c>
    </row>
    <row r="489" spans="1:17" ht="15.75" x14ac:dyDescent="0.25">
      <c r="A489" s="1" t="s">
        <v>1882</v>
      </c>
      <c r="B489" t="str">
        <f>VLOOKUP(A489,'Customer Names'!$A$1:$B$2336,2,FALSE)</f>
        <v>Patchell</v>
      </c>
      <c r="C489" s="11">
        <f>VLOOKUP(A489,'Medical Examinations'!$A$1:$B$2336,2,FALSE)</f>
        <v>25.555</v>
      </c>
      <c r="D489" s="11">
        <f>VLOOKUP(A489,'Medical Examinations'!$A$1:$C$2336,3,FALSE)</f>
        <v>4.09</v>
      </c>
      <c r="E489" s="11" t="str">
        <f>VLOOKUP(A489,'Medical Examinations'!$A$1:$J$2336,4,FALSE)</f>
        <v>Yes</v>
      </c>
      <c r="F489" s="11" t="str">
        <f>VLOOKUP(A489,'Medical Examinations'!$A$1:$J$2336,5,FALSE)</f>
        <v>No</v>
      </c>
      <c r="G489" s="11" t="str">
        <f>VLOOKUP(A489,'Medical Examinations'!$A$1:$J$2336,6,FALSE)</f>
        <v>No</v>
      </c>
      <c r="H489" s="11">
        <f>VLOOKUP(A489,'Medical Examinations'!$A$1:$J$2336,7,FALSE)</f>
        <v>0</v>
      </c>
      <c r="I489" s="11" t="str">
        <f>VLOOKUP(A489,'Medical Examinations'!$A$1:$J$2336,8,FALSE)</f>
        <v>Yes</v>
      </c>
      <c r="J489" s="11" t="str">
        <f>VLOOKUP(A489,'Medical Examinations'!$A$1:$J$2336,9,FALSE)</f>
        <v>OVERWEIGHT</v>
      </c>
      <c r="K489" s="11" t="str">
        <f>VLOOKUP(A489,'Medical Examinations'!$A$1:$J$2336,10,FALSE)</f>
        <v>NORMAL</v>
      </c>
      <c r="L489" t="str">
        <f>VLOOKUP(A489,'Hospitalisation Details'!$A$2:$M$2344,4,FALSE)</f>
        <v>17-9-1985</v>
      </c>
      <c r="M489">
        <f>VLOOKUP(A489,'Hospitalisation Details'!$A$2:$M$2344,10,FALSE)</f>
        <v>20296.86</v>
      </c>
      <c r="N489" t="str">
        <f>VLOOKUP(A489,'Hospitalisation Details'!$A$2:$M$2344,11,FALSE)</f>
        <v>tier - 3</v>
      </c>
      <c r="O489" t="str">
        <f>VLOOKUP(A489,'Hospitalisation Details'!$A$2:$M$2344,12,FALSE)</f>
        <v>tier - 1</v>
      </c>
      <c r="P489" t="str">
        <f>VLOOKUP(A489,'Hospitalisation Details'!$A$2:$M$2344,13,FALSE)</f>
        <v>R1024</v>
      </c>
      <c r="Q489" s="11">
        <f>VLOOKUP(A489,'Hospitalisation Details'!$A$2:$M$2344,8,FALSE)</f>
        <v>37</v>
      </c>
    </row>
    <row r="490" spans="1:17" ht="15.75" x14ac:dyDescent="0.25">
      <c r="A490" s="1" t="s">
        <v>1881</v>
      </c>
      <c r="B490" t="str">
        <f>VLOOKUP(A490,'Customer Names'!$A$1:$B$2336,2,FALSE)</f>
        <v>Catoggio</v>
      </c>
      <c r="C490" s="11">
        <f>VLOOKUP(A490,'Medical Examinations'!$A$1:$B$2336,2,FALSE)</f>
        <v>29.64</v>
      </c>
      <c r="D490" s="11">
        <f>VLOOKUP(A490,'Medical Examinations'!$A$1:$C$2336,3,FALSE)</f>
        <v>4.93</v>
      </c>
      <c r="E490" s="11" t="str">
        <f>VLOOKUP(A490,'Medical Examinations'!$A$1:$J$2336,4,FALSE)</f>
        <v>No</v>
      </c>
      <c r="F490" s="11" t="str">
        <f>VLOOKUP(A490,'Medical Examinations'!$A$1:$J$2336,5,FALSE)</f>
        <v>No</v>
      </c>
      <c r="G490" s="11" t="str">
        <f>VLOOKUP(A490,'Medical Examinations'!$A$1:$J$2336,6,FALSE)</f>
        <v>Yes</v>
      </c>
      <c r="H490" s="11">
        <f>VLOOKUP(A490,'Medical Examinations'!$A$1:$J$2336,7,FALSE)</f>
        <v>1</v>
      </c>
      <c r="I490" s="11" t="str">
        <f>VLOOKUP(A490,'Medical Examinations'!$A$1:$J$2336,8,FALSE)</f>
        <v>No</v>
      </c>
      <c r="J490" s="11" t="str">
        <f>VLOOKUP(A490,'Medical Examinations'!$A$1:$J$2336,9,FALSE)</f>
        <v>OVERWEIGHT</v>
      </c>
      <c r="K490" s="11" t="str">
        <f>VLOOKUP(A490,'Medical Examinations'!$A$1:$J$2336,10,FALSE)</f>
        <v>NORMAL</v>
      </c>
      <c r="L490" t="str">
        <f>VLOOKUP(A490,'Hospitalisation Details'!$A$2:$M$2344,4,FALSE)</f>
        <v>7-9-1993</v>
      </c>
      <c r="M490">
        <f>VLOOKUP(A490,'Hospitalisation Details'!$A$2:$M$2344,10,FALSE)</f>
        <v>20277.810000000001</v>
      </c>
      <c r="N490" t="str">
        <f>VLOOKUP(A490,'Hospitalisation Details'!$A$2:$M$2344,11,FALSE)</f>
        <v>tier - 3</v>
      </c>
      <c r="O490" t="str">
        <f>VLOOKUP(A490,'Hospitalisation Details'!$A$2:$M$2344,12,FALSE)</f>
        <v>tier - 3</v>
      </c>
      <c r="P490" t="str">
        <f>VLOOKUP(A490,'Hospitalisation Details'!$A$2:$M$2344,13,FALSE)</f>
        <v>R1016</v>
      </c>
      <c r="Q490" s="11">
        <f>VLOOKUP(A490,'Hospitalisation Details'!$A$2:$M$2344,8,FALSE)</f>
        <v>29</v>
      </c>
    </row>
    <row r="491" spans="1:17" ht="15.75" x14ac:dyDescent="0.25">
      <c r="A491" s="1" t="s">
        <v>1880</v>
      </c>
      <c r="B491" t="str">
        <f>VLOOKUP(A491,'Customer Names'!$A$1:$B$2336,2,FALSE)</f>
        <v>Adams</v>
      </c>
      <c r="C491" s="11">
        <f>VLOOKUP(A491,'Medical Examinations'!$A$1:$B$2336,2,FALSE)</f>
        <v>53.93</v>
      </c>
      <c r="D491" s="11">
        <f>VLOOKUP(A491,'Medical Examinations'!$A$1:$C$2336,3,FALSE)</f>
        <v>5.34</v>
      </c>
      <c r="E491" s="11" t="str">
        <f>VLOOKUP(A491,'Medical Examinations'!$A$1:$J$2336,4,FALSE)</f>
        <v>Yes</v>
      </c>
      <c r="F491" s="11" t="str">
        <f>VLOOKUP(A491,'Medical Examinations'!$A$1:$J$2336,5,FALSE)</f>
        <v>No</v>
      </c>
      <c r="G491" s="11" t="str">
        <f>VLOOKUP(A491,'Medical Examinations'!$A$1:$J$2336,6,FALSE)</f>
        <v>No</v>
      </c>
      <c r="H491" s="11">
        <f>VLOOKUP(A491,'Medical Examinations'!$A$1:$J$2336,7,FALSE)</f>
        <v>2</v>
      </c>
      <c r="I491" s="11" t="str">
        <f>VLOOKUP(A491,'Medical Examinations'!$A$1:$J$2336,8,FALSE)</f>
        <v>No</v>
      </c>
      <c r="J491" s="11" t="str">
        <f>VLOOKUP(A491,'Medical Examinations'!$A$1:$J$2336,9,FALSE)</f>
        <v>OBESITY</v>
      </c>
      <c r="K491" s="11" t="str">
        <f>VLOOKUP(A491,'Medical Examinations'!$A$1:$J$2336,10,FALSE)</f>
        <v>NORMAL</v>
      </c>
      <c r="L491" t="str">
        <f>VLOOKUP(A491,'Hospitalisation Details'!$A$2:$M$2344,4,FALSE)</f>
        <v>22-8-1966</v>
      </c>
      <c r="M491">
        <f>VLOOKUP(A491,'Hospitalisation Details'!$A$2:$M$2344,10,FALSE)</f>
        <v>20253.84</v>
      </c>
      <c r="N491" t="str">
        <f>VLOOKUP(A491,'Hospitalisation Details'!$A$2:$M$2344,11,FALSE)</f>
        <v>tier - 2</v>
      </c>
      <c r="O491" t="str">
        <f>VLOOKUP(A491,'Hospitalisation Details'!$A$2:$M$2344,12,FALSE)</f>
        <v>tier - 3</v>
      </c>
      <c r="P491" t="str">
        <f>VLOOKUP(A491,'Hospitalisation Details'!$A$2:$M$2344,13,FALSE)</f>
        <v>R1012</v>
      </c>
      <c r="Q491" s="11">
        <f>VLOOKUP(A491,'Hospitalisation Details'!$A$2:$M$2344,8,FALSE)</f>
        <v>56</v>
      </c>
    </row>
    <row r="492" spans="1:17" ht="15.75" x14ac:dyDescent="0.25">
      <c r="A492" s="1" t="s">
        <v>1879</v>
      </c>
      <c r="B492" t="str">
        <f>VLOOKUP(A492,'Customer Names'!$A$1:$B$2336,2,FALSE)</f>
        <v>Windt</v>
      </c>
      <c r="C492" s="11">
        <f>VLOOKUP(A492,'Medical Examinations'!$A$1:$B$2336,2,FALSE)</f>
        <v>28.024999999999999</v>
      </c>
      <c r="D492" s="11">
        <f>VLOOKUP(A492,'Medical Examinations'!$A$1:$C$2336,3,FALSE)</f>
        <v>5.65</v>
      </c>
      <c r="E492" s="11" t="str">
        <f>VLOOKUP(A492,'Medical Examinations'!$A$1:$J$2336,4,FALSE)</f>
        <v>No</v>
      </c>
      <c r="F492" s="11" t="str">
        <f>VLOOKUP(A492,'Medical Examinations'!$A$1:$J$2336,5,FALSE)</f>
        <v>No</v>
      </c>
      <c r="G492" s="11" t="str">
        <f>VLOOKUP(A492,'Medical Examinations'!$A$1:$J$2336,6,FALSE)</f>
        <v>No</v>
      </c>
      <c r="H492" s="11">
        <f>VLOOKUP(A492,'Medical Examinations'!$A$1:$J$2336,7,FALSE)</f>
        <v>1</v>
      </c>
      <c r="I492" s="11" t="str">
        <f>VLOOKUP(A492,'Medical Examinations'!$A$1:$J$2336,8,FALSE)</f>
        <v>Yes</v>
      </c>
      <c r="J492" s="11" t="str">
        <f>VLOOKUP(A492,'Medical Examinations'!$A$1:$J$2336,9,FALSE)</f>
        <v>OVERWEIGHT</v>
      </c>
      <c r="K492" s="11" t="str">
        <f>VLOOKUP(A492,'Medical Examinations'!$A$1:$J$2336,10,FALSE)</f>
        <v>NORMAL</v>
      </c>
      <c r="L492" t="str">
        <f>VLOOKUP(A492,'Hospitalisation Details'!$A$2:$M$2344,4,FALSE)</f>
        <v>17-10-1987</v>
      </c>
      <c r="M492">
        <f>VLOOKUP(A492,'Hospitalisation Details'!$A$2:$M$2344,10,FALSE)</f>
        <v>20234.849999999999</v>
      </c>
      <c r="N492" t="str">
        <f>VLOOKUP(A492,'Hospitalisation Details'!$A$2:$M$2344,11,FALSE)</f>
        <v>tier - 2</v>
      </c>
      <c r="O492" t="str">
        <f>VLOOKUP(A492,'Hospitalisation Details'!$A$2:$M$2344,12,FALSE)</f>
        <v>tier - 3</v>
      </c>
      <c r="P492" t="str">
        <f>VLOOKUP(A492,'Hospitalisation Details'!$A$2:$M$2344,13,FALSE)</f>
        <v>R1012</v>
      </c>
      <c r="Q492" s="11">
        <f>VLOOKUP(A492,'Hospitalisation Details'!$A$2:$M$2344,8,FALSE)</f>
        <v>35</v>
      </c>
    </row>
    <row r="493" spans="1:17" ht="15.75" x14ac:dyDescent="0.25">
      <c r="A493" s="1" t="s">
        <v>1878</v>
      </c>
      <c r="B493" t="str">
        <f>VLOOKUP(A493,'Customer Names'!$A$1:$B$2336,2,FALSE)</f>
        <v>Ryan</v>
      </c>
      <c r="C493" s="11">
        <f>VLOOKUP(A493,'Medical Examinations'!$A$1:$B$2336,2,FALSE)</f>
        <v>27.5</v>
      </c>
      <c r="D493" s="11">
        <f>VLOOKUP(A493,'Medical Examinations'!$A$1:$C$2336,3,FALSE)</f>
        <v>4.49</v>
      </c>
      <c r="E493" s="11" t="str">
        <f>VLOOKUP(A493,'Medical Examinations'!$A$1:$J$2336,4,FALSE)</f>
        <v>No</v>
      </c>
      <c r="F493" s="11" t="str">
        <f>VLOOKUP(A493,'Medical Examinations'!$A$1:$J$2336,5,FALSE)</f>
        <v>No</v>
      </c>
      <c r="G493" s="11" t="str">
        <f>VLOOKUP(A493,'Medical Examinations'!$A$1:$J$2336,6,FALSE)</f>
        <v>No</v>
      </c>
      <c r="H493" s="11">
        <f>VLOOKUP(A493,'Medical Examinations'!$A$1:$J$2336,7,FALSE)</f>
        <v>0</v>
      </c>
      <c r="I493" s="11" t="str">
        <f>VLOOKUP(A493,'Medical Examinations'!$A$1:$J$2336,8,FALSE)</f>
        <v>No</v>
      </c>
      <c r="J493" s="11" t="str">
        <f>VLOOKUP(A493,'Medical Examinations'!$A$1:$J$2336,9,FALSE)</f>
        <v>OVERWEIGHT</v>
      </c>
      <c r="K493" s="11" t="str">
        <f>VLOOKUP(A493,'Medical Examinations'!$A$1:$J$2336,10,FALSE)</f>
        <v>NORMAL</v>
      </c>
      <c r="L493" t="str">
        <f>VLOOKUP(A493,'Hospitalisation Details'!$A$2:$M$2344,4,FALSE)</f>
        <v>8-6-1994</v>
      </c>
      <c r="M493">
        <f>VLOOKUP(A493,'Hospitalisation Details'!$A$2:$M$2344,10,FALSE)</f>
        <v>20177.669999999998</v>
      </c>
      <c r="N493" t="str">
        <f>VLOOKUP(A493,'Hospitalisation Details'!$A$2:$M$2344,11,FALSE)</f>
        <v>tier - 2</v>
      </c>
      <c r="O493" t="str">
        <f>VLOOKUP(A493,'Hospitalisation Details'!$A$2:$M$2344,12,FALSE)</f>
        <v>tier - 1</v>
      </c>
      <c r="P493" t="str">
        <f>VLOOKUP(A493,'Hospitalisation Details'!$A$2:$M$2344,13,FALSE)</f>
        <v>R1011</v>
      </c>
      <c r="Q493" s="11">
        <f>VLOOKUP(A493,'Hospitalisation Details'!$A$2:$M$2344,8,FALSE)</f>
        <v>29</v>
      </c>
    </row>
    <row r="494" spans="1:17" ht="15.75" x14ac:dyDescent="0.25">
      <c r="A494" s="1" t="s">
        <v>1877</v>
      </c>
      <c r="B494" t="str">
        <f>VLOOKUP(A494,'Customer Names'!$A$1:$B$2336,2,FALSE)</f>
        <v>Marion</v>
      </c>
      <c r="C494" s="11">
        <f>VLOOKUP(A494,'Medical Examinations'!$A$1:$B$2336,2,FALSE)</f>
        <v>21.8</v>
      </c>
      <c r="D494" s="11">
        <f>VLOOKUP(A494,'Medical Examinations'!$A$1:$C$2336,3,FALSE)</f>
        <v>10.55</v>
      </c>
      <c r="E494" s="11" t="str">
        <f>VLOOKUP(A494,'Medical Examinations'!$A$1:$J$2336,4,FALSE)</f>
        <v>No</v>
      </c>
      <c r="F494" s="11" t="str">
        <f>VLOOKUP(A494,'Medical Examinations'!$A$1:$J$2336,5,FALSE)</f>
        <v>No</v>
      </c>
      <c r="G494" s="11" t="str">
        <f>VLOOKUP(A494,'Medical Examinations'!$A$1:$J$2336,6,FALSE)</f>
        <v>No</v>
      </c>
      <c r="H494" s="11">
        <f>VLOOKUP(A494,'Medical Examinations'!$A$1:$J$2336,7,FALSE)</f>
        <v>0</v>
      </c>
      <c r="I494" s="11" t="str">
        <f>VLOOKUP(A494,'Medical Examinations'!$A$1:$J$2336,8,FALSE)</f>
        <v>Yes</v>
      </c>
      <c r="J494" s="11" t="str">
        <f>VLOOKUP(A494,'Medical Examinations'!$A$1:$J$2336,9,FALSE)</f>
        <v>NORMALWEIGHT</v>
      </c>
      <c r="K494" s="11" t="str">
        <f>VLOOKUP(A494,'Medical Examinations'!$A$1:$J$2336,10,FALSE)</f>
        <v>DIABETES</v>
      </c>
      <c r="L494" t="str">
        <f>VLOOKUP(A494,'Hospitalisation Details'!$A$2:$M$2344,4,FALSE)</f>
        <v>9-7-2002</v>
      </c>
      <c r="M494">
        <f>VLOOKUP(A494,'Hospitalisation Details'!$A$2:$M$2344,10,FALSE)</f>
        <v>20167.34</v>
      </c>
      <c r="N494" t="str">
        <f>VLOOKUP(A494,'Hospitalisation Details'!$A$2:$M$2344,11,FALSE)</f>
        <v>tier - 3</v>
      </c>
      <c r="O494" t="str">
        <f>VLOOKUP(A494,'Hospitalisation Details'!$A$2:$M$2344,12,FALSE)</f>
        <v>tier - 3</v>
      </c>
      <c r="P494" t="str">
        <f>VLOOKUP(A494,'Hospitalisation Details'!$A$2:$M$2344,13,FALSE)</f>
        <v>R1011</v>
      </c>
      <c r="Q494" s="11">
        <f>VLOOKUP(A494,'Hospitalisation Details'!$A$2:$M$2344,8,FALSE)</f>
        <v>20</v>
      </c>
    </row>
    <row r="495" spans="1:17" ht="15.75" x14ac:dyDescent="0.25">
      <c r="A495" s="1" t="s">
        <v>1876</v>
      </c>
      <c r="B495" t="str">
        <f>VLOOKUP(A495,'Customer Names'!$A$1:$B$2336,2,FALSE)</f>
        <v>Raffetto</v>
      </c>
      <c r="C495" s="11">
        <f>VLOOKUP(A495,'Medical Examinations'!$A$1:$B$2336,2,FALSE)</f>
        <v>26.41</v>
      </c>
      <c r="D495" s="11">
        <f>VLOOKUP(A495,'Medical Examinations'!$A$1:$C$2336,3,FALSE)</f>
        <v>4.92</v>
      </c>
      <c r="E495" s="11" t="str">
        <f>VLOOKUP(A495,'Medical Examinations'!$A$1:$J$2336,4,FALSE)</f>
        <v>Yes</v>
      </c>
      <c r="F495" s="11" t="str">
        <f>VLOOKUP(A495,'Medical Examinations'!$A$1:$J$2336,5,FALSE)</f>
        <v>No</v>
      </c>
      <c r="G495" s="11" t="str">
        <f>VLOOKUP(A495,'Medical Examinations'!$A$1:$J$2336,6,FALSE)</f>
        <v>Yes</v>
      </c>
      <c r="H495" s="11">
        <f>VLOOKUP(A495,'Medical Examinations'!$A$1:$J$2336,7,FALSE)</f>
        <v>1</v>
      </c>
      <c r="I495" s="11" t="str">
        <f>VLOOKUP(A495,'Medical Examinations'!$A$1:$J$2336,8,FALSE)</f>
        <v>Yes</v>
      </c>
      <c r="J495" s="11" t="str">
        <f>VLOOKUP(A495,'Medical Examinations'!$A$1:$J$2336,9,FALSE)</f>
        <v>OVERWEIGHT</v>
      </c>
      <c r="K495" s="11" t="str">
        <f>VLOOKUP(A495,'Medical Examinations'!$A$1:$J$2336,10,FALSE)</f>
        <v>NORMAL</v>
      </c>
      <c r="L495" t="str">
        <f>VLOOKUP(A495,'Hospitalisation Details'!$A$2:$M$2344,4,FALSE)</f>
        <v>6-10-1983</v>
      </c>
      <c r="M495">
        <f>VLOOKUP(A495,'Hospitalisation Details'!$A$2:$M$2344,10,FALSE)</f>
        <v>20149.32</v>
      </c>
      <c r="N495" t="str">
        <f>VLOOKUP(A495,'Hospitalisation Details'!$A$2:$M$2344,11,FALSE)</f>
        <v>tier - 2</v>
      </c>
      <c r="O495" t="str">
        <f>VLOOKUP(A495,'Hospitalisation Details'!$A$2:$M$2344,12,FALSE)</f>
        <v>tier - 1</v>
      </c>
      <c r="P495" t="str">
        <f>VLOOKUP(A495,'Hospitalisation Details'!$A$2:$M$2344,13,FALSE)</f>
        <v>R1016</v>
      </c>
      <c r="Q495" s="11">
        <f>VLOOKUP(A495,'Hospitalisation Details'!$A$2:$M$2344,8,FALSE)</f>
        <v>39</v>
      </c>
    </row>
    <row r="496" spans="1:17" ht="15.75" x14ac:dyDescent="0.25">
      <c r="A496" s="1" t="s">
        <v>1875</v>
      </c>
      <c r="B496" t="str">
        <f>VLOOKUP(A496,'Customer Names'!$A$1:$B$2336,2,FALSE)</f>
        <v>Young</v>
      </c>
      <c r="C496" s="11">
        <f>VLOOKUP(A496,'Medical Examinations'!$A$1:$B$2336,2,FALSE)</f>
        <v>27.835000000000001</v>
      </c>
      <c r="D496" s="11">
        <f>VLOOKUP(A496,'Medical Examinations'!$A$1:$C$2336,3,FALSE)</f>
        <v>5.9</v>
      </c>
      <c r="E496" s="11" t="str">
        <f>VLOOKUP(A496,'Medical Examinations'!$A$1:$J$2336,4,FALSE)</f>
        <v>Yes</v>
      </c>
      <c r="F496" s="11" t="str">
        <f>VLOOKUP(A496,'Medical Examinations'!$A$1:$J$2336,5,FALSE)</f>
        <v>No</v>
      </c>
      <c r="G496" s="11" t="str">
        <f>VLOOKUP(A496,'Medical Examinations'!$A$1:$J$2336,6,FALSE)</f>
        <v>No</v>
      </c>
      <c r="H496" s="11">
        <f>VLOOKUP(A496,'Medical Examinations'!$A$1:$J$2336,7,FALSE)</f>
        <v>1</v>
      </c>
      <c r="I496" s="11" t="str">
        <f>VLOOKUP(A496,'Medical Examinations'!$A$1:$J$2336,8,FALSE)</f>
        <v>Yes</v>
      </c>
      <c r="J496" s="11" t="str">
        <f>VLOOKUP(A496,'Medical Examinations'!$A$1:$J$2336,9,FALSE)</f>
        <v>OVERWEIGHT</v>
      </c>
      <c r="K496" s="11" t="str">
        <f>VLOOKUP(A496,'Medical Examinations'!$A$1:$J$2336,10,FALSE)</f>
        <v>PREDIABETES</v>
      </c>
      <c r="L496" t="str">
        <f>VLOOKUP(A496,'Hospitalisation Details'!$A$2:$M$2344,4,FALSE)</f>
        <v>25-7-1988</v>
      </c>
      <c r="M496">
        <f>VLOOKUP(A496,'Hospitalisation Details'!$A$2:$M$2344,10,FALSE)</f>
        <v>20009.63</v>
      </c>
      <c r="N496" t="str">
        <f>VLOOKUP(A496,'Hospitalisation Details'!$A$2:$M$2344,11,FALSE)</f>
        <v>tier - 2</v>
      </c>
      <c r="O496" t="str">
        <f>VLOOKUP(A496,'Hospitalisation Details'!$A$2:$M$2344,12,FALSE)</f>
        <v>tier - 1</v>
      </c>
      <c r="P496" t="str">
        <f>VLOOKUP(A496,'Hospitalisation Details'!$A$2:$M$2344,13,FALSE)</f>
        <v>R1012</v>
      </c>
      <c r="Q496" s="11">
        <f>VLOOKUP(A496,'Hospitalisation Details'!$A$2:$M$2344,8,FALSE)</f>
        <v>34</v>
      </c>
    </row>
    <row r="497" spans="1:17" ht="15.75" x14ac:dyDescent="0.25">
      <c r="A497" s="1" t="s">
        <v>1874</v>
      </c>
      <c r="B497" t="str">
        <f>VLOOKUP(A497,'Customer Names'!$A$1:$B$2336,2,FALSE)</f>
        <v>Oehlke</v>
      </c>
      <c r="C497" s="11">
        <f>VLOOKUP(A497,'Medical Examinations'!$A$1:$B$2336,2,FALSE)</f>
        <v>51.74</v>
      </c>
      <c r="D497" s="11">
        <f>VLOOKUP(A497,'Medical Examinations'!$A$1:$C$2336,3,FALSE)</f>
        <v>4.9800000000000004</v>
      </c>
      <c r="E497" s="11" t="str">
        <f>VLOOKUP(A497,'Medical Examinations'!$A$1:$J$2336,4,FALSE)</f>
        <v>Yes</v>
      </c>
      <c r="F497" s="11" t="str">
        <f>VLOOKUP(A497,'Medical Examinations'!$A$1:$J$2336,5,FALSE)</f>
        <v>No</v>
      </c>
      <c r="G497" s="11" t="str">
        <f>VLOOKUP(A497,'Medical Examinations'!$A$1:$J$2336,6,FALSE)</f>
        <v>No</v>
      </c>
      <c r="H497" s="11">
        <f>VLOOKUP(A497,'Medical Examinations'!$A$1:$J$2336,7,FALSE)</f>
        <v>2</v>
      </c>
      <c r="I497" s="11" t="str">
        <f>VLOOKUP(A497,'Medical Examinations'!$A$1:$J$2336,8,FALSE)</f>
        <v>No</v>
      </c>
      <c r="J497" s="11" t="str">
        <f>VLOOKUP(A497,'Medical Examinations'!$A$1:$J$2336,9,FALSE)</f>
        <v>OBESITY</v>
      </c>
      <c r="K497" s="11" t="str">
        <f>VLOOKUP(A497,'Medical Examinations'!$A$1:$J$2336,10,FALSE)</f>
        <v>NORMAL</v>
      </c>
      <c r="L497" t="str">
        <f>VLOOKUP(A497,'Hospitalisation Details'!$A$2:$M$2344,4,FALSE)</f>
        <v>10-8-1966</v>
      </c>
      <c r="M497">
        <f>VLOOKUP(A497,'Hospitalisation Details'!$A$2:$M$2344,10,FALSE)</f>
        <v>19995.29</v>
      </c>
      <c r="N497" t="str">
        <f>VLOOKUP(A497,'Hospitalisation Details'!$A$2:$M$2344,11,FALSE)</f>
        <v>tier - 1</v>
      </c>
      <c r="O497" t="str">
        <f>VLOOKUP(A497,'Hospitalisation Details'!$A$2:$M$2344,12,FALSE)</f>
        <v>tier - 3</v>
      </c>
      <c r="P497" t="str">
        <f>VLOOKUP(A497,'Hospitalisation Details'!$A$2:$M$2344,13,FALSE)</f>
        <v>R1026</v>
      </c>
      <c r="Q497" s="11">
        <f>VLOOKUP(A497,'Hospitalisation Details'!$A$2:$M$2344,8,FALSE)</f>
        <v>56</v>
      </c>
    </row>
    <row r="498" spans="1:17" ht="15.75" x14ac:dyDescent="0.25">
      <c r="A498" s="1" t="s">
        <v>1873</v>
      </c>
      <c r="B498" t="str">
        <f>VLOOKUP(A498,'Customer Names'!$A$1:$B$2336,2,FALSE)</f>
        <v>Sudol</v>
      </c>
      <c r="C498" s="11">
        <f>VLOOKUP(A498,'Medical Examinations'!$A$1:$B$2336,2,FALSE)</f>
        <v>23.37</v>
      </c>
      <c r="D498" s="11">
        <f>VLOOKUP(A498,'Medical Examinations'!$A$1:$C$2336,3,FALSE)</f>
        <v>5.8</v>
      </c>
      <c r="E498" s="11" t="str">
        <f>VLOOKUP(A498,'Medical Examinations'!$A$1:$J$2336,4,FALSE)</f>
        <v>No</v>
      </c>
      <c r="F498" s="11" t="str">
        <f>VLOOKUP(A498,'Medical Examinations'!$A$1:$J$2336,5,FALSE)</f>
        <v>No</v>
      </c>
      <c r="G498" s="11" t="str">
        <f>VLOOKUP(A498,'Medical Examinations'!$A$1:$J$2336,6,FALSE)</f>
        <v>No</v>
      </c>
      <c r="H498" s="11">
        <f>VLOOKUP(A498,'Medical Examinations'!$A$1:$J$2336,7,FALSE)</f>
        <v>0</v>
      </c>
      <c r="I498" s="11" t="str">
        <f>VLOOKUP(A498,'Medical Examinations'!$A$1:$J$2336,8,FALSE)</f>
        <v>Yes</v>
      </c>
      <c r="J498" s="11" t="str">
        <f>VLOOKUP(A498,'Medical Examinations'!$A$1:$J$2336,9,FALSE)</f>
        <v>NORMALWEIGHT</v>
      </c>
      <c r="K498" s="11" t="str">
        <f>VLOOKUP(A498,'Medical Examinations'!$A$1:$J$2336,10,FALSE)</f>
        <v>PREDIABETES</v>
      </c>
      <c r="L498" t="str">
        <f>VLOOKUP(A498,'Hospitalisation Details'!$A$2:$M$2344,4,FALSE)</f>
        <v>9-10-1980</v>
      </c>
      <c r="M498">
        <f>VLOOKUP(A498,'Hospitalisation Details'!$A$2:$M$2344,10,FALSE)</f>
        <v>19964.75</v>
      </c>
      <c r="N498" t="str">
        <f>VLOOKUP(A498,'Hospitalisation Details'!$A$2:$M$2344,11,FALSE)</f>
        <v>tier - 1</v>
      </c>
      <c r="O498" t="str">
        <f>VLOOKUP(A498,'Hospitalisation Details'!$A$2:$M$2344,12,FALSE)</f>
        <v>tier - 2</v>
      </c>
      <c r="P498" t="str">
        <f>VLOOKUP(A498,'Hospitalisation Details'!$A$2:$M$2344,13,FALSE)</f>
        <v>R1024</v>
      </c>
      <c r="Q498" s="11">
        <f>VLOOKUP(A498,'Hospitalisation Details'!$A$2:$M$2344,8,FALSE)</f>
        <v>42</v>
      </c>
    </row>
    <row r="499" spans="1:17" ht="15.75" x14ac:dyDescent="0.25">
      <c r="A499" s="1" t="s">
        <v>1872</v>
      </c>
      <c r="B499" t="str">
        <f>VLOOKUP(A499,'Customer Names'!$A$1:$B$2336,2,FALSE)</f>
        <v>Van Es</v>
      </c>
      <c r="C499" s="11">
        <f>VLOOKUP(A499,'Medical Examinations'!$A$1:$B$2336,2,FALSE)</f>
        <v>29.7</v>
      </c>
      <c r="D499" s="11">
        <f>VLOOKUP(A499,'Medical Examinations'!$A$1:$C$2336,3,FALSE)</f>
        <v>6.21</v>
      </c>
      <c r="E499" s="11" t="str">
        <f>VLOOKUP(A499,'Medical Examinations'!$A$1:$J$2336,4,FALSE)</f>
        <v>Yes</v>
      </c>
      <c r="F499" s="11" t="str">
        <f>VLOOKUP(A499,'Medical Examinations'!$A$1:$J$2336,5,FALSE)</f>
        <v>No</v>
      </c>
      <c r="G499" s="11" t="str">
        <f>VLOOKUP(A499,'Medical Examinations'!$A$1:$J$2336,6,FALSE)</f>
        <v>Yes</v>
      </c>
      <c r="H499" s="11">
        <f>VLOOKUP(A499,'Medical Examinations'!$A$1:$J$2336,7,FALSE)</f>
        <v>1</v>
      </c>
      <c r="I499" s="11" t="str">
        <f>VLOOKUP(A499,'Medical Examinations'!$A$1:$J$2336,8,FALSE)</f>
        <v>Yes</v>
      </c>
      <c r="J499" s="11" t="str">
        <f>VLOOKUP(A499,'Medical Examinations'!$A$1:$J$2336,9,FALSE)</f>
        <v>OVERWEIGHT</v>
      </c>
      <c r="K499" s="11" t="str">
        <f>VLOOKUP(A499,'Medical Examinations'!$A$1:$J$2336,10,FALSE)</f>
        <v>PREDIABETES</v>
      </c>
      <c r="L499" t="str">
        <f>VLOOKUP(A499,'Hospitalisation Details'!$A$2:$M$2344,4,FALSE)</f>
        <v>18-10-1997</v>
      </c>
      <c r="M499">
        <f>VLOOKUP(A499,'Hospitalisation Details'!$A$2:$M$2344,10,FALSE)</f>
        <v>19933.46</v>
      </c>
      <c r="N499" t="str">
        <f>VLOOKUP(A499,'Hospitalisation Details'!$A$2:$M$2344,11,FALSE)</f>
        <v>tier - 1</v>
      </c>
      <c r="O499" t="str">
        <f>VLOOKUP(A499,'Hospitalisation Details'!$A$2:$M$2344,12,FALSE)</f>
        <v>tier - 3</v>
      </c>
      <c r="P499" t="str">
        <f>VLOOKUP(A499,'Hospitalisation Details'!$A$2:$M$2344,13,FALSE)</f>
        <v>R1011</v>
      </c>
      <c r="Q499" s="11">
        <f>VLOOKUP(A499,'Hospitalisation Details'!$A$2:$M$2344,8,FALSE)</f>
        <v>25</v>
      </c>
    </row>
    <row r="500" spans="1:17" ht="15.75" x14ac:dyDescent="0.25">
      <c r="A500" s="1" t="s">
        <v>1871</v>
      </c>
      <c r="B500" t="str">
        <f>VLOOKUP(A500,'Customer Names'!$A$1:$B$2336,2,FALSE)</f>
        <v>Dolge</v>
      </c>
      <c r="C500" s="11">
        <f>VLOOKUP(A500,'Medical Examinations'!$A$1:$B$2336,2,FALSE)</f>
        <v>20.045000000000002</v>
      </c>
      <c r="D500" s="11">
        <f>VLOOKUP(A500,'Medical Examinations'!$A$1:$C$2336,3,FALSE)</f>
        <v>6.17</v>
      </c>
      <c r="E500" s="11" t="str">
        <f>VLOOKUP(A500,'Medical Examinations'!$A$1:$J$2336,4,FALSE)</f>
        <v>No</v>
      </c>
      <c r="F500" s="11" t="str">
        <f>VLOOKUP(A500,'Medical Examinations'!$A$1:$J$2336,5,FALSE)</f>
        <v>No</v>
      </c>
      <c r="G500" s="11" t="str">
        <f>VLOOKUP(A500,'Medical Examinations'!$A$1:$J$2336,6,FALSE)</f>
        <v>Yes</v>
      </c>
      <c r="H500" s="11">
        <f>VLOOKUP(A500,'Medical Examinations'!$A$1:$J$2336,7,FALSE)</f>
        <v>1</v>
      </c>
      <c r="I500" s="11" t="str">
        <f>VLOOKUP(A500,'Medical Examinations'!$A$1:$J$2336,8,FALSE)</f>
        <v>Yes</v>
      </c>
      <c r="J500" s="11" t="str">
        <f>VLOOKUP(A500,'Medical Examinations'!$A$1:$J$2336,9,FALSE)</f>
        <v>NORMALWEIGHT</v>
      </c>
      <c r="K500" s="11" t="str">
        <f>VLOOKUP(A500,'Medical Examinations'!$A$1:$J$2336,10,FALSE)</f>
        <v>PREDIABETES</v>
      </c>
      <c r="L500" t="str">
        <f>VLOOKUP(A500,'Hospitalisation Details'!$A$2:$M$2344,4,FALSE)</f>
        <v>30-10-1979</v>
      </c>
      <c r="M500">
        <f>VLOOKUP(A500,'Hospitalisation Details'!$A$2:$M$2344,10,FALSE)</f>
        <v>19798.05</v>
      </c>
      <c r="N500" t="str">
        <f>VLOOKUP(A500,'Hospitalisation Details'!$A$2:$M$2344,11,FALSE)</f>
        <v>tier - 1</v>
      </c>
      <c r="O500" t="str">
        <f>VLOOKUP(A500,'Hospitalisation Details'!$A$2:$M$2344,12,FALSE)</f>
        <v>tier - 1</v>
      </c>
      <c r="P500" t="str">
        <f>VLOOKUP(A500,'Hospitalisation Details'!$A$2:$M$2344,13,FALSE)</f>
        <v>R1024</v>
      </c>
      <c r="Q500" s="11">
        <f>VLOOKUP(A500,'Hospitalisation Details'!$A$2:$M$2344,8,FALSE)</f>
        <v>43</v>
      </c>
    </row>
    <row r="501" spans="1:17" ht="15.75" x14ac:dyDescent="0.25">
      <c r="A501" s="1" t="s">
        <v>1870</v>
      </c>
      <c r="B501" t="str">
        <f>VLOOKUP(A501,'Customer Names'!$A$1:$B$2336,2,FALSE)</f>
        <v>Marlier</v>
      </c>
      <c r="C501" s="11">
        <f>VLOOKUP(A501,'Medical Examinations'!$A$1:$B$2336,2,FALSE)</f>
        <v>27.83</v>
      </c>
      <c r="D501" s="11">
        <f>VLOOKUP(A501,'Medical Examinations'!$A$1:$C$2336,3,FALSE)</f>
        <v>5.36</v>
      </c>
      <c r="E501" s="11" t="str">
        <f>VLOOKUP(A501,'Medical Examinations'!$A$1:$J$2336,4,FALSE)</f>
        <v>No</v>
      </c>
      <c r="F501" s="11" t="str">
        <f>VLOOKUP(A501,'Medical Examinations'!$A$1:$J$2336,5,FALSE)</f>
        <v>No</v>
      </c>
      <c r="G501" s="11" t="str">
        <f>VLOOKUP(A501,'Medical Examinations'!$A$1:$J$2336,6,FALSE)</f>
        <v>No</v>
      </c>
      <c r="H501" s="11">
        <f>VLOOKUP(A501,'Medical Examinations'!$A$1:$J$2336,7,FALSE)</f>
        <v>2</v>
      </c>
      <c r="I501" s="11" t="str">
        <f>VLOOKUP(A501,'Medical Examinations'!$A$1:$J$2336,8,FALSE)</f>
        <v>No</v>
      </c>
      <c r="J501" s="11" t="str">
        <f>VLOOKUP(A501,'Medical Examinations'!$A$1:$J$2336,9,FALSE)</f>
        <v>OVERWEIGHT</v>
      </c>
      <c r="K501" s="11" t="str">
        <f>VLOOKUP(A501,'Medical Examinations'!$A$1:$J$2336,10,FALSE)</f>
        <v>NORMAL</v>
      </c>
      <c r="L501" t="str">
        <f>VLOOKUP(A501,'Hospitalisation Details'!$A$2:$M$2344,4,FALSE)</f>
        <v>14-6-1972</v>
      </c>
      <c r="M501">
        <f>VLOOKUP(A501,'Hospitalisation Details'!$A$2:$M$2344,10,FALSE)</f>
        <v>19749.38</v>
      </c>
      <c r="N501" t="str">
        <f>VLOOKUP(A501,'Hospitalisation Details'!$A$2:$M$2344,11,FALSE)</f>
        <v>tier - 1</v>
      </c>
      <c r="O501" t="str">
        <f>VLOOKUP(A501,'Hospitalisation Details'!$A$2:$M$2344,12,FALSE)</f>
        <v>tier - 3</v>
      </c>
      <c r="P501" t="str">
        <f>VLOOKUP(A501,'Hospitalisation Details'!$A$2:$M$2344,13,FALSE)</f>
        <v>R1013</v>
      </c>
      <c r="Q501" s="11">
        <f>VLOOKUP(A501,'Hospitalisation Details'!$A$2:$M$2344,8,FALSE)</f>
        <v>50</v>
      </c>
    </row>
    <row r="502" spans="1:17" ht="15.75" x14ac:dyDescent="0.25">
      <c r="A502" s="1" t="s">
        <v>1869</v>
      </c>
      <c r="B502" t="str">
        <f>VLOOKUP(A502,'Customer Names'!$A$1:$B$2336,2,FALSE)</f>
        <v>Girard</v>
      </c>
      <c r="C502" s="11">
        <f>VLOOKUP(A502,'Medical Examinations'!$A$1:$B$2336,2,FALSE)</f>
        <v>28.93</v>
      </c>
      <c r="D502" s="11">
        <f>VLOOKUP(A502,'Medical Examinations'!$A$1:$C$2336,3,FALSE)</f>
        <v>5.2</v>
      </c>
      <c r="E502" s="11" t="str">
        <f>VLOOKUP(A502,'Medical Examinations'!$A$1:$J$2336,4,FALSE)</f>
        <v>No</v>
      </c>
      <c r="F502" s="11" t="str">
        <f>VLOOKUP(A502,'Medical Examinations'!$A$1:$J$2336,5,FALSE)</f>
        <v>No</v>
      </c>
      <c r="G502" s="11" t="str">
        <f>VLOOKUP(A502,'Medical Examinations'!$A$1:$J$2336,6,FALSE)</f>
        <v>No</v>
      </c>
      <c r="H502" s="11">
        <f>VLOOKUP(A502,'Medical Examinations'!$A$1:$J$2336,7,FALSE)</f>
        <v>0</v>
      </c>
      <c r="I502" s="11" t="str">
        <f>VLOOKUP(A502,'Medical Examinations'!$A$1:$J$2336,8,FALSE)</f>
        <v>Yes</v>
      </c>
      <c r="J502" s="11" t="str">
        <f>VLOOKUP(A502,'Medical Examinations'!$A$1:$J$2336,9,FALSE)</f>
        <v>OVERWEIGHT</v>
      </c>
      <c r="K502" s="11" t="str">
        <f>VLOOKUP(A502,'Medical Examinations'!$A$1:$J$2336,10,FALSE)</f>
        <v>NORMAL</v>
      </c>
      <c r="L502" t="str">
        <f>VLOOKUP(A502,'Hospitalisation Details'!$A$2:$M$2344,4,FALSE)</f>
        <v>8-8-1990</v>
      </c>
      <c r="M502">
        <f>VLOOKUP(A502,'Hospitalisation Details'!$A$2:$M$2344,10,FALSE)</f>
        <v>19719.689999999999</v>
      </c>
      <c r="N502" t="str">
        <f>VLOOKUP(A502,'Hospitalisation Details'!$A$2:$M$2344,11,FALSE)</f>
        <v>tier - 1</v>
      </c>
      <c r="O502" t="str">
        <f>VLOOKUP(A502,'Hospitalisation Details'!$A$2:$M$2344,12,FALSE)</f>
        <v>tier - 2</v>
      </c>
      <c r="P502" t="str">
        <f>VLOOKUP(A502,'Hospitalisation Details'!$A$2:$M$2344,13,FALSE)</f>
        <v>R1013</v>
      </c>
      <c r="Q502" s="11">
        <f>VLOOKUP(A502,'Hospitalisation Details'!$A$2:$M$2344,8,FALSE)</f>
        <v>32</v>
      </c>
    </row>
    <row r="503" spans="1:17" ht="15.75" x14ac:dyDescent="0.25">
      <c r="A503" s="1" t="s">
        <v>1868</v>
      </c>
      <c r="B503" t="str">
        <f>VLOOKUP(A503,'Customer Names'!$A$1:$B$2336,2,FALSE)</f>
        <v>Lee</v>
      </c>
      <c r="C503" s="11">
        <f>VLOOKUP(A503,'Medical Examinations'!$A$1:$B$2336,2,FALSE)</f>
        <v>33.82</v>
      </c>
      <c r="D503" s="11">
        <f>VLOOKUP(A503,'Medical Examinations'!$A$1:$C$2336,3,FALSE)</f>
        <v>5.42</v>
      </c>
      <c r="E503" s="11" t="str">
        <f>VLOOKUP(A503,'Medical Examinations'!$A$1:$J$2336,4,FALSE)</f>
        <v>No</v>
      </c>
      <c r="F503" s="11" t="str">
        <f>VLOOKUP(A503,'Medical Examinations'!$A$1:$J$2336,5,FALSE)</f>
        <v>No</v>
      </c>
      <c r="G503" s="11" t="str">
        <f>VLOOKUP(A503,'Medical Examinations'!$A$1:$J$2336,6,FALSE)</f>
        <v>No</v>
      </c>
      <c r="H503" s="11">
        <f>VLOOKUP(A503,'Medical Examinations'!$A$1:$J$2336,7,FALSE)</f>
        <v>0</v>
      </c>
      <c r="I503" s="11" t="str">
        <f>VLOOKUP(A503,'Medical Examinations'!$A$1:$J$2336,8,FALSE)</f>
        <v>No</v>
      </c>
      <c r="J503" s="11" t="str">
        <f>VLOOKUP(A503,'Medical Examinations'!$A$1:$J$2336,9,FALSE)</f>
        <v>OBESITY</v>
      </c>
      <c r="K503" s="11" t="str">
        <f>VLOOKUP(A503,'Medical Examinations'!$A$1:$J$2336,10,FALSE)</f>
        <v>NORMAL</v>
      </c>
      <c r="L503" t="str">
        <f>VLOOKUP(A503,'Hospitalisation Details'!$A$2:$M$2344,4,FALSE)</f>
        <v>27-8-1994</v>
      </c>
      <c r="M503">
        <f>VLOOKUP(A503,'Hospitalisation Details'!$A$2:$M$2344,10,FALSE)</f>
        <v>19673.34</v>
      </c>
      <c r="N503" t="str">
        <f>VLOOKUP(A503,'Hospitalisation Details'!$A$2:$M$2344,11,FALSE)</f>
        <v>tier - 1</v>
      </c>
      <c r="O503" t="str">
        <f>VLOOKUP(A503,'Hospitalisation Details'!$A$2:$M$2344,12,FALSE)</f>
        <v>tier - 2</v>
      </c>
      <c r="P503" t="str">
        <f>VLOOKUP(A503,'Hospitalisation Details'!$A$2:$M$2344,13,FALSE)</f>
        <v>R1012</v>
      </c>
      <c r="Q503" s="11">
        <f>VLOOKUP(A503,'Hospitalisation Details'!$A$2:$M$2344,8,FALSE)</f>
        <v>28</v>
      </c>
    </row>
    <row r="504" spans="1:17" ht="15.75" x14ac:dyDescent="0.25">
      <c r="A504" s="1" t="s">
        <v>1867</v>
      </c>
      <c r="B504" t="str">
        <f>VLOOKUP(A504,'Customer Names'!$A$1:$B$2336,2,FALSE)</f>
        <v>Hubbard</v>
      </c>
      <c r="C504" s="11">
        <f>VLOOKUP(A504,'Medical Examinations'!$A$1:$B$2336,2,FALSE)</f>
        <v>20.234999999999999</v>
      </c>
      <c r="D504" s="11">
        <f>VLOOKUP(A504,'Medical Examinations'!$A$1:$C$2336,3,FALSE)</f>
        <v>6.84</v>
      </c>
      <c r="E504" s="11" t="str">
        <f>VLOOKUP(A504,'Medical Examinations'!$A$1:$J$2336,4,FALSE)</f>
        <v>No</v>
      </c>
      <c r="F504" s="11" t="str">
        <f>VLOOKUP(A504,'Medical Examinations'!$A$1:$J$2336,5,FALSE)</f>
        <v>No</v>
      </c>
      <c r="G504" s="11" t="str">
        <f>VLOOKUP(A504,'Medical Examinations'!$A$1:$J$2336,6,FALSE)</f>
        <v>No</v>
      </c>
      <c r="H504" s="11">
        <f>VLOOKUP(A504,'Medical Examinations'!$A$1:$J$2336,7,FALSE)</f>
        <v>0</v>
      </c>
      <c r="I504" s="11" t="str">
        <f>VLOOKUP(A504,'Medical Examinations'!$A$1:$J$2336,8,FALSE)</f>
        <v>Yes</v>
      </c>
      <c r="J504" s="11" t="str">
        <f>VLOOKUP(A504,'Medical Examinations'!$A$1:$J$2336,9,FALSE)</f>
        <v>NORMALWEIGHT</v>
      </c>
      <c r="K504" s="11" t="str">
        <f>VLOOKUP(A504,'Medical Examinations'!$A$1:$J$2336,10,FALSE)</f>
        <v>DIABETES</v>
      </c>
      <c r="L504" t="str">
        <f>VLOOKUP(A504,'Hospitalisation Details'!$A$2:$M$2344,4,FALSE)</f>
        <v>24-9-1978</v>
      </c>
      <c r="M504">
        <f>VLOOKUP(A504,'Hospitalisation Details'!$A$2:$M$2344,10,FALSE)</f>
        <v>19594.810000000001</v>
      </c>
      <c r="N504" t="str">
        <f>VLOOKUP(A504,'Hospitalisation Details'!$A$2:$M$2344,11,FALSE)</f>
        <v>tier - 1</v>
      </c>
      <c r="O504" t="str">
        <f>VLOOKUP(A504,'Hospitalisation Details'!$A$2:$M$2344,12,FALSE)</f>
        <v>tier - 1</v>
      </c>
      <c r="P504" t="str">
        <f>VLOOKUP(A504,'Hospitalisation Details'!$A$2:$M$2344,13,FALSE)</f>
        <v>R1024</v>
      </c>
      <c r="Q504" s="11">
        <f>VLOOKUP(A504,'Hospitalisation Details'!$A$2:$M$2344,8,FALSE)</f>
        <v>44</v>
      </c>
    </row>
    <row r="505" spans="1:17" ht="15.75" x14ac:dyDescent="0.25">
      <c r="A505" s="1" t="s">
        <v>1866</v>
      </c>
      <c r="B505" t="str">
        <f>VLOOKUP(A505,'Customer Names'!$A$1:$B$2336,2,FALSE)</f>
        <v>Koester</v>
      </c>
      <c r="C505" s="11">
        <f>VLOOKUP(A505,'Medical Examinations'!$A$1:$B$2336,2,FALSE)</f>
        <v>49.2</v>
      </c>
      <c r="D505" s="11">
        <f>VLOOKUP(A505,'Medical Examinations'!$A$1:$C$2336,3,FALSE)</f>
        <v>10.9</v>
      </c>
      <c r="E505" s="11" t="str">
        <f>VLOOKUP(A505,'Medical Examinations'!$A$1:$J$2336,4,FALSE)</f>
        <v>Yes</v>
      </c>
      <c r="F505" s="11" t="str">
        <f>VLOOKUP(A505,'Medical Examinations'!$A$1:$J$2336,5,FALSE)</f>
        <v>No</v>
      </c>
      <c r="G505" s="11" t="str">
        <f>VLOOKUP(A505,'Medical Examinations'!$A$1:$J$2336,6,FALSE)</f>
        <v>Yes</v>
      </c>
      <c r="H505" s="11">
        <f>VLOOKUP(A505,'Medical Examinations'!$A$1:$J$2336,7,FALSE)</f>
        <v>1</v>
      </c>
      <c r="I505" s="11" t="str">
        <f>VLOOKUP(A505,'Medical Examinations'!$A$1:$J$2336,8,FALSE)</f>
        <v>No</v>
      </c>
      <c r="J505" s="11" t="str">
        <f>VLOOKUP(A505,'Medical Examinations'!$A$1:$J$2336,9,FALSE)</f>
        <v>OBESITY</v>
      </c>
      <c r="K505" s="11" t="str">
        <f>VLOOKUP(A505,'Medical Examinations'!$A$1:$J$2336,10,FALSE)</f>
        <v>DIABETES</v>
      </c>
      <c r="L505" t="str">
        <f>VLOOKUP(A505,'Hospitalisation Details'!$A$2:$M$2344,4,FALSE)</f>
        <v>14-7-1963</v>
      </c>
      <c r="M505">
        <f>VLOOKUP(A505,'Hospitalisation Details'!$A$2:$M$2344,10,FALSE)</f>
        <v>19551.34</v>
      </c>
      <c r="N505" t="str">
        <f>VLOOKUP(A505,'Hospitalisation Details'!$A$2:$M$2344,11,FALSE)</f>
        <v>tier - 1</v>
      </c>
      <c r="O505" t="str">
        <f>VLOOKUP(A505,'Hospitalisation Details'!$A$2:$M$2344,12,FALSE)</f>
        <v>tier - 3</v>
      </c>
      <c r="P505" t="str">
        <f>VLOOKUP(A505,'Hospitalisation Details'!$A$2:$M$2344,13,FALSE)</f>
        <v>R1012</v>
      </c>
      <c r="Q505" s="11">
        <f>VLOOKUP(A505,'Hospitalisation Details'!$A$2:$M$2344,8,FALSE)</f>
        <v>59</v>
      </c>
    </row>
    <row r="506" spans="1:17" ht="15.75" x14ac:dyDescent="0.25">
      <c r="A506" s="1" t="s">
        <v>1865</v>
      </c>
      <c r="B506" t="str">
        <f>VLOOKUP(A506,'Customer Names'!$A$1:$B$2336,2,FALSE)</f>
        <v>Matthews</v>
      </c>
      <c r="C506" s="11">
        <f>VLOOKUP(A506,'Medical Examinations'!$A$1:$B$2336,2,FALSE)</f>
        <v>26.4</v>
      </c>
      <c r="D506" s="11">
        <f>VLOOKUP(A506,'Medical Examinations'!$A$1:$C$2336,3,FALSE)</f>
        <v>4.87</v>
      </c>
      <c r="E506" s="11" t="str">
        <f>VLOOKUP(A506,'Medical Examinations'!$A$1:$J$2336,4,FALSE)</f>
        <v>Yes</v>
      </c>
      <c r="F506" s="11" t="str">
        <f>VLOOKUP(A506,'Medical Examinations'!$A$1:$J$2336,5,FALSE)</f>
        <v>No</v>
      </c>
      <c r="G506" s="11" t="str">
        <f>VLOOKUP(A506,'Medical Examinations'!$A$1:$J$2336,6,FALSE)</f>
        <v>No</v>
      </c>
      <c r="H506" s="11">
        <f>VLOOKUP(A506,'Medical Examinations'!$A$1:$J$2336,7,FALSE)</f>
        <v>0</v>
      </c>
      <c r="I506" s="11" t="str">
        <f>VLOOKUP(A506,'Medical Examinations'!$A$1:$J$2336,8,FALSE)</f>
        <v>Yes</v>
      </c>
      <c r="J506" s="11" t="str">
        <f>VLOOKUP(A506,'Medical Examinations'!$A$1:$J$2336,9,FALSE)</f>
        <v>OVERWEIGHT</v>
      </c>
      <c r="K506" s="11" t="str">
        <f>VLOOKUP(A506,'Medical Examinations'!$A$1:$J$2336,10,FALSE)</f>
        <v>NORMAL</v>
      </c>
      <c r="L506" t="str">
        <f>VLOOKUP(A506,'Hospitalisation Details'!$A$2:$M$2344,4,FALSE)</f>
        <v>17-9-1985</v>
      </c>
      <c r="M506">
        <f>VLOOKUP(A506,'Hospitalisation Details'!$A$2:$M$2344,10,FALSE)</f>
        <v>19539.240000000002</v>
      </c>
      <c r="N506" t="str">
        <f>VLOOKUP(A506,'Hospitalisation Details'!$A$2:$M$2344,11,FALSE)</f>
        <v>tier - 1</v>
      </c>
      <c r="O506" t="str">
        <f>VLOOKUP(A506,'Hospitalisation Details'!$A$2:$M$2344,12,FALSE)</f>
        <v>tier - 1</v>
      </c>
      <c r="P506" t="str">
        <f>VLOOKUP(A506,'Hospitalisation Details'!$A$2:$M$2344,13,FALSE)</f>
        <v>R1013</v>
      </c>
      <c r="Q506" s="11">
        <f>VLOOKUP(A506,'Hospitalisation Details'!$A$2:$M$2344,8,FALSE)</f>
        <v>37</v>
      </c>
    </row>
    <row r="507" spans="1:17" ht="15.75" x14ac:dyDescent="0.25">
      <c r="A507" s="1" t="s">
        <v>1864</v>
      </c>
      <c r="B507" t="str">
        <f>VLOOKUP(A507,'Customer Names'!$A$1:$B$2336,2,FALSE)</f>
        <v>Rubinich</v>
      </c>
      <c r="C507" s="11">
        <f>VLOOKUP(A507,'Medical Examinations'!$A$1:$B$2336,2,FALSE)</f>
        <v>28.38</v>
      </c>
      <c r="D507" s="11">
        <f>VLOOKUP(A507,'Medical Examinations'!$A$1:$C$2336,3,FALSE)</f>
        <v>6.07</v>
      </c>
      <c r="E507" s="11" t="str">
        <f>VLOOKUP(A507,'Medical Examinations'!$A$1:$J$2336,4,FALSE)</f>
        <v>No</v>
      </c>
      <c r="F507" s="11" t="str">
        <f>VLOOKUP(A507,'Medical Examinations'!$A$1:$J$2336,5,FALSE)</f>
        <v>No</v>
      </c>
      <c r="G507" s="11" t="str">
        <f>VLOOKUP(A507,'Medical Examinations'!$A$1:$J$2336,6,FALSE)</f>
        <v>No</v>
      </c>
      <c r="H507" s="11">
        <f>VLOOKUP(A507,'Medical Examinations'!$A$1:$J$2336,7,FALSE)</f>
        <v>1</v>
      </c>
      <c r="I507" s="11" t="str">
        <f>VLOOKUP(A507,'Medical Examinations'!$A$1:$J$2336,8,FALSE)</f>
        <v>Yes</v>
      </c>
      <c r="J507" s="11" t="str">
        <f>VLOOKUP(A507,'Medical Examinations'!$A$1:$J$2336,9,FALSE)</f>
        <v>OVERWEIGHT</v>
      </c>
      <c r="K507" s="11" t="str">
        <f>VLOOKUP(A507,'Medical Examinations'!$A$1:$J$2336,10,FALSE)</f>
        <v>PREDIABETES</v>
      </c>
      <c r="L507" t="str">
        <f>VLOOKUP(A507,'Hospitalisation Details'!$A$2:$M$2344,4,FALSE)</f>
        <v>19-8-1992</v>
      </c>
      <c r="M507">
        <f>VLOOKUP(A507,'Hospitalisation Details'!$A$2:$M$2344,10,FALSE)</f>
        <v>19521.97</v>
      </c>
      <c r="N507" t="str">
        <f>VLOOKUP(A507,'Hospitalisation Details'!$A$2:$M$2344,11,FALSE)</f>
        <v>tier - 1</v>
      </c>
      <c r="O507" t="str">
        <f>VLOOKUP(A507,'Hospitalisation Details'!$A$2:$M$2344,12,FALSE)</f>
        <v>tier - 2</v>
      </c>
      <c r="P507" t="str">
        <f>VLOOKUP(A507,'Hospitalisation Details'!$A$2:$M$2344,13,FALSE)</f>
        <v>R1013</v>
      </c>
      <c r="Q507" s="11">
        <f>VLOOKUP(A507,'Hospitalisation Details'!$A$2:$M$2344,8,FALSE)</f>
        <v>30</v>
      </c>
    </row>
    <row r="508" spans="1:17" ht="15.75" x14ac:dyDescent="0.25">
      <c r="A508" s="1" t="s">
        <v>1863</v>
      </c>
      <c r="B508" t="str">
        <f>VLOOKUP(A508,'Customer Names'!$A$1:$B$2336,2,FALSE)</f>
        <v>Alban</v>
      </c>
      <c r="C508" s="11">
        <f>VLOOKUP(A508,'Medical Examinations'!$A$1:$B$2336,2,FALSE)</f>
        <v>24.64</v>
      </c>
      <c r="D508" s="11">
        <f>VLOOKUP(A508,'Medical Examinations'!$A$1:$C$2336,3,FALSE)</f>
        <v>4.33</v>
      </c>
      <c r="E508" s="11" t="str">
        <f>VLOOKUP(A508,'Medical Examinations'!$A$1:$J$2336,4,FALSE)</f>
        <v>No</v>
      </c>
      <c r="F508" s="11" t="str">
        <f>VLOOKUP(A508,'Medical Examinations'!$A$1:$J$2336,5,FALSE)</f>
        <v>No</v>
      </c>
      <c r="G508" s="11" t="str">
        <f>VLOOKUP(A508,'Medical Examinations'!$A$1:$J$2336,6,FALSE)</f>
        <v>No</v>
      </c>
      <c r="H508" s="11">
        <f>VLOOKUP(A508,'Medical Examinations'!$A$1:$J$2336,7,FALSE)</f>
        <v>0</v>
      </c>
      <c r="I508" s="11" t="str">
        <f>VLOOKUP(A508,'Medical Examinations'!$A$1:$J$2336,8,FALSE)</f>
        <v>Yes</v>
      </c>
      <c r="J508" s="11" t="str">
        <f>VLOOKUP(A508,'Medical Examinations'!$A$1:$J$2336,9,FALSE)</f>
        <v>NORMALWEIGHT</v>
      </c>
      <c r="K508" s="11" t="str">
        <f>VLOOKUP(A508,'Medical Examinations'!$A$1:$J$2336,10,FALSE)</f>
        <v>NORMAL</v>
      </c>
      <c r="L508" t="str">
        <f>VLOOKUP(A508,'Hospitalisation Details'!$A$2:$M$2344,4,FALSE)</f>
        <v>8-11-1980</v>
      </c>
      <c r="M508">
        <f>VLOOKUP(A508,'Hospitalisation Details'!$A$2:$M$2344,10,FALSE)</f>
        <v>19515.54</v>
      </c>
      <c r="N508" t="str">
        <f>VLOOKUP(A508,'Hospitalisation Details'!$A$2:$M$2344,11,FALSE)</f>
        <v>tier - 1</v>
      </c>
      <c r="O508" t="str">
        <f>VLOOKUP(A508,'Hospitalisation Details'!$A$2:$M$2344,12,FALSE)</f>
        <v>tier - 1</v>
      </c>
      <c r="P508" t="str">
        <f>VLOOKUP(A508,'Hospitalisation Details'!$A$2:$M$2344,13,FALSE)</f>
        <v>R1013</v>
      </c>
      <c r="Q508" s="11">
        <f>VLOOKUP(A508,'Hospitalisation Details'!$A$2:$M$2344,8,FALSE)</f>
        <v>42</v>
      </c>
    </row>
    <row r="509" spans="1:17" ht="15.75" x14ac:dyDescent="0.25">
      <c r="A509" s="1" t="s">
        <v>1862</v>
      </c>
      <c r="B509" t="str">
        <f>VLOOKUP(A509,'Customer Names'!$A$1:$B$2336,2,FALSE)</f>
        <v>Corcoran</v>
      </c>
      <c r="C509" s="11">
        <f>VLOOKUP(A509,'Medical Examinations'!$A$1:$B$2336,2,FALSE)</f>
        <v>39.71</v>
      </c>
      <c r="D509" s="11">
        <f>VLOOKUP(A509,'Medical Examinations'!$A$1:$C$2336,3,FALSE)</f>
        <v>5.83</v>
      </c>
      <c r="E509" s="11" t="str">
        <f>VLOOKUP(A509,'Medical Examinations'!$A$1:$J$2336,4,FALSE)</f>
        <v>No</v>
      </c>
      <c r="F509" s="11" t="str">
        <f>VLOOKUP(A509,'Medical Examinations'!$A$1:$J$2336,5,FALSE)</f>
        <v>No</v>
      </c>
      <c r="G509" s="11" t="str">
        <f>VLOOKUP(A509,'Medical Examinations'!$A$1:$J$2336,6,FALSE)</f>
        <v>No</v>
      </c>
      <c r="H509" s="11">
        <f>VLOOKUP(A509,'Medical Examinations'!$A$1:$J$2336,7,FALSE)</f>
        <v>1</v>
      </c>
      <c r="I509" s="11" t="str">
        <f>VLOOKUP(A509,'Medical Examinations'!$A$1:$J$2336,8,FALSE)</f>
        <v>No</v>
      </c>
      <c r="J509" s="11" t="str">
        <f>VLOOKUP(A509,'Medical Examinations'!$A$1:$J$2336,9,FALSE)</f>
        <v>OBESITY</v>
      </c>
      <c r="K509" s="11" t="str">
        <f>VLOOKUP(A509,'Medical Examinations'!$A$1:$J$2336,10,FALSE)</f>
        <v>PREDIABETES</v>
      </c>
      <c r="L509" t="str">
        <f>VLOOKUP(A509,'Hospitalisation Details'!$A$2:$M$2344,4,FALSE)</f>
        <v>30-11-1987</v>
      </c>
      <c r="M509">
        <f>VLOOKUP(A509,'Hospitalisation Details'!$A$2:$M$2344,10,FALSE)</f>
        <v>19496.72</v>
      </c>
      <c r="N509" t="str">
        <f>VLOOKUP(A509,'Hospitalisation Details'!$A$2:$M$2344,11,FALSE)</f>
        <v>tier - 1</v>
      </c>
      <c r="O509" t="str">
        <f>VLOOKUP(A509,'Hospitalisation Details'!$A$2:$M$2344,12,FALSE)</f>
        <v>tier - 3</v>
      </c>
      <c r="P509" t="str">
        <f>VLOOKUP(A509,'Hospitalisation Details'!$A$2:$M$2344,13,FALSE)</f>
        <v>R1019</v>
      </c>
      <c r="Q509" s="11">
        <f>VLOOKUP(A509,'Hospitalisation Details'!$A$2:$M$2344,8,FALSE)</f>
        <v>35</v>
      </c>
    </row>
    <row r="510" spans="1:17" ht="15.75" x14ac:dyDescent="0.25">
      <c r="A510" s="1" t="s">
        <v>1861</v>
      </c>
      <c r="B510" t="str">
        <f>VLOOKUP(A510,'Customer Names'!$A$1:$B$2336,2,FALSE)</f>
        <v>Sargent</v>
      </c>
      <c r="C510" s="11">
        <f>VLOOKUP(A510,'Medical Examinations'!$A$1:$B$2336,2,FALSE)</f>
        <v>22.22</v>
      </c>
      <c r="D510" s="11">
        <f>VLOOKUP(A510,'Medical Examinations'!$A$1:$C$2336,3,FALSE)</f>
        <v>5.5</v>
      </c>
      <c r="E510" s="11" t="str">
        <f>VLOOKUP(A510,'Medical Examinations'!$A$1:$J$2336,4,FALSE)</f>
        <v>No</v>
      </c>
      <c r="F510" s="11" t="str">
        <f>VLOOKUP(A510,'Medical Examinations'!$A$1:$J$2336,5,FALSE)</f>
        <v>No</v>
      </c>
      <c r="G510" s="11" t="str">
        <f>VLOOKUP(A510,'Medical Examinations'!$A$1:$J$2336,6,FALSE)</f>
        <v>No</v>
      </c>
      <c r="H510" s="11">
        <f>VLOOKUP(A510,'Medical Examinations'!$A$1:$J$2336,7,FALSE)</f>
        <v>0</v>
      </c>
      <c r="I510" s="11" t="str">
        <f>VLOOKUP(A510,'Medical Examinations'!$A$1:$J$2336,8,FALSE)</f>
        <v>Yes</v>
      </c>
      <c r="J510" s="11" t="str">
        <f>VLOOKUP(A510,'Medical Examinations'!$A$1:$J$2336,9,FALSE)</f>
        <v>NORMALWEIGHT</v>
      </c>
      <c r="K510" s="11" t="str">
        <f>VLOOKUP(A510,'Medical Examinations'!$A$1:$J$2336,10,FALSE)</f>
        <v>NORMAL</v>
      </c>
      <c r="L510" t="str">
        <f>VLOOKUP(A510,'Hospitalisation Details'!$A$2:$M$2344,4,FALSE)</f>
        <v>15-12-1982</v>
      </c>
      <c r="M510">
        <f>VLOOKUP(A510,'Hospitalisation Details'!$A$2:$M$2344,10,FALSE)</f>
        <v>19444.27</v>
      </c>
      <c r="N510" t="str">
        <f>VLOOKUP(A510,'Hospitalisation Details'!$A$2:$M$2344,11,FALSE)</f>
        <v>tier - 1</v>
      </c>
      <c r="O510" t="str">
        <f>VLOOKUP(A510,'Hospitalisation Details'!$A$2:$M$2344,12,FALSE)</f>
        <v>tier - 1</v>
      </c>
      <c r="P510" t="str">
        <f>VLOOKUP(A510,'Hospitalisation Details'!$A$2:$M$2344,13,FALSE)</f>
        <v>R1013</v>
      </c>
      <c r="Q510" s="11">
        <f>VLOOKUP(A510,'Hospitalisation Details'!$A$2:$M$2344,8,FALSE)</f>
        <v>40</v>
      </c>
    </row>
    <row r="511" spans="1:17" ht="15.75" x14ac:dyDescent="0.25">
      <c r="A511" s="1" t="s">
        <v>1860</v>
      </c>
      <c r="B511" t="str">
        <f>VLOOKUP(A511,'Customer Names'!$A$1:$B$2336,2,FALSE)</f>
        <v>Watson</v>
      </c>
      <c r="C511" s="11">
        <f>VLOOKUP(A511,'Medical Examinations'!$A$1:$B$2336,2,FALSE)</f>
        <v>33.344999999999999</v>
      </c>
      <c r="D511" s="11">
        <f>VLOOKUP(A511,'Medical Examinations'!$A$1:$C$2336,3,FALSE)</f>
        <v>4.79</v>
      </c>
      <c r="E511" s="11" t="str">
        <f>VLOOKUP(A511,'Medical Examinations'!$A$1:$J$2336,4,FALSE)</f>
        <v>No</v>
      </c>
      <c r="F511" s="11" t="str">
        <f>VLOOKUP(A511,'Medical Examinations'!$A$1:$J$2336,5,FALSE)</f>
        <v>No</v>
      </c>
      <c r="G511" s="11" t="str">
        <f>VLOOKUP(A511,'Medical Examinations'!$A$1:$J$2336,6,FALSE)</f>
        <v>Yes</v>
      </c>
      <c r="H511" s="11">
        <f>VLOOKUP(A511,'Medical Examinations'!$A$1:$J$2336,7,FALSE)</f>
        <v>1</v>
      </c>
      <c r="I511" s="11" t="str">
        <f>VLOOKUP(A511,'Medical Examinations'!$A$1:$J$2336,8,FALSE)</f>
        <v>No</v>
      </c>
      <c r="J511" s="11" t="str">
        <f>VLOOKUP(A511,'Medical Examinations'!$A$1:$J$2336,9,FALSE)</f>
        <v>OBESITY</v>
      </c>
      <c r="K511" s="11" t="str">
        <f>VLOOKUP(A511,'Medical Examinations'!$A$1:$J$2336,10,FALSE)</f>
        <v>NORMAL</v>
      </c>
      <c r="L511" t="str">
        <f>VLOOKUP(A511,'Hospitalisation Details'!$A$2:$M$2344,4,FALSE)</f>
        <v>6-9-1993</v>
      </c>
      <c r="M511">
        <f>VLOOKUP(A511,'Hospitalisation Details'!$A$2:$M$2344,10,FALSE)</f>
        <v>19442.349999999999</v>
      </c>
      <c r="N511" t="str">
        <f>VLOOKUP(A511,'Hospitalisation Details'!$A$2:$M$2344,11,FALSE)</f>
        <v>tier - 1</v>
      </c>
      <c r="O511" t="str">
        <f>VLOOKUP(A511,'Hospitalisation Details'!$A$2:$M$2344,12,FALSE)</f>
        <v>tier - 3</v>
      </c>
      <c r="P511" t="str">
        <f>VLOOKUP(A511,'Hospitalisation Details'!$A$2:$M$2344,13,FALSE)</f>
        <v>R1012</v>
      </c>
      <c r="Q511" s="11">
        <f>VLOOKUP(A511,'Hospitalisation Details'!$A$2:$M$2344,8,FALSE)</f>
        <v>29</v>
      </c>
    </row>
    <row r="512" spans="1:17" ht="15.75" x14ac:dyDescent="0.25">
      <c r="A512" s="1" t="s">
        <v>1859</v>
      </c>
      <c r="B512" t="str">
        <f>VLOOKUP(A512,'Customer Names'!$A$1:$B$2336,2,FALSE)</f>
        <v>Esponda</v>
      </c>
      <c r="C512" s="11">
        <f>VLOOKUP(A512,'Medical Examinations'!$A$1:$B$2336,2,FALSE)</f>
        <v>24.42</v>
      </c>
      <c r="D512" s="11">
        <f>VLOOKUP(A512,'Medical Examinations'!$A$1:$C$2336,3,FALSE)</f>
        <v>5.81</v>
      </c>
      <c r="E512" s="11" t="str">
        <f>VLOOKUP(A512,'Medical Examinations'!$A$1:$J$2336,4,FALSE)</f>
        <v>No</v>
      </c>
      <c r="F512" s="11" t="str">
        <f>VLOOKUP(A512,'Medical Examinations'!$A$1:$J$2336,5,FALSE)</f>
        <v>No</v>
      </c>
      <c r="G512" s="11" t="str">
        <f>VLOOKUP(A512,'Medical Examinations'!$A$1:$J$2336,6,FALSE)</f>
        <v>No</v>
      </c>
      <c r="H512" s="11">
        <f>VLOOKUP(A512,'Medical Examinations'!$A$1:$J$2336,7,FALSE)</f>
        <v>1</v>
      </c>
      <c r="I512" s="11" t="str">
        <f>VLOOKUP(A512,'Medical Examinations'!$A$1:$J$2336,8,FALSE)</f>
        <v>Yes</v>
      </c>
      <c r="J512" s="11" t="str">
        <f>VLOOKUP(A512,'Medical Examinations'!$A$1:$J$2336,9,FALSE)</f>
        <v>NORMALWEIGHT</v>
      </c>
      <c r="K512" s="11" t="str">
        <f>VLOOKUP(A512,'Medical Examinations'!$A$1:$J$2336,10,FALSE)</f>
        <v>PREDIABETES</v>
      </c>
      <c r="L512" t="str">
        <f>VLOOKUP(A512,'Hospitalisation Details'!$A$2:$M$2344,4,FALSE)</f>
        <v>30-6-1987</v>
      </c>
      <c r="M512">
        <f>VLOOKUP(A512,'Hospitalisation Details'!$A$2:$M$2344,10,FALSE)</f>
        <v>19362</v>
      </c>
      <c r="N512" t="str">
        <f>VLOOKUP(A512,'Hospitalisation Details'!$A$2:$M$2344,11,FALSE)</f>
        <v>tier - 1</v>
      </c>
      <c r="O512" t="str">
        <f>VLOOKUP(A512,'Hospitalisation Details'!$A$2:$M$2344,12,FALSE)</f>
        <v>tier - 3</v>
      </c>
      <c r="P512" t="str">
        <f>VLOOKUP(A512,'Hospitalisation Details'!$A$2:$M$2344,13,FALSE)</f>
        <v>R1013</v>
      </c>
      <c r="Q512" s="11">
        <f>VLOOKUP(A512,'Hospitalisation Details'!$A$2:$M$2344,8,FALSE)</f>
        <v>35</v>
      </c>
    </row>
    <row r="513" spans="1:17" ht="15.75" x14ac:dyDescent="0.25">
      <c r="A513" s="1" t="s">
        <v>1858</v>
      </c>
      <c r="B513" t="str">
        <f>VLOOKUP(A513,'Customer Names'!$A$1:$B$2336,2,FALSE)</f>
        <v>Krall</v>
      </c>
      <c r="C513" s="11">
        <f>VLOOKUP(A513,'Medical Examinations'!$A$1:$B$2336,2,FALSE)</f>
        <v>29.81</v>
      </c>
      <c r="D513" s="11">
        <f>VLOOKUP(A513,'Medical Examinations'!$A$1:$C$2336,3,FALSE)</f>
        <v>5.58</v>
      </c>
      <c r="E513" s="11" t="str">
        <f>VLOOKUP(A513,'Medical Examinations'!$A$1:$J$2336,4,FALSE)</f>
        <v>No</v>
      </c>
      <c r="F513" s="11" t="str">
        <f>VLOOKUP(A513,'Medical Examinations'!$A$1:$J$2336,5,FALSE)</f>
        <v>No</v>
      </c>
      <c r="G513" s="11" t="str">
        <f>VLOOKUP(A513,'Medical Examinations'!$A$1:$J$2336,6,FALSE)</f>
        <v>No</v>
      </c>
      <c r="H513" s="11">
        <f>VLOOKUP(A513,'Medical Examinations'!$A$1:$J$2336,7,FALSE)</f>
        <v>0</v>
      </c>
      <c r="I513" s="11" t="str">
        <f>VLOOKUP(A513,'Medical Examinations'!$A$1:$J$2336,8,FALSE)</f>
        <v>Yes</v>
      </c>
      <c r="J513" s="11" t="str">
        <f>VLOOKUP(A513,'Medical Examinations'!$A$1:$J$2336,9,FALSE)</f>
        <v>OVERWEIGHT</v>
      </c>
      <c r="K513" s="11" t="str">
        <f>VLOOKUP(A513,'Medical Examinations'!$A$1:$J$2336,10,FALSE)</f>
        <v>NORMAL</v>
      </c>
      <c r="L513" t="str">
        <f>VLOOKUP(A513,'Hospitalisation Details'!$A$2:$M$2344,4,FALSE)</f>
        <v>24-8-1991</v>
      </c>
      <c r="M513">
        <f>VLOOKUP(A513,'Hospitalisation Details'!$A$2:$M$2344,10,FALSE)</f>
        <v>19350.37</v>
      </c>
      <c r="N513" t="str">
        <f>VLOOKUP(A513,'Hospitalisation Details'!$A$2:$M$2344,11,FALSE)</f>
        <v>tier - 1</v>
      </c>
      <c r="O513" t="str">
        <f>VLOOKUP(A513,'Hospitalisation Details'!$A$2:$M$2344,12,FALSE)</f>
        <v>tier - 3</v>
      </c>
      <c r="P513" t="str">
        <f>VLOOKUP(A513,'Hospitalisation Details'!$A$2:$M$2344,13,FALSE)</f>
        <v>R1013</v>
      </c>
      <c r="Q513" s="11">
        <f>VLOOKUP(A513,'Hospitalisation Details'!$A$2:$M$2344,8,FALSE)</f>
        <v>31</v>
      </c>
    </row>
    <row r="514" spans="1:17" ht="15.75" x14ac:dyDescent="0.25">
      <c r="A514" s="1" t="s">
        <v>1857</v>
      </c>
      <c r="B514" t="str">
        <f>VLOOKUP(A514,'Customer Names'!$A$1:$B$2336,2,FALSE)</f>
        <v>Poskin</v>
      </c>
      <c r="C514" s="11">
        <f>VLOOKUP(A514,'Medical Examinations'!$A$1:$B$2336,2,FALSE)</f>
        <v>51.18</v>
      </c>
      <c r="D514" s="11">
        <f>VLOOKUP(A514,'Medical Examinations'!$A$1:$C$2336,3,FALSE)</f>
        <v>4.4000000000000004</v>
      </c>
      <c r="E514" s="11" t="str">
        <f>VLOOKUP(A514,'Medical Examinations'!$A$1:$J$2336,4,FALSE)</f>
        <v>Yes</v>
      </c>
      <c r="F514" s="11" t="str">
        <f>VLOOKUP(A514,'Medical Examinations'!$A$1:$J$2336,5,FALSE)</f>
        <v>No</v>
      </c>
      <c r="G514" s="11" t="str">
        <f>VLOOKUP(A514,'Medical Examinations'!$A$1:$J$2336,6,FALSE)</f>
        <v>No</v>
      </c>
      <c r="H514" s="11">
        <f>VLOOKUP(A514,'Medical Examinations'!$A$1:$J$2336,7,FALSE)</f>
        <v>2</v>
      </c>
      <c r="I514" s="11" t="str">
        <f>VLOOKUP(A514,'Medical Examinations'!$A$1:$J$2336,8,FALSE)</f>
        <v>No</v>
      </c>
      <c r="J514" s="11" t="str">
        <f>VLOOKUP(A514,'Medical Examinations'!$A$1:$J$2336,9,FALSE)</f>
        <v>OBESITY</v>
      </c>
      <c r="K514" s="11" t="str">
        <f>VLOOKUP(A514,'Medical Examinations'!$A$1:$J$2336,10,FALSE)</f>
        <v>NORMAL</v>
      </c>
      <c r="L514" t="str">
        <f>VLOOKUP(A514,'Hospitalisation Details'!$A$2:$M$2344,4,FALSE)</f>
        <v>15-11-1966</v>
      </c>
      <c r="M514">
        <f>VLOOKUP(A514,'Hospitalisation Details'!$A$2:$M$2344,10,FALSE)</f>
        <v>19321.060000000001</v>
      </c>
      <c r="N514" t="str">
        <f>VLOOKUP(A514,'Hospitalisation Details'!$A$2:$M$2344,11,FALSE)</f>
        <v>tier - 1</v>
      </c>
      <c r="O514" t="str">
        <f>VLOOKUP(A514,'Hospitalisation Details'!$A$2:$M$2344,12,FALSE)</f>
        <v>tier - 1</v>
      </c>
      <c r="P514" t="str">
        <f>VLOOKUP(A514,'Hospitalisation Details'!$A$2:$M$2344,13,FALSE)</f>
        <v>R1012</v>
      </c>
      <c r="Q514" s="11">
        <f>VLOOKUP(A514,'Hospitalisation Details'!$A$2:$M$2344,8,FALSE)</f>
        <v>56</v>
      </c>
    </row>
    <row r="515" spans="1:17" ht="15.75" x14ac:dyDescent="0.25">
      <c r="A515" s="1" t="s">
        <v>1856</v>
      </c>
      <c r="B515" t="str">
        <f>VLOOKUP(A515,'Customer Names'!$A$1:$B$2336,2,FALSE)</f>
        <v>Halfmann</v>
      </c>
      <c r="C515" s="11">
        <f>VLOOKUP(A515,'Medical Examinations'!$A$1:$B$2336,2,FALSE)</f>
        <v>51.37</v>
      </c>
      <c r="D515" s="11">
        <f>VLOOKUP(A515,'Medical Examinations'!$A$1:$C$2336,3,FALSE)</f>
        <v>8.18</v>
      </c>
      <c r="E515" s="11" t="str">
        <f>VLOOKUP(A515,'Medical Examinations'!$A$1:$J$2336,4,FALSE)</f>
        <v>Yes</v>
      </c>
      <c r="F515" s="11" t="str">
        <f>VLOOKUP(A515,'Medical Examinations'!$A$1:$J$2336,5,FALSE)</f>
        <v>No</v>
      </c>
      <c r="G515" s="11" t="str">
        <f>VLOOKUP(A515,'Medical Examinations'!$A$1:$J$2336,6,FALSE)</f>
        <v>No</v>
      </c>
      <c r="H515" s="11">
        <f>VLOOKUP(A515,'Medical Examinations'!$A$1:$J$2336,7,FALSE)</f>
        <v>0</v>
      </c>
      <c r="I515" s="11" t="str">
        <f>VLOOKUP(A515,'Medical Examinations'!$A$1:$J$2336,8,FALSE)</f>
        <v>No</v>
      </c>
      <c r="J515" s="11" t="str">
        <f>VLOOKUP(A515,'Medical Examinations'!$A$1:$J$2336,9,FALSE)</f>
        <v>OBESITY</v>
      </c>
      <c r="K515" s="11" t="str">
        <f>VLOOKUP(A515,'Medical Examinations'!$A$1:$J$2336,10,FALSE)</f>
        <v>DIABETES</v>
      </c>
      <c r="L515" t="str">
        <f>VLOOKUP(A515,'Hospitalisation Details'!$A$2:$M$2344,4,FALSE)</f>
        <v>29-7-1967</v>
      </c>
      <c r="M515">
        <f>VLOOKUP(A515,'Hospitalisation Details'!$A$2:$M$2344,10,FALSE)</f>
        <v>19259.96</v>
      </c>
      <c r="N515" t="str">
        <f>VLOOKUP(A515,'Hospitalisation Details'!$A$2:$M$2344,11,FALSE)</f>
        <v>tier - 1</v>
      </c>
      <c r="O515" t="str">
        <f>VLOOKUP(A515,'Hospitalisation Details'!$A$2:$M$2344,12,FALSE)</f>
        <v>tier - 1</v>
      </c>
      <c r="P515" t="str">
        <f>VLOOKUP(A515,'Hospitalisation Details'!$A$2:$M$2344,13,FALSE)</f>
        <v>R1012</v>
      </c>
      <c r="Q515" s="11">
        <f>VLOOKUP(A515,'Hospitalisation Details'!$A$2:$M$2344,8,FALSE)</f>
        <v>55</v>
      </c>
    </row>
    <row r="516" spans="1:17" ht="15.75" x14ac:dyDescent="0.25">
      <c r="A516" s="1" t="s">
        <v>1855</v>
      </c>
      <c r="B516" t="str">
        <f>VLOOKUP(A516,'Customer Names'!$A$1:$B$2336,2,FALSE)</f>
        <v>Klapper</v>
      </c>
      <c r="C516" s="11">
        <f>VLOOKUP(A516,'Medical Examinations'!$A$1:$B$2336,2,FALSE)</f>
        <v>36.19</v>
      </c>
      <c r="D516" s="11">
        <f>VLOOKUP(A516,'Medical Examinations'!$A$1:$C$2336,3,FALSE)</f>
        <v>5.52</v>
      </c>
      <c r="E516" s="11" t="str">
        <f>VLOOKUP(A516,'Medical Examinations'!$A$1:$J$2336,4,FALSE)</f>
        <v>Yes</v>
      </c>
      <c r="F516" s="11" t="str">
        <f>VLOOKUP(A516,'Medical Examinations'!$A$1:$J$2336,5,FALSE)</f>
        <v>No</v>
      </c>
      <c r="G516" s="11" t="str">
        <f>VLOOKUP(A516,'Medical Examinations'!$A$1:$J$2336,6,FALSE)</f>
        <v>No</v>
      </c>
      <c r="H516" s="11">
        <f>VLOOKUP(A516,'Medical Examinations'!$A$1:$J$2336,7,FALSE)</f>
        <v>0</v>
      </c>
      <c r="I516" s="11" t="str">
        <f>VLOOKUP(A516,'Medical Examinations'!$A$1:$J$2336,8,FALSE)</f>
        <v>No</v>
      </c>
      <c r="J516" s="11" t="str">
        <f>VLOOKUP(A516,'Medical Examinations'!$A$1:$J$2336,9,FALSE)</f>
        <v>OBESITY</v>
      </c>
      <c r="K516" s="11" t="str">
        <f>VLOOKUP(A516,'Medical Examinations'!$A$1:$J$2336,10,FALSE)</f>
        <v>NORMAL</v>
      </c>
      <c r="L516" t="str">
        <f>VLOOKUP(A516,'Hospitalisation Details'!$A$2:$M$2344,4,FALSE)</f>
        <v>28-12-1985</v>
      </c>
      <c r="M516">
        <f>VLOOKUP(A516,'Hospitalisation Details'!$A$2:$M$2344,10,FALSE)</f>
        <v>19214.71</v>
      </c>
      <c r="N516" t="str">
        <f>VLOOKUP(A516,'Hospitalisation Details'!$A$2:$M$2344,11,FALSE)</f>
        <v>tier - 1</v>
      </c>
      <c r="O516" t="str">
        <f>VLOOKUP(A516,'Hospitalisation Details'!$A$2:$M$2344,12,FALSE)</f>
        <v>tier - 3</v>
      </c>
      <c r="P516" t="str">
        <f>VLOOKUP(A516,'Hospitalisation Details'!$A$2:$M$2344,13,FALSE)</f>
        <v>R1013</v>
      </c>
      <c r="Q516" s="11">
        <f>VLOOKUP(A516,'Hospitalisation Details'!$A$2:$M$2344,8,FALSE)</f>
        <v>37</v>
      </c>
    </row>
    <row r="517" spans="1:17" ht="15.75" x14ac:dyDescent="0.25">
      <c r="A517" s="1" t="s">
        <v>1854</v>
      </c>
      <c r="B517" t="str">
        <f>VLOOKUP(A517,'Customer Names'!$A$1:$B$2336,2,FALSE)</f>
        <v>George</v>
      </c>
      <c r="C517" s="11">
        <f>VLOOKUP(A517,'Medical Examinations'!$A$1:$B$2336,2,FALSE)</f>
        <v>25.9</v>
      </c>
      <c r="D517" s="11">
        <f>VLOOKUP(A517,'Medical Examinations'!$A$1:$C$2336,3,FALSE)</f>
        <v>4.84</v>
      </c>
      <c r="E517" s="11" t="str">
        <f>VLOOKUP(A517,'Medical Examinations'!$A$1:$J$2336,4,FALSE)</f>
        <v>No</v>
      </c>
      <c r="F517" s="11" t="str">
        <f>VLOOKUP(A517,'Medical Examinations'!$A$1:$J$2336,5,FALSE)</f>
        <v>No</v>
      </c>
      <c r="G517" s="11" t="str">
        <f>VLOOKUP(A517,'Medical Examinations'!$A$1:$J$2336,6,FALSE)</f>
        <v>No</v>
      </c>
      <c r="H517" s="11">
        <f>VLOOKUP(A517,'Medical Examinations'!$A$1:$J$2336,7,FALSE)</f>
        <v>0</v>
      </c>
      <c r="I517" s="11" t="str">
        <f>VLOOKUP(A517,'Medical Examinations'!$A$1:$J$2336,8,FALSE)</f>
        <v>Yes</v>
      </c>
      <c r="J517" s="11" t="str">
        <f>VLOOKUP(A517,'Medical Examinations'!$A$1:$J$2336,9,FALSE)</f>
        <v>OVERWEIGHT</v>
      </c>
      <c r="K517" s="11" t="str">
        <f>VLOOKUP(A517,'Medical Examinations'!$A$1:$J$2336,10,FALSE)</f>
        <v>NORMAL</v>
      </c>
      <c r="L517" t="str">
        <f>VLOOKUP(A517,'Hospitalisation Details'!$A$2:$M$2344,4,FALSE)</f>
        <v>16-9-1991</v>
      </c>
      <c r="M517">
        <f>VLOOKUP(A517,'Hospitalisation Details'!$A$2:$M$2344,10,FALSE)</f>
        <v>19199.939999999999</v>
      </c>
      <c r="N517" t="str">
        <f>VLOOKUP(A517,'Hospitalisation Details'!$A$2:$M$2344,11,FALSE)</f>
        <v>tier - 1</v>
      </c>
      <c r="O517" t="str">
        <f>VLOOKUP(A517,'Hospitalisation Details'!$A$2:$M$2344,12,FALSE)</f>
        <v>tier - 3</v>
      </c>
      <c r="P517" t="str">
        <f>VLOOKUP(A517,'Hospitalisation Details'!$A$2:$M$2344,13,FALSE)</f>
        <v>R1011</v>
      </c>
      <c r="Q517" s="11">
        <f>VLOOKUP(A517,'Hospitalisation Details'!$A$2:$M$2344,8,FALSE)</f>
        <v>31</v>
      </c>
    </row>
    <row r="518" spans="1:17" ht="15.75" x14ac:dyDescent="0.25">
      <c r="A518" s="1" t="s">
        <v>1853</v>
      </c>
      <c r="B518" t="str">
        <f>VLOOKUP(A518,'Customer Names'!$A$1:$B$2336,2,FALSE)</f>
        <v>Hicks</v>
      </c>
      <c r="C518" s="11">
        <f>VLOOKUP(A518,'Medical Examinations'!$A$1:$B$2336,2,FALSE)</f>
        <v>35.72</v>
      </c>
      <c r="D518" s="11">
        <f>VLOOKUP(A518,'Medical Examinations'!$A$1:$C$2336,3,FALSE)</f>
        <v>4.08</v>
      </c>
      <c r="E518" s="11" t="str">
        <f>VLOOKUP(A518,'Medical Examinations'!$A$1:$J$2336,4,FALSE)</f>
        <v>No</v>
      </c>
      <c r="F518" s="11" t="str">
        <f>VLOOKUP(A518,'Medical Examinations'!$A$1:$J$2336,5,FALSE)</f>
        <v>No</v>
      </c>
      <c r="G518" s="11" t="str">
        <f>VLOOKUP(A518,'Medical Examinations'!$A$1:$J$2336,6,FALSE)</f>
        <v>Yes</v>
      </c>
      <c r="H518" s="11">
        <f>VLOOKUP(A518,'Medical Examinations'!$A$1:$J$2336,7,FALSE)</f>
        <v>1</v>
      </c>
      <c r="I518" s="11" t="str">
        <f>VLOOKUP(A518,'Medical Examinations'!$A$1:$J$2336,8,FALSE)</f>
        <v>No</v>
      </c>
      <c r="J518" s="11" t="str">
        <f>VLOOKUP(A518,'Medical Examinations'!$A$1:$J$2336,9,FALSE)</f>
        <v>OBESITY</v>
      </c>
      <c r="K518" s="11" t="str">
        <f>VLOOKUP(A518,'Medical Examinations'!$A$1:$J$2336,10,FALSE)</f>
        <v>NORMAL</v>
      </c>
      <c r="L518" t="str">
        <f>VLOOKUP(A518,'Hospitalisation Details'!$A$2:$M$2344,4,FALSE)</f>
        <v>2-7-1979</v>
      </c>
      <c r="M518">
        <f>VLOOKUP(A518,'Hospitalisation Details'!$A$2:$M$2344,10,FALSE)</f>
        <v>19144.580000000002</v>
      </c>
      <c r="N518" t="str">
        <f>VLOOKUP(A518,'Hospitalisation Details'!$A$2:$M$2344,11,FALSE)</f>
        <v>tier - 1</v>
      </c>
      <c r="O518" t="str">
        <f>VLOOKUP(A518,'Hospitalisation Details'!$A$2:$M$2344,12,FALSE)</f>
        <v>tier - 1</v>
      </c>
      <c r="P518" t="str">
        <f>VLOOKUP(A518,'Hospitalisation Details'!$A$2:$M$2344,13,FALSE)</f>
        <v>R1024</v>
      </c>
      <c r="Q518" s="11">
        <f>VLOOKUP(A518,'Hospitalisation Details'!$A$2:$M$2344,8,FALSE)</f>
        <v>43</v>
      </c>
    </row>
    <row r="519" spans="1:17" ht="15.75" x14ac:dyDescent="0.25">
      <c r="A519" s="1" t="s">
        <v>1852</v>
      </c>
      <c r="B519" t="str">
        <f>VLOOKUP(A519,'Customer Names'!$A$1:$B$2336,2,FALSE)</f>
        <v>Lockyer</v>
      </c>
      <c r="C519" s="11">
        <f>VLOOKUP(A519,'Medical Examinations'!$A$1:$B$2336,2,FALSE)</f>
        <v>27.94</v>
      </c>
      <c r="D519" s="11">
        <f>VLOOKUP(A519,'Medical Examinations'!$A$1:$C$2336,3,FALSE)</f>
        <v>4.4800000000000004</v>
      </c>
      <c r="E519" s="11" t="str">
        <f>VLOOKUP(A519,'Medical Examinations'!$A$1:$J$2336,4,FALSE)</f>
        <v>No</v>
      </c>
      <c r="F519" s="11" t="str">
        <f>VLOOKUP(A519,'Medical Examinations'!$A$1:$J$2336,5,FALSE)</f>
        <v>No</v>
      </c>
      <c r="G519" s="11" t="str">
        <f>VLOOKUP(A519,'Medical Examinations'!$A$1:$J$2336,6,FALSE)</f>
        <v>Yes</v>
      </c>
      <c r="H519" s="11">
        <f>VLOOKUP(A519,'Medical Examinations'!$A$1:$J$2336,7,FALSE)</f>
        <v>1</v>
      </c>
      <c r="I519" s="11" t="str">
        <f>VLOOKUP(A519,'Medical Examinations'!$A$1:$J$2336,8,FALSE)</f>
        <v>Yes</v>
      </c>
      <c r="J519" s="11" t="str">
        <f>VLOOKUP(A519,'Medical Examinations'!$A$1:$J$2336,9,FALSE)</f>
        <v>OVERWEIGHT</v>
      </c>
      <c r="K519" s="11" t="str">
        <f>VLOOKUP(A519,'Medical Examinations'!$A$1:$J$2336,10,FALSE)</f>
        <v>NORMAL</v>
      </c>
      <c r="L519" t="str">
        <f>VLOOKUP(A519,'Hospitalisation Details'!$A$2:$M$2344,4,FALSE)</f>
        <v>28-9-1993</v>
      </c>
      <c r="M519">
        <f>VLOOKUP(A519,'Hospitalisation Details'!$A$2:$M$2344,10,FALSE)</f>
        <v>19107.78</v>
      </c>
      <c r="N519" t="str">
        <f>VLOOKUP(A519,'Hospitalisation Details'!$A$2:$M$2344,11,FALSE)</f>
        <v>tier - 1</v>
      </c>
      <c r="O519" t="str">
        <f>VLOOKUP(A519,'Hospitalisation Details'!$A$2:$M$2344,12,FALSE)</f>
        <v>tier - 2</v>
      </c>
      <c r="P519" t="str">
        <f>VLOOKUP(A519,'Hospitalisation Details'!$A$2:$M$2344,13,FALSE)</f>
        <v>R1013</v>
      </c>
      <c r="Q519" s="11">
        <f>VLOOKUP(A519,'Hospitalisation Details'!$A$2:$M$2344,8,FALSE)</f>
        <v>29</v>
      </c>
    </row>
    <row r="520" spans="1:17" ht="15.75" x14ac:dyDescent="0.25">
      <c r="A520" s="1" t="s">
        <v>1851</v>
      </c>
      <c r="B520" t="str">
        <f>VLOOKUP(A520,'Customer Names'!$A$1:$B$2336,2,FALSE)</f>
        <v>Byrnes</v>
      </c>
      <c r="C520" s="11">
        <f>VLOOKUP(A520,'Medical Examinations'!$A$1:$B$2336,2,FALSE)</f>
        <v>27.1</v>
      </c>
      <c r="D520" s="11">
        <f>VLOOKUP(A520,'Medical Examinations'!$A$1:$C$2336,3,FALSE)</f>
        <v>5.73</v>
      </c>
      <c r="E520" s="11" t="str">
        <f>VLOOKUP(A520,'Medical Examinations'!$A$1:$J$2336,4,FALSE)</f>
        <v>No</v>
      </c>
      <c r="F520" s="11" t="str">
        <f>VLOOKUP(A520,'Medical Examinations'!$A$1:$J$2336,5,FALSE)</f>
        <v>No</v>
      </c>
      <c r="G520" s="11" t="str">
        <f>VLOOKUP(A520,'Medical Examinations'!$A$1:$J$2336,6,FALSE)</f>
        <v>No</v>
      </c>
      <c r="H520" s="11">
        <f>VLOOKUP(A520,'Medical Examinations'!$A$1:$J$2336,7,FALSE)</f>
        <v>0</v>
      </c>
      <c r="I520" s="11" t="str">
        <f>VLOOKUP(A520,'Medical Examinations'!$A$1:$J$2336,8,FALSE)</f>
        <v>Yes</v>
      </c>
      <c r="J520" s="11" t="str">
        <f>VLOOKUP(A520,'Medical Examinations'!$A$1:$J$2336,9,FALSE)</f>
        <v>OVERWEIGHT</v>
      </c>
      <c r="K520" s="11" t="str">
        <f>VLOOKUP(A520,'Medical Examinations'!$A$1:$J$2336,10,FALSE)</f>
        <v>PREDIABETES</v>
      </c>
      <c r="L520" t="str">
        <f>VLOOKUP(A520,'Hospitalisation Details'!$A$2:$M$2344,4,FALSE)</f>
        <v>5-6-1989</v>
      </c>
      <c r="M520">
        <f>VLOOKUP(A520,'Hospitalisation Details'!$A$2:$M$2344,10,FALSE)</f>
        <v>19040.88</v>
      </c>
      <c r="N520" t="str">
        <f>VLOOKUP(A520,'Hospitalisation Details'!$A$2:$M$2344,11,FALSE)</f>
        <v>tier - 1</v>
      </c>
      <c r="O520" t="str">
        <f>VLOOKUP(A520,'Hospitalisation Details'!$A$2:$M$2344,12,FALSE)</f>
        <v>tier - 3</v>
      </c>
      <c r="P520" t="str">
        <f>VLOOKUP(A520,'Hospitalisation Details'!$A$2:$M$2344,13,FALSE)</f>
        <v>R1011</v>
      </c>
      <c r="Q520" s="11">
        <f>VLOOKUP(A520,'Hospitalisation Details'!$A$2:$M$2344,8,FALSE)</f>
        <v>34</v>
      </c>
    </row>
    <row r="521" spans="1:17" ht="15.75" x14ac:dyDescent="0.25">
      <c r="A521" s="1" t="s">
        <v>1850</v>
      </c>
      <c r="B521" t="str">
        <f>VLOOKUP(A521,'Customer Names'!$A$1:$B$2336,2,FALSE)</f>
        <v>Norris</v>
      </c>
      <c r="C521" s="11">
        <f>VLOOKUP(A521,'Medical Examinations'!$A$1:$B$2336,2,FALSE)</f>
        <v>18.3</v>
      </c>
      <c r="D521" s="11">
        <f>VLOOKUP(A521,'Medical Examinations'!$A$1:$C$2336,3,FALSE)</f>
        <v>5.46</v>
      </c>
      <c r="E521" s="11" t="str">
        <f>VLOOKUP(A521,'Medical Examinations'!$A$1:$J$2336,4,FALSE)</f>
        <v>Yes</v>
      </c>
      <c r="F521" s="11" t="str">
        <f>VLOOKUP(A521,'Medical Examinations'!$A$1:$J$2336,5,FALSE)</f>
        <v>No</v>
      </c>
      <c r="G521" s="11" t="str">
        <f>VLOOKUP(A521,'Medical Examinations'!$A$1:$J$2336,6,FALSE)</f>
        <v>Yes</v>
      </c>
      <c r="H521" s="11">
        <f>VLOOKUP(A521,'Medical Examinations'!$A$1:$J$2336,7,FALSE)</f>
        <v>1</v>
      </c>
      <c r="I521" s="11" t="str">
        <f>VLOOKUP(A521,'Medical Examinations'!$A$1:$J$2336,8,FALSE)</f>
        <v>Yes</v>
      </c>
      <c r="J521" s="11" t="str">
        <f>VLOOKUP(A521,'Medical Examinations'!$A$1:$J$2336,9,FALSE)</f>
        <v>NORMALWEIGHT</v>
      </c>
      <c r="K521" s="11" t="str">
        <f>VLOOKUP(A521,'Medical Examinations'!$A$1:$J$2336,10,FALSE)</f>
        <v>NORMAL</v>
      </c>
      <c r="L521" t="str">
        <f>VLOOKUP(A521,'Hospitalisation Details'!$A$2:$M$2344,4,FALSE)</f>
        <v>19-12-1983</v>
      </c>
      <c r="M521">
        <f>VLOOKUP(A521,'Hospitalisation Details'!$A$2:$M$2344,10,FALSE)</f>
        <v>19023.259999999998</v>
      </c>
      <c r="N521" t="str">
        <f>VLOOKUP(A521,'Hospitalisation Details'!$A$2:$M$2344,11,FALSE)</f>
        <v>tier - 1</v>
      </c>
      <c r="O521" t="str">
        <f>VLOOKUP(A521,'Hospitalisation Details'!$A$2:$M$2344,12,FALSE)</f>
        <v>tier - 3</v>
      </c>
      <c r="P521" t="str">
        <f>VLOOKUP(A521,'Hospitalisation Details'!$A$2:$M$2344,13,FALSE)</f>
        <v>R1011</v>
      </c>
      <c r="Q521" s="11">
        <f>VLOOKUP(A521,'Hospitalisation Details'!$A$2:$M$2344,8,FALSE)</f>
        <v>39</v>
      </c>
    </row>
    <row r="522" spans="1:17" ht="15.75" x14ac:dyDescent="0.25">
      <c r="A522" s="1" t="s">
        <v>1849</v>
      </c>
      <c r="B522" t="str">
        <f>VLOOKUP(A522,'Customer Names'!$A$1:$B$2336,2,FALSE)</f>
        <v>Darda</v>
      </c>
      <c r="C522" s="11">
        <f>VLOOKUP(A522,'Medical Examinations'!$A$1:$B$2336,2,FALSE)</f>
        <v>25.3</v>
      </c>
      <c r="D522" s="11">
        <f>VLOOKUP(A522,'Medical Examinations'!$A$1:$C$2336,3,FALSE)</f>
        <v>5.0199999999999996</v>
      </c>
      <c r="E522" s="11" t="str">
        <f>VLOOKUP(A522,'Medical Examinations'!$A$1:$J$2336,4,FALSE)</f>
        <v>Yes</v>
      </c>
      <c r="F522" s="11" t="str">
        <f>VLOOKUP(A522,'Medical Examinations'!$A$1:$J$2336,5,FALSE)</f>
        <v>No</v>
      </c>
      <c r="G522" s="11" t="str">
        <f>VLOOKUP(A522,'Medical Examinations'!$A$1:$J$2336,6,FALSE)</f>
        <v>No</v>
      </c>
      <c r="H522" s="11">
        <f>VLOOKUP(A522,'Medical Examinations'!$A$1:$J$2336,7,FALSE)</f>
        <v>1</v>
      </c>
      <c r="I522" s="11" t="str">
        <f>VLOOKUP(A522,'Medical Examinations'!$A$1:$J$2336,8,FALSE)</f>
        <v>Yes</v>
      </c>
      <c r="J522" s="11" t="str">
        <f>VLOOKUP(A522,'Medical Examinations'!$A$1:$J$2336,9,FALSE)</f>
        <v>OVERWEIGHT</v>
      </c>
      <c r="K522" s="11" t="str">
        <f>VLOOKUP(A522,'Medical Examinations'!$A$1:$J$2336,10,FALSE)</f>
        <v>NORMAL</v>
      </c>
      <c r="L522" t="str">
        <f>VLOOKUP(A522,'Hospitalisation Details'!$A$2:$M$2344,4,FALSE)</f>
        <v>24-10-1988</v>
      </c>
      <c r="M522">
        <f>VLOOKUP(A522,'Hospitalisation Details'!$A$2:$M$2344,10,FALSE)</f>
        <v>18972.5</v>
      </c>
      <c r="N522" t="str">
        <f>VLOOKUP(A522,'Hospitalisation Details'!$A$2:$M$2344,11,FALSE)</f>
        <v>tier - 1</v>
      </c>
      <c r="O522" t="str">
        <f>VLOOKUP(A522,'Hospitalisation Details'!$A$2:$M$2344,12,FALSE)</f>
        <v>tier - 3</v>
      </c>
      <c r="P522" t="str">
        <f>VLOOKUP(A522,'Hospitalisation Details'!$A$2:$M$2344,13,FALSE)</f>
        <v>R1013</v>
      </c>
      <c r="Q522" s="11">
        <f>VLOOKUP(A522,'Hospitalisation Details'!$A$2:$M$2344,8,FALSE)</f>
        <v>34</v>
      </c>
    </row>
    <row r="523" spans="1:17" ht="15.75" x14ac:dyDescent="0.25">
      <c r="A523" s="1" t="s">
        <v>1848</v>
      </c>
      <c r="B523" t="str">
        <f>VLOOKUP(A523,'Customer Names'!$A$1:$B$2336,2,FALSE)</f>
        <v>Otstot</v>
      </c>
      <c r="C523" s="11">
        <f>VLOOKUP(A523,'Medical Examinations'!$A$1:$B$2336,2,FALSE)</f>
        <v>38.83</v>
      </c>
      <c r="D523" s="11">
        <f>VLOOKUP(A523,'Medical Examinations'!$A$1:$C$2336,3,FALSE)</f>
        <v>6.36</v>
      </c>
      <c r="E523" s="11" t="str">
        <f>VLOOKUP(A523,'Medical Examinations'!$A$1:$J$2336,4,FALSE)</f>
        <v>No</v>
      </c>
      <c r="F523" s="11" t="str">
        <f>VLOOKUP(A523,'Medical Examinations'!$A$1:$J$2336,5,FALSE)</f>
        <v>No</v>
      </c>
      <c r="G523" s="11" t="str">
        <f>VLOOKUP(A523,'Medical Examinations'!$A$1:$J$2336,6,FALSE)</f>
        <v>No</v>
      </c>
      <c r="H523" s="11">
        <f>VLOOKUP(A523,'Medical Examinations'!$A$1:$J$2336,7,FALSE)</f>
        <v>1</v>
      </c>
      <c r="I523" s="11" t="str">
        <f>VLOOKUP(A523,'Medical Examinations'!$A$1:$J$2336,8,FALSE)</f>
        <v>No</v>
      </c>
      <c r="J523" s="11" t="str">
        <f>VLOOKUP(A523,'Medical Examinations'!$A$1:$J$2336,9,FALSE)</f>
        <v>OBESITY</v>
      </c>
      <c r="K523" s="11" t="str">
        <f>VLOOKUP(A523,'Medical Examinations'!$A$1:$J$2336,10,FALSE)</f>
        <v>PREDIABETES</v>
      </c>
      <c r="L523" t="str">
        <f>VLOOKUP(A523,'Hospitalisation Details'!$A$2:$M$2344,4,FALSE)</f>
        <v>30-11-1992</v>
      </c>
      <c r="M523">
        <f>VLOOKUP(A523,'Hospitalisation Details'!$A$2:$M$2344,10,FALSE)</f>
        <v>18963.169999999998</v>
      </c>
      <c r="N523" t="str">
        <f>VLOOKUP(A523,'Hospitalisation Details'!$A$2:$M$2344,11,FALSE)</f>
        <v>tier - 1</v>
      </c>
      <c r="O523" t="str">
        <f>VLOOKUP(A523,'Hospitalisation Details'!$A$2:$M$2344,12,FALSE)</f>
        <v>tier - 1</v>
      </c>
      <c r="P523" t="str">
        <f>VLOOKUP(A523,'Hospitalisation Details'!$A$2:$M$2344,13,FALSE)</f>
        <v>R1013</v>
      </c>
      <c r="Q523" s="11">
        <f>VLOOKUP(A523,'Hospitalisation Details'!$A$2:$M$2344,8,FALSE)</f>
        <v>30</v>
      </c>
    </row>
    <row r="524" spans="1:17" ht="15.75" x14ac:dyDescent="0.25">
      <c r="A524" s="1" t="s">
        <v>1847</v>
      </c>
      <c r="B524" t="str">
        <f>VLOOKUP(A524,'Customer Names'!$A$1:$B$2336,2,FALSE)</f>
        <v>Bowley</v>
      </c>
      <c r="C524" s="11">
        <f>VLOOKUP(A524,'Medical Examinations'!$A$1:$B$2336,2,FALSE)</f>
        <v>27.6</v>
      </c>
      <c r="D524" s="11">
        <f>VLOOKUP(A524,'Medical Examinations'!$A$1:$C$2336,3,FALSE)</f>
        <v>5.36</v>
      </c>
      <c r="E524" s="11" t="str">
        <f>VLOOKUP(A524,'Medical Examinations'!$A$1:$J$2336,4,FALSE)</f>
        <v>No</v>
      </c>
      <c r="F524" s="11" t="str">
        <f>VLOOKUP(A524,'Medical Examinations'!$A$1:$J$2336,5,FALSE)</f>
        <v>No</v>
      </c>
      <c r="G524" s="11" t="str">
        <f>VLOOKUP(A524,'Medical Examinations'!$A$1:$J$2336,6,FALSE)</f>
        <v>No</v>
      </c>
      <c r="H524" s="11">
        <f>VLOOKUP(A524,'Medical Examinations'!$A$1:$J$2336,7,FALSE)</f>
        <v>1</v>
      </c>
      <c r="I524" s="11" t="str">
        <f>VLOOKUP(A524,'Medical Examinations'!$A$1:$J$2336,8,FALSE)</f>
        <v>No</v>
      </c>
      <c r="J524" s="11" t="str">
        <f>VLOOKUP(A524,'Medical Examinations'!$A$1:$J$2336,9,FALSE)</f>
        <v>OVERWEIGHT</v>
      </c>
      <c r="K524" s="11" t="str">
        <f>VLOOKUP(A524,'Medical Examinations'!$A$1:$J$2336,10,FALSE)</f>
        <v>NORMAL</v>
      </c>
      <c r="L524" t="str">
        <f>VLOOKUP(A524,'Hospitalisation Details'!$A$2:$M$2344,4,FALSE)</f>
        <v>6-8-1998</v>
      </c>
      <c r="M524">
        <f>VLOOKUP(A524,'Hospitalisation Details'!$A$2:$M$2344,10,FALSE)</f>
        <v>18955.22</v>
      </c>
      <c r="N524" t="str">
        <f>VLOOKUP(A524,'Hospitalisation Details'!$A$2:$M$2344,11,FALSE)</f>
        <v>tier - 1</v>
      </c>
      <c r="O524" t="str">
        <f>VLOOKUP(A524,'Hospitalisation Details'!$A$2:$M$2344,12,FALSE)</f>
        <v>tier - 3</v>
      </c>
      <c r="P524" t="str">
        <f>VLOOKUP(A524,'Hospitalisation Details'!$A$2:$M$2344,13,FALSE)</f>
        <v>R1011</v>
      </c>
      <c r="Q524" s="11">
        <f>VLOOKUP(A524,'Hospitalisation Details'!$A$2:$M$2344,8,FALSE)</f>
        <v>24</v>
      </c>
    </row>
    <row r="525" spans="1:17" ht="15.75" x14ac:dyDescent="0.25">
      <c r="A525" s="1" t="s">
        <v>1846</v>
      </c>
      <c r="B525" t="str">
        <f>VLOOKUP(A525,'Customer Names'!$A$1:$B$2336,2,FALSE)</f>
        <v>Rogers</v>
      </c>
      <c r="C525" s="11">
        <f>VLOOKUP(A525,'Medical Examinations'!$A$1:$B$2336,2,FALSE)</f>
        <v>46.4</v>
      </c>
      <c r="D525" s="11">
        <f>VLOOKUP(A525,'Medical Examinations'!$A$1:$C$2336,3,FALSE)</f>
        <v>8.3699999999999992</v>
      </c>
      <c r="E525" s="11" t="str">
        <f>VLOOKUP(A525,'Medical Examinations'!$A$1:$J$2336,4,FALSE)</f>
        <v>Yes</v>
      </c>
      <c r="F525" s="11" t="str">
        <f>VLOOKUP(A525,'Medical Examinations'!$A$1:$J$2336,5,FALSE)</f>
        <v>No</v>
      </c>
      <c r="G525" s="11" t="str">
        <f>VLOOKUP(A525,'Medical Examinations'!$A$1:$J$2336,6,FALSE)</f>
        <v>Yes</v>
      </c>
      <c r="H525" s="11">
        <f>VLOOKUP(A525,'Medical Examinations'!$A$1:$J$2336,7,FALSE)</f>
        <v>1</v>
      </c>
      <c r="I525" s="11" t="str">
        <f>VLOOKUP(A525,'Medical Examinations'!$A$1:$J$2336,8,FALSE)</f>
        <v>No</v>
      </c>
      <c r="J525" s="11" t="str">
        <f>VLOOKUP(A525,'Medical Examinations'!$A$1:$J$2336,9,FALSE)</f>
        <v>OBESITY</v>
      </c>
      <c r="K525" s="11" t="str">
        <f>VLOOKUP(A525,'Medical Examinations'!$A$1:$J$2336,10,FALSE)</f>
        <v>DIABETES</v>
      </c>
      <c r="L525" t="str">
        <f>VLOOKUP(A525,'Hospitalisation Details'!$A$2:$M$2344,4,FALSE)</f>
        <v>20-10-1963</v>
      </c>
      <c r="M525">
        <f>VLOOKUP(A525,'Hospitalisation Details'!$A$2:$M$2344,10,FALSE)</f>
        <v>18954.560000000001</v>
      </c>
      <c r="N525" t="str">
        <f>VLOOKUP(A525,'Hospitalisation Details'!$A$2:$M$2344,11,FALSE)</f>
        <v>tier - 1</v>
      </c>
      <c r="O525" t="str">
        <f>VLOOKUP(A525,'Hospitalisation Details'!$A$2:$M$2344,12,FALSE)</f>
        <v>tier - 1</v>
      </c>
      <c r="P525" t="str">
        <f>VLOOKUP(A525,'Hospitalisation Details'!$A$2:$M$2344,13,FALSE)</f>
        <v>R1026</v>
      </c>
      <c r="Q525" s="11">
        <f>VLOOKUP(A525,'Hospitalisation Details'!$A$2:$M$2344,8,FALSE)</f>
        <v>59</v>
      </c>
    </row>
    <row r="526" spans="1:17" ht="15.75" x14ac:dyDescent="0.25">
      <c r="A526" s="1" t="s">
        <v>1845</v>
      </c>
      <c r="B526" t="str">
        <f>VLOOKUP(A526,'Customer Names'!$A$1:$B$2336,2,FALSE)</f>
        <v>Mclaughlin</v>
      </c>
      <c r="C526" s="11">
        <f>VLOOKUP(A526,'Medical Examinations'!$A$1:$B$2336,2,FALSE)</f>
        <v>51.92</v>
      </c>
      <c r="D526" s="11">
        <f>VLOOKUP(A526,'Medical Examinations'!$A$1:$C$2336,3,FALSE)</f>
        <v>5.18</v>
      </c>
      <c r="E526" s="11" t="str">
        <f>VLOOKUP(A526,'Medical Examinations'!$A$1:$J$2336,4,FALSE)</f>
        <v>Yes</v>
      </c>
      <c r="F526" s="11" t="str">
        <f>VLOOKUP(A526,'Medical Examinations'!$A$1:$J$2336,5,FALSE)</f>
        <v>No</v>
      </c>
      <c r="G526" s="11" t="str">
        <f>VLOOKUP(A526,'Medical Examinations'!$A$1:$J$2336,6,FALSE)</f>
        <v>Yes</v>
      </c>
      <c r="H526" s="11">
        <f>VLOOKUP(A526,'Medical Examinations'!$A$1:$J$2336,7,FALSE)</f>
        <v>1</v>
      </c>
      <c r="I526" s="11" t="str">
        <f>VLOOKUP(A526,'Medical Examinations'!$A$1:$J$2336,8,FALSE)</f>
        <v>No</v>
      </c>
      <c r="J526" s="11" t="str">
        <f>VLOOKUP(A526,'Medical Examinations'!$A$1:$J$2336,9,FALSE)</f>
        <v>OBESITY</v>
      </c>
      <c r="K526" s="11" t="str">
        <f>VLOOKUP(A526,'Medical Examinations'!$A$1:$J$2336,10,FALSE)</f>
        <v>NORMAL</v>
      </c>
      <c r="L526" t="str">
        <f>VLOOKUP(A526,'Hospitalisation Details'!$A$2:$M$2344,4,FALSE)</f>
        <v>3-8-1969</v>
      </c>
      <c r="M526">
        <f>VLOOKUP(A526,'Hospitalisation Details'!$A$2:$M$2344,10,FALSE)</f>
        <v>18932.810000000001</v>
      </c>
      <c r="N526" t="str">
        <f>VLOOKUP(A526,'Hospitalisation Details'!$A$2:$M$2344,11,FALSE)</f>
        <v>tier - 1</v>
      </c>
      <c r="O526" t="str">
        <f>VLOOKUP(A526,'Hospitalisation Details'!$A$2:$M$2344,12,FALSE)</f>
        <v>tier - 3</v>
      </c>
      <c r="P526" t="str">
        <f>VLOOKUP(A526,'Hospitalisation Details'!$A$2:$M$2344,13,FALSE)</f>
        <v>R1012</v>
      </c>
      <c r="Q526" s="11">
        <f>VLOOKUP(A526,'Hospitalisation Details'!$A$2:$M$2344,8,FALSE)</f>
        <v>53</v>
      </c>
    </row>
    <row r="527" spans="1:17" ht="15.75" x14ac:dyDescent="0.25">
      <c r="A527" s="1" t="s">
        <v>1844</v>
      </c>
      <c r="B527" t="str">
        <f>VLOOKUP(A527,'Customer Names'!$A$1:$B$2336,2,FALSE)</f>
        <v>Ziegler</v>
      </c>
      <c r="C527" s="11">
        <f>VLOOKUP(A527,'Medical Examinations'!$A$1:$B$2336,2,FALSE)</f>
        <v>32.395000000000003</v>
      </c>
      <c r="D527" s="11">
        <f>VLOOKUP(A527,'Medical Examinations'!$A$1:$C$2336,3,FALSE)</f>
        <v>5.68</v>
      </c>
      <c r="E527" s="11" t="str">
        <f>VLOOKUP(A527,'Medical Examinations'!$A$1:$J$2336,4,FALSE)</f>
        <v>Yes</v>
      </c>
      <c r="F527" s="11" t="str">
        <f>VLOOKUP(A527,'Medical Examinations'!$A$1:$J$2336,5,FALSE)</f>
        <v>No</v>
      </c>
      <c r="G527" s="11" t="str">
        <f>VLOOKUP(A527,'Medical Examinations'!$A$1:$J$2336,6,FALSE)</f>
        <v>No</v>
      </c>
      <c r="H527" s="11">
        <f>VLOOKUP(A527,'Medical Examinations'!$A$1:$J$2336,7,FALSE)</f>
        <v>1</v>
      </c>
      <c r="I527" s="11" t="str">
        <f>VLOOKUP(A527,'Medical Examinations'!$A$1:$J$2336,8,FALSE)</f>
        <v>No</v>
      </c>
      <c r="J527" s="11" t="str">
        <f>VLOOKUP(A527,'Medical Examinations'!$A$1:$J$2336,9,FALSE)</f>
        <v>OBESITY</v>
      </c>
      <c r="K527" s="11" t="str">
        <f>VLOOKUP(A527,'Medical Examinations'!$A$1:$J$2336,10,FALSE)</f>
        <v>NORMAL</v>
      </c>
      <c r="L527" t="str">
        <f>VLOOKUP(A527,'Hospitalisation Details'!$A$2:$M$2344,4,FALSE)</f>
        <v>27-9-1995</v>
      </c>
      <c r="M527">
        <f>VLOOKUP(A527,'Hospitalisation Details'!$A$2:$M$2344,10,FALSE)</f>
        <v>18903.490000000002</v>
      </c>
      <c r="N527" t="str">
        <f>VLOOKUP(A527,'Hospitalisation Details'!$A$2:$M$2344,11,FALSE)</f>
        <v>tier - 1</v>
      </c>
      <c r="O527" t="str">
        <f>VLOOKUP(A527,'Hospitalisation Details'!$A$2:$M$2344,12,FALSE)</f>
        <v>tier - 2</v>
      </c>
      <c r="P527" t="str">
        <f>VLOOKUP(A527,'Hospitalisation Details'!$A$2:$M$2344,13,FALSE)</f>
        <v>R1024</v>
      </c>
      <c r="Q527" s="11">
        <f>VLOOKUP(A527,'Hospitalisation Details'!$A$2:$M$2344,8,FALSE)</f>
        <v>27</v>
      </c>
    </row>
    <row r="528" spans="1:17" ht="15.75" x14ac:dyDescent="0.25">
      <c r="A528" s="1" t="s">
        <v>1843</v>
      </c>
      <c r="B528" t="str">
        <f>VLOOKUP(A528,'Customer Names'!$A$1:$B$2336,2,FALSE)</f>
        <v>Hughey</v>
      </c>
      <c r="C528" s="11">
        <f>VLOOKUP(A528,'Medical Examinations'!$A$1:$B$2336,2,FALSE)</f>
        <v>46.19</v>
      </c>
      <c r="D528" s="11">
        <f>VLOOKUP(A528,'Medical Examinations'!$A$1:$C$2336,3,FALSE)</f>
        <v>7.31</v>
      </c>
      <c r="E528" s="11" t="str">
        <f>VLOOKUP(A528,'Medical Examinations'!$A$1:$J$2336,4,FALSE)</f>
        <v>Yes</v>
      </c>
      <c r="F528" s="11" t="str">
        <f>VLOOKUP(A528,'Medical Examinations'!$A$1:$J$2336,5,FALSE)</f>
        <v>No</v>
      </c>
      <c r="G528" s="11" t="str">
        <f>VLOOKUP(A528,'Medical Examinations'!$A$1:$J$2336,6,FALSE)</f>
        <v>Yes</v>
      </c>
      <c r="H528" s="11">
        <f>VLOOKUP(A528,'Medical Examinations'!$A$1:$J$2336,7,FALSE)</f>
        <v>1</v>
      </c>
      <c r="I528" s="11" t="str">
        <f>VLOOKUP(A528,'Medical Examinations'!$A$1:$J$2336,8,FALSE)</f>
        <v>No</v>
      </c>
      <c r="J528" s="11" t="str">
        <f>VLOOKUP(A528,'Medical Examinations'!$A$1:$J$2336,9,FALSE)</f>
        <v>OBESITY</v>
      </c>
      <c r="K528" s="11" t="str">
        <f>VLOOKUP(A528,'Medical Examinations'!$A$1:$J$2336,10,FALSE)</f>
        <v>DIABETES</v>
      </c>
      <c r="L528" t="str">
        <f>VLOOKUP(A528,'Hospitalisation Details'!$A$2:$M$2344,4,FALSE)</f>
        <v>6-12-1963</v>
      </c>
      <c r="M528">
        <f>VLOOKUP(A528,'Hospitalisation Details'!$A$2:$M$2344,10,FALSE)</f>
        <v>18883.330000000002</v>
      </c>
      <c r="N528" t="str">
        <f>VLOOKUP(A528,'Hospitalisation Details'!$A$2:$M$2344,11,FALSE)</f>
        <v>tier - 1</v>
      </c>
      <c r="O528" t="str">
        <f>VLOOKUP(A528,'Hospitalisation Details'!$A$2:$M$2344,12,FALSE)</f>
        <v>tier - 1</v>
      </c>
      <c r="P528" t="str">
        <f>VLOOKUP(A528,'Hospitalisation Details'!$A$2:$M$2344,13,FALSE)</f>
        <v>R1026</v>
      </c>
      <c r="Q528" s="11">
        <f>VLOOKUP(A528,'Hospitalisation Details'!$A$2:$M$2344,8,FALSE)</f>
        <v>59</v>
      </c>
    </row>
    <row r="529" spans="1:17" ht="15.75" x14ac:dyDescent="0.25">
      <c r="A529" s="1" t="s">
        <v>1842</v>
      </c>
      <c r="B529" t="str">
        <f>VLOOKUP(A529,'Customer Names'!$A$1:$B$2336,2,FALSE)</f>
        <v>Knast</v>
      </c>
      <c r="C529" s="11">
        <f>VLOOKUP(A529,'Medical Examinations'!$A$1:$B$2336,2,FALSE)</f>
        <v>27.93</v>
      </c>
      <c r="D529" s="11">
        <f>VLOOKUP(A529,'Medical Examinations'!$A$1:$C$2336,3,FALSE)</f>
        <v>4.67</v>
      </c>
      <c r="E529" s="11" t="str">
        <f>VLOOKUP(A529,'Medical Examinations'!$A$1:$J$2336,4,FALSE)</f>
        <v>No</v>
      </c>
      <c r="F529" s="11" t="str">
        <f>VLOOKUP(A529,'Medical Examinations'!$A$1:$J$2336,5,FALSE)</f>
        <v>No</v>
      </c>
      <c r="G529" s="11" t="str">
        <f>VLOOKUP(A529,'Medical Examinations'!$A$1:$J$2336,6,FALSE)</f>
        <v>Yes</v>
      </c>
      <c r="H529" s="11">
        <f>VLOOKUP(A529,'Medical Examinations'!$A$1:$J$2336,7,FALSE)</f>
        <v>1</v>
      </c>
      <c r="I529" s="11" t="str">
        <f>VLOOKUP(A529,'Medical Examinations'!$A$1:$J$2336,8,FALSE)</f>
        <v>No</v>
      </c>
      <c r="J529" s="11" t="str">
        <f>VLOOKUP(A529,'Medical Examinations'!$A$1:$J$2336,9,FALSE)</f>
        <v>OVERWEIGHT</v>
      </c>
      <c r="K529" s="11" t="str">
        <f>VLOOKUP(A529,'Medical Examinations'!$A$1:$J$2336,10,FALSE)</f>
        <v>NORMAL</v>
      </c>
      <c r="L529" t="str">
        <f>VLOOKUP(A529,'Hospitalisation Details'!$A$2:$M$2344,4,FALSE)</f>
        <v>24-7-2003</v>
      </c>
      <c r="M529">
        <f>VLOOKUP(A529,'Hospitalisation Details'!$A$2:$M$2344,10,FALSE)</f>
        <v>18838.7</v>
      </c>
      <c r="N529" t="str">
        <f>VLOOKUP(A529,'Hospitalisation Details'!$A$2:$M$2344,11,FALSE)</f>
        <v>tier - 1</v>
      </c>
      <c r="O529" t="str">
        <f>VLOOKUP(A529,'Hospitalisation Details'!$A$2:$M$2344,12,FALSE)</f>
        <v>tier - 3</v>
      </c>
      <c r="P529" t="str">
        <f>VLOOKUP(A529,'Hospitalisation Details'!$A$2:$M$2344,13,FALSE)</f>
        <v>R1012</v>
      </c>
      <c r="Q529" s="11">
        <f>VLOOKUP(A529,'Hospitalisation Details'!$A$2:$M$2344,8,FALSE)</f>
        <v>19</v>
      </c>
    </row>
    <row r="530" spans="1:17" ht="15.75" x14ac:dyDescent="0.25">
      <c r="A530" s="1" t="s">
        <v>1841</v>
      </c>
      <c r="B530" t="str">
        <f>VLOOKUP(A530,'Customer Names'!$A$1:$B$2336,2,FALSE)</f>
        <v>Stob</v>
      </c>
      <c r="C530" s="11">
        <f>VLOOKUP(A530,'Medical Examinations'!$A$1:$B$2336,2,FALSE)</f>
        <v>45.62</v>
      </c>
      <c r="D530" s="11">
        <f>VLOOKUP(A530,'Medical Examinations'!$A$1:$C$2336,3,FALSE)</f>
        <v>6.87</v>
      </c>
      <c r="E530" s="11" t="str">
        <f>VLOOKUP(A530,'Medical Examinations'!$A$1:$J$2336,4,FALSE)</f>
        <v>No</v>
      </c>
      <c r="F530" s="11" t="str">
        <f>VLOOKUP(A530,'Medical Examinations'!$A$1:$J$2336,5,FALSE)</f>
        <v>No</v>
      </c>
      <c r="G530" s="11" t="str">
        <f>VLOOKUP(A530,'Medical Examinations'!$A$1:$J$2336,6,FALSE)</f>
        <v>No</v>
      </c>
      <c r="H530" s="11">
        <f>VLOOKUP(A530,'Medical Examinations'!$A$1:$J$2336,7,FALSE)</f>
        <v>0</v>
      </c>
      <c r="I530" s="11" t="str">
        <f>VLOOKUP(A530,'Medical Examinations'!$A$1:$J$2336,8,FALSE)</f>
        <v>No</v>
      </c>
      <c r="J530" s="11" t="str">
        <f>VLOOKUP(A530,'Medical Examinations'!$A$1:$J$2336,9,FALSE)</f>
        <v>OBESITY</v>
      </c>
      <c r="K530" s="11" t="str">
        <f>VLOOKUP(A530,'Medical Examinations'!$A$1:$J$2336,10,FALSE)</f>
        <v>DIABETES</v>
      </c>
      <c r="L530" t="str">
        <f>VLOOKUP(A530,'Hospitalisation Details'!$A$2:$M$2344,4,FALSE)</f>
        <v>18-12-1962</v>
      </c>
      <c r="M530">
        <f>VLOOKUP(A530,'Hospitalisation Details'!$A$2:$M$2344,10,FALSE)</f>
        <v>18815.53</v>
      </c>
      <c r="N530" t="str">
        <f>VLOOKUP(A530,'Hospitalisation Details'!$A$2:$M$2344,11,FALSE)</f>
        <v>tier - 1</v>
      </c>
      <c r="O530" t="str">
        <f>VLOOKUP(A530,'Hospitalisation Details'!$A$2:$M$2344,12,FALSE)</f>
        <v>tier - 1</v>
      </c>
      <c r="P530" t="str">
        <f>VLOOKUP(A530,'Hospitalisation Details'!$A$2:$M$2344,13,FALSE)</f>
        <v>R1023</v>
      </c>
      <c r="Q530" s="11">
        <f>VLOOKUP(A530,'Hospitalisation Details'!$A$2:$M$2344,8,FALSE)</f>
        <v>60</v>
      </c>
    </row>
    <row r="531" spans="1:17" ht="15.75" x14ac:dyDescent="0.25">
      <c r="A531" s="1" t="s">
        <v>1840</v>
      </c>
      <c r="B531" t="str">
        <f>VLOOKUP(A531,'Customer Names'!$A$1:$B$2336,2,FALSE)</f>
        <v>Jensen</v>
      </c>
      <c r="C531" s="11">
        <f>VLOOKUP(A531,'Medical Examinations'!$A$1:$B$2336,2,FALSE)</f>
        <v>35.31</v>
      </c>
      <c r="D531" s="11">
        <f>VLOOKUP(A531,'Medical Examinations'!$A$1:$C$2336,3,FALSE)</f>
        <v>5.87</v>
      </c>
      <c r="E531" s="11" t="str">
        <f>VLOOKUP(A531,'Medical Examinations'!$A$1:$J$2336,4,FALSE)</f>
        <v>No</v>
      </c>
      <c r="F531" s="11" t="str">
        <f>VLOOKUP(A531,'Medical Examinations'!$A$1:$J$2336,5,FALSE)</f>
        <v>No</v>
      </c>
      <c r="G531" s="11" t="str">
        <f>VLOOKUP(A531,'Medical Examinations'!$A$1:$J$2336,6,FALSE)</f>
        <v>Yes</v>
      </c>
      <c r="H531" s="11">
        <f>VLOOKUP(A531,'Medical Examinations'!$A$1:$J$2336,7,FALSE)</f>
        <v>1</v>
      </c>
      <c r="I531" s="11" t="str">
        <f>VLOOKUP(A531,'Medical Examinations'!$A$1:$J$2336,8,FALSE)</f>
        <v>No</v>
      </c>
      <c r="J531" s="11" t="str">
        <f>VLOOKUP(A531,'Medical Examinations'!$A$1:$J$2336,9,FALSE)</f>
        <v>OBESITY</v>
      </c>
      <c r="K531" s="11" t="str">
        <f>VLOOKUP(A531,'Medical Examinations'!$A$1:$J$2336,10,FALSE)</f>
        <v>PREDIABETES</v>
      </c>
      <c r="L531" t="str">
        <f>VLOOKUP(A531,'Hospitalisation Details'!$A$2:$M$2344,4,FALSE)</f>
        <v>15-10-1979</v>
      </c>
      <c r="M531">
        <f>VLOOKUP(A531,'Hospitalisation Details'!$A$2:$M$2344,10,FALSE)</f>
        <v>18806.150000000001</v>
      </c>
      <c r="N531" t="str">
        <f>VLOOKUP(A531,'Hospitalisation Details'!$A$2:$M$2344,11,FALSE)</f>
        <v>tier - 1</v>
      </c>
      <c r="O531" t="str">
        <f>VLOOKUP(A531,'Hospitalisation Details'!$A$2:$M$2344,12,FALSE)</f>
        <v>tier - 2</v>
      </c>
      <c r="P531" t="str">
        <f>VLOOKUP(A531,'Hospitalisation Details'!$A$2:$M$2344,13,FALSE)</f>
        <v>R1013</v>
      </c>
      <c r="Q531" s="11">
        <f>VLOOKUP(A531,'Hospitalisation Details'!$A$2:$M$2344,8,FALSE)</f>
        <v>43</v>
      </c>
    </row>
    <row r="532" spans="1:17" ht="15.75" x14ac:dyDescent="0.25">
      <c r="A532" s="1" t="s">
        <v>1839</v>
      </c>
      <c r="B532" t="str">
        <f>VLOOKUP(A532,'Customer Names'!$A$1:$B$2336,2,FALSE)</f>
        <v>Mutter</v>
      </c>
      <c r="C532" s="11">
        <f>VLOOKUP(A532,'Medical Examinations'!$A$1:$B$2336,2,FALSE)</f>
        <v>30.4</v>
      </c>
      <c r="D532" s="11">
        <f>VLOOKUP(A532,'Medical Examinations'!$A$1:$C$2336,3,FALSE)</f>
        <v>4.07</v>
      </c>
      <c r="E532" s="11" t="str">
        <f>VLOOKUP(A532,'Medical Examinations'!$A$1:$J$2336,4,FALSE)</f>
        <v>Yes</v>
      </c>
      <c r="F532" s="11" t="str">
        <f>VLOOKUP(A532,'Medical Examinations'!$A$1:$J$2336,5,FALSE)</f>
        <v>No</v>
      </c>
      <c r="G532" s="11" t="str">
        <f>VLOOKUP(A532,'Medical Examinations'!$A$1:$J$2336,6,FALSE)</f>
        <v>No</v>
      </c>
      <c r="H532" s="11">
        <f>VLOOKUP(A532,'Medical Examinations'!$A$1:$J$2336,7,FALSE)</f>
        <v>1</v>
      </c>
      <c r="I532" s="11" t="str">
        <f>VLOOKUP(A532,'Medical Examinations'!$A$1:$J$2336,8,FALSE)</f>
        <v>No</v>
      </c>
      <c r="J532" s="11" t="str">
        <f>VLOOKUP(A532,'Medical Examinations'!$A$1:$J$2336,9,FALSE)</f>
        <v>OBESITY</v>
      </c>
      <c r="K532" s="11" t="str">
        <f>VLOOKUP(A532,'Medical Examinations'!$A$1:$J$2336,10,FALSE)</f>
        <v>NORMAL</v>
      </c>
      <c r="L532" t="str">
        <f>VLOOKUP(A532,'Hospitalisation Details'!$A$2:$M$2344,4,FALSE)</f>
        <v>28-11-1995</v>
      </c>
      <c r="M532">
        <f>VLOOKUP(A532,'Hospitalisation Details'!$A$2:$M$2344,10,FALSE)</f>
        <v>18804.75</v>
      </c>
      <c r="N532" t="str">
        <f>VLOOKUP(A532,'Hospitalisation Details'!$A$2:$M$2344,11,FALSE)</f>
        <v>tier - 1</v>
      </c>
      <c r="O532" t="str">
        <f>VLOOKUP(A532,'Hospitalisation Details'!$A$2:$M$2344,12,FALSE)</f>
        <v>tier - 1</v>
      </c>
      <c r="P532" t="str">
        <f>VLOOKUP(A532,'Hospitalisation Details'!$A$2:$M$2344,13,FALSE)</f>
        <v>R1012</v>
      </c>
      <c r="Q532" s="11">
        <f>VLOOKUP(A532,'Hospitalisation Details'!$A$2:$M$2344,8,FALSE)</f>
        <v>27</v>
      </c>
    </row>
    <row r="533" spans="1:17" ht="15.75" x14ac:dyDescent="0.25">
      <c r="A533" s="1" t="s">
        <v>1838</v>
      </c>
      <c r="B533" t="str">
        <f>VLOOKUP(A533,'Customer Names'!$A$1:$B$2336,2,FALSE)</f>
        <v>Ahern</v>
      </c>
      <c r="C533" s="11">
        <f>VLOOKUP(A533,'Medical Examinations'!$A$1:$B$2336,2,FALSE)</f>
        <v>20.13</v>
      </c>
      <c r="D533" s="11">
        <f>VLOOKUP(A533,'Medical Examinations'!$A$1:$C$2336,3,FALSE)</f>
        <v>6.47</v>
      </c>
      <c r="E533" s="11" t="str">
        <f>VLOOKUP(A533,'Medical Examinations'!$A$1:$J$2336,4,FALSE)</f>
        <v>No</v>
      </c>
      <c r="F533" s="11" t="str">
        <f>VLOOKUP(A533,'Medical Examinations'!$A$1:$J$2336,5,FALSE)</f>
        <v>No</v>
      </c>
      <c r="G533" s="11" t="str">
        <f>VLOOKUP(A533,'Medical Examinations'!$A$1:$J$2336,6,FALSE)</f>
        <v>Yes</v>
      </c>
      <c r="H533" s="11">
        <f>VLOOKUP(A533,'Medical Examinations'!$A$1:$J$2336,7,FALSE)</f>
        <v>1</v>
      </c>
      <c r="I533" s="11" t="str">
        <f>VLOOKUP(A533,'Medical Examinations'!$A$1:$J$2336,8,FALSE)</f>
        <v>Yes</v>
      </c>
      <c r="J533" s="11" t="str">
        <f>VLOOKUP(A533,'Medical Examinations'!$A$1:$J$2336,9,FALSE)</f>
        <v>NORMALWEIGHT</v>
      </c>
      <c r="K533" s="11" t="str">
        <f>VLOOKUP(A533,'Medical Examinations'!$A$1:$J$2336,10,FALSE)</f>
        <v>PREDIABETES</v>
      </c>
      <c r="L533" t="str">
        <f>VLOOKUP(A533,'Hospitalisation Details'!$A$2:$M$2344,4,FALSE)</f>
        <v>19-11-1979</v>
      </c>
      <c r="M533">
        <f>VLOOKUP(A533,'Hospitalisation Details'!$A$2:$M$2344,10,FALSE)</f>
        <v>18767.740000000002</v>
      </c>
      <c r="N533" t="str">
        <f>VLOOKUP(A533,'Hospitalisation Details'!$A$2:$M$2344,11,FALSE)</f>
        <v>tier - 1</v>
      </c>
      <c r="O533" t="str">
        <f>VLOOKUP(A533,'Hospitalisation Details'!$A$2:$M$2344,12,FALSE)</f>
        <v>tier - 1</v>
      </c>
      <c r="P533" t="str">
        <f>VLOOKUP(A533,'Hospitalisation Details'!$A$2:$M$2344,13,FALSE)</f>
        <v>R1013</v>
      </c>
      <c r="Q533" s="11">
        <f>VLOOKUP(A533,'Hospitalisation Details'!$A$2:$M$2344,8,FALSE)</f>
        <v>43</v>
      </c>
    </row>
    <row r="534" spans="1:17" ht="15.75" x14ac:dyDescent="0.25">
      <c r="A534" s="1" t="s">
        <v>1837</v>
      </c>
      <c r="B534" t="str">
        <f>VLOOKUP(A534,'Customer Names'!$A$1:$B$2336,2,FALSE)</f>
        <v>Chviruk</v>
      </c>
      <c r="C534" s="11">
        <f>VLOOKUP(A534,'Medical Examinations'!$A$1:$B$2336,2,FALSE)</f>
        <v>23.655000000000001</v>
      </c>
      <c r="D534" s="11">
        <f>VLOOKUP(A534,'Medical Examinations'!$A$1:$C$2336,3,FALSE)</f>
        <v>5.14</v>
      </c>
      <c r="E534" s="11" t="str">
        <f>VLOOKUP(A534,'Medical Examinations'!$A$1:$J$2336,4,FALSE)</f>
        <v>No</v>
      </c>
      <c r="F534" s="11" t="str">
        <f>VLOOKUP(A534,'Medical Examinations'!$A$1:$J$2336,5,FALSE)</f>
        <v>No</v>
      </c>
      <c r="G534" s="11" t="str">
        <f>VLOOKUP(A534,'Medical Examinations'!$A$1:$J$2336,6,FALSE)</f>
        <v>No</v>
      </c>
      <c r="H534" s="11">
        <f>VLOOKUP(A534,'Medical Examinations'!$A$1:$J$2336,7,FALSE)</f>
        <v>1</v>
      </c>
      <c r="I534" s="11" t="str">
        <f>VLOOKUP(A534,'Medical Examinations'!$A$1:$J$2336,8,FALSE)</f>
        <v>Yes</v>
      </c>
      <c r="J534" s="11" t="str">
        <f>VLOOKUP(A534,'Medical Examinations'!$A$1:$J$2336,9,FALSE)</f>
        <v>NORMALWEIGHT</v>
      </c>
      <c r="K534" s="11" t="str">
        <f>VLOOKUP(A534,'Medical Examinations'!$A$1:$J$2336,10,FALSE)</f>
        <v>NORMAL</v>
      </c>
      <c r="L534" t="str">
        <f>VLOOKUP(A534,'Hospitalisation Details'!$A$2:$M$2344,4,FALSE)</f>
        <v>27-12-1992</v>
      </c>
      <c r="M534">
        <f>VLOOKUP(A534,'Hospitalisation Details'!$A$2:$M$2344,10,FALSE)</f>
        <v>18765.88</v>
      </c>
      <c r="N534" t="str">
        <f>VLOOKUP(A534,'Hospitalisation Details'!$A$2:$M$2344,11,FALSE)</f>
        <v>tier - 1</v>
      </c>
      <c r="O534" t="str">
        <f>VLOOKUP(A534,'Hospitalisation Details'!$A$2:$M$2344,12,FALSE)</f>
        <v>tier - 2</v>
      </c>
      <c r="P534" t="str">
        <f>VLOOKUP(A534,'Hospitalisation Details'!$A$2:$M$2344,13,FALSE)</f>
        <v>R1012</v>
      </c>
      <c r="Q534" s="11">
        <f>VLOOKUP(A534,'Hospitalisation Details'!$A$2:$M$2344,8,FALSE)</f>
        <v>30</v>
      </c>
    </row>
    <row r="535" spans="1:17" ht="15.75" x14ac:dyDescent="0.25">
      <c r="A535" s="1" t="s">
        <v>1836</v>
      </c>
      <c r="B535" t="str">
        <f>VLOOKUP(A535,'Customer Names'!$A$1:$B$2336,2,FALSE)</f>
        <v>Meehan</v>
      </c>
      <c r="C535" s="11">
        <f>VLOOKUP(A535,'Medical Examinations'!$A$1:$B$2336,2,FALSE)</f>
        <v>49.05</v>
      </c>
      <c r="D535" s="11">
        <f>VLOOKUP(A535,'Medical Examinations'!$A$1:$C$2336,3,FALSE)</f>
        <v>9.77</v>
      </c>
      <c r="E535" s="11" t="str">
        <f>VLOOKUP(A535,'Medical Examinations'!$A$1:$J$2336,4,FALSE)</f>
        <v>Yes</v>
      </c>
      <c r="F535" s="11" t="str">
        <f>VLOOKUP(A535,'Medical Examinations'!$A$1:$J$2336,5,FALSE)</f>
        <v>No</v>
      </c>
      <c r="G535" s="11" t="str">
        <f>VLOOKUP(A535,'Medical Examinations'!$A$1:$J$2336,6,FALSE)</f>
        <v>No</v>
      </c>
      <c r="H535" s="11">
        <f>VLOOKUP(A535,'Medical Examinations'!$A$1:$J$2336,7,FALSE)</f>
        <v>0</v>
      </c>
      <c r="I535" s="11" t="str">
        <f>VLOOKUP(A535,'Medical Examinations'!$A$1:$J$2336,8,FALSE)</f>
        <v>No</v>
      </c>
      <c r="J535" s="11" t="str">
        <f>VLOOKUP(A535,'Medical Examinations'!$A$1:$J$2336,9,FALSE)</f>
        <v>OBESITY</v>
      </c>
      <c r="K535" s="11" t="str">
        <f>VLOOKUP(A535,'Medical Examinations'!$A$1:$J$2336,10,FALSE)</f>
        <v>DIABETES</v>
      </c>
      <c r="L535" t="str">
        <f>VLOOKUP(A535,'Hospitalisation Details'!$A$2:$M$2344,4,FALSE)</f>
        <v>30-8-1967</v>
      </c>
      <c r="M535">
        <f>VLOOKUP(A535,'Hospitalisation Details'!$A$2:$M$2344,10,FALSE)</f>
        <v>18694.689999999999</v>
      </c>
      <c r="N535" t="str">
        <f>VLOOKUP(A535,'Hospitalisation Details'!$A$2:$M$2344,11,FALSE)</f>
        <v>tier - 1</v>
      </c>
      <c r="O535" t="str">
        <f>VLOOKUP(A535,'Hospitalisation Details'!$A$2:$M$2344,12,FALSE)</f>
        <v>tier - 1</v>
      </c>
      <c r="P535" t="str">
        <f>VLOOKUP(A535,'Hospitalisation Details'!$A$2:$M$2344,13,FALSE)</f>
        <v>R1023</v>
      </c>
      <c r="Q535" s="11">
        <f>VLOOKUP(A535,'Hospitalisation Details'!$A$2:$M$2344,8,FALSE)</f>
        <v>55</v>
      </c>
    </row>
    <row r="536" spans="1:17" ht="15.75" x14ac:dyDescent="0.25">
      <c r="A536" s="1" t="s">
        <v>1835</v>
      </c>
      <c r="B536" t="str">
        <f>VLOOKUP(A536,'Customer Names'!$A$1:$B$2336,2,FALSE)</f>
        <v>Gammon</v>
      </c>
      <c r="C536" s="11">
        <f>VLOOKUP(A536,'Medical Examinations'!$A$1:$B$2336,2,FALSE)</f>
        <v>51.94</v>
      </c>
      <c r="D536" s="11">
        <f>VLOOKUP(A536,'Medical Examinations'!$A$1:$C$2336,3,FALSE)</f>
        <v>8.8000000000000007</v>
      </c>
      <c r="E536" s="11" t="str">
        <f>VLOOKUP(A536,'Medical Examinations'!$A$1:$J$2336,4,FALSE)</f>
        <v>Yes</v>
      </c>
      <c r="F536" s="11" t="str">
        <f>VLOOKUP(A536,'Medical Examinations'!$A$1:$J$2336,5,FALSE)</f>
        <v>No</v>
      </c>
      <c r="G536" s="11" t="str">
        <f>VLOOKUP(A536,'Medical Examinations'!$A$1:$J$2336,6,FALSE)</f>
        <v>No</v>
      </c>
      <c r="H536" s="11">
        <f>VLOOKUP(A536,'Medical Examinations'!$A$1:$J$2336,7,FALSE)</f>
        <v>2</v>
      </c>
      <c r="I536" s="11" t="str">
        <f>VLOOKUP(A536,'Medical Examinations'!$A$1:$J$2336,8,FALSE)</f>
        <v>No</v>
      </c>
      <c r="J536" s="11" t="str">
        <f>VLOOKUP(A536,'Medical Examinations'!$A$1:$J$2336,9,FALSE)</f>
        <v>OBESITY</v>
      </c>
      <c r="K536" s="11" t="str">
        <f>VLOOKUP(A536,'Medical Examinations'!$A$1:$J$2336,10,FALSE)</f>
        <v>DIABETES</v>
      </c>
      <c r="L536" t="str">
        <f>VLOOKUP(A536,'Hospitalisation Details'!$A$2:$M$2344,4,FALSE)</f>
        <v>17-10-1970</v>
      </c>
      <c r="M536">
        <f>VLOOKUP(A536,'Hospitalisation Details'!$A$2:$M$2344,10,FALSE)</f>
        <v>18682.740000000002</v>
      </c>
      <c r="N536" t="str">
        <f>VLOOKUP(A536,'Hospitalisation Details'!$A$2:$M$2344,11,FALSE)</f>
        <v>tier - 1</v>
      </c>
      <c r="O536" t="str">
        <f>VLOOKUP(A536,'Hospitalisation Details'!$A$2:$M$2344,12,FALSE)</f>
        <v>tier - 3</v>
      </c>
      <c r="P536" t="str">
        <f>VLOOKUP(A536,'Hospitalisation Details'!$A$2:$M$2344,13,FALSE)</f>
        <v>R1012</v>
      </c>
      <c r="Q536" s="11">
        <f>VLOOKUP(A536,'Hospitalisation Details'!$A$2:$M$2344,8,FALSE)</f>
        <v>52</v>
      </c>
    </row>
    <row r="537" spans="1:17" ht="15.75" x14ac:dyDescent="0.25">
      <c r="A537" s="1" t="s">
        <v>1834</v>
      </c>
      <c r="B537" t="str">
        <f>VLOOKUP(A537,'Customer Names'!$A$1:$B$2336,2,FALSE)</f>
        <v>Lee</v>
      </c>
      <c r="C537" s="11">
        <f>VLOOKUP(A537,'Medical Examinations'!$A$1:$B$2336,2,FALSE)</f>
        <v>29.83</v>
      </c>
      <c r="D537" s="11">
        <f>VLOOKUP(A537,'Medical Examinations'!$A$1:$C$2336,3,FALSE)</f>
        <v>5.84</v>
      </c>
      <c r="E537" s="11" t="str">
        <f>VLOOKUP(A537,'Medical Examinations'!$A$1:$J$2336,4,FALSE)</f>
        <v>No</v>
      </c>
      <c r="F537" s="11" t="str">
        <f>VLOOKUP(A537,'Medical Examinations'!$A$1:$J$2336,5,FALSE)</f>
        <v>No</v>
      </c>
      <c r="G537" s="11" t="str">
        <f>VLOOKUP(A537,'Medical Examinations'!$A$1:$J$2336,6,FALSE)</f>
        <v>No</v>
      </c>
      <c r="H537" s="11">
        <f>VLOOKUP(A537,'Medical Examinations'!$A$1:$J$2336,7,FALSE)</f>
        <v>1</v>
      </c>
      <c r="I537" s="11" t="str">
        <f>VLOOKUP(A537,'Medical Examinations'!$A$1:$J$2336,8,FALSE)</f>
        <v>Yes</v>
      </c>
      <c r="J537" s="11" t="str">
        <f>VLOOKUP(A537,'Medical Examinations'!$A$1:$J$2336,9,FALSE)</f>
        <v>OVERWEIGHT</v>
      </c>
      <c r="K537" s="11" t="str">
        <f>VLOOKUP(A537,'Medical Examinations'!$A$1:$J$2336,10,FALSE)</f>
        <v>PREDIABETES</v>
      </c>
      <c r="L537" t="str">
        <f>VLOOKUP(A537,'Hospitalisation Details'!$A$2:$M$2344,4,FALSE)</f>
        <v>23-9-1998</v>
      </c>
      <c r="M537">
        <f>VLOOKUP(A537,'Hospitalisation Details'!$A$2:$M$2344,10,FALSE)</f>
        <v>18648.419999999998</v>
      </c>
      <c r="N537" t="str">
        <f>VLOOKUP(A537,'Hospitalisation Details'!$A$2:$M$2344,11,FALSE)</f>
        <v>tier - 1</v>
      </c>
      <c r="O537" t="str">
        <f>VLOOKUP(A537,'Hospitalisation Details'!$A$2:$M$2344,12,FALSE)</f>
        <v>tier - 1</v>
      </c>
      <c r="P537" t="str">
        <f>VLOOKUP(A537,'Hospitalisation Details'!$A$2:$M$2344,13,FALSE)</f>
        <v>R1019</v>
      </c>
      <c r="Q537" s="11">
        <f>VLOOKUP(A537,'Hospitalisation Details'!$A$2:$M$2344,8,FALSE)</f>
        <v>24</v>
      </c>
    </row>
    <row r="538" spans="1:17" ht="15.75" x14ac:dyDescent="0.25">
      <c r="A538" s="1" t="s">
        <v>1833</v>
      </c>
      <c r="B538" t="str">
        <f>VLOOKUP(A538,'Customer Names'!$A$1:$B$2336,2,FALSE)</f>
        <v>Franco</v>
      </c>
      <c r="C538" s="11">
        <f>VLOOKUP(A538,'Medical Examinations'!$A$1:$B$2336,2,FALSE)</f>
        <v>22.6</v>
      </c>
      <c r="D538" s="11">
        <f>VLOOKUP(A538,'Medical Examinations'!$A$1:$C$2336,3,FALSE)</f>
        <v>10.43</v>
      </c>
      <c r="E538" s="11" t="str">
        <f>VLOOKUP(A538,'Medical Examinations'!$A$1:$J$2336,4,FALSE)</f>
        <v>Yes</v>
      </c>
      <c r="F538" s="11" t="str">
        <f>VLOOKUP(A538,'Medical Examinations'!$A$1:$J$2336,5,FALSE)</f>
        <v>No</v>
      </c>
      <c r="G538" s="11" t="str">
        <f>VLOOKUP(A538,'Medical Examinations'!$A$1:$J$2336,6,FALSE)</f>
        <v>No</v>
      </c>
      <c r="H538" s="11">
        <f>VLOOKUP(A538,'Medical Examinations'!$A$1:$J$2336,7,FALSE)</f>
        <v>1</v>
      </c>
      <c r="I538" s="11" t="str">
        <f>VLOOKUP(A538,'Medical Examinations'!$A$1:$J$2336,8,FALSE)</f>
        <v>Yes</v>
      </c>
      <c r="J538" s="11" t="str">
        <f>VLOOKUP(A538,'Medical Examinations'!$A$1:$J$2336,9,FALSE)</f>
        <v>NORMALWEIGHT</v>
      </c>
      <c r="K538" s="11" t="str">
        <f>VLOOKUP(A538,'Medical Examinations'!$A$1:$J$2336,10,FALSE)</f>
        <v>DIABETES</v>
      </c>
      <c r="L538" t="str">
        <f>VLOOKUP(A538,'Hospitalisation Details'!$A$2:$M$2344,4,FALSE)</f>
        <v>12-8-1986</v>
      </c>
      <c r="M538">
        <f>VLOOKUP(A538,'Hospitalisation Details'!$A$2:$M$2344,10,FALSE)</f>
        <v>18608.259999999998</v>
      </c>
      <c r="N538" t="str">
        <f>VLOOKUP(A538,'Hospitalisation Details'!$A$2:$M$2344,11,FALSE)</f>
        <v>tier - 1</v>
      </c>
      <c r="O538" t="str">
        <f>VLOOKUP(A538,'Hospitalisation Details'!$A$2:$M$2344,12,FALSE)</f>
        <v>tier - 3</v>
      </c>
      <c r="P538" t="str">
        <f>VLOOKUP(A538,'Hospitalisation Details'!$A$2:$M$2344,13,FALSE)</f>
        <v>R1011</v>
      </c>
      <c r="Q538" s="11">
        <f>VLOOKUP(A538,'Hospitalisation Details'!$A$2:$M$2344,8,FALSE)</f>
        <v>36</v>
      </c>
    </row>
    <row r="539" spans="1:17" ht="15.75" x14ac:dyDescent="0.25">
      <c r="A539" s="1" t="s">
        <v>1832</v>
      </c>
      <c r="B539" t="str">
        <f>VLOOKUP(A539,'Customer Names'!$A$1:$B$2336,2,FALSE)</f>
        <v>Patterson</v>
      </c>
      <c r="C539" s="11">
        <f>VLOOKUP(A539,'Medical Examinations'!$A$1:$B$2336,2,FALSE)</f>
        <v>46.69</v>
      </c>
      <c r="D539" s="11">
        <f>VLOOKUP(A539,'Medical Examinations'!$A$1:$C$2336,3,FALSE)</f>
        <v>4.25</v>
      </c>
      <c r="E539" s="11" t="str">
        <f>VLOOKUP(A539,'Medical Examinations'!$A$1:$J$2336,4,FALSE)</f>
        <v>Yes</v>
      </c>
      <c r="F539" s="11" t="str">
        <f>VLOOKUP(A539,'Medical Examinations'!$A$1:$J$2336,5,FALSE)</f>
        <v>No</v>
      </c>
      <c r="G539" s="11" t="str">
        <f>VLOOKUP(A539,'Medical Examinations'!$A$1:$J$2336,6,FALSE)</f>
        <v>No</v>
      </c>
      <c r="H539" s="11">
        <f>VLOOKUP(A539,'Medical Examinations'!$A$1:$J$2336,7,FALSE)</f>
        <v>1</v>
      </c>
      <c r="I539" s="11" t="str">
        <f>VLOOKUP(A539,'Medical Examinations'!$A$1:$J$2336,8,FALSE)</f>
        <v>No</v>
      </c>
      <c r="J539" s="11" t="str">
        <f>VLOOKUP(A539,'Medical Examinations'!$A$1:$J$2336,9,FALSE)</f>
        <v>OBESITY</v>
      </c>
      <c r="K539" s="11" t="str">
        <f>VLOOKUP(A539,'Medical Examinations'!$A$1:$J$2336,10,FALSE)</f>
        <v>NORMAL</v>
      </c>
      <c r="L539" t="str">
        <f>VLOOKUP(A539,'Hospitalisation Details'!$A$2:$M$2344,4,FALSE)</f>
        <v>26-9-1964</v>
      </c>
      <c r="M539">
        <f>VLOOKUP(A539,'Hospitalisation Details'!$A$2:$M$2344,10,FALSE)</f>
        <v>18443.11</v>
      </c>
      <c r="N539" t="str">
        <f>VLOOKUP(A539,'Hospitalisation Details'!$A$2:$M$2344,11,FALSE)</f>
        <v>tier - 1</v>
      </c>
      <c r="O539" t="str">
        <f>VLOOKUP(A539,'Hospitalisation Details'!$A$2:$M$2344,12,FALSE)</f>
        <v>tier - 2</v>
      </c>
      <c r="P539" t="str">
        <f>VLOOKUP(A539,'Hospitalisation Details'!$A$2:$M$2344,13,FALSE)</f>
        <v>R1012</v>
      </c>
      <c r="Q539" s="11">
        <f>VLOOKUP(A539,'Hospitalisation Details'!$A$2:$M$2344,8,FALSE)</f>
        <v>58</v>
      </c>
    </row>
    <row r="540" spans="1:17" ht="15.75" x14ac:dyDescent="0.25">
      <c r="A540" s="1" t="s">
        <v>1831</v>
      </c>
      <c r="B540" t="str">
        <f>VLOOKUP(A540,'Customer Names'!$A$1:$B$2336,2,FALSE)</f>
        <v>Valdes</v>
      </c>
      <c r="C540" s="11">
        <f>VLOOKUP(A540,'Medical Examinations'!$A$1:$B$2336,2,FALSE)</f>
        <v>28.49</v>
      </c>
      <c r="D540" s="11">
        <f>VLOOKUP(A540,'Medical Examinations'!$A$1:$C$2336,3,FALSE)</f>
        <v>4.8899999999999997</v>
      </c>
      <c r="E540" s="11" t="str">
        <f>VLOOKUP(A540,'Medical Examinations'!$A$1:$J$2336,4,FALSE)</f>
        <v>No</v>
      </c>
      <c r="F540" s="11" t="str">
        <f>VLOOKUP(A540,'Medical Examinations'!$A$1:$J$2336,5,FALSE)</f>
        <v>No</v>
      </c>
      <c r="G540" s="11" t="str">
        <f>VLOOKUP(A540,'Medical Examinations'!$A$1:$J$2336,6,FALSE)</f>
        <v>No</v>
      </c>
      <c r="H540" s="11">
        <f>VLOOKUP(A540,'Medical Examinations'!$A$1:$J$2336,7,FALSE)</f>
        <v>0</v>
      </c>
      <c r="I540" s="11" t="str">
        <f>VLOOKUP(A540,'Medical Examinations'!$A$1:$J$2336,8,FALSE)</f>
        <v>Yes</v>
      </c>
      <c r="J540" s="11" t="str">
        <f>VLOOKUP(A540,'Medical Examinations'!$A$1:$J$2336,9,FALSE)</f>
        <v>OVERWEIGHT</v>
      </c>
      <c r="K540" s="11" t="str">
        <f>VLOOKUP(A540,'Medical Examinations'!$A$1:$J$2336,10,FALSE)</f>
        <v>NORMAL</v>
      </c>
      <c r="L540" t="str">
        <f>VLOOKUP(A540,'Hospitalisation Details'!$A$2:$M$2344,4,FALSE)</f>
        <v>15-12-1999</v>
      </c>
      <c r="M540">
        <f>VLOOKUP(A540,'Hospitalisation Details'!$A$2:$M$2344,10,FALSE)</f>
        <v>18328.240000000002</v>
      </c>
      <c r="N540" t="str">
        <f>VLOOKUP(A540,'Hospitalisation Details'!$A$2:$M$2344,11,FALSE)</f>
        <v>tier - 1</v>
      </c>
      <c r="O540" t="str">
        <f>VLOOKUP(A540,'Hospitalisation Details'!$A$2:$M$2344,12,FALSE)</f>
        <v>tier - 2</v>
      </c>
      <c r="P540" t="str">
        <f>VLOOKUP(A540,'Hospitalisation Details'!$A$2:$M$2344,13,FALSE)</f>
        <v>R1013</v>
      </c>
      <c r="Q540" s="11">
        <f>VLOOKUP(A540,'Hospitalisation Details'!$A$2:$M$2344,8,FALSE)</f>
        <v>23</v>
      </c>
    </row>
    <row r="541" spans="1:17" ht="15.75" x14ac:dyDescent="0.25">
      <c r="A541" s="1" t="s">
        <v>1830</v>
      </c>
      <c r="B541" t="str">
        <f>VLOOKUP(A541,'Customer Names'!$A$1:$B$2336,2,FALSE)</f>
        <v>Craig</v>
      </c>
      <c r="C541" s="11">
        <f>VLOOKUP(A541,'Medical Examinations'!$A$1:$B$2336,2,FALSE)</f>
        <v>28.5</v>
      </c>
      <c r="D541" s="11">
        <f>VLOOKUP(A541,'Medical Examinations'!$A$1:$C$2336,3,FALSE)</f>
        <v>5.55</v>
      </c>
      <c r="E541" s="11" t="str">
        <f>VLOOKUP(A541,'Medical Examinations'!$A$1:$J$2336,4,FALSE)</f>
        <v>Yes</v>
      </c>
      <c r="F541" s="11" t="str">
        <f>VLOOKUP(A541,'Medical Examinations'!$A$1:$J$2336,5,FALSE)</f>
        <v>No</v>
      </c>
      <c r="G541" s="11" t="str">
        <f>VLOOKUP(A541,'Medical Examinations'!$A$1:$J$2336,6,FALSE)</f>
        <v>No</v>
      </c>
      <c r="H541" s="11">
        <f>VLOOKUP(A541,'Medical Examinations'!$A$1:$J$2336,7,FALSE)</f>
        <v>1</v>
      </c>
      <c r="I541" s="11" t="str">
        <f>VLOOKUP(A541,'Medical Examinations'!$A$1:$J$2336,8,FALSE)</f>
        <v>Yes</v>
      </c>
      <c r="J541" s="11" t="str">
        <f>VLOOKUP(A541,'Medical Examinations'!$A$1:$J$2336,9,FALSE)</f>
        <v>OVERWEIGHT</v>
      </c>
      <c r="K541" s="11" t="str">
        <f>VLOOKUP(A541,'Medical Examinations'!$A$1:$J$2336,10,FALSE)</f>
        <v>NORMAL</v>
      </c>
      <c r="L541" t="str">
        <f>VLOOKUP(A541,'Hospitalisation Details'!$A$2:$M$2344,4,FALSE)</f>
        <v>4-7-1995</v>
      </c>
      <c r="M541">
        <f>VLOOKUP(A541,'Hospitalisation Details'!$A$2:$M$2344,10,FALSE)</f>
        <v>18310.740000000002</v>
      </c>
      <c r="N541" t="str">
        <f>VLOOKUP(A541,'Hospitalisation Details'!$A$2:$M$2344,11,FALSE)</f>
        <v>tier - 1</v>
      </c>
      <c r="O541" t="str">
        <f>VLOOKUP(A541,'Hospitalisation Details'!$A$2:$M$2344,12,FALSE)</f>
        <v>tier - 3</v>
      </c>
      <c r="P541" t="str">
        <f>VLOOKUP(A541,'Hospitalisation Details'!$A$2:$M$2344,13,FALSE)</f>
        <v>R1012</v>
      </c>
      <c r="Q541" s="11">
        <f>VLOOKUP(A541,'Hospitalisation Details'!$A$2:$M$2344,8,FALSE)</f>
        <v>27</v>
      </c>
    </row>
    <row r="542" spans="1:17" ht="15.75" x14ac:dyDescent="0.25">
      <c r="A542" s="1" t="s">
        <v>1829</v>
      </c>
      <c r="B542" t="str">
        <f>VLOOKUP(A542,'Customer Names'!$A$1:$B$2336,2,FALSE)</f>
        <v>Whipple</v>
      </c>
      <c r="C542" s="11">
        <f>VLOOKUP(A542,'Medical Examinations'!$A$1:$B$2336,2,FALSE)</f>
        <v>24.4</v>
      </c>
      <c r="D542" s="11">
        <f>VLOOKUP(A542,'Medical Examinations'!$A$1:$C$2336,3,FALSE)</f>
        <v>4.5199999999999996</v>
      </c>
      <c r="E542" s="11" t="str">
        <f>VLOOKUP(A542,'Medical Examinations'!$A$1:$J$2336,4,FALSE)</f>
        <v>No</v>
      </c>
      <c r="F542" s="11" t="str">
        <f>VLOOKUP(A542,'Medical Examinations'!$A$1:$J$2336,5,FALSE)</f>
        <v>No</v>
      </c>
      <c r="G542" s="11" t="str">
        <f>VLOOKUP(A542,'Medical Examinations'!$A$1:$J$2336,6,FALSE)</f>
        <v>No</v>
      </c>
      <c r="H542" s="11">
        <f>VLOOKUP(A542,'Medical Examinations'!$A$1:$J$2336,7,FALSE)</f>
        <v>1</v>
      </c>
      <c r="I542" s="11" t="str">
        <f>VLOOKUP(A542,'Medical Examinations'!$A$1:$J$2336,8,FALSE)</f>
        <v>Yes</v>
      </c>
      <c r="J542" s="11" t="str">
        <f>VLOOKUP(A542,'Medical Examinations'!$A$1:$J$2336,9,FALSE)</f>
        <v>NORMALWEIGHT</v>
      </c>
      <c r="K542" s="11" t="str">
        <f>VLOOKUP(A542,'Medical Examinations'!$A$1:$J$2336,10,FALSE)</f>
        <v>NORMAL</v>
      </c>
      <c r="L542" t="str">
        <f>VLOOKUP(A542,'Hospitalisation Details'!$A$2:$M$2344,4,FALSE)</f>
        <v>25-12-1992</v>
      </c>
      <c r="M542">
        <f>VLOOKUP(A542,'Hospitalisation Details'!$A$2:$M$2344,10,FALSE)</f>
        <v>18259.22</v>
      </c>
      <c r="N542" t="str">
        <f>VLOOKUP(A542,'Hospitalisation Details'!$A$2:$M$2344,11,FALSE)</f>
        <v>tier - 1</v>
      </c>
      <c r="O542" t="str">
        <f>VLOOKUP(A542,'Hospitalisation Details'!$A$2:$M$2344,12,FALSE)</f>
        <v>tier - 3</v>
      </c>
      <c r="P542" t="str">
        <f>VLOOKUP(A542,'Hospitalisation Details'!$A$2:$M$2344,13,FALSE)</f>
        <v>R1011</v>
      </c>
      <c r="Q542" s="11">
        <f>VLOOKUP(A542,'Hospitalisation Details'!$A$2:$M$2344,8,FALSE)</f>
        <v>30</v>
      </c>
    </row>
    <row r="543" spans="1:17" ht="15.75" x14ac:dyDescent="0.25">
      <c r="A543" s="1" t="s">
        <v>1828</v>
      </c>
      <c r="B543" t="str">
        <f>VLOOKUP(A543,'Customer Names'!$A$1:$B$2336,2,FALSE)</f>
        <v>Marton</v>
      </c>
      <c r="C543" s="11">
        <f>VLOOKUP(A543,'Medical Examinations'!$A$1:$B$2336,2,FALSE)</f>
        <v>29.15</v>
      </c>
      <c r="D543" s="11">
        <f>VLOOKUP(A543,'Medical Examinations'!$A$1:$C$2336,3,FALSE)</f>
        <v>4.45</v>
      </c>
      <c r="E543" s="11" t="str">
        <f>VLOOKUP(A543,'Medical Examinations'!$A$1:$J$2336,4,FALSE)</f>
        <v>Yes</v>
      </c>
      <c r="F543" s="11" t="str">
        <f>VLOOKUP(A543,'Medical Examinations'!$A$1:$J$2336,5,FALSE)</f>
        <v>No</v>
      </c>
      <c r="G543" s="11" t="str">
        <f>VLOOKUP(A543,'Medical Examinations'!$A$1:$J$2336,6,FALSE)</f>
        <v>No</v>
      </c>
      <c r="H543" s="11">
        <f>VLOOKUP(A543,'Medical Examinations'!$A$1:$J$2336,7,FALSE)</f>
        <v>1</v>
      </c>
      <c r="I543" s="11" t="str">
        <f>VLOOKUP(A543,'Medical Examinations'!$A$1:$J$2336,8,FALSE)</f>
        <v>Yes</v>
      </c>
      <c r="J543" s="11" t="str">
        <f>VLOOKUP(A543,'Medical Examinations'!$A$1:$J$2336,9,FALSE)</f>
        <v>OVERWEIGHT</v>
      </c>
      <c r="K543" s="11" t="str">
        <f>VLOOKUP(A543,'Medical Examinations'!$A$1:$J$2336,10,FALSE)</f>
        <v>NORMAL</v>
      </c>
      <c r="L543" t="str">
        <f>VLOOKUP(A543,'Hospitalisation Details'!$A$2:$M$2344,4,FALSE)</f>
        <v>3-8-1995</v>
      </c>
      <c r="M543">
        <f>VLOOKUP(A543,'Hospitalisation Details'!$A$2:$M$2344,10,FALSE)</f>
        <v>18246.5</v>
      </c>
      <c r="N543" t="str">
        <f>VLOOKUP(A543,'Hospitalisation Details'!$A$2:$M$2344,11,FALSE)</f>
        <v>tier - 1</v>
      </c>
      <c r="O543" t="str">
        <f>VLOOKUP(A543,'Hospitalisation Details'!$A$2:$M$2344,12,FALSE)</f>
        <v>tier - 1</v>
      </c>
      <c r="P543" t="str">
        <f>VLOOKUP(A543,'Hospitalisation Details'!$A$2:$M$2344,13,FALSE)</f>
        <v>R1013</v>
      </c>
      <c r="Q543" s="11">
        <f>VLOOKUP(A543,'Hospitalisation Details'!$A$2:$M$2344,8,FALSE)</f>
        <v>27</v>
      </c>
    </row>
    <row r="544" spans="1:17" ht="15.75" x14ac:dyDescent="0.25">
      <c r="A544" s="1" t="s">
        <v>1827</v>
      </c>
      <c r="B544" t="str">
        <f>VLOOKUP(A544,'Customer Names'!$A$1:$B$2336,2,FALSE)</f>
        <v>Hildebrandt</v>
      </c>
      <c r="C544" s="11">
        <f>VLOOKUP(A544,'Medical Examinations'!$A$1:$B$2336,2,FALSE)</f>
        <v>27.28</v>
      </c>
      <c r="D544" s="11">
        <f>VLOOKUP(A544,'Medical Examinations'!$A$1:$C$2336,3,FALSE)</f>
        <v>4.72</v>
      </c>
      <c r="E544" s="11" t="str">
        <f>VLOOKUP(A544,'Medical Examinations'!$A$1:$J$2336,4,FALSE)</f>
        <v>No</v>
      </c>
      <c r="F544" s="11" t="str">
        <f>VLOOKUP(A544,'Medical Examinations'!$A$1:$J$2336,5,FALSE)</f>
        <v>Yes</v>
      </c>
      <c r="G544" s="11" t="str">
        <f>VLOOKUP(A544,'Medical Examinations'!$A$1:$J$2336,6,FALSE)</f>
        <v>No</v>
      </c>
      <c r="H544" s="11">
        <f>VLOOKUP(A544,'Medical Examinations'!$A$1:$J$2336,7,FALSE)</f>
        <v>1</v>
      </c>
      <c r="I544" s="11" t="str">
        <f>VLOOKUP(A544,'Medical Examinations'!$A$1:$J$2336,8,FALSE)</f>
        <v>Yes</v>
      </c>
      <c r="J544" s="11" t="str">
        <f>VLOOKUP(A544,'Medical Examinations'!$A$1:$J$2336,9,FALSE)</f>
        <v>OVERWEIGHT</v>
      </c>
      <c r="K544" s="11" t="str">
        <f>VLOOKUP(A544,'Medical Examinations'!$A$1:$J$2336,10,FALSE)</f>
        <v>NORMAL</v>
      </c>
      <c r="L544" t="str">
        <f>VLOOKUP(A544,'Hospitalisation Details'!$A$2:$M$2344,4,FALSE)</f>
        <v>10-9-2004</v>
      </c>
      <c r="M544">
        <f>VLOOKUP(A544,'Hospitalisation Details'!$A$2:$M$2344,10,FALSE)</f>
        <v>18223.45</v>
      </c>
      <c r="N544" t="str">
        <f>VLOOKUP(A544,'Hospitalisation Details'!$A$2:$M$2344,11,FALSE)</f>
        <v>tier - 1</v>
      </c>
      <c r="O544" t="str">
        <f>VLOOKUP(A544,'Hospitalisation Details'!$A$2:$M$2344,12,FALSE)</f>
        <v>tier - 3</v>
      </c>
      <c r="P544" t="str">
        <f>VLOOKUP(A544,'Hospitalisation Details'!$A$2:$M$2344,13,FALSE)</f>
        <v>R1013</v>
      </c>
      <c r="Q544" s="11">
        <f>VLOOKUP(A544,'Hospitalisation Details'!$A$2:$M$2344,8,FALSE)</f>
        <v>18</v>
      </c>
    </row>
    <row r="545" spans="1:17" ht="15.75" x14ac:dyDescent="0.25">
      <c r="A545" s="1" t="s">
        <v>1826</v>
      </c>
      <c r="B545" t="str">
        <f>VLOOKUP(A545,'Customer Names'!$A$1:$B$2336,2,FALSE)</f>
        <v>Biggs</v>
      </c>
      <c r="C545" s="11">
        <f>VLOOKUP(A545,'Medical Examinations'!$A$1:$B$2336,2,FALSE)</f>
        <v>32.229999999999997</v>
      </c>
      <c r="D545" s="11">
        <f>VLOOKUP(A545,'Medical Examinations'!$A$1:$C$2336,3,FALSE)</f>
        <v>4.6500000000000004</v>
      </c>
      <c r="E545" s="11" t="str">
        <f>VLOOKUP(A545,'Medical Examinations'!$A$1:$J$2336,4,FALSE)</f>
        <v>Yes</v>
      </c>
      <c r="F545" s="11" t="str">
        <f>VLOOKUP(A545,'Medical Examinations'!$A$1:$J$2336,5,FALSE)</f>
        <v>No</v>
      </c>
      <c r="G545" s="11" t="str">
        <f>VLOOKUP(A545,'Medical Examinations'!$A$1:$J$2336,6,FALSE)</f>
        <v>Yes</v>
      </c>
      <c r="H545" s="11">
        <f>VLOOKUP(A545,'Medical Examinations'!$A$1:$J$2336,7,FALSE)</f>
        <v>1</v>
      </c>
      <c r="I545" s="11" t="str">
        <f>VLOOKUP(A545,'Medical Examinations'!$A$1:$J$2336,8,FALSE)</f>
        <v>No</v>
      </c>
      <c r="J545" s="11" t="str">
        <f>VLOOKUP(A545,'Medical Examinations'!$A$1:$J$2336,9,FALSE)</f>
        <v>OBESITY</v>
      </c>
      <c r="K545" s="11" t="str">
        <f>VLOOKUP(A545,'Medical Examinations'!$A$1:$J$2336,10,FALSE)</f>
        <v>NORMAL</v>
      </c>
      <c r="L545" t="str">
        <f>VLOOKUP(A545,'Hospitalisation Details'!$A$2:$M$2344,4,FALSE)</f>
        <v>15-6-1997</v>
      </c>
      <c r="M545">
        <f>VLOOKUP(A545,'Hospitalisation Details'!$A$2:$M$2344,10,FALSE)</f>
        <v>18218.16</v>
      </c>
      <c r="N545" t="str">
        <f>VLOOKUP(A545,'Hospitalisation Details'!$A$2:$M$2344,11,FALSE)</f>
        <v>tier - 1</v>
      </c>
      <c r="O545" t="str">
        <f>VLOOKUP(A545,'Hospitalisation Details'!$A$2:$M$2344,12,FALSE)</f>
        <v>tier - 1</v>
      </c>
      <c r="P545" t="str">
        <f>VLOOKUP(A545,'Hospitalisation Details'!$A$2:$M$2344,13,FALSE)</f>
        <v>R1013</v>
      </c>
      <c r="Q545" s="11">
        <f>VLOOKUP(A545,'Hospitalisation Details'!$A$2:$M$2344,8,FALSE)</f>
        <v>25</v>
      </c>
    </row>
    <row r="546" spans="1:17" ht="15.75" x14ac:dyDescent="0.25">
      <c r="A546" s="1" t="s">
        <v>1825</v>
      </c>
      <c r="B546" t="str">
        <f>VLOOKUP(A546,'Customer Names'!$A$1:$B$2336,2,FALSE)</f>
        <v>Shigezumi</v>
      </c>
      <c r="C546" s="11">
        <f>VLOOKUP(A546,'Medical Examinations'!$A$1:$B$2336,2,FALSE)</f>
        <v>44.2</v>
      </c>
      <c r="D546" s="11">
        <f>VLOOKUP(A546,'Medical Examinations'!$A$1:$C$2336,3,FALSE)</f>
        <v>11.34</v>
      </c>
      <c r="E546" s="11" t="str">
        <f>VLOOKUP(A546,'Medical Examinations'!$A$1:$J$2336,4,FALSE)</f>
        <v>Yes</v>
      </c>
      <c r="F546" s="11" t="str">
        <f>VLOOKUP(A546,'Medical Examinations'!$A$1:$J$2336,5,FALSE)</f>
        <v>No</v>
      </c>
      <c r="G546" s="11" t="str">
        <f>VLOOKUP(A546,'Medical Examinations'!$A$1:$J$2336,6,FALSE)</f>
        <v>Yes</v>
      </c>
      <c r="H546" s="11">
        <f>VLOOKUP(A546,'Medical Examinations'!$A$1:$J$2336,7,FALSE)</f>
        <v>1</v>
      </c>
      <c r="I546" s="11" t="str">
        <f>VLOOKUP(A546,'Medical Examinations'!$A$1:$J$2336,8,FALSE)</f>
        <v>No</v>
      </c>
      <c r="J546" s="11" t="str">
        <f>VLOOKUP(A546,'Medical Examinations'!$A$1:$J$2336,9,FALSE)</f>
        <v>OBESITY</v>
      </c>
      <c r="K546" s="11" t="str">
        <f>VLOOKUP(A546,'Medical Examinations'!$A$1:$J$2336,10,FALSE)</f>
        <v>DIABETES</v>
      </c>
      <c r="L546" t="str">
        <f>VLOOKUP(A546,'Hospitalisation Details'!$A$2:$M$2344,4,FALSE)</f>
        <v>4-7-1963</v>
      </c>
      <c r="M546">
        <f>VLOOKUP(A546,'Hospitalisation Details'!$A$2:$M$2344,10,FALSE)</f>
        <v>18208.34</v>
      </c>
      <c r="N546" t="str">
        <f>VLOOKUP(A546,'Hospitalisation Details'!$A$2:$M$2344,11,FALSE)</f>
        <v>tier - 1</v>
      </c>
      <c r="O546" t="str">
        <f>VLOOKUP(A546,'Hospitalisation Details'!$A$2:$M$2344,12,FALSE)</f>
        <v>tier - 2</v>
      </c>
      <c r="P546" t="str">
        <f>VLOOKUP(A546,'Hospitalisation Details'!$A$2:$M$2344,13,FALSE)</f>
        <v>R1026</v>
      </c>
      <c r="Q546" s="11">
        <f>VLOOKUP(A546,'Hospitalisation Details'!$A$2:$M$2344,8,FALSE)</f>
        <v>59</v>
      </c>
    </row>
    <row r="547" spans="1:17" ht="15.75" x14ac:dyDescent="0.25">
      <c r="A547" s="1" t="s">
        <v>1824</v>
      </c>
      <c r="B547" t="str">
        <f>VLOOKUP(A547,'Customer Names'!$A$1:$B$2336,2,FALSE)</f>
        <v>Meineke</v>
      </c>
      <c r="C547" s="11">
        <f>VLOOKUP(A547,'Medical Examinations'!$A$1:$B$2336,2,FALSE)</f>
        <v>29.734999999999999</v>
      </c>
      <c r="D547" s="11">
        <f>VLOOKUP(A547,'Medical Examinations'!$A$1:$C$2336,3,FALSE)</f>
        <v>4.53</v>
      </c>
      <c r="E547" s="11" t="str">
        <f>VLOOKUP(A547,'Medical Examinations'!$A$1:$J$2336,4,FALSE)</f>
        <v>No</v>
      </c>
      <c r="F547" s="11" t="str">
        <f>VLOOKUP(A547,'Medical Examinations'!$A$1:$J$2336,5,FALSE)</f>
        <v>No</v>
      </c>
      <c r="G547" s="11" t="str">
        <f>VLOOKUP(A547,'Medical Examinations'!$A$1:$J$2336,6,FALSE)</f>
        <v>Yes</v>
      </c>
      <c r="H547" s="11">
        <f>VLOOKUP(A547,'Medical Examinations'!$A$1:$J$2336,7,FALSE)</f>
        <v>1</v>
      </c>
      <c r="I547" s="11" t="str">
        <f>VLOOKUP(A547,'Medical Examinations'!$A$1:$J$2336,8,FALSE)</f>
        <v>No</v>
      </c>
      <c r="J547" s="11" t="str">
        <f>VLOOKUP(A547,'Medical Examinations'!$A$1:$J$2336,9,FALSE)</f>
        <v>OVERWEIGHT</v>
      </c>
      <c r="K547" s="11" t="str">
        <f>VLOOKUP(A547,'Medical Examinations'!$A$1:$J$2336,10,FALSE)</f>
        <v>NORMAL</v>
      </c>
      <c r="L547" t="str">
        <f>VLOOKUP(A547,'Hospitalisation Details'!$A$2:$M$2344,4,FALSE)</f>
        <v>12-7-1993</v>
      </c>
      <c r="M547">
        <f>VLOOKUP(A547,'Hospitalisation Details'!$A$2:$M$2344,10,FALSE)</f>
        <v>18157.88</v>
      </c>
      <c r="N547" t="str">
        <f>VLOOKUP(A547,'Hospitalisation Details'!$A$2:$M$2344,11,FALSE)</f>
        <v>tier - 1</v>
      </c>
      <c r="O547" t="str">
        <f>VLOOKUP(A547,'Hospitalisation Details'!$A$2:$M$2344,12,FALSE)</f>
        <v>tier - 1</v>
      </c>
      <c r="P547" t="str">
        <f>VLOOKUP(A547,'Hospitalisation Details'!$A$2:$M$2344,13,FALSE)</f>
        <v>R1012</v>
      </c>
      <c r="Q547" s="11">
        <f>VLOOKUP(A547,'Hospitalisation Details'!$A$2:$M$2344,8,FALSE)</f>
        <v>29</v>
      </c>
    </row>
    <row r="548" spans="1:17" ht="15.75" x14ac:dyDescent="0.25">
      <c r="A548" s="1" t="s">
        <v>1823</v>
      </c>
      <c r="B548" t="str">
        <f>VLOOKUP(A548,'Customer Names'!$A$1:$B$2336,2,FALSE)</f>
        <v>Ludington</v>
      </c>
      <c r="C548" s="11">
        <f>VLOOKUP(A548,'Medical Examinations'!$A$1:$B$2336,2,FALSE)</f>
        <v>28.31</v>
      </c>
      <c r="D548" s="11">
        <f>VLOOKUP(A548,'Medical Examinations'!$A$1:$C$2336,3,FALSE)</f>
        <v>6.35</v>
      </c>
      <c r="E548" s="11" t="str">
        <f>VLOOKUP(A548,'Medical Examinations'!$A$1:$J$2336,4,FALSE)</f>
        <v>No</v>
      </c>
      <c r="F548" s="11" t="str">
        <f>VLOOKUP(A548,'Medical Examinations'!$A$1:$J$2336,5,FALSE)</f>
        <v>No</v>
      </c>
      <c r="G548" s="11" t="str">
        <f>VLOOKUP(A548,'Medical Examinations'!$A$1:$J$2336,6,FALSE)</f>
        <v>No</v>
      </c>
      <c r="H548" s="11">
        <f>VLOOKUP(A548,'Medical Examinations'!$A$1:$J$2336,7,FALSE)</f>
        <v>0</v>
      </c>
      <c r="I548" s="11" t="str">
        <f>VLOOKUP(A548,'Medical Examinations'!$A$1:$J$2336,8,FALSE)</f>
        <v>Yes</v>
      </c>
      <c r="J548" s="11" t="str">
        <f>VLOOKUP(A548,'Medical Examinations'!$A$1:$J$2336,9,FALSE)</f>
        <v>OVERWEIGHT</v>
      </c>
      <c r="K548" s="11" t="str">
        <f>VLOOKUP(A548,'Medical Examinations'!$A$1:$J$2336,10,FALSE)</f>
        <v>PREDIABETES</v>
      </c>
      <c r="L548" t="str">
        <f>VLOOKUP(A548,'Hospitalisation Details'!$A$2:$M$2344,4,FALSE)</f>
        <v>24-10-1999</v>
      </c>
      <c r="M548">
        <f>VLOOKUP(A548,'Hospitalisation Details'!$A$2:$M$2344,10,FALSE)</f>
        <v>18033.97</v>
      </c>
      <c r="N548" t="str">
        <f>VLOOKUP(A548,'Hospitalisation Details'!$A$2:$M$2344,11,FALSE)</f>
        <v>tier - 1</v>
      </c>
      <c r="O548" t="str">
        <f>VLOOKUP(A548,'Hospitalisation Details'!$A$2:$M$2344,12,FALSE)</f>
        <v>tier - 1</v>
      </c>
      <c r="P548" t="str">
        <f>VLOOKUP(A548,'Hospitalisation Details'!$A$2:$M$2344,13,FALSE)</f>
        <v>R1012</v>
      </c>
      <c r="Q548" s="11">
        <f>VLOOKUP(A548,'Hospitalisation Details'!$A$2:$M$2344,8,FALSE)</f>
        <v>23</v>
      </c>
    </row>
    <row r="549" spans="1:17" ht="15.75" x14ac:dyDescent="0.25">
      <c r="A549" s="1" t="s">
        <v>1822</v>
      </c>
      <c r="B549" t="str">
        <f>VLOOKUP(A549,'Customer Names'!$A$1:$B$2336,2,FALSE)</f>
        <v>Perrich</v>
      </c>
      <c r="C549" s="11">
        <f>VLOOKUP(A549,'Medical Examinations'!$A$1:$B$2336,2,FALSE)</f>
        <v>46.62</v>
      </c>
      <c r="D549" s="11">
        <f>VLOOKUP(A549,'Medical Examinations'!$A$1:$C$2336,3,FALSE)</f>
        <v>8.51</v>
      </c>
      <c r="E549" s="11" t="str">
        <f>VLOOKUP(A549,'Medical Examinations'!$A$1:$J$2336,4,FALSE)</f>
        <v>No</v>
      </c>
      <c r="F549" s="11" t="str">
        <f>VLOOKUP(A549,'Medical Examinations'!$A$1:$J$2336,5,FALSE)</f>
        <v>No</v>
      </c>
      <c r="G549" s="11" t="str">
        <f>VLOOKUP(A549,'Medical Examinations'!$A$1:$J$2336,6,FALSE)</f>
        <v>No</v>
      </c>
      <c r="H549" s="11">
        <f>VLOOKUP(A549,'Medical Examinations'!$A$1:$J$2336,7,FALSE)</f>
        <v>0</v>
      </c>
      <c r="I549" s="11" t="str">
        <f>VLOOKUP(A549,'Medical Examinations'!$A$1:$J$2336,8,FALSE)</f>
        <v>No</v>
      </c>
      <c r="J549" s="11" t="str">
        <f>VLOOKUP(A549,'Medical Examinations'!$A$1:$J$2336,9,FALSE)</f>
        <v>OBESITY</v>
      </c>
      <c r="K549" s="11" t="str">
        <f>VLOOKUP(A549,'Medical Examinations'!$A$1:$J$2336,10,FALSE)</f>
        <v>DIABETES</v>
      </c>
      <c r="L549" t="str">
        <f>VLOOKUP(A549,'Hospitalisation Details'!$A$2:$M$2344,4,FALSE)</f>
        <v>17-10-1965</v>
      </c>
      <c r="M549">
        <f>VLOOKUP(A549,'Hospitalisation Details'!$A$2:$M$2344,10,FALSE)</f>
        <v>18031.189999999999</v>
      </c>
      <c r="N549" t="str">
        <f>VLOOKUP(A549,'Hospitalisation Details'!$A$2:$M$2344,11,FALSE)</f>
        <v>tier - 1</v>
      </c>
      <c r="O549" t="str">
        <f>VLOOKUP(A549,'Hospitalisation Details'!$A$2:$M$2344,12,FALSE)</f>
        <v>tier - 2</v>
      </c>
      <c r="P549" t="str">
        <f>VLOOKUP(A549,'Hospitalisation Details'!$A$2:$M$2344,13,FALSE)</f>
        <v>R1012</v>
      </c>
      <c r="Q549" s="11">
        <f>VLOOKUP(A549,'Hospitalisation Details'!$A$2:$M$2344,8,FALSE)</f>
        <v>57</v>
      </c>
    </row>
    <row r="550" spans="1:17" ht="15.75" x14ac:dyDescent="0.25">
      <c r="A550" s="1" t="s">
        <v>1821</v>
      </c>
      <c r="B550" t="str">
        <f>VLOOKUP(A550,'Customer Names'!$A$1:$B$2336,2,FALSE)</f>
        <v>Cervantes</v>
      </c>
      <c r="C550" s="11">
        <f>VLOOKUP(A550,'Medical Examinations'!$A$1:$B$2336,2,FALSE)</f>
        <v>51.75</v>
      </c>
      <c r="D550" s="11">
        <f>VLOOKUP(A550,'Medical Examinations'!$A$1:$C$2336,3,FALSE)</f>
        <v>8.59</v>
      </c>
      <c r="E550" s="11" t="str">
        <f>VLOOKUP(A550,'Medical Examinations'!$A$1:$J$2336,4,FALSE)</f>
        <v>Yes</v>
      </c>
      <c r="F550" s="11" t="str">
        <f>VLOOKUP(A550,'Medical Examinations'!$A$1:$J$2336,5,FALSE)</f>
        <v>No</v>
      </c>
      <c r="G550" s="11" t="str">
        <f>VLOOKUP(A550,'Medical Examinations'!$A$1:$J$2336,6,FALSE)</f>
        <v>No</v>
      </c>
      <c r="H550" s="11">
        <f>VLOOKUP(A550,'Medical Examinations'!$A$1:$J$2336,7,FALSE)</f>
        <v>1</v>
      </c>
      <c r="I550" s="11" t="str">
        <f>VLOOKUP(A550,'Medical Examinations'!$A$1:$J$2336,8,FALSE)</f>
        <v>No</v>
      </c>
      <c r="J550" s="11" t="str">
        <f>VLOOKUP(A550,'Medical Examinations'!$A$1:$J$2336,9,FALSE)</f>
        <v>OBESITY</v>
      </c>
      <c r="K550" s="11" t="str">
        <f>VLOOKUP(A550,'Medical Examinations'!$A$1:$J$2336,10,FALSE)</f>
        <v>DIABETES</v>
      </c>
      <c r="L550" t="str">
        <f>VLOOKUP(A550,'Hospitalisation Details'!$A$2:$M$2344,4,FALSE)</f>
        <v>27-6-1975</v>
      </c>
      <c r="M550">
        <f>VLOOKUP(A550,'Hospitalisation Details'!$A$2:$M$2344,10,FALSE)</f>
        <v>18031.16</v>
      </c>
      <c r="N550" t="str">
        <f>VLOOKUP(A550,'Hospitalisation Details'!$A$2:$M$2344,11,FALSE)</f>
        <v>tier - 1</v>
      </c>
      <c r="O550" t="str">
        <f>VLOOKUP(A550,'Hospitalisation Details'!$A$2:$M$2344,12,FALSE)</f>
        <v>tier - 3</v>
      </c>
      <c r="P550" t="str">
        <f>VLOOKUP(A550,'Hospitalisation Details'!$A$2:$M$2344,13,FALSE)</f>
        <v>R1023</v>
      </c>
      <c r="Q550" s="11">
        <f>VLOOKUP(A550,'Hospitalisation Details'!$A$2:$M$2344,8,FALSE)</f>
        <v>47</v>
      </c>
    </row>
    <row r="551" spans="1:17" ht="15.75" x14ac:dyDescent="0.25">
      <c r="A551" s="1" t="s">
        <v>1820</v>
      </c>
      <c r="B551" t="str">
        <f>VLOOKUP(A551,'Customer Names'!$A$1:$B$2336,2,FALSE)</f>
        <v>Andrews</v>
      </c>
      <c r="C551" s="11">
        <f>VLOOKUP(A551,'Medical Examinations'!$A$1:$B$2336,2,FALSE)</f>
        <v>25.7</v>
      </c>
      <c r="D551" s="11">
        <f>VLOOKUP(A551,'Medical Examinations'!$A$1:$C$2336,3,FALSE)</f>
        <v>4.13</v>
      </c>
      <c r="E551" s="11" t="str">
        <f>VLOOKUP(A551,'Medical Examinations'!$A$1:$J$2336,4,FALSE)</f>
        <v>Yes</v>
      </c>
      <c r="F551" s="11" t="str">
        <f>VLOOKUP(A551,'Medical Examinations'!$A$1:$J$2336,5,FALSE)</f>
        <v>No</v>
      </c>
      <c r="G551" s="11" t="str">
        <f>VLOOKUP(A551,'Medical Examinations'!$A$1:$J$2336,6,FALSE)</f>
        <v>No</v>
      </c>
      <c r="H551" s="11">
        <f>VLOOKUP(A551,'Medical Examinations'!$A$1:$J$2336,7,FALSE)</f>
        <v>0</v>
      </c>
      <c r="I551" s="11" t="str">
        <f>VLOOKUP(A551,'Medical Examinations'!$A$1:$J$2336,8,FALSE)</f>
        <v>Yes</v>
      </c>
      <c r="J551" s="11" t="str">
        <f>VLOOKUP(A551,'Medical Examinations'!$A$1:$J$2336,9,FALSE)</f>
        <v>OVERWEIGHT</v>
      </c>
      <c r="K551" s="11" t="str">
        <f>VLOOKUP(A551,'Medical Examinations'!$A$1:$J$2336,10,FALSE)</f>
        <v>NORMAL</v>
      </c>
      <c r="L551" t="str">
        <f>VLOOKUP(A551,'Hospitalisation Details'!$A$2:$M$2344,4,FALSE)</f>
        <v>28-9-2001</v>
      </c>
      <c r="M551">
        <f>VLOOKUP(A551,'Hospitalisation Details'!$A$2:$M$2344,10,FALSE)</f>
        <v>17942.11</v>
      </c>
      <c r="N551" t="str">
        <f>VLOOKUP(A551,'Hospitalisation Details'!$A$2:$M$2344,11,FALSE)</f>
        <v>tier - 1</v>
      </c>
      <c r="O551" t="str">
        <f>VLOOKUP(A551,'Hospitalisation Details'!$A$2:$M$2344,12,FALSE)</f>
        <v>tier - 2</v>
      </c>
      <c r="P551" t="str">
        <f>VLOOKUP(A551,'Hospitalisation Details'!$A$2:$M$2344,13,FALSE)</f>
        <v>R1011</v>
      </c>
      <c r="Q551" s="11">
        <f>VLOOKUP(A551,'Hospitalisation Details'!$A$2:$M$2344,8,FALSE)</f>
        <v>21</v>
      </c>
    </row>
    <row r="552" spans="1:17" ht="15.75" x14ac:dyDescent="0.25">
      <c r="A552" s="1" t="s">
        <v>1819</v>
      </c>
      <c r="B552" t="str">
        <f>VLOOKUP(A552,'Customer Names'!$A$1:$B$2336,2,FALSE)</f>
        <v>Ruvalcaba</v>
      </c>
      <c r="C552" s="11">
        <f>VLOOKUP(A552,'Medical Examinations'!$A$1:$B$2336,2,FALSE)</f>
        <v>31.79</v>
      </c>
      <c r="D552" s="11">
        <f>VLOOKUP(A552,'Medical Examinations'!$A$1:$C$2336,3,FALSE)</f>
        <v>4.55</v>
      </c>
      <c r="E552" s="11" t="str">
        <f>VLOOKUP(A552,'Medical Examinations'!$A$1:$J$2336,4,FALSE)</f>
        <v>No</v>
      </c>
      <c r="F552" s="11" t="str">
        <f>VLOOKUP(A552,'Medical Examinations'!$A$1:$J$2336,5,FALSE)</f>
        <v>No</v>
      </c>
      <c r="G552" s="11" t="str">
        <f>VLOOKUP(A552,'Medical Examinations'!$A$1:$J$2336,6,FALSE)</f>
        <v>No</v>
      </c>
      <c r="H552" s="11">
        <f>VLOOKUP(A552,'Medical Examinations'!$A$1:$J$2336,7,FALSE)</f>
        <v>0</v>
      </c>
      <c r="I552" s="11" t="str">
        <f>VLOOKUP(A552,'Medical Examinations'!$A$1:$J$2336,8,FALSE)</f>
        <v>No</v>
      </c>
      <c r="J552" s="11" t="str">
        <f>VLOOKUP(A552,'Medical Examinations'!$A$1:$J$2336,9,FALSE)</f>
        <v>OBESITY</v>
      </c>
      <c r="K552" s="11" t="str">
        <f>VLOOKUP(A552,'Medical Examinations'!$A$1:$J$2336,10,FALSE)</f>
        <v>NORMAL</v>
      </c>
      <c r="L552" t="str">
        <f>VLOOKUP(A552,'Hospitalisation Details'!$A$2:$M$2344,4,FALSE)</f>
        <v>17-10-1977</v>
      </c>
      <c r="M552">
        <f>VLOOKUP(A552,'Hospitalisation Details'!$A$2:$M$2344,10,FALSE)</f>
        <v>17929.3</v>
      </c>
      <c r="N552" t="str">
        <f>VLOOKUP(A552,'Hospitalisation Details'!$A$2:$M$2344,11,FALSE)</f>
        <v>tier - 1</v>
      </c>
      <c r="O552" t="str">
        <f>VLOOKUP(A552,'Hospitalisation Details'!$A$2:$M$2344,12,FALSE)</f>
        <v>tier - 2</v>
      </c>
      <c r="P552" t="str">
        <f>VLOOKUP(A552,'Hospitalisation Details'!$A$2:$M$2344,13,FALSE)</f>
        <v>R1013</v>
      </c>
      <c r="Q552" s="11">
        <f>VLOOKUP(A552,'Hospitalisation Details'!$A$2:$M$2344,8,FALSE)</f>
        <v>45</v>
      </c>
    </row>
    <row r="553" spans="1:17" ht="15.75" x14ac:dyDescent="0.25">
      <c r="A553" s="1" t="s">
        <v>1818</v>
      </c>
      <c r="B553" t="str">
        <f>VLOOKUP(A553,'Customer Names'!$A$1:$B$2336,2,FALSE)</f>
        <v>King</v>
      </c>
      <c r="C553" s="11">
        <f>VLOOKUP(A553,'Medical Examinations'!$A$1:$B$2336,2,FALSE)</f>
        <v>24.795000000000002</v>
      </c>
      <c r="D553" s="11">
        <f>VLOOKUP(A553,'Medical Examinations'!$A$1:$C$2336,3,FALSE)</f>
        <v>4.5199999999999996</v>
      </c>
      <c r="E553" s="11" t="str">
        <f>VLOOKUP(A553,'Medical Examinations'!$A$1:$J$2336,4,FALSE)</f>
        <v>No</v>
      </c>
      <c r="F553" s="11" t="str">
        <f>VLOOKUP(A553,'Medical Examinations'!$A$1:$J$2336,5,FALSE)</f>
        <v>No</v>
      </c>
      <c r="G553" s="11" t="str">
        <f>VLOOKUP(A553,'Medical Examinations'!$A$1:$J$2336,6,FALSE)</f>
        <v>No</v>
      </c>
      <c r="H553" s="11">
        <f>VLOOKUP(A553,'Medical Examinations'!$A$1:$J$2336,7,FALSE)</f>
        <v>0</v>
      </c>
      <c r="I553" s="11" t="str">
        <f>VLOOKUP(A553,'Medical Examinations'!$A$1:$J$2336,8,FALSE)</f>
        <v>Yes</v>
      </c>
      <c r="J553" s="11" t="str">
        <f>VLOOKUP(A553,'Medical Examinations'!$A$1:$J$2336,9,FALSE)</f>
        <v>NORMALWEIGHT</v>
      </c>
      <c r="K553" s="11" t="str">
        <f>VLOOKUP(A553,'Medical Examinations'!$A$1:$J$2336,10,FALSE)</f>
        <v>NORMAL</v>
      </c>
      <c r="L553" t="str">
        <f>VLOOKUP(A553,'Hospitalisation Details'!$A$2:$M$2344,4,FALSE)</f>
        <v>4-12-1989</v>
      </c>
      <c r="M553">
        <f>VLOOKUP(A553,'Hospitalisation Details'!$A$2:$M$2344,10,FALSE)</f>
        <v>17904.53</v>
      </c>
      <c r="N553" t="str">
        <f>VLOOKUP(A553,'Hospitalisation Details'!$A$2:$M$2344,11,FALSE)</f>
        <v>tier - 1</v>
      </c>
      <c r="O553" t="str">
        <f>VLOOKUP(A553,'Hospitalisation Details'!$A$2:$M$2344,12,FALSE)</f>
        <v>tier - 2</v>
      </c>
      <c r="P553" t="str">
        <f>VLOOKUP(A553,'Hospitalisation Details'!$A$2:$M$2344,13,FALSE)</f>
        <v>R1017</v>
      </c>
      <c r="Q553" s="11">
        <f>VLOOKUP(A553,'Hospitalisation Details'!$A$2:$M$2344,8,FALSE)</f>
        <v>33</v>
      </c>
    </row>
    <row r="554" spans="1:17" ht="15.75" x14ac:dyDescent="0.25">
      <c r="A554" s="1" t="s">
        <v>1817</v>
      </c>
      <c r="B554" t="str">
        <f>VLOOKUP(A554,'Customer Names'!$A$1:$B$2336,2,FALSE)</f>
        <v>Stone</v>
      </c>
      <c r="C554" s="11">
        <f>VLOOKUP(A554,'Medical Examinations'!$A$1:$B$2336,2,FALSE)</f>
        <v>53.98</v>
      </c>
      <c r="D554" s="11">
        <f>VLOOKUP(A554,'Medical Examinations'!$A$1:$C$2336,3,FALSE)</f>
        <v>5.07</v>
      </c>
      <c r="E554" s="11" t="str">
        <f>VLOOKUP(A554,'Medical Examinations'!$A$1:$J$2336,4,FALSE)</f>
        <v>No</v>
      </c>
      <c r="F554" s="11" t="str">
        <f>VLOOKUP(A554,'Medical Examinations'!$A$1:$J$2336,5,FALSE)</f>
        <v>No</v>
      </c>
      <c r="G554" s="11" t="str">
        <f>VLOOKUP(A554,'Medical Examinations'!$A$1:$J$2336,6,FALSE)</f>
        <v>Yes</v>
      </c>
      <c r="H554" s="11">
        <f>VLOOKUP(A554,'Medical Examinations'!$A$1:$J$2336,7,FALSE)</f>
        <v>1</v>
      </c>
      <c r="I554" s="11" t="str">
        <f>VLOOKUP(A554,'Medical Examinations'!$A$1:$J$2336,8,FALSE)</f>
        <v>No</v>
      </c>
      <c r="J554" s="11" t="str">
        <f>VLOOKUP(A554,'Medical Examinations'!$A$1:$J$2336,9,FALSE)</f>
        <v>OBESITY</v>
      </c>
      <c r="K554" s="11" t="str">
        <f>VLOOKUP(A554,'Medical Examinations'!$A$1:$J$2336,10,FALSE)</f>
        <v>NORMAL</v>
      </c>
      <c r="L554" t="str">
        <f>VLOOKUP(A554,'Hospitalisation Details'!$A$2:$M$2344,4,FALSE)</f>
        <v>12-11-1979</v>
      </c>
      <c r="M554">
        <f>VLOOKUP(A554,'Hospitalisation Details'!$A$2:$M$2344,10,FALSE)</f>
        <v>17882.669999999998</v>
      </c>
      <c r="N554" t="str">
        <f>VLOOKUP(A554,'Hospitalisation Details'!$A$2:$M$2344,11,FALSE)</f>
        <v>tier - 1</v>
      </c>
      <c r="O554" t="str">
        <f>VLOOKUP(A554,'Hospitalisation Details'!$A$2:$M$2344,12,FALSE)</f>
        <v>tier - 3</v>
      </c>
      <c r="P554" t="str">
        <f>VLOOKUP(A554,'Hospitalisation Details'!$A$2:$M$2344,13,FALSE)</f>
        <v>R1012</v>
      </c>
      <c r="Q554" s="11">
        <f>VLOOKUP(A554,'Hospitalisation Details'!$A$2:$M$2344,8,FALSE)</f>
        <v>43</v>
      </c>
    </row>
    <row r="555" spans="1:17" ht="15.75" x14ac:dyDescent="0.25">
      <c r="A555" s="1" t="s">
        <v>1816</v>
      </c>
      <c r="B555" t="str">
        <f>VLOOKUP(A555,'Customer Names'!$A$1:$B$2336,2,FALSE)</f>
        <v>Campbell</v>
      </c>
      <c r="C555" s="11">
        <f>VLOOKUP(A555,'Medical Examinations'!$A$1:$B$2336,2,FALSE)</f>
        <v>41.325000000000003</v>
      </c>
      <c r="D555" s="11">
        <f>VLOOKUP(A555,'Medical Examinations'!$A$1:$C$2336,3,FALSE)</f>
        <v>4.04</v>
      </c>
      <c r="E555" s="11" t="str">
        <f>VLOOKUP(A555,'Medical Examinations'!$A$1:$J$2336,4,FALSE)</f>
        <v>Yes</v>
      </c>
      <c r="F555" s="11" t="str">
        <f>VLOOKUP(A555,'Medical Examinations'!$A$1:$J$2336,5,FALSE)</f>
        <v>No</v>
      </c>
      <c r="G555" s="11" t="str">
        <f>VLOOKUP(A555,'Medical Examinations'!$A$1:$J$2336,6,FALSE)</f>
        <v>Yes</v>
      </c>
      <c r="H555" s="11">
        <f>VLOOKUP(A555,'Medical Examinations'!$A$1:$J$2336,7,FALSE)</f>
        <v>1</v>
      </c>
      <c r="I555" s="11" t="str">
        <f>VLOOKUP(A555,'Medical Examinations'!$A$1:$J$2336,8,FALSE)</f>
        <v>No</v>
      </c>
      <c r="J555" s="11" t="str">
        <f>VLOOKUP(A555,'Medical Examinations'!$A$1:$J$2336,9,FALSE)</f>
        <v>OBESITY</v>
      </c>
      <c r="K555" s="11" t="str">
        <f>VLOOKUP(A555,'Medical Examinations'!$A$1:$J$2336,10,FALSE)</f>
        <v>NORMAL</v>
      </c>
      <c r="L555" t="str">
        <f>VLOOKUP(A555,'Hospitalisation Details'!$A$2:$M$2344,4,FALSE)</f>
        <v>26-8-1997</v>
      </c>
      <c r="M555">
        <f>VLOOKUP(A555,'Hospitalisation Details'!$A$2:$M$2344,10,FALSE)</f>
        <v>17878.900000000001</v>
      </c>
      <c r="N555" t="str">
        <f>VLOOKUP(A555,'Hospitalisation Details'!$A$2:$M$2344,11,FALSE)</f>
        <v>tier - 1</v>
      </c>
      <c r="O555" t="str">
        <f>VLOOKUP(A555,'Hospitalisation Details'!$A$2:$M$2344,12,FALSE)</f>
        <v>tier - 2</v>
      </c>
      <c r="P555" t="str">
        <f>VLOOKUP(A555,'Hospitalisation Details'!$A$2:$M$2344,13,FALSE)</f>
        <v>R1024</v>
      </c>
      <c r="Q555" s="11">
        <f>VLOOKUP(A555,'Hospitalisation Details'!$A$2:$M$2344,8,FALSE)</f>
        <v>25</v>
      </c>
    </row>
    <row r="556" spans="1:17" ht="15.75" x14ac:dyDescent="0.25">
      <c r="A556" s="1" t="s">
        <v>1815</v>
      </c>
      <c r="B556" t="str">
        <f>VLOOKUP(A556,'Customer Names'!$A$1:$B$2336,2,FALSE)</f>
        <v>Asher</v>
      </c>
      <c r="C556" s="11">
        <f>VLOOKUP(A556,'Medical Examinations'!$A$1:$B$2336,2,FALSE)</f>
        <v>51.65</v>
      </c>
      <c r="D556" s="11">
        <f>VLOOKUP(A556,'Medical Examinations'!$A$1:$C$2336,3,FALSE)</f>
        <v>5.3</v>
      </c>
      <c r="E556" s="11" t="str">
        <f>VLOOKUP(A556,'Medical Examinations'!$A$1:$J$2336,4,FALSE)</f>
        <v>Yes</v>
      </c>
      <c r="F556" s="11" t="str">
        <f>VLOOKUP(A556,'Medical Examinations'!$A$1:$J$2336,5,FALSE)</f>
        <v>No</v>
      </c>
      <c r="G556" s="11" t="str">
        <f>VLOOKUP(A556,'Medical Examinations'!$A$1:$J$2336,6,FALSE)</f>
        <v>No</v>
      </c>
      <c r="H556" s="11">
        <f>VLOOKUP(A556,'Medical Examinations'!$A$1:$J$2336,7,FALSE)</f>
        <v>0</v>
      </c>
      <c r="I556" s="11" t="str">
        <f>VLOOKUP(A556,'Medical Examinations'!$A$1:$J$2336,8,FALSE)</f>
        <v>No</v>
      </c>
      <c r="J556" s="11" t="str">
        <f>VLOOKUP(A556,'Medical Examinations'!$A$1:$J$2336,9,FALSE)</f>
        <v>OBESITY</v>
      </c>
      <c r="K556" s="11" t="str">
        <f>VLOOKUP(A556,'Medical Examinations'!$A$1:$J$2336,10,FALSE)</f>
        <v>NORMAL</v>
      </c>
      <c r="L556" t="str">
        <f>VLOOKUP(A556,'Hospitalisation Details'!$A$2:$M$2344,4,FALSE)</f>
        <v>12-12-1976</v>
      </c>
      <c r="M556">
        <f>VLOOKUP(A556,'Hospitalisation Details'!$A$2:$M$2344,10,FALSE)</f>
        <v>17862.919999999998</v>
      </c>
      <c r="N556" t="str">
        <f>VLOOKUP(A556,'Hospitalisation Details'!$A$2:$M$2344,11,FALSE)</f>
        <v>tier - 1</v>
      </c>
      <c r="O556" t="str">
        <f>VLOOKUP(A556,'Hospitalisation Details'!$A$2:$M$2344,12,FALSE)</f>
        <v>tier - 2</v>
      </c>
      <c r="P556" t="str">
        <f>VLOOKUP(A556,'Hospitalisation Details'!$A$2:$M$2344,13,FALSE)</f>
        <v>R1012</v>
      </c>
      <c r="Q556" s="11">
        <f>VLOOKUP(A556,'Hospitalisation Details'!$A$2:$M$2344,8,FALSE)</f>
        <v>46</v>
      </c>
    </row>
    <row r="557" spans="1:17" ht="15.75" x14ac:dyDescent="0.25">
      <c r="A557" s="1" t="s">
        <v>1814</v>
      </c>
      <c r="B557" t="str">
        <f>VLOOKUP(A557,'Customer Names'!$A$1:$B$2336,2,FALSE)</f>
        <v>Mazzotta</v>
      </c>
      <c r="C557" s="11">
        <f>VLOOKUP(A557,'Medical Examinations'!$A$1:$B$2336,2,FALSE)</f>
        <v>44.52</v>
      </c>
      <c r="D557" s="11">
        <f>VLOOKUP(A557,'Medical Examinations'!$A$1:$C$2336,3,FALSE)</f>
        <v>8.64</v>
      </c>
      <c r="E557" s="11" t="str">
        <f>VLOOKUP(A557,'Medical Examinations'!$A$1:$J$2336,4,FALSE)</f>
        <v>Yes</v>
      </c>
      <c r="F557" s="11" t="str">
        <f>VLOOKUP(A557,'Medical Examinations'!$A$1:$J$2336,5,FALSE)</f>
        <v>No</v>
      </c>
      <c r="G557" s="11" t="str">
        <f>VLOOKUP(A557,'Medical Examinations'!$A$1:$J$2336,6,FALSE)</f>
        <v>Yes</v>
      </c>
      <c r="H557" s="11">
        <f>VLOOKUP(A557,'Medical Examinations'!$A$1:$J$2336,7,FALSE)</f>
        <v>1</v>
      </c>
      <c r="I557" s="11" t="str">
        <f>VLOOKUP(A557,'Medical Examinations'!$A$1:$J$2336,8,FALSE)</f>
        <v>No</v>
      </c>
      <c r="J557" s="11" t="str">
        <f>VLOOKUP(A557,'Medical Examinations'!$A$1:$J$2336,9,FALSE)</f>
        <v>OBESITY</v>
      </c>
      <c r="K557" s="11" t="str">
        <f>VLOOKUP(A557,'Medical Examinations'!$A$1:$J$2336,10,FALSE)</f>
        <v>DIABETES</v>
      </c>
      <c r="L557" t="str">
        <f>VLOOKUP(A557,'Hospitalisation Details'!$A$2:$M$2344,4,FALSE)</f>
        <v>8-12-1963</v>
      </c>
      <c r="M557">
        <f>VLOOKUP(A557,'Hospitalisation Details'!$A$2:$M$2344,10,FALSE)</f>
        <v>17832.599999999999</v>
      </c>
      <c r="N557" t="str">
        <f>VLOOKUP(A557,'Hospitalisation Details'!$A$2:$M$2344,11,FALSE)</f>
        <v>tier - 1</v>
      </c>
      <c r="O557" t="str">
        <f>VLOOKUP(A557,'Hospitalisation Details'!$A$2:$M$2344,12,FALSE)</f>
        <v>tier - 2</v>
      </c>
      <c r="P557" t="str">
        <f>VLOOKUP(A557,'Hospitalisation Details'!$A$2:$M$2344,13,FALSE)</f>
        <v>R1012</v>
      </c>
      <c r="Q557" s="11">
        <f>VLOOKUP(A557,'Hospitalisation Details'!$A$2:$M$2344,8,FALSE)</f>
        <v>59</v>
      </c>
    </row>
    <row r="558" spans="1:17" ht="15.75" x14ac:dyDescent="0.25">
      <c r="A558" s="1" t="s">
        <v>1813</v>
      </c>
      <c r="B558" t="str">
        <f>VLOOKUP(A558,'Customer Names'!$A$1:$B$2336,2,FALSE)</f>
        <v>Huttl</v>
      </c>
      <c r="C558" s="11">
        <f>VLOOKUP(A558,'Medical Examinations'!$A$1:$B$2336,2,FALSE)</f>
        <v>53.29</v>
      </c>
      <c r="D558" s="11">
        <f>VLOOKUP(A558,'Medical Examinations'!$A$1:$C$2336,3,FALSE)</f>
        <v>4.03</v>
      </c>
      <c r="E558" s="11" t="str">
        <f>VLOOKUP(A558,'Medical Examinations'!$A$1:$J$2336,4,FALSE)</f>
        <v>No</v>
      </c>
      <c r="F558" s="11" t="str">
        <f>VLOOKUP(A558,'Medical Examinations'!$A$1:$J$2336,5,FALSE)</f>
        <v>No</v>
      </c>
      <c r="G558" s="11" t="str">
        <f>VLOOKUP(A558,'Medical Examinations'!$A$1:$J$2336,6,FALSE)</f>
        <v>Yes</v>
      </c>
      <c r="H558" s="11">
        <f>VLOOKUP(A558,'Medical Examinations'!$A$1:$J$2336,7,FALSE)</f>
        <v>1</v>
      </c>
      <c r="I558" s="11" t="str">
        <f>VLOOKUP(A558,'Medical Examinations'!$A$1:$J$2336,8,FALSE)</f>
        <v>No</v>
      </c>
      <c r="J558" s="11" t="str">
        <f>VLOOKUP(A558,'Medical Examinations'!$A$1:$J$2336,9,FALSE)</f>
        <v>OBESITY</v>
      </c>
      <c r="K558" s="11" t="str">
        <f>VLOOKUP(A558,'Medical Examinations'!$A$1:$J$2336,10,FALSE)</f>
        <v>NORMAL</v>
      </c>
      <c r="L558" t="str">
        <f>VLOOKUP(A558,'Hospitalisation Details'!$A$2:$M$2344,4,FALSE)</f>
        <v>10-10-1979</v>
      </c>
      <c r="M558">
        <f>VLOOKUP(A558,'Hospitalisation Details'!$A$2:$M$2344,10,FALSE)</f>
        <v>17779.939999999999</v>
      </c>
      <c r="N558" t="str">
        <f>VLOOKUP(A558,'Hospitalisation Details'!$A$2:$M$2344,11,FALSE)</f>
        <v>tier - 1</v>
      </c>
      <c r="O558" t="str">
        <f>VLOOKUP(A558,'Hospitalisation Details'!$A$2:$M$2344,12,FALSE)</f>
        <v>tier - 2</v>
      </c>
      <c r="P558" t="str">
        <f>VLOOKUP(A558,'Hospitalisation Details'!$A$2:$M$2344,13,FALSE)</f>
        <v>R1012</v>
      </c>
      <c r="Q558" s="11">
        <f>VLOOKUP(A558,'Hospitalisation Details'!$A$2:$M$2344,8,FALSE)</f>
        <v>43</v>
      </c>
    </row>
    <row r="559" spans="1:17" ht="15.75" x14ac:dyDescent="0.25">
      <c r="A559" s="1" t="s">
        <v>1812</v>
      </c>
      <c r="B559" t="str">
        <f>VLOOKUP(A559,'Customer Names'!$A$1:$B$2336,2,FALSE)</f>
        <v>Ferron</v>
      </c>
      <c r="C559" s="11">
        <f>VLOOKUP(A559,'Medical Examinations'!$A$1:$B$2336,2,FALSE)</f>
        <v>46.63</v>
      </c>
      <c r="D559" s="11">
        <f>VLOOKUP(A559,'Medical Examinations'!$A$1:$C$2336,3,FALSE)</f>
        <v>4.26</v>
      </c>
      <c r="E559" s="11" t="str">
        <f>VLOOKUP(A559,'Medical Examinations'!$A$1:$J$2336,4,FALSE)</f>
        <v>Yes</v>
      </c>
      <c r="F559" s="11" t="str">
        <f>VLOOKUP(A559,'Medical Examinations'!$A$1:$J$2336,5,FALSE)</f>
        <v>No</v>
      </c>
      <c r="G559" s="11" t="str">
        <f>VLOOKUP(A559,'Medical Examinations'!$A$1:$J$2336,6,FALSE)</f>
        <v>No</v>
      </c>
      <c r="H559" s="11">
        <f>VLOOKUP(A559,'Medical Examinations'!$A$1:$J$2336,7,FALSE)</f>
        <v>2</v>
      </c>
      <c r="I559" s="11" t="str">
        <f>VLOOKUP(A559,'Medical Examinations'!$A$1:$J$2336,8,FALSE)</f>
        <v>No</v>
      </c>
      <c r="J559" s="11" t="str">
        <f>VLOOKUP(A559,'Medical Examinations'!$A$1:$J$2336,9,FALSE)</f>
        <v>OBESITY</v>
      </c>
      <c r="K559" s="11" t="str">
        <f>VLOOKUP(A559,'Medical Examinations'!$A$1:$J$2336,10,FALSE)</f>
        <v>NORMAL</v>
      </c>
      <c r="L559" t="str">
        <f>VLOOKUP(A559,'Hospitalisation Details'!$A$2:$M$2344,4,FALSE)</f>
        <v>21-6-1966</v>
      </c>
      <c r="M559">
        <f>VLOOKUP(A559,'Hospitalisation Details'!$A$2:$M$2344,10,FALSE)</f>
        <v>17777.73</v>
      </c>
      <c r="N559" t="str">
        <f>VLOOKUP(A559,'Hospitalisation Details'!$A$2:$M$2344,11,FALSE)</f>
        <v>tier - 1</v>
      </c>
      <c r="O559" t="str">
        <f>VLOOKUP(A559,'Hospitalisation Details'!$A$2:$M$2344,12,FALSE)</f>
        <v>tier - 3</v>
      </c>
      <c r="P559" t="str">
        <f>VLOOKUP(A559,'Hospitalisation Details'!$A$2:$M$2344,13,FALSE)</f>
        <v>R1012</v>
      </c>
      <c r="Q559" s="11">
        <f>VLOOKUP(A559,'Hospitalisation Details'!$A$2:$M$2344,8,FALSE)</f>
        <v>56</v>
      </c>
    </row>
    <row r="560" spans="1:17" ht="15.75" x14ac:dyDescent="0.25">
      <c r="A560" s="1" t="s">
        <v>1811</v>
      </c>
      <c r="B560" t="str">
        <f>VLOOKUP(A560,'Customer Names'!$A$1:$B$2336,2,FALSE)</f>
        <v>Colarusso</v>
      </c>
      <c r="C560" s="11">
        <f>VLOOKUP(A560,'Medical Examinations'!$A$1:$B$2336,2,FALSE)</f>
        <v>28.88</v>
      </c>
      <c r="D560" s="11">
        <f>VLOOKUP(A560,'Medical Examinations'!$A$1:$C$2336,3,FALSE)</f>
        <v>5.35</v>
      </c>
      <c r="E560" s="11" t="str">
        <f>VLOOKUP(A560,'Medical Examinations'!$A$1:$J$2336,4,FALSE)</f>
        <v>No</v>
      </c>
      <c r="F560" s="11" t="str">
        <f>VLOOKUP(A560,'Medical Examinations'!$A$1:$J$2336,5,FALSE)</f>
        <v>No</v>
      </c>
      <c r="G560" s="11" t="str">
        <f>VLOOKUP(A560,'Medical Examinations'!$A$1:$J$2336,6,FALSE)</f>
        <v>Yes</v>
      </c>
      <c r="H560" s="11">
        <f>VLOOKUP(A560,'Medical Examinations'!$A$1:$J$2336,7,FALSE)</f>
        <v>1</v>
      </c>
      <c r="I560" s="11" t="str">
        <f>VLOOKUP(A560,'Medical Examinations'!$A$1:$J$2336,8,FALSE)</f>
        <v>Yes</v>
      </c>
      <c r="J560" s="11" t="str">
        <f>VLOOKUP(A560,'Medical Examinations'!$A$1:$J$2336,9,FALSE)</f>
        <v>OVERWEIGHT</v>
      </c>
      <c r="K560" s="11" t="str">
        <f>VLOOKUP(A560,'Medical Examinations'!$A$1:$J$2336,10,FALSE)</f>
        <v>NORMAL</v>
      </c>
      <c r="L560" t="str">
        <f>VLOOKUP(A560,'Hospitalisation Details'!$A$2:$M$2344,4,FALSE)</f>
        <v>14-7-2003</v>
      </c>
      <c r="M560">
        <f>VLOOKUP(A560,'Hospitalisation Details'!$A$2:$M$2344,10,FALSE)</f>
        <v>17748.509999999998</v>
      </c>
      <c r="N560" t="str">
        <f>VLOOKUP(A560,'Hospitalisation Details'!$A$2:$M$2344,11,FALSE)</f>
        <v>tier - 1</v>
      </c>
      <c r="O560" t="str">
        <f>VLOOKUP(A560,'Hospitalisation Details'!$A$2:$M$2344,12,FALSE)</f>
        <v>tier - 1</v>
      </c>
      <c r="P560" t="str">
        <f>VLOOKUP(A560,'Hospitalisation Details'!$A$2:$M$2344,13,FALSE)</f>
        <v>R1012</v>
      </c>
      <c r="Q560" s="11">
        <f>VLOOKUP(A560,'Hospitalisation Details'!$A$2:$M$2344,8,FALSE)</f>
        <v>19</v>
      </c>
    </row>
    <row r="561" spans="1:17" ht="15.75" x14ac:dyDescent="0.25">
      <c r="A561" s="1" t="s">
        <v>1810</v>
      </c>
      <c r="B561" t="str">
        <f>VLOOKUP(A561,'Customer Names'!$A$1:$B$2336,2,FALSE)</f>
        <v>Pearlman</v>
      </c>
      <c r="C561" s="11">
        <f>VLOOKUP(A561,'Medical Examinations'!$A$1:$B$2336,2,FALSE)</f>
        <v>23.98</v>
      </c>
      <c r="D561" s="11">
        <f>VLOOKUP(A561,'Medical Examinations'!$A$1:$C$2336,3,FALSE)</f>
        <v>4.9000000000000004</v>
      </c>
      <c r="E561" s="11" t="str">
        <f>VLOOKUP(A561,'Medical Examinations'!$A$1:$J$2336,4,FALSE)</f>
        <v>No</v>
      </c>
      <c r="F561" s="11" t="str">
        <f>VLOOKUP(A561,'Medical Examinations'!$A$1:$J$2336,5,FALSE)</f>
        <v>No</v>
      </c>
      <c r="G561" s="11" t="str">
        <f>VLOOKUP(A561,'Medical Examinations'!$A$1:$J$2336,6,FALSE)</f>
        <v>No</v>
      </c>
      <c r="H561" s="11">
        <f>VLOOKUP(A561,'Medical Examinations'!$A$1:$J$2336,7,FALSE)</f>
        <v>0</v>
      </c>
      <c r="I561" s="11" t="str">
        <f>VLOOKUP(A561,'Medical Examinations'!$A$1:$J$2336,8,FALSE)</f>
        <v>UNKNOWN</v>
      </c>
      <c r="J561" s="11" t="str">
        <f>VLOOKUP(A561,'Medical Examinations'!$A$1:$J$2336,9,FALSE)</f>
        <v>NORMALWEIGHT</v>
      </c>
      <c r="K561" s="11" t="str">
        <f>VLOOKUP(A561,'Medical Examinations'!$A$1:$J$2336,10,FALSE)</f>
        <v>NORMAL</v>
      </c>
      <c r="L561" t="str">
        <f>VLOOKUP(A561,'Hospitalisation Details'!$A$2:$M$2344,4,FALSE)</f>
        <v>1-7-1994</v>
      </c>
      <c r="M561">
        <f>VLOOKUP(A561,'Hospitalisation Details'!$A$2:$M$2344,10,FALSE)</f>
        <v>17663.14</v>
      </c>
      <c r="N561" t="str">
        <f>VLOOKUP(A561,'Hospitalisation Details'!$A$2:$M$2344,11,FALSE)</f>
        <v>tier - 1</v>
      </c>
      <c r="O561" t="str">
        <f>VLOOKUP(A561,'Hospitalisation Details'!$A$2:$M$2344,12,FALSE)</f>
        <v>tier - 3</v>
      </c>
      <c r="P561" t="str">
        <f>VLOOKUP(A561,'Hospitalisation Details'!$A$2:$M$2344,13,FALSE)</f>
        <v>R1013</v>
      </c>
      <c r="Q561" s="11">
        <f>VLOOKUP(A561,'Hospitalisation Details'!$A$2:$M$2344,8,FALSE)</f>
        <v>28</v>
      </c>
    </row>
    <row r="562" spans="1:17" ht="15.75" x14ac:dyDescent="0.25">
      <c r="A562" s="1" t="s">
        <v>1809</v>
      </c>
      <c r="B562" t="str">
        <f>VLOOKUP(A562,'Customer Names'!$A$1:$B$2336,2,FALSE)</f>
        <v>O'Mara</v>
      </c>
      <c r="C562" s="11">
        <f>VLOOKUP(A562,'Medical Examinations'!$A$1:$B$2336,2,FALSE)</f>
        <v>23.65</v>
      </c>
      <c r="D562" s="11">
        <f>VLOOKUP(A562,'Medical Examinations'!$A$1:$C$2336,3,FALSE)</f>
        <v>4.5</v>
      </c>
      <c r="E562" s="11" t="str">
        <f>VLOOKUP(A562,'Medical Examinations'!$A$1:$J$2336,4,FALSE)</f>
        <v>No</v>
      </c>
      <c r="F562" s="11" t="str">
        <f>VLOOKUP(A562,'Medical Examinations'!$A$1:$J$2336,5,FALSE)</f>
        <v>No</v>
      </c>
      <c r="G562" s="11" t="str">
        <f>VLOOKUP(A562,'Medical Examinations'!$A$1:$J$2336,6,FALSE)</f>
        <v>No</v>
      </c>
      <c r="H562" s="11">
        <f>VLOOKUP(A562,'Medical Examinations'!$A$1:$J$2336,7,FALSE)</f>
        <v>0</v>
      </c>
      <c r="I562" s="11" t="str">
        <f>VLOOKUP(A562,'Medical Examinations'!$A$1:$J$2336,8,FALSE)</f>
        <v>No</v>
      </c>
      <c r="J562" s="11" t="str">
        <f>VLOOKUP(A562,'Medical Examinations'!$A$1:$J$2336,9,FALSE)</f>
        <v>NORMALWEIGHT</v>
      </c>
      <c r="K562" s="11" t="str">
        <f>VLOOKUP(A562,'Medical Examinations'!$A$1:$J$2336,10,FALSE)</f>
        <v>NORMAL</v>
      </c>
      <c r="L562" t="str">
        <f>VLOOKUP(A562,'Hospitalisation Details'!$A$2:$M$2344,4,FALSE)</f>
        <v>25-10-1990</v>
      </c>
      <c r="M562">
        <f>VLOOKUP(A562,'Hospitalisation Details'!$A$2:$M$2344,10,FALSE)</f>
        <v>17626.240000000002</v>
      </c>
      <c r="N562" t="str">
        <f>VLOOKUP(A562,'Hospitalisation Details'!$A$2:$M$2344,11,FALSE)</f>
        <v>tier - 1</v>
      </c>
      <c r="O562" t="str">
        <f>VLOOKUP(A562,'Hospitalisation Details'!$A$2:$M$2344,12,FALSE)</f>
        <v>tier - 3</v>
      </c>
      <c r="P562" t="str">
        <f>VLOOKUP(A562,'Hospitalisation Details'!$A$2:$M$2344,13,FALSE)</f>
        <v>R1013</v>
      </c>
      <c r="Q562" s="11">
        <f>VLOOKUP(A562,'Hospitalisation Details'!$A$2:$M$2344,8,FALSE)</f>
        <v>32</v>
      </c>
    </row>
    <row r="563" spans="1:17" ht="15.75" x14ac:dyDescent="0.25">
      <c r="A563" s="1" t="s">
        <v>1808</v>
      </c>
      <c r="B563" t="str">
        <f>VLOOKUP(A563,'Customer Names'!$A$1:$B$2336,2,FALSE)</f>
        <v>Niska</v>
      </c>
      <c r="C563" s="11">
        <f>VLOOKUP(A563,'Medical Examinations'!$A$1:$B$2336,2,FALSE)</f>
        <v>49.09</v>
      </c>
      <c r="D563" s="11">
        <f>VLOOKUP(A563,'Medical Examinations'!$A$1:$C$2336,3,FALSE)</f>
        <v>8.3800000000000008</v>
      </c>
      <c r="E563" s="11" t="str">
        <f>VLOOKUP(A563,'Medical Examinations'!$A$1:$J$2336,4,FALSE)</f>
        <v>Yes</v>
      </c>
      <c r="F563" s="11" t="str">
        <f>VLOOKUP(A563,'Medical Examinations'!$A$1:$J$2336,5,FALSE)</f>
        <v>No</v>
      </c>
      <c r="G563" s="11" t="str">
        <f>VLOOKUP(A563,'Medical Examinations'!$A$1:$J$2336,6,FALSE)</f>
        <v>No</v>
      </c>
      <c r="H563" s="11">
        <f>VLOOKUP(A563,'Medical Examinations'!$A$1:$J$2336,7,FALSE)</f>
        <v>2</v>
      </c>
      <c r="I563" s="11" t="str">
        <f>VLOOKUP(A563,'Medical Examinations'!$A$1:$J$2336,8,FALSE)</f>
        <v>No</v>
      </c>
      <c r="J563" s="11" t="str">
        <f>VLOOKUP(A563,'Medical Examinations'!$A$1:$J$2336,9,FALSE)</f>
        <v>OBESITY</v>
      </c>
      <c r="K563" s="11" t="str">
        <f>VLOOKUP(A563,'Medical Examinations'!$A$1:$J$2336,10,FALSE)</f>
        <v>DIABETES</v>
      </c>
      <c r="L563" t="str">
        <f>VLOOKUP(A563,'Hospitalisation Details'!$A$2:$M$2344,4,FALSE)</f>
        <v>26-7-1970</v>
      </c>
      <c r="M563">
        <f>VLOOKUP(A563,'Hospitalisation Details'!$A$2:$M$2344,10,FALSE)</f>
        <v>17584.72</v>
      </c>
      <c r="N563" t="str">
        <f>VLOOKUP(A563,'Hospitalisation Details'!$A$2:$M$2344,11,FALSE)</f>
        <v>tier - 1</v>
      </c>
      <c r="O563" t="str">
        <f>VLOOKUP(A563,'Hospitalisation Details'!$A$2:$M$2344,12,FALSE)</f>
        <v>tier - 3</v>
      </c>
      <c r="P563" t="str">
        <f>VLOOKUP(A563,'Hospitalisation Details'!$A$2:$M$2344,13,FALSE)</f>
        <v>R1012</v>
      </c>
      <c r="Q563" s="11">
        <f>VLOOKUP(A563,'Hospitalisation Details'!$A$2:$M$2344,8,FALSE)</f>
        <v>52</v>
      </c>
    </row>
    <row r="564" spans="1:17" ht="15.75" x14ac:dyDescent="0.25">
      <c r="A564" s="1" t="s">
        <v>1807</v>
      </c>
      <c r="B564" t="str">
        <f>VLOOKUP(A564,'Customer Names'!$A$1:$B$2336,2,FALSE)</f>
        <v>Schlich</v>
      </c>
      <c r="C564" s="11">
        <f>VLOOKUP(A564,'Medical Examinations'!$A$1:$B$2336,2,FALSE)</f>
        <v>28.024999999999999</v>
      </c>
      <c r="D564" s="11">
        <f>VLOOKUP(A564,'Medical Examinations'!$A$1:$C$2336,3,FALSE)</f>
        <v>7.03</v>
      </c>
      <c r="E564" s="11" t="str">
        <f>VLOOKUP(A564,'Medical Examinations'!$A$1:$J$2336,4,FALSE)</f>
        <v>No</v>
      </c>
      <c r="F564" s="11" t="str">
        <f>VLOOKUP(A564,'Medical Examinations'!$A$1:$J$2336,5,FALSE)</f>
        <v>No</v>
      </c>
      <c r="G564" s="11" t="str">
        <f>VLOOKUP(A564,'Medical Examinations'!$A$1:$J$2336,6,FALSE)</f>
        <v>No</v>
      </c>
      <c r="H564" s="11">
        <f>VLOOKUP(A564,'Medical Examinations'!$A$1:$J$2336,7,FALSE)</f>
        <v>0</v>
      </c>
      <c r="I564" s="11" t="str">
        <f>VLOOKUP(A564,'Medical Examinations'!$A$1:$J$2336,8,FALSE)</f>
        <v>Yes</v>
      </c>
      <c r="J564" s="11" t="str">
        <f>VLOOKUP(A564,'Medical Examinations'!$A$1:$J$2336,9,FALSE)</f>
        <v>OVERWEIGHT</v>
      </c>
      <c r="K564" s="11" t="str">
        <f>VLOOKUP(A564,'Medical Examinations'!$A$1:$J$2336,10,FALSE)</f>
        <v>DIABETES</v>
      </c>
      <c r="L564" t="str">
        <f>VLOOKUP(A564,'Hospitalisation Details'!$A$2:$M$2344,4,FALSE)</f>
        <v>25-8-2002</v>
      </c>
      <c r="M564">
        <f>VLOOKUP(A564,'Hospitalisation Details'!$A$2:$M$2344,10,FALSE)</f>
        <v>17560.38</v>
      </c>
      <c r="N564" t="str">
        <f>VLOOKUP(A564,'Hospitalisation Details'!$A$2:$M$2344,11,FALSE)</f>
        <v>tier - 1</v>
      </c>
      <c r="O564" t="str">
        <f>VLOOKUP(A564,'Hospitalisation Details'!$A$2:$M$2344,12,FALSE)</f>
        <v>tier - 1</v>
      </c>
      <c r="P564" t="str">
        <f>VLOOKUP(A564,'Hospitalisation Details'!$A$2:$M$2344,13,FALSE)</f>
        <v>R1012</v>
      </c>
      <c r="Q564" s="11">
        <f>VLOOKUP(A564,'Hospitalisation Details'!$A$2:$M$2344,8,FALSE)</f>
        <v>20</v>
      </c>
    </row>
    <row r="565" spans="1:17" ht="15.75" x14ac:dyDescent="0.25">
      <c r="A565" s="1" t="s">
        <v>1806</v>
      </c>
      <c r="B565" t="str">
        <f>VLOOKUP(A565,'Customer Names'!$A$1:$B$2336,2,FALSE)</f>
        <v>Zidek</v>
      </c>
      <c r="C565" s="11">
        <f>VLOOKUP(A565,'Medical Examinations'!$A$1:$B$2336,2,FALSE)</f>
        <v>43.32</v>
      </c>
      <c r="D565" s="11">
        <f>VLOOKUP(A565,'Medical Examinations'!$A$1:$C$2336,3,FALSE)</f>
        <v>8.75</v>
      </c>
      <c r="E565" s="11" t="str">
        <f>VLOOKUP(A565,'Medical Examinations'!$A$1:$J$2336,4,FALSE)</f>
        <v>Yes</v>
      </c>
      <c r="F565" s="11" t="str">
        <f>VLOOKUP(A565,'Medical Examinations'!$A$1:$J$2336,5,FALSE)</f>
        <v>No</v>
      </c>
      <c r="G565" s="11" t="str">
        <f>VLOOKUP(A565,'Medical Examinations'!$A$1:$J$2336,6,FALSE)</f>
        <v>Yes</v>
      </c>
      <c r="H565" s="11">
        <f>VLOOKUP(A565,'Medical Examinations'!$A$1:$J$2336,7,FALSE)</f>
        <v>1</v>
      </c>
      <c r="I565" s="11" t="str">
        <f>VLOOKUP(A565,'Medical Examinations'!$A$1:$J$2336,8,FALSE)</f>
        <v>No</v>
      </c>
      <c r="J565" s="11" t="str">
        <f>VLOOKUP(A565,'Medical Examinations'!$A$1:$J$2336,9,FALSE)</f>
        <v>OBESITY</v>
      </c>
      <c r="K565" s="11" t="str">
        <f>VLOOKUP(A565,'Medical Examinations'!$A$1:$J$2336,10,FALSE)</f>
        <v>DIABETES</v>
      </c>
      <c r="L565" t="str">
        <f>VLOOKUP(A565,'Hospitalisation Details'!$A$2:$M$2344,4,FALSE)</f>
        <v>16-11-1963</v>
      </c>
      <c r="M565">
        <f>VLOOKUP(A565,'Hospitalisation Details'!$A$2:$M$2344,10,FALSE)</f>
        <v>17556.88</v>
      </c>
      <c r="N565" t="str">
        <f>VLOOKUP(A565,'Hospitalisation Details'!$A$2:$M$2344,11,FALSE)</f>
        <v>tier - 1</v>
      </c>
      <c r="O565" t="str">
        <f>VLOOKUP(A565,'Hospitalisation Details'!$A$2:$M$2344,12,FALSE)</f>
        <v>tier - 2</v>
      </c>
      <c r="P565" t="str">
        <f>VLOOKUP(A565,'Hospitalisation Details'!$A$2:$M$2344,13,FALSE)</f>
        <v>R1012</v>
      </c>
      <c r="Q565" s="11">
        <f>VLOOKUP(A565,'Hospitalisation Details'!$A$2:$M$2344,8,FALSE)</f>
        <v>59</v>
      </c>
    </row>
    <row r="566" spans="1:17" ht="15.75" x14ac:dyDescent="0.25">
      <c r="A566" s="1" t="s">
        <v>1805</v>
      </c>
      <c r="B566" t="str">
        <f>VLOOKUP(A566,'Customer Names'!$A$1:$B$2336,2,FALSE)</f>
        <v>Ellgass</v>
      </c>
      <c r="C566" s="11">
        <f>VLOOKUP(A566,'Medical Examinations'!$A$1:$B$2336,2,FALSE)</f>
        <v>45.92</v>
      </c>
      <c r="D566" s="11">
        <f>VLOOKUP(A566,'Medical Examinations'!$A$1:$C$2336,3,FALSE)</f>
        <v>9.51</v>
      </c>
      <c r="E566" s="11" t="str">
        <f>VLOOKUP(A566,'Medical Examinations'!$A$1:$J$2336,4,FALSE)</f>
        <v>No</v>
      </c>
      <c r="F566" s="11" t="str">
        <f>VLOOKUP(A566,'Medical Examinations'!$A$1:$J$2336,5,FALSE)</f>
        <v>No</v>
      </c>
      <c r="G566" s="11" t="str">
        <f>VLOOKUP(A566,'Medical Examinations'!$A$1:$J$2336,6,FALSE)</f>
        <v>No</v>
      </c>
      <c r="H566" s="11">
        <f>VLOOKUP(A566,'Medical Examinations'!$A$1:$J$2336,7,FALSE)</f>
        <v>0</v>
      </c>
      <c r="I566" s="11" t="str">
        <f>VLOOKUP(A566,'Medical Examinations'!$A$1:$J$2336,8,FALSE)</f>
        <v>No</v>
      </c>
      <c r="J566" s="11" t="str">
        <f>VLOOKUP(A566,'Medical Examinations'!$A$1:$J$2336,9,FALSE)</f>
        <v>OBESITY</v>
      </c>
      <c r="K566" s="11" t="str">
        <f>VLOOKUP(A566,'Medical Examinations'!$A$1:$J$2336,10,FALSE)</f>
        <v>DIABETES</v>
      </c>
      <c r="L566" t="str">
        <f>VLOOKUP(A566,'Hospitalisation Details'!$A$2:$M$2344,4,FALSE)</f>
        <v>12-7-1968</v>
      </c>
      <c r="M566">
        <f>VLOOKUP(A566,'Hospitalisation Details'!$A$2:$M$2344,10,FALSE)</f>
        <v>17507.47</v>
      </c>
      <c r="N566" t="str">
        <f>VLOOKUP(A566,'Hospitalisation Details'!$A$2:$M$2344,11,FALSE)</f>
        <v>tier - 1</v>
      </c>
      <c r="O566" t="str">
        <f>VLOOKUP(A566,'Hospitalisation Details'!$A$2:$M$2344,12,FALSE)</f>
        <v>tier - 1</v>
      </c>
      <c r="P566" t="str">
        <f>VLOOKUP(A566,'Hospitalisation Details'!$A$2:$M$2344,13,FALSE)</f>
        <v>R1026</v>
      </c>
      <c r="Q566" s="11">
        <f>VLOOKUP(A566,'Hospitalisation Details'!$A$2:$M$2344,8,FALSE)</f>
        <v>54</v>
      </c>
    </row>
    <row r="567" spans="1:17" ht="15.75" x14ac:dyDescent="0.25">
      <c r="A567" s="1" t="s">
        <v>1804</v>
      </c>
      <c r="B567" t="str">
        <f>VLOOKUP(A567,'Customer Names'!$A$1:$B$2336,2,FALSE)</f>
        <v>Lowe</v>
      </c>
      <c r="C567" s="11">
        <f>VLOOKUP(A567,'Medical Examinations'!$A$1:$B$2336,2,FALSE)</f>
        <v>44.03</v>
      </c>
      <c r="D567" s="11">
        <f>VLOOKUP(A567,'Medical Examinations'!$A$1:$C$2336,3,FALSE)</f>
        <v>9.36</v>
      </c>
      <c r="E567" s="11" t="str">
        <f>VLOOKUP(A567,'Medical Examinations'!$A$1:$J$2336,4,FALSE)</f>
        <v>No</v>
      </c>
      <c r="F567" s="11" t="str">
        <f>VLOOKUP(A567,'Medical Examinations'!$A$1:$J$2336,5,FALSE)</f>
        <v>No</v>
      </c>
      <c r="G567" s="11" t="str">
        <f>VLOOKUP(A567,'Medical Examinations'!$A$1:$J$2336,6,FALSE)</f>
        <v>No</v>
      </c>
      <c r="H567" s="11">
        <f>VLOOKUP(A567,'Medical Examinations'!$A$1:$J$2336,7,FALSE)</f>
        <v>0</v>
      </c>
      <c r="I567" s="11" t="str">
        <f>VLOOKUP(A567,'Medical Examinations'!$A$1:$J$2336,8,FALSE)</f>
        <v>No</v>
      </c>
      <c r="J567" s="11" t="str">
        <f>VLOOKUP(A567,'Medical Examinations'!$A$1:$J$2336,9,FALSE)</f>
        <v>OBESITY</v>
      </c>
      <c r="K567" s="11" t="str">
        <f>VLOOKUP(A567,'Medical Examinations'!$A$1:$J$2336,10,FALSE)</f>
        <v>DIABETES</v>
      </c>
      <c r="L567" t="str">
        <f>VLOOKUP(A567,'Hospitalisation Details'!$A$2:$M$2344,4,FALSE)</f>
        <v>16-6-1965</v>
      </c>
      <c r="M567">
        <f>VLOOKUP(A567,'Hospitalisation Details'!$A$2:$M$2344,10,FALSE)</f>
        <v>17505.650000000001</v>
      </c>
      <c r="N567" t="str">
        <f>VLOOKUP(A567,'Hospitalisation Details'!$A$2:$M$2344,11,FALSE)</f>
        <v>tier - 1</v>
      </c>
      <c r="O567" t="str">
        <f>VLOOKUP(A567,'Hospitalisation Details'!$A$2:$M$2344,12,FALSE)</f>
        <v>tier - 2</v>
      </c>
      <c r="P567" t="str">
        <f>VLOOKUP(A567,'Hospitalisation Details'!$A$2:$M$2344,13,FALSE)</f>
        <v>R1023</v>
      </c>
      <c r="Q567" s="11">
        <f>VLOOKUP(A567,'Hospitalisation Details'!$A$2:$M$2344,8,FALSE)</f>
        <v>57</v>
      </c>
    </row>
    <row r="568" spans="1:17" ht="15.75" x14ac:dyDescent="0.25">
      <c r="A568" s="1" t="s">
        <v>1803</v>
      </c>
      <c r="B568" t="str">
        <f>VLOOKUP(A568,'Customer Names'!$A$1:$B$2336,2,FALSE)</f>
        <v>Malone</v>
      </c>
      <c r="C568" s="11">
        <f>VLOOKUP(A568,'Medical Examinations'!$A$1:$B$2336,2,FALSE)</f>
        <v>24.6</v>
      </c>
      <c r="D568" s="11">
        <f>VLOOKUP(A568,'Medical Examinations'!$A$1:$C$2336,3,FALSE)</f>
        <v>4.8099999999999996</v>
      </c>
      <c r="E568" s="11" t="str">
        <f>VLOOKUP(A568,'Medical Examinations'!$A$1:$J$2336,4,FALSE)</f>
        <v>No</v>
      </c>
      <c r="F568" s="11" t="str">
        <f>VLOOKUP(A568,'Medical Examinations'!$A$1:$J$2336,5,FALSE)</f>
        <v>No</v>
      </c>
      <c r="G568" s="11" t="str">
        <f>VLOOKUP(A568,'Medical Examinations'!$A$1:$J$2336,6,FALSE)</f>
        <v>No</v>
      </c>
      <c r="H568" s="11">
        <f>VLOOKUP(A568,'Medical Examinations'!$A$1:$J$2336,7,FALSE)</f>
        <v>0</v>
      </c>
      <c r="I568" s="11" t="str">
        <f>VLOOKUP(A568,'Medical Examinations'!$A$1:$J$2336,8,FALSE)</f>
        <v>Yes</v>
      </c>
      <c r="J568" s="11" t="str">
        <f>VLOOKUP(A568,'Medical Examinations'!$A$1:$J$2336,9,FALSE)</f>
        <v>NORMALWEIGHT</v>
      </c>
      <c r="K568" s="11" t="str">
        <f>VLOOKUP(A568,'Medical Examinations'!$A$1:$J$2336,10,FALSE)</f>
        <v>NORMAL</v>
      </c>
      <c r="L568" t="str">
        <f>VLOOKUP(A568,'Hospitalisation Details'!$A$2:$M$2344,4,FALSE)</f>
        <v>29-12-1990</v>
      </c>
      <c r="M568">
        <f>VLOOKUP(A568,'Hospitalisation Details'!$A$2:$M$2344,10,FALSE)</f>
        <v>17496.310000000001</v>
      </c>
      <c r="N568" t="str">
        <f>VLOOKUP(A568,'Hospitalisation Details'!$A$2:$M$2344,11,FALSE)</f>
        <v>tier - 1</v>
      </c>
      <c r="O568" t="str">
        <f>VLOOKUP(A568,'Hospitalisation Details'!$A$2:$M$2344,12,FALSE)</f>
        <v>tier - 2</v>
      </c>
      <c r="P568" t="str">
        <f>VLOOKUP(A568,'Hospitalisation Details'!$A$2:$M$2344,13,FALSE)</f>
        <v>R1011</v>
      </c>
      <c r="Q568" s="11">
        <f>VLOOKUP(A568,'Hospitalisation Details'!$A$2:$M$2344,8,FALSE)</f>
        <v>32</v>
      </c>
    </row>
    <row r="569" spans="1:17" ht="15.75" x14ac:dyDescent="0.25">
      <c r="A569" s="1" t="s">
        <v>1802</v>
      </c>
      <c r="B569" t="str">
        <f>VLOOKUP(A569,'Customer Names'!$A$1:$B$2336,2,FALSE)</f>
        <v>Dumke</v>
      </c>
      <c r="C569" s="11">
        <f>VLOOKUP(A569,'Medical Examinations'!$A$1:$B$2336,2,FALSE)</f>
        <v>49.15</v>
      </c>
      <c r="D569" s="11">
        <f>VLOOKUP(A569,'Medical Examinations'!$A$1:$C$2336,3,FALSE)</f>
        <v>8.08</v>
      </c>
      <c r="E569" s="11" t="str">
        <f>VLOOKUP(A569,'Medical Examinations'!$A$1:$J$2336,4,FALSE)</f>
        <v>No</v>
      </c>
      <c r="F569" s="11" t="str">
        <f>VLOOKUP(A569,'Medical Examinations'!$A$1:$J$2336,5,FALSE)</f>
        <v>No</v>
      </c>
      <c r="G569" s="11" t="str">
        <f>VLOOKUP(A569,'Medical Examinations'!$A$1:$J$2336,6,FALSE)</f>
        <v>No</v>
      </c>
      <c r="H569" s="11">
        <f>VLOOKUP(A569,'Medical Examinations'!$A$1:$J$2336,7,FALSE)</f>
        <v>0</v>
      </c>
      <c r="I569" s="11" t="str">
        <f>VLOOKUP(A569,'Medical Examinations'!$A$1:$J$2336,8,FALSE)</f>
        <v>No</v>
      </c>
      <c r="J569" s="11" t="str">
        <f>VLOOKUP(A569,'Medical Examinations'!$A$1:$J$2336,9,FALSE)</f>
        <v>OBESITY</v>
      </c>
      <c r="K569" s="11" t="str">
        <f>VLOOKUP(A569,'Medical Examinations'!$A$1:$J$2336,10,FALSE)</f>
        <v>DIABETES</v>
      </c>
      <c r="L569" t="str">
        <f>VLOOKUP(A569,'Hospitalisation Details'!$A$2:$M$2344,4,FALSE)</f>
        <v>8-6-1971</v>
      </c>
      <c r="M569">
        <f>VLOOKUP(A569,'Hospitalisation Details'!$A$2:$M$2344,10,FALSE)</f>
        <v>17479.53</v>
      </c>
      <c r="N569" t="str">
        <f>VLOOKUP(A569,'Hospitalisation Details'!$A$2:$M$2344,11,FALSE)</f>
        <v>tier - 1</v>
      </c>
      <c r="O569" t="str">
        <f>VLOOKUP(A569,'Hospitalisation Details'!$A$2:$M$2344,12,FALSE)</f>
        <v>tier - 1</v>
      </c>
      <c r="P569" t="str">
        <f>VLOOKUP(A569,'Hospitalisation Details'!$A$2:$M$2344,13,FALSE)</f>
        <v>R1012</v>
      </c>
      <c r="Q569" s="11">
        <f>VLOOKUP(A569,'Hospitalisation Details'!$A$2:$M$2344,8,FALSE)</f>
        <v>52</v>
      </c>
    </row>
    <row r="570" spans="1:17" ht="15.75" x14ac:dyDescent="0.25">
      <c r="A570" s="1" t="s">
        <v>1801</v>
      </c>
      <c r="B570" t="str">
        <f>VLOOKUP(A570,'Customer Names'!$A$1:$B$2336,2,FALSE)</f>
        <v>Strong</v>
      </c>
      <c r="C570" s="11">
        <f>VLOOKUP(A570,'Medical Examinations'!$A$1:$B$2336,2,FALSE)</f>
        <v>28.31</v>
      </c>
      <c r="D570" s="11">
        <f>VLOOKUP(A570,'Medical Examinations'!$A$1:$C$2336,3,FALSE)</f>
        <v>6.29</v>
      </c>
      <c r="E570" s="11" t="str">
        <f>VLOOKUP(A570,'Medical Examinations'!$A$1:$J$2336,4,FALSE)</f>
        <v>No</v>
      </c>
      <c r="F570" s="11" t="str">
        <f>VLOOKUP(A570,'Medical Examinations'!$A$1:$J$2336,5,FALSE)</f>
        <v>No</v>
      </c>
      <c r="G570" s="11" t="str">
        <f>VLOOKUP(A570,'Medical Examinations'!$A$1:$J$2336,6,FALSE)</f>
        <v>Yes</v>
      </c>
      <c r="H570" s="11">
        <f>VLOOKUP(A570,'Medical Examinations'!$A$1:$J$2336,7,FALSE)</f>
        <v>1</v>
      </c>
      <c r="I570" s="11" t="str">
        <f>VLOOKUP(A570,'Medical Examinations'!$A$1:$J$2336,8,FALSE)</f>
        <v>Yes</v>
      </c>
      <c r="J570" s="11" t="str">
        <f>VLOOKUP(A570,'Medical Examinations'!$A$1:$J$2336,9,FALSE)</f>
        <v>OVERWEIGHT</v>
      </c>
      <c r="K570" s="11" t="str">
        <f>VLOOKUP(A570,'Medical Examinations'!$A$1:$J$2336,10,FALSE)</f>
        <v>PREDIABETES</v>
      </c>
      <c r="L570" t="str">
        <f>VLOOKUP(A570,'Hospitalisation Details'!$A$2:$M$2344,4,FALSE)</f>
        <v>2-11-2003</v>
      </c>
      <c r="M570">
        <f>VLOOKUP(A570,'Hospitalisation Details'!$A$2:$M$2344,10,FALSE)</f>
        <v>17468.98</v>
      </c>
      <c r="N570" t="str">
        <f>VLOOKUP(A570,'Hospitalisation Details'!$A$2:$M$2344,11,FALSE)</f>
        <v>tier - 2</v>
      </c>
      <c r="O570" t="str">
        <f>VLOOKUP(A570,'Hospitalisation Details'!$A$2:$M$2344,12,FALSE)</f>
        <v>tier - 1</v>
      </c>
      <c r="P570" t="str">
        <f>VLOOKUP(A570,'Hospitalisation Details'!$A$2:$M$2344,13,FALSE)</f>
        <v>R1012</v>
      </c>
      <c r="Q570" s="11">
        <f>VLOOKUP(A570,'Hospitalisation Details'!$A$2:$M$2344,8,FALSE)</f>
        <v>19</v>
      </c>
    </row>
    <row r="571" spans="1:17" ht="15.75" x14ac:dyDescent="0.25">
      <c r="A571" s="1" t="s">
        <v>1800</v>
      </c>
      <c r="B571" t="str">
        <f>VLOOKUP(A571,'Customer Names'!$A$1:$B$2336,2,FALSE)</f>
        <v>Ferguson</v>
      </c>
      <c r="C571" s="11">
        <f>VLOOKUP(A571,'Medical Examinations'!$A$1:$B$2336,2,FALSE)</f>
        <v>22.99</v>
      </c>
      <c r="D571" s="11">
        <f>VLOOKUP(A571,'Medical Examinations'!$A$1:$C$2336,3,FALSE)</f>
        <v>6.29</v>
      </c>
      <c r="E571" s="11" t="str">
        <f>VLOOKUP(A571,'Medical Examinations'!$A$1:$J$2336,4,FALSE)</f>
        <v>No</v>
      </c>
      <c r="F571" s="11" t="str">
        <f>VLOOKUP(A571,'Medical Examinations'!$A$1:$J$2336,5,FALSE)</f>
        <v>No</v>
      </c>
      <c r="G571" s="11" t="str">
        <f>VLOOKUP(A571,'Medical Examinations'!$A$1:$J$2336,6,FALSE)</f>
        <v>No</v>
      </c>
      <c r="H571" s="11">
        <f>VLOOKUP(A571,'Medical Examinations'!$A$1:$J$2336,7,FALSE)</f>
        <v>1</v>
      </c>
      <c r="I571" s="11" t="str">
        <f>VLOOKUP(A571,'Medical Examinations'!$A$1:$J$2336,8,FALSE)</f>
        <v>Yes</v>
      </c>
      <c r="J571" s="11" t="str">
        <f>VLOOKUP(A571,'Medical Examinations'!$A$1:$J$2336,9,FALSE)</f>
        <v>NORMALWEIGHT</v>
      </c>
      <c r="K571" s="11" t="str">
        <f>VLOOKUP(A571,'Medical Examinations'!$A$1:$J$2336,10,FALSE)</f>
        <v>PREDIABETES</v>
      </c>
      <c r="L571" t="str">
        <f>VLOOKUP(A571,'Hospitalisation Details'!$A$2:$M$2344,4,FALSE)</f>
        <v>18-10-1992</v>
      </c>
      <c r="M571">
        <f>VLOOKUP(A571,'Hospitalisation Details'!$A$2:$M$2344,10,FALSE)</f>
        <v>17361.77</v>
      </c>
      <c r="N571" t="str">
        <f>VLOOKUP(A571,'Hospitalisation Details'!$A$2:$M$2344,11,FALSE)</f>
        <v>tier - 2</v>
      </c>
      <c r="O571" t="str">
        <f>VLOOKUP(A571,'Hospitalisation Details'!$A$2:$M$2344,12,FALSE)</f>
        <v>tier - 1</v>
      </c>
      <c r="P571" t="str">
        <f>VLOOKUP(A571,'Hospitalisation Details'!$A$2:$M$2344,13,FALSE)</f>
        <v>R1012</v>
      </c>
      <c r="Q571" s="11">
        <f>VLOOKUP(A571,'Hospitalisation Details'!$A$2:$M$2344,8,FALSE)</f>
        <v>30</v>
      </c>
    </row>
    <row r="572" spans="1:17" ht="15.75" x14ac:dyDescent="0.25">
      <c r="A572" s="1" t="s">
        <v>1799</v>
      </c>
      <c r="B572" t="str">
        <f>VLOOKUP(A572,'Customer Names'!$A$1:$B$2336,2,FALSE)</f>
        <v>Klein</v>
      </c>
      <c r="C572" s="11">
        <f>VLOOKUP(A572,'Medical Examinations'!$A$1:$B$2336,2,FALSE)</f>
        <v>29.07</v>
      </c>
      <c r="D572" s="11">
        <f>VLOOKUP(A572,'Medical Examinations'!$A$1:$C$2336,3,FALSE)</f>
        <v>5.12</v>
      </c>
      <c r="E572" s="11" t="str">
        <f>VLOOKUP(A572,'Medical Examinations'!$A$1:$J$2336,4,FALSE)</f>
        <v>No</v>
      </c>
      <c r="F572" s="11" t="str">
        <f>VLOOKUP(A572,'Medical Examinations'!$A$1:$J$2336,5,FALSE)</f>
        <v>No</v>
      </c>
      <c r="G572" s="11" t="str">
        <f>VLOOKUP(A572,'Medical Examinations'!$A$1:$J$2336,6,FALSE)</f>
        <v>Yes</v>
      </c>
      <c r="H572" s="11">
        <f>VLOOKUP(A572,'Medical Examinations'!$A$1:$J$2336,7,FALSE)</f>
        <v>1</v>
      </c>
      <c r="I572" s="11" t="str">
        <f>VLOOKUP(A572,'Medical Examinations'!$A$1:$J$2336,8,FALSE)</f>
        <v>Yes</v>
      </c>
      <c r="J572" s="11" t="str">
        <f>VLOOKUP(A572,'Medical Examinations'!$A$1:$J$2336,9,FALSE)</f>
        <v>OVERWEIGHT</v>
      </c>
      <c r="K572" s="11" t="str">
        <f>VLOOKUP(A572,'Medical Examinations'!$A$1:$J$2336,10,FALSE)</f>
        <v>NORMAL</v>
      </c>
      <c r="L572" t="str">
        <f>VLOOKUP(A572,'Hospitalisation Details'!$A$2:$M$2344,4,FALSE)</f>
        <v>1-11-2003</v>
      </c>
      <c r="M572">
        <f>VLOOKUP(A572,'Hospitalisation Details'!$A$2:$M$2344,10,FALSE)</f>
        <v>17352.68</v>
      </c>
      <c r="N572" t="str">
        <f>VLOOKUP(A572,'Hospitalisation Details'!$A$2:$M$2344,11,FALSE)</f>
        <v>tier - 2</v>
      </c>
      <c r="O572" t="str">
        <f>VLOOKUP(A572,'Hospitalisation Details'!$A$2:$M$2344,12,FALSE)</f>
        <v>tier - 3</v>
      </c>
      <c r="P572" t="str">
        <f>VLOOKUP(A572,'Hospitalisation Details'!$A$2:$M$2344,13,FALSE)</f>
        <v>R1012</v>
      </c>
      <c r="Q572" s="11">
        <f>VLOOKUP(A572,'Hospitalisation Details'!$A$2:$M$2344,8,FALSE)</f>
        <v>19</v>
      </c>
    </row>
    <row r="573" spans="1:17" ht="15.75" x14ac:dyDescent="0.25">
      <c r="A573" s="1" t="s">
        <v>1798</v>
      </c>
      <c r="B573" t="str">
        <f>VLOOKUP(A573,'Customer Names'!$A$1:$B$2336,2,FALSE)</f>
        <v>Eusebio</v>
      </c>
      <c r="C573" s="11">
        <f>VLOOKUP(A573,'Medical Examinations'!$A$1:$B$2336,2,FALSE)</f>
        <v>42.02</v>
      </c>
      <c r="D573" s="11">
        <f>VLOOKUP(A573,'Medical Examinations'!$A$1:$C$2336,3,FALSE)</f>
        <v>9.9499999999999993</v>
      </c>
      <c r="E573" s="11" t="str">
        <f>VLOOKUP(A573,'Medical Examinations'!$A$1:$J$2336,4,FALSE)</f>
        <v>Yes</v>
      </c>
      <c r="F573" s="11" t="str">
        <f>VLOOKUP(A573,'Medical Examinations'!$A$1:$J$2336,5,FALSE)</f>
        <v>No</v>
      </c>
      <c r="G573" s="11" t="str">
        <f>VLOOKUP(A573,'Medical Examinations'!$A$1:$J$2336,6,FALSE)</f>
        <v>Yes</v>
      </c>
      <c r="H573" s="11">
        <f>VLOOKUP(A573,'Medical Examinations'!$A$1:$J$2336,7,FALSE)</f>
        <v>1</v>
      </c>
      <c r="I573" s="11" t="str">
        <f>VLOOKUP(A573,'Medical Examinations'!$A$1:$J$2336,8,FALSE)</f>
        <v>No</v>
      </c>
      <c r="J573" s="11" t="str">
        <f>VLOOKUP(A573,'Medical Examinations'!$A$1:$J$2336,9,FALSE)</f>
        <v>OBESITY</v>
      </c>
      <c r="K573" s="11" t="str">
        <f>VLOOKUP(A573,'Medical Examinations'!$A$1:$J$2336,10,FALSE)</f>
        <v>DIABETES</v>
      </c>
      <c r="L573" t="str">
        <f>VLOOKUP(A573,'Hospitalisation Details'!$A$2:$M$2344,4,FALSE)</f>
        <v>12-7-1963</v>
      </c>
      <c r="M573">
        <f>VLOOKUP(A573,'Hospitalisation Details'!$A$2:$M$2344,10,FALSE)</f>
        <v>17337.580000000002</v>
      </c>
      <c r="N573" t="str">
        <f>VLOOKUP(A573,'Hospitalisation Details'!$A$2:$M$2344,11,FALSE)</f>
        <v>tier - 2</v>
      </c>
      <c r="O573" t="str">
        <f>VLOOKUP(A573,'Hospitalisation Details'!$A$2:$M$2344,12,FALSE)</f>
        <v>tier - 3</v>
      </c>
      <c r="P573" t="str">
        <f>VLOOKUP(A573,'Hospitalisation Details'!$A$2:$M$2344,13,FALSE)</f>
        <v>R1023</v>
      </c>
      <c r="Q573" s="11">
        <f>VLOOKUP(A573,'Hospitalisation Details'!$A$2:$M$2344,8,FALSE)</f>
        <v>59</v>
      </c>
    </row>
    <row r="574" spans="1:17" ht="15.75" x14ac:dyDescent="0.25">
      <c r="A574" s="1" t="s">
        <v>1797</v>
      </c>
      <c r="B574" t="str">
        <f>VLOOKUP(A574,'Customer Names'!$A$1:$B$2336,2,FALSE)</f>
        <v>Szolosi</v>
      </c>
      <c r="C574" s="11">
        <f>VLOOKUP(A574,'Medical Examinations'!$A$1:$B$2336,2,FALSE)</f>
        <v>49.07</v>
      </c>
      <c r="D574" s="11">
        <f>VLOOKUP(A574,'Medical Examinations'!$A$1:$C$2336,3,FALSE)</f>
        <v>9.08</v>
      </c>
      <c r="E574" s="11" t="str">
        <f>VLOOKUP(A574,'Medical Examinations'!$A$1:$J$2336,4,FALSE)</f>
        <v>Yes</v>
      </c>
      <c r="F574" s="11" t="str">
        <f>VLOOKUP(A574,'Medical Examinations'!$A$1:$J$2336,5,FALSE)</f>
        <v>No</v>
      </c>
      <c r="G574" s="11" t="str">
        <f>VLOOKUP(A574,'Medical Examinations'!$A$1:$J$2336,6,FALSE)</f>
        <v>No</v>
      </c>
      <c r="H574" s="11">
        <f>VLOOKUP(A574,'Medical Examinations'!$A$1:$J$2336,7,FALSE)</f>
        <v>1</v>
      </c>
      <c r="I574" s="11" t="str">
        <f>VLOOKUP(A574,'Medical Examinations'!$A$1:$J$2336,8,FALSE)</f>
        <v>No</v>
      </c>
      <c r="J574" s="11" t="str">
        <f>VLOOKUP(A574,'Medical Examinations'!$A$1:$J$2336,9,FALSE)</f>
        <v>OBESITY</v>
      </c>
      <c r="K574" s="11" t="str">
        <f>VLOOKUP(A574,'Medical Examinations'!$A$1:$J$2336,10,FALSE)</f>
        <v>DIABETES</v>
      </c>
      <c r="L574" t="str">
        <f>VLOOKUP(A574,'Hospitalisation Details'!$A$2:$M$2344,4,FALSE)</f>
        <v>25-8-1975</v>
      </c>
      <c r="M574">
        <f>VLOOKUP(A574,'Hospitalisation Details'!$A$2:$M$2344,10,FALSE)</f>
        <v>17253.43</v>
      </c>
      <c r="N574" t="str">
        <f>VLOOKUP(A574,'Hospitalisation Details'!$A$2:$M$2344,11,FALSE)</f>
        <v>tier - 2</v>
      </c>
      <c r="O574" t="str">
        <f>VLOOKUP(A574,'Hospitalisation Details'!$A$2:$M$2344,12,FALSE)</f>
        <v>tier - 3</v>
      </c>
      <c r="P574" t="str">
        <f>VLOOKUP(A574,'Hospitalisation Details'!$A$2:$M$2344,13,FALSE)</f>
        <v>R1026</v>
      </c>
      <c r="Q574" s="11">
        <f>VLOOKUP(A574,'Hospitalisation Details'!$A$2:$M$2344,8,FALSE)</f>
        <v>47</v>
      </c>
    </row>
    <row r="575" spans="1:17" ht="15.75" x14ac:dyDescent="0.25">
      <c r="A575" s="1" t="s">
        <v>1796</v>
      </c>
      <c r="B575" t="str">
        <f>VLOOKUP(A575,'Customer Names'!$A$1:$B$2336,2,FALSE)</f>
        <v>Butler</v>
      </c>
      <c r="C575" s="11">
        <f>VLOOKUP(A575,'Medical Examinations'!$A$1:$B$2336,2,FALSE)</f>
        <v>19.8</v>
      </c>
      <c r="D575" s="11">
        <f>VLOOKUP(A575,'Medical Examinations'!$A$1:$C$2336,3,FALSE)</f>
        <v>4.82</v>
      </c>
      <c r="E575" s="11" t="str">
        <f>VLOOKUP(A575,'Medical Examinations'!$A$1:$J$2336,4,FALSE)</f>
        <v>No</v>
      </c>
      <c r="F575" s="11" t="str">
        <f>VLOOKUP(A575,'Medical Examinations'!$A$1:$J$2336,5,FALSE)</f>
        <v>No</v>
      </c>
      <c r="G575" s="11" t="str">
        <f>VLOOKUP(A575,'Medical Examinations'!$A$1:$J$2336,6,FALSE)</f>
        <v>No</v>
      </c>
      <c r="H575" s="11">
        <f>VLOOKUP(A575,'Medical Examinations'!$A$1:$J$2336,7,FALSE)</f>
        <v>0</v>
      </c>
      <c r="I575" s="11" t="str">
        <f>VLOOKUP(A575,'Medical Examinations'!$A$1:$J$2336,8,FALSE)</f>
        <v>Yes</v>
      </c>
      <c r="J575" s="11" t="str">
        <f>VLOOKUP(A575,'Medical Examinations'!$A$1:$J$2336,9,FALSE)</f>
        <v>NORMALWEIGHT</v>
      </c>
      <c r="K575" s="11" t="str">
        <f>VLOOKUP(A575,'Medical Examinations'!$A$1:$J$2336,10,FALSE)</f>
        <v>NORMAL</v>
      </c>
      <c r="L575" t="str">
        <f>VLOOKUP(A575,'Hospitalisation Details'!$A$2:$M$2344,4,FALSE)</f>
        <v>22-10-1982</v>
      </c>
      <c r="M575">
        <f>VLOOKUP(A575,'Hospitalisation Details'!$A$2:$M$2344,10,FALSE)</f>
        <v>17179.52</v>
      </c>
      <c r="N575" t="str">
        <f>VLOOKUP(A575,'Hospitalisation Details'!$A$2:$M$2344,11,FALSE)</f>
        <v>tier - 2</v>
      </c>
      <c r="O575" t="str">
        <f>VLOOKUP(A575,'Hospitalisation Details'!$A$2:$M$2344,12,FALSE)</f>
        <v>tier - 1</v>
      </c>
      <c r="P575" t="str">
        <f>VLOOKUP(A575,'Hospitalisation Details'!$A$2:$M$2344,13,FALSE)</f>
        <v>R1013</v>
      </c>
      <c r="Q575" s="11">
        <f>VLOOKUP(A575,'Hospitalisation Details'!$A$2:$M$2344,8,FALSE)</f>
        <v>40</v>
      </c>
    </row>
    <row r="576" spans="1:17" ht="15.75" x14ac:dyDescent="0.25">
      <c r="A576" s="1" t="s">
        <v>1795</v>
      </c>
      <c r="B576" t="str">
        <f>VLOOKUP(A576,'Customer Names'!$A$1:$B$2336,2,FALSE)</f>
        <v>Fukuchi</v>
      </c>
      <c r="C576" s="11">
        <f>VLOOKUP(A576,'Medical Examinations'!$A$1:$B$2336,2,FALSE)</f>
        <v>27.36</v>
      </c>
      <c r="D576" s="11">
        <f>VLOOKUP(A576,'Medical Examinations'!$A$1:$C$2336,3,FALSE)</f>
        <v>4.6500000000000004</v>
      </c>
      <c r="E576" s="11" t="str">
        <f>VLOOKUP(A576,'Medical Examinations'!$A$1:$J$2336,4,FALSE)</f>
        <v>No</v>
      </c>
      <c r="F576" s="11" t="str">
        <f>VLOOKUP(A576,'Medical Examinations'!$A$1:$J$2336,5,FALSE)</f>
        <v>Yes</v>
      </c>
      <c r="G576" s="11" t="str">
        <f>VLOOKUP(A576,'Medical Examinations'!$A$1:$J$2336,6,FALSE)</f>
        <v>No</v>
      </c>
      <c r="H576" s="11">
        <f>VLOOKUP(A576,'Medical Examinations'!$A$1:$J$2336,7,FALSE)</f>
        <v>1</v>
      </c>
      <c r="I576" s="11" t="str">
        <f>VLOOKUP(A576,'Medical Examinations'!$A$1:$J$2336,8,FALSE)</f>
        <v>Yes</v>
      </c>
      <c r="J576" s="11" t="str">
        <f>VLOOKUP(A576,'Medical Examinations'!$A$1:$J$2336,9,FALSE)</f>
        <v>OVERWEIGHT</v>
      </c>
      <c r="K576" s="11" t="str">
        <f>VLOOKUP(A576,'Medical Examinations'!$A$1:$J$2336,10,FALSE)</f>
        <v>NORMAL</v>
      </c>
      <c r="L576" t="str">
        <f>VLOOKUP(A576,'Hospitalisation Details'!$A$2:$M$2344,4,FALSE)</f>
        <v>18-8-2004</v>
      </c>
      <c r="M576">
        <f>VLOOKUP(A576,'Hospitalisation Details'!$A$2:$M$2344,10,FALSE)</f>
        <v>17178.68</v>
      </c>
      <c r="N576" t="str">
        <f>VLOOKUP(A576,'Hospitalisation Details'!$A$2:$M$2344,11,FALSE)</f>
        <v>tier - 2</v>
      </c>
      <c r="O576" t="str">
        <f>VLOOKUP(A576,'Hospitalisation Details'!$A$2:$M$2344,12,FALSE)</f>
        <v>tier - 2</v>
      </c>
      <c r="P576" t="str">
        <f>VLOOKUP(A576,'Hospitalisation Details'!$A$2:$M$2344,13,FALSE)</f>
        <v>R1019</v>
      </c>
      <c r="Q576" s="11">
        <f>VLOOKUP(A576,'Hospitalisation Details'!$A$2:$M$2344,8,FALSE)</f>
        <v>18</v>
      </c>
    </row>
    <row r="577" spans="1:17" ht="15.75" x14ac:dyDescent="0.25">
      <c r="A577" s="1" t="s">
        <v>1794</v>
      </c>
      <c r="B577" t="str">
        <f>VLOOKUP(A577,'Customer Names'!$A$1:$B$2336,2,FALSE)</f>
        <v>Drucker</v>
      </c>
      <c r="C577" s="11">
        <f>VLOOKUP(A577,'Medical Examinations'!$A$1:$B$2336,2,FALSE)</f>
        <v>42.95</v>
      </c>
      <c r="D577" s="11">
        <f>VLOOKUP(A577,'Medical Examinations'!$A$1:$C$2336,3,FALSE)</f>
        <v>5.16</v>
      </c>
      <c r="E577" s="11" t="str">
        <f>VLOOKUP(A577,'Medical Examinations'!$A$1:$J$2336,4,FALSE)</f>
        <v>Yes</v>
      </c>
      <c r="F577" s="11" t="str">
        <f>VLOOKUP(A577,'Medical Examinations'!$A$1:$J$2336,5,FALSE)</f>
        <v>No</v>
      </c>
      <c r="G577" s="11" t="str">
        <f>VLOOKUP(A577,'Medical Examinations'!$A$1:$J$2336,6,FALSE)</f>
        <v>No</v>
      </c>
      <c r="H577" s="11">
        <f>VLOOKUP(A577,'Medical Examinations'!$A$1:$J$2336,7,FALSE)</f>
        <v>1</v>
      </c>
      <c r="I577" s="11" t="str">
        <f>VLOOKUP(A577,'Medical Examinations'!$A$1:$J$2336,8,FALSE)</f>
        <v>No</v>
      </c>
      <c r="J577" s="11" t="str">
        <f>VLOOKUP(A577,'Medical Examinations'!$A$1:$J$2336,9,FALSE)</f>
        <v>OBESITY</v>
      </c>
      <c r="K577" s="11" t="str">
        <f>VLOOKUP(A577,'Medical Examinations'!$A$1:$J$2336,10,FALSE)</f>
        <v>NORMAL</v>
      </c>
      <c r="L577" t="str">
        <f>VLOOKUP(A577,'Hospitalisation Details'!$A$2:$M$2344,4,FALSE)</f>
        <v>7-6-1964</v>
      </c>
      <c r="M577">
        <f>VLOOKUP(A577,'Hospitalisation Details'!$A$2:$M$2344,10,FALSE)</f>
        <v>17174.52</v>
      </c>
      <c r="N577" t="str">
        <f>VLOOKUP(A577,'Hospitalisation Details'!$A$2:$M$2344,11,FALSE)</f>
        <v>tier - 2</v>
      </c>
      <c r="O577" t="str">
        <f>VLOOKUP(A577,'Hospitalisation Details'!$A$2:$M$2344,12,FALSE)</f>
        <v>tier - 2</v>
      </c>
      <c r="P577" t="str">
        <f>VLOOKUP(A577,'Hospitalisation Details'!$A$2:$M$2344,13,FALSE)</f>
        <v>R1012</v>
      </c>
      <c r="Q577" s="11">
        <f>VLOOKUP(A577,'Hospitalisation Details'!$A$2:$M$2344,8,FALSE)</f>
        <v>59</v>
      </c>
    </row>
    <row r="578" spans="1:17" ht="15.75" x14ac:dyDescent="0.25">
      <c r="A578" s="1" t="s">
        <v>1793</v>
      </c>
      <c r="B578" t="str">
        <f>VLOOKUP(A578,'Customer Names'!$A$1:$B$2336,2,FALSE)</f>
        <v>Aziz</v>
      </c>
      <c r="C578" s="11">
        <f>VLOOKUP(A578,'Medical Examinations'!$A$1:$B$2336,2,FALSE)</f>
        <v>42.66</v>
      </c>
      <c r="D578" s="11">
        <f>VLOOKUP(A578,'Medical Examinations'!$A$1:$C$2336,3,FALSE)</f>
        <v>10.44</v>
      </c>
      <c r="E578" s="11" t="str">
        <f>VLOOKUP(A578,'Medical Examinations'!$A$1:$J$2336,4,FALSE)</f>
        <v>No</v>
      </c>
      <c r="F578" s="11" t="str">
        <f>VLOOKUP(A578,'Medical Examinations'!$A$1:$J$2336,5,FALSE)</f>
        <v>No</v>
      </c>
      <c r="G578" s="11" t="str">
        <f>VLOOKUP(A578,'Medical Examinations'!$A$1:$J$2336,6,FALSE)</f>
        <v>No</v>
      </c>
      <c r="H578" s="11">
        <f>VLOOKUP(A578,'Medical Examinations'!$A$1:$J$2336,7,FALSE)</f>
        <v>0</v>
      </c>
      <c r="I578" s="11" t="str">
        <f>VLOOKUP(A578,'Medical Examinations'!$A$1:$J$2336,8,FALSE)</f>
        <v>No</v>
      </c>
      <c r="J578" s="11" t="str">
        <f>VLOOKUP(A578,'Medical Examinations'!$A$1:$J$2336,9,FALSE)</f>
        <v>OBESITY</v>
      </c>
      <c r="K578" s="11" t="str">
        <f>VLOOKUP(A578,'Medical Examinations'!$A$1:$J$2336,10,FALSE)</f>
        <v>DIABETES</v>
      </c>
      <c r="L578" t="str">
        <f>VLOOKUP(A578,'Hospitalisation Details'!$A$2:$M$2344,4,FALSE)</f>
        <v>16-9-1965</v>
      </c>
      <c r="M578">
        <f>VLOOKUP(A578,'Hospitalisation Details'!$A$2:$M$2344,10,FALSE)</f>
        <v>17172.27</v>
      </c>
      <c r="N578" t="str">
        <f>VLOOKUP(A578,'Hospitalisation Details'!$A$2:$M$2344,11,FALSE)</f>
        <v>tier - 2</v>
      </c>
      <c r="O578" t="str">
        <f>VLOOKUP(A578,'Hospitalisation Details'!$A$2:$M$2344,12,FALSE)</f>
        <v>tier - 2</v>
      </c>
      <c r="P578" t="str">
        <f>VLOOKUP(A578,'Hospitalisation Details'!$A$2:$M$2344,13,FALSE)</f>
        <v>R1026</v>
      </c>
      <c r="Q578" s="11">
        <f>VLOOKUP(A578,'Hospitalisation Details'!$A$2:$M$2344,8,FALSE)</f>
        <v>57</v>
      </c>
    </row>
    <row r="579" spans="1:17" ht="15.75" x14ac:dyDescent="0.25">
      <c r="A579" s="1" t="s">
        <v>1792</v>
      </c>
      <c r="B579" t="str">
        <f>VLOOKUP(A579,'Customer Names'!$A$1:$B$2336,2,FALSE)</f>
        <v>Pak</v>
      </c>
      <c r="C579" s="11">
        <f>VLOOKUP(A579,'Medical Examinations'!$A$1:$B$2336,2,FALSE)</f>
        <v>33.630000000000003</v>
      </c>
      <c r="D579" s="11">
        <f>VLOOKUP(A579,'Medical Examinations'!$A$1:$C$2336,3,FALSE)</f>
        <v>5.69</v>
      </c>
      <c r="E579" s="11" t="str">
        <f>VLOOKUP(A579,'Medical Examinations'!$A$1:$J$2336,4,FALSE)</f>
        <v>No</v>
      </c>
      <c r="F579" s="11" t="str">
        <f>VLOOKUP(A579,'Medical Examinations'!$A$1:$J$2336,5,FALSE)</f>
        <v>No</v>
      </c>
      <c r="G579" s="11" t="str">
        <f>VLOOKUP(A579,'Medical Examinations'!$A$1:$J$2336,6,FALSE)</f>
        <v>No</v>
      </c>
      <c r="H579" s="11">
        <f>VLOOKUP(A579,'Medical Examinations'!$A$1:$J$2336,7,FALSE)</f>
        <v>1</v>
      </c>
      <c r="I579" s="11" t="str">
        <f>VLOOKUP(A579,'Medical Examinations'!$A$1:$J$2336,8,FALSE)</f>
        <v>No</v>
      </c>
      <c r="J579" s="11" t="str">
        <f>VLOOKUP(A579,'Medical Examinations'!$A$1:$J$2336,9,FALSE)</f>
        <v>OBESITY</v>
      </c>
      <c r="K579" s="11" t="str">
        <f>VLOOKUP(A579,'Medical Examinations'!$A$1:$J$2336,10,FALSE)</f>
        <v>NORMAL</v>
      </c>
      <c r="L579" t="str">
        <f>VLOOKUP(A579,'Hospitalisation Details'!$A$2:$M$2344,4,FALSE)</f>
        <v>3-6-1998</v>
      </c>
      <c r="M579">
        <f>VLOOKUP(A579,'Hospitalisation Details'!$A$2:$M$2344,10,FALSE)</f>
        <v>17128.43</v>
      </c>
      <c r="N579" t="str">
        <f>VLOOKUP(A579,'Hospitalisation Details'!$A$2:$M$2344,11,FALSE)</f>
        <v>tier - 2</v>
      </c>
      <c r="O579" t="str">
        <f>VLOOKUP(A579,'Hospitalisation Details'!$A$2:$M$2344,12,FALSE)</f>
        <v>tier - 3</v>
      </c>
      <c r="P579" t="str">
        <f>VLOOKUP(A579,'Hospitalisation Details'!$A$2:$M$2344,13,FALSE)</f>
        <v>R1016</v>
      </c>
      <c r="Q579" s="11">
        <f>VLOOKUP(A579,'Hospitalisation Details'!$A$2:$M$2344,8,FALSE)</f>
        <v>25</v>
      </c>
    </row>
    <row r="580" spans="1:17" ht="15.75" x14ac:dyDescent="0.25">
      <c r="A580" s="1" t="s">
        <v>1791</v>
      </c>
      <c r="B580" t="str">
        <f>VLOOKUP(A580,'Customer Names'!$A$1:$B$2336,2,FALSE)</f>
        <v>Kieta</v>
      </c>
      <c r="C580" s="11">
        <f>VLOOKUP(A580,'Medical Examinations'!$A$1:$B$2336,2,FALSE)</f>
        <v>26.84</v>
      </c>
      <c r="D580" s="11">
        <f>VLOOKUP(A580,'Medical Examinations'!$A$1:$C$2336,3,FALSE)</f>
        <v>6.5</v>
      </c>
      <c r="E580" s="11" t="str">
        <f>VLOOKUP(A580,'Medical Examinations'!$A$1:$J$2336,4,FALSE)</f>
        <v>No</v>
      </c>
      <c r="F580" s="11" t="str">
        <f>VLOOKUP(A580,'Medical Examinations'!$A$1:$J$2336,5,FALSE)</f>
        <v>No</v>
      </c>
      <c r="G580" s="11" t="str">
        <f>VLOOKUP(A580,'Medical Examinations'!$A$1:$J$2336,6,FALSE)</f>
        <v>No</v>
      </c>
      <c r="H580" s="11">
        <f>VLOOKUP(A580,'Medical Examinations'!$A$1:$J$2336,7,FALSE)</f>
        <v>0</v>
      </c>
      <c r="I580" s="11" t="str">
        <f>VLOOKUP(A580,'Medical Examinations'!$A$1:$J$2336,8,FALSE)</f>
        <v>Yes</v>
      </c>
      <c r="J580" s="11" t="str">
        <f>VLOOKUP(A580,'Medical Examinations'!$A$1:$J$2336,9,FALSE)</f>
        <v>OVERWEIGHT</v>
      </c>
      <c r="K580" s="11" t="str">
        <f>VLOOKUP(A580,'Medical Examinations'!$A$1:$J$2336,10,FALSE)</f>
        <v>DIABETES</v>
      </c>
      <c r="L580" t="str">
        <f>VLOOKUP(A580,'Hospitalisation Details'!$A$2:$M$2344,4,FALSE)</f>
        <v>28-6-2002</v>
      </c>
      <c r="M580">
        <f>VLOOKUP(A580,'Hospitalisation Details'!$A$2:$M$2344,10,FALSE)</f>
        <v>17085.27</v>
      </c>
      <c r="N580" t="str">
        <f>VLOOKUP(A580,'Hospitalisation Details'!$A$2:$M$2344,11,FALSE)</f>
        <v>tier - 2</v>
      </c>
      <c r="O580" t="str">
        <f>VLOOKUP(A580,'Hospitalisation Details'!$A$2:$M$2344,12,FALSE)</f>
        <v>tier - 3</v>
      </c>
      <c r="P580" t="str">
        <f>VLOOKUP(A580,'Hospitalisation Details'!$A$2:$M$2344,13,FALSE)</f>
        <v>R1013</v>
      </c>
      <c r="Q580" s="11">
        <f>VLOOKUP(A580,'Hospitalisation Details'!$A$2:$M$2344,8,FALSE)</f>
        <v>20</v>
      </c>
    </row>
    <row r="581" spans="1:17" ht="15.75" x14ac:dyDescent="0.25">
      <c r="A581" s="1" t="s">
        <v>1790</v>
      </c>
      <c r="B581" t="str">
        <f>VLOOKUP(A581,'Customer Names'!$A$1:$B$2336,2,FALSE)</f>
        <v>Velez</v>
      </c>
      <c r="C581" s="11">
        <f>VLOOKUP(A581,'Medical Examinations'!$A$1:$B$2336,2,FALSE)</f>
        <v>28.3</v>
      </c>
      <c r="D581" s="11">
        <f>VLOOKUP(A581,'Medical Examinations'!$A$1:$C$2336,3,FALSE)</f>
        <v>5.73</v>
      </c>
      <c r="E581" s="11" t="str">
        <f>VLOOKUP(A581,'Medical Examinations'!$A$1:$J$2336,4,FALSE)</f>
        <v>No</v>
      </c>
      <c r="F581" s="11" t="str">
        <f>VLOOKUP(A581,'Medical Examinations'!$A$1:$J$2336,5,FALSE)</f>
        <v>No</v>
      </c>
      <c r="G581" s="11" t="str">
        <f>VLOOKUP(A581,'Medical Examinations'!$A$1:$J$2336,6,FALSE)</f>
        <v>Yes</v>
      </c>
      <c r="H581" s="11">
        <f>VLOOKUP(A581,'Medical Examinations'!$A$1:$J$2336,7,FALSE)</f>
        <v>1</v>
      </c>
      <c r="I581" s="11" t="str">
        <f>VLOOKUP(A581,'Medical Examinations'!$A$1:$J$2336,8,FALSE)</f>
        <v>Yes</v>
      </c>
      <c r="J581" s="11" t="str">
        <f>VLOOKUP(A581,'Medical Examinations'!$A$1:$J$2336,9,FALSE)</f>
        <v>OVERWEIGHT</v>
      </c>
      <c r="K581" s="11" t="str">
        <f>VLOOKUP(A581,'Medical Examinations'!$A$1:$J$2336,10,FALSE)</f>
        <v>PREDIABETES</v>
      </c>
      <c r="L581" t="str">
        <f>VLOOKUP(A581,'Hospitalisation Details'!$A$2:$M$2344,4,FALSE)</f>
        <v>26-12-2003</v>
      </c>
      <c r="M581">
        <f>VLOOKUP(A581,'Hospitalisation Details'!$A$2:$M$2344,10,FALSE)</f>
        <v>17081.080000000002</v>
      </c>
      <c r="N581" t="str">
        <f>VLOOKUP(A581,'Hospitalisation Details'!$A$2:$M$2344,11,FALSE)</f>
        <v>tier - 2</v>
      </c>
      <c r="O581" t="str">
        <f>VLOOKUP(A581,'Hospitalisation Details'!$A$2:$M$2344,12,FALSE)</f>
        <v>tier - 2</v>
      </c>
      <c r="P581" t="str">
        <f>VLOOKUP(A581,'Hospitalisation Details'!$A$2:$M$2344,13,FALSE)</f>
        <v>R1011</v>
      </c>
      <c r="Q581" s="11">
        <f>VLOOKUP(A581,'Hospitalisation Details'!$A$2:$M$2344,8,FALSE)</f>
        <v>19</v>
      </c>
    </row>
    <row r="582" spans="1:17" ht="15.75" x14ac:dyDescent="0.25">
      <c r="A582" s="1" t="s">
        <v>1789</v>
      </c>
      <c r="B582" t="str">
        <f>VLOOKUP(A582,'Customer Names'!$A$1:$B$2336,2,FALSE)</f>
        <v>Bussiere</v>
      </c>
      <c r="C582" s="11">
        <f>VLOOKUP(A582,'Medical Examinations'!$A$1:$B$2336,2,FALSE)</f>
        <v>27.06</v>
      </c>
      <c r="D582" s="11">
        <f>VLOOKUP(A582,'Medical Examinations'!$A$1:$C$2336,3,FALSE)</f>
        <v>5.74</v>
      </c>
      <c r="E582" s="11" t="str">
        <f>VLOOKUP(A582,'Medical Examinations'!$A$1:$J$2336,4,FALSE)</f>
        <v>Yes</v>
      </c>
      <c r="F582" s="11" t="str">
        <f>VLOOKUP(A582,'Medical Examinations'!$A$1:$J$2336,5,FALSE)</f>
        <v>No</v>
      </c>
      <c r="G582" s="11" t="str">
        <f>VLOOKUP(A582,'Medical Examinations'!$A$1:$J$2336,6,FALSE)</f>
        <v>No</v>
      </c>
      <c r="H582" s="11">
        <f>VLOOKUP(A582,'Medical Examinations'!$A$1:$J$2336,7,FALSE)</f>
        <v>0</v>
      </c>
      <c r="I582" s="11" t="str">
        <f>VLOOKUP(A582,'Medical Examinations'!$A$1:$J$2336,8,FALSE)</f>
        <v>Yes</v>
      </c>
      <c r="J582" s="11" t="str">
        <f>VLOOKUP(A582,'Medical Examinations'!$A$1:$J$2336,9,FALSE)</f>
        <v>OVERWEIGHT</v>
      </c>
      <c r="K582" s="11" t="str">
        <f>VLOOKUP(A582,'Medical Examinations'!$A$1:$J$2336,10,FALSE)</f>
        <v>PREDIABETES</v>
      </c>
      <c r="L582" t="str">
        <f>VLOOKUP(A582,'Hospitalisation Details'!$A$2:$M$2344,4,FALSE)</f>
        <v>10-6-1996</v>
      </c>
      <c r="M582">
        <f>VLOOKUP(A582,'Hospitalisation Details'!$A$2:$M$2344,10,FALSE)</f>
        <v>17043.34</v>
      </c>
      <c r="N582" t="str">
        <f>VLOOKUP(A582,'Hospitalisation Details'!$A$2:$M$2344,11,FALSE)</f>
        <v>tier - 2</v>
      </c>
      <c r="O582" t="str">
        <f>VLOOKUP(A582,'Hospitalisation Details'!$A$2:$M$2344,12,FALSE)</f>
        <v>tier - 3</v>
      </c>
      <c r="P582" t="str">
        <f>VLOOKUP(A582,'Hospitalisation Details'!$A$2:$M$2344,13,FALSE)</f>
        <v>R1013</v>
      </c>
      <c r="Q582" s="11">
        <f>VLOOKUP(A582,'Hospitalisation Details'!$A$2:$M$2344,8,FALSE)</f>
        <v>26</v>
      </c>
    </row>
    <row r="583" spans="1:17" ht="15.75" x14ac:dyDescent="0.25">
      <c r="A583" s="1" t="s">
        <v>1788</v>
      </c>
      <c r="B583" t="str">
        <f>VLOOKUP(A583,'Customer Names'!$A$1:$B$2336,2,FALSE)</f>
        <v>McCartney</v>
      </c>
      <c r="C583" s="11">
        <f>VLOOKUP(A583,'Medical Examinations'!$A$1:$B$2336,2,FALSE)</f>
        <v>47.13</v>
      </c>
      <c r="D583" s="11">
        <f>VLOOKUP(A583,'Medical Examinations'!$A$1:$C$2336,3,FALSE)</f>
        <v>8.6999999999999993</v>
      </c>
      <c r="E583" s="11" t="str">
        <f>VLOOKUP(A583,'Medical Examinations'!$A$1:$J$2336,4,FALSE)</f>
        <v>No</v>
      </c>
      <c r="F583" s="11" t="str">
        <f>VLOOKUP(A583,'Medical Examinations'!$A$1:$J$2336,5,FALSE)</f>
        <v>No</v>
      </c>
      <c r="G583" s="11" t="str">
        <f>VLOOKUP(A583,'Medical Examinations'!$A$1:$J$2336,6,FALSE)</f>
        <v>No</v>
      </c>
      <c r="H583" s="11">
        <f>VLOOKUP(A583,'Medical Examinations'!$A$1:$J$2336,7,FALSE)</f>
        <v>0</v>
      </c>
      <c r="I583" s="11" t="str">
        <f>VLOOKUP(A583,'Medical Examinations'!$A$1:$J$2336,8,FALSE)</f>
        <v>No</v>
      </c>
      <c r="J583" s="11" t="str">
        <f>VLOOKUP(A583,'Medical Examinations'!$A$1:$J$2336,9,FALSE)</f>
        <v>OBESITY</v>
      </c>
      <c r="K583" s="11" t="str">
        <f>VLOOKUP(A583,'Medical Examinations'!$A$1:$J$2336,10,FALSE)</f>
        <v>DIABETES</v>
      </c>
      <c r="L583" t="str">
        <f>VLOOKUP(A583,'Hospitalisation Details'!$A$2:$M$2344,4,FALSE)</f>
        <v>22-8-1971</v>
      </c>
      <c r="M583">
        <f>VLOOKUP(A583,'Hospitalisation Details'!$A$2:$M$2344,10,FALSE)</f>
        <v>17016.009999999998</v>
      </c>
      <c r="N583" t="str">
        <f>VLOOKUP(A583,'Hospitalisation Details'!$A$2:$M$2344,11,FALSE)</f>
        <v>tier - 2</v>
      </c>
      <c r="O583" t="str">
        <f>VLOOKUP(A583,'Hospitalisation Details'!$A$2:$M$2344,12,FALSE)</f>
        <v>tier - 2</v>
      </c>
      <c r="P583" t="str">
        <f>VLOOKUP(A583,'Hospitalisation Details'!$A$2:$M$2344,13,FALSE)</f>
        <v>R1023</v>
      </c>
      <c r="Q583" s="11">
        <f>VLOOKUP(A583,'Hospitalisation Details'!$A$2:$M$2344,8,FALSE)</f>
        <v>51</v>
      </c>
    </row>
    <row r="584" spans="1:17" ht="15.75" x14ac:dyDescent="0.25">
      <c r="A584" s="1" t="s">
        <v>1787</v>
      </c>
      <c r="B584" t="str">
        <f>VLOOKUP(A584,'Customer Names'!$A$1:$B$2336,2,FALSE)</f>
        <v>Bambauer</v>
      </c>
      <c r="C584" s="11">
        <f>VLOOKUP(A584,'Medical Examinations'!$A$1:$B$2336,2,FALSE)</f>
        <v>51.72</v>
      </c>
      <c r="D584" s="11">
        <f>VLOOKUP(A584,'Medical Examinations'!$A$1:$C$2336,3,FALSE)</f>
        <v>5.09</v>
      </c>
      <c r="E584" s="11" t="str">
        <f>VLOOKUP(A584,'Medical Examinations'!$A$1:$J$2336,4,FALSE)</f>
        <v>No</v>
      </c>
      <c r="F584" s="11" t="str">
        <f>VLOOKUP(A584,'Medical Examinations'!$A$1:$J$2336,5,FALSE)</f>
        <v>No</v>
      </c>
      <c r="G584" s="11" t="str">
        <f>VLOOKUP(A584,'Medical Examinations'!$A$1:$J$2336,6,FALSE)</f>
        <v>No</v>
      </c>
      <c r="H584" s="11">
        <f>VLOOKUP(A584,'Medical Examinations'!$A$1:$J$2336,7,FALSE)</f>
        <v>0</v>
      </c>
      <c r="I584" s="11" t="str">
        <f>VLOOKUP(A584,'Medical Examinations'!$A$1:$J$2336,8,FALSE)</f>
        <v>No</v>
      </c>
      <c r="J584" s="11" t="str">
        <f>VLOOKUP(A584,'Medical Examinations'!$A$1:$J$2336,9,FALSE)</f>
        <v>OBESITY</v>
      </c>
      <c r="K584" s="11" t="str">
        <f>VLOOKUP(A584,'Medical Examinations'!$A$1:$J$2336,10,FALSE)</f>
        <v>NORMAL</v>
      </c>
      <c r="L584" t="str">
        <f>VLOOKUP(A584,'Hospitalisation Details'!$A$2:$M$2344,4,FALSE)</f>
        <v>16-7-1980</v>
      </c>
      <c r="M584">
        <f>VLOOKUP(A584,'Hospitalisation Details'!$A$2:$M$2344,10,FALSE)</f>
        <v>16990.55</v>
      </c>
      <c r="N584" t="str">
        <f>VLOOKUP(A584,'Hospitalisation Details'!$A$2:$M$2344,11,FALSE)</f>
        <v>tier - 2</v>
      </c>
      <c r="O584" t="str">
        <f>VLOOKUP(A584,'Hospitalisation Details'!$A$2:$M$2344,12,FALSE)</f>
        <v>tier - 3</v>
      </c>
      <c r="P584" t="str">
        <f>VLOOKUP(A584,'Hospitalisation Details'!$A$2:$M$2344,13,FALSE)</f>
        <v>R1012</v>
      </c>
      <c r="Q584" s="11">
        <f>VLOOKUP(A584,'Hospitalisation Details'!$A$2:$M$2344,8,FALSE)</f>
        <v>42</v>
      </c>
    </row>
    <row r="585" spans="1:17" ht="15.75" x14ac:dyDescent="0.25">
      <c r="A585" s="1" t="s">
        <v>1786</v>
      </c>
      <c r="B585" t="str">
        <f>VLOOKUP(A585,'Customer Names'!$A$1:$B$2336,2,FALSE)</f>
        <v>Mertz</v>
      </c>
      <c r="C585" s="11">
        <f>VLOOKUP(A585,'Medical Examinations'!$A$1:$B$2336,2,FALSE)</f>
        <v>48.59</v>
      </c>
      <c r="D585" s="11">
        <f>VLOOKUP(A585,'Medical Examinations'!$A$1:$C$2336,3,FALSE)</f>
        <v>5.57</v>
      </c>
      <c r="E585" s="11" t="str">
        <f>VLOOKUP(A585,'Medical Examinations'!$A$1:$J$2336,4,FALSE)</f>
        <v>No</v>
      </c>
      <c r="F585" s="11" t="str">
        <f>VLOOKUP(A585,'Medical Examinations'!$A$1:$J$2336,5,FALSE)</f>
        <v>No</v>
      </c>
      <c r="G585" s="11" t="str">
        <f>VLOOKUP(A585,'Medical Examinations'!$A$1:$J$2336,6,FALSE)</f>
        <v>No</v>
      </c>
      <c r="H585" s="11">
        <f>VLOOKUP(A585,'Medical Examinations'!$A$1:$J$2336,7,FALSE)</f>
        <v>0</v>
      </c>
      <c r="I585" s="11" t="str">
        <f>VLOOKUP(A585,'Medical Examinations'!$A$1:$J$2336,8,FALSE)</f>
        <v>No</v>
      </c>
      <c r="J585" s="11" t="str">
        <f>VLOOKUP(A585,'Medical Examinations'!$A$1:$J$2336,9,FALSE)</f>
        <v>OBESITY</v>
      </c>
      <c r="K585" s="11" t="str">
        <f>VLOOKUP(A585,'Medical Examinations'!$A$1:$J$2336,10,FALSE)</f>
        <v>NORMAL</v>
      </c>
      <c r="L585" t="str">
        <f>VLOOKUP(A585,'Hospitalisation Details'!$A$2:$M$2344,4,FALSE)</f>
        <v>25-8-1977</v>
      </c>
      <c r="M585">
        <f>VLOOKUP(A585,'Hospitalisation Details'!$A$2:$M$2344,10,FALSE)</f>
        <v>16921.09</v>
      </c>
      <c r="N585" t="str">
        <f>VLOOKUP(A585,'Hospitalisation Details'!$A$2:$M$2344,11,FALSE)</f>
        <v>tier - 2</v>
      </c>
      <c r="O585" t="str">
        <f>VLOOKUP(A585,'Hospitalisation Details'!$A$2:$M$2344,12,FALSE)</f>
        <v>tier - 3</v>
      </c>
      <c r="P585" t="str">
        <f>VLOOKUP(A585,'Hospitalisation Details'!$A$2:$M$2344,13,FALSE)</f>
        <v>R1023</v>
      </c>
      <c r="Q585" s="11">
        <f>VLOOKUP(A585,'Hospitalisation Details'!$A$2:$M$2344,8,FALSE)</f>
        <v>45</v>
      </c>
    </row>
    <row r="586" spans="1:17" ht="15.75" x14ac:dyDescent="0.25">
      <c r="A586" s="1" t="s">
        <v>1785</v>
      </c>
      <c r="B586" t="str">
        <f>VLOOKUP(A586,'Customer Names'!$A$1:$B$2336,2,FALSE)</f>
        <v>Mason</v>
      </c>
      <c r="C586" s="11">
        <f>VLOOKUP(A586,'Medical Examinations'!$A$1:$B$2336,2,FALSE)</f>
        <v>45.18</v>
      </c>
      <c r="D586" s="11">
        <f>VLOOKUP(A586,'Medical Examinations'!$A$1:$C$2336,3,FALSE)</f>
        <v>10.87</v>
      </c>
      <c r="E586" s="11" t="str">
        <f>VLOOKUP(A586,'Medical Examinations'!$A$1:$J$2336,4,FALSE)</f>
        <v>No</v>
      </c>
      <c r="F586" s="11" t="str">
        <f>VLOOKUP(A586,'Medical Examinations'!$A$1:$J$2336,5,FALSE)</f>
        <v>No</v>
      </c>
      <c r="G586" s="11" t="str">
        <f>VLOOKUP(A586,'Medical Examinations'!$A$1:$J$2336,6,FALSE)</f>
        <v>No</v>
      </c>
      <c r="H586" s="11">
        <f>VLOOKUP(A586,'Medical Examinations'!$A$1:$J$2336,7,FALSE)</f>
        <v>0</v>
      </c>
      <c r="I586" s="11" t="str">
        <f>VLOOKUP(A586,'Medical Examinations'!$A$1:$J$2336,8,FALSE)</f>
        <v>No</v>
      </c>
      <c r="J586" s="11" t="str">
        <f>VLOOKUP(A586,'Medical Examinations'!$A$1:$J$2336,9,FALSE)</f>
        <v>OBESITY</v>
      </c>
      <c r="K586" s="11" t="str">
        <f>VLOOKUP(A586,'Medical Examinations'!$A$1:$J$2336,10,FALSE)</f>
        <v>DIABETES</v>
      </c>
      <c r="L586" t="str">
        <f>VLOOKUP(A586,'Hospitalisation Details'!$A$2:$M$2344,4,FALSE)</f>
        <v>21-10-1968</v>
      </c>
      <c r="M586">
        <f>VLOOKUP(A586,'Hospitalisation Details'!$A$2:$M$2344,10,FALSE)</f>
        <v>16903.5</v>
      </c>
      <c r="N586" t="str">
        <f>VLOOKUP(A586,'Hospitalisation Details'!$A$2:$M$2344,11,FALSE)</f>
        <v>tier - 2</v>
      </c>
      <c r="O586" t="str">
        <f>VLOOKUP(A586,'Hospitalisation Details'!$A$2:$M$2344,12,FALSE)</f>
        <v>tier - 3</v>
      </c>
      <c r="P586" t="str">
        <f>VLOOKUP(A586,'Hospitalisation Details'!$A$2:$M$2344,13,FALSE)</f>
        <v>R1012</v>
      </c>
      <c r="Q586" s="11">
        <f>VLOOKUP(A586,'Hospitalisation Details'!$A$2:$M$2344,8,FALSE)</f>
        <v>54</v>
      </c>
    </row>
    <row r="587" spans="1:17" ht="15.75" x14ac:dyDescent="0.25">
      <c r="A587" s="1" t="s">
        <v>1784</v>
      </c>
      <c r="B587" t="str">
        <f>VLOOKUP(A587,'Customer Names'!$A$1:$B$2336,2,FALSE)</f>
        <v>Rotich</v>
      </c>
      <c r="C587" s="11">
        <f>VLOOKUP(A587,'Medical Examinations'!$A$1:$B$2336,2,FALSE)</f>
        <v>27.9</v>
      </c>
      <c r="D587" s="11">
        <f>VLOOKUP(A587,'Medical Examinations'!$A$1:$C$2336,3,FALSE)</f>
        <v>6.02</v>
      </c>
      <c r="E587" s="11" t="str">
        <f>VLOOKUP(A587,'Medical Examinations'!$A$1:$J$2336,4,FALSE)</f>
        <v>No</v>
      </c>
      <c r="F587" s="11" t="str">
        <f>VLOOKUP(A587,'Medical Examinations'!$A$1:$J$2336,5,FALSE)</f>
        <v>No</v>
      </c>
      <c r="G587" s="11" t="str">
        <f>VLOOKUP(A587,'Medical Examinations'!$A$1:$J$2336,6,FALSE)</f>
        <v>Yes</v>
      </c>
      <c r="H587" s="11">
        <f>VLOOKUP(A587,'Medical Examinations'!$A$1:$J$2336,7,FALSE)</f>
        <v>1</v>
      </c>
      <c r="I587" s="11" t="str">
        <f>VLOOKUP(A587,'Medical Examinations'!$A$1:$J$2336,8,FALSE)</f>
        <v>Yes</v>
      </c>
      <c r="J587" s="11" t="str">
        <f>VLOOKUP(A587,'Medical Examinations'!$A$1:$J$2336,9,FALSE)</f>
        <v>OVERWEIGHT</v>
      </c>
      <c r="K587" s="11" t="str">
        <f>VLOOKUP(A587,'Medical Examinations'!$A$1:$J$2336,10,FALSE)</f>
        <v>PREDIABETES</v>
      </c>
      <c r="L587" t="str">
        <f>VLOOKUP(A587,'Hospitalisation Details'!$A$2:$M$2344,4,FALSE)</f>
        <v>10-9-2003</v>
      </c>
      <c r="M587">
        <f>VLOOKUP(A587,'Hospitalisation Details'!$A$2:$M$2344,10,FALSE)</f>
        <v>16884.919999999998</v>
      </c>
      <c r="N587" t="str">
        <f>VLOOKUP(A587,'Hospitalisation Details'!$A$2:$M$2344,11,FALSE)</f>
        <v>tier - 2</v>
      </c>
      <c r="O587" t="str">
        <f>VLOOKUP(A587,'Hospitalisation Details'!$A$2:$M$2344,12,FALSE)</f>
        <v>tier - 2</v>
      </c>
      <c r="P587" t="str">
        <f>VLOOKUP(A587,'Hospitalisation Details'!$A$2:$M$2344,13,FALSE)</f>
        <v>R1011</v>
      </c>
      <c r="Q587" s="11">
        <f>VLOOKUP(A587,'Hospitalisation Details'!$A$2:$M$2344,8,FALSE)</f>
        <v>19</v>
      </c>
    </row>
    <row r="588" spans="1:17" ht="15.75" x14ac:dyDescent="0.25">
      <c r="A588" s="1" t="s">
        <v>1783</v>
      </c>
      <c r="B588" t="str">
        <f>VLOOKUP(A588,'Customer Names'!$A$1:$B$2336,2,FALSE)</f>
        <v>Fetzer</v>
      </c>
      <c r="C588" s="11">
        <f>VLOOKUP(A588,'Medical Examinations'!$A$1:$B$2336,2,FALSE)</f>
        <v>51.33</v>
      </c>
      <c r="D588" s="11">
        <f>VLOOKUP(A588,'Medical Examinations'!$A$1:$C$2336,3,FALSE)</f>
        <v>7</v>
      </c>
      <c r="E588" s="11" t="str">
        <f>VLOOKUP(A588,'Medical Examinations'!$A$1:$J$2336,4,FALSE)</f>
        <v>No</v>
      </c>
      <c r="F588" s="11" t="str">
        <f>VLOOKUP(A588,'Medical Examinations'!$A$1:$J$2336,5,FALSE)</f>
        <v>No</v>
      </c>
      <c r="G588" s="11" t="str">
        <f>VLOOKUP(A588,'Medical Examinations'!$A$1:$J$2336,6,FALSE)</f>
        <v>No</v>
      </c>
      <c r="H588" s="11">
        <f>VLOOKUP(A588,'Medical Examinations'!$A$1:$J$2336,7,FALSE)</f>
        <v>0</v>
      </c>
      <c r="I588" s="11" t="str">
        <f>VLOOKUP(A588,'Medical Examinations'!$A$1:$J$2336,8,FALSE)</f>
        <v>No</v>
      </c>
      <c r="J588" s="11" t="str">
        <f>VLOOKUP(A588,'Medical Examinations'!$A$1:$J$2336,9,FALSE)</f>
        <v>OBESITY</v>
      </c>
      <c r="K588" s="11" t="str">
        <f>VLOOKUP(A588,'Medical Examinations'!$A$1:$J$2336,10,FALSE)</f>
        <v>DIABETES</v>
      </c>
      <c r="L588" t="str">
        <f>VLOOKUP(A588,'Hospitalisation Details'!$A$2:$M$2344,4,FALSE)</f>
        <v>8-8-1974</v>
      </c>
      <c r="M588">
        <f>VLOOKUP(A588,'Hospitalisation Details'!$A$2:$M$2344,10,FALSE)</f>
        <v>16841.32</v>
      </c>
      <c r="N588" t="str">
        <f>VLOOKUP(A588,'Hospitalisation Details'!$A$2:$M$2344,11,FALSE)</f>
        <v>tier - 2</v>
      </c>
      <c r="O588" t="str">
        <f>VLOOKUP(A588,'Hospitalisation Details'!$A$2:$M$2344,12,FALSE)</f>
        <v>tier - 3</v>
      </c>
      <c r="P588" t="str">
        <f>VLOOKUP(A588,'Hospitalisation Details'!$A$2:$M$2344,13,FALSE)</f>
        <v>R1011</v>
      </c>
      <c r="Q588" s="11">
        <f>VLOOKUP(A588,'Hospitalisation Details'!$A$2:$M$2344,8,FALSE)</f>
        <v>48</v>
      </c>
    </row>
    <row r="589" spans="1:17" ht="15.75" x14ac:dyDescent="0.25">
      <c r="A589" s="1" t="s">
        <v>1782</v>
      </c>
      <c r="B589" t="str">
        <f>VLOOKUP(A589,'Customer Names'!$A$1:$B$2336,2,FALSE)</f>
        <v>Mattis</v>
      </c>
      <c r="C589" s="11">
        <f>VLOOKUP(A589,'Medical Examinations'!$A$1:$B$2336,2,FALSE)</f>
        <v>30.59</v>
      </c>
      <c r="D589" s="11">
        <f>VLOOKUP(A589,'Medical Examinations'!$A$1:$C$2336,3,FALSE)</f>
        <v>5.56</v>
      </c>
      <c r="E589" s="11" t="str">
        <f>VLOOKUP(A589,'Medical Examinations'!$A$1:$J$2336,4,FALSE)</f>
        <v>Yes</v>
      </c>
      <c r="F589" s="11" t="str">
        <f>VLOOKUP(A589,'Medical Examinations'!$A$1:$J$2336,5,FALSE)</f>
        <v>No</v>
      </c>
      <c r="G589" s="11" t="str">
        <f>VLOOKUP(A589,'Medical Examinations'!$A$1:$J$2336,6,FALSE)</f>
        <v>No</v>
      </c>
      <c r="H589" s="11">
        <f>VLOOKUP(A589,'Medical Examinations'!$A$1:$J$2336,7,FALSE)</f>
        <v>1</v>
      </c>
      <c r="I589" s="11" t="str">
        <f>VLOOKUP(A589,'Medical Examinations'!$A$1:$J$2336,8,FALSE)</f>
        <v>No</v>
      </c>
      <c r="J589" s="11" t="str">
        <f>VLOOKUP(A589,'Medical Examinations'!$A$1:$J$2336,9,FALSE)</f>
        <v>OBESITY</v>
      </c>
      <c r="K589" s="11" t="str">
        <f>VLOOKUP(A589,'Medical Examinations'!$A$1:$J$2336,10,FALSE)</f>
        <v>NORMAL</v>
      </c>
      <c r="L589" t="str">
        <f>VLOOKUP(A589,'Hospitalisation Details'!$A$2:$M$2344,4,FALSE)</f>
        <v>19-10-1995</v>
      </c>
      <c r="M589">
        <f>VLOOKUP(A589,'Hospitalisation Details'!$A$2:$M$2344,10,FALSE)</f>
        <v>16796.41</v>
      </c>
      <c r="N589" t="str">
        <f>VLOOKUP(A589,'Hospitalisation Details'!$A$2:$M$2344,11,FALSE)</f>
        <v>tier - 2</v>
      </c>
      <c r="O589" t="str">
        <f>VLOOKUP(A589,'Hospitalisation Details'!$A$2:$M$2344,12,FALSE)</f>
        <v>tier - 3</v>
      </c>
      <c r="P589" t="str">
        <f>VLOOKUP(A589,'Hospitalisation Details'!$A$2:$M$2344,13,FALSE)</f>
        <v>R1024</v>
      </c>
      <c r="Q589" s="11">
        <f>VLOOKUP(A589,'Hospitalisation Details'!$A$2:$M$2344,8,FALSE)</f>
        <v>27</v>
      </c>
    </row>
    <row r="590" spans="1:17" ht="15.75" x14ac:dyDescent="0.25">
      <c r="A590" s="1" t="s">
        <v>1781</v>
      </c>
      <c r="B590" t="str">
        <f>VLOOKUP(A590,'Customer Names'!$A$1:$B$2336,2,FALSE)</f>
        <v>Cochran</v>
      </c>
      <c r="C590" s="11">
        <f>VLOOKUP(A590,'Medical Examinations'!$A$1:$B$2336,2,FALSE)</f>
        <v>39.229999999999997</v>
      </c>
      <c r="D590" s="11">
        <f>VLOOKUP(A590,'Medical Examinations'!$A$1:$C$2336,3,FALSE)</f>
        <v>8.4499999999999993</v>
      </c>
      <c r="E590" s="11" t="str">
        <f>VLOOKUP(A590,'Medical Examinations'!$A$1:$J$2336,4,FALSE)</f>
        <v>No</v>
      </c>
      <c r="F590" s="11" t="str">
        <f>VLOOKUP(A590,'Medical Examinations'!$A$1:$J$2336,5,FALSE)</f>
        <v>No</v>
      </c>
      <c r="G590" s="11" t="str">
        <f>VLOOKUP(A590,'Medical Examinations'!$A$1:$J$2336,6,FALSE)</f>
        <v>No</v>
      </c>
      <c r="H590" s="11">
        <f>VLOOKUP(A590,'Medical Examinations'!$A$1:$J$2336,7,FALSE)</f>
        <v>0</v>
      </c>
      <c r="I590" s="11" t="str">
        <f>VLOOKUP(A590,'Medical Examinations'!$A$1:$J$2336,8,FALSE)</f>
        <v>No</v>
      </c>
      <c r="J590" s="11" t="str">
        <f>VLOOKUP(A590,'Medical Examinations'!$A$1:$J$2336,9,FALSE)</f>
        <v>OBESITY</v>
      </c>
      <c r="K590" s="11" t="str">
        <f>VLOOKUP(A590,'Medical Examinations'!$A$1:$J$2336,10,FALSE)</f>
        <v>DIABETES</v>
      </c>
      <c r="L590" t="str">
        <f>VLOOKUP(A590,'Hospitalisation Details'!$A$2:$M$2344,4,FALSE)</f>
        <v>29-7-1962</v>
      </c>
      <c r="M590">
        <f>VLOOKUP(A590,'Hospitalisation Details'!$A$2:$M$2344,10,FALSE)</f>
        <v>16779.400000000001</v>
      </c>
      <c r="N590" t="str">
        <f>VLOOKUP(A590,'Hospitalisation Details'!$A$2:$M$2344,11,FALSE)</f>
        <v>tier - 2</v>
      </c>
      <c r="O590" t="str">
        <f>VLOOKUP(A590,'Hospitalisation Details'!$A$2:$M$2344,12,FALSE)</f>
        <v>tier - 2</v>
      </c>
      <c r="P590" t="str">
        <f>VLOOKUP(A590,'Hospitalisation Details'!$A$2:$M$2344,13,FALSE)</f>
        <v>R1026</v>
      </c>
      <c r="Q590" s="11">
        <f>VLOOKUP(A590,'Hospitalisation Details'!$A$2:$M$2344,8,FALSE)</f>
        <v>60</v>
      </c>
    </row>
    <row r="591" spans="1:17" ht="15.75" x14ac:dyDescent="0.25">
      <c r="A591" s="1" t="s">
        <v>1780</v>
      </c>
      <c r="B591" t="str">
        <f>VLOOKUP(A591,'Customer Names'!$A$1:$B$2336,2,FALSE)</f>
        <v>Balinsky</v>
      </c>
      <c r="C591" s="11">
        <f>VLOOKUP(A591,'Medical Examinations'!$A$1:$B$2336,2,FALSE)</f>
        <v>19.094999999999999</v>
      </c>
      <c r="D591" s="11">
        <f>VLOOKUP(A591,'Medical Examinations'!$A$1:$C$2336,3,FALSE)</f>
        <v>6.19</v>
      </c>
      <c r="E591" s="11" t="str">
        <f>VLOOKUP(A591,'Medical Examinations'!$A$1:$J$2336,4,FALSE)</f>
        <v>No</v>
      </c>
      <c r="F591" s="11" t="str">
        <f>VLOOKUP(A591,'Medical Examinations'!$A$1:$J$2336,5,FALSE)</f>
        <v>No</v>
      </c>
      <c r="G591" s="11" t="str">
        <f>VLOOKUP(A591,'Medical Examinations'!$A$1:$J$2336,6,FALSE)</f>
        <v>No</v>
      </c>
      <c r="H591" s="11">
        <f>VLOOKUP(A591,'Medical Examinations'!$A$1:$J$2336,7,FALSE)</f>
        <v>0</v>
      </c>
      <c r="I591" s="11" t="str">
        <f>VLOOKUP(A591,'Medical Examinations'!$A$1:$J$2336,8,FALSE)</f>
        <v>Yes</v>
      </c>
      <c r="J591" s="11" t="str">
        <f>VLOOKUP(A591,'Medical Examinations'!$A$1:$J$2336,9,FALSE)</f>
        <v>NORMALWEIGHT</v>
      </c>
      <c r="K591" s="11" t="str">
        <f>VLOOKUP(A591,'Medical Examinations'!$A$1:$J$2336,10,FALSE)</f>
        <v>PREDIABETES</v>
      </c>
      <c r="L591" t="str">
        <f>VLOOKUP(A591,'Hospitalisation Details'!$A$2:$M$2344,4,FALSE)</f>
        <v>23-9-1989</v>
      </c>
      <c r="M591">
        <f>VLOOKUP(A591,'Hospitalisation Details'!$A$2:$M$2344,10,FALSE)</f>
        <v>16776.3</v>
      </c>
      <c r="N591" t="str">
        <f>VLOOKUP(A591,'Hospitalisation Details'!$A$2:$M$2344,11,FALSE)</f>
        <v>tier - 2</v>
      </c>
      <c r="O591" t="str">
        <f>VLOOKUP(A591,'Hospitalisation Details'!$A$2:$M$2344,12,FALSE)</f>
        <v>tier - 2</v>
      </c>
      <c r="P591" t="str">
        <f>VLOOKUP(A591,'Hospitalisation Details'!$A$2:$M$2344,13,FALSE)</f>
        <v>R1024</v>
      </c>
      <c r="Q591" s="11">
        <f>VLOOKUP(A591,'Hospitalisation Details'!$A$2:$M$2344,8,FALSE)</f>
        <v>33</v>
      </c>
    </row>
    <row r="592" spans="1:17" ht="15.75" x14ac:dyDescent="0.25">
      <c r="A592" s="1" t="s">
        <v>1779</v>
      </c>
      <c r="B592" t="str">
        <f>VLOOKUP(A592,'Customer Names'!$A$1:$B$2336,2,FALSE)</f>
        <v>Reilly</v>
      </c>
      <c r="C592" s="11">
        <f>VLOOKUP(A592,'Medical Examinations'!$A$1:$B$2336,2,FALSE)</f>
        <v>49.72</v>
      </c>
      <c r="D592" s="11">
        <f>VLOOKUP(A592,'Medical Examinations'!$A$1:$C$2336,3,FALSE)</f>
        <v>7.71</v>
      </c>
      <c r="E592" s="11" t="str">
        <f>VLOOKUP(A592,'Medical Examinations'!$A$1:$J$2336,4,FALSE)</f>
        <v>No</v>
      </c>
      <c r="F592" s="11" t="str">
        <f>VLOOKUP(A592,'Medical Examinations'!$A$1:$J$2336,5,FALSE)</f>
        <v>No</v>
      </c>
      <c r="G592" s="11" t="str">
        <f>VLOOKUP(A592,'Medical Examinations'!$A$1:$J$2336,6,FALSE)</f>
        <v>No</v>
      </c>
      <c r="H592" s="11">
        <f>VLOOKUP(A592,'Medical Examinations'!$A$1:$J$2336,7,FALSE)</f>
        <v>0</v>
      </c>
      <c r="I592" s="11" t="str">
        <f>VLOOKUP(A592,'Medical Examinations'!$A$1:$J$2336,8,FALSE)</f>
        <v>No</v>
      </c>
      <c r="J592" s="11" t="str">
        <f>VLOOKUP(A592,'Medical Examinations'!$A$1:$J$2336,9,FALSE)</f>
        <v>OBESITY</v>
      </c>
      <c r="K592" s="11" t="str">
        <f>VLOOKUP(A592,'Medical Examinations'!$A$1:$J$2336,10,FALSE)</f>
        <v>DIABETES</v>
      </c>
      <c r="L592" t="str">
        <f>VLOOKUP(A592,'Hospitalisation Details'!$A$2:$M$2344,4,FALSE)</f>
        <v>28-8-1974</v>
      </c>
      <c r="M592">
        <f>VLOOKUP(A592,'Hospitalisation Details'!$A$2:$M$2344,10,FALSE)</f>
        <v>16770.990000000002</v>
      </c>
      <c r="N592" t="str">
        <f>VLOOKUP(A592,'Hospitalisation Details'!$A$2:$M$2344,11,FALSE)</f>
        <v>tier - 2</v>
      </c>
      <c r="O592" t="str">
        <f>VLOOKUP(A592,'Hospitalisation Details'!$A$2:$M$2344,12,FALSE)</f>
        <v>tier - 1</v>
      </c>
      <c r="P592" t="str">
        <f>VLOOKUP(A592,'Hospitalisation Details'!$A$2:$M$2344,13,FALSE)</f>
        <v>R1012</v>
      </c>
      <c r="Q592" s="11">
        <f>VLOOKUP(A592,'Hospitalisation Details'!$A$2:$M$2344,8,FALSE)</f>
        <v>48</v>
      </c>
    </row>
    <row r="593" spans="1:17" ht="15.75" x14ac:dyDescent="0.25">
      <c r="A593" s="1" t="s">
        <v>1778</v>
      </c>
      <c r="B593" t="str">
        <f>VLOOKUP(A593,'Customer Names'!$A$1:$B$2336,2,FALSE)</f>
        <v>Johnson</v>
      </c>
      <c r="C593" s="11">
        <f>VLOOKUP(A593,'Medical Examinations'!$A$1:$B$2336,2,FALSE)</f>
        <v>21.754999999999999</v>
      </c>
      <c r="D593" s="11">
        <f>VLOOKUP(A593,'Medical Examinations'!$A$1:$C$2336,3,FALSE)</f>
        <v>4.63</v>
      </c>
      <c r="E593" s="11" t="str">
        <f>VLOOKUP(A593,'Medical Examinations'!$A$1:$J$2336,4,FALSE)</f>
        <v>No</v>
      </c>
      <c r="F593" s="11" t="str">
        <f>VLOOKUP(A593,'Medical Examinations'!$A$1:$J$2336,5,FALSE)</f>
        <v>No</v>
      </c>
      <c r="G593" s="11" t="str">
        <f>VLOOKUP(A593,'Medical Examinations'!$A$1:$J$2336,6,FALSE)</f>
        <v>Yes</v>
      </c>
      <c r="H593" s="11">
        <f>VLOOKUP(A593,'Medical Examinations'!$A$1:$J$2336,7,FALSE)</f>
        <v>1</v>
      </c>
      <c r="I593" s="11" t="str">
        <f>VLOOKUP(A593,'Medical Examinations'!$A$1:$J$2336,8,FALSE)</f>
        <v>Yes</v>
      </c>
      <c r="J593" s="11" t="str">
        <f>VLOOKUP(A593,'Medical Examinations'!$A$1:$J$2336,9,FALSE)</f>
        <v>NORMALWEIGHT</v>
      </c>
      <c r="K593" s="11" t="str">
        <f>VLOOKUP(A593,'Medical Examinations'!$A$1:$J$2336,10,FALSE)</f>
        <v>NORMAL</v>
      </c>
      <c r="L593" t="str">
        <f>VLOOKUP(A593,'Hospitalisation Details'!$A$2:$M$2344,4,FALSE)</f>
        <v>5-11-1993</v>
      </c>
      <c r="M593">
        <f>VLOOKUP(A593,'Hospitalisation Details'!$A$2:$M$2344,10,FALSE)</f>
        <v>16657.72</v>
      </c>
      <c r="N593" t="str">
        <f>VLOOKUP(A593,'Hospitalisation Details'!$A$2:$M$2344,11,FALSE)</f>
        <v>tier - 2</v>
      </c>
      <c r="O593" t="str">
        <f>VLOOKUP(A593,'Hospitalisation Details'!$A$2:$M$2344,12,FALSE)</f>
        <v>tier - 1</v>
      </c>
      <c r="P593" t="str">
        <f>VLOOKUP(A593,'Hospitalisation Details'!$A$2:$M$2344,13,FALSE)</f>
        <v>R1024</v>
      </c>
      <c r="Q593" s="11">
        <f>VLOOKUP(A593,'Hospitalisation Details'!$A$2:$M$2344,8,FALSE)</f>
        <v>29</v>
      </c>
    </row>
    <row r="594" spans="1:17" ht="15.75" x14ac:dyDescent="0.25">
      <c r="A594" s="1" t="s">
        <v>1777</v>
      </c>
      <c r="B594" t="str">
        <f>VLOOKUP(A594,'Customer Names'!$A$1:$B$2336,2,FALSE)</f>
        <v>Petry</v>
      </c>
      <c r="C594" s="11">
        <f>VLOOKUP(A594,'Medical Examinations'!$A$1:$B$2336,2,FALSE)</f>
        <v>48.39</v>
      </c>
      <c r="D594" s="11">
        <f>VLOOKUP(A594,'Medical Examinations'!$A$1:$C$2336,3,FALSE)</f>
        <v>4.6100000000000003</v>
      </c>
      <c r="E594" s="11" t="str">
        <f>VLOOKUP(A594,'Medical Examinations'!$A$1:$J$2336,4,FALSE)</f>
        <v>No</v>
      </c>
      <c r="F594" s="11" t="str">
        <f>VLOOKUP(A594,'Medical Examinations'!$A$1:$J$2336,5,FALSE)</f>
        <v>No</v>
      </c>
      <c r="G594" s="11" t="str">
        <f>VLOOKUP(A594,'Medical Examinations'!$A$1:$J$2336,6,FALSE)</f>
        <v>No</v>
      </c>
      <c r="H594" s="11">
        <f>VLOOKUP(A594,'Medical Examinations'!$A$1:$J$2336,7,FALSE)</f>
        <v>0</v>
      </c>
      <c r="I594" s="11" t="str">
        <f>VLOOKUP(A594,'Medical Examinations'!$A$1:$J$2336,8,FALSE)</f>
        <v>No</v>
      </c>
      <c r="J594" s="11" t="str">
        <f>VLOOKUP(A594,'Medical Examinations'!$A$1:$J$2336,9,FALSE)</f>
        <v>OBESITY</v>
      </c>
      <c r="K594" s="11" t="str">
        <f>VLOOKUP(A594,'Medical Examinations'!$A$1:$J$2336,10,FALSE)</f>
        <v>NORMAL</v>
      </c>
      <c r="L594" t="str">
        <f>VLOOKUP(A594,'Hospitalisation Details'!$A$2:$M$2344,4,FALSE)</f>
        <v>25-9-1977</v>
      </c>
      <c r="M594">
        <f>VLOOKUP(A594,'Hospitalisation Details'!$A$2:$M$2344,10,FALSE)</f>
        <v>16631.61</v>
      </c>
      <c r="N594" t="str">
        <f>VLOOKUP(A594,'Hospitalisation Details'!$A$2:$M$2344,11,FALSE)</f>
        <v>tier - 2</v>
      </c>
      <c r="O594" t="str">
        <f>VLOOKUP(A594,'Hospitalisation Details'!$A$2:$M$2344,12,FALSE)</f>
        <v>tier - 1</v>
      </c>
      <c r="P594" t="str">
        <f>VLOOKUP(A594,'Hospitalisation Details'!$A$2:$M$2344,13,FALSE)</f>
        <v>R1012</v>
      </c>
      <c r="Q594" s="11">
        <f>VLOOKUP(A594,'Hospitalisation Details'!$A$2:$M$2344,8,FALSE)</f>
        <v>45</v>
      </c>
    </row>
    <row r="595" spans="1:17" ht="15.75" x14ac:dyDescent="0.25">
      <c r="A595" s="1" t="s">
        <v>1776</v>
      </c>
      <c r="B595" t="str">
        <f>VLOOKUP(A595,'Customer Names'!$A$1:$B$2336,2,FALSE)</f>
        <v>Laleman</v>
      </c>
      <c r="C595" s="11">
        <f>VLOOKUP(A595,'Medical Examinations'!$A$1:$B$2336,2,FALSE)</f>
        <v>47.15</v>
      </c>
      <c r="D595" s="11">
        <f>VLOOKUP(A595,'Medical Examinations'!$A$1:$C$2336,3,FALSE)</f>
        <v>9.5299999999999994</v>
      </c>
      <c r="E595" s="11" t="str">
        <f>VLOOKUP(A595,'Medical Examinations'!$A$1:$J$2336,4,FALSE)</f>
        <v>Yes</v>
      </c>
      <c r="F595" s="11" t="str">
        <f>VLOOKUP(A595,'Medical Examinations'!$A$1:$J$2336,5,FALSE)</f>
        <v>No</v>
      </c>
      <c r="G595" s="11" t="str">
        <f>VLOOKUP(A595,'Medical Examinations'!$A$1:$J$2336,6,FALSE)</f>
        <v>No</v>
      </c>
      <c r="H595" s="11">
        <f>VLOOKUP(A595,'Medical Examinations'!$A$1:$J$2336,7,FALSE)</f>
        <v>1</v>
      </c>
      <c r="I595" s="11" t="str">
        <f>VLOOKUP(A595,'Medical Examinations'!$A$1:$J$2336,8,FALSE)</f>
        <v>No</v>
      </c>
      <c r="J595" s="11" t="str">
        <f>VLOOKUP(A595,'Medical Examinations'!$A$1:$J$2336,9,FALSE)</f>
        <v>OBESITY</v>
      </c>
      <c r="K595" s="11" t="str">
        <f>VLOOKUP(A595,'Medical Examinations'!$A$1:$J$2336,10,FALSE)</f>
        <v>DIABETES</v>
      </c>
      <c r="L595" t="str">
        <f>VLOOKUP(A595,'Hospitalisation Details'!$A$2:$M$2344,4,FALSE)</f>
        <v>24-7-1975</v>
      </c>
      <c r="M595">
        <f>VLOOKUP(A595,'Hospitalisation Details'!$A$2:$M$2344,10,FALSE)</f>
        <v>16602.18</v>
      </c>
      <c r="N595" t="str">
        <f>VLOOKUP(A595,'Hospitalisation Details'!$A$2:$M$2344,11,FALSE)</f>
        <v>tier - 2</v>
      </c>
      <c r="O595" t="str">
        <f>VLOOKUP(A595,'Hospitalisation Details'!$A$2:$M$2344,12,FALSE)</f>
        <v>tier - 1</v>
      </c>
      <c r="P595" t="str">
        <f>VLOOKUP(A595,'Hospitalisation Details'!$A$2:$M$2344,13,FALSE)</f>
        <v>R1026</v>
      </c>
      <c r="Q595" s="11">
        <f>VLOOKUP(A595,'Hospitalisation Details'!$A$2:$M$2344,8,FALSE)</f>
        <v>47</v>
      </c>
    </row>
    <row r="596" spans="1:17" ht="15.75" x14ac:dyDescent="0.25">
      <c r="A596" s="1" t="s">
        <v>1775</v>
      </c>
      <c r="B596" t="str">
        <f>VLOOKUP(A596,'Customer Names'!$A$1:$B$2336,2,FALSE)</f>
        <v>Colby</v>
      </c>
      <c r="C596" s="11">
        <f>VLOOKUP(A596,'Medical Examinations'!$A$1:$B$2336,2,FALSE)</f>
        <v>47.59</v>
      </c>
      <c r="D596" s="11">
        <f>VLOOKUP(A596,'Medical Examinations'!$A$1:$C$2336,3,FALSE)</f>
        <v>11.43</v>
      </c>
      <c r="E596" s="11" t="str">
        <f>VLOOKUP(A596,'Medical Examinations'!$A$1:$J$2336,4,FALSE)</f>
        <v>Yes</v>
      </c>
      <c r="F596" s="11" t="str">
        <f>VLOOKUP(A596,'Medical Examinations'!$A$1:$J$2336,5,FALSE)</f>
        <v>No</v>
      </c>
      <c r="G596" s="11" t="str">
        <f>VLOOKUP(A596,'Medical Examinations'!$A$1:$J$2336,6,FALSE)</f>
        <v>No</v>
      </c>
      <c r="H596" s="11">
        <f>VLOOKUP(A596,'Medical Examinations'!$A$1:$J$2336,7,FALSE)</f>
        <v>2</v>
      </c>
      <c r="I596" s="11" t="str">
        <f>VLOOKUP(A596,'Medical Examinations'!$A$1:$J$2336,8,FALSE)</f>
        <v>No</v>
      </c>
      <c r="J596" s="11" t="str">
        <f>VLOOKUP(A596,'Medical Examinations'!$A$1:$J$2336,9,FALSE)</f>
        <v>OBESITY</v>
      </c>
      <c r="K596" s="11" t="str">
        <f>VLOOKUP(A596,'Medical Examinations'!$A$1:$J$2336,10,FALSE)</f>
        <v>DIABETES</v>
      </c>
      <c r="L596" t="str">
        <f>VLOOKUP(A596,'Hospitalisation Details'!$A$2:$M$2344,4,FALSE)</f>
        <v>10-7-1970</v>
      </c>
      <c r="M596">
        <f>VLOOKUP(A596,'Hospitalisation Details'!$A$2:$M$2344,10,FALSE)</f>
        <v>16600.16</v>
      </c>
      <c r="N596" t="str">
        <f>VLOOKUP(A596,'Hospitalisation Details'!$A$2:$M$2344,11,FALSE)</f>
        <v>tier - 2</v>
      </c>
      <c r="O596" t="str">
        <f>VLOOKUP(A596,'Hospitalisation Details'!$A$2:$M$2344,12,FALSE)</f>
        <v>tier - 2</v>
      </c>
      <c r="P596" t="str">
        <f>VLOOKUP(A596,'Hospitalisation Details'!$A$2:$M$2344,13,FALSE)</f>
        <v>R1011</v>
      </c>
      <c r="Q596" s="11">
        <f>VLOOKUP(A596,'Hospitalisation Details'!$A$2:$M$2344,8,FALSE)</f>
        <v>52</v>
      </c>
    </row>
    <row r="597" spans="1:17" ht="15.75" x14ac:dyDescent="0.25">
      <c r="A597" s="1" t="s">
        <v>1774</v>
      </c>
      <c r="B597" t="str">
        <f>VLOOKUP(A597,'Customer Names'!$A$1:$B$2336,2,FALSE)</f>
        <v>Wathke</v>
      </c>
      <c r="C597" s="11">
        <f>VLOOKUP(A597,'Medical Examinations'!$A$1:$B$2336,2,FALSE)</f>
        <v>39.81</v>
      </c>
      <c r="D597" s="11">
        <f>VLOOKUP(A597,'Medical Examinations'!$A$1:$C$2336,3,FALSE)</f>
        <v>7.65</v>
      </c>
      <c r="E597" s="11" t="str">
        <f>VLOOKUP(A597,'Medical Examinations'!$A$1:$J$2336,4,FALSE)</f>
        <v>Yes</v>
      </c>
      <c r="F597" s="11" t="str">
        <f>VLOOKUP(A597,'Medical Examinations'!$A$1:$J$2336,5,FALSE)</f>
        <v>No</v>
      </c>
      <c r="G597" s="11" t="str">
        <f>VLOOKUP(A597,'Medical Examinations'!$A$1:$J$2336,6,FALSE)</f>
        <v>Yes</v>
      </c>
      <c r="H597" s="11">
        <f>VLOOKUP(A597,'Medical Examinations'!$A$1:$J$2336,7,FALSE)</f>
        <v>1</v>
      </c>
      <c r="I597" s="11" t="str">
        <f>VLOOKUP(A597,'Medical Examinations'!$A$1:$J$2336,8,FALSE)</f>
        <v>No</v>
      </c>
      <c r="J597" s="11" t="str">
        <f>VLOOKUP(A597,'Medical Examinations'!$A$1:$J$2336,9,FALSE)</f>
        <v>OBESITY</v>
      </c>
      <c r="K597" s="11" t="str">
        <f>VLOOKUP(A597,'Medical Examinations'!$A$1:$J$2336,10,FALSE)</f>
        <v>DIABETES</v>
      </c>
      <c r="L597" t="str">
        <f>VLOOKUP(A597,'Hospitalisation Details'!$A$2:$M$2344,4,FALSE)</f>
        <v>25-6-1963</v>
      </c>
      <c r="M597">
        <f>VLOOKUP(A597,'Hospitalisation Details'!$A$2:$M$2344,10,FALSE)</f>
        <v>16587.96</v>
      </c>
      <c r="N597" t="str">
        <f>VLOOKUP(A597,'Hospitalisation Details'!$A$2:$M$2344,11,FALSE)</f>
        <v>tier - 2</v>
      </c>
      <c r="O597" t="str">
        <f>VLOOKUP(A597,'Hospitalisation Details'!$A$2:$M$2344,12,FALSE)</f>
        <v>tier - 2</v>
      </c>
      <c r="P597" t="str">
        <f>VLOOKUP(A597,'Hospitalisation Details'!$A$2:$M$2344,13,FALSE)</f>
        <v>R1023</v>
      </c>
      <c r="Q597" s="11">
        <f>VLOOKUP(A597,'Hospitalisation Details'!$A$2:$M$2344,8,FALSE)</f>
        <v>59</v>
      </c>
    </row>
    <row r="598" spans="1:17" ht="15.75" x14ac:dyDescent="0.25">
      <c r="A598" s="1" t="s">
        <v>1773</v>
      </c>
      <c r="B598" t="str">
        <f>VLOOKUP(A598,'Customer Names'!$A$1:$B$2336,2,FALSE)</f>
        <v>Daly</v>
      </c>
      <c r="C598" s="11">
        <f>VLOOKUP(A598,'Medical Examinations'!$A$1:$B$2336,2,FALSE)</f>
        <v>31.02</v>
      </c>
      <c r="D598" s="11">
        <f>VLOOKUP(A598,'Medical Examinations'!$A$1:$C$2336,3,FALSE)</f>
        <v>5.87</v>
      </c>
      <c r="E598" s="11" t="str">
        <f>VLOOKUP(A598,'Medical Examinations'!$A$1:$J$2336,4,FALSE)</f>
        <v>Yes</v>
      </c>
      <c r="F598" s="11" t="str">
        <f>VLOOKUP(A598,'Medical Examinations'!$A$1:$J$2336,5,FALSE)</f>
        <v>No</v>
      </c>
      <c r="G598" s="11" t="str">
        <f>VLOOKUP(A598,'Medical Examinations'!$A$1:$J$2336,6,FALSE)</f>
        <v>No</v>
      </c>
      <c r="H598" s="11">
        <f>VLOOKUP(A598,'Medical Examinations'!$A$1:$J$2336,7,FALSE)</f>
        <v>0</v>
      </c>
      <c r="I598" s="11" t="str">
        <f>VLOOKUP(A598,'Medical Examinations'!$A$1:$J$2336,8,FALSE)</f>
        <v>No</v>
      </c>
      <c r="J598" s="11" t="str">
        <f>VLOOKUP(A598,'Medical Examinations'!$A$1:$J$2336,9,FALSE)</f>
        <v>OBESITY</v>
      </c>
      <c r="K598" s="11" t="str">
        <f>VLOOKUP(A598,'Medical Examinations'!$A$1:$J$2336,10,FALSE)</f>
        <v>PREDIABETES</v>
      </c>
      <c r="L598" t="str">
        <f>VLOOKUP(A598,'Hospitalisation Details'!$A$2:$M$2344,4,FALSE)</f>
        <v>25-6-2001</v>
      </c>
      <c r="M598">
        <f>VLOOKUP(A598,'Hospitalisation Details'!$A$2:$M$2344,10,FALSE)</f>
        <v>16586.5</v>
      </c>
      <c r="N598" t="str">
        <f>VLOOKUP(A598,'Hospitalisation Details'!$A$2:$M$2344,11,FALSE)</f>
        <v>tier - 2</v>
      </c>
      <c r="O598" t="str">
        <f>VLOOKUP(A598,'Hospitalisation Details'!$A$2:$M$2344,12,FALSE)</f>
        <v>tier - 1</v>
      </c>
      <c r="P598" t="str">
        <f>VLOOKUP(A598,'Hospitalisation Details'!$A$2:$M$2344,13,FALSE)</f>
        <v>R1013</v>
      </c>
      <c r="Q598" s="11">
        <f>VLOOKUP(A598,'Hospitalisation Details'!$A$2:$M$2344,8,FALSE)</f>
        <v>21</v>
      </c>
    </row>
    <row r="599" spans="1:17" ht="15.75" x14ac:dyDescent="0.25">
      <c r="A599" s="1" t="s">
        <v>1772</v>
      </c>
      <c r="B599" t="str">
        <f>VLOOKUP(A599,'Customer Names'!$A$1:$B$2336,2,FALSE)</f>
        <v>Dillon</v>
      </c>
      <c r="C599" s="11">
        <f>VLOOKUP(A599,'Medical Examinations'!$A$1:$B$2336,2,FALSE)</f>
        <v>24.75</v>
      </c>
      <c r="D599" s="11">
        <f>VLOOKUP(A599,'Medical Examinations'!$A$1:$C$2336,3,FALSE)</f>
        <v>4.3600000000000003</v>
      </c>
      <c r="E599" s="11" t="str">
        <f>VLOOKUP(A599,'Medical Examinations'!$A$1:$J$2336,4,FALSE)</f>
        <v>Yes</v>
      </c>
      <c r="F599" s="11" t="str">
        <f>VLOOKUP(A599,'Medical Examinations'!$A$1:$J$2336,5,FALSE)</f>
        <v>No</v>
      </c>
      <c r="G599" s="11" t="str">
        <f>VLOOKUP(A599,'Medical Examinations'!$A$1:$J$2336,6,FALSE)</f>
        <v>No</v>
      </c>
      <c r="H599" s="11">
        <f>VLOOKUP(A599,'Medical Examinations'!$A$1:$J$2336,7,FALSE)</f>
        <v>1</v>
      </c>
      <c r="I599" s="11" t="str">
        <f>VLOOKUP(A599,'Medical Examinations'!$A$1:$J$2336,8,FALSE)</f>
        <v>Yes</v>
      </c>
      <c r="J599" s="11" t="str">
        <f>VLOOKUP(A599,'Medical Examinations'!$A$1:$J$2336,9,FALSE)</f>
        <v>NORMALWEIGHT</v>
      </c>
      <c r="K599" s="11" t="str">
        <f>VLOOKUP(A599,'Medical Examinations'!$A$1:$J$2336,10,FALSE)</f>
        <v>NORMAL</v>
      </c>
      <c r="L599" t="str">
        <f>VLOOKUP(A599,'Hospitalisation Details'!$A$2:$M$2344,4,FALSE)</f>
        <v>23-12-1995</v>
      </c>
      <c r="M599">
        <f>VLOOKUP(A599,'Hospitalisation Details'!$A$2:$M$2344,10,FALSE)</f>
        <v>16577.78</v>
      </c>
      <c r="N599" t="str">
        <f>VLOOKUP(A599,'Hospitalisation Details'!$A$2:$M$2344,11,FALSE)</f>
        <v>tier - 2</v>
      </c>
      <c r="O599" t="str">
        <f>VLOOKUP(A599,'Hospitalisation Details'!$A$2:$M$2344,12,FALSE)</f>
        <v>tier - 1</v>
      </c>
      <c r="P599" t="str">
        <f>VLOOKUP(A599,'Hospitalisation Details'!$A$2:$M$2344,13,FALSE)</f>
        <v>R1013</v>
      </c>
      <c r="Q599" s="11">
        <f>VLOOKUP(A599,'Hospitalisation Details'!$A$2:$M$2344,8,FALSE)</f>
        <v>27</v>
      </c>
    </row>
    <row r="600" spans="1:17" ht="15.75" x14ac:dyDescent="0.25">
      <c r="A600" s="1" t="s">
        <v>1771</v>
      </c>
      <c r="B600" t="str">
        <f>VLOOKUP(A600,'Customer Names'!$A$1:$B$2336,2,FALSE)</f>
        <v>Pontes</v>
      </c>
      <c r="C600" s="11">
        <f>VLOOKUP(A600,'Medical Examinations'!$A$1:$B$2336,2,FALSE)</f>
        <v>30.114999999999998</v>
      </c>
      <c r="D600" s="11">
        <f>VLOOKUP(A600,'Medical Examinations'!$A$1:$C$2336,3,FALSE)</f>
        <v>10.119999999999999</v>
      </c>
      <c r="E600" s="11" t="str">
        <f>VLOOKUP(A600,'Medical Examinations'!$A$1:$J$2336,4,FALSE)</f>
        <v>No</v>
      </c>
      <c r="F600" s="11" t="str">
        <f>VLOOKUP(A600,'Medical Examinations'!$A$1:$J$2336,5,FALSE)</f>
        <v>No</v>
      </c>
      <c r="G600" s="11" t="str">
        <f>VLOOKUP(A600,'Medical Examinations'!$A$1:$J$2336,6,FALSE)</f>
        <v>No</v>
      </c>
      <c r="H600" s="11">
        <f>VLOOKUP(A600,'Medical Examinations'!$A$1:$J$2336,7,FALSE)</f>
        <v>3</v>
      </c>
      <c r="I600" s="11" t="str">
        <f>VLOOKUP(A600,'Medical Examinations'!$A$1:$J$2336,8,FALSE)</f>
        <v>No</v>
      </c>
      <c r="J600" s="11" t="str">
        <f>VLOOKUP(A600,'Medical Examinations'!$A$1:$J$2336,9,FALSE)</f>
        <v>OBESITY</v>
      </c>
      <c r="K600" s="11" t="str">
        <f>VLOOKUP(A600,'Medical Examinations'!$A$1:$J$2336,10,FALSE)</f>
        <v>DIABETES</v>
      </c>
      <c r="L600" t="str">
        <f>VLOOKUP(A600,'Hospitalisation Details'!$A$2:$M$2344,4,FALSE)</f>
        <v>10-10-1958</v>
      </c>
      <c r="M600">
        <f>VLOOKUP(A600,'Hospitalisation Details'!$A$2:$M$2344,10,FALSE)</f>
        <v>16455.71</v>
      </c>
      <c r="N600" t="str">
        <f>VLOOKUP(A600,'Hospitalisation Details'!$A$2:$M$2344,11,FALSE)</f>
        <v>tier - 2</v>
      </c>
      <c r="O600" t="str">
        <f>VLOOKUP(A600,'Hospitalisation Details'!$A$2:$M$2344,12,FALSE)</f>
        <v>tier - 2</v>
      </c>
      <c r="P600" t="str">
        <f>VLOOKUP(A600,'Hospitalisation Details'!$A$2:$M$2344,13,FALSE)</f>
        <v>R1012</v>
      </c>
      <c r="Q600" s="11">
        <f>VLOOKUP(A600,'Hospitalisation Details'!$A$2:$M$2344,8,FALSE)</f>
        <v>64</v>
      </c>
    </row>
    <row r="601" spans="1:17" ht="15.75" x14ac:dyDescent="0.25">
      <c r="A601" s="1" t="s">
        <v>1770</v>
      </c>
      <c r="B601" t="str">
        <f>VLOOKUP(A601,'Customer Names'!$A$1:$B$2336,2,FALSE)</f>
        <v>Spies</v>
      </c>
      <c r="C601" s="11">
        <f>VLOOKUP(A601,'Medical Examinations'!$A$1:$B$2336,2,FALSE)</f>
        <v>26.03</v>
      </c>
      <c r="D601" s="11">
        <f>VLOOKUP(A601,'Medical Examinations'!$A$1:$C$2336,3,FALSE)</f>
        <v>4.01</v>
      </c>
      <c r="E601" s="11" t="str">
        <f>VLOOKUP(A601,'Medical Examinations'!$A$1:$J$2336,4,FALSE)</f>
        <v>No</v>
      </c>
      <c r="F601" s="11" t="str">
        <f>VLOOKUP(A601,'Medical Examinations'!$A$1:$J$2336,5,FALSE)</f>
        <v>No</v>
      </c>
      <c r="G601" s="11" t="str">
        <f>VLOOKUP(A601,'Medical Examinations'!$A$1:$J$2336,6,FALSE)</f>
        <v>Yes</v>
      </c>
      <c r="H601" s="11">
        <f>VLOOKUP(A601,'Medical Examinations'!$A$1:$J$2336,7,FALSE)</f>
        <v>1</v>
      </c>
      <c r="I601" s="11" t="str">
        <f>VLOOKUP(A601,'Medical Examinations'!$A$1:$J$2336,8,FALSE)</f>
        <v>Yes</v>
      </c>
      <c r="J601" s="11" t="str">
        <f>VLOOKUP(A601,'Medical Examinations'!$A$1:$J$2336,9,FALSE)</f>
        <v>OVERWEIGHT</v>
      </c>
      <c r="K601" s="11" t="str">
        <f>VLOOKUP(A601,'Medical Examinations'!$A$1:$J$2336,10,FALSE)</f>
        <v>NORMAL</v>
      </c>
      <c r="L601" t="str">
        <f>VLOOKUP(A601,'Hospitalisation Details'!$A$2:$M$2344,4,FALSE)</f>
        <v>20-12-2003</v>
      </c>
      <c r="M601">
        <f>VLOOKUP(A601,'Hospitalisation Details'!$A$2:$M$2344,10,FALSE)</f>
        <v>16450.89</v>
      </c>
      <c r="N601" t="str">
        <f>VLOOKUP(A601,'Hospitalisation Details'!$A$2:$M$2344,11,FALSE)</f>
        <v>tier - 2</v>
      </c>
      <c r="O601" t="str">
        <f>VLOOKUP(A601,'Hospitalisation Details'!$A$2:$M$2344,12,FALSE)</f>
        <v>tier - 1</v>
      </c>
      <c r="P601" t="str">
        <f>VLOOKUP(A601,'Hospitalisation Details'!$A$2:$M$2344,13,FALSE)</f>
        <v>R1012</v>
      </c>
      <c r="Q601" s="11">
        <f>VLOOKUP(A601,'Hospitalisation Details'!$A$2:$M$2344,8,FALSE)</f>
        <v>19</v>
      </c>
    </row>
    <row r="602" spans="1:17" ht="15.75" x14ac:dyDescent="0.25">
      <c r="A602" s="1" t="s">
        <v>1769</v>
      </c>
      <c r="B602" t="str">
        <f>VLOOKUP(A602,'Customer Names'!$A$1:$B$2336,2,FALSE)</f>
        <v>Greig</v>
      </c>
      <c r="C602" s="11">
        <f>VLOOKUP(A602,'Medical Examinations'!$A$1:$B$2336,2,FALSE)</f>
        <v>20.045000000000002</v>
      </c>
      <c r="D602" s="11">
        <f>VLOOKUP(A602,'Medical Examinations'!$A$1:$C$2336,3,FALSE)</f>
        <v>4.7699999999999996</v>
      </c>
      <c r="E602" s="11" t="str">
        <f>VLOOKUP(A602,'Medical Examinations'!$A$1:$J$2336,4,FALSE)</f>
        <v>Yes</v>
      </c>
      <c r="F602" s="11" t="str">
        <f>VLOOKUP(A602,'Medical Examinations'!$A$1:$J$2336,5,FALSE)</f>
        <v>No</v>
      </c>
      <c r="G602" s="11" t="str">
        <f>VLOOKUP(A602,'Medical Examinations'!$A$1:$J$2336,6,FALSE)</f>
        <v>No</v>
      </c>
      <c r="H602" s="11">
        <f>VLOOKUP(A602,'Medical Examinations'!$A$1:$J$2336,7,FALSE)</f>
        <v>1</v>
      </c>
      <c r="I602" s="11" t="str">
        <f>VLOOKUP(A602,'Medical Examinations'!$A$1:$J$2336,8,FALSE)</f>
        <v>Yes</v>
      </c>
      <c r="J602" s="11" t="str">
        <f>VLOOKUP(A602,'Medical Examinations'!$A$1:$J$2336,9,FALSE)</f>
        <v>NORMALWEIGHT</v>
      </c>
      <c r="K602" s="11" t="str">
        <f>VLOOKUP(A602,'Medical Examinations'!$A$1:$J$2336,10,FALSE)</f>
        <v>NORMAL</v>
      </c>
      <c r="L602" t="str">
        <f>VLOOKUP(A602,'Hospitalisation Details'!$A$2:$M$2344,4,FALSE)</f>
        <v>28-9-1995</v>
      </c>
      <c r="M602">
        <f>VLOOKUP(A602,'Hospitalisation Details'!$A$2:$M$2344,10,FALSE)</f>
        <v>16420.490000000002</v>
      </c>
      <c r="N602" t="str">
        <f>VLOOKUP(A602,'Hospitalisation Details'!$A$2:$M$2344,11,FALSE)</f>
        <v>tier - 2</v>
      </c>
      <c r="O602" t="str">
        <f>VLOOKUP(A602,'Hospitalisation Details'!$A$2:$M$2344,12,FALSE)</f>
        <v>tier - 3</v>
      </c>
      <c r="P602" t="str">
        <f>VLOOKUP(A602,'Hospitalisation Details'!$A$2:$M$2344,13,FALSE)</f>
        <v>R1012</v>
      </c>
      <c r="Q602" s="11">
        <f>VLOOKUP(A602,'Hospitalisation Details'!$A$2:$M$2344,8,FALSE)</f>
        <v>27</v>
      </c>
    </row>
    <row r="603" spans="1:17" ht="15.75" x14ac:dyDescent="0.25">
      <c r="A603" s="1" t="s">
        <v>1768</v>
      </c>
      <c r="B603" t="str">
        <f>VLOOKUP(A603,'Customer Names'!$A$1:$B$2336,2,FALSE)</f>
        <v>Scott</v>
      </c>
      <c r="C603" s="11">
        <f>VLOOKUP(A603,'Medical Examinations'!$A$1:$B$2336,2,FALSE)</f>
        <v>40.24</v>
      </c>
      <c r="D603" s="11">
        <f>VLOOKUP(A603,'Medical Examinations'!$A$1:$C$2336,3,FALSE)</f>
        <v>6.83</v>
      </c>
      <c r="E603" s="11" t="str">
        <f>VLOOKUP(A603,'Medical Examinations'!$A$1:$J$2336,4,FALSE)</f>
        <v>No</v>
      </c>
      <c r="F603" s="11" t="str">
        <f>VLOOKUP(A603,'Medical Examinations'!$A$1:$J$2336,5,FALSE)</f>
        <v>No</v>
      </c>
      <c r="G603" s="11" t="str">
        <f>VLOOKUP(A603,'Medical Examinations'!$A$1:$J$2336,6,FALSE)</f>
        <v>No</v>
      </c>
      <c r="H603" s="11">
        <f>VLOOKUP(A603,'Medical Examinations'!$A$1:$J$2336,7,FALSE)</f>
        <v>0</v>
      </c>
      <c r="I603" s="11" t="str">
        <f>VLOOKUP(A603,'Medical Examinations'!$A$1:$J$2336,8,FALSE)</f>
        <v>No</v>
      </c>
      <c r="J603" s="11" t="str">
        <f>VLOOKUP(A603,'Medical Examinations'!$A$1:$J$2336,9,FALSE)</f>
        <v>OBESITY</v>
      </c>
      <c r="K603" s="11" t="str">
        <f>VLOOKUP(A603,'Medical Examinations'!$A$1:$J$2336,10,FALSE)</f>
        <v>DIABETES</v>
      </c>
      <c r="L603" t="str">
        <f>VLOOKUP(A603,'Hospitalisation Details'!$A$2:$M$2344,4,FALSE)</f>
        <v>5-12-1965</v>
      </c>
      <c r="M603">
        <f>VLOOKUP(A603,'Hospitalisation Details'!$A$2:$M$2344,10,FALSE)</f>
        <v>16351.42</v>
      </c>
      <c r="N603" t="str">
        <f>VLOOKUP(A603,'Hospitalisation Details'!$A$2:$M$2344,11,FALSE)</f>
        <v>tier - 2</v>
      </c>
      <c r="O603" t="str">
        <f>VLOOKUP(A603,'Hospitalisation Details'!$A$2:$M$2344,12,FALSE)</f>
        <v>tier - 3</v>
      </c>
      <c r="P603" t="str">
        <f>VLOOKUP(A603,'Hospitalisation Details'!$A$2:$M$2344,13,FALSE)</f>
        <v>R1026</v>
      </c>
      <c r="Q603" s="11">
        <f>VLOOKUP(A603,'Hospitalisation Details'!$A$2:$M$2344,8,FALSE)</f>
        <v>57</v>
      </c>
    </row>
    <row r="604" spans="1:17" ht="15.75" x14ac:dyDescent="0.25">
      <c r="A604" s="1" t="s">
        <v>1767</v>
      </c>
      <c r="B604" t="str">
        <f>VLOOKUP(A604,'Customer Names'!$A$1:$B$2336,2,FALSE)</f>
        <v>Erlandson</v>
      </c>
      <c r="C604" s="11">
        <f>VLOOKUP(A604,'Medical Examinations'!$A$1:$B$2336,2,FALSE)</f>
        <v>43.15</v>
      </c>
      <c r="D604" s="11">
        <f>VLOOKUP(A604,'Medical Examinations'!$A$1:$C$2336,3,FALSE)</f>
        <v>6.14</v>
      </c>
      <c r="E604" s="11" t="str">
        <f>VLOOKUP(A604,'Medical Examinations'!$A$1:$J$2336,4,FALSE)</f>
        <v>Yes</v>
      </c>
      <c r="F604" s="11" t="str">
        <f>VLOOKUP(A604,'Medical Examinations'!$A$1:$J$2336,5,FALSE)</f>
        <v>No</v>
      </c>
      <c r="G604" s="11" t="str">
        <f>VLOOKUP(A604,'Medical Examinations'!$A$1:$J$2336,6,FALSE)</f>
        <v>Yes</v>
      </c>
      <c r="H604" s="11">
        <f>VLOOKUP(A604,'Medical Examinations'!$A$1:$J$2336,7,FALSE)</f>
        <v>1</v>
      </c>
      <c r="I604" s="11" t="str">
        <f>VLOOKUP(A604,'Medical Examinations'!$A$1:$J$2336,8,FALSE)</f>
        <v>No</v>
      </c>
      <c r="J604" s="11" t="str">
        <f>VLOOKUP(A604,'Medical Examinations'!$A$1:$J$2336,9,FALSE)</f>
        <v>OBESITY</v>
      </c>
      <c r="K604" s="11" t="str">
        <f>VLOOKUP(A604,'Medical Examinations'!$A$1:$J$2336,10,FALSE)</f>
        <v>PREDIABETES</v>
      </c>
      <c r="L604" t="str">
        <f>VLOOKUP(A604,'Hospitalisation Details'!$A$2:$M$2344,4,FALSE)</f>
        <v>8-8-1969</v>
      </c>
      <c r="M604">
        <f>VLOOKUP(A604,'Hospitalisation Details'!$A$2:$M$2344,10,FALSE)</f>
        <v>16311.05</v>
      </c>
      <c r="N604" t="str">
        <f>VLOOKUP(A604,'Hospitalisation Details'!$A$2:$M$2344,11,FALSE)</f>
        <v>tier - 2</v>
      </c>
      <c r="O604" t="str">
        <f>VLOOKUP(A604,'Hospitalisation Details'!$A$2:$M$2344,12,FALSE)</f>
        <v>tier - 3</v>
      </c>
      <c r="P604" t="str">
        <f>VLOOKUP(A604,'Hospitalisation Details'!$A$2:$M$2344,13,FALSE)</f>
        <v>R1026</v>
      </c>
      <c r="Q604" s="11">
        <f>VLOOKUP(A604,'Hospitalisation Details'!$A$2:$M$2344,8,FALSE)</f>
        <v>53</v>
      </c>
    </row>
    <row r="605" spans="1:17" ht="15.75" x14ac:dyDescent="0.25">
      <c r="A605" s="1" t="s">
        <v>1766</v>
      </c>
      <c r="B605" t="str">
        <f>VLOOKUP(A605,'Customer Names'!$A$1:$B$2336,2,FALSE)</f>
        <v>Autrey</v>
      </c>
      <c r="C605" s="11">
        <f>VLOOKUP(A605,'Medical Examinations'!$A$1:$B$2336,2,FALSE)</f>
        <v>27.7</v>
      </c>
      <c r="D605" s="11">
        <f>VLOOKUP(A605,'Medical Examinations'!$A$1:$C$2336,3,FALSE)</f>
        <v>5.6</v>
      </c>
      <c r="E605" s="11" t="str">
        <f>VLOOKUP(A605,'Medical Examinations'!$A$1:$J$2336,4,FALSE)</f>
        <v>No</v>
      </c>
      <c r="F605" s="11" t="str">
        <f>VLOOKUP(A605,'Medical Examinations'!$A$1:$J$2336,5,FALSE)</f>
        <v>No</v>
      </c>
      <c r="G605" s="11" t="str">
        <f>VLOOKUP(A605,'Medical Examinations'!$A$1:$J$2336,6,FALSE)</f>
        <v>Yes</v>
      </c>
      <c r="H605" s="11">
        <f>VLOOKUP(A605,'Medical Examinations'!$A$1:$J$2336,7,FALSE)</f>
        <v>1</v>
      </c>
      <c r="I605" s="11" t="str">
        <f>VLOOKUP(A605,'Medical Examinations'!$A$1:$J$2336,8,FALSE)</f>
        <v>Yes</v>
      </c>
      <c r="J605" s="11" t="str">
        <f>VLOOKUP(A605,'Medical Examinations'!$A$1:$J$2336,9,FALSE)</f>
        <v>OVERWEIGHT</v>
      </c>
      <c r="K605" s="11" t="str">
        <f>VLOOKUP(A605,'Medical Examinations'!$A$1:$J$2336,10,FALSE)</f>
        <v>NORMAL</v>
      </c>
      <c r="L605" t="str">
        <f>VLOOKUP(A605,'Hospitalisation Details'!$A$2:$M$2344,4,FALSE)</f>
        <v>24-8-2003</v>
      </c>
      <c r="M605">
        <f>VLOOKUP(A605,'Hospitalisation Details'!$A$2:$M$2344,10,FALSE)</f>
        <v>16297.85</v>
      </c>
      <c r="N605" t="str">
        <f>VLOOKUP(A605,'Hospitalisation Details'!$A$2:$M$2344,11,FALSE)</f>
        <v>tier - 2</v>
      </c>
      <c r="O605" t="str">
        <f>VLOOKUP(A605,'Hospitalisation Details'!$A$2:$M$2344,12,FALSE)</f>
        <v>tier - 3</v>
      </c>
      <c r="P605" t="str">
        <f>VLOOKUP(A605,'Hospitalisation Details'!$A$2:$M$2344,13,FALSE)</f>
        <v>R1011</v>
      </c>
      <c r="Q605" s="11">
        <f>VLOOKUP(A605,'Hospitalisation Details'!$A$2:$M$2344,8,FALSE)</f>
        <v>19</v>
      </c>
    </row>
    <row r="606" spans="1:17" ht="15.75" x14ac:dyDescent="0.25">
      <c r="A606" s="1" t="s">
        <v>1765</v>
      </c>
      <c r="B606" t="str">
        <f>VLOOKUP(A606,'Customer Names'!$A$1:$B$2336,2,FALSE)</f>
        <v>Alleman</v>
      </c>
      <c r="C606" s="11">
        <f>VLOOKUP(A606,'Medical Examinations'!$A$1:$B$2336,2,FALSE)</f>
        <v>45.68</v>
      </c>
      <c r="D606" s="11">
        <f>VLOOKUP(A606,'Medical Examinations'!$A$1:$C$2336,3,FALSE)</f>
        <v>4.8</v>
      </c>
      <c r="E606" s="11" t="str">
        <f>VLOOKUP(A606,'Medical Examinations'!$A$1:$J$2336,4,FALSE)</f>
        <v>No</v>
      </c>
      <c r="F606" s="11" t="str">
        <f>VLOOKUP(A606,'Medical Examinations'!$A$1:$J$2336,5,FALSE)</f>
        <v>No</v>
      </c>
      <c r="G606" s="11" t="str">
        <f>VLOOKUP(A606,'Medical Examinations'!$A$1:$J$2336,6,FALSE)</f>
        <v>No</v>
      </c>
      <c r="H606" s="11">
        <f>VLOOKUP(A606,'Medical Examinations'!$A$1:$J$2336,7,FALSE)</f>
        <v>2</v>
      </c>
      <c r="I606" s="11" t="str">
        <f>VLOOKUP(A606,'Medical Examinations'!$A$1:$J$2336,8,FALSE)</f>
        <v>No</v>
      </c>
      <c r="J606" s="11" t="str">
        <f>VLOOKUP(A606,'Medical Examinations'!$A$1:$J$2336,9,FALSE)</f>
        <v>OBESITY</v>
      </c>
      <c r="K606" s="11" t="str">
        <f>VLOOKUP(A606,'Medical Examinations'!$A$1:$J$2336,10,FALSE)</f>
        <v>NORMAL</v>
      </c>
      <c r="L606" t="str">
        <f>VLOOKUP(A606,'Hospitalisation Details'!$A$2:$M$2344,4,FALSE)</f>
        <v>30-7-1972</v>
      </c>
      <c r="M606">
        <f>VLOOKUP(A606,'Hospitalisation Details'!$A$2:$M$2344,10,FALSE)</f>
        <v>16267.32</v>
      </c>
      <c r="N606" t="str">
        <f>VLOOKUP(A606,'Hospitalisation Details'!$A$2:$M$2344,11,FALSE)</f>
        <v>tier - 2</v>
      </c>
      <c r="O606" t="str">
        <f>VLOOKUP(A606,'Hospitalisation Details'!$A$2:$M$2344,12,FALSE)</f>
        <v>tier - 2</v>
      </c>
      <c r="P606" t="str">
        <f>VLOOKUP(A606,'Hospitalisation Details'!$A$2:$M$2344,13,FALSE)</f>
        <v>R1023</v>
      </c>
      <c r="Q606" s="11">
        <f>VLOOKUP(A606,'Hospitalisation Details'!$A$2:$M$2344,8,FALSE)</f>
        <v>50</v>
      </c>
    </row>
    <row r="607" spans="1:17" ht="15.75" x14ac:dyDescent="0.25">
      <c r="A607" s="1" t="s">
        <v>1764</v>
      </c>
      <c r="B607" t="str">
        <f>VLOOKUP(A607,'Customer Names'!$A$1:$B$2336,2,FALSE)</f>
        <v>Michalski</v>
      </c>
      <c r="C607" s="11">
        <f>VLOOKUP(A607,'Medical Examinations'!$A$1:$B$2336,2,FALSE)</f>
        <v>27.3</v>
      </c>
      <c r="D607" s="11">
        <f>VLOOKUP(A607,'Medical Examinations'!$A$1:$C$2336,3,FALSE)</f>
        <v>11.89</v>
      </c>
      <c r="E607" s="11" t="str">
        <f>VLOOKUP(A607,'Medical Examinations'!$A$1:$J$2336,4,FALSE)</f>
        <v>No</v>
      </c>
      <c r="F607" s="11" t="str">
        <f>VLOOKUP(A607,'Medical Examinations'!$A$1:$J$2336,5,FALSE)</f>
        <v>No</v>
      </c>
      <c r="G607" s="11" t="str">
        <f>VLOOKUP(A607,'Medical Examinations'!$A$1:$J$2336,6,FALSE)</f>
        <v>No</v>
      </c>
      <c r="H607" s="11">
        <f>VLOOKUP(A607,'Medical Examinations'!$A$1:$J$2336,7,FALSE)</f>
        <v>0</v>
      </c>
      <c r="I607" s="11" t="str">
        <f>VLOOKUP(A607,'Medical Examinations'!$A$1:$J$2336,8,FALSE)</f>
        <v>Yes</v>
      </c>
      <c r="J607" s="11" t="str">
        <f>VLOOKUP(A607,'Medical Examinations'!$A$1:$J$2336,9,FALSE)</f>
        <v>OVERWEIGHT</v>
      </c>
      <c r="K607" s="11" t="str">
        <f>VLOOKUP(A607,'Medical Examinations'!$A$1:$J$2336,10,FALSE)</f>
        <v>DIABETES</v>
      </c>
      <c r="L607" t="str">
        <f>VLOOKUP(A607,'Hospitalisation Details'!$A$2:$M$2344,4,FALSE)</f>
        <v>8-9-2002</v>
      </c>
      <c r="M607">
        <f>VLOOKUP(A607,'Hospitalisation Details'!$A$2:$M$2344,10,FALSE)</f>
        <v>16232.85</v>
      </c>
      <c r="N607" t="str">
        <f>VLOOKUP(A607,'Hospitalisation Details'!$A$2:$M$2344,11,FALSE)</f>
        <v>tier - 2</v>
      </c>
      <c r="O607" t="str">
        <f>VLOOKUP(A607,'Hospitalisation Details'!$A$2:$M$2344,12,FALSE)</f>
        <v>tier - 1</v>
      </c>
      <c r="P607" t="str">
        <f>VLOOKUP(A607,'Hospitalisation Details'!$A$2:$M$2344,13,FALSE)</f>
        <v>R1011</v>
      </c>
      <c r="Q607" s="11">
        <f>VLOOKUP(A607,'Hospitalisation Details'!$A$2:$M$2344,8,FALSE)</f>
        <v>20</v>
      </c>
    </row>
    <row r="608" spans="1:17" ht="15.75" x14ac:dyDescent="0.25">
      <c r="A608" s="1" t="s">
        <v>1763</v>
      </c>
      <c r="B608" t="str">
        <f>VLOOKUP(A608,'Customer Names'!$A$1:$B$2336,2,FALSE)</f>
        <v>Grillo</v>
      </c>
      <c r="C608" s="11">
        <f>VLOOKUP(A608,'Medical Examinations'!$A$1:$B$2336,2,FALSE)</f>
        <v>54.45</v>
      </c>
      <c r="D608" s="11">
        <f>VLOOKUP(A608,'Medical Examinations'!$A$1:$C$2336,3,FALSE)</f>
        <v>4.7300000000000004</v>
      </c>
      <c r="E608" s="11" t="str">
        <f>VLOOKUP(A608,'Medical Examinations'!$A$1:$J$2336,4,FALSE)</f>
        <v>Yes</v>
      </c>
      <c r="F608" s="11" t="str">
        <f>VLOOKUP(A608,'Medical Examinations'!$A$1:$J$2336,5,FALSE)</f>
        <v>No</v>
      </c>
      <c r="G608" s="11" t="str">
        <f>VLOOKUP(A608,'Medical Examinations'!$A$1:$J$2336,6,FALSE)</f>
        <v>No</v>
      </c>
      <c r="H608" s="11">
        <f>VLOOKUP(A608,'Medical Examinations'!$A$1:$J$2336,7,FALSE)</f>
        <v>1</v>
      </c>
      <c r="I608" s="11" t="str">
        <f>VLOOKUP(A608,'Medical Examinations'!$A$1:$J$2336,8,FALSE)</f>
        <v>No</v>
      </c>
      <c r="J608" s="11" t="str">
        <f>VLOOKUP(A608,'Medical Examinations'!$A$1:$J$2336,9,FALSE)</f>
        <v>OBESITY</v>
      </c>
      <c r="K608" s="11" t="str">
        <f>VLOOKUP(A608,'Medical Examinations'!$A$1:$J$2336,10,FALSE)</f>
        <v>NORMAL</v>
      </c>
      <c r="L608" t="str">
        <f>VLOOKUP(A608,'Hospitalisation Details'!$A$2:$M$2344,4,FALSE)</f>
        <v>21-8-1988</v>
      </c>
      <c r="M608">
        <f>VLOOKUP(A608,'Hospitalisation Details'!$A$2:$M$2344,10,FALSE)</f>
        <v>16205.88</v>
      </c>
      <c r="N608" t="str">
        <f>VLOOKUP(A608,'Hospitalisation Details'!$A$2:$M$2344,11,FALSE)</f>
        <v>tier - 2</v>
      </c>
      <c r="O608" t="str">
        <f>VLOOKUP(A608,'Hospitalisation Details'!$A$2:$M$2344,12,FALSE)</f>
        <v>tier - 1</v>
      </c>
      <c r="P608" t="str">
        <f>VLOOKUP(A608,'Hospitalisation Details'!$A$2:$M$2344,13,FALSE)</f>
        <v>R1012</v>
      </c>
      <c r="Q608" s="11">
        <f>VLOOKUP(A608,'Hospitalisation Details'!$A$2:$M$2344,8,FALSE)</f>
        <v>34</v>
      </c>
    </row>
    <row r="609" spans="1:17" ht="15.75" x14ac:dyDescent="0.25">
      <c r="A609" s="1" t="s">
        <v>1762</v>
      </c>
      <c r="B609" t="str">
        <f>VLOOKUP(A609,'Customer Names'!$A$1:$B$2336,2,FALSE)</f>
        <v>Coronado</v>
      </c>
      <c r="C609" s="11">
        <f>VLOOKUP(A609,'Medical Examinations'!$A$1:$B$2336,2,FALSE)</f>
        <v>54.43</v>
      </c>
      <c r="D609" s="11">
        <f>VLOOKUP(A609,'Medical Examinations'!$A$1:$C$2336,3,FALSE)</f>
        <v>4.6100000000000003</v>
      </c>
      <c r="E609" s="11" t="str">
        <f>VLOOKUP(A609,'Medical Examinations'!$A$1:$J$2336,4,FALSE)</f>
        <v>Yes</v>
      </c>
      <c r="F609" s="11" t="str">
        <f>VLOOKUP(A609,'Medical Examinations'!$A$1:$J$2336,5,FALSE)</f>
        <v>No</v>
      </c>
      <c r="G609" s="11" t="str">
        <f>VLOOKUP(A609,'Medical Examinations'!$A$1:$J$2336,6,FALSE)</f>
        <v>No</v>
      </c>
      <c r="H609" s="11">
        <f>VLOOKUP(A609,'Medical Examinations'!$A$1:$J$2336,7,FALSE)</f>
        <v>1</v>
      </c>
      <c r="I609" s="11" t="str">
        <f>VLOOKUP(A609,'Medical Examinations'!$A$1:$J$2336,8,FALSE)</f>
        <v>No</v>
      </c>
      <c r="J609" s="11" t="str">
        <f>VLOOKUP(A609,'Medical Examinations'!$A$1:$J$2336,9,FALSE)</f>
        <v>OBESITY</v>
      </c>
      <c r="K609" s="11" t="str">
        <f>VLOOKUP(A609,'Medical Examinations'!$A$1:$J$2336,10,FALSE)</f>
        <v>NORMAL</v>
      </c>
      <c r="L609" t="str">
        <f>VLOOKUP(A609,'Hospitalisation Details'!$A$2:$M$2344,4,FALSE)</f>
        <v>6-8-1988</v>
      </c>
      <c r="M609">
        <f>VLOOKUP(A609,'Hospitalisation Details'!$A$2:$M$2344,10,FALSE)</f>
        <v>16199.1</v>
      </c>
      <c r="N609" t="str">
        <f>VLOOKUP(A609,'Hospitalisation Details'!$A$2:$M$2344,11,FALSE)</f>
        <v>tier - 2</v>
      </c>
      <c r="O609" t="str">
        <f>VLOOKUP(A609,'Hospitalisation Details'!$A$2:$M$2344,12,FALSE)</f>
        <v>tier - 2</v>
      </c>
      <c r="P609" t="str">
        <f>VLOOKUP(A609,'Hospitalisation Details'!$A$2:$M$2344,13,FALSE)</f>
        <v>R1012</v>
      </c>
      <c r="Q609" s="11">
        <f>VLOOKUP(A609,'Hospitalisation Details'!$A$2:$M$2344,8,FALSE)</f>
        <v>34</v>
      </c>
    </row>
    <row r="610" spans="1:17" ht="15.75" x14ac:dyDescent="0.25">
      <c r="A610" s="1" t="s">
        <v>1761</v>
      </c>
      <c r="B610" t="str">
        <f>VLOOKUP(A610,'Customer Names'!$A$1:$B$2336,2,FALSE)</f>
        <v>Dewine</v>
      </c>
      <c r="C610" s="11">
        <f>VLOOKUP(A610,'Medical Examinations'!$A$1:$B$2336,2,FALSE)</f>
        <v>48.01</v>
      </c>
      <c r="D610" s="11">
        <f>VLOOKUP(A610,'Medical Examinations'!$A$1:$C$2336,3,FALSE)</f>
        <v>7.3</v>
      </c>
      <c r="E610" s="11" t="str">
        <f>VLOOKUP(A610,'Medical Examinations'!$A$1:$J$2336,4,FALSE)</f>
        <v>No</v>
      </c>
      <c r="F610" s="11" t="str">
        <f>VLOOKUP(A610,'Medical Examinations'!$A$1:$J$2336,5,FALSE)</f>
        <v>No</v>
      </c>
      <c r="G610" s="11" t="str">
        <f>VLOOKUP(A610,'Medical Examinations'!$A$1:$J$2336,6,FALSE)</f>
        <v>No</v>
      </c>
      <c r="H610" s="11">
        <f>VLOOKUP(A610,'Medical Examinations'!$A$1:$J$2336,7,FALSE)</f>
        <v>0</v>
      </c>
      <c r="I610" s="11" t="str">
        <f>VLOOKUP(A610,'Medical Examinations'!$A$1:$J$2336,8,FALSE)</f>
        <v>No</v>
      </c>
      <c r="J610" s="11" t="str">
        <f>VLOOKUP(A610,'Medical Examinations'!$A$1:$J$2336,9,FALSE)</f>
        <v>OBESITY</v>
      </c>
      <c r="K610" s="11" t="str">
        <f>VLOOKUP(A610,'Medical Examinations'!$A$1:$J$2336,10,FALSE)</f>
        <v>DIABETES</v>
      </c>
      <c r="L610" t="str">
        <f>VLOOKUP(A610,'Hospitalisation Details'!$A$2:$M$2344,4,FALSE)</f>
        <v>11-9-1974</v>
      </c>
      <c r="M610">
        <f>VLOOKUP(A610,'Hospitalisation Details'!$A$2:$M$2344,10,FALSE)</f>
        <v>16190.97</v>
      </c>
      <c r="N610" t="str">
        <f>VLOOKUP(A610,'Hospitalisation Details'!$A$2:$M$2344,11,FALSE)</f>
        <v>tier - 2</v>
      </c>
      <c r="O610" t="str">
        <f>VLOOKUP(A610,'Hospitalisation Details'!$A$2:$M$2344,12,FALSE)</f>
        <v>tier - 3</v>
      </c>
      <c r="P610" t="str">
        <f>VLOOKUP(A610,'Hospitalisation Details'!$A$2:$M$2344,13,FALSE)</f>
        <v>R1012</v>
      </c>
      <c r="Q610" s="11">
        <f>VLOOKUP(A610,'Hospitalisation Details'!$A$2:$M$2344,8,FALSE)</f>
        <v>48</v>
      </c>
    </row>
    <row r="611" spans="1:17" ht="15.75" x14ac:dyDescent="0.25">
      <c r="A611" s="1" t="s">
        <v>1760</v>
      </c>
      <c r="B611" t="str">
        <f>VLOOKUP(A611,'Customer Names'!$A$1:$B$2336,2,FALSE)</f>
        <v>Carman</v>
      </c>
      <c r="C611" s="11">
        <f>VLOOKUP(A611,'Medical Examinations'!$A$1:$B$2336,2,FALSE)</f>
        <v>48.32</v>
      </c>
      <c r="D611" s="11">
        <f>VLOOKUP(A611,'Medical Examinations'!$A$1:$C$2336,3,FALSE)</f>
        <v>5.88</v>
      </c>
      <c r="E611" s="11" t="str">
        <f>VLOOKUP(A611,'Medical Examinations'!$A$1:$J$2336,4,FALSE)</f>
        <v>No</v>
      </c>
      <c r="F611" s="11" t="str">
        <f>VLOOKUP(A611,'Medical Examinations'!$A$1:$J$2336,5,FALSE)</f>
        <v>No</v>
      </c>
      <c r="G611" s="11" t="str">
        <f>VLOOKUP(A611,'Medical Examinations'!$A$1:$J$2336,6,FALSE)</f>
        <v>No</v>
      </c>
      <c r="H611" s="11">
        <f>VLOOKUP(A611,'Medical Examinations'!$A$1:$J$2336,7,FALSE)</f>
        <v>0</v>
      </c>
      <c r="I611" s="11" t="str">
        <f>VLOOKUP(A611,'Medical Examinations'!$A$1:$J$2336,8,FALSE)</f>
        <v>No</v>
      </c>
      <c r="J611" s="11" t="str">
        <f>VLOOKUP(A611,'Medical Examinations'!$A$1:$J$2336,9,FALSE)</f>
        <v>OBESITY</v>
      </c>
      <c r="K611" s="11" t="str">
        <f>VLOOKUP(A611,'Medical Examinations'!$A$1:$J$2336,10,FALSE)</f>
        <v>PREDIABETES</v>
      </c>
      <c r="L611" t="str">
        <f>VLOOKUP(A611,'Hospitalisation Details'!$A$2:$M$2344,4,FALSE)</f>
        <v>6-7-1982</v>
      </c>
      <c r="M611">
        <f>VLOOKUP(A611,'Hospitalisation Details'!$A$2:$M$2344,10,FALSE)</f>
        <v>16152.04</v>
      </c>
      <c r="N611" t="str">
        <f>VLOOKUP(A611,'Hospitalisation Details'!$A$2:$M$2344,11,FALSE)</f>
        <v>tier - 2</v>
      </c>
      <c r="O611" t="str">
        <f>VLOOKUP(A611,'Hospitalisation Details'!$A$2:$M$2344,12,FALSE)</f>
        <v>tier - 1</v>
      </c>
      <c r="P611" t="str">
        <f>VLOOKUP(A611,'Hospitalisation Details'!$A$2:$M$2344,13,FALSE)</f>
        <v>R1026</v>
      </c>
      <c r="Q611" s="11">
        <f>VLOOKUP(A611,'Hospitalisation Details'!$A$2:$M$2344,8,FALSE)</f>
        <v>40</v>
      </c>
    </row>
    <row r="612" spans="1:17" ht="15.75" x14ac:dyDescent="0.25">
      <c r="A612" s="1" t="s">
        <v>1759</v>
      </c>
      <c r="B612" t="str">
        <f>VLOOKUP(A612,'Customer Names'!$A$1:$B$2336,2,FALSE)</f>
        <v>Neems</v>
      </c>
      <c r="C612" s="11">
        <f>VLOOKUP(A612,'Medical Examinations'!$A$1:$B$2336,2,FALSE)</f>
        <v>22.895</v>
      </c>
      <c r="D612" s="11">
        <f>VLOOKUP(A612,'Medical Examinations'!$A$1:$C$2336,3,FALSE)</f>
        <v>4.0599999999999996</v>
      </c>
      <c r="E612" s="11" t="str">
        <f>VLOOKUP(A612,'Medical Examinations'!$A$1:$J$2336,4,FALSE)</f>
        <v>No</v>
      </c>
      <c r="F612" s="11" t="str">
        <f>VLOOKUP(A612,'Medical Examinations'!$A$1:$J$2336,5,FALSE)</f>
        <v>No</v>
      </c>
      <c r="G612" s="11" t="str">
        <f>VLOOKUP(A612,'Medical Examinations'!$A$1:$J$2336,6,FALSE)</f>
        <v>Yes</v>
      </c>
      <c r="H612" s="11">
        <f>VLOOKUP(A612,'Medical Examinations'!$A$1:$J$2336,7,FALSE)</f>
        <v>1</v>
      </c>
      <c r="I612" s="11" t="str">
        <f>VLOOKUP(A612,'Medical Examinations'!$A$1:$J$2336,8,FALSE)</f>
        <v>Yes</v>
      </c>
      <c r="J612" s="11" t="str">
        <f>VLOOKUP(A612,'Medical Examinations'!$A$1:$J$2336,9,FALSE)</f>
        <v>NORMALWEIGHT</v>
      </c>
      <c r="K612" s="11" t="str">
        <f>VLOOKUP(A612,'Medical Examinations'!$A$1:$J$2336,10,FALSE)</f>
        <v>NORMAL</v>
      </c>
      <c r="L612" t="str">
        <f>VLOOKUP(A612,'Hospitalisation Details'!$A$2:$M$2344,4,FALSE)</f>
        <v>12-12-1993</v>
      </c>
      <c r="M612">
        <f>VLOOKUP(A612,'Hospitalisation Details'!$A$2:$M$2344,10,FALSE)</f>
        <v>16138.76</v>
      </c>
      <c r="N612" t="str">
        <f>VLOOKUP(A612,'Hospitalisation Details'!$A$2:$M$2344,11,FALSE)</f>
        <v>tier - 2</v>
      </c>
      <c r="O612" t="str">
        <f>VLOOKUP(A612,'Hospitalisation Details'!$A$2:$M$2344,12,FALSE)</f>
        <v>tier - 3</v>
      </c>
      <c r="P612" t="str">
        <f>VLOOKUP(A612,'Hospitalisation Details'!$A$2:$M$2344,13,FALSE)</f>
        <v>R1017</v>
      </c>
      <c r="Q612" s="11">
        <f>VLOOKUP(A612,'Hospitalisation Details'!$A$2:$M$2344,8,FALSE)</f>
        <v>29</v>
      </c>
    </row>
    <row r="613" spans="1:17" ht="15.75" x14ac:dyDescent="0.25">
      <c r="A613" s="1" t="s">
        <v>1758</v>
      </c>
      <c r="B613" t="str">
        <f>VLOOKUP(A613,'Customer Names'!$A$1:$B$2336,2,FALSE)</f>
        <v>Pesyna</v>
      </c>
      <c r="C613" s="11">
        <f>VLOOKUP(A613,'Medical Examinations'!$A$1:$B$2336,2,FALSE)</f>
        <v>54.85</v>
      </c>
      <c r="D613" s="11">
        <f>VLOOKUP(A613,'Medical Examinations'!$A$1:$C$2336,3,FALSE)</f>
        <v>4.9000000000000004</v>
      </c>
      <c r="E613" s="11" t="str">
        <f>VLOOKUP(A613,'Medical Examinations'!$A$1:$J$2336,4,FALSE)</f>
        <v>No</v>
      </c>
      <c r="F613" s="11" t="str">
        <f>VLOOKUP(A613,'Medical Examinations'!$A$1:$J$2336,5,FALSE)</f>
        <v>No</v>
      </c>
      <c r="G613" s="11" t="str">
        <f>VLOOKUP(A613,'Medical Examinations'!$A$1:$J$2336,6,FALSE)</f>
        <v>No</v>
      </c>
      <c r="H613" s="11">
        <f>VLOOKUP(A613,'Medical Examinations'!$A$1:$J$2336,7,FALSE)</f>
        <v>1</v>
      </c>
      <c r="I613" s="11" t="str">
        <f>VLOOKUP(A613,'Medical Examinations'!$A$1:$J$2336,8,FALSE)</f>
        <v>No</v>
      </c>
      <c r="J613" s="11" t="str">
        <f>VLOOKUP(A613,'Medical Examinations'!$A$1:$J$2336,9,FALSE)</f>
        <v>OBESITY</v>
      </c>
      <c r="K613" s="11" t="str">
        <f>VLOOKUP(A613,'Medical Examinations'!$A$1:$J$2336,10,FALSE)</f>
        <v>NORMAL</v>
      </c>
      <c r="L613" t="str">
        <f>VLOOKUP(A613,'Hospitalisation Details'!$A$2:$M$2344,4,FALSE)</f>
        <v>6-10-1987</v>
      </c>
      <c r="M613">
        <f>VLOOKUP(A613,'Hospitalisation Details'!$A$2:$M$2344,10,FALSE)</f>
        <v>16122.65</v>
      </c>
      <c r="N613" t="str">
        <f>VLOOKUP(A613,'Hospitalisation Details'!$A$2:$M$2344,11,FALSE)</f>
        <v>tier - 2</v>
      </c>
      <c r="O613" t="str">
        <f>VLOOKUP(A613,'Hospitalisation Details'!$A$2:$M$2344,12,FALSE)</f>
        <v>tier - 1</v>
      </c>
      <c r="P613" t="str">
        <f>VLOOKUP(A613,'Hospitalisation Details'!$A$2:$M$2344,13,FALSE)</f>
        <v>R1011</v>
      </c>
      <c r="Q613" s="11">
        <f>VLOOKUP(A613,'Hospitalisation Details'!$A$2:$M$2344,8,FALSE)</f>
        <v>35</v>
      </c>
    </row>
    <row r="614" spans="1:17" ht="15.75" x14ac:dyDescent="0.25">
      <c r="A614" s="1" t="s">
        <v>1757</v>
      </c>
      <c r="B614" t="str">
        <f>VLOOKUP(A614,'Customer Names'!$A$1:$B$2336,2,FALSE)</f>
        <v>Meling</v>
      </c>
      <c r="C614" s="11">
        <f>VLOOKUP(A614,'Medical Examinations'!$A$1:$B$2336,2,FALSE)</f>
        <v>21.85</v>
      </c>
      <c r="D614" s="11">
        <f>VLOOKUP(A614,'Medical Examinations'!$A$1:$C$2336,3,FALSE)</f>
        <v>5.52</v>
      </c>
      <c r="E614" s="11" t="str">
        <f>VLOOKUP(A614,'Medical Examinations'!$A$1:$J$2336,4,FALSE)</f>
        <v>No</v>
      </c>
      <c r="F614" s="11" t="str">
        <f>VLOOKUP(A614,'Medical Examinations'!$A$1:$J$2336,5,FALSE)</f>
        <v>No</v>
      </c>
      <c r="G614" s="11" t="str">
        <f>VLOOKUP(A614,'Medical Examinations'!$A$1:$J$2336,6,FALSE)</f>
        <v>Yes</v>
      </c>
      <c r="H614" s="11">
        <f>VLOOKUP(A614,'Medical Examinations'!$A$1:$J$2336,7,FALSE)</f>
        <v>1</v>
      </c>
      <c r="I614" s="11" t="str">
        <f>VLOOKUP(A614,'Medical Examinations'!$A$1:$J$2336,8,FALSE)</f>
        <v>Yes</v>
      </c>
      <c r="J614" s="11" t="str">
        <f>VLOOKUP(A614,'Medical Examinations'!$A$1:$J$2336,9,FALSE)</f>
        <v>NORMALWEIGHT</v>
      </c>
      <c r="K614" s="11" t="str">
        <f>VLOOKUP(A614,'Medical Examinations'!$A$1:$J$2336,10,FALSE)</f>
        <v>NORMAL</v>
      </c>
      <c r="L614" t="str">
        <f>VLOOKUP(A614,'Hospitalisation Details'!$A$2:$M$2344,4,FALSE)</f>
        <v>8-8-1993</v>
      </c>
      <c r="M614">
        <f>VLOOKUP(A614,'Hospitalisation Details'!$A$2:$M$2344,10,FALSE)</f>
        <v>16115.3</v>
      </c>
      <c r="N614" t="str">
        <f>VLOOKUP(A614,'Hospitalisation Details'!$A$2:$M$2344,11,FALSE)</f>
        <v>tier - 2</v>
      </c>
      <c r="O614" t="str">
        <f>VLOOKUP(A614,'Hospitalisation Details'!$A$2:$M$2344,12,FALSE)</f>
        <v>tier - 1</v>
      </c>
      <c r="P614" t="str">
        <f>VLOOKUP(A614,'Hospitalisation Details'!$A$2:$M$2344,13,FALSE)</f>
        <v>R1024</v>
      </c>
      <c r="Q614" s="11">
        <f>VLOOKUP(A614,'Hospitalisation Details'!$A$2:$M$2344,8,FALSE)</f>
        <v>29</v>
      </c>
    </row>
    <row r="615" spans="1:17" ht="15.75" x14ac:dyDescent="0.25">
      <c r="A615" s="1" t="s">
        <v>1756</v>
      </c>
      <c r="B615" t="str">
        <f>VLOOKUP(A615,'Customer Names'!$A$1:$B$2336,2,FALSE)</f>
        <v>Widlowski</v>
      </c>
      <c r="C615" s="11">
        <f>VLOOKUP(A615,'Medical Examinations'!$A$1:$B$2336,2,FALSE)</f>
        <v>51.86</v>
      </c>
      <c r="D615" s="11">
        <f>VLOOKUP(A615,'Medical Examinations'!$A$1:$C$2336,3,FALSE)</f>
        <v>5.2</v>
      </c>
      <c r="E615" s="11" t="str">
        <f>VLOOKUP(A615,'Medical Examinations'!$A$1:$J$2336,4,FALSE)</f>
        <v>Yes</v>
      </c>
      <c r="F615" s="11" t="str">
        <f>VLOOKUP(A615,'Medical Examinations'!$A$1:$J$2336,5,FALSE)</f>
        <v>No</v>
      </c>
      <c r="G615" s="11" t="str">
        <f>VLOOKUP(A615,'Medical Examinations'!$A$1:$J$2336,6,FALSE)</f>
        <v>No</v>
      </c>
      <c r="H615" s="11">
        <f>VLOOKUP(A615,'Medical Examinations'!$A$1:$J$2336,7,FALSE)</f>
        <v>0</v>
      </c>
      <c r="I615" s="11" t="str">
        <f>VLOOKUP(A615,'Medical Examinations'!$A$1:$J$2336,8,FALSE)</f>
        <v>No</v>
      </c>
      <c r="J615" s="11" t="str">
        <f>VLOOKUP(A615,'Medical Examinations'!$A$1:$J$2336,9,FALSE)</f>
        <v>OBESITY</v>
      </c>
      <c r="K615" s="11" t="str">
        <f>VLOOKUP(A615,'Medical Examinations'!$A$1:$J$2336,10,FALSE)</f>
        <v>NORMAL</v>
      </c>
      <c r="L615" t="str">
        <f>VLOOKUP(A615,'Hospitalisation Details'!$A$2:$M$2344,4,FALSE)</f>
        <v>27-8-1985</v>
      </c>
      <c r="M615">
        <f>VLOOKUP(A615,'Hospitalisation Details'!$A$2:$M$2344,10,FALSE)</f>
        <v>16097.94</v>
      </c>
      <c r="N615" t="str">
        <f>VLOOKUP(A615,'Hospitalisation Details'!$A$2:$M$2344,11,FALSE)</f>
        <v>tier - 2</v>
      </c>
      <c r="O615" t="str">
        <f>VLOOKUP(A615,'Hospitalisation Details'!$A$2:$M$2344,12,FALSE)</f>
        <v>tier - 3</v>
      </c>
      <c r="P615" t="str">
        <f>VLOOKUP(A615,'Hospitalisation Details'!$A$2:$M$2344,13,FALSE)</f>
        <v>R1012</v>
      </c>
      <c r="Q615" s="11">
        <f>VLOOKUP(A615,'Hospitalisation Details'!$A$2:$M$2344,8,FALSE)</f>
        <v>37</v>
      </c>
    </row>
    <row r="616" spans="1:17" ht="15.75" x14ac:dyDescent="0.25">
      <c r="A616" s="1" t="s">
        <v>1755</v>
      </c>
      <c r="B616" t="str">
        <f>VLOOKUP(A616,'Customer Names'!$A$1:$B$2336,2,FALSE)</f>
        <v>Nadar</v>
      </c>
      <c r="C616" s="11">
        <f>VLOOKUP(A616,'Medical Examinations'!$A$1:$B$2336,2,FALSE)</f>
        <v>39.049999999999997</v>
      </c>
      <c r="D616" s="11">
        <f>VLOOKUP(A616,'Medical Examinations'!$A$1:$C$2336,3,FALSE)</f>
        <v>7.59</v>
      </c>
      <c r="E616" s="11" t="str">
        <f>VLOOKUP(A616,'Medical Examinations'!$A$1:$J$2336,4,FALSE)</f>
        <v>No</v>
      </c>
      <c r="F616" s="11" t="str">
        <f>VLOOKUP(A616,'Medical Examinations'!$A$1:$J$2336,5,FALSE)</f>
        <v>No</v>
      </c>
      <c r="G616" s="11" t="str">
        <f>VLOOKUP(A616,'Medical Examinations'!$A$1:$J$2336,6,FALSE)</f>
        <v>No</v>
      </c>
      <c r="H616" s="11">
        <f>VLOOKUP(A616,'Medical Examinations'!$A$1:$J$2336,7,FALSE)</f>
        <v>3</v>
      </c>
      <c r="I616" s="11" t="str">
        <f>VLOOKUP(A616,'Medical Examinations'!$A$1:$J$2336,8,FALSE)</f>
        <v>No</v>
      </c>
      <c r="J616" s="11" t="str">
        <f>VLOOKUP(A616,'Medical Examinations'!$A$1:$J$2336,9,FALSE)</f>
        <v>OBESITY</v>
      </c>
      <c r="K616" s="11" t="str">
        <f>VLOOKUP(A616,'Medical Examinations'!$A$1:$J$2336,10,FALSE)</f>
        <v>DIABETES</v>
      </c>
      <c r="L616" t="str">
        <f>VLOOKUP(A616,'Hospitalisation Details'!$A$2:$M$2344,4,FALSE)</f>
        <v>21-6-1958</v>
      </c>
      <c r="M616">
        <f>VLOOKUP(A616,'Hospitalisation Details'!$A$2:$M$2344,10,FALSE)</f>
        <v>16085.13</v>
      </c>
      <c r="N616" t="str">
        <f>VLOOKUP(A616,'Hospitalisation Details'!$A$2:$M$2344,11,FALSE)</f>
        <v>tier - 2</v>
      </c>
      <c r="O616" t="str">
        <f>VLOOKUP(A616,'Hospitalisation Details'!$A$2:$M$2344,12,FALSE)</f>
        <v>tier - 2</v>
      </c>
      <c r="P616" t="str">
        <f>VLOOKUP(A616,'Hospitalisation Details'!$A$2:$M$2344,13,FALSE)</f>
        <v>R1013</v>
      </c>
      <c r="Q616" s="11">
        <f>VLOOKUP(A616,'Hospitalisation Details'!$A$2:$M$2344,8,FALSE)</f>
        <v>64</v>
      </c>
    </row>
    <row r="617" spans="1:17" ht="15.75" x14ac:dyDescent="0.25">
      <c r="A617" s="1" t="s">
        <v>1754</v>
      </c>
      <c r="B617" t="str">
        <f>VLOOKUP(A617,'Customer Names'!$A$1:$B$2336,2,FALSE)</f>
        <v>Turner</v>
      </c>
      <c r="C617" s="11">
        <f>VLOOKUP(A617,'Medical Examinations'!$A$1:$B$2336,2,FALSE)</f>
        <v>31.824999999999999</v>
      </c>
      <c r="D617" s="11">
        <f>VLOOKUP(A617,'Medical Examinations'!$A$1:$C$2336,3,FALSE)</f>
        <v>8.2799999999999994</v>
      </c>
      <c r="E617" s="11" t="str">
        <f>VLOOKUP(A617,'Medical Examinations'!$A$1:$J$2336,4,FALSE)</f>
        <v>No</v>
      </c>
      <c r="F617" s="11" t="str">
        <f>VLOOKUP(A617,'Medical Examinations'!$A$1:$J$2336,5,FALSE)</f>
        <v>No</v>
      </c>
      <c r="G617" s="11" t="str">
        <f>VLOOKUP(A617,'Medical Examinations'!$A$1:$J$2336,6,FALSE)</f>
        <v>No</v>
      </c>
      <c r="H617" s="11">
        <f>VLOOKUP(A617,'Medical Examinations'!$A$1:$J$2336,7,FALSE)</f>
        <v>3</v>
      </c>
      <c r="I617" s="11" t="str">
        <f>VLOOKUP(A617,'Medical Examinations'!$A$1:$J$2336,8,FALSE)</f>
        <v>No</v>
      </c>
      <c r="J617" s="11" t="str">
        <f>VLOOKUP(A617,'Medical Examinations'!$A$1:$J$2336,9,FALSE)</f>
        <v>OBESITY</v>
      </c>
      <c r="K617" s="11" t="str">
        <f>VLOOKUP(A617,'Medical Examinations'!$A$1:$J$2336,10,FALSE)</f>
        <v>DIABETES</v>
      </c>
      <c r="L617" t="str">
        <f>VLOOKUP(A617,'Hospitalisation Details'!$A$2:$M$2344,4,FALSE)</f>
        <v>22-10-1958</v>
      </c>
      <c r="M617">
        <f>VLOOKUP(A617,'Hospitalisation Details'!$A$2:$M$2344,10,FALSE)</f>
        <v>16069.08</v>
      </c>
      <c r="N617" t="str">
        <f>VLOOKUP(A617,'Hospitalisation Details'!$A$2:$M$2344,11,FALSE)</f>
        <v>tier - 2</v>
      </c>
      <c r="O617" t="str">
        <f>VLOOKUP(A617,'Hospitalisation Details'!$A$2:$M$2344,12,FALSE)</f>
        <v>tier - 2</v>
      </c>
      <c r="P617" t="str">
        <f>VLOOKUP(A617,'Hospitalisation Details'!$A$2:$M$2344,13,FALSE)</f>
        <v>R1024</v>
      </c>
      <c r="Q617" s="11">
        <f>VLOOKUP(A617,'Hospitalisation Details'!$A$2:$M$2344,8,FALSE)</f>
        <v>64</v>
      </c>
    </row>
    <row r="618" spans="1:17" ht="15.75" x14ac:dyDescent="0.25">
      <c r="A618" s="1" t="s">
        <v>1753</v>
      </c>
      <c r="B618" t="str">
        <f>VLOOKUP(A618,'Customer Names'!$A$1:$B$2336,2,FALSE)</f>
        <v>Walker</v>
      </c>
      <c r="C618" s="11">
        <f>VLOOKUP(A618,'Medical Examinations'!$A$1:$B$2336,2,FALSE)</f>
        <v>46.43</v>
      </c>
      <c r="D618" s="11">
        <f>VLOOKUP(A618,'Medical Examinations'!$A$1:$C$2336,3,FALSE)</f>
        <v>6.72</v>
      </c>
      <c r="E618" s="11" t="str">
        <f>VLOOKUP(A618,'Medical Examinations'!$A$1:$J$2336,4,FALSE)</f>
        <v>No</v>
      </c>
      <c r="F618" s="11" t="str">
        <f>VLOOKUP(A618,'Medical Examinations'!$A$1:$J$2336,5,FALSE)</f>
        <v>No</v>
      </c>
      <c r="G618" s="11" t="str">
        <f>VLOOKUP(A618,'Medical Examinations'!$A$1:$J$2336,6,FALSE)</f>
        <v>No</v>
      </c>
      <c r="H618" s="11">
        <f>VLOOKUP(A618,'Medical Examinations'!$A$1:$J$2336,7,FALSE)</f>
        <v>0</v>
      </c>
      <c r="I618" s="11" t="str">
        <f>VLOOKUP(A618,'Medical Examinations'!$A$1:$J$2336,8,FALSE)</f>
        <v>No</v>
      </c>
      <c r="J618" s="11" t="str">
        <f>VLOOKUP(A618,'Medical Examinations'!$A$1:$J$2336,9,FALSE)</f>
        <v>OBESITY</v>
      </c>
      <c r="K618" s="11" t="str">
        <f>VLOOKUP(A618,'Medical Examinations'!$A$1:$J$2336,10,FALSE)</f>
        <v>DIABETES</v>
      </c>
      <c r="L618" t="str">
        <f>VLOOKUP(A618,'Hospitalisation Details'!$A$2:$M$2344,4,FALSE)</f>
        <v>16-9-1978</v>
      </c>
      <c r="M618">
        <f>VLOOKUP(A618,'Hospitalisation Details'!$A$2:$M$2344,10,FALSE)</f>
        <v>16062.89</v>
      </c>
      <c r="N618" t="str">
        <f>VLOOKUP(A618,'Hospitalisation Details'!$A$2:$M$2344,11,FALSE)</f>
        <v>tier - 2</v>
      </c>
      <c r="O618" t="str">
        <f>VLOOKUP(A618,'Hospitalisation Details'!$A$2:$M$2344,12,FALSE)</f>
        <v>tier - 2</v>
      </c>
      <c r="P618" t="str">
        <f>VLOOKUP(A618,'Hospitalisation Details'!$A$2:$M$2344,13,FALSE)</f>
        <v>R1026</v>
      </c>
      <c r="Q618" s="11">
        <f>VLOOKUP(A618,'Hospitalisation Details'!$A$2:$M$2344,8,FALSE)</f>
        <v>44</v>
      </c>
    </row>
    <row r="619" spans="1:17" ht="15.75" x14ac:dyDescent="0.25">
      <c r="A619" s="1" t="s">
        <v>1752</v>
      </c>
      <c r="B619" t="str">
        <f>VLOOKUP(A619,'Customer Names'!$A$1:$B$2336,2,FALSE)</f>
        <v>Leedham</v>
      </c>
      <c r="C619" s="11">
        <f>VLOOKUP(A619,'Medical Examinations'!$A$1:$B$2336,2,FALSE)</f>
        <v>53.63</v>
      </c>
      <c r="D619" s="11">
        <f>VLOOKUP(A619,'Medical Examinations'!$A$1:$C$2336,3,FALSE)</f>
        <v>5.47</v>
      </c>
      <c r="E619" s="11" t="str">
        <f>VLOOKUP(A619,'Medical Examinations'!$A$1:$J$2336,4,FALSE)</f>
        <v>Yes</v>
      </c>
      <c r="F619" s="11" t="str">
        <f>VLOOKUP(A619,'Medical Examinations'!$A$1:$J$2336,5,FALSE)</f>
        <v>No</v>
      </c>
      <c r="G619" s="11" t="str">
        <f>VLOOKUP(A619,'Medical Examinations'!$A$1:$J$2336,6,FALSE)</f>
        <v>No</v>
      </c>
      <c r="H619" s="11">
        <f>VLOOKUP(A619,'Medical Examinations'!$A$1:$J$2336,7,FALSE)</f>
        <v>1</v>
      </c>
      <c r="I619" s="11" t="str">
        <f>VLOOKUP(A619,'Medical Examinations'!$A$1:$J$2336,8,FALSE)</f>
        <v>No</v>
      </c>
      <c r="J619" s="11" t="str">
        <f>VLOOKUP(A619,'Medical Examinations'!$A$1:$J$2336,9,FALSE)</f>
        <v>OBESITY</v>
      </c>
      <c r="K619" s="11" t="str">
        <f>VLOOKUP(A619,'Medical Examinations'!$A$1:$J$2336,10,FALSE)</f>
        <v>NORMAL</v>
      </c>
      <c r="L619" t="str">
        <f>VLOOKUP(A619,'Hospitalisation Details'!$A$2:$M$2344,4,FALSE)</f>
        <v>5-12-1988</v>
      </c>
      <c r="M619">
        <f>VLOOKUP(A619,'Hospitalisation Details'!$A$2:$M$2344,10,FALSE)</f>
        <v>16059.06</v>
      </c>
      <c r="N619" t="str">
        <f>VLOOKUP(A619,'Hospitalisation Details'!$A$2:$M$2344,11,FALSE)</f>
        <v>tier - 2</v>
      </c>
      <c r="O619" t="str">
        <f>VLOOKUP(A619,'Hospitalisation Details'!$A$2:$M$2344,12,FALSE)</f>
        <v>tier - 3</v>
      </c>
      <c r="P619" t="str">
        <f>VLOOKUP(A619,'Hospitalisation Details'!$A$2:$M$2344,13,FALSE)</f>
        <v>R1012</v>
      </c>
      <c r="Q619" s="11">
        <f>VLOOKUP(A619,'Hospitalisation Details'!$A$2:$M$2344,8,FALSE)</f>
        <v>34</v>
      </c>
    </row>
    <row r="620" spans="1:17" ht="15.75" x14ac:dyDescent="0.25">
      <c r="A620" s="1" t="s">
        <v>1751</v>
      </c>
      <c r="B620" t="str">
        <f>VLOOKUP(A620,'Customer Names'!$A$1:$B$2336,2,FALSE)</f>
        <v>Haglund</v>
      </c>
      <c r="C620" s="11">
        <f>VLOOKUP(A620,'Medical Examinations'!$A$1:$B$2336,2,FALSE)</f>
        <v>48.7</v>
      </c>
      <c r="D620" s="11">
        <f>VLOOKUP(A620,'Medical Examinations'!$A$1:$C$2336,3,FALSE)</f>
        <v>4.71</v>
      </c>
      <c r="E620" s="11" t="str">
        <f>VLOOKUP(A620,'Medical Examinations'!$A$1:$J$2336,4,FALSE)</f>
        <v>No</v>
      </c>
      <c r="F620" s="11" t="str">
        <f>VLOOKUP(A620,'Medical Examinations'!$A$1:$J$2336,5,FALSE)</f>
        <v>No</v>
      </c>
      <c r="G620" s="11" t="str">
        <f>VLOOKUP(A620,'Medical Examinations'!$A$1:$J$2336,6,FALSE)</f>
        <v>No</v>
      </c>
      <c r="H620" s="11">
        <f>VLOOKUP(A620,'Medical Examinations'!$A$1:$J$2336,7,FALSE)</f>
        <v>0</v>
      </c>
      <c r="I620" s="11" t="str">
        <f>VLOOKUP(A620,'Medical Examinations'!$A$1:$J$2336,8,FALSE)</f>
        <v>No</v>
      </c>
      <c r="J620" s="11" t="str">
        <f>VLOOKUP(A620,'Medical Examinations'!$A$1:$J$2336,9,FALSE)</f>
        <v>OBESITY</v>
      </c>
      <c r="K620" s="11" t="str">
        <f>VLOOKUP(A620,'Medical Examinations'!$A$1:$J$2336,10,FALSE)</f>
        <v>NORMAL</v>
      </c>
      <c r="L620" t="str">
        <f>VLOOKUP(A620,'Hospitalisation Details'!$A$2:$M$2344,4,FALSE)</f>
        <v>19-9-1980</v>
      </c>
      <c r="M620">
        <f>VLOOKUP(A620,'Hospitalisation Details'!$A$2:$M$2344,10,FALSE)</f>
        <v>15966.19</v>
      </c>
      <c r="N620" t="str">
        <f>VLOOKUP(A620,'Hospitalisation Details'!$A$2:$M$2344,11,FALSE)</f>
        <v>tier - 2</v>
      </c>
      <c r="O620" t="str">
        <f>VLOOKUP(A620,'Hospitalisation Details'!$A$2:$M$2344,12,FALSE)</f>
        <v>tier - 2</v>
      </c>
      <c r="P620" t="str">
        <f>VLOOKUP(A620,'Hospitalisation Details'!$A$2:$M$2344,13,FALSE)</f>
        <v>R1012</v>
      </c>
      <c r="Q620" s="11">
        <f>VLOOKUP(A620,'Hospitalisation Details'!$A$2:$M$2344,8,FALSE)</f>
        <v>42</v>
      </c>
    </row>
    <row r="621" spans="1:17" ht="15.75" x14ac:dyDescent="0.25">
      <c r="A621" s="1" t="s">
        <v>1750</v>
      </c>
      <c r="B621" t="str">
        <f>VLOOKUP(A621,'Customer Names'!$A$1:$B$2336,2,FALSE)</f>
        <v>Mills</v>
      </c>
      <c r="C621" s="11">
        <f>VLOOKUP(A621,'Medical Examinations'!$A$1:$B$2336,2,FALSE)</f>
        <v>48.81</v>
      </c>
      <c r="D621" s="11">
        <f>VLOOKUP(A621,'Medical Examinations'!$A$1:$C$2336,3,FALSE)</f>
        <v>5.49</v>
      </c>
      <c r="E621" s="11" t="str">
        <f>VLOOKUP(A621,'Medical Examinations'!$A$1:$J$2336,4,FALSE)</f>
        <v>No</v>
      </c>
      <c r="F621" s="11" t="str">
        <f>VLOOKUP(A621,'Medical Examinations'!$A$1:$J$2336,5,FALSE)</f>
        <v>No</v>
      </c>
      <c r="G621" s="11" t="str">
        <f>VLOOKUP(A621,'Medical Examinations'!$A$1:$J$2336,6,FALSE)</f>
        <v>No</v>
      </c>
      <c r="H621" s="11">
        <f>VLOOKUP(A621,'Medical Examinations'!$A$1:$J$2336,7,FALSE)</f>
        <v>0</v>
      </c>
      <c r="I621" s="11" t="str">
        <f>VLOOKUP(A621,'Medical Examinations'!$A$1:$J$2336,8,FALSE)</f>
        <v>No</v>
      </c>
      <c r="J621" s="11" t="str">
        <f>VLOOKUP(A621,'Medical Examinations'!$A$1:$J$2336,9,FALSE)</f>
        <v>OBESITY</v>
      </c>
      <c r="K621" s="11" t="str">
        <f>VLOOKUP(A621,'Medical Examinations'!$A$1:$J$2336,10,FALSE)</f>
        <v>NORMAL</v>
      </c>
      <c r="L621" t="str">
        <f>VLOOKUP(A621,'Hospitalisation Details'!$A$2:$M$2344,4,FALSE)</f>
        <v>24-7-1982</v>
      </c>
      <c r="M621">
        <f>VLOOKUP(A621,'Hospitalisation Details'!$A$2:$M$2344,10,FALSE)</f>
        <v>15965.29</v>
      </c>
      <c r="N621" t="str">
        <f>VLOOKUP(A621,'Hospitalisation Details'!$A$2:$M$2344,11,FALSE)</f>
        <v>tier - 2</v>
      </c>
      <c r="O621" t="str">
        <f>VLOOKUP(A621,'Hospitalisation Details'!$A$2:$M$2344,12,FALSE)</f>
        <v>tier - 1</v>
      </c>
      <c r="P621" t="str">
        <f>VLOOKUP(A621,'Hospitalisation Details'!$A$2:$M$2344,13,FALSE)</f>
        <v>R1012</v>
      </c>
      <c r="Q621" s="11">
        <f>VLOOKUP(A621,'Hospitalisation Details'!$A$2:$M$2344,8,FALSE)</f>
        <v>40</v>
      </c>
    </row>
    <row r="622" spans="1:17" ht="15.75" x14ac:dyDescent="0.25">
      <c r="A622" s="1" t="s">
        <v>1749</v>
      </c>
      <c r="B622" t="str">
        <f>VLOOKUP(A622,'Customer Names'!$A$1:$B$2336,2,FALSE)</f>
        <v>Drnjevich</v>
      </c>
      <c r="C622" s="11">
        <f>VLOOKUP(A622,'Medical Examinations'!$A$1:$B$2336,2,FALSE)</f>
        <v>47.53</v>
      </c>
      <c r="D622" s="11">
        <f>VLOOKUP(A622,'Medical Examinations'!$A$1:$C$2336,3,FALSE)</f>
        <v>4.72</v>
      </c>
      <c r="E622" s="11" t="str">
        <f>VLOOKUP(A622,'Medical Examinations'!$A$1:$J$2336,4,FALSE)</f>
        <v>No</v>
      </c>
      <c r="F622" s="11" t="str">
        <f>VLOOKUP(A622,'Medical Examinations'!$A$1:$J$2336,5,FALSE)</f>
        <v>No</v>
      </c>
      <c r="G622" s="11" t="str">
        <f>VLOOKUP(A622,'Medical Examinations'!$A$1:$J$2336,6,FALSE)</f>
        <v>No</v>
      </c>
      <c r="H622" s="11">
        <f>VLOOKUP(A622,'Medical Examinations'!$A$1:$J$2336,7,FALSE)</f>
        <v>0</v>
      </c>
      <c r="I622" s="11" t="str">
        <f>VLOOKUP(A622,'Medical Examinations'!$A$1:$J$2336,8,FALSE)</f>
        <v>No</v>
      </c>
      <c r="J622" s="11" t="str">
        <f>VLOOKUP(A622,'Medical Examinations'!$A$1:$J$2336,9,FALSE)</f>
        <v>OBESITY</v>
      </c>
      <c r="K622" s="11" t="str">
        <f>VLOOKUP(A622,'Medical Examinations'!$A$1:$J$2336,10,FALSE)</f>
        <v>NORMAL</v>
      </c>
      <c r="L622" t="str">
        <f>VLOOKUP(A622,'Hospitalisation Details'!$A$2:$M$2344,4,FALSE)</f>
        <v>12-10-1980</v>
      </c>
      <c r="M622">
        <f>VLOOKUP(A622,'Hospitalisation Details'!$A$2:$M$2344,10,FALSE)</f>
        <v>15922.29</v>
      </c>
      <c r="N622" t="str">
        <f>VLOOKUP(A622,'Hospitalisation Details'!$A$2:$M$2344,11,FALSE)</f>
        <v>tier - 2</v>
      </c>
      <c r="O622" t="str">
        <f>VLOOKUP(A622,'Hospitalisation Details'!$A$2:$M$2344,12,FALSE)</f>
        <v>tier - 3</v>
      </c>
      <c r="P622" t="str">
        <f>VLOOKUP(A622,'Hospitalisation Details'!$A$2:$M$2344,13,FALSE)</f>
        <v>R1026</v>
      </c>
      <c r="Q622" s="11">
        <f>VLOOKUP(A622,'Hospitalisation Details'!$A$2:$M$2344,8,FALSE)</f>
        <v>42</v>
      </c>
    </row>
    <row r="623" spans="1:17" ht="15.75" x14ac:dyDescent="0.25">
      <c r="A623" s="1" t="s">
        <v>1748</v>
      </c>
      <c r="B623" t="str">
        <f>VLOOKUP(A623,'Customer Names'!$A$1:$B$2336,2,FALSE)</f>
        <v>Clay</v>
      </c>
      <c r="C623" s="11">
        <f>VLOOKUP(A623,'Medical Examinations'!$A$1:$B$2336,2,FALSE)</f>
        <v>36.85</v>
      </c>
      <c r="D623" s="11">
        <f>VLOOKUP(A623,'Medical Examinations'!$A$1:$C$2336,3,FALSE)</f>
        <v>6.7</v>
      </c>
      <c r="E623" s="11" t="str">
        <f>VLOOKUP(A623,'Medical Examinations'!$A$1:$J$2336,4,FALSE)</f>
        <v>No</v>
      </c>
      <c r="F623" s="11" t="str">
        <f>VLOOKUP(A623,'Medical Examinations'!$A$1:$J$2336,5,FALSE)</f>
        <v>No</v>
      </c>
      <c r="G623" s="11" t="str">
        <f>VLOOKUP(A623,'Medical Examinations'!$A$1:$J$2336,6,FALSE)</f>
        <v>No</v>
      </c>
      <c r="H623" s="11">
        <f>VLOOKUP(A623,'Medical Examinations'!$A$1:$J$2336,7,FALSE)</f>
        <v>0</v>
      </c>
      <c r="I623" s="11" t="str">
        <f>VLOOKUP(A623,'Medical Examinations'!$A$1:$J$2336,8,FALSE)</f>
        <v>No</v>
      </c>
      <c r="J623" s="11" t="str">
        <f>VLOOKUP(A623,'Medical Examinations'!$A$1:$J$2336,9,FALSE)</f>
        <v>OBESITY</v>
      </c>
      <c r="K623" s="11" t="str">
        <f>VLOOKUP(A623,'Medical Examinations'!$A$1:$J$2336,10,FALSE)</f>
        <v>DIABETES</v>
      </c>
      <c r="L623" t="str">
        <f>VLOOKUP(A623,'Hospitalisation Details'!$A$2:$M$2344,4,FALSE)</f>
        <v>25-12-1962</v>
      </c>
      <c r="M623">
        <f>VLOOKUP(A623,'Hospitalisation Details'!$A$2:$M$2344,10,FALSE)</f>
        <v>15840.81</v>
      </c>
      <c r="N623" t="str">
        <f>VLOOKUP(A623,'Hospitalisation Details'!$A$2:$M$2344,11,FALSE)</f>
        <v>tier - 2</v>
      </c>
      <c r="O623" t="str">
        <f>VLOOKUP(A623,'Hospitalisation Details'!$A$2:$M$2344,12,FALSE)</f>
        <v>tier - 1</v>
      </c>
      <c r="P623" t="str">
        <f>VLOOKUP(A623,'Hospitalisation Details'!$A$2:$M$2344,13,FALSE)</f>
        <v>R1022</v>
      </c>
      <c r="Q623" s="11">
        <f>VLOOKUP(A623,'Hospitalisation Details'!$A$2:$M$2344,8,FALSE)</f>
        <v>60</v>
      </c>
    </row>
    <row r="624" spans="1:17" ht="15.75" x14ac:dyDescent="0.25">
      <c r="A624" s="1" t="s">
        <v>1747</v>
      </c>
      <c r="B624" t="str">
        <f>VLOOKUP(A624,'Customer Names'!$A$1:$B$2336,2,FALSE)</f>
        <v>Marbury</v>
      </c>
      <c r="C624" s="11">
        <f>VLOOKUP(A624,'Medical Examinations'!$A$1:$B$2336,2,FALSE)</f>
        <v>29.3</v>
      </c>
      <c r="D624" s="11">
        <f>VLOOKUP(A624,'Medical Examinations'!$A$1:$C$2336,3,FALSE)</f>
        <v>5.5</v>
      </c>
      <c r="E624" s="11" t="str">
        <f>VLOOKUP(A624,'Medical Examinations'!$A$1:$J$2336,4,FALSE)</f>
        <v>No</v>
      </c>
      <c r="F624" s="11" t="str">
        <f>VLOOKUP(A624,'Medical Examinations'!$A$1:$J$2336,5,FALSE)</f>
        <v>No</v>
      </c>
      <c r="G624" s="11" t="str">
        <f>VLOOKUP(A624,'Medical Examinations'!$A$1:$J$2336,6,FALSE)</f>
        <v>No</v>
      </c>
      <c r="H624" s="11">
        <f>VLOOKUP(A624,'Medical Examinations'!$A$1:$J$2336,7,FALSE)</f>
        <v>0</v>
      </c>
      <c r="I624" s="11" t="str">
        <f>VLOOKUP(A624,'Medical Examinations'!$A$1:$J$2336,8,FALSE)</f>
        <v>No</v>
      </c>
      <c r="J624" s="11" t="str">
        <f>VLOOKUP(A624,'Medical Examinations'!$A$1:$J$2336,9,FALSE)</f>
        <v>OVERWEIGHT</v>
      </c>
      <c r="K624" s="11" t="str">
        <f>VLOOKUP(A624,'Medical Examinations'!$A$1:$J$2336,10,FALSE)</f>
        <v>NORMAL</v>
      </c>
      <c r="L624" t="str">
        <f>VLOOKUP(A624,'Hospitalisation Details'!$A$2:$M$2344,4,FALSE)</f>
        <v>11-11-1982</v>
      </c>
      <c r="M624">
        <f>VLOOKUP(A624,'Hospitalisation Details'!$A$2:$M$2344,10,FALSE)</f>
        <v>15828.82</v>
      </c>
      <c r="N624" t="str">
        <f>VLOOKUP(A624,'Hospitalisation Details'!$A$2:$M$2344,11,FALSE)</f>
        <v>tier - 2</v>
      </c>
      <c r="O624" t="str">
        <f>VLOOKUP(A624,'Hospitalisation Details'!$A$2:$M$2344,12,FALSE)</f>
        <v>tier - 3</v>
      </c>
      <c r="P624" t="str">
        <f>VLOOKUP(A624,'Hospitalisation Details'!$A$2:$M$2344,13,FALSE)</f>
        <v>R1011</v>
      </c>
      <c r="Q624" s="11">
        <f>VLOOKUP(A624,'Hospitalisation Details'!$A$2:$M$2344,8,FALSE)</f>
        <v>40</v>
      </c>
    </row>
    <row r="625" spans="1:17" ht="15.75" x14ac:dyDescent="0.25">
      <c r="A625" s="1" t="s">
        <v>1746</v>
      </c>
      <c r="B625" t="str">
        <f>VLOOKUP(A625,'Customer Names'!$A$1:$B$2336,2,FALSE)</f>
        <v>Coon</v>
      </c>
      <c r="C625" s="11">
        <f>VLOOKUP(A625,'Medical Examinations'!$A$1:$B$2336,2,FALSE)</f>
        <v>19.3</v>
      </c>
      <c r="D625" s="11">
        <f>VLOOKUP(A625,'Medical Examinations'!$A$1:$C$2336,3,FALSE)</f>
        <v>4.46</v>
      </c>
      <c r="E625" s="11" t="str">
        <f>VLOOKUP(A625,'Medical Examinations'!$A$1:$J$2336,4,FALSE)</f>
        <v>No</v>
      </c>
      <c r="F625" s="11" t="str">
        <f>VLOOKUP(A625,'Medical Examinations'!$A$1:$J$2336,5,FALSE)</f>
        <v>No</v>
      </c>
      <c r="G625" s="11" t="str">
        <f>VLOOKUP(A625,'Medical Examinations'!$A$1:$J$2336,6,FALSE)</f>
        <v>No</v>
      </c>
      <c r="H625" s="11">
        <f>VLOOKUP(A625,'Medical Examinations'!$A$1:$J$2336,7,FALSE)</f>
        <v>1</v>
      </c>
      <c r="I625" s="11" t="str">
        <f>VLOOKUP(A625,'Medical Examinations'!$A$1:$J$2336,8,FALSE)</f>
        <v>Yes</v>
      </c>
      <c r="J625" s="11" t="str">
        <f>VLOOKUP(A625,'Medical Examinations'!$A$1:$J$2336,9,FALSE)</f>
        <v>NORMALWEIGHT</v>
      </c>
      <c r="K625" s="11" t="str">
        <f>VLOOKUP(A625,'Medical Examinations'!$A$1:$J$2336,10,FALSE)</f>
        <v>NORMAL</v>
      </c>
      <c r="L625" t="str">
        <f>VLOOKUP(A625,'Hospitalisation Details'!$A$2:$M$2344,4,FALSE)</f>
        <v>26-6-1984</v>
      </c>
      <c r="M625">
        <f>VLOOKUP(A625,'Hospitalisation Details'!$A$2:$M$2344,10,FALSE)</f>
        <v>15820.7</v>
      </c>
      <c r="N625" t="str">
        <f>VLOOKUP(A625,'Hospitalisation Details'!$A$2:$M$2344,11,FALSE)</f>
        <v>tier - 2</v>
      </c>
      <c r="O625" t="str">
        <f>VLOOKUP(A625,'Hospitalisation Details'!$A$2:$M$2344,12,FALSE)</f>
        <v>tier - 3</v>
      </c>
      <c r="P625" t="str">
        <f>VLOOKUP(A625,'Hospitalisation Details'!$A$2:$M$2344,13,FALSE)</f>
        <v>R1011</v>
      </c>
      <c r="Q625" s="11">
        <f>VLOOKUP(A625,'Hospitalisation Details'!$A$2:$M$2344,8,FALSE)</f>
        <v>38</v>
      </c>
    </row>
    <row r="626" spans="1:17" ht="15.75" x14ac:dyDescent="0.25">
      <c r="A626" s="1" t="s">
        <v>1745</v>
      </c>
      <c r="B626" t="str">
        <f>VLOOKUP(A626,'Customer Names'!$A$1:$B$2336,2,FALSE)</f>
        <v>Vanttinen</v>
      </c>
      <c r="C626" s="11">
        <f>VLOOKUP(A626,'Medical Examinations'!$A$1:$B$2336,2,FALSE)</f>
        <v>24.13</v>
      </c>
      <c r="D626" s="11">
        <f>VLOOKUP(A626,'Medical Examinations'!$A$1:$C$2336,3,FALSE)</f>
        <v>5.29</v>
      </c>
      <c r="E626" s="11" t="str">
        <f>VLOOKUP(A626,'Medical Examinations'!$A$1:$J$2336,4,FALSE)</f>
        <v>Yes</v>
      </c>
      <c r="F626" s="11" t="str">
        <f>VLOOKUP(A626,'Medical Examinations'!$A$1:$J$2336,5,FALSE)</f>
        <v>No</v>
      </c>
      <c r="G626" s="11" t="str">
        <f>VLOOKUP(A626,'Medical Examinations'!$A$1:$J$2336,6,FALSE)</f>
        <v>Yes</v>
      </c>
      <c r="H626" s="11">
        <f>VLOOKUP(A626,'Medical Examinations'!$A$1:$J$2336,7,FALSE)</f>
        <v>1</v>
      </c>
      <c r="I626" s="11" t="str">
        <f>VLOOKUP(A626,'Medical Examinations'!$A$1:$J$2336,8,FALSE)</f>
        <v>Yes</v>
      </c>
      <c r="J626" s="11" t="str">
        <f>VLOOKUP(A626,'Medical Examinations'!$A$1:$J$2336,9,FALSE)</f>
        <v>NORMALWEIGHT</v>
      </c>
      <c r="K626" s="11" t="str">
        <f>VLOOKUP(A626,'Medical Examinations'!$A$1:$J$2336,10,FALSE)</f>
        <v>NORMAL</v>
      </c>
      <c r="L626" t="str">
        <f>VLOOKUP(A626,'Hospitalisation Details'!$A$2:$M$2344,4,FALSE)</f>
        <v>9-10-1997</v>
      </c>
      <c r="M626">
        <f>VLOOKUP(A626,'Hospitalisation Details'!$A$2:$M$2344,10,FALSE)</f>
        <v>15817.99</v>
      </c>
      <c r="N626" t="str">
        <f>VLOOKUP(A626,'Hospitalisation Details'!$A$2:$M$2344,11,FALSE)</f>
        <v>tier - 2</v>
      </c>
      <c r="O626" t="str">
        <f>VLOOKUP(A626,'Hospitalisation Details'!$A$2:$M$2344,12,FALSE)</f>
        <v>tier - 2</v>
      </c>
      <c r="P626" t="str">
        <f>VLOOKUP(A626,'Hospitalisation Details'!$A$2:$M$2344,13,FALSE)</f>
        <v>R1012</v>
      </c>
      <c r="Q626" s="11">
        <f>VLOOKUP(A626,'Hospitalisation Details'!$A$2:$M$2344,8,FALSE)</f>
        <v>25</v>
      </c>
    </row>
    <row r="627" spans="1:17" ht="15.75" x14ac:dyDescent="0.25">
      <c r="A627" s="1" t="s">
        <v>1744</v>
      </c>
      <c r="B627" t="str">
        <f>VLOOKUP(A627,'Customer Names'!$A$1:$B$2336,2,FALSE)</f>
        <v>Garges</v>
      </c>
      <c r="C627" s="11">
        <f>VLOOKUP(A627,'Medical Examinations'!$A$1:$B$2336,2,FALSE)</f>
        <v>46.7</v>
      </c>
      <c r="D627" s="11">
        <f>VLOOKUP(A627,'Medical Examinations'!$A$1:$C$2336,3,FALSE)</f>
        <v>10.99</v>
      </c>
      <c r="E627" s="11" t="str">
        <f>VLOOKUP(A627,'Medical Examinations'!$A$1:$J$2336,4,FALSE)</f>
        <v>No</v>
      </c>
      <c r="F627" s="11" t="str">
        <f>VLOOKUP(A627,'Medical Examinations'!$A$1:$J$2336,5,FALSE)</f>
        <v>No</v>
      </c>
      <c r="G627" s="11" t="str">
        <f>VLOOKUP(A627,'Medical Examinations'!$A$1:$J$2336,6,FALSE)</f>
        <v>No</v>
      </c>
      <c r="H627" s="11">
        <f>VLOOKUP(A627,'Medical Examinations'!$A$1:$J$2336,7,FALSE)</f>
        <v>0</v>
      </c>
      <c r="I627" s="11" t="str">
        <f>VLOOKUP(A627,'Medical Examinations'!$A$1:$J$2336,8,FALSE)</f>
        <v>No</v>
      </c>
      <c r="J627" s="11" t="str">
        <f>VLOOKUP(A627,'Medical Examinations'!$A$1:$J$2336,9,FALSE)</f>
        <v>OBESITY</v>
      </c>
      <c r="K627" s="11" t="str">
        <f>VLOOKUP(A627,'Medical Examinations'!$A$1:$J$2336,10,FALSE)</f>
        <v>DIABETES</v>
      </c>
      <c r="L627" t="str">
        <f>VLOOKUP(A627,'Hospitalisation Details'!$A$2:$M$2344,4,FALSE)</f>
        <v>29-8-1974</v>
      </c>
      <c r="M627">
        <f>VLOOKUP(A627,'Hospitalisation Details'!$A$2:$M$2344,10,FALSE)</f>
        <v>15746.62</v>
      </c>
      <c r="N627" t="str">
        <f>VLOOKUP(A627,'Hospitalisation Details'!$A$2:$M$2344,11,FALSE)</f>
        <v>tier - 2</v>
      </c>
      <c r="O627" t="str">
        <f>VLOOKUP(A627,'Hospitalisation Details'!$A$2:$M$2344,12,FALSE)</f>
        <v>tier - 1</v>
      </c>
      <c r="P627" t="str">
        <f>VLOOKUP(A627,'Hospitalisation Details'!$A$2:$M$2344,13,FALSE)</f>
        <v>R1012</v>
      </c>
      <c r="Q627" s="11">
        <f>VLOOKUP(A627,'Hospitalisation Details'!$A$2:$M$2344,8,FALSE)</f>
        <v>48</v>
      </c>
    </row>
    <row r="628" spans="1:17" ht="15.75" x14ac:dyDescent="0.25">
      <c r="A628" s="1" t="s">
        <v>1743</v>
      </c>
      <c r="B628" t="str">
        <f>VLOOKUP(A628,'Customer Names'!$A$1:$B$2336,2,FALSE)</f>
        <v>Rivel</v>
      </c>
      <c r="C628" s="11">
        <f>VLOOKUP(A628,'Medical Examinations'!$A$1:$B$2336,2,FALSE)</f>
        <v>45.27</v>
      </c>
      <c r="D628" s="11">
        <f>VLOOKUP(A628,'Medical Examinations'!$A$1:$C$2336,3,FALSE)</f>
        <v>5.2</v>
      </c>
      <c r="E628" s="11" t="str">
        <f>VLOOKUP(A628,'Medical Examinations'!$A$1:$J$2336,4,FALSE)</f>
        <v>Yes</v>
      </c>
      <c r="F628" s="11" t="str">
        <f>VLOOKUP(A628,'Medical Examinations'!$A$1:$J$2336,5,FALSE)</f>
        <v>No</v>
      </c>
      <c r="G628" s="11" t="str">
        <f>VLOOKUP(A628,'Medical Examinations'!$A$1:$J$2336,6,FALSE)</f>
        <v>No</v>
      </c>
      <c r="H628" s="11">
        <f>VLOOKUP(A628,'Medical Examinations'!$A$1:$J$2336,7,FALSE)</f>
        <v>0</v>
      </c>
      <c r="I628" s="11" t="str">
        <f>VLOOKUP(A628,'Medical Examinations'!$A$1:$J$2336,8,FALSE)</f>
        <v>No</v>
      </c>
      <c r="J628" s="11" t="str">
        <f>VLOOKUP(A628,'Medical Examinations'!$A$1:$J$2336,9,FALSE)</f>
        <v>OBESITY</v>
      </c>
      <c r="K628" s="11" t="str">
        <f>VLOOKUP(A628,'Medical Examinations'!$A$1:$J$2336,10,FALSE)</f>
        <v>NORMAL</v>
      </c>
      <c r="L628" t="str">
        <f>VLOOKUP(A628,'Hospitalisation Details'!$A$2:$M$2344,4,FALSE)</f>
        <v>20-9-1976</v>
      </c>
      <c r="M628">
        <f>VLOOKUP(A628,'Hospitalisation Details'!$A$2:$M$2344,10,FALSE)</f>
        <v>15698.86</v>
      </c>
      <c r="N628" t="str">
        <f>VLOOKUP(A628,'Hospitalisation Details'!$A$2:$M$2344,11,FALSE)</f>
        <v>tier - 2</v>
      </c>
      <c r="O628" t="str">
        <f>VLOOKUP(A628,'Hospitalisation Details'!$A$2:$M$2344,12,FALSE)</f>
        <v>tier - 2</v>
      </c>
      <c r="P628" t="str">
        <f>VLOOKUP(A628,'Hospitalisation Details'!$A$2:$M$2344,13,FALSE)</f>
        <v>R1012</v>
      </c>
      <c r="Q628" s="11">
        <f>VLOOKUP(A628,'Hospitalisation Details'!$A$2:$M$2344,8,FALSE)</f>
        <v>46</v>
      </c>
    </row>
    <row r="629" spans="1:17" ht="15.75" x14ac:dyDescent="0.25">
      <c r="A629" s="1" t="s">
        <v>1742</v>
      </c>
      <c r="B629" t="str">
        <f>VLOOKUP(A629,'Customer Names'!$A$1:$B$2336,2,FALSE)</f>
        <v>Lawson</v>
      </c>
      <c r="C629" s="11">
        <f>VLOOKUP(A629,'Medical Examinations'!$A$1:$B$2336,2,FALSE)</f>
        <v>44.29</v>
      </c>
      <c r="D629" s="11">
        <f>VLOOKUP(A629,'Medical Examinations'!$A$1:$C$2336,3,FALSE)</f>
        <v>9.66</v>
      </c>
      <c r="E629" s="11" t="str">
        <f>VLOOKUP(A629,'Medical Examinations'!$A$1:$J$2336,4,FALSE)</f>
        <v>No</v>
      </c>
      <c r="F629" s="11" t="str">
        <f>VLOOKUP(A629,'Medical Examinations'!$A$1:$J$2336,5,FALSE)</f>
        <v>No</v>
      </c>
      <c r="G629" s="11" t="str">
        <f>VLOOKUP(A629,'Medical Examinations'!$A$1:$J$2336,6,FALSE)</f>
        <v>No</v>
      </c>
      <c r="H629" s="11">
        <f>VLOOKUP(A629,'Medical Examinations'!$A$1:$J$2336,7,FALSE)</f>
        <v>2</v>
      </c>
      <c r="I629" s="11" t="str">
        <f>VLOOKUP(A629,'Medical Examinations'!$A$1:$J$2336,8,FALSE)</f>
        <v>No</v>
      </c>
      <c r="J629" s="11" t="str">
        <f>VLOOKUP(A629,'Medical Examinations'!$A$1:$J$2336,9,FALSE)</f>
        <v>OBESITY</v>
      </c>
      <c r="K629" s="11" t="str">
        <f>VLOOKUP(A629,'Medical Examinations'!$A$1:$J$2336,10,FALSE)</f>
        <v>DIABETES</v>
      </c>
      <c r="L629" t="str">
        <f>VLOOKUP(A629,'Hospitalisation Details'!$A$2:$M$2344,4,FALSE)</f>
        <v>26-6-1973</v>
      </c>
      <c r="M629">
        <f>VLOOKUP(A629,'Hospitalisation Details'!$A$2:$M$2344,10,FALSE)</f>
        <v>15670.3</v>
      </c>
      <c r="N629" t="str">
        <f>VLOOKUP(A629,'Hospitalisation Details'!$A$2:$M$2344,11,FALSE)</f>
        <v>tier - 2</v>
      </c>
      <c r="O629" t="str">
        <f>VLOOKUP(A629,'Hospitalisation Details'!$A$2:$M$2344,12,FALSE)</f>
        <v>tier - 2</v>
      </c>
      <c r="P629" t="str">
        <f>VLOOKUP(A629,'Hospitalisation Details'!$A$2:$M$2344,13,FALSE)</f>
        <v>R1026</v>
      </c>
      <c r="Q629" s="11">
        <f>VLOOKUP(A629,'Hospitalisation Details'!$A$2:$M$2344,8,FALSE)</f>
        <v>49</v>
      </c>
    </row>
    <row r="630" spans="1:17" ht="15.75" x14ac:dyDescent="0.25">
      <c r="A630" s="1" t="s">
        <v>1741</v>
      </c>
      <c r="B630" t="str">
        <f>VLOOKUP(A630,'Customer Names'!$A$1:$B$2336,2,FALSE)</f>
        <v>Cale</v>
      </c>
      <c r="C630" s="11">
        <f>VLOOKUP(A630,'Medical Examinations'!$A$1:$B$2336,2,FALSE)</f>
        <v>54.59</v>
      </c>
      <c r="D630" s="11">
        <f>VLOOKUP(A630,'Medical Examinations'!$A$1:$C$2336,3,FALSE)</f>
        <v>4.22</v>
      </c>
      <c r="E630" s="11" t="str">
        <f>VLOOKUP(A630,'Medical Examinations'!$A$1:$J$2336,4,FALSE)</f>
        <v>Yes</v>
      </c>
      <c r="F630" s="11" t="str">
        <f>VLOOKUP(A630,'Medical Examinations'!$A$1:$J$2336,5,FALSE)</f>
        <v>No</v>
      </c>
      <c r="G630" s="11" t="str">
        <f>VLOOKUP(A630,'Medical Examinations'!$A$1:$J$2336,6,FALSE)</f>
        <v>No</v>
      </c>
      <c r="H630" s="11">
        <f>VLOOKUP(A630,'Medical Examinations'!$A$1:$J$2336,7,FALSE)</f>
        <v>1</v>
      </c>
      <c r="I630" s="11" t="str">
        <f>VLOOKUP(A630,'Medical Examinations'!$A$1:$J$2336,8,FALSE)</f>
        <v>No</v>
      </c>
      <c r="J630" s="11" t="str">
        <f>VLOOKUP(A630,'Medical Examinations'!$A$1:$J$2336,9,FALSE)</f>
        <v>OBESITY</v>
      </c>
      <c r="K630" s="11" t="str">
        <f>VLOOKUP(A630,'Medical Examinations'!$A$1:$J$2336,10,FALSE)</f>
        <v>NORMAL</v>
      </c>
      <c r="L630" t="str">
        <f>VLOOKUP(A630,'Hospitalisation Details'!$A$2:$M$2344,4,FALSE)</f>
        <v>22-12-1988</v>
      </c>
      <c r="M630">
        <f>VLOOKUP(A630,'Hospitalisation Details'!$A$2:$M$2344,10,FALSE)</f>
        <v>15646.28</v>
      </c>
      <c r="N630" t="str">
        <f>VLOOKUP(A630,'Hospitalisation Details'!$A$2:$M$2344,11,FALSE)</f>
        <v>tier - 2</v>
      </c>
      <c r="O630" t="str">
        <f>VLOOKUP(A630,'Hospitalisation Details'!$A$2:$M$2344,12,FALSE)</f>
        <v>tier - 2</v>
      </c>
      <c r="P630" t="str">
        <f>VLOOKUP(A630,'Hospitalisation Details'!$A$2:$M$2344,13,FALSE)</f>
        <v>R1011</v>
      </c>
      <c r="Q630" s="11">
        <f>VLOOKUP(A630,'Hospitalisation Details'!$A$2:$M$2344,8,FALSE)</f>
        <v>34</v>
      </c>
    </row>
    <row r="631" spans="1:17" ht="15.75" x14ac:dyDescent="0.25">
      <c r="A631" s="1" t="s">
        <v>1740</v>
      </c>
      <c r="B631" t="str">
        <f>VLOOKUP(A631,'Customer Names'!$A$1:$B$2336,2,FALSE)</f>
        <v>Phillips</v>
      </c>
      <c r="C631" s="11">
        <f>VLOOKUP(A631,'Medical Examinations'!$A$1:$B$2336,2,FALSE)</f>
        <v>32.965000000000003</v>
      </c>
      <c r="D631" s="11">
        <f>VLOOKUP(A631,'Medical Examinations'!$A$1:$C$2336,3,FALSE)</f>
        <v>11.78</v>
      </c>
      <c r="E631" s="11" t="str">
        <f>VLOOKUP(A631,'Medical Examinations'!$A$1:$J$2336,4,FALSE)</f>
        <v>No</v>
      </c>
      <c r="F631" s="11" t="str">
        <f>VLOOKUP(A631,'Medical Examinations'!$A$1:$J$2336,5,FALSE)</f>
        <v>No</v>
      </c>
      <c r="G631" s="11" t="str">
        <f>VLOOKUP(A631,'Medical Examinations'!$A$1:$J$2336,6,FALSE)</f>
        <v>No</v>
      </c>
      <c r="H631" s="11">
        <f>VLOOKUP(A631,'Medical Examinations'!$A$1:$J$2336,7,FALSE)</f>
        <v>0</v>
      </c>
      <c r="I631" s="11" t="str">
        <f>VLOOKUP(A631,'Medical Examinations'!$A$1:$J$2336,8,FALSE)</f>
        <v>No</v>
      </c>
      <c r="J631" s="11" t="str">
        <f>VLOOKUP(A631,'Medical Examinations'!$A$1:$J$2336,9,FALSE)</f>
        <v>OBESITY</v>
      </c>
      <c r="K631" s="11" t="str">
        <f>VLOOKUP(A631,'Medical Examinations'!$A$1:$J$2336,10,FALSE)</f>
        <v>DIABETES</v>
      </c>
      <c r="L631" t="str">
        <f>VLOOKUP(A631,'Hospitalisation Details'!$A$2:$M$2344,4,FALSE)</f>
        <v>6-6-1960</v>
      </c>
      <c r="M631">
        <f>VLOOKUP(A631,'Hospitalisation Details'!$A$2:$M$2344,10,FALSE)</f>
        <v>15612.19</v>
      </c>
      <c r="N631" t="str">
        <f>VLOOKUP(A631,'Hospitalisation Details'!$A$2:$M$2344,11,FALSE)</f>
        <v>tier - 2</v>
      </c>
      <c r="O631" t="str">
        <f>VLOOKUP(A631,'Hospitalisation Details'!$A$2:$M$2344,12,FALSE)</f>
        <v>tier - 2</v>
      </c>
      <c r="P631" t="str">
        <f>VLOOKUP(A631,'Hospitalisation Details'!$A$2:$M$2344,13,FALSE)</f>
        <v>R1012</v>
      </c>
      <c r="Q631" s="11">
        <f>VLOOKUP(A631,'Hospitalisation Details'!$A$2:$M$2344,8,FALSE)</f>
        <v>63</v>
      </c>
    </row>
    <row r="632" spans="1:17" ht="15.75" x14ac:dyDescent="0.25">
      <c r="A632" s="1" t="s">
        <v>1739</v>
      </c>
      <c r="B632" t="str">
        <f>VLOOKUP(A632,'Customer Names'!$A$1:$B$2336,2,FALSE)</f>
        <v>Stewart</v>
      </c>
      <c r="C632" s="11">
        <f>VLOOKUP(A632,'Medical Examinations'!$A$1:$B$2336,2,FALSE)</f>
        <v>38.049999999999997</v>
      </c>
      <c r="D632" s="11">
        <f>VLOOKUP(A632,'Medical Examinations'!$A$1:$C$2336,3,FALSE)</f>
        <v>9.6199999999999992</v>
      </c>
      <c r="E632" s="11" t="str">
        <f>VLOOKUP(A632,'Medical Examinations'!$A$1:$J$2336,4,FALSE)</f>
        <v>No</v>
      </c>
      <c r="F632" s="11" t="str">
        <f>VLOOKUP(A632,'Medical Examinations'!$A$1:$J$2336,5,FALSE)</f>
        <v>No</v>
      </c>
      <c r="G632" s="11" t="str">
        <f>VLOOKUP(A632,'Medical Examinations'!$A$1:$J$2336,6,FALSE)</f>
        <v>No</v>
      </c>
      <c r="H632" s="11">
        <f>VLOOKUP(A632,'Medical Examinations'!$A$1:$J$2336,7,FALSE)</f>
        <v>0</v>
      </c>
      <c r="I632" s="11" t="str">
        <f>VLOOKUP(A632,'Medical Examinations'!$A$1:$J$2336,8,FALSE)</f>
        <v>No</v>
      </c>
      <c r="J632" s="11" t="str">
        <f>VLOOKUP(A632,'Medical Examinations'!$A$1:$J$2336,9,FALSE)</f>
        <v>OBESITY</v>
      </c>
      <c r="K632" s="11" t="str">
        <f>VLOOKUP(A632,'Medical Examinations'!$A$1:$J$2336,10,FALSE)</f>
        <v>DIABETES</v>
      </c>
      <c r="L632" t="str">
        <f>VLOOKUP(A632,'Hospitalisation Details'!$A$2:$M$2344,4,FALSE)</f>
        <v>28-10-1965</v>
      </c>
      <c r="M632">
        <f>VLOOKUP(A632,'Hospitalisation Details'!$A$2:$M$2344,10,FALSE)</f>
        <v>15608.58</v>
      </c>
      <c r="N632" t="str">
        <f>VLOOKUP(A632,'Hospitalisation Details'!$A$2:$M$2344,11,FALSE)</f>
        <v>tier - 2</v>
      </c>
      <c r="O632" t="str">
        <f>VLOOKUP(A632,'Hospitalisation Details'!$A$2:$M$2344,12,FALSE)</f>
        <v>tier - 2</v>
      </c>
      <c r="P632" t="str">
        <f>VLOOKUP(A632,'Hospitalisation Details'!$A$2:$M$2344,13,FALSE)</f>
        <v>R1026</v>
      </c>
      <c r="Q632" s="11">
        <f>VLOOKUP(A632,'Hospitalisation Details'!$A$2:$M$2344,8,FALSE)</f>
        <v>57</v>
      </c>
    </row>
    <row r="633" spans="1:17" ht="15.75" x14ac:dyDescent="0.25">
      <c r="A633" s="1" t="s">
        <v>1738</v>
      </c>
      <c r="B633" t="str">
        <f>VLOOKUP(A633,'Customer Names'!$A$1:$B$2336,2,FALSE)</f>
        <v>Drotz</v>
      </c>
      <c r="C633" s="11">
        <f>VLOOKUP(A633,'Medical Examinations'!$A$1:$B$2336,2,FALSE)</f>
        <v>46.14</v>
      </c>
      <c r="D633" s="11">
        <f>VLOOKUP(A633,'Medical Examinations'!$A$1:$C$2336,3,FALSE)</f>
        <v>10.78</v>
      </c>
      <c r="E633" s="11" t="str">
        <f>VLOOKUP(A633,'Medical Examinations'!$A$1:$J$2336,4,FALSE)</f>
        <v>No</v>
      </c>
      <c r="F633" s="11" t="str">
        <f>VLOOKUP(A633,'Medical Examinations'!$A$1:$J$2336,5,FALSE)</f>
        <v>No</v>
      </c>
      <c r="G633" s="11" t="str">
        <f>VLOOKUP(A633,'Medical Examinations'!$A$1:$J$2336,6,FALSE)</f>
        <v>No</v>
      </c>
      <c r="H633" s="11">
        <f>VLOOKUP(A633,'Medical Examinations'!$A$1:$J$2336,7,FALSE)</f>
        <v>0</v>
      </c>
      <c r="I633" s="11" t="str">
        <f>VLOOKUP(A633,'Medical Examinations'!$A$1:$J$2336,8,FALSE)</f>
        <v>No</v>
      </c>
      <c r="J633" s="11" t="str">
        <f>VLOOKUP(A633,'Medical Examinations'!$A$1:$J$2336,9,FALSE)</f>
        <v>OBESITY</v>
      </c>
      <c r="K633" s="11" t="str">
        <f>VLOOKUP(A633,'Medical Examinations'!$A$1:$J$2336,10,FALSE)</f>
        <v>DIABETES</v>
      </c>
      <c r="L633" t="str">
        <f>VLOOKUP(A633,'Hospitalisation Details'!$A$2:$M$2344,4,FALSE)</f>
        <v>30-7-1974</v>
      </c>
      <c r="M633">
        <f>VLOOKUP(A633,'Hospitalisation Details'!$A$2:$M$2344,10,FALSE)</f>
        <v>15556.67</v>
      </c>
      <c r="N633" t="str">
        <f>VLOOKUP(A633,'Hospitalisation Details'!$A$2:$M$2344,11,FALSE)</f>
        <v>tier - 2</v>
      </c>
      <c r="O633" t="str">
        <f>VLOOKUP(A633,'Hospitalisation Details'!$A$2:$M$2344,12,FALSE)</f>
        <v>tier - 2</v>
      </c>
      <c r="P633" t="str">
        <f>VLOOKUP(A633,'Hospitalisation Details'!$A$2:$M$2344,13,FALSE)</f>
        <v>R1012</v>
      </c>
      <c r="Q633" s="11">
        <f>VLOOKUP(A633,'Hospitalisation Details'!$A$2:$M$2344,8,FALSE)</f>
        <v>48</v>
      </c>
    </row>
    <row r="634" spans="1:17" ht="15.75" x14ac:dyDescent="0.25">
      <c r="A634" s="1" t="s">
        <v>1737</v>
      </c>
      <c r="B634" t="str">
        <f>VLOOKUP(A634,'Customer Names'!$A$1:$B$2336,2,FALSE)</f>
        <v>Mutai</v>
      </c>
      <c r="C634" s="11">
        <f>VLOOKUP(A634,'Medical Examinations'!$A$1:$B$2336,2,FALSE)</f>
        <v>41.325000000000003</v>
      </c>
      <c r="D634" s="11">
        <f>VLOOKUP(A634,'Medical Examinations'!$A$1:$C$2336,3,FALSE)</f>
        <v>5.1100000000000003</v>
      </c>
      <c r="E634" s="11" t="str">
        <f>VLOOKUP(A634,'Medical Examinations'!$A$1:$J$2336,4,FALSE)</f>
        <v>Yes</v>
      </c>
      <c r="F634" s="11" t="str">
        <f>VLOOKUP(A634,'Medical Examinations'!$A$1:$J$2336,5,FALSE)</f>
        <v>No</v>
      </c>
      <c r="G634" s="11" t="str">
        <f>VLOOKUP(A634,'Medical Examinations'!$A$1:$J$2336,6,FALSE)</f>
        <v>No</v>
      </c>
      <c r="H634" s="11">
        <f>VLOOKUP(A634,'Medical Examinations'!$A$1:$J$2336,7,FALSE)</f>
        <v>2</v>
      </c>
      <c r="I634" s="11" t="str">
        <f>VLOOKUP(A634,'Medical Examinations'!$A$1:$J$2336,8,FALSE)</f>
        <v>No</v>
      </c>
      <c r="J634" s="11" t="str">
        <f>VLOOKUP(A634,'Medical Examinations'!$A$1:$J$2336,9,FALSE)</f>
        <v>OBESITY</v>
      </c>
      <c r="K634" s="11" t="str">
        <f>VLOOKUP(A634,'Medical Examinations'!$A$1:$J$2336,10,FALSE)</f>
        <v>NORMAL</v>
      </c>
      <c r="L634" t="str">
        <f>VLOOKUP(A634,'Hospitalisation Details'!$A$2:$M$2344,4,FALSE)</f>
        <v>2-10-1959</v>
      </c>
      <c r="M634">
        <f>VLOOKUP(A634,'Hospitalisation Details'!$A$2:$M$2344,10,FALSE)</f>
        <v>15555.19</v>
      </c>
      <c r="N634" t="str">
        <f>VLOOKUP(A634,'Hospitalisation Details'!$A$2:$M$2344,11,FALSE)</f>
        <v>tier - 2</v>
      </c>
      <c r="O634" t="str">
        <f>VLOOKUP(A634,'Hospitalisation Details'!$A$2:$M$2344,12,FALSE)</f>
        <v>tier - 3</v>
      </c>
      <c r="P634" t="str">
        <f>VLOOKUP(A634,'Hospitalisation Details'!$A$2:$M$2344,13,FALSE)</f>
        <v>R1012</v>
      </c>
      <c r="Q634" s="11">
        <f>VLOOKUP(A634,'Hospitalisation Details'!$A$2:$M$2344,8,FALSE)</f>
        <v>63</v>
      </c>
    </row>
    <row r="635" spans="1:17" ht="15.75" x14ac:dyDescent="0.25">
      <c r="A635" s="1" t="s">
        <v>1736</v>
      </c>
      <c r="B635" t="str">
        <f>VLOOKUP(A635,'Customer Names'!$A$1:$B$2336,2,FALSE)</f>
        <v>Lovlien</v>
      </c>
      <c r="C635" s="11">
        <f>VLOOKUP(A635,'Medical Examinations'!$A$1:$B$2336,2,FALSE)</f>
        <v>44.64</v>
      </c>
      <c r="D635" s="11">
        <f>VLOOKUP(A635,'Medical Examinations'!$A$1:$C$2336,3,FALSE)</f>
        <v>7.18</v>
      </c>
      <c r="E635" s="11" t="str">
        <f>VLOOKUP(A635,'Medical Examinations'!$A$1:$J$2336,4,FALSE)</f>
        <v>No</v>
      </c>
      <c r="F635" s="11" t="str">
        <f>VLOOKUP(A635,'Medical Examinations'!$A$1:$J$2336,5,FALSE)</f>
        <v>No</v>
      </c>
      <c r="G635" s="11" t="str">
        <f>VLOOKUP(A635,'Medical Examinations'!$A$1:$J$2336,6,FALSE)</f>
        <v>No</v>
      </c>
      <c r="H635" s="11">
        <f>VLOOKUP(A635,'Medical Examinations'!$A$1:$J$2336,7,FALSE)</f>
        <v>0</v>
      </c>
      <c r="I635" s="11" t="str">
        <f>VLOOKUP(A635,'Medical Examinations'!$A$1:$J$2336,8,FALSE)</f>
        <v>No</v>
      </c>
      <c r="J635" s="11" t="str">
        <f>VLOOKUP(A635,'Medical Examinations'!$A$1:$J$2336,9,FALSE)</f>
        <v>OBESITY</v>
      </c>
      <c r="K635" s="11" t="str">
        <f>VLOOKUP(A635,'Medical Examinations'!$A$1:$J$2336,10,FALSE)</f>
        <v>DIABETES</v>
      </c>
      <c r="L635" t="str">
        <f>VLOOKUP(A635,'Hospitalisation Details'!$A$2:$M$2344,4,FALSE)</f>
        <v>28-6-1974</v>
      </c>
      <c r="M635">
        <f>VLOOKUP(A635,'Hospitalisation Details'!$A$2:$M$2344,10,FALSE)</f>
        <v>15532.16</v>
      </c>
      <c r="N635" t="str">
        <f>VLOOKUP(A635,'Hospitalisation Details'!$A$2:$M$2344,11,FALSE)</f>
        <v>tier - 2</v>
      </c>
      <c r="O635" t="str">
        <f>VLOOKUP(A635,'Hospitalisation Details'!$A$2:$M$2344,12,FALSE)</f>
        <v>tier - 2</v>
      </c>
      <c r="P635" t="str">
        <f>VLOOKUP(A635,'Hospitalisation Details'!$A$2:$M$2344,13,FALSE)</f>
        <v>R1026</v>
      </c>
      <c r="Q635" s="11">
        <f>VLOOKUP(A635,'Hospitalisation Details'!$A$2:$M$2344,8,FALSE)</f>
        <v>48</v>
      </c>
    </row>
    <row r="636" spans="1:17" ht="15.75" x14ac:dyDescent="0.25">
      <c r="A636" s="1" t="s">
        <v>1735</v>
      </c>
      <c r="B636" t="str">
        <f>VLOOKUP(A636,'Customer Names'!$A$1:$B$2336,2,FALSE)</f>
        <v>Bruns</v>
      </c>
      <c r="C636" s="11">
        <f>VLOOKUP(A636,'Medical Examinations'!$A$1:$B$2336,2,FALSE)</f>
        <v>25.175000000000001</v>
      </c>
      <c r="D636" s="11">
        <f>VLOOKUP(A636,'Medical Examinations'!$A$1:$C$2336,3,FALSE)</f>
        <v>4.96</v>
      </c>
      <c r="E636" s="11" t="str">
        <f>VLOOKUP(A636,'Medical Examinations'!$A$1:$J$2336,4,FALSE)</f>
        <v>No</v>
      </c>
      <c r="F636" s="11" t="str">
        <f>VLOOKUP(A636,'Medical Examinations'!$A$1:$J$2336,5,FALSE)</f>
        <v>Yes</v>
      </c>
      <c r="G636" s="11" t="str">
        <f>VLOOKUP(A636,'Medical Examinations'!$A$1:$J$2336,6,FALSE)</f>
        <v>No</v>
      </c>
      <c r="H636" s="11">
        <f>VLOOKUP(A636,'Medical Examinations'!$A$1:$J$2336,7,FALSE)</f>
        <v>1</v>
      </c>
      <c r="I636" s="11" t="str">
        <f>VLOOKUP(A636,'Medical Examinations'!$A$1:$J$2336,8,FALSE)</f>
        <v>UNKNOWN</v>
      </c>
      <c r="J636" s="11" t="str">
        <f>VLOOKUP(A636,'Medical Examinations'!$A$1:$J$2336,9,FALSE)</f>
        <v>OVERWEIGHT</v>
      </c>
      <c r="K636" s="11" t="str">
        <f>VLOOKUP(A636,'Medical Examinations'!$A$1:$J$2336,10,FALSE)</f>
        <v>NORMAL</v>
      </c>
      <c r="L636" t="str">
        <f>VLOOKUP(A636,'Hospitalisation Details'!$A$2:$M$2344,4,FALSE)</f>
        <v>17-7-2004</v>
      </c>
      <c r="M636">
        <f>VLOOKUP(A636,'Hospitalisation Details'!$A$2:$M$2344,10,FALSE)</f>
        <v>15518.18</v>
      </c>
      <c r="N636" t="str">
        <f>VLOOKUP(A636,'Hospitalisation Details'!$A$2:$M$2344,11,FALSE)</f>
        <v>tier - 2</v>
      </c>
      <c r="O636" t="str">
        <f>VLOOKUP(A636,'Hospitalisation Details'!$A$2:$M$2344,12,FALSE)</f>
        <v>tier - 3</v>
      </c>
      <c r="P636" t="str">
        <f>VLOOKUP(A636,'Hospitalisation Details'!$A$2:$M$2344,13,FALSE)</f>
        <v>R1015</v>
      </c>
      <c r="Q636" s="11">
        <f>VLOOKUP(A636,'Hospitalisation Details'!$A$2:$M$2344,8,FALSE)</f>
        <v>18</v>
      </c>
    </row>
    <row r="637" spans="1:17" ht="15.75" x14ac:dyDescent="0.25">
      <c r="A637" s="1" t="s">
        <v>1734</v>
      </c>
      <c r="B637" t="str">
        <f>VLOOKUP(A637,'Customer Names'!$A$1:$B$2336,2,FALSE)</f>
        <v>Stoney</v>
      </c>
      <c r="C637" s="11">
        <f>VLOOKUP(A637,'Medical Examinations'!$A$1:$B$2336,2,FALSE)</f>
        <v>43.11</v>
      </c>
      <c r="D637" s="11">
        <f>VLOOKUP(A637,'Medical Examinations'!$A$1:$C$2336,3,FALSE)</f>
        <v>4.67</v>
      </c>
      <c r="E637" s="11" t="str">
        <f>VLOOKUP(A637,'Medical Examinations'!$A$1:$J$2336,4,FALSE)</f>
        <v>Yes</v>
      </c>
      <c r="F637" s="11" t="str">
        <f>VLOOKUP(A637,'Medical Examinations'!$A$1:$J$2336,5,FALSE)</f>
        <v>No</v>
      </c>
      <c r="G637" s="11" t="str">
        <f>VLOOKUP(A637,'Medical Examinations'!$A$1:$J$2336,6,FALSE)</f>
        <v>No</v>
      </c>
      <c r="H637" s="11">
        <f>VLOOKUP(A637,'Medical Examinations'!$A$1:$J$2336,7,FALSE)</f>
        <v>0</v>
      </c>
      <c r="I637" s="11" t="str">
        <f>VLOOKUP(A637,'Medical Examinations'!$A$1:$J$2336,8,FALSE)</f>
        <v>No</v>
      </c>
      <c r="J637" s="11" t="str">
        <f>VLOOKUP(A637,'Medical Examinations'!$A$1:$J$2336,9,FALSE)</f>
        <v>OBESITY</v>
      </c>
      <c r="K637" s="11" t="str">
        <f>VLOOKUP(A637,'Medical Examinations'!$A$1:$J$2336,10,FALSE)</f>
        <v>NORMAL</v>
      </c>
      <c r="L637" t="str">
        <f>VLOOKUP(A637,'Hospitalisation Details'!$A$2:$M$2344,4,FALSE)</f>
        <v>20-7-1976</v>
      </c>
      <c r="M637">
        <f>VLOOKUP(A637,'Hospitalisation Details'!$A$2:$M$2344,10,FALSE)</f>
        <v>15450.48</v>
      </c>
      <c r="N637" t="str">
        <f>VLOOKUP(A637,'Hospitalisation Details'!$A$2:$M$2344,11,FALSE)</f>
        <v>tier - 2</v>
      </c>
      <c r="O637" t="str">
        <f>VLOOKUP(A637,'Hospitalisation Details'!$A$2:$M$2344,12,FALSE)</f>
        <v>tier - 1</v>
      </c>
      <c r="P637" t="str">
        <f>VLOOKUP(A637,'Hospitalisation Details'!$A$2:$M$2344,13,FALSE)</f>
        <v>R1026</v>
      </c>
      <c r="Q637" s="11">
        <f>VLOOKUP(A637,'Hospitalisation Details'!$A$2:$M$2344,8,FALSE)</f>
        <v>46</v>
      </c>
    </row>
    <row r="638" spans="1:17" ht="15.75" x14ac:dyDescent="0.25">
      <c r="A638" s="1" t="s">
        <v>1733</v>
      </c>
      <c r="B638" t="str">
        <f>VLOOKUP(A638,'Customer Names'!$A$1:$B$2336,2,FALSE)</f>
        <v>Markert</v>
      </c>
      <c r="C638" s="11">
        <f>VLOOKUP(A638,'Medical Examinations'!$A$1:$B$2336,2,FALSE)</f>
        <v>53.32</v>
      </c>
      <c r="D638" s="11">
        <f>VLOOKUP(A638,'Medical Examinations'!$A$1:$C$2336,3,FALSE)</f>
        <v>5.0599999999999996</v>
      </c>
      <c r="E638" s="11" t="str">
        <f>VLOOKUP(A638,'Medical Examinations'!$A$1:$J$2336,4,FALSE)</f>
        <v>No</v>
      </c>
      <c r="F638" s="11" t="str">
        <f>VLOOKUP(A638,'Medical Examinations'!$A$1:$J$2336,5,FALSE)</f>
        <v>No</v>
      </c>
      <c r="G638" s="11" t="str">
        <f>VLOOKUP(A638,'Medical Examinations'!$A$1:$J$2336,6,FALSE)</f>
        <v>No</v>
      </c>
      <c r="H638" s="11">
        <f>VLOOKUP(A638,'Medical Examinations'!$A$1:$J$2336,7,FALSE)</f>
        <v>0</v>
      </c>
      <c r="I638" s="11" t="str">
        <f>VLOOKUP(A638,'Medical Examinations'!$A$1:$J$2336,8,FALSE)</f>
        <v>No</v>
      </c>
      <c r="J638" s="11" t="str">
        <f>VLOOKUP(A638,'Medical Examinations'!$A$1:$J$2336,9,FALSE)</f>
        <v>OBESITY</v>
      </c>
      <c r="K638" s="11" t="str">
        <f>VLOOKUP(A638,'Medical Examinations'!$A$1:$J$2336,10,FALSE)</f>
        <v>NORMAL</v>
      </c>
      <c r="L638" t="str">
        <f>VLOOKUP(A638,'Hospitalisation Details'!$A$2:$M$2344,4,FALSE)</f>
        <v>25-10-1990</v>
      </c>
      <c r="M638">
        <f>VLOOKUP(A638,'Hospitalisation Details'!$A$2:$M$2344,10,FALSE)</f>
        <v>15440.2</v>
      </c>
      <c r="N638" t="str">
        <f>VLOOKUP(A638,'Hospitalisation Details'!$A$2:$M$2344,11,FALSE)</f>
        <v>tier - 2</v>
      </c>
      <c r="O638" t="str">
        <f>VLOOKUP(A638,'Hospitalisation Details'!$A$2:$M$2344,12,FALSE)</f>
        <v>tier - 1</v>
      </c>
      <c r="P638" t="str">
        <f>VLOOKUP(A638,'Hospitalisation Details'!$A$2:$M$2344,13,FALSE)</f>
        <v>R1012</v>
      </c>
      <c r="Q638" s="11">
        <f>VLOOKUP(A638,'Hospitalisation Details'!$A$2:$M$2344,8,FALSE)</f>
        <v>32</v>
      </c>
    </row>
    <row r="639" spans="1:17" ht="15.75" x14ac:dyDescent="0.25">
      <c r="A639" s="1" t="s">
        <v>1732</v>
      </c>
      <c r="B639" t="str">
        <f>VLOOKUP(A639,'Customer Names'!$A$1:$B$2336,2,FALSE)</f>
        <v>McLucas</v>
      </c>
      <c r="C639" s="11">
        <f>VLOOKUP(A639,'Medical Examinations'!$A$1:$B$2336,2,FALSE)</f>
        <v>38.04</v>
      </c>
      <c r="D639" s="11">
        <f>VLOOKUP(A639,'Medical Examinations'!$A$1:$C$2336,3,FALSE)</f>
        <v>5.0199999999999996</v>
      </c>
      <c r="E639" s="11" t="str">
        <f>VLOOKUP(A639,'Medical Examinations'!$A$1:$J$2336,4,FALSE)</f>
        <v>Yes</v>
      </c>
      <c r="F639" s="11" t="str">
        <f>VLOOKUP(A639,'Medical Examinations'!$A$1:$J$2336,5,FALSE)</f>
        <v>No</v>
      </c>
      <c r="G639" s="11" t="str">
        <f>VLOOKUP(A639,'Medical Examinations'!$A$1:$J$2336,6,FALSE)</f>
        <v>No</v>
      </c>
      <c r="H639" s="11">
        <f>VLOOKUP(A639,'Medical Examinations'!$A$1:$J$2336,7,FALSE)</f>
        <v>1</v>
      </c>
      <c r="I639" s="11" t="str">
        <f>VLOOKUP(A639,'Medical Examinations'!$A$1:$J$2336,8,FALSE)</f>
        <v>No</v>
      </c>
      <c r="J639" s="11" t="str">
        <f>VLOOKUP(A639,'Medical Examinations'!$A$1:$J$2336,9,FALSE)</f>
        <v>OBESITY</v>
      </c>
      <c r="K639" s="11" t="str">
        <f>VLOOKUP(A639,'Medical Examinations'!$A$1:$J$2336,10,FALSE)</f>
        <v>NORMAL</v>
      </c>
      <c r="L639" t="str">
        <f>VLOOKUP(A639,'Hospitalisation Details'!$A$2:$M$2344,4,FALSE)</f>
        <v>4-9-1964</v>
      </c>
      <c r="M639">
        <f>VLOOKUP(A639,'Hospitalisation Details'!$A$2:$M$2344,10,FALSE)</f>
        <v>15377.77</v>
      </c>
      <c r="N639" t="str">
        <f>VLOOKUP(A639,'Hospitalisation Details'!$A$2:$M$2344,11,FALSE)</f>
        <v>tier - 2</v>
      </c>
      <c r="O639" t="str">
        <f>VLOOKUP(A639,'Hospitalisation Details'!$A$2:$M$2344,12,FALSE)</f>
        <v>tier - 2</v>
      </c>
      <c r="P639" t="str">
        <f>VLOOKUP(A639,'Hospitalisation Details'!$A$2:$M$2344,13,FALSE)</f>
        <v>R1012</v>
      </c>
      <c r="Q639" s="11">
        <f>VLOOKUP(A639,'Hospitalisation Details'!$A$2:$M$2344,8,FALSE)</f>
        <v>58</v>
      </c>
    </row>
    <row r="640" spans="1:17" ht="15.75" x14ac:dyDescent="0.25">
      <c r="A640" s="1" t="s">
        <v>1731</v>
      </c>
      <c r="B640" t="str">
        <f>VLOOKUP(A640,'Customer Names'!$A$1:$B$2336,2,FALSE)</f>
        <v>Erwin</v>
      </c>
      <c r="C640" s="11">
        <f>VLOOKUP(A640,'Medical Examinations'!$A$1:$B$2336,2,FALSE)</f>
        <v>37.9</v>
      </c>
      <c r="D640" s="11">
        <f>VLOOKUP(A640,'Medical Examinations'!$A$1:$C$2336,3,FALSE)</f>
        <v>7.76</v>
      </c>
      <c r="E640" s="11" t="str">
        <f>VLOOKUP(A640,'Medical Examinations'!$A$1:$J$2336,4,FALSE)</f>
        <v>No</v>
      </c>
      <c r="F640" s="11" t="str">
        <f>VLOOKUP(A640,'Medical Examinations'!$A$1:$J$2336,5,FALSE)</f>
        <v>No</v>
      </c>
      <c r="G640" s="11" t="str">
        <f>VLOOKUP(A640,'Medical Examinations'!$A$1:$J$2336,6,FALSE)</f>
        <v>No</v>
      </c>
      <c r="H640" s="11">
        <f>VLOOKUP(A640,'Medical Examinations'!$A$1:$J$2336,7,FALSE)</f>
        <v>0</v>
      </c>
      <c r="I640" s="11" t="str">
        <f>VLOOKUP(A640,'Medical Examinations'!$A$1:$J$2336,8,FALSE)</f>
        <v>No</v>
      </c>
      <c r="J640" s="11" t="str">
        <f>VLOOKUP(A640,'Medical Examinations'!$A$1:$J$2336,9,FALSE)</f>
        <v>OBESITY</v>
      </c>
      <c r="K640" s="11" t="str">
        <f>VLOOKUP(A640,'Medical Examinations'!$A$1:$J$2336,10,FALSE)</f>
        <v>DIABETES</v>
      </c>
      <c r="L640" t="str">
        <f>VLOOKUP(A640,'Hospitalisation Details'!$A$2:$M$2344,4,FALSE)</f>
        <v>6-9-1962</v>
      </c>
      <c r="M640">
        <f>VLOOKUP(A640,'Hospitalisation Details'!$A$2:$M$2344,10,FALSE)</f>
        <v>15368.22</v>
      </c>
      <c r="N640" t="str">
        <f>VLOOKUP(A640,'Hospitalisation Details'!$A$2:$M$2344,11,FALSE)</f>
        <v>tier - 2</v>
      </c>
      <c r="O640" t="str">
        <f>VLOOKUP(A640,'Hospitalisation Details'!$A$2:$M$2344,12,FALSE)</f>
        <v>tier - 2</v>
      </c>
      <c r="P640" t="str">
        <f>VLOOKUP(A640,'Hospitalisation Details'!$A$2:$M$2344,13,FALSE)</f>
        <v>R1011</v>
      </c>
      <c r="Q640" s="11">
        <f>VLOOKUP(A640,'Hospitalisation Details'!$A$2:$M$2344,8,FALSE)</f>
        <v>60</v>
      </c>
    </row>
    <row r="641" spans="1:17" ht="15.75" x14ac:dyDescent="0.25">
      <c r="A641" s="1" t="s">
        <v>1730</v>
      </c>
      <c r="B641" t="str">
        <f>VLOOKUP(A641,'Customer Names'!$A$1:$B$2336,2,FALSE)</f>
        <v>Osborne</v>
      </c>
      <c r="C641" s="11">
        <f>VLOOKUP(A641,'Medical Examinations'!$A$1:$B$2336,2,FALSE)</f>
        <v>39.6</v>
      </c>
      <c r="D641" s="11">
        <f>VLOOKUP(A641,'Medical Examinations'!$A$1:$C$2336,3,FALSE)</f>
        <v>9.32</v>
      </c>
      <c r="E641" s="11" t="str">
        <f>VLOOKUP(A641,'Medical Examinations'!$A$1:$J$2336,4,FALSE)</f>
        <v>No</v>
      </c>
      <c r="F641" s="11" t="str">
        <f>VLOOKUP(A641,'Medical Examinations'!$A$1:$J$2336,5,FALSE)</f>
        <v>No</v>
      </c>
      <c r="G641" s="11" t="str">
        <f>VLOOKUP(A641,'Medical Examinations'!$A$1:$J$2336,6,FALSE)</f>
        <v>No</v>
      </c>
      <c r="H641" s="11">
        <f>VLOOKUP(A641,'Medical Examinations'!$A$1:$J$2336,7,FALSE)</f>
        <v>0</v>
      </c>
      <c r="I641" s="11" t="str">
        <f>VLOOKUP(A641,'Medical Examinations'!$A$1:$J$2336,8,FALSE)</f>
        <v>No</v>
      </c>
      <c r="J641" s="11" t="str">
        <f>VLOOKUP(A641,'Medical Examinations'!$A$1:$J$2336,9,FALSE)</f>
        <v>OBESITY</v>
      </c>
      <c r="K641" s="11" t="str">
        <f>VLOOKUP(A641,'Medical Examinations'!$A$1:$J$2336,10,FALSE)</f>
        <v>DIABETES</v>
      </c>
      <c r="L641" t="str">
        <f>VLOOKUP(A641,'Hospitalisation Details'!$A$2:$M$2344,4,FALSE)</f>
        <v>18-7-1968</v>
      </c>
      <c r="M641">
        <f>VLOOKUP(A641,'Hospitalisation Details'!$A$2:$M$2344,10,FALSE)</f>
        <v>15363.77</v>
      </c>
      <c r="N641" t="str">
        <f>VLOOKUP(A641,'Hospitalisation Details'!$A$2:$M$2344,11,FALSE)</f>
        <v>tier - 2</v>
      </c>
      <c r="O641" t="str">
        <f>VLOOKUP(A641,'Hospitalisation Details'!$A$2:$M$2344,12,FALSE)</f>
        <v>tier - 1</v>
      </c>
      <c r="P641" t="str">
        <f>VLOOKUP(A641,'Hospitalisation Details'!$A$2:$M$2344,13,FALSE)</f>
        <v>R1026</v>
      </c>
      <c r="Q641" s="11">
        <f>VLOOKUP(A641,'Hospitalisation Details'!$A$2:$M$2344,8,FALSE)</f>
        <v>54</v>
      </c>
    </row>
    <row r="642" spans="1:17" ht="15.75" x14ac:dyDescent="0.25">
      <c r="A642" s="1" t="s">
        <v>1729</v>
      </c>
      <c r="B642" t="str">
        <f>VLOOKUP(A642,'Customer Names'!$A$1:$B$2336,2,FALSE)</f>
        <v>Otsuka</v>
      </c>
      <c r="C642" s="11">
        <f>VLOOKUP(A642,'Medical Examinations'!$A$1:$B$2336,2,FALSE)</f>
        <v>50.92</v>
      </c>
      <c r="D642" s="11">
        <f>VLOOKUP(A642,'Medical Examinations'!$A$1:$C$2336,3,FALSE)</f>
        <v>5.31</v>
      </c>
      <c r="E642" s="11" t="str">
        <f>VLOOKUP(A642,'Medical Examinations'!$A$1:$J$2336,4,FALSE)</f>
        <v>Yes</v>
      </c>
      <c r="F642" s="11" t="str">
        <f>VLOOKUP(A642,'Medical Examinations'!$A$1:$J$2336,5,FALSE)</f>
        <v>No</v>
      </c>
      <c r="G642" s="11" t="str">
        <f>VLOOKUP(A642,'Medical Examinations'!$A$1:$J$2336,6,FALSE)</f>
        <v>No</v>
      </c>
      <c r="H642" s="11">
        <f>VLOOKUP(A642,'Medical Examinations'!$A$1:$J$2336,7,FALSE)</f>
        <v>1</v>
      </c>
      <c r="I642" s="11" t="str">
        <f>VLOOKUP(A642,'Medical Examinations'!$A$1:$J$2336,8,FALSE)</f>
        <v>No</v>
      </c>
      <c r="J642" s="11" t="str">
        <f>VLOOKUP(A642,'Medical Examinations'!$A$1:$J$2336,9,FALSE)</f>
        <v>OBESITY</v>
      </c>
      <c r="K642" s="11" t="str">
        <f>VLOOKUP(A642,'Medical Examinations'!$A$1:$J$2336,10,FALSE)</f>
        <v>NORMAL</v>
      </c>
      <c r="L642" t="str">
        <f>VLOOKUP(A642,'Hospitalisation Details'!$A$2:$M$2344,4,FALSE)</f>
        <v>17-12-1988</v>
      </c>
      <c r="M642">
        <f>VLOOKUP(A642,'Hospitalisation Details'!$A$2:$M$2344,10,FALSE)</f>
        <v>15361.5</v>
      </c>
      <c r="N642" t="str">
        <f>VLOOKUP(A642,'Hospitalisation Details'!$A$2:$M$2344,11,FALSE)</f>
        <v>tier - 2</v>
      </c>
      <c r="O642" t="str">
        <f>VLOOKUP(A642,'Hospitalisation Details'!$A$2:$M$2344,12,FALSE)</f>
        <v>tier - 3</v>
      </c>
      <c r="P642" t="str">
        <f>VLOOKUP(A642,'Hospitalisation Details'!$A$2:$M$2344,13,FALSE)</f>
        <v>R1023</v>
      </c>
      <c r="Q642" s="11">
        <f>VLOOKUP(A642,'Hospitalisation Details'!$A$2:$M$2344,8,FALSE)</f>
        <v>34</v>
      </c>
    </row>
    <row r="643" spans="1:17" ht="15.75" x14ac:dyDescent="0.25">
      <c r="A643" s="1" t="s">
        <v>1728</v>
      </c>
      <c r="B643" t="str">
        <f>VLOOKUP(A643,'Customer Names'!$A$1:$B$2336,2,FALSE)</f>
        <v>Smith</v>
      </c>
      <c r="C643" s="11">
        <f>VLOOKUP(A643,'Medical Examinations'!$A$1:$B$2336,2,FALSE)</f>
        <v>21.85</v>
      </c>
      <c r="D643" s="11">
        <f>VLOOKUP(A643,'Medical Examinations'!$A$1:$C$2336,3,FALSE)</f>
        <v>5.56</v>
      </c>
      <c r="E643" s="11" t="str">
        <f>VLOOKUP(A643,'Medical Examinations'!$A$1:$J$2336,4,FALSE)</f>
        <v>Yes</v>
      </c>
      <c r="F643" s="11" t="str">
        <f>VLOOKUP(A643,'Medical Examinations'!$A$1:$J$2336,5,FALSE)</f>
        <v>No</v>
      </c>
      <c r="G643" s="11" t="str">
        <f>VLOOKUP(A643,'Medical Examinations'!$A$1:$J$2336,6,FALSE)</f>
        <v>No</v>
      </c>
      <c r="H643" s="11">
        <f>VLOOKUP(A643,'Medical Examinations'!$A$1:$J$2336,7,FALSE)</f>
        <v>0</v>
      </c>
      <c r="I643" s="11" t="str">
        <f>VLOOKUP(A643,'Medical Examinations'!$A$1:$J$2336,8,FALSE)</f>
        <v>Yes</v>
      </c>
      <c r="J643" s="11" t="str">
        <f>VLOOKUP(A643,'Medical Examinations'!$A$1:$J$2336,9,FALSE)</f>
        <v>NORMALWEIGHT</v>
      </c>
      <c r="K643" s="11" t="str">
        <f>VLOOKUP(A643,'Medical Examinations'!$A$1:$J$2336,10,FALSE)</f>
        <v>NORMAL</v>
      </c>
      <c r="L643" t="str">
        <f>VLOOKUP(A643,'Hospitalisation Details'!$A$2:$M$2344,4,FALSE)</f>
        <v>14-7-2001</v>
      </c>
      <c r="M643">
        <f>VLOOKUP(A643,'Hospitalisation Details'!$A$2:$M$2344,10,FALSE)</f>
        <v>15359.1</v>
      </c>
      <c r="N643" t="str">
        <f>VLOOKUP(A643,'Hospitalisation Details'!$A$2:$M$2344,11,FALSE)</f>
        <v>tier - 2</v>
      </c>
      <c r="O643" t="str">
        <f>VLOOKUP(A643,'Hospitalisation Details'!$A$2:$M$2344,12,FALSE)</f>
        <v>tier - 3</v>
      </c>
      <c r="P643" t="str">
        <f>VLOOKUP(A643,'Hospitalisation Details'!$A$2:$M$2344,13,FALSE)</f>
        <v>R1024</v>
      </c>
      <c r="Q643" s="11">
        <f>VLOOKUP(A643,'Hospitalisation Details'!$A$2:$M$2344,8,FALSE)</f>
        <v>21</v>
      </c>
    </row>
    <row r="644" spans="1:17" ht="15.75" x14ac:dyDescent="0.25">
      <c r="A644" s="1" t="s">
        <v>1727</v>
      </c>
      <c r="B644" t="str">
        <f>VLOOKUP(A644,'Customer Names'!$A$1:$B$2336,2,FALSE)</f>
        <v>Myers</v>
      </c>
      <c r="C644" s="11">
        <f>VLOOKUP(A644,'Medical Examinations'!$A$1:$B$2336,2,FALSE)</f>
        <v>36.08</v>
      </c>
      <c r="D644" s="11">
        <f>VLOOKUP(A644,'Medical Examinations'!$A$1:$C$2336,3,FALSE)</f>
        <v>7.11</v>
      </c>
      <c r="E644" s="11" t="str">
        <f>VLOOKUP(A644,'Medical Examinations'!$A$1:$J$2336,4,FALSE)</f>
        <v>Yes</v>
      </c>
      <c r="F644" s="11" t="str">
        <f>VLOOKUP(A644,'Medical Examinations'!$A$1:$J$2336,5,FALSE)</f>
        <v>No</v>
      </c>
      <c r="G644" s="11" t="str">
        <f>VLOOKUP(A644,'Medical Examinations'!$A$1:$J$2336,6,FALSE)</f>
        <v>Yes</v>
      </c>
      <c r="H644" s="11">
        <f>VLOOKUP(A644,'Medical Examinations'!$A$1:$J$2336,7,FALSE)</f>
        <v>1</v>
      </c>
      <c r="I644" s="11" t="str">
        <f>VLOOKUP(A644,'Medical Examinations'!$A$1:$J$2336,8,FALSE)</f>
        <v>No</v>
      </c>
      <c r="J644" s="11" t="str">
        <f>VLOOKUP(A644,'Medical Examinations'!$A$1:$J$2336,9,FALSE)</f>
        <v>OBESITY</v>
      </c>
      <c r="K644" s="11" t="str">
        <f>VLOOKUP(A644,'Medical Examinations'!$A$1:$J$2336,10,FALSE)</f>
        <v>DIABETES</v>
      </c>
      <c r="L644" t="str">
        <f>VLOOKUP(A644,'Hospitalisation Details'!$A$2:$M$2344,4,FALSE)</f>
        <v>13-12-1963</v>
      </c>
      <c r="M644">
        <f>VLOOKUP(A644,'Hospitalisation Details'!$A$2:$M$2344,10,FALSE)</f>
        <v>15322.77</v>
      </c>
      <c r="N644" t="str">
        <f>VLOOKUP(A644,'Hospitalisation Details'!$A$2:$M$2344,11,FALSE)</f>
        <v>tier - 2</v>
      </c>
      <c r="O644" t="str">
        <f>VLOOKUP(A644,'Hospitalisation Details'!$A$2:$M$2344,12,FALSE)</f>
        <v>tier - 3</v>
      </c>
      <c r="P644" t="str">
        <f>VLOOKUP(A644,'Hospitalisation Details'!$A$2:$M$2344,13,FALSE)</f>
        <v>R1021</v>
      </c>
      <c r="Q644" s="11">
        <f>VLOOKUP(A644,'Hospitalisation Details'!$A$2:$M$2344,8,FALSE)</f>
        <v>59</v>
      </c>
    </row>
    <row r="645" spans="1:17" ht="15.75" x14ac:dyDescent="0.25">
      <c r="A645" s="1" t="s">
        <v>1726</v>
      </c>
      <c r="B645" t="str">
        <f>VLOOKUP(A645,'Customer Names'!$A$1:$B$2336,2,FALSE)</f>
        <v>Cote</v>
      </c>
      <c r="C645" s="11">
        <f>VLOOKUP(A645,'Medical Examinations'!$A$1:$B$2336,2,FALSE)</f>
        <v>40.44</v>
      </c>
      <c r="D645" s="11">
        <f>VLOOKUP(A645,'Medical Examinations'!$A$1:$C$2336,3,FALSE)</f>
        <v>5.13</v>
      </c>
      <c r="E645" s="11" t="str">
        <f>VLOOKUP(A645,'Medical Examinations'!$A$1:$J$2336,4,FALSE)</f>
        <v>Yes</v>
      </c>
      <c r="F645" s="11" t="str">
        <f>VLOOKUP(A645,'Medical Examinations'!$A$1:$J$2336,5,FALSE)</f>
        <v>No</v>
      </c>
      <c r="G645" s="11" t="str">
        <f>VLOOKUP(A645,'Medical Examinations'!$A$1:$J$2336,6,FALSE)</f>
        <v>Yes</v>
      </c>
      <c r="H645" s="11">
        <f>VLOOKUP(A645,'Medical Examinations'!$A$1:$J$2336,7,FALSE)</f>
        <v>1</v>
      </c>
      <c r="I645" s="11" t="str">
        <f>VLOOKUP(A645,'Medical Examinations'!$A$1:$J$2336,8,FALSE)</f>
        <v>No</v>
      </c>
      <c r="J645" s="11" t="str">
        <f>VLOOKUP(A645,'Medical Examinations'!$A$1:$J$2336,9,FALSE)</f>
        <v>OBESITY</v>
      </c>
      <c r="K645" s="11" t="str">
        <f>VLOOKUP(A645,'Medical Examinations'!$A$1:$J$2336,10,FALSE)</f>
        <v>NORMAL</v>
      </c>
      <c r="L645" t="str">
        <f>VLOOKUP(A645,'Hospitalisation Details'!$A$2:$M$2344,4,FALSE)</f>
        <v>16-9-1969</v>
      </c>
      <c r="M645">
        <f>VLOOKUP(A645,'Hospitalisation Details'!$A$2:$M$2344,10,FALSE)</f>
        <v>15260.52</v>
      </c>
      <c r="N645" t="str">
        <f>VLOOKUP(A645,'Hospitalisation Details'!$A$2:$M$2344,11,FALSE)</f>
        <v>tier - 2</v>
      </c>
      <c r="O645" t="str">
        <f>VLOOKUP(A645,'Hospitalisation Details'!$A$2:$M$2344,12,FALSE)</f>
        <v>tier - 2</v>
      </c>
      <c r="P645" t="str">
        <f>VLOOKUP(A645,'Hospitalisation Details'!$A$2:$M$2344,13,FALSE)</f>
        <v>R1023</v>
      </c>
      <c r="Q645" s="11">
        <f>VLOOKUP(A645,'Hospitalisation Details'!$A$2:$M$2344,8,FALSE)</f>
        <v>53</v>
      </c>
    </row>
    <row r="646" spans="1:17" ht="15.75" x14ac:dyDescent="0.25">
      <c r="A646" s="1" t="s">
        <v>1725</v>
      </c>
      <c r="B646" t="str">
        <f>VLOOKUP(A646,'Customer Names'!$A$1:$B$2336,2,FALSE)</f>
        <v>Ehrhardt</v>
      </c>
      <c r="C646" s="11">
        <f>VLOOKUP(A646,'Medical Examinations'!$A$1:$B$2336,2,FALSE)</f>
        <v>38.094999999999999</v>
      </c>
      <c r="D646" s="11">
        <f>VLOOKUP(A646,'Medical Examinations'!$A$1:$C$2336,3,FALSE)</f>
        <v>10.199999999999999</v>
      </c>
      <c r="E646" s="11" t="str">
        <f>VLOOKUP(A646,'Medical Examinations'!$A$1:$J$2336,4,FALSE)</f>
        <v>No</v>
      </c>
      <c r="F646" s="11" t="str">
        <f>VLOOKUP(A646,'Medical Examinations'!$A$1:$J$2336,5,FALSE)</f>
        <v>No</v>
      </c>
      <c r="G646" s="11" t="str">
        <f>VLOOKUP(A646,'Medical Examinations'!$A$1:$J$2336,6,FALSE)</f>
        <v>No</v>
      </c>
      <c r="H646" s="11">
        <f>VLOOKUP(A646,'Medical Examinations'!$A$1:$J$2336,7,FALSE)</f>
        <v>0</v>
      </c>
      <c r="I646" s="11" t="str">
        <f>VLOOKUP(A646,'Medical Examinations'!$A$1:$J$2336,8,FALSE)</f>
        <v>No</v>
      </c>
      <c r="J646" s="11" t="str">
        <f>VLOOKUP(A646,'Medical Examinations'!$A$1:$J$2336,9,FALSE)</f>
        <v>OBESITY</v>
      </c>
      <c r="K646" s="11" t="str">
        <f>VLOOKUP(A646,'Medical Examinations'!$A$1:$J$2336,10,FALSE)</f>
        <v>DIABETES</v>
      </c>
      <c r="L646" t="str">
        <f>VLOOKUP(A646,'Hospitalisation Details'!$A$2:$M$2344,4,FALSE)</f>
        <v>25-7-1960</v>
      </c>
      <c r="M646">
        <f>VLOOKUP(A646,'Hospitalisation Details'!$A$2:$M$2344,10,FALSE)</f>
        <v>15230.32</v>
      </c>
      <c r="N646" t="str">
        <f>VLOOKUP(A646,'Hospitalisation Details'!$A$2:$M$2344,11,FALSE)</f>
        <v>tier - 2</v>
      </c>
      <c r="O646" t="str">
        <f>VLOOKUP(A646,'Hospitalisation Details'!$A$2:$M$2344,12,FALSE)</f>
        <v>tier - 2</v>
      </c>
      <c r="P646" t="str">
        <f>VLOOKUP(A646,'Hospitalisation Details'!$A$2:$M$2344,13,FALSE)</f>
        <v>R1024</v>
      </c>
      <c r="Q646" s="11">
        <f>VLOOKUP(A646,'Hospitalisation Details'!$A$2:$M$2344,8,FALSE)</f>
        <v>62</v>
      </c>
    </row>
    <row r="647" spans="1:17" ht="15.75" x14ac:dyDescent="0.25">
      <c r="A647" s="1" t="s">
        <v>1724</v>
      </c>
      <c r="B647" t="str">
        <f>VLOOKUP(A647,'Customer Names'!$A$1:$B$2336,2,FALSE)</f>
        <v>Petersen</v>
      </c>
      <c r="C647" s="11">
        <f>VLOOKUP(A647,'Medical Examinations'!$A$1:$B$2336,2,FALSE)</f>
        <v>44.95</v>
      </c>
      <c r="D647" s="11">
        <f>VLOOKUP(A647,'Medical Examinations'!$A$1:$C$2336,3,FALSE)</f>
        <v>10.4</v>
      </c>
      <c r="E647" s="11" t="str">
        <f>VLOOKUP(A647,'Medical Examinations'!$A$1:$J$2336,4,FALSE)</f>
        <v>No</v>
      </c>
      <c r="F647" s="11" t="str">
        <f>VLOOKUP(A647,'Medical Examinations'!$A$1:$J$2336,5,FALSE)</f>
        <v>No</v>
      </c>
      <c r="G647" s="11" t="str">
        <f>VLOOKUP(A647,'Medical Examinations'!$A$1:$J$2336,6,FALSE)</f>
        <v>No</v>
      </c>
      <c r="H647" s="11">
        <f>VLOOKUP(A647,'Medical Examinations'!$A$1:$J$2336,7,FALSE)</f>
        <v>0</v>
      </c>
      <c r="I647" s="11" t="str">
        <f>VLOOKUP(A647,'Medical Examinations'!$A$1:$J$2336,8,FALSE)</f>
        <v>No</v>
      </c>
      <c r="J647" s="11" t="str">
        <f>VLOOKUP(A647,'Medical Examinations'!$A$1:$J$2336,9,FALSE)</f>
        <v>OBESITY</v>
      </c>
      <c r="K647" s="11" t="str">
        <f>VLOOKUP(A647,'Medical Examinations'!$A$1:$J$2336,10,FALSE)</f>
        <v>DIABETES</v>
      </c>
      <c r="L647" t="str">
        <f>VLOOKUP(A647,'Hospitalisation Details'!$A$2:$M$2344,4,FALSE)</f>
        <v>23-11-1978</v>
      </c>
      <c r="M647">
        <f>VLOOKUP(A647,'Hospitalisation Details'!$A$2:$M$2344,10,FALSE)</f>
        <v>15207.92</v>
      </c>
      <c r="N647" t="str">
        <f>VLOOKUP(A647,'Hospitalisation Details'!$A$2:$M$2344,11,FALSE)</f>
        <v>tier - 2</v>
      </c>
      <c r="O647" t="str">
        <f>VLOOKUP(A647,'Hospitalisation Details'!$A$2:$M$2344,12,FALSE)</f>
        <v>tier - 1</v>
      </c>
      <c r="P647" t="str">
        <f>VLOOKUP(A647,'Hospitalisation Details'!$A$2:$M$2344,13,FALSE)</f>
        <v>R1012</v>
      </c>
      <c r="Q647" s="11">
        <f>VLOOKUP(A647,'Hospitalisation Details'!$A$2:$M$2344,8,FALSE)</f>
        <v>44</v>
      </c>
    </row>
    <row r="648" spans="1:17" ht="15.75" x14ac:dyDescent="0.25">
      <c r="A648" s="1" t="s">
        <v>1723</v>
      </c>
      <c r="B648" t="str">
        <f>VLOOKUP(A648,'Customer Names'!$A$1:$B$2336,2,FALSE)</f>
        <v>Ertel</v>
      </c>
      <c r="C648" s="11">
        <f>VLOOKUP(A648,'Medical Examinations'!$A$1:$B$2336,2,FALSE)</f>
        <v>35.54</v>
      </c>
      <c r="D648" s="11">
        <f>VLOOKUP(A648,'Medical Examinations'!$A$1:$C$2336,3,FALSE)</f>
        <v>10.67</v>
      </c>
      <c r="E648" s="11" t="str">
        <f>VLOOKUP(A648,'Medical Examinations'!$A$1:$J$2336,4,FALSE)</f>
        <v>No</v>
      </c>
      <c r="F648" s="11" t="str">
        <f>VLOOKUP(A648,'Medical Examinations'!$A$1:$J$2336,5,FALSE)</f>
        <v>No</v>
      </c>
      <c r="G648" s="11" t="str">
        <f>VLOOKUP(A648,'Medical Examinations'!$A$1:$J$2336,6,FALSE)</f>
        <v>No</v>
      </c>
      <c r="H648" s="11">
        <f>VLOOKUP(A648,'Medical Examinations'!$A$1:$J$2336,7,FALSE)</f>
        <v>0</v>
      </c>
      <c r="I648" s="11" t="str">
        <f>VLOOKUP(A648,'Medical Examinations'!$A$1:$J$2336,8,FALSE)</f>
        <v>No</v>
      </c>
      <c r="J648" s="11" t="str">
        <f>VLOOKUP(A648,'Medical Examinations'!$A$1:$J$2336,9,FALSE)</f>
        <v>OBESITY</v>
      </c>
      <c r="K648" s="11" t="str">
        <f>VLOOKUP(A648,'Medical Examinations'!$A$1:$J$2336,10,FALSE)</f>
        <v>DIABETES</v>
      </c>
      <c r="L648" t="str">
        <f>VLOOKUP(A648,'Hospitalisation Details'!$A$2:$M$2344,4,FALSE)</f>
        <v>17-6-1962</v>
      </c>
      <c r="M648">
        <f>VLOOKUP(A648,'Hospitalisation Details'!$A$2:$M$2344,10,FALSE)</f>
        <v>15174.81</v>
      </c>
      <c r="N648" t="str">
        <f>VLOOKUP(A648,'Hospitalisation Details'!$A$2:$M$2344,11,FALSE)</f>
        <v>tier - 2</v>
      </c>
      <c r="O648" t="str">
        <f>VLOOKUP(A648,'Hospitalisation Details'!$A$2:$M$2344,12,FALSE)</f>
        <v>tier - 1</v>
      </c>
      <c r="P648" t="str">
        <f>VLOOKUP(A648,'Hospitalisation Details'!$A$2:$M$2344,13,FALSE)</f>
        <v>R1012</v>
      </c>
      <c r="Q648" s="11">
        <f>VLOOKUP(A648,'Hospitalisation Details'!$A$2:$M$2344,8,FALSE)</f>
        <v>60</v>
      </c>
    </row>
    <row r="649" spans="1:17" ht="15.75" x14ac:dyDescent="0.25">
      <c r="A649" s="1" t="s">
        <v>1722</v>
      </c>
      <c r="B649" t="str">
        <f>VLOOKUP(A649,'Customer Names'!$A$1:$B$2336,2,FALSE)</f>
        <v>Lanza</v>
      </c>
      <c r="C649" s="11">
        <f>VLOOKUP(A649,'Medical Examinations'!$A$1:$B$2336,2,FALSE)</f>
        <v>39.799999999999997</v>
      </c>
      <c r="D649" s="11">
        <f>VLOOKUP(A649,'Medical Examinations'!$A$1:$C$2336,3,FALSE)</f>
        <v>4.6500000000000004</v>
      </c>
      <c r="E649" s="11" t="str">
        <f>VLOOKUP(A649,'Medical Examinations'!$A$1:$J$2336,4,FALSE)</f>
        <v>Yes</v>
      </c>
      <c r="F649" s="11" t="str">
        <f>VLOOKUP(A649,'Medical Examinations'!$A$1:$J$2336,5,FALSE)</f>
        <v>No</v>
      </c>
      <c r="G649" s="11" t="str">
        <f>VLOOKUP(A649,'Medical Examinations'!$A$1:$J$2336,6,FALSE)</f>
        <v>No</v>
      </c>
      <c r="H649" s="11">
        <f>VLOOKUP(A649,'Medical Examinations'!$A$1:$J$2336,7,FALSE)</f>
        <v>2</v>
      </c>
      <c r="I649" s="11" t="str">
        <f>VLOOKUP(A649,'Medical Examinations'!$A$1:$J$2336,8,FALSE)</f>
        <v>No</v>
      </c>
      <c r="J649" s="11" t="str">
        <f>VLOOKUP(A649,'Medical Examinations'!$A$1:$J$2336,9,FALSE)</f>
        <v>OBESITY</v>
      </c>
      <c r="K649" s="11" t="str">
        <f>VLOOKUP(A649,'Medical Examinations'!$A$1:$J$2336,10,FALSE)</f>
        <v>NORMAL</v>
      </c>
      <c r="L649" t="str">
        <f>VLOOKUP(A649,'Hospitalisation Details'!$A$2:$M$2344,4,FALSE)</f>
        <v>3-12-1959</v>
      </c>
      <c r="M649">
        <f>VLOOKUP(A649,'Hospitalisation Details'!$A$2:$M$2344,10,FALSE)</f>
        <v>15170.07</v>
      </c>
      <c r="N649" t="str">
        <f>VLOOKUP(A649,'Hospitalisation Details'!$A$2:$M$2344,11,FALSE)</f>
        <v>tier - 2</v>
      </c>
      <c r="O649" t="str">
        <f>VLOOKUP(A649,'Hospitalisation Details'!$A$2:$M$2344,12,FALSE)</f>
        <v>tier - 3</v>
      </c>
      <c r="P649" t="str">
        <f>VLOOKUP(A649,'Hospitalisation Details'!$A$2:$M$2344,13,FALSE)</f>
        <v>R1011</v>
      </c>
      <c r="Q649" s="11">
        <f>VLOOKUP(A649,'Hospitalisation Details'!$A$2:$M$2344,8,FALSE)</f>
        <v>63</v>
      </c>
    </row>
    <row r="650" spans="1:17" ht="15.75" x14ac:dyDescent="0.25">
      <c r="A650" s="1" t="s">
        <v>1721</v>
      </c>
      <c r="B650" t="str">
        <f>VLOOKUP(A650,'Customer Names'!$A$1:$B$2336,2,FALSE)</f>
        <v>Picklesimer</v>
      </c>
      <c r="C650" s="11">
        <f>VLOOKUP(A650,'Medical Examinations'!$A$1:$B$2336,2,FALSE)</f>
        <v>33.659999999999997</v>
      </c>
      <c r="D650" s="11">
        <f>VLOOKUP(A650,'Medical Examinations'!$A$1:$C$2336,3,FALSE)</f>
        <v>5.65</v>
      </c>
      <c r="E650" s="11" t="str">
        <f>VLOOKUP(A650,'Medical Examinations'!$A$1:$J$2336,4,FALSE)</f>
        <v>Yes</v>
      </c>
      <c r="F650" s="11" t="str">
        <f>VLOOKUP(A650,'Medical Examinations'!$A$1:$J$2336,5,FALSE)</f>
        <v>No</v>
      </c>
      <c r="G650" s="11" t="str">
        <f>VLOOKUP(A650,'Medical Examinations'!$A$1:$J$2336,6,FALSE)</f>
        <v>No</v>
      </c>
      <c r="H650" s="11">
        <f>VLOOKUP(A650,'Medical Examinations'!$A$1:$J$2336,7,FALSE)</f>
        <v>2</v>
      </c>
      <c r="I650" s="11" t="str">
        <f>VLOOKUP(A650,'Medical Examinations'!$A$1:$J$2336,8,FALSE)</f>
        <v>No</v>
      </c>
      <c r="J650" s="11" t="str">
        <f>VLOOKUP(A650,'Medical Examinations'!$A$1:$J$2336,9,FALSE)</f>
        <v>OBESITY</v>
      </c>
      <c r="K650" s="11" t="str">
        <f>VLOOKUP(A650,'Medical Examinations'!$A$1:$J$2336,10,FALSE)</f>
        <v>NORMAL</v>
      </c>
      <c r="L650" t="str">
        <f>VLOOKUP(A650,'Hospitalisation Details'!$A$2:$M$2344,4,FALSE)</f>
        <v>4-6-1959</v>
      </c>
      <c r="M650">
        <f>VLOOKUP(A650,'Hospitalisation Details'!$A$2:$M$2344,10,FALSE)</f>
        <v>15161.53</v>
      </c>
      <c r="N650" t="str">
        <f>VLOOKUP(A650,'Hospitalisation Details'!$A$2:$M$2344,11,FALSE)</f>
        <v>tier - 2</v>
      </c>
      <c r="O650" t="str">
        <f>VLOOKUP(A650,'Hospitalisation Details'!$A$2:$M$2344,12,FALSE)</f>
        <v>tier - 1</v>
      </c>
      <c r="P650" t="str">
        <f>VLOOKUP(A650,'Hospitalisation Details'!$A$2:$M$2344,13,FALSE)</f>
        <v>R1013</v>
      </c>
      <c r="Q650" s="11">
        <f>VLOOKUP(A650,'Hospitalisation Details'!$A$2:$M$2344,8,FALSE)</f>
        <v>64</v>
      </c>
    </row>
    <row r="651" spans="1:17" ht="15.75" x14ac:dyDescent="0.25">
      <c r="A651" s="1" t="s">
        <v>1720</v>
      </c>
      <c r="B651" t="str">
        <f>VLOOKUP(A651,'Customer Names'!$A$1:$B$2336,2,FALSE)</f>
        <v>Giles</v>
      </c>
      <c r="C651" s="11">
        <f>VLOOKUP(A651,'Medical Examinations'!$A$1:$B$2336,2,FALSE)</f>
        <v>35.5</v>
      </c>
      <c r="D651" s="11">
        <f>VLOOKUP(A651,'Medical Examinations'!$A$1:$C$2336,3,FALSE)</f>
        <v>11.97</v>
      </c>
      <c r="E651" s="11" t="str">
        <f>VLOOKUP(A651,'Medical Examinations'!$A$1:$J$2336,4,FALSE)</f>
        <v>No</v>
      </c>
      <c r="F651" s="11" t="str">
        <f>VLOOKUP(A651,'Medical Examinations'!$A$1:$J$2336,5,FALSE)</f>
        <v>No</v>
      </c>
      <c r="G651" s="11" t="str">
        <f>VLOOKUP(A651,'Medical Examinations'!$A$1:$J$2336,6,FALSE)</f>
        <v>No</v>
      </c>
      <c r="H651" s="11">
        <f>VLOOKUP(A651,'Medical Examinations'!$A$1:$J$2336,7,FALSE)</f>
        <v>0</v>
      </c>
      <c r="I651" s="11" t="str">
        <f>VLOOKUP(A651,'Medical Examinations'!$A$1:$J$2336,8,FALSE)</f>
        <v>No</v>
      </c>
      <c r="J651" s="11" t="str">
        <f>VLOOKUP(A651,'Medical Examinations'!$A$1:$J$2336,9,FALSE)</f>
        <v>OBESITY</v>
      </c>
      <c r="K651" s="11" t="str">
        <f>VLOOKUP(A651,'Medical Examinations'!$A$1:$J$2336,10,FALSE)</f>
        <v>DIABETES</v>
      </c>
      <c r="L651" t="str">
        <f>VLOOKUP(A651,'Hospitalisation Details'!$A$2:$M$2344,4,FALSE)</f>
        <v>25-10-1962</v>
      </c>
      <c r="M651">
        <f>VLOOKUP(A651,'Hospitalisation Details'!$A$2:$M$2344,10,FALSE)</f>
        <v>15161.25</v>
      </c>
      <c r="N651" t="str">
        <f>VLOOKUP(A651,'Hospitalisation Details'!$A$2:$M$2344,11,FALSE)</f>
        <v>tier - 2</v>
      </c>
      <c r="O651" t="str">
        <f>VLOOKUP(A651,'Hospitalisation Details'!$A$2:$M$2344,12,FALSE)</f>
        <v>tier - 2</v>
      </c>
      <c r="P651" t="str">
        <f>VLOOKUP(A651,'Hospitalisation Details'!$A$2:$M$2344,13,FALSE)</f>
        <v>R1012</v>
      </c>
      <c r="Q651" s="11">
        <f>VLOOKUP(A651,'Hospitalisation Details'!$A$2:$M$2344,8,FALSE)</f>
        <v>60</v>
      </c>
    </row>
    <row r="652" spans="1:17" ht="15.75" x14ac:dyDescent="0.25">
      <c r="A652" s="1" t="s">
        <v>1719</v>
      </c>
      <c r="B652" t="str">
        <f>VLOOKUP(A652,'Customer Names'!$A$1:$B$2336,2,FALSE)</f>
        <v>Harmon</v>
      </c>
      <c r="C652" s="11">
        <f>VLOOKUP(A652,'Medical Examinations'!$A$1:$B$2336,2,FALSE)</f>
        <v>41.63</v>
      </c>
      <c r="D652" s="11">
        <f>VLOOKUP(A652,'Medical Examinations'!$A$1:$C$2336,3,FALSE)</f>
        <v>6.71</v>
      </c>
      <c r="E652" s="11" t="str">
        <f>VLOOKUP(A652,'Medical Examinations'!$A$1:$J$2336,4,FALSE)</f>
        <v>No</v>
      </c>
      <c r="F652" s="11" t="str">
        <f>VLOOKUP(A652,'Medical Examinations'!$A$1:$J$2336,5,FALSE)</f>
        <v>No</v>
      </c>
      <c r="G652" s="11" t="str">
        <f>VLOOKUP(A652,'Medical Examinations'!$A$1:$J$2336,6,FALSE)</f>
        <v>No</v>
      </c>
      <c r="H652" s="11">
        <f>VLOOKUP(A652,'Medical Examinations'!$A$1:$J$2336,7,FALSE)</f>
        <v>0</v>
      </c>
      <c r="I652" s="11" t="str">
        <f>VLOOKUP(A652,'Medical Examinations'!$A$1:$J$2336,8,FALSE)</f>
        <v>No</v>
      </c>
      <c r="J652" s="11" t="str">
        <f>VLOOKUP(A652,'Medical Examinations'!$A$1:$J$2336,9,FALSE)</f>
        <v>OBESITY</v>
      </c>
      <c r="K652" s="11" t="str">
        <f>VLOOKUP(A652,'Medical Examinations'!$A$1:$J$2336,10,FALSE)</f>
        <v>DIABETES</v>
      </c>
      <c r="L652" t="str">
        <f>VLOOKUP(A652,'Hospitalisation Details'!$A$2:$M$2344,4,FALSE)</f>
        <v>25-11-1971</v>
      </c>
      <c r="M652">
        <f>VLOOKUP(A652,'Hospitalisation Details'!$A$2:$M$2344,10,FALSE)</f>
        <v>15150.44</v>
      </c>
      <c r="N652" t="str">
        <f>VLOOKUP(A652,'Hospitalisation Details'!$A$2:$M$2344,11,FALSE)</f>
        <v>tier - 2</v>
      </c>
      <c r="O652" t="str">
        <f>VLOOKUP(A652,'Hospitalisation Details'!$A$2:$M$2344,12,FALSE)</f>
        <v>tier - 1</v>
      </c>
      <c r="P652" t="str">
        <f>VLOOKUP(A652,'Hospitalisation Details'!$A$2:$M$2344,13,FALSE)</f>
        <v>R1023</v>
      </c>
      <c r="Q652" s="11">
        <f>VLOOKUP(A652,'Hospitalisation Details'!$A$2:$M$2344,8,FALSE)</f>
        <v>51</v>
      </c>
    </row>
    <row r="653" spans="1:17" ht="15.75" x14ac:dyDescent="0.25">
      <c r="A653" s="1" t="s">
        <v>1718</v>
      </c>
      <c r="B653" t="str">
        <f>VLOOKUP(A653,'Customer Names'!$A$1:$B$2336,2,FALSE)</f>
        <v>Pennings</v>
      </c>
      <c r="C653" s="11">
        <f>VLOOKUP(A653,'Medical Examinations'!$A$1:$B$2336,2,FALSE)</f>
        <v>46.49</v>
      </c>
      <c r="D653" s="11">
        <f>VLOOKUP(A653,'Medical Examinations'!$A$1:$C$2336,3,FALSE)</f>
        <v>11.92</v>
      </c>
      <c r="E653" s="11" t="str">
        <f>VLOOKUP(A653,'Medical Examinations'!$A$1:$J$2336,4,FALSE)</f>
        <v>No</v>
      </c>
      <c r="F653" s="11" t="str">
        <f>VLOOKUP(A653,'Medical Examinations'!$A$1:$J$2336,5,FALSE)</f>
        <v>No</v>
      </c>
      <c r="G653" s="11" t="str">
        <f>VLOOKUP(A653,'Medical Examinations'!$A$1:$J$2336,6,FALSE)</f>
        <v>No</v>
      </c>
      <c r="H653" s="11">
        <f>VLOOKUP(A653,'Medical Examinations'!$A$1:$J$2336,7,FALSE)</f>
        <v>0</v>
      </c>
      <c r="I653" s="11" t="str">
        <f>VLOOKUP(A653,'Medical Examinations'!$A$1:$J$2336,8,FALSE)</f>
        <v>No</v>
      </c>
      <c r="J653" s="11" t="str">
        <f>VLOOKUP(A653,'Medical Examinations'!$A$1:$J$2336,9,FALSE)</f>
        <v>OBESITY</v>
      </c>
      <c r="K653" s="11" t="str">
        <f>VLOOKUP(A653,'Medical Examinations'!$A$1:$J$2336,10,FALSE)</f>
        <v>DIABETES</v>
      </c>
      <c r="L653" t="str">
        <f>VLOOKUP(A653,'Hospitalisation Details'!$A$2:$M$2344,4,FALSE)</f>
        <v>5-9-1978</v>
      </c>
      <c r="M653">
        <f>VLOOKUP(A653,'Hospitalisation Details'!$A$2:$M$2344,10,FALSE)</f>
        <v>15123.19</v>
      </c>
      <c r="N653" t="str">
        <f>VLOOKUP(A653,'Hospitalisation Details'!$A$2:$M$2344,11,FALSE)</f>
        <v>tier - 2</v>
      </c>
      <c r="O653" t="str">
        <f>VLOOKUP(A653,'Hospitalisation Details'!$A$2:$M$2344,12,FALSE)</f>
        <v>tier - 1</v>
      </c>
      <c r="P653" t="str">
        <f>VLOOKUP(A653,'Hospitalisation Details'!$A$2:$M$2344,13,FALSE)</f>
        <v>R1011</v>
      </c>
      <c r="Q653" s="11">
        <f>VLOOKUP(A653,'Hospitalisation Details'!$A$2:$M$2344,8,FALSE)</f>
        <v>44</v>
      </c>
    </row>
    <row r="654" spans="1:17" ht="15.75" x14ac:dyDescent="0.25">
      <c r="A654" s="1" t="s">
        <v>1717</v>
      </c>
      <c r="B654" t="str">
        <f>VLOOKUP(A654,'Customer Names'!$A$1:$B$2336,2,FALSE)</f>
        <v>Tseronis</v>
      </c>
      <c r="C654" s="11">
        <f>VLOOKUP(A654,'Medical Examinations'!$A$1:$B$2336,2,FALSE)</f>
        <v>43.29</v>
      </c>
      <c r="D654" s="11">
        <f>VLOOKUP(A654,'Medical Examinations'!$A$1:$C$2336,3,FALSE)</f>
        <v>5.35</v>
      </c>
      <c r="E654" s="11" t="str">
        <f>VLOOKUP(A654,'Medical Examinations'!$A$1:$J$2336,4,FALSE)</f>
        <v>No</v>
      </c>
      <c r="F654" s="11" t="str">
        <f>VLOOKUP(A654,'Medical Examinations'!$A$1:$J$2336,5,FALSE)</f>
        <v>No</v>
      </c>
      <c r="G654" s="11" t="str">
        <f>VLOOKUP(A654,'Medical Examinations'!$A$1:$J$2336,6,FALSE)</f>
        <v>No</v>
      </c>
      <c r="H654" s="11">
        <f>VLOOKUP(A654,'Medical Examinations'!$A$1:$J$2336,7,FALSE)</f>
        <v>2</v>
      </c>
      <c r="I654" s="11" t="str">
        <f>VLOOKUP(A654,'Medical Examinations'!$A$1:$J$2336,8,FALSE)</f>
        <v>No</v>
      </c>
      <c r="J654" s="11" t="str">
        <f>VLOOKUP(A654,'Medical Examinations'!$A$1:$J$2336,9,FALSE)</f>
        <v>OBESITY</v>
      </c>
      <c r="K654" s="11" t="str">
        <f>VLOOKUP(A654,'Medical Examinations'!$A$1:$J$2336,10,FALSE)</f>
        <v>NORMAL</v>
      </c>
      <c r="L654" t="str">
        <f>VLOOKUP(A654,'Hospitalisation Details'!$A$2:$M$2344,4,FALSE)</f>
        <v>7-11-1972</v>
      </c>
      <c r="M654">
        <f>VLOOKUP(A654,'Hospitalisation Details'!$A$2:$M$2344,10,FALSE)</f>
        <v>15103.69</v>
      </c>
      <c r="N654" t="str">
        <f>VLOOKUP(A654,'Hospitalisation Details'!$A$2:$M$2344,11,FALSE)</f>
        <v>tier - 2</v>
      </c>
      <c r="O654" t="str">
        <f>VLOOKUP(A654,'Hospitalisation Details'!$A$2:$M$2344,12,FALSE)</f>
        <v>tier - 1</v>
      </c>
      <c r="P654" t="str">
        <f>VLOOKUP(A654,'Hospitalisation Details'!$A$2:$M$2344,13,FALSE)</f>
        <v>R1012</v>
      </c>
      <c r="Q654" s="11">
        <f>VLOOKUP(A654,'Hospitalisation Details'!$A$2:$M$2344,8,FALSE)</f>
        <v>50</v>
      </c>
    </row>
    <row r="655" spans="1:17" ht="15.75" x14ac:dyDescent="0.25">
      <c r="A655" s="1" t="s">
        <v>1716</v>
      </c>
      <c r="B655" t="str">
        <f>VLOOKUP(A655,'Customer Names'!$A$1:$B$2336,2,FALSE)</f>
        <v>Aliff</v>
      </c>
      <c r="C655" s="11">
        <f>VLOOKUP(A655,'Medical Examinations'!$A$1:$B$2336,2,FALSE)</f>
        <v>43.08</v>
      </c>
      <c r="D655" s="11">
        <f>VLOOKUP(A655,'Medical Examinations'!$A$1:$C$2336,3,FALSE)</f>
        <v>8.9600000000000009</v>
      </c>
      <c r="E655" s="11" t="str">
        <f>VLOOKUP(A655,'Medical Examinations'!$A$1:$J$2336,4,FALSE)</f>
        <v>Yes</v>
      </c>
      <c r="F655" s="11" t="str">
        <f>VLOOKUP(A655,'Medical Examinations'!$A$1:$J$2336,5,FALSE)</f>
        <v>No</v>
      </c>
      <c r="G655" s="11" t="str">
        <f>VLOOKUP(A655,'Medical Examinations'!$A$1:$J$2336,6,FALSE)</f>
        <v>No</v>
      </c>
      <c r="H655" s="11">
        <f>VLOOKUP(A655,'Medical Examinations'!$A$1:$J$2336,7,FALSE)</f>
        <v>1</v>
      </c>
      <c r="I655" s="11" t="str">
        <f>VLOOKUP(A655,'Medical Examinations'!$A$1:$J$2336,8,FALSE)</f>
        <v>No</v>
      </c>
      <c r="J655" s="11" t="str">
        <f>VLOOKUP(A655,'Medical Examinations'!$A$1:$J$2336,9,FALSE)</f>
        <v>OBESITY</v>
      </c>
      <c r="K655" s="11" t="str">
        <f>VLOOKUP(A655,'Medical Examinations'!$A$1:$J$2336,10,FALSE)</f>
        <v>DIABETES</v>
      </c>
      <c r="L655" t="str">
        <f>VLOOKUP(A655,'Hospitalisation Details'!$A$2:$M$2344,4,FALSE)</f>
        <v>26-10-1975</v>
      </c>
      <c r="M655">
        <f>VLOOKUP(A655,'Hospitalisation Details'!$A$2:$M$2344,10,FALSE)</f>
        <v>15090.35</v>
      </c>
      <c r="N655" t="str">
        <f>VLOOKUP(A655,'Hospitalisation Details'!$A$2:$M$2344,11,FALSE)</f>
        <v>tier - 2</v>
      </c>
      <c r="O655" t="str">
        <f>VLOOKUP(A655,'Hospitalisation Details'!$A$2:$M$2344,12,FALSE)</f>
        <v>tier - 1</v>
      </c>
      <c r="P655" t="str">
        <f>VLOOKUP(A655,'Hospitalisation Details'!$A$2:$M$2344,13,FALSE)</f>
        <v>R1023</v>
      </c>
      <c r="Q655" s="11">
        <f>VLOOKUP(A655,'Hospitalisation Details'!$A$2:$M$2344,8,FALSE)</f>
        <v>47</v>
      </c>
    </row>
    <row r="656" spans="1:17" ht="15.75" x14ac:dyDescent="0.25">
      <c r="A656" s="1" t="s">
        <v>1715</v>
      </c>
      <c r="B656" t="str">
        <f>VLOOKUP(A656,'Customer Names'!$A$1:$B$2336,2,FALSE)</f>
        <v>Willenberg</v>
      </c>
      <c r="C656" s="11">
        <f>VLOOKUP(A656,'Medical Examinations'!$A$1:$B$2336,2,FALSE)</f>
        <v>39.07</v>
      </c>
      <c r="D656" s="11">
        <f>VLOOKUP(A656,'Medical Examinations'!$A$1:$C$2336,3,FALSE)</f>
        <v>11.93</v>
      </c>
      <c r="E656" s="11" t="str">
        <f>VLOOKUP(A656,'Medical Examinations'!$A$1:$J$2336,4,FALSE)</f>
        <v>No</v>
      </c>
      <c r="F656" s="11" t="str">
        <f>VLOOKUP(A656,'Medical Examinations'!$A$1:$J$2336,5,FALSE)</f>
        <v>No</v>
      </c>
      <c r="G656" s="11" t="str">
        <f>VLOOKUP(A656,'Medical Examinations'!$A$1:$J$2336,6,FALSE)</f>
        <v>No</v>
      </c>
      <c r="H656" s="11">
        <f>VLOOKUP(A656,'Medical Examinations'!$A$1:$J$2336,7,FALSE)</f>
        <v>0</v>
      </c>
      <c r="I656" s="11" t="str">
        <f>VLOOKUP(A656,'Medical Examinations'!$A$1:$J$2336,8,FALSE)</f>
        <v>No</v>
      </c>
      <c r="J656" s="11" t="str">
        <f>VLOOKUP(A656,'Medical Examinations'!$A$1:$J$2336,9,FALSE)</f>
        <v>OBESITY</v>
      </c>
      <c r="K656" s="11" t="str">
        <f>VLOOKUP(A656,'Medical Examinations'!$A$1:$J$2336,10,FALSE)</f>
        <v>DIABETES</v>
      </c>
      <c r="L656" t="str">
        <f>VLOOKUP(A656,'Hospitalisation Details'!$A$2:$M$2344,4,FALSE)</f>
        <v>12-6-1968</v>
      </c>
      <c r="M656">
        <f>VLOOKUP(A656,'Hospitalisation Details'!$A$2:$M$2344,10,FALSE)</f>
        <v>15052.68</v>
      </c>
      <c r="N656" t="str">
        <f>VLOOKUP(A656,'Hospitalisation Details'!$A$2:$M$2344,11,FALSE)</f>
        <v>tier - 2</v>
      </c>
      <c r="O656" t="str">
        <f>VLOOKUP(A656,'Hospitalisation Details'!$A$2:$M$2344,12,FALSE)</f>
        <v>tier - 2</v>
      </c>
      <c r="P656" t="str">
        <f>VLOOKUP(A656,'Hospitalisation Details'!$A$2:$M$2344,13,FALSE)</f>
        <v>R1022</v>
      </c>
      <c r="Q656" s="11">
        <f>VLOOKUP(A656,'Hospitalisation Details'!$A$2:$M$2344,8,FALSE)</f>
        <v>54</v>
      </c>
    </row>
    <row r="657" spans="1:17" ht="15.75" x14ac:dyDescent="0.25">
      <c r="A657" s="1" t="s">
        <v>1714</v>
      </c>
      <c r="B657" t="str">
        <f>VLOOKUP(A657,'Customer Names'!$A$1:$B$2336,2,FALSE)</f>
        <v>Millett</v>
      </c>
      <c r="C657" s="11">
        <f>VLOOKUP(A657,'Medical Examinations'!$A$1:$B$2336,2,FALSE)</f>
        <v>41.3</v>
      </c>
      <c r="D657" s="11">
        <f>VLOOKUP(A657,'Medical Examinations'!$A$1:$C$2336,3,FALSE)</f>
        <v>9.59</v>
      </c>
      <c r="E657" s="11" t="str">
        <f>VLOOKUP(A657,'Medical Examinations'!$A$1:$J$2336,4,FALSE)</f>
        <v>No</v>
      </c>
      <c r="F657" s="11" t="str">
        <f>VLOOKUP(A657,'Medical Examinations'!$A$1:$J$2336,5,FALSE)</f>
        <v>No</v>
      </c>
      <c r="G657" s="11" t="str">
        <f>VLOOKUP(A657,'Medical Examinations'!$A$1:$J$2336,6,FALSE)</f>
        <v>No</v>
      </c>
      <c r="H657" s="11">
        <f>VLOOKUP(A657,'Medical Examinations'!$A$1:$J$2336,7,FALSE)</f>
        <v>0</v>
      </c>
      <c r="I657" s="11" t="str">
        <f>VLOOKUP(A657,'Medical Examinations'!$A$1:$J$2336,8,FALSE)</f>
        <v>No</v>
      </c>
      <c r="J657" s="11" t="str">
        <f>VLOOKUP(A657,'Medical Examinations'!$A$1:$J$2336,9,FALSE)</f>
        <v>OBESITY</v>
      </c>
      <c r="K657" s="11" t="str">
        <f>VLOOKUP(A657,'Medical Examinations'!$A$1:$J$2336,10,FALSE)</f>
        <v>DIABETES</v>
      </c>
      <c r="L657" t="str">
        <f>VLOOKUP(A657,'Hospitalisation Details'!$A$2:$M$2344,4,FALSE)</f>
        <v>15-8-1971</v>
      </c>
      <c r="M657">
        <f>VLOOKUP(A657,'Hospitalisation Details'!$A$2:$M$2344,10,FALSE)</f>
        <v>15038.51</v>
      </c>
      <c r="N657" t="str">
        <f>VLOOKUP(A657,'Hospitalisation Details'!$A$2:$M$2344,11,FALSE)</f>
        <v>tier - 2</v>
      </c>
      <c r="O657" t="str">
        <f>VLOOKUP(A657,'Hospitalisation Details'!$A$2:$M$2344,12,FALSE)</f>
        <v>tier - 3</v>
      </c>
      <c r="P657" t="str">
        <f>VLOOKUP(A657,'Hospitalisation Details'!$A$2:$M$2344,13,FALSE)</f>
        <v>R1023</v>
      </c>
      <c r="Q657" s="11">
        <f>VLOOKUP(A657,'Hospitalisation Details'!$A$2:$M$2344,8,FALSE)</f>
        <v>51</v>
      </c>
    </row>
    <row r="658" spans="1:17" ht="15.75" x14ac:dyDescent="0.25">
      <c r="A658" s="1" t="s">
        <v>1713</v>
      </c>
      <c r="B658" t="str">
        <f>VLOOKUP(A658,'Customer Names'!$A$1:$B$2336,2,FALSE)</f>
        <v>Haley</v>
      </c>
      <c r="C658" s="11">
        <f>VLOOKUP(A658,'Medical Examinations'!$A$1:$B$2336,2,FALSE)</f>
        <v>42.95</v>
      </c>
      <c r="D658" s="11">
        <f>VLOOKUP(A658,'Medical Examinations'!$A$1:$C$2336,3,FALSE)</f>
        <v>11.88</v>
      </c>
      <c r="E658" s="11" t="str">
        <f>VLOOKUP(A658,'Medical Examinations'!$A$1:$J$2336,4,FALSE)</f>
        <v>Yes</v>
      </c>
      <c r="F658" s="11" t="str">
        <f>VLOOKUP(A658,'Medical Examinations'!$A$1:$J$2336,5,FALSE)</f>
        <v>No</v>
      </c>
      <c r="G658" s="11" t="str">
        <f>VLOOKUP(A658,'Medical Examinations'!$A$1:$J$2336,6,FALSE)</f>
        <v>No</v>
      </c>
      <c r="H658" s="11">
        <f>VLOOKUP(A658,'Medical Examinations'!$A$1:$J$2336,7,FALSE)</f>
        <v>2</v>
      </c>
      <c r="I658" s="11" t="str">
        <f>VLOOKUP(A658,'Medical Examinations'!$A$1:$J$2336,8,FALSE)</f>
        <v>No</v>
      </c>
      <c r="J658" s="11" t="str">
        <f>VLOOKUP(A658,'Medical Examinations'!$A$1:$J$2336,9,FALSE)</f>
        <v>OBESITY</v>
      </c>
      <c r="K658" s="11" t="str">
        <f>VLOOKUP(A658,'Medical Examinations'!$A$1:$J$2336,10,FALSE)</f>
        <v>DIABETES</v>
      </c>
      <c r="L658" t="str">
        <f>VLOOKUP(A658,'Hospitalisation Details'!$A$2:$M$2344,4,FALSE)</f>
        <v>11-9-1970</v>
      </c>
      <c r="M658">
        <f>VLOOKUP(A658,'Hospitalisation Details'!$A$2:$M$2344,10,FALSE)</f>
        <v>15026.3</v>
      </c>
      <c r="N658" t="str">
        <f>VLOOKUP(A658,'Hospitalisation Details'!$A$2:$M$2344,11,FALSE)</f>
        <v>tier - 2</v>
      </c>
      <c r="O658" t="str">
        <f>VLOOKUP(A658,'Hospitalisation Details'!$A$2:$M$2344,12,FALSE)</f>
        <v>tier - 3</v>
      </c>
      <c r="P658" t="str">
        <f>VLOOKUP(A658,'Hospitalisation Details'!$A$2:$M$2344,13,FALSE)</f>
        <v>R1011</v>
      </c>
      <c r="Q658" s="11">
        <f>VLOOKUP(A658,'Hospitalisation Details'!$A$2:$M$2344,8,FALSE)</f>
        <v>52</v>
      </c>
    </row>
    <row r="659" spans="1:17" ht="15.75" x14ac:dyDescent="0.25">
      <c r="A659" s="1" t="s">
        <v>1712</v>
      </c>
      <c r="B659" t="str">
        <f>VLOOKUP(A659,'Customer Names'!$A$1:$B$2336,2,FALSE)</f>
        <v>Ackerman</v>
      </c>
      <c r="C659" s="11">
        <f>VLOOKUP(A659,'Medical Examinations'!$A$1:$B$2336,2,FALSE)</f>
        <v>46.96</v>
      </c>
      <c r="D659" s="11">
        <f>VLOOKUP(A659,'Medical Examinations'!$A$1:$C$2336,3,FALSE)</f>
        <v>4.6399999999999997</v>
      </c>
      <c r="E659" s="11" t="str">
        <f>VLOOKUP(A659,'Medical Examinations'!$A$1:$J$2336,4,FALSE)</f>
        <v>No</v>
      </c>
      <c r="F659" s="11" t="str">
        <f>VLOOKUP(A659,'Medical Examinations'!$A$1:$J$2336,5,FALSE)</f>
        <v>No</v>
      </c>
      <c r="G659" s="11" t="str">
        <f>VLOOKUP(A659,'Medical Examinations'!$A$1:$J$2336,6,FALSE)</f>
        <v>Yes</v>
      </c>
      <c r="H659" s="11">
        <f>VLOOKUP(A659,'Medical Examinations'!$A$1:$J$2336,7,FALSE)</f>
        <v>1</v>
      </c>
      <c r="I659" s="11" t="str">
        <f>VLOOKUP(A659,'Medical Examinations'!$A$1:$J$2336,8,FALSE)</f>
        <v>No</v>
      </c>
      <c r="J659" s="11" t="str">
        <f>VLOOKUP(A659,'Medical Examinations'!$A$1:$J$2336,9,FALSE)</f>
        <v>OBESITY</v>
      </c>
      <c r="K659" s="11" t="str">
        <f>VLOOKUP(A659,'Medical Examinations'!$A$1:$J$2336,10,FALSE)</f>
        <v>NORMAL</v>
      </c>
      <c r="L659" t="str">
        <f>VLOOKUP(A659,'Hospitalisation Details'!$A$2:$M$2344,4,FALSE)</f>
        <v>25-11-1979</v>
      </c>
      <c r="M659">
        <f>VLOOKUP(A659,'Hospitalisation Details'!$A$2:$M$2344,10,FALSE)</f>
        <v>15025.76</v>
      </c>
      <c r="N659" t="str">
        <f>VLOOKUP(A659,'Hospitalisation Details'!$A$2:$M$2344,11,FALSE)</f>
        <v>tier - 2</v>
      </c>
      <c r="O659" t="str">
        <f>VLOOKUP(A659,'Hospitalisation Details'!$A$2:$M$2344,12,FALSE)</f>
        <v>tier - 1</v>
      </c>
      <c r="P659" t="str">
        <f>VLOOKUP(A659,'Hospitalisation Details'!$A$2:$M$2344,13,FALSE)</f>
        <v>R1011</v>
      </c>
      <c r="Q659" s="11">
        <f>VLOOKUP(A659,'Hospitalisation Details'!$A$2:$M$2344,8,FALSE)</f>
        <v>43</v>
      </c>
    </row>
    <row r="660" spans="1:17" ht="15.75" x14ac:dyDescent="0.25">
      <c r="A660" s="1" t="s">
        <v>1711</v>
      </c>
      <c r="B660" t="str">
        <f>VLOOKUP(A660,'Customer Names'!$A$1:$B$2336,2,FALSE)</f>
        <v>Valdez</v>
      </c>
      <c r="C660" s="11">
        <f>VLOOKUP(A660,'Medical Examinations'!$A$1:$B$2336,2,FALSE)</f>
        <v>30.495000000000001</v>
      </c>
      <c r="D660" s="11">
        <f>VLOOKUP(A660,'Medical Examinations'!$A$1:$C$2336,3,FALSE)</f>
        <v>9.5299999999999994</v>
      </c>
      <c r="E660" s="11" t="str">
        <f>VLOOKUP(A660,'Medical Examinations'!$A$1:$J$2336,4,FALSE)</f>
        <v>No</v>
      </c>
      <c r="F660" s="11" t="str">
        <f>VLOOKUP(A660,'Medical Examinations'!$A$1:$J$2336,5,FALSE)</f>
        <v>No</v>
      </c>
      <c r="G660" s="11" t="str">
        <f>VLOOKUP(A660,'Medical Examinations'!$A$1:$J$2336,6,FALSE)</f>
        <v>No</v>
      </c>
      <c r="H660" s="11">
        <f>VLOOKUP(A660,'Medical Examinations'!$A$1:$J$2336,7,FALSE)</f>
        <v>0</v>
      </c>
      <c r="I660" s="11" t="str">
        <f>VLOOKUP(A660,'Medical Examinations'!$A$1:$J$2336,8,FALSE)</f>
        <v>No</v>
      </c>
      <c r="J660" s="11" t="str">
        <f>VLOOKUP(A660,'Medical Examinations'!$A$1:$J$2336,9,FALSE)</f>
        <v>OBESITY</v>
      </c>
      <c r="K660" s="11" t="str">
        <f>VLOOKUP(A660,'Medical Examinations'!$A$1:$J$2336,10,FALSE)</f>
        <v>DIABETES</v>
      </c>
      <c r="L660" t="str">
        <f>VLOOKUP(A660,'Hospitalisation Details'!$A$2:$M$2344,4,FALSE)</f>
        <v>8-8-1960</v>
      </c>
      <c r="M660">
        <f>VLOOKUP(A660,'Hospitalisation Details'!$A$2:$M$2344,10,FALSE)</f>
        <v>15019.76</v>
      </c>
      <c r="N660" t="str">
        <f>VLOOKUP(A660,'Hospitalisation Details'!$A$2:$M$2344,11,FALSE)</f>
        <v>tier - 2</v>
      </c>
      <c r="O660" t="str">
        <f>VLOOKUP(A660,'Hospitalisation Details'!$A$2:$M$2344,12,FALSE)</f>
        <v>tier - 2</v>
      </c>
      <c r="P660" t="str">
        <f>VLOOKUP(A660,'Hospitalisation Details'!$A$2:$M$2344,13,FALSE)</f>
        <v>R1012</v>
      </c>
      <c r="Q660" s="11">
        <f>VLOOKUP(A660,'Hospitalisation Details'!$A$2:$M$2344,8,FALSE)</f>
        <v>62</v>
      </c>
    </row>
    <row r="661" spans="1:17" ht="15.75" x14ac:dyDescent="0.25">
      <c r="A661" s="1" t="s">
        <v>1710</v>
      </c>
      <c r="B661" t="str">
        <f>VLOOKUP(A661,'Customer Names'!$A$1:$B$2336,2,FALSE)</f>
        <v>Michaud</v>
      </c>
      <c r="C661" s="11">
        <f>VLOOKUP(A661,'Medical Examinations'!$A$1:$B$2336,2,FALSE)</f>
        <v>17.954999999999998</v>
      </c>
      <c r="D661" s="11">
        <f>VLOOKUP(A661,'Medical Examinations'!$A$1:$C$2336,3,FALSE)</f>
        <v>5.29</v>
      </c>
      <c r="E661" s="11" t="str">
        <f>VLOOKUP(A661,'Medical Examinations'!$A$1:$J$2336,4,FALSE)</f>
        <v>Yes</v>
      </c>
      <c r="F661" s="11" t="str">
        <f>VLOOKUP(A661,'Medical Examinations'!$A$1:$J$2336,5,FALSE)</f>
        <v>No</v>
      </c>
      <c r="G661" s="11" t="str">
        <f>VLOOKUP(A661,'Medical Examinations'!$A$1:$J$2336,6,FALSE)</f>
        <v>No</v>
      </c>
      <c r="H661" s="11">
        <f>VLOOKUP(A661,'Medical Examinations'!$A$1:$J$2336,7,FALSE)</f>
        <v>1</v>
      </c>
      <c r="I661" s="11" t="str">
        <f>VLOOKUP(A661,'Medical Examinations'!$A$1:$J$2336,8,FALSE)</f>
        <v>Yes</v>
      </c>
      <c r="J661" s="11" t="str">
        <f>VLOOKUP(A661,'Medical Examinations'!$A$1:$J$2336,9,FALSE)</f>
        <v>UNDERWEIGHT</v>
      </c>
      <c r="K661" s="11" t="str">
        <f>VLOOKUP(A661,'Medical Examinations'!$A$1:$J$2336,10,FALSE)</f>
        <v>NORMAL</v>
      </c>
      <c r="L661" t="str">
        <f>VLOOKUP(A661,'Hospitalisation Details'!$A$2:$M$2344,4,FALSE)</f>
        <v>2-8-1995</v>
      </c>
      <c r="M661">
        <f>VLOOKUP(A661,'Hospitalisation Details'!$A$2:$M$2344,10,FALSE)</f>
        <v>15006.58</v>
      </c>
      <c r="N661" t="str">
        <f>VLOOKUP(A661,'Hospitalisation Details'!$A$2:$M$2344,11,FALSE)</f>
        <v>tier - 2</v>
      </c>
      <c r="O661" t="str">
        <f>VLOOKUP(A661,'Hospitalisation Details'!$A$2:$M$2344,12,FALSE)</f>
        <v>tier - 2</v>
      </c>
      <c r="P661" t="str">
        <f>VLOOKUP(A661,'Hospitalisation Details'!$A$2:$M$2344,13,FALSE)</f>
        <v>R1024</v>
      </c>
      <c r="Q661" s="11">
        <f>VLOOKUP(A661,'Hospitalisation Details'!$A$2:$M$2344,8,FALSE)</f>
        <v>27</v>
      </c>
    </row>
    <row r="662" spans="1:17" ht="15.75" x14ac:dyDescent="0.25">
      <c r="A662" s="1" t="s">
        <v>1709</v>
      </c>
      <c r="B662" t="str">
        <f>VLOOKUP(A662,'Customer Names'!$A$1:$B$2336,2,FALSE)</f>
        <v>Gunnink</v>
      </c>
      <c r="C662" s="11">
        <f>VLOOKUP(A662,'Medical Examinations'!$A$1:$B$2336,2,FALSE)</f>
        <v>25.6</v>
      </c>
      <c r="D662" s="11">
        <f>VLOOKUP(A662,'Medical Examinations'!$A$1:$C$2336,3,FALSE)</f>
        <v>10.95</v>
      </c>
      <c r="E662" s="11" t="str">
        <f>VLOOKUP(A662,'Medical Examinations'!$A$1:$J$2336,4,FALSE)</f>
        <v>No</v>
      </c>
      <c r="F662" s="11" t="str">
        <f>VLOOKUP(A662,'Medical Examinations'!$A$1:$J$2336,5,FALSE)</f>
        <v>No</v>
      </c>
      <c r="G662" s="11" t="str">
        <f>VLOOKUP(A662,'Medical Examinations'!$A$1:$J$2336,6,FALSE)</f>
        <v>No</v>
      </c>
      <c r="H662" s="11">
        <f>VLOOKUP(A662,'Medical Examinations'!$A$1:$J$2336,7,FALSE)</f>
        <v>3</v>
      </c>
      <c r="I662" s="11" t="str">
        <f>VLOOKUP(A662,'Medical Examinations'!$A$1:$J$2336,8,FALSE)</f>
        <v>No</v>
      </c>
      <c r="J662" s="11" t="str">
        <f>VLOOKUP(A662,'Medical Examinations'!$A$1:$J$2336,9,FALSE)</f>
        <v>OVERWEIGHT</v>
      </c>
      <c r="K662" s="11" t="str">
        <f>VLOOKUP(A662,'Medical Examinations'!$A$1:$J$2336,10,FALSE)</f>
        <v>DIABETES</v>
      </c>
      <c r="L662" t="str">
        <f>VLOOKUP(A662,'Hospitalisation Details'!$A$2:$M$2344,4,FALSE)</f>
        <v>29-7-1958</v>
      </c>
      <c r="M662">
        <f>VLOOKUP(A662,'Hospitalisation Details'!$A$2:$M$2344,10,FALSE)</f>
        <v>14988.43</v>
      </c>
      <c r="N662" t="str">
        <f>VLOOKUP(A662,'Hospitalisation Details'!$A$2:$M$2344,11,FALSE)</f>
        <v>tier - 2</v>
      </c>
      <c r="O662" t="str">
        <f>VLOOKUP(A662,'Hospitalisation Details'!$A$2:$M$2344,12,FALSE)</f>
        <v>tier - 3</v>
      </c>
      <c r="P662" t="str">
        <f>VLOOKUP(A662,'Hospitalisation Details'!$A$2:$M$2344,13,FALSE)</f>
        <v>R1011</v>
      </c>
      <c r="Q662" s="11">
        <f>VLOOKUP(A662,'Hospitalisation Details'!$A$2:$M$2344,8,FALSE)</f>
        <v>64</v>
      </c>
    </row>
    <row r="663" spans="1:17" ht="15.75" x14ac:dyDescent="0.25">
      <c r="A663" s="1" t="s">
        <v>1708</v>
      </c>
      <c r="B663" t="str">
        <f>VLOOKUP(A663,'Customer Names'!$A$1:$B$2336,2,FALSE)</f>
        <v>Knight</v>
      </c>
      <c r="C663" s="11">
        <f>VLOOKUP(A663,'Medical Examinations'!$A$1:$B$2336,2,FALSE)</f>
        <v>34.21</v>
      </c>
      <c r="D663" s="11">
        <f>VLOOKUP(A663,'Medical Examinations'!$A$1:$C$2336,3,FALSE)</f>
        <v>9.17</v>
      </c>
      <c r="E663" s="11" t="str">
        <f>VLOOKUP(A663,'Medical Examinations'!$A$1:$J$2336,4,FALSE)</f>
        <v>No</v>
      </c>
      <c r="F663" s="11" t="str">
        <f>VLOOKUP(A663,'Medical Examinations'!$A$1:$J$2336,5,FALSE)</f>
        <v>No</v>
      </c>
      <c r="G663" s="11" t="str">
        <f>VLOOKUP(A663,'Medical Examinations'!$A$1:$J$2336,6,FALSE)</f>
        <v>No</v>
      </c>
      <c r="H663" s="11">
        <f>VLOOKUP(A663,'Medical Examinations'!$A$1:$J$2336,7,FALSE)</f>
        <v>0</v>
      </c>
      <c r="I663" s="11" t="str">
        <f>VLOOKUP(A663,'Medical Examinations'!$A$1:$J$2336,8,FALSE)</f>
        <v>No</v>
      </c>
      <c r="J663" s="11" t="str">
        <f>VLOOKUP(A663,'Medical Examinations'!$A$1:$J$2336,9,FALSE)</f>
        <v>OBESITY</v>
      </c>
      <c r="K663" s="11" t="str">
        <f>VLOOKUP(A663,'Medical Examinations'!$A$1:$J$2336,10,FALSE)</f>
        <v>DIABETES</v>
      </c>
      <c r="L663" t="str">
        <f>VLOOKUP(A663,'Hospitalisation Details'!$A$2:$M$2344,4,FALSE)</f>
        <v>29-11-1962</v>
      </c>
      <c r="M663">
        <f>VLOOKUP(A663,'Hospitalisation Details'!$A$2:$M$2344,10,FALSE)</f>
        <v>14945.34</v>
      </c>
      <c r="N663" t="str">
        <f>VLOOKUP(A663,'Hospitalisation Details'!$A$2:$M$2344,11,FALSE)</f>
        <v>tier - 2</v>
      </c>
      <c r="O663" t="str">
        <f>VLOOKUP(A663,'Hospitalisation Details'!$A$2:$M$2344,12,FALSE)</f>
        <v>tier - 1</v>
      </c>
      <c r="P663" t="str">
        <f>VLOOKUP(A663,'Hospitalisation Details'!$A$2:$M$2344,13,FALSE)</f>
        <v>R1021</v>
      </c>
      <c r="Q663" s="11">
        <f>VLOOKUP(A663,'Hospitalisation Details'!$A$2:$M$2344,8,FALSE)</f>
        <v>60</v>
      </c>
    </row>
    <row r="664" spans="1:17" ht="15.75" x14ac:dyDescent="0.25">
      <c r="A664" s="1" t="s">
        <v>1707</v>
      </c>
      <c r="B664" t="str">
        <f>VLOOKUP(A664,'Customer Names'!$A$1:$B$2336,2,FALSE)</f>
        <v>Grosscup</v>
      </c>
      <c r="C664" s="11">
        <f>VLOOKUP(A664,'Medical Examinations'!$A$1:$B$2336,2,FALSE)</f>
        <v>39.74</v>
      </c>
      <c r="D664" s="11">
        <f>VLOOKUP(A664,'Medical Examinations'!$A$1:$C$2336,3,FALSE)</f>
        <v>7.39</v>
      </c>
      <c r="E664" s="11" t="str">
        <f>VLOOKUP(A664,'Medical Examinations'!$A$1:$J$2336,4,FALSE)</f>
        <v>No</v>
      </c>
      <c r="F664" s="11" t="str">
        <f>VLOOKUP(A664,'Medical Examinations'!$A$1:$J$2336,5,FALSE)</f>
        <v>No</v>
      </c>
      <c r="G664" s="11" t="str">
        <f>VLOOKUP(A664,'Medical Examinations'!$A$1:$J$2336,6,FALSE)</f>
        <v>No</v>
      </c>
      <c r="H664" s="11">
        <f>VLOOKUP(A664,'Medical Examinations'!$A$1:$J$2336,7,FALSE)</f>
        <v>0</v>
      </c>
      <c r="I664" s="11" t="str">
        <f>VLOOKUP(A664,'Medical Examinations'!$A$1:$J$2336,8,FALSE)</f>
        <v>No</v>
      </c>
      <c r="J664" s="11" t="str">
        <f>VLOOKUP(A664,'Medical Examinations'!$A$1:$J$2336,9,FALSE)</f>
        <v>OBESITY</v>
      </c>
      <c r="K664" s="11" t="str">
        <f>VLOOKUP(A664,'Medical Examinations'!$A$1:$J$2336,10,FALSE)</f>
        <v>DIABETES</v>
      </c>
      <c r="L664" t="str">
        <f>VLOOKUP(A664,'Hospitalisation Details'!$A$2:$M$2344,4,FALSE)</f>
        <v>8-11-1968</v>
      </c>
      <c r="M664">
        <f>VLOOKUP(A664,'Hospitalisation Details'!$A$2:$M$2344,10,FALSE)</f>
        <v>14926.97</v>
      </c>
      <c r="N664" t="str">
        <f>VLOOKUP(A664,'Hospitalisation Details'!$A$2:$M$2344,11,FALSE)</f>
        <v>tier - 2</v>
      </c>
      <c r="O664" t="str">
        <f>VLOOKUP(A664,'Hospitalisation Details'!$A$2:$M$2344,12,FALSE)</f>
        <v>tier - 2</v>
      </c>
      <c r="P664" t="str">
        <f>VLOOKUP(A664,'Hospitalisation Details'!$A$2:$M$2344,13,FALSE)</f>
        <v>R1012</v>
      </c>
      <c r="Q664" s="11">
        <f>VLOOKUP(A664,'Hospitalisation Details'!$A$2:$M$2344,8,FALSE)</f>
        <v>54</v>
      </c>
    </row>
    <row r="665" spans="1:17" ht="15.75" x14ac:dyDescent="0.25">
      <c r="A665" s="1" t="s">
        <v>1706</v>
      </c>
      <c r="B665" t="str">
        <f>VLOOKUP(A665,'Customer Names'!$A$1:$B$2336,2,FALSE)</f>
        <v>Koniuch</v>
      </c>
      <c r="C665" s="11">
        <f>VLOOKUP(A665,'Medical Examinations'!$A$1:$B$2336,2,FALSE)</f>
        <v>49.53</v>
      </c>
      <c r="D665" s="11">
        <f>VLOOKUP(A665,'Medical Examinations'!$A$1:$C$2336,3,FALSE)</f>
        <v>9.1300000000000008</v>
      </c>
      <c r="E665" s="11" t="str">
        <f>VLOOKUP(A665,'Medical Examinations'!$A$1:$J$2336,4,FALSE)</f>
        <v>Yes</v>
      </c>
      <c r="F665" s="11" t="str">
        <f>VLOOKUP(A665,'Medical Examinations'!$A$1:$J$2336,5,FALSE)</f>
        <v>No</v>
      </c>
      <c r="G665" s="11" t="str">
        <f>VLOOKUP(A665,'Medical Examinations'!$A$1:$J$2336,6,FALSE)</f>
        <v>No</v>
      </c>
      <c r="H665" s="11">
        <f>VLOOKUP(A665,'Medical Examinations'!$A$1:$J$2336,7,FALSE)</f>
        <v>0</v>
      </c>
      <c r="I665" s="11" t="str">
        <f>VLOOKUP(A665,'Medical Examinations'!$A$1:$J$2336,8,FALSE)</f>
        <v>No</v>
      </c>
      <c r="J665" s="11" t="str">
        <f>VLOOKUP(A665,'Medical Examinations'!$A$1:$J$2336,9,FALSE)</f>
        <v>OBESITY</v>
      </c>
      <c r="K665" s="11" t="str">
        <f>VLOOKUP(A665,'Medical Examinations'!$A$1:$J$2336,10,FALSE)</f>
        <v>DIABETES</v>
      </c>
      <c r="L665" t="str">
        <f>VLOOKUP(A665,'Hospitalisation Details'!$A$2:$M$2344,4,FALSE)</f>
        <v>4-7-1981</v>
      </c>
      <c r="M665">
        <f>VLOOKUP(A665,'Hospitalisation Details'!$A$2:$M$2344,10,FALSE)</f>
        <v>14908.27</v>
      </c>
      <c r="N665" t="str">
        <f>VLOOKUP(A665,'Hospitalisation Details'!$A$2:$M$2344,11,FALSE)</f>
        <v>tier - 2</v>
      </c>
      <c r="O665" t="str">
        <f>VLOOKUP(A665,'Hospitalisation Details'!$A$2:$M$2344,12,FALSE)</f>
        <v>tier - 1</v>
      </c>
      <c r="P665" t="str">
        <f>VLOOKUP(A665,'Hospitalisation Details'!$A$2:$M$2344,13,FALSE)</f>
        <v>R1011</v>
      </c>
      <c r="Q665" s="11">
        <f>VLOOKUP(A665,'Hospitalisation Details'!$A$2:$M$2344,8,FALSE)</f>
        <v>41</v>
      </c>
    </row>
    <row r="666" spans="1:17" ht="15.75" x14ac:dyDescent="0.25">
      <c r="A666" s="1" t="s">
        <v>1705</v>
      </c>
      <c r="B666" t="str">
        <f>VLOOKUP(A666,'Customer Names'!$A$1:$B$2336,2,FALSE)</f>
        <v>Heitzman</v>
      </c>
      <c r="C666" s="11">
        <f>VLOOKUP(A666,'Medical Examinations'!$A$1:$B$2336,2,FALSE)</f>
        <v>39.33</v>
      </c>
      <c r="D666" s="11">
        <f>VLOOKUP(A666,'Medical Examinations'!$A$1:$C$2336,3,FALSE)</f>
        <v>10.4</v>
      </c>
      <c r="E666" s="11" t="str">
        <f>VLOOKUP(A666,'Medical Examinations'!$A$1:$J$2336,4,FALSE)</f>
        <v>No</v>
      </c>
      <c r="F666" s="11" t="str">
        <f>VLOOKUP(A666,'Medical Examinations'!$A$1:$J$2336,5,FALSE)</f>
        <v>No</v>
      </c>
      <c r="G666" s="11" t="str">
        <f>VLOOKUP(A666,'Medical Examinations'!$A$1:$J$2336,6,FALSE)</f>
        <v>No</v>
      </c>
      <c r="H666" s="11">
        <f>VLOOKUP(A666,'Medical Examinations'!$A$1:$J$2336,7,FALSE)</f>
        <v>3</v>
      </c>
      <c r="I666" s="11" t="str">
        <f>VLOOKUP(A666,'Medical Examinations'!$A$1:$J$2336,8,FALSE)</f>
        <v>No</v>
      </c>
      <c r="J666" s="11" t="str">
        <f>VLOOKUP(A666,'Medical Examinations'!$A$1:$J$2336,9,FALSE)</f>
        <v>OBESITY</v>
      </c>
      <c r="K666" s="11" t="str">
        <f>VLOOKUP(A666,'Medical Examinations'!$A$1:$J$2336,10,FALSE)</f>
        <v>DIABETES</v>
      </c>
      <c r="L666" t="str">
        <f>VLOOKUP(A666,'Hospitalisation Details'!$A$2:$M$2344,4,FALSE)</f>
        <v>17-10-1958</v>
      </c>
      <c r="M666">
        <f>VLOOKUP(A666,'Hospitalisation Details'!$A$2:$M$2344,10,FALSE)</f>
        <v>14901.52</v>
      </c>
      <c r="N666" t="str">
        <f>VLOOKUP(A666,'Hospitalisation Details'!$A$2:$M$2344,11,FALSE)</f>
        <v>tier - 2</v>
      </c>
      <c r="O666" t="str">
        <f>VLOOKUP(A666,'Hospitalisation Details'!$A$2:$M$2344,12,FALSE)</f>
        <v>tier - 2</v>
      </c>
      <c r="P666" t="str">
        <f>VLOOKUP(A666,'Hospitalisation Details'!$A$2:$M$2344,13,FALSE)</f>
        <v>R1024</v>
      </c>
      <c r="Q666" s="11">
        <f>VLOOKUP(A666,'Hospitalisation Details'!$A$2:$M$2344,8,FALSE)</f>
        <v>64</v>
      </c>
    </row>
    <row r="667" spans="1:17" ht="15.75" x14ac:dyDescent="0.25">
      <c r="A667" s="1" t="s">
        <v>1704</v>
      </c>
      <c r="B667" t="str">
        <f>VLOOKUP(A667,'Customer Names'!$A$1:$B$2336,2,FALSE)</f>
        <v>Tatton</v>
      </c>
      <c r="C667" s="11">
        <f>VLOOKUP(A667,'Medical Examinations'!$A$1:$B$2336,2,FALSE)</f>
        <v>39.979999999999997</v>
      </c>
      <c r="D667" s="11">
        <f>VLOOKUP(A667,'Medical Examinations'!$A$1:$C$2336,3,FALSE)</f>
        <v>9.4600000000000009</v>
      </c>
      <c r="E667" s="11" t="str">
        <f>VLOOKUP(A667,'Medical Examinations'!$A$1:$J$2336,4,FALSE)</f>
        <v>Yes</v>
      </c>
      <c r="F667" s="11" t="str">
        <f>VLOOKUP(A667,'Medical Examinations'!$A$1:$J$2336,5,FALSE)</f>
        <v>No</v>
      </c>
      <c r="G667" s="11" t="str">
        <f>VLOOKUP(A667,'Medical Examinations'!$A$1:$J$2336,6,FALSE)</f>
        <v>No</v>
      </c>
      <c r="H667" s="11">
        <f>VLOOKUP(A667,'Medical Examinations'!$A$1:$J$2336,7,FALSE)</f>
        <v>2</v>
      </c>
      <c r="I667" s="11" t="str">
        <f>VLOOKUP(A667,'Medical Examinations'!$A$1:$J$2336,8,FALSE)</f>
        <v>No</v>
      </c>
      <c r="J667" s="11" t="str">
        <f>VLOOKUP(A667,'Medical Examinations'!$A$1:$J$2336,9,FALSE)</f>
        <v>OBESITY</v>
      </c>
      <c r="K667" s="11" t="str">
        <f>VLOOKUP(A667,'Medical Examinations'!$A$1:$J$2336,10,FALSE)</f>
        <v>DIABETES</v>
      </c>
      <c r="L667" t="str">
        <f>VLOOKUP(A667,'Hospitalisation Details'!$A$2:$M$2344,4,FALSE)</f>
        <v>11-11-1970</v>
      </c>
      <c r="M667">
        <f>VLOOKUP(A667,'Hospitalisation Details'!$A$2:$M$2344,10,FALSE)</f>
        <v>14847.63</v>
      </c>
      <c r="N667" t="str">
        <f>VLOOKUP(A667,'Hospitalisation Details'!$A$2:$M$2344,11,FALSE)</f>
        <v>tier - 2</v>
      </c>
      <c r="O667" t="str">
        <f>VLOOKUP(A667,'Hospitalisation Details'!$A$2:$M$2344,12,FALSE)</f>
        <v>tier - 2</v>
      </c>
      <c r="P667" t="str">
        <f>VLOOKUP(A667,'Hospitalisation Details'!$A$2:$M$2344,13,FALSE)</f>
        <v>R1023</v>
      </c>
      <c r="Q667" s="11">
        <f>VLOOKUP(A667,'Hospitalisation Details'!$A$2:$M$2344,8,FALSE)</f>
        <v>52</v>
      </c>
    </row>
    <row r="668" spans="1:17" ht="15.75" x14ac:dyDescent="0.25">
      <c r="A668" s="1" t="s">
        <v>1703</v>
      </c>
      <c r="B668" t="str">
        <f>VLOOKUP(A668,'Customer Names'!$A$1:$B$2336,2,FALSE)</f>
        <v>Flanagan</v>
      </c>
      <c r="C668" s="11">
        <f>VLOOKUP(A668,'Medical Examinations'!$A$1:$B$2336,2,FALSE)</f>
        <v>46.51</v>
      </c>
      <c r="D668" s="11">
        <f>VLOOKUP(A668,'Medical Examinations'!$A$1:$C$2336,3,FALSE)</f>
        <v>8.69</v>
      </c>
      <c r="E668" s="11" t="str">
        <f>VLOOKUP(A668,'Medical Examinations'!$A$1:$J$2336,4,FALSE)</f>
        <v>Yes</v>
      </c>
      <c r="F668" s="11" t="str">
        <f>VLOOKUP(A668,'Medical Examinations'!$A$1:$J$2336,5,FALSE)</f>
        <v>No</v>
      </c>
      <c r="G668" s="11" t="str">
        <f>VLOOKUP(A668,'Medical Examinations'!$A$1:$J$2336,6,FALSE)</f>
        <v>No</v>
      </c>
      <c r="H668" s="11">
        <f>VLOOKUP(A668,'Medical Examinations'!$A$1:$J$2336,7,FALSE)</f>
        <v>0</v>
      </c>
      <c r="I668" s="11" t="str">
        <f>VLOOKUP(A668,'Medical Examinations'!$A$1:$J$2336,8,FALSE)</f>
        <v>No</v>
      </c>
      <c r="J668" s="11" t="str">
        <f>VLOOKUP(A668,'Medical Examinations'!$A$1:$J$2336,9,FALSE)</f>
        <v>OBESITY</v>
      </c>
      <c r="K668" s="11" t="str">
        <f>VLOOKUP(A668,'Medical Examinations'!$A$1:$J$2336,10,FALSE)</f>
        <v>DIABETES</v>
      </c>
      <c r="L668" t="str">
        <f>VLOOKUP(A668,'Hospitalisation Details'!$A$2:$M$2344,4,FALSE)</f>
        <v>5-6-1981</v>
      </c>
      <c r="M668">
        <f>VLOOKUP(A668,'Hospitalisation Details'!$A$2:$M$2344,10,FALSE)</f>
        <v>14843.96</v>
      </c>
      <c r="N668" t="str">
        <f>VLOOKUP(A668,'Hospitalisation Details'!$A$2:$M$2344,11,FALSE)</f>
        <v>tier - 2</v>
      </c>
      <c r="O668" t="str">
        <f>VLOOKUP(A668,'Hospitalisation Details'!$A$2:$M$2344,12,FALSE)</f>
        <v>tier - 3</v>
      </c>
      <c r="P668" t="str">
        <f>VLOOKUP(A668,'Hospitalisation Details'!$A$2:$M$2344,13,FALSE)</f>
        <v>R1026</v>
      </c>
      <c r="Q668" s="11">
        <f>VLOOKUP(A668,'Hospitalisation Details'!$A$2:$M$2344,8,FALSE)</f>
        <v>42</v>
      </c>
    </row>
    <row r="669" spans="1:17" ht="15.75" x14ac:dyDescent="0.25">
      <c r="A669" s="1" t="s">
        <v>1702</v>
      </c>
      <c r="B669" t="str">
        <f>VLOOKUP(A669,'Customer Names'!$A$1:$B$2336,2,FALSE)</f>
        <v>Funk</v>
      </c>
      <c r="C669" s="11">
        <f>VLOOKUP(A669,'Medical Examinations'!$A$1:$B$2336,2,FALSE)</f>
        <v>43.58</v>
      </c>
      <c r="D669" s="11">
        <f>VLOOKUP(A669,'Medical Examinations'!$A$1:$C$2336,3,FALSE)</f>
        <v>4.2300000000000004</v>
      </c>
      <c r="E669" s="11" t="str">
        <f>VLOOKUP(A669,'Medical Examinations'!$A$1:$J$2336,4,FALSE)</f>
        <v>No</v>
      </c>
      <c r="F669" s="11" t="str">
        <f>VLOOKUP(A669,'Medical Examinations'!$A$1:$J$2336,5,FALSE)</f>
        <v>No</v>
      </c>
      <c r="G669" s="11" t="str">
        <f>VLOOKUP(A669,'Medical Examinations'!$A$1:$J$2336,6,FALSE)</f>
        <v>Yes</v>
      </c>
      <c r="H669" s="11">
        <f>VLOOKUP(A669,'Medical Examinations'!$A$1:$J$2336,7,FALSE)</f>
        <v>1</v>
      </c>
      <c r="I669" s="11" t="str">
        <f>VLOOKUP(A669,'Medical Examinations'!$A$1:$J$2336,8,FALSE)</f>
        <v>No</v>
      </c>
      <c r="J669" s="11" t="str">
        <f>VLOOKUP(A669,'Medical Examinations'!$A$1:$J$2336,9,FALSE)</f>
        <v>OBESITY</v>
      </c>
      <c r="K669" s="11" t="str">
        <f>VLOOKUP(A669,'Medical Examinations'!$A$1:$J$2336,10,FALSE)</f>
        <v>NORMAL</v>
      </c>
      <c r="L669" t="str">
        <f>VLOOKUP(A669,'Hospitalisation Details'!$A$2:$M$2344,4,FALSE)</f>
        <v>18-10-1979</v>
      </c>
      <c r="M669">
        <f>VLOOKUP(A669,'Hospitalisation Details'!$A$2:$M$2344,10,FALSE)</f>
        <v>14839.34</v>
      </c>
      <c r="N669" t="str">
        <f>VLOOKUP(A669,'Hospitalisation Details'!$A$2:$M$2344,11,FALSE)</f>
        <v>tier - 2</v>
      </c>
      <c r="O669" t="str">
        <f>VLOOKUP(A669,'Hospitalisation Details'!$A$2:$M$2344,12,FALSE)</f>
        <v>tier - 3</v>
      </c>
      <c r="P669" t="str">
        <f>VLOOKUP(A669,'Hospitalisation Details'!$A$2:$M$2344,13,FALSE)</f>
        <v>R1026</v>
      </c>
      <c r="Q669" s="11">
        <f>VLOOKUP(A669,'Hospitalisation Details'!$A$2:$M$2344,8,FALSE)</f>
        <v>43</v>
      </c>
    </row>
    <row r="670" spans="1:17" ht="15.75" x14ac:dyDescent="0.25">
      <c r="A670" s="1" t="s">
        <v>1701</v>
      </c>
      <c r="B670" t="str">
        <f>VLOOKUP(A670,'Customer Names'!$A$1:$B$2336,2,FALSE)</f>
        <v>Davenport</v>
      </c>
      <c r="C670" s="11">
        <f>VLOOKUP(A670,'Medical Examinations'!$A$1:$B$2336,2,FALSE)</f>
        <v>42.28</v>
      </c>
      <c r="D670" s="11">
        <f>VLOOKUP(A670,'Medical Examinations'!$A$1:$C$2336,3,FALSE)</f>
        <v>9.16</v>
      </c>
      <c r="E670" s="11" t="str">
        <f>VLOOKUP(A670,'Medical Examinations'!$A$1:$J$2336,4,FALSE)</f>
        <v>Yes</v>
      </c>
      <c r="F670" s="11" t="str">
        <f>VLOOKUP(A670,'Medical Examinations'!$A$1:$J$2336,5,FALSE)</f>
        <v>No</v>
      </c>
      <c r="G670" s="11" t="str">
        <f>VLOOKUP(A670,'Medical Examinations'!$A$1:$J$2336,6,FALSE)</f>
        <v>No</v>
      </c>
      <c r="H670" s="11">
        <f>VLOOKUP(A670,'Medical Examinations'!$A$1:$J$2336,7,FALSE)</f>
        <v>1</v>
      </c>
      <c r="I670" s="11" t="str">
        <f>VLOOKUP(A670,'Medical Examinations'!$A$1:$J$2336,8,FALSE)</f>
        <v>No</v>
      </c>
      <c r="J670" s="11" t="str">
        <f>VLOOKUP(A670,'Medical Examinations'!$A$1:$J$2336,9,FALSE)</f>
        <v>OBESITY</v>
      </c>
      <c r="K670" s="11" t="str">
        <f>VLOOKUP(A670,'Medical Examinations'!$A$1:$J$2336,10,FALSE)</f>
        <v>DIABETES</v>
      </c>
      <c r="L670" t="str">
        <f>VLOOKUP(A670,'Hospitalisation Details'!$A$2:$M$2344,4,FALSE)</f>
        <v>10-12-1975</v>
      </c>
      <c r="M670">
        <f>VLOOKUP(A670,'Hospitalisation Details'!$A$2:$M$2344,10,FALSE)</f>
        <v>14819</v>
      </c>
      <c r="N670" t="str">
        <f>VLOOKUP(A670,'Hospitalisation Details'!$A$2:$M$2344,11,FALSE)</f>
        <v>tier - 2</v>
      </c>
      <c r="O670" t="str">
        <f>VLOOKUP(A670,'Hospitalisation Details'!$A$2:$M$2344,12,FALSE)</f>
        <v>tier - 3</v>
      </c>
      <c r="P670" t="str">
        <f>VLOOKUP(A670,'Hospitalisation Details'!$A$2:$M$2344,13,FALSE)</f>
        <v>R1023</v>
      </c>
      <c r="Q670" s="11">
        <f>VLOOKUP(A670,'Hospitalisation Details'!$A$2:$M$2344,8,FALSE)</f>
        <v>47</v>
      </c>
    </row>
    <row r="671" spans="1:17" ht="15.75" x14ac:dyDescent="0.25">
      <c r="A671" s="1" t="s">
        <v>1700</v>
      </c>
      <c r="B671" t="str">
        <f>VLOOKUP(A671,'Customer Names'!$A$1:$B$2336,2,FALSE)</f>
        <v>Nicholson</v>
      </c>
      <c r="C671" s="11">
        <f>VLOOKUP(A671,'Medical Examinations'!$A$1:$B$2336,2,FALSE)</f>
        <v>35.520000000000003</v>
      </c>
      <c r="D671" s="11">
        <f>VLOOKUP(A671,'Medical Examinations'!$A$1:$C$2336,3,FALSE)</f>
        <v>8.26</v>
      </c>
      <c r="E671" s="11" t="str">
        <f>VLOOKUP(A671,'Medical Examinations'!$A$1:$J$2336,4,FALSE)</f>
        <v>No</v>
      </c>
      <c r="F671" s="11" t="str">
        <f>VLOOKUP(A671,'Medical Examinations'!$A$1:$J$2336,5,FALSE)</f>
        <v>No</v>
      </c>
      <c r="G671" s="11" t="str">
        <f>VLOOKUP(A671,'Medical Examinations'!$A$1:$J$2336,6,FALSE)</f>
        <v>No</v>
      </c>
      <c r="H671" s="11">
        <f>VLOOKUP(A671,'Medical Examinations'!$A$1:$J$2336,7,FALSE)</f>
        <v>0</v>
      </c>
      <c r="I671" s="11" t="str">
        <f>VLOOKUP(A671,'Medical Examinations'!$A$1:$J$2336,8,FALSE)</f>
        <v>No</v>
      </c>
      <c r="J671" s="11" t="str">
        <f>VLOOKUP(A671,'Medical Examinations'!$A$1:$J$2336,9,FALSE)</f>
        <v>OBESITY</v>
      </c>
      <c r="K671" s="11" t="str">
        <f>VLOOKUP(A671,'Medical Examinations'!$A$1:$J$2336,10,FALSE)</f>
        <v>DIABETES</v>
      </c>
      <c r="L671" t="str">
        <f>VLOOKUP(A671,'Hospitalisation Details'!$A$2:$M$2344,4,FALSE)</f>
        <v>27-7-1965</v>
      </c>
      <c r="M671">
        <f>VLOOKUP(A671,'Hospitalisation Details'!$A$2:$M$2344,10,FALSE)</f>
        <v>14750.42</v>
      </c>
      <c r="N671" t="str">
        <f>VLOOKUP(A671,'Hospitalisation Details'!$A$2:$M$2344,11,FALSE)</f>
        <v>tier - 2</v>
      </c>
      <c r="O671" t="str">
        <f>VLOOKUP(A671,'Hospitalisation Details'!$A$2:$M$2344,12,FALSE)</f>
        <v>tier - 2</v>
      </c>
      <c r="P671" t="str">
        <f>VLOOKUP(A671,'Hospitalisation Details'!$A$2:$M$2344,13,FALSE)</f>
        <v>R1026</v>
      </c>
      <c r="Q671" s="11">
        <f>VLOOKUP(A671,'Hospitalisation Details'!$A$2:$M$2344,8,FALSE)</f>
        <v>57</v>
      </c>
    </row>
    <row r="672" spans="1:17" ht="15.75" x14ac:dyDescent="0.25">
      <c r="A672" s="1" t="s">
        <v>1699</v>
      </c>
      <c r="B672" t="str">
        <f>VLOOKUP(A672,'Customer Names'!$A$1:$B$2336,2,FALSE)</f>
        <v>Lindbloom</v>
      </c>
      <c r="C672" s="11">
        <f>VLOOKUP(A672,'Medical Examinations'!$A$1:$B$2336,2,FALSE)</f>
        <v>33.6</v>
      </c>
      <c r="D672" s="11">
        <f>VLOOKUP(A672,'Medical Examinations'!$A$1:$C$2336,3,FALSE)</f>
        <v>11.25</v>
      </c>
      <c r="E672" s="11" t="str">
        <f>VLOOKUP(A672,'Medical Examinations'!$A$1:$J$2336,4,FALSE)</f>
        <v>No</v>
      </c>
      <c r="F672" s="11" t="str">
        <f>VLOOKUP(A672,'Medical Examinations'!$A$1:$J$2336,5,FALSE)</f>
        <v>No</v>
      </c>
      <c r="G672" s="11" t="str">
        <f>VLOOKUP(A672,'Medical Examinations'!$A$1:$J$2336,6,FALSE)</f>
        <v>No</v>
      </c>
      <c r="H672" s="11">
        <f>VLOOKUP(A672,'Medical Examinations'!$A$1:$J$2336,7,FALSE)</f>
        <v>0</v>
      </c>
      <c r="I672" s="11" t="str">
        <f>VLOOKUP(A672,'Medical Examinations'!$A$1:$J$2336,8,FALSE)</f>
        <v>No</v>
      </c>
      <c r="J672" s="11" t="str">
        <f>VLOOKUP(A672,'Medical Examinations'!$A$1:$J$2336,9,FALSE)</f>
        <v>OBESITY</v>
      </c>
      <c r="K672" s="11" t="str">
        <f>VLOOKUP(A672,'Medical Examinations'!$A$1:$J$2336,10,FALSE)</f>
        <v>DIABETES</v>
      </c>
      <c r="L672" t="str">
        <f>VLOOKUP(A672,'Hospitalisation Details'!$A$2:$M$2344,4,FALSE)</f>
        <v>29-7-1962</v>
      </c>
      <c r="M672">
        <f>VLOOKUP(A672,'Hospitalisation Details'!$A$2:$M$2344,10,FALSE)</f>
        <v>14738.43</v>
      </c>
      <c r="N672" t="str">
        <f>VLOOKUP(A672,'Hospitalisation Details'!$A$2:$M$2344,11,FALSE)</f>
        <v>tier - 2</v>
      </c>
      <c r="O672" t="str">
        <f>VLOOKUP(A672,'Hospitalisation Details'!$A$2:$M$2344,12,FALSE)</f>
        <v>tier - 3</v>
      </c>
      <c r="P672" t="str">
        <f>VLOOKUP(A672,'Hospitalisation Details'!$A$2:$M$2344,13,FALSE)</f>
        <v>R1021</v>
      </c>
      <c r="Q672" s="11">
        <f>VLOOKUP(A672,'Hospitalisation Details'!$A$2:$M$2344,8,FALSE)</f>
        <v>60</v>
      </c>
    </row>
    <row r="673" spans="1:17" ht="15.75" x14ac:dyDescent="0.25">
      <c r="A673" s="1" t="s">
        <v>1698</v>
      </c>
      <c r="B673" t="str">
        <f>VLOOKUP(A673,'Customer Names'!$A$1:$B$2336,2,FALSE)</f>
        <v>Wijayaratne</v>
      </c>
      <c r="C673" s="11">
        <f>VLOOKUP(A673,'Medical Examinations'!$A$1:$B$2336,2,FALSE)</f>
        <v>22.42</v>
      </c>
      <c r="D673" s="11">
        <f>VLOOKUP(A673,'Medical Examinations'!$A$1:$C$2336,3,FALSE)</f>
        <v>6.74</v>
      </c>
      <c r="E673" s="11" t="str">
        <f>VLOOKUP(A673,'Medical Examinations'!$A$1:$J$2336,4,FALSE)</f>
        <v>No</v>
      </c>
      <c r="F673" s="11" t="str">
        <f>VLOOKUP(A673,'Medical Examinations'!$A$1:$J$2336,5,FALSE)</f>
        <v>No</v>
      </c>
      <c r="G673" s="11" t="str">
        <f>VLOOKUP(A673,'Medical Examinations'!$A$1:$J$2336,6,FALSE)</f>
        <v>No</v>
      </c>
      <c r="H673" s="11">
        <f>VLOOKUP(A673,'Medical Examinations'!$A$1:$J$2336,7,FALSE)</f>
        <v>0</v>
      </c>
      <c r="I673" s="11" t="str">
        <f>VLOOKUP(A673,'Medical Examinations'!$A$1:$J$2336,8,FALSE)</f>
        <v>Yes</v>
      </c>
      <c r="J673" s="11" t="str">
        <f>VLOOKUP(A673,'Medical Examinations'!$A$1:$J$2336,9,FALSE)</f>
        <v>NORMALWEIGHT</v>
      </c>
      <c r="K673" s="11" t="str">
        <f>VLOOKUP(A673,'Medical Examinations'!$A$1:$J$2336,10,FALSE)</f>
        <v>DIABETES</v>
      </c>
      <c r="L673" t="str">
        <f>VLOOKUP(A673,'Hospitalisation Details'!$A$2:$M$2344,4,FALSE)</f>
        <v>24-9-2002</v>
      </c>
      <c r="M673">
        <f>VLOOKUP(A673,'Hospitalisation Details'!$A$2:$M$2344,10,FALSE)</f>
        <v>14711.74</v>
      </c>
      <c r="N673" t="str">
        <f>VLOOKUP(A673,'Hospitalisation Details'!$A$2:$M$2344,11,FALSE)</f>
        <v>tier - 2</v>
      </c>
      <c r="O673" t="str">
        <f>VLOOKUP(A673,'Hospitalisation Details'!$A$2:$M$2344,12,FALSE)</f>
        <v>tier - 2</v>
      </c>
      <c r="P673" t="str">
        <f>VLOOKUP(A673,'Hospitalisation Details'!$A$2:$M$2344,13,FALSE)</f>
        <v>R1012</v>
      </c>
      <c r="Q673" s="11">
        <f>VLOOKUP(A673,'Hospitalisation Details'!$A$2:$M$2344,8,FALSE)</f>
        <v>20</v>
      </c>
    </row>
    <row r="674" spans="1:17" ht="15.75" x14ac:dyDescent="0.25">
      <c r="A674" s="1" t="s">
        <v>1697</v>
      </c>
      <c r="B674" t="str">
        <f>VLOOKUP(A674,'Customer Names'!$A$1:$B$2336,2,FALSE)</f>
        <v>Ainsworth</v>
      </c>
      <c r="C674" s="11">
        <f>VLOOKUP(A674,'Medical Examinations'!$A$1:$B$2336,2,FALSE)</f>
        <v>46.86</v>
      </c>
      <c r="D674" s="11">
        <f>VLOOKUP(A674,'Medical Examinations'!$A$1:$C$2336,3,FALSE)</f>
        <v>4.87</v>
      </c>
      <c r="E674" s="11" t="str">
        <f>VLOOKUP(A674,'Medical Examinations'!$A$1:$J$2336,4,FALSE)</f>
        <v>No</v>
      </c>
      <c r="F674" s="11" t="str">
        <f>VLOOKUP(A674,'Medical Examinations'!$A$1:$J$2336,5,FALSE)</f>
        <v>No</v>
      </c>
      <c r="G674" s="11" t="str">
        <f>VLOOKUP(A674,'Medical Examinations'!$A$1:$J$2336,6,FALSE)</f>
        <v>No</v>
      </c>
      <c r="H674" s="11">
        <f>VLOOKUP(A674,'Medical Examinations'!$A$1:$J$2336,7,FALSE)</f>
        <v>0</v>
      </c>
      <c r="I674" s="11" t="str">
        <f>VLOOKUP(A674,'Medical Examinations'!$A$1:$J$2336,8,FALSE)</f>
        <v>No</v>
      </c>
      <c r="J674" s="11" t="str">
        <f>VLOOKUP(A674,'Medical Examinations'!$A$1:$J$2336,9,FALSE)</f>
        <v>OBESITY</v>
      </c>
      <c r="K674" s="11" t="str">
        <f>VLOOKUP(A674,'Medical Examinations'!$A$1:$J$2336,10,FALSE)</f>
        <v>NORMAL</v>
      </c>
      <c r="L674" t="str">
        <f>VLOOKUP(A674,'Hospitalisation Details'!$A$2:$M$2344,4,FALSE)</f>
        <v>4-9-1982</v>
      </c>
      <c r="M674">
        <f>VLOOKUP(A674,'Hospitalisation Details'!$A$2:$M$2344,10,FALSE)</f>
        <v>14696.77</v>
      </c>
      <c r="N674" t="str">
        <f>VLOOKUP(A674,'Hospitalisation Details'!$A$2:$M$2344,11,FALSE)</f>
        <v>tier - 2</v>
      </c>
      <c r="O674" t="str">
        <f>VLOOKUP(A674,'Hospitalisation Details'!$A$2:$M$2344,12,FALSE)</f>
        <v>tier - 2</v>
      </c>
      <c r="P674" t="str">
        <f>VLOOKUP(A674,'Hospitalisation Details'!$A$2:$M$2344,13,FALSE)</f>
        <v>R1011</v>
      </c>
      <c r="Q674" s="11">
        <f>VLOOKUP(A674,'Hospitalisation Details'!$A$2:$M$2344,8,FALSE)</f>
        <v>40</v>
      </c>
    </row>
    <row r="675" spans="1:17" ht="15.75" x14ac:dyDescent="0.25">
      <c r="A675" s="1" t="s">
        <v>1696</v>
      </c>
      <c r="B675" t="str">
        <f>VLOOKUP(A675,'Customer Names'!$A$1:$B$2336,2,FALSE)</f>
        <v>Gayagoy</v>
      </c>
      <c r="C675" s="11">
        <f>VLOOKUP(A675,'Medical Examinations'!$A$1:$B$2336,2,FALSE)</f>
        <v>32.965000000000003</v>
      </c>
      <c r="D675" s="11">
        <f>VLOOKUP(A675,'Medical Examinations'!$A$1:$C$2336,3,FALSE)</f>
        <v>6.68</v>
      </c>
      <c r="E675" s="11" t="str">
        <f>VLOOKUP(A675,'Medical Examinations'!$A$1:$J$2336,4,FALSE)</f>
        <v>No</v>
      </c>
      <c r="F675" s="11" t="str">
        <f>VLOOKUP(A675,'Medical Examinations'!$A$1:$J$2336,5,FALSE)</f>
        <v>No</v>
      </c>
      <c r="G675" s="11" t="str">
        <f>VLOOKUP(A675,'Medical Examinations'!$A$1:$J$2336,6,FALSE)</f>
        <v>No</v>
      </c>
      <c r="H675" s="11">
        <f>VLOOKUP(A675,'Medical Examinations'!$A$1:$J$2336,7,FALSE)</f>
        <v>3</v>
      </c>
      <c r="I675" s="11" t="str">
        <f>VLOOKUP(A675,'Medical Examinations'!$A$1:$J$2336,8,FALSE)</f>
        <v>No</v>
      </c>
      <c r="J675" s="11" t="str">
        <f>VLOOKUP(A675,'Medical Examinations'!$A$1:$J$2336,9,FALSE)</f>
        <v>OBESITY</v>
      </c>
      <c r="K675" s="11" t="str">
        <f>VLOOKUP(A675,'Medical Examinations'!$A$1:$J$2336,10,FALSE)</f>
        <v>DIABETES</v>
      </c>
      <c r="L675" t="str">
        <f>VLOOKUP(A675,'Hospitalisation Details'!$A$2:$M$2344,4,FALSE)</f>
        <v>23-7-1958</v>
      </c>
      <c r="M675">
        <f>VLOOKUP(A675,'Hospitalisation Details'!$A$2:$M$2344,10,FALSE)</f>
        <v>14692.67</v>
      </c>
      <c r="N675" t="str">
        <f>VLOOKUP(A675,'Hospitalisation Details'!$A$2:$M$2344,11,FALSE)</f>
        <v>tier - 2</v>
      </c>
      <c r="O675" t="str">
        <f>VLOOKUP(A675,'Hospitalisation Details'!$A$2:$M$2344,12,FALSE)</f>
        <v>tier - 1</v>
      </c>
      <c r="P675" t="str">
        <f>VLOOKUP(A675,'Hospitalisation Details'!$A$2:$M$2344,13,FALSE)</f>
        <v>R1012</v>
      </c>
      <c r="Q675" s="11">
        <f>VLOOKUP(A675,'Hospitalisation Details'!$A$2:$M$2344,8,FALSE)</f>
        <v>64</v>
      </c>
    </row>
    <row r="676" spans="1:17" ht="15.75" x14ac:dyDescent="0.25">
      <c r="A676" s="1" t="s">
        <v>1695</v>
      </c>
      <c r="B676" t="str">
        <f>VLOOKUP(A676,'Customer Names'!$A$1:$B$2336,2,FALSE)</f>
        <v>Fitzmaurice</v>
      </c>
      <c r="C676" s="11">
        <f>VLOOKUP(A676,'Medical Examinations'!$A$1:$B$2336,2,FALSE)</f>
        <v>39.340000000000003</v>
      </c>
      <c r="D676" s="11">
        <f>VLOOKUP(A676,'Medical Examinations'!$A$1:$C$2336,3,FALSE)</f>
        <v>5.0199999999999996</v>
      </c>
      <c r="E676" s="11" t="str">
        <f>VLOOKUP(A676,'Medical Examinations'!$A$1:$J$2336,4,FALSE)</f>
        <v>Yes</v>
      </c>
      <c r="F676" s="11" t="str">
        <f>VLOOKUP(A676,'Medical Examinations'!$A$1:$J$2336,5,FALSE)</f>
        <v>No</v>
      </c>
      <c r="G676" s="11" t="str">
        <f>VLOOKUP(A676,'Medical Examinations'!$A$1:$J$2336,6,FALSE)</f>
        <v>Yes</v>
      </c>
      <c r="H676" s="11">
        <f>VLOOKUP(A676,'Medical Examinations'!$A$1:$J$2336,7,FALSE)</f>
        <v>1</v>
      </c>
      <c r="I676" s="11" t="str">
        <f>VLOOKUP(A676,'Medical Examinations'!$A$1:$J$2336,8,FALSE)</f>
        <v>No</v>
      </c>
      <c r="J676" s="11" t="str">
        <f>VLOOKUP(A676,'Medical Examinations'!$A$1:$J$2336,9,FALSE)</f>
        <v>OBESITY</v>
      </c>
      <c r="K676" s="11" t="str">
        <f>VLOOKUP(A676,'Medical Examinations'!$A$1:$J$2336,10,FALSE)</f>
        <v>NORMAL</v>
      </c>
      <c r="L676" t="str">
        <f>VLOOKUP(A676,'Hospitalisation Details'!$A$2:$M$2344,4,FALSE)</f>
        <v>20-10-1969</v>
      </c>
      <c r="M676">
        <f>VLOOKUP(A676,'Hospitalisation Details'!$A$2:$M$2344,10,FALSE)</f>
        <v>14665.75</v>
      </c>
      <c r="N676" t="str">
        <f>VLOOKUP(A676,'Hospitalisation Details'!$A$2:$M$2344,11,FALSE)</f>
        <v>tier - 2</v>
      </c>
      <c r="O676" t="str">
        <f>VLOOKUP(A676,'Hospitalisation Details'!$A$2:$M$2344,12,FALSE)</f>
        <v>tier - 1</v>
      </c>
      <c r="P676" t="str">
        <f>VLOOKUP(A676,'Hospitalisation Details'!$A$2:$M$2344,13,FALSE)</f>
        <v>R1012</v>
      </c>
      <c r="Q676" s="11">
        <f>VLOOKUP(A676,'Hospitalisation Details'!$A$2:$M$2344,8,FALSE)</f>
        <v>53</v>
      </c>
    </row>
    <row r="677" spans="1:17" ht="15.75" x14ac:dyDescent="0.25">
      <c r="A677" s="1" t="s">
        <v>1694</v>
      </c>
      <c r="B677" t="str">
        <f>VLOOKUP(A677,'Customer Names'!$A$1:$B$2336,2,FALSE)</f>
        <v>Rodriguez</v>
      </c>
      <c r="C677" s="11">
        <f>VLOOKUP(A677,'Medical Examinations'!$A$1:$B$2336,2,FALSE)</f>
        <v>47</v>
      </c>
      <c r="D677" s="11">
        <f>VLOOKUP(A677,'Medical Examinations'!$A$1:$C$2336,3,FALSE)</f>
        <v>10.64</v>
      </c>
      <c r="E677" s="11" t="str">
        <f>VLOOKUP(A677,'Medical Examinations'!$A$1:$J$2336,4,FALSE)</f>
        <v>Yes</v>
      </c>
      <c r="F677" s="11" t="str">
        <f>VLOOKUP(A677,'Medical Examinations'!$A$1:$J$2336,5,FALSE)</f>
        <v>No</v>
      </c>
      <c r="G677" s="11" t="str">
        <f>VLOOKUP(A677,'Medical Examinations'!$A$1:$J$2336,6,FALSE)</f>
        <v>No</v>
      </c>
      <c r="H677" s="11">
        <f>VLOOKUP(A677,'Medical Examinations'!$A$1:$J$2336,7,FALSE)</f>
        <v>0</v>
      </c>
      <c r="I677" s="11" t="str">
        <f>VLOOKUP(A677,'Medical Examinations'!$A$1:$J$2336,8,FALSE)</f>
        <v>No</v>
      </c>
      <c r="J677" s="11" t="str">
        <f>VLOOKUP(A677,'Medical Examinations'!$A$1:$J$2336,9,FALSE)</f>
        <v>OBESITY</v>
      </c>
      <c r="K677" s="11" t="str">
        <f>VLOOKUP(A677,'Medical Examinations'!$A$1:$J$2336,10,FALSE)</f>
        <v>DIABETES</v>
      </c>
      <c r="L677" t="str">
        <f>VLOOKUP(A677,'Hospitalisation Details'!$A$2:$M$2344,4,FALSE)</f>
        <v>13-11-1981</v>
      </c>
      <c r="M677">
        <f>VLOOKUP(A677,'Hospitalisation Details'!$A$2:$M$2344,10,FALSE)</f>
        <v>14657.2</v>
      </c>
      <c r="N677" t="str">
        <f>VLOOKUP(A677,'Hospitalisation Details'!$A$2:$M$2344,11,FALSE)</f>
        <v>tier - 2</v>
      </c>
      <c r="O677" t="str">
        <f>VLOOKUP(A677,'Hospitalisation Details'!$A$2:$M$2344,12,FALSE)</f>
        <v>tier - 1</v>
      </c>
      <c r="P677" t="str">
        <f>VLOOKUP(A677,'Hospitalisation Details'!$A$2:$M$2344,13,FALSE)</f>
        <v>R1012</v>
      </c>
      <c r="Q677" s="11">
        <f>VLOOKUP(A677,'Hospitalisation Details'!$A$2:$M$2344,8,FALSE)</f>
        <v>41</v>
      </c>
    </row>
    <row r="678" spans="1:17" ht="15.75" x14ac:dyDescent="0.25">
      <c r="A678" s="1" t="s">
        <v>1693</v>
      </c>
      <c r="B678" t="str">
        <f>VLOOKUP(A678,'Customer Names'!$A$1:$B$2336,2,FALSE)</f>
        <v>Tsoucas</v>
      </c>
      <c r="C678" s="11">
        <f>VLOOKUP(A678,'Medical Examinations'!$A$1:$B$2336,2,FALSE)</f>
        <v>36.71</v>
      </c>
      <c r="D678" s="11">
        <f>VLOOKUP(A678,'Medical Examinations'!$A$1:$C$2336,3,FALSE)</f>
        <v>8.74</v>
      </c>
      <c r="E678" s="11" t="str">
        <f>VLOOKUP(A678,'Medical Examinations'!$A$1:$J$2336,4,FALSE)</f>
        <v>Yes</v>
      </c>
      <c r="F678" s="11" t="str">
        <f>VLOOKUP(A678,'Medical Examinations'!$A$1:$J$2336,5,FALSE)</f>
        <v>No</v>
      </c>
      <c r="G678" s="11" t="str">
        <f>VLOOKUP(A678,'Medical Examinations'!$A$1:$J$2336,6,FALSE)</f>
        <v>No</v>
      </c>
      <c r="H678" s="11">
        <f>VLOOKUP(A678,'Medical Examinations'!$A$1:$J$2336,7,FALSE)</f>
        <v>0</v>
      </c>
      <c r="I678" s="11" t="str">
        <f>VLOOKUP(A678,'Medical Examinations'!$A$1:$J$2336,8,FALSE)</f>
        <v>No</v>
      </c>
      <c r="J678" s="11" t="str">
        <f>VLOOKUP(A678,'Medical Examinations'!$A$1:$J$2336,9,FALSE)</f>
        <v>OBESITY</v>
      </c>
      <c r="K678" s="11" t="str">
        <f>VLOOKUP(A678,'Medical Examinations'!$A$1:$J$2336,10,FALSE)</f>
        <v>DIABETES</v>
      </c>
      <c r="L678" t="str">
        <f>VLOOKUP(A678,'Hospitalisation Details'!$A$2:$M$2344,4,FALSE)</f>
        <v>1-9-1967</v>
      </c>
      <c r="M678">
        <f>VLOOKUP(A678,'Hospitalisation Details'!$A$2:$M$2344,10,FALSE)</f>
        <v>14640.35</v>
      </c>
      <c r="N678" t="str">
        <f>VLOOKUP(A678,'Hospitalisation Details'!$A$2:$M$2344,11,FALSE)</f>
        <v>tier - 2</v>
      </c>
      <c r="O678" t="str">
        <f>VLOOKUP(A678,'Hospitalisation Details'!$A$2:$M$2344,12,FALSE)</f>
        <v>tier - 3</v>
      </c>
      <c r="P678" t="str">
        <f>VLOOKUP(A678,'Hospitalisation Details'!$A$2:$M$2344,13,FALSE)</f>
        <v>R1026</v>
      </c>
      <c r="Q678" s="11">
        <f>VLOOKUP(A678,'Hospitalisation Details'!$A$2:$M$2344,8,FALSE)</f>
        <v>55</v>
      </c>
    </row>
    <row r="679" spans="1:17" ht="15.75" x14ac:dyDescent="0.25">
      <c r="A679" s="1" t="s">
        <v>1692</v>
      </c>
      <c r="B679" t="str">
        <f>VLOOKUP(A679,'Customer Names'!$A$1:$B$2336,2,FALSE)</f>
        <v>Muhly</v>
      </c>
      <c r="C679" s="11">
        <f>VLOOKUP(A679,'Medical Examinations'!$A$1:$B$2336,2,FALSE)</f>
        <v>53.48</v>
      </c>
      <c r="D679" s="11">
        <f>VLOOKUP(A679,'Medical Examinations'!$A$1:$C$2336,3,FALSE)</f>
        <v>5.64</v>
      </c>
      <c r="E679" s="11" t="str">
        <f>VLOOKUP(A679,'Medical Examinations'!$A$1:$J$2336,4,FALSE)</f>
        <v>No</v>
      </c>
      <c r="F679" s="11" t="str">
        <f>VLOOKUP(A679,'Medical Examinations'!$A$1:$J$2336,5,FALSE)</f>
        <v>No</v>
      </c>
      <c r="G679" s="11" t="str">
        <f>VLOOKUP(A679,'Medical Examinations'!$A$1:$J$2336,6,FALSE)</f>
        <v>No</v>
      </c>
      <c r="H679" s="11">
        <f>VLOOKUP(A679,'Medical Examinations'!$A$1:$J$2336,7,FALSE)</f>
        <v>0</v>
      </c>
      <c r="I679" s="11" t="str">
        <f>VLOOKUP(A679,'Medical Examinations'!$A$1:$J$2336,8,FALSE)</f>
        <v>No</v>
      </c>
      <c r="J679" s="11" t="str">
        <f>VLOOKUP(A679,'Medical Examinations'!$A$1:$J$2336,9,FALSE)</f>
        <v>OBESITY</v>
      </c>
      <c r="K679" s="11" t="str">
        <f>VLOOKUP(A679,'Medical Examinations'!$A$1:$J$2336,10,FALSE)</f>
        <v>NORMAL</v>
      </c>
      <c r="L679" t="str">
        <f>VLOOKUP(A679,'Hospitalisation Details'!$A$2:$M$2344,4,FALSE)</f>
        <v>21-8-1991</v>
      </c>
      <c r="M679">
        <f>VLOOKUP(A679,'Hospitalisation Details'!$A$2:$M$2344,10,FALSE)</f>
        <v>14630.52</v>
      </c>
      <c r="N679" t="str">
        <f>VLOOKUP(A679,'Hospitalisation Details'!$A$2:$M$2344,11,FALSE)</f>
        <v>tier - 2</v>
      </c>
      <c r="O679" t="str">
        <f>VLOOKUP(A679,'Hospitalisation Details'!$A$2:$M$2344,12,FALSE)</f>
        <v>tier - 3</v>
      </c>
      <c r="P679" t="str">
        <f>VLOOKUP(A679,'Hospitalisation Details'!$A$2:$M$2344,13,FALSE)</f>
        <v>R1011</v>
      </c>
      <c r="Q679" s="11">
        <f>VLOOKUP(A679,'Hospitalisation Details'!$A$2:$M$2344,8,FALSE)</f>
        <v>31</v>
      </c>
    </row>
    <row r="680" spans="1:17" ht="15.75" x14ac:dyDescent="0.25">
      <c r="A680" s="1" t="s">
        <v>1691</v>
      </c>
      <c r="B680" t="str">
        <f>VLOOKUP(A680,'Customer Names'!$A$1:$B$2336,2,FALSE)</f>
        <v>Lund</v>
      </c>
      <c r="C680" s="11">
        <f>VLOOKUP(A680,'Medical Examinations'!$A$1:$B$2336,2,FALSE)</f>
        <v>35.5</v>
      </c>
      <c r="D680" s="11">
        <f>VLOOKUP(A680,'Medical Examinations'!$A$1:$C$2336,3,FALSE)</f>
        <v>10.37</v>
      </c>
      <c r="E680" s="11" t="str">
        <f>VLOOKUP(A680,'Medical Examinations'!$A$1:$J$2336,4,FALSE)</f>
        <v>No</v>
      </c>
      <c r="F680" s="11" t="str">
        <f>VLOOKUP(A680,'Medical Examinations'!$A$1:$J$2336,5,FALSE)</f>
        <v>No</v>
      </c>
      <c r="G680" s="11" t="str">
        <f>VLOOKUP(A680,'Medical Examinations'!$A$1:$J$2336,6,FALSE)</f>
        <v>No</v>
      </c>
      <c r="H680" s="11">
        <f>VLOOKUP(A680,'Medical Examinations'!$A$1:$J$2336,7,FALSE)</f>
        <v>0</v>
      </c>
      <c r="I680" s="11" t="str">
        <f>VLOOKUP(A680,'Medical Examinations'!$A$1:$J$2336,8,FALSE)</f>
        <v>No</v>
      </c>
      <c r="J680" s="11" t="str">
        <f>VLOOKUP(A680,'Medical Examinations'!$A$1:$J$2336,9,FALSE)</f>
        <v>OBESITY</v>
      </c>
      <c r="K680" s="11" t="str">
        <f>VLOOKUP(A680,'Medical Examinations'!$A$1:$J$2336,10,FALSE)</f>
        <v>DIABETES</v>
      </c>
      <c r="L680" t="str">
        <f>VLOOKUP(A680,'Hospitalisation Details'!$A$2:$M$2344,4,FALSE)</f>
        <v>8-11-1965</v>
      </c>
      <c r="M680">
        <f>VLOOKUP(A680,'Hospitalisation Details'!$A$2:$M$2344,10,FALSE)</f>
        <v>14612.33</v>
      </c>
      <c r="N680" t="str">
        <f>VLOOKUP(A680,'Hospitalisation Details'!$A$2:$M$2344,11,FALSE)</f>
        <v>tier - 2</v>
      </c>
      <c r="O680" t="str">
        <f>VLOOKUP(A680,'Hospitalisation Details'!$A$2:$M$2344,12,FALSE)</f>
        <v>tier - 3</v>
      </c>
      <c r="P680" t="str">
        <f>VLOOKUP(A680,'Hospitalisation Details'!$A$2:$M$2344,13,FALSE)</f>
        <v>R1021</v>
      </c>
      <c r="Q680" s="11">
        <f>VLOOKUP(A680,'Hospitalisation Details'!$A$2:$M$2344,8,FALSE)</f>
        <v>57</v>
      </c>
    </row>
    <row r="681" spans="1:17" ht="15.75" x14ac:dyDescent="0.25">
      <c r="A681" s="1" t="s">
        <v>1690</v>
      </c>
      <c r="B681" t="str">
        <f>VLOOKUP(A681,'Customer Names'!$A$1:$B$2336,2,FALSE)</f>
        <v>Battaglino</v>
      </c>
      <c r="C681" s="11">
        <f>VLOOKUP(A681,'Medical Examinations'!$A$1:$B$2336,2,FALSE)</f>
        <v>36.979999999999997</v>
      </c>
      <c r="D681" s="11">
        <f>VLOOKUP(A681,'Medical Examinations'!$A$1:$C$2336,3,FALSE)</f>
        <v>9.56</v>
      </c>
      <c r="E681" s="11" t="str">
        <f>VLOOKUP(A681,'Medical Examinations'!$A$1:$J$2336,4,FALSE)</f>
        <v>Yes</v>
      </c>
      <c r="F681" s="11" t="str">
        <f>VLOOKUP(A681,'Medical Examinations'!$A$1:$J$2336,5,FALSE)</f>
        <v>No</v>
      </c>
      <c r="G681" s="11" t="str">
        <f>VLOOKUP(A681,'Medical Examinations'!$A$1:$J$2336,6,FALSE)</f>
        <v>No</v>
      </c>
      <c r="H681" s="11">
        <f>VLOOKUP(A681,'Medical Examinations'!$A$1:$J$2336,7,FALSE)</f>
        <v>0</v>
      </c>
      <c r="I681" s="11" t="str">
        <f>VLOOKUP(A681,'Medical Examinations'!$A$1:$J$2336,8,FALSE)</f>
        <v>No</v>
      </c>
      <c r="J681" s="11" t="str">
        <f>VLOOKUP(A681,'Medical Examinations'!$A$1:$J$2336,9,FALSE)</f>
        <v>OBESITY</v>
      </c>
      <c r="K681" s="11" t="str">
        <f>VLOOKUP(A681,'Medical Examinations'!$A$1:$J$2336,10,FALSE)</f>
        <v>DIABETES</v>
      </c>
      <c r="L681" t="str">
        <f>VLOOKUP(A681,'Hospitalisation Details'!$A$2:$M$2344,4,FALSE)</f>
        <v>18-7-1967</v>
      </c>
      <c r="M681">
        <f>VLOOKUP(A681,'Hospitalisation Details'!$A$2:$M$2344,10,FALSE)</f>
        <v>14600.62</v>
      </c>
      <c r="N681" t="str">
        <f>VLOOKUP(A681,'Hospitalisation Details'!$A$2:$M$2344,11,FALSE)</f>
        <v>tier - 2</v>
      </c>
      <c r="O681" t="str">
        <f>VLOOKUP(A681,'Hospitalisation Details'!$A$2:$M$2344,12,FALSE)</f>
        <v>tier - 3</v>
      </c>
      <c r="P681" t="str">
        <f>VLOOKUP(A681,'Hospitalisation Details'!$A$2:$M$2344,13,FALSE)</f>
        <v>R1022</v>
      </c>
      <c r="Q681" s="11">
        <f>VLOOKUP(A681,'Hospitalisation Details'!$A$2:$M$2344,8,FALSE)</f>
        <v>55</v>
      </c>
    </row>
    <row r="682" spans="1:17" ht="15.75" x14ac:dyDescent="0.25">
      <c r="A682" s="1" t="s">
        <v>1689</v>
      </c>
      <c r="B682" t="str">
        <f>VLOOKUP(A682,'Customer Names'!$A$1:$B$2336,2,FALSE)</f>
        <v>Pena</v>
      </c>
      <c r="C682" s="11">
        <f>VLOOKUP(A682,'Medical Examinations'!$A$1:$B$2336,2,FALSE)</f>
        <v>32.395000000000003</v>
      </c>
      <c r="D682" s="11">
        <f>VLOOKUP(A682,'Medical Examinations'!$A$1:$C$2336,3,FALSE)</f>
        <v>8.23</v>
      </c>
      <c r="E682" s="11" t="str">
        <f>VLOOKUP(A682,'Medical Examinations'!$A$1:$J$2336,4,FALSE)</f>
        <v>Yes</v>
      </c>
      <c r="F682" s="11" t="str">
        <f>VLOOKUP(A682,'Medical Examinations'!$A$1:$J$2336,5,FALSE)</f>
        <v>No</v>
      </c>
      <c r="G682" s="11" t="str">
        <f>VLOOKUP(A682,'Medical Examinations'!$A$1:$J$2336,6,FALSE)</f>
        <v>Yes</v>
      </c>
      <c r="H682" s="11">
        <f>VLOOKUP(A682,'Medical Examinations'!$A$1:$J$2336,7,FALSE)</f>
        <v>1</v>
      </c>
      <c r="I682" s="11" t="str">
        <f>VLOOKUP(A682,'Medical Examinations'!$A$1:$J$2336,8,FALSE)</f>
        <v>No</v>
      </c>
      <c r="J682" s="11" t="str">
        <f>VLOOKUP(A682,'Medical Examinations'!$A$1:$J$2336,9,FALSE)</f>
        <v>OBESITY</v>
      </c>
      <c r="K682" s="11" t="str">
        <f>VLOOKUP(A682,'Medical Examinations'!$A$1:$J$2336,10,FALSE)</f>
        <v>DIABETES</v>
      </c>
      <c r="L682" t="str">
        <f>VLOOKUP(A682,'Hospitalisation Details'!$A$2:$M$2344,4,FALSE)</f>
        <v>14-10-1963</v>
      </c>
      <c r="M682">
        <f>VLOOKUP(A682,'Hospitalisation Details'!$A$2:$M$2344,10,FALSE)</f>
        <v>14590.63</v>
      </c>
      <c r="N682" t="str">
        <f>VLOOKUP(A682,'Hospitalisation Details'!$A$2:$M$2344,11,FALSE)</f>
        <v>tier - 2</v>
      </c>
      <c r="O682" t="str">
        <f>VLOOKUP(A682,'Hospitalisation Details'!$A$2:$M$2344,12,FALSE)</f>
        <v>tier - 1</v>
      </c>
      <c r="P682" t="str">
        <f>VLOOKUP(A682,'Hospitalisation Details'!$A$2:$M$2344,13,FALSE)</f>
        <v>R1024</v>
      </c>
      <c r="Q682" s="11">
        <f>VLOOKUP(A682,'Hospitalisation Details'!$A$2:$M$2344,8,FALSE)</f>
        <v>59</v>
      </c>
    </row>
    <row r="683" spans="1:17" ht="15.75" x14ac:dyDescent="0.25">
      <c r="A683" s="1" t="s">
        <v>1688</v>
      </c>
      <c r="B683" t="str">
        <f>VLOOKUP(A683,'Customer Names'!$A$1:$B$2336,2,FALSE)</f>
        <v>Thomason</v>
      </c>
      <c r="C683" s="11">
        <f>VLOOKUP(A683,'Medical Examinations'!$A$1:$B$2336,2,FALSE)</f>
        <v>32.729999999999997</v>
      </c>
      <c r="D683" s="11">
        <f>VLOOKUP(A683,'Medical Examinations'!$A$1:$C$2336,3,FALSE)</f>
        <v>7.03</v>
      </c>
      <c r="E683" s="11" t="str">
        <f>VLOOKUP(A683,'Medical Examinations'!$A$1:$J$2336,4,FALSE)</f>
        <v>No</v>
      </c>
      <c r="F683" s="11" t="str">
        <f>VLOOKUP(A683,'Medical Examinations'!$A$1:$J$2336,5,FALSE)</f>
        <v>No</v>
      </c>
      <c r="G683" s="11" t="str">
        <f>VLOOKUP(A683,'Medical Examinations'!$A$1:$J$2336,6,FALSE)</f>
        <v>No</v>
      </c>
      <c r="H683" s="11">
        <f>VLOOKUP(A683,'Medical Examinations'!$A$1:$J$2336,7,FALSE)</f>
        <v>0</v>
      </c>
      <c r="I683" s="11" t="str">
        <f>VLOOKUP(A683,'Medical Examinations'!$A$1:$J$2336,8,FALSE)</f>
        <v>No</v>
      </c>
      <c r="J683" s="11" t="str">
        <f>VLOOKUP(A683,'Medical Examinations'!$A$1:$J$2336,9,FALSE)</f>
        <v>OBESITY</v>
      </c>
      <c r="K683" s="11" t="str">
        <f>VLOOKUP(A683,'Medical Examinations'!$A$1:$J$2336,10,FALSE)</f>
        <v>DIABETES</v>
      </c>
      <c r="L683" t="str">
        <f>VLOOKUP(A683,'Hospitalisation Details'!$A$2:$M$2344,4,FALSE)</f>
        <v>3-12-1962</v>
      </c>
      <c r="M683">
        <f>VLOOKUP(A683,'Hospitalisation Details'!$A$2:$M$2344,10,FALSE)</f>
        <v>14574.64</v>
      </c>
      <c r="N683" t="str">
        <f>VLOOKUP(A683,'Hospitalisation Details'!$A$2:$M$2344,11,FALSE)</f>
        <v>tier - 2</v>
      </c>
      <c r="O683" t="str">
        <f>VLOOKUP(A683,'Hospitalisation Details'!$A$2:$M$2344,12,FALSE)</f>
        <v>tier - 1</v>
      </c>
      <c r="P683" t="str">
        <f>VLOOKUP(A683,'Hospitalisation Details'!$A$2:$M$2344,13,FALSE)</f>
        <v>R1025</v>
      </c>
      <c r="Q683" s="11">
        <f>VLOOKUP(A683,'Hospitalisation Details'!$A$2:$M$2344,8,FALSE)</f>
        <v>60</v>
      </c>
    </row>
    <row r="684" spans="1:17" ht="15.75" x14ac:dyDescent="0.25">
      <c r="A684" s="1" t="s">
        <v>1687</v>
      </c>
      <c r="B684" t="str">
        <f>VLOOKUP(A684,'Customer Names'!$A$1:$B$2336,2,FALSE)</f>
        <v>Hancox</v>
      </c>
      <c r="C684" s="11">
        <f>VLOOKUP(A684,'Medical Examinations'!$A$1:$B$2336,2,FALSE)</f>
        <v>20.52</v>
      </c>
      <c r="D684" s="11">
        <f>VLOOKUP(A684,'Medical Examinations'!$A$1:$C$2336,3,FALSE)</f>
        <v>5.45</v>
      </c>
      <c r="E684" s="11" t="str">
        <f>VLOOKUP(A684,'Medical Examinations'!$A$1:$J$2336,4,FALSE)</f>
        <v>No</v>
      </c>
      <c r="F684" s="11" t="str">
        <f>VLOOKUP(A684,'Medical Examinations'!$A$1:$J$2336,5,FALSE)</f>
        <v>No</v>
      </c>
      <c r="G684" s="11" t="str">
        <f>VLOOKUP(A684,'Medical Examinations'!$A$1:$J$2336,6,FALSE)</f>
        <v>No</v>
      </c>
      <c r="H684" s="11">
        <f>VLOOKUP(A684,'Medical Examinations'!$A$1:$J$2336,7,FALSE)</f>
        <v>1</v>
      </c>
      <c r="I684" s="11" t="str">
        <f>VLOOKUP(A684,'Medical Examinations'!$A$1:$J$2336,8,FALSE)</f>
        <v>Yes</v>
      </c>
      <c r="J684" s="11" t="str">
        <f>VLOOKUP(A684,'Medical Examinations'!$A$1:$J$2336,9,FALSE)</f>
        <v>NORMALWEIGHT</v>
      </c>
      <c r="K684" s="11" t="str">
        <f>VLOOKUP(A684,'Medical Examinations'!$A$1:$J$2336,10,FALSE)</f>
        <v>NORMAL</v>
      </c>
      <c r="L684" t="str">
        <f>VLOOKUP(A684,'Hospitalisation Details'!$A$2:$M$2344,4,FALSE)</f>
        <v>12-9-1998</v>
      </c>
      <c r="M684">
        <f>VLOOKUP(A684,'Hospitalisation Details'!$A$2:$M$2344,10,FALSE)</f>
        <v>14571.89</v>
      </c>
      <c r="N684" t="str">
        <f>VLOOKUP(A684,'Hospitalisation Details'!$A$2:$M$2344,11,FALSE)</f>
        <v>tier - 2</v>
      </c>
      <c r="O684" t="str">
        <f>VLOOKUP(A684,'Hospitalisation Details'!$A$2:$M$2344,12,FALSE)</f>
        <v>tier - 1</v>
      </c>
      <c r="P684" t="str">
        <f>VLOOKUP(A684,'Hospitalisation Details'!$A$2:$M$2344,13,FALSE)</f>
        <v>R1024</v>
      </c>
      <c r="Q684" s="11">
        <f>VLOOKUP(A684,'Hospitalisation Details'!$A$2:$M$2344,8,FALSE)</f>
        <v>24</v>
      </c>
    </row>
    <row r="685" spans="1:17" ht="15.75" x14ac:dyDescent="0.25">
      <c r="A685" s="1" t="s">
        <v>1686</v>
      </c>
      <c r="B685" t="str">
        <f>VLOOKUP(A685,'Customer Names'!$A$1:$B$2336,2,FALSE)</f>
        <v>Canarecci</v>
      </c>
      <c r="C685" s="11">
        <f>VLOOKUP(A685,'Medical Examinations'!$A$1:$B$2336,2,FALSE)</f>
        <v>51.72</v>
      </c>
      <c r="D685" s="11">
        <f>VLOOKUP(A685,'Medical Examinations'!$A$1:$C$2336,3,FALSE)</f>
        <v>5.76</v>
      </c>
      <c r="E685" s="11" t="str">
        <f>VLOOKUP(A685,'Medical Examinations'!$A$1:$J$2336,4,FALSE)</f>
        <v>No</v>
      </c>
      <c r="F685" s="11" t="str">
        <f>VLOOKUP(A685,'Medical Examinations'!$A$1:$J$2336,5,FALSE)</f>
        <v>No</v>
      </c>
      <c r="G685" s="11" t="str">
        <f>VLOOKUP(A685,'Medical Examinations'!$A$1:$J$2336,6,FALSE)</f>
        <v>No</v>
      </c>
      <c r="H685" s="11">
        <f>VLOOKUP(A685,'Medical Examinations'!$A$1:$J$2336,7,FALSE)</f>
        <v>0</v>
      </c>
      <c r="I685" s="11" t="str">
        <f>VLOOKUP(A685,'Medical Examinations'!$A$1:$J$2336,8,FALSE)</f>
        <v>No</v>
      </c>
      <c r="J685" s="11" t="str">
        <f>VLOOKUP(A685,'Medical Examinations'!$A$1:$J$2336,9,FALSE)</f>
        <v>OBESITY</v>
      </c>
      <c r="K685" s="11" t="str">
        <f>VLOOKUP(A685,'Medical Examinations'!$A$1:$J$2336,10,FALSE)</f>
        <v>PREDIABETES</v>
      </c>
      <c r="L685" t="str">
        <f>VLOOKUP(A685,'Hospitalisation Details'!$A$2:$M$2344,4,FALSE)</f>
        <v>14-7-1989</v>
      </c>
      <c r="M685">
        <f>VLOOKUP(A685,'Hospitalisation Details'!$A$2:$M$2344,10,FALSE)</f>
        <v>14547.26</v>
      </c>
      <c r="N685" t="str">
        <f>VLOOKUP(A685,'Hospitalisation Details'!$A$2:$M$2344,11,FALSE)</f>
        <v>tier - 2</v>
      </c>
      <c r="O685" t="str">
        <f>VLOOKUP(A685,'Hospitalisation Details'!$A$2:$M$2344,12,FALSE)</f>
        <v>tier - 3</v>
      </c>
      <c r="P685" t="str">
        <f>VLOOKUP(A685,'Hospitalisation Details'!$A$2:$M$2344,13,FALSE)</f>
        <v>R1011</v>
      </c>
      <c r="Q685" s="11">
        <f>VLOOKUP(A685,'Hospitalisation Details'!$A$2:$M$2344,8,FALSE)</f>
        <v>33</v>
      </c>
    </row>
    <row r="686" spans="1:17" ht="15.75" x14ac:dyDescent="0.25">
      <c r="A686" s="1" t="s">
        <v>1685</v>
      </c>
      <c r="B686" t="str">
        <f>VLOOKUP(A686,'Customer Names'!$A$1:$B$2336,2,FALSE)</f>
        <v>Toupin</v>
      </c>
      <c r="C686" s="11">
        <f>VLOOKUP(A686,'Medical Examinations'!$A$1:$B$2336,2,FALSE)</f>
        <v>50.2</v>
      </c>
      <c r="D686" s="11">
        <f>VLOOKUP(A686,'Medical Examinations'!$A$1:$C$2336,3,FALSE)</f>
        <v>5.4</v>
      </c>
      <c r="E686" s="11" t="str">
        <f>VLOOKUP(A686,'Medical Examinations'!$A$1:$J$2336,4,FALSE)</f>
        <v>No</v>
      </c>
      <c r="F686" s="11" t="str">
        <f>VLOOKUP(A686,'Medical Examinations'!$A$1:$J$2336,5,FALSE)</f>
        <v>No</v>
      </c>
      <c r="G686" s="11" t="str">
        <f>VLOOKUP(A686,'Medical Examinations'!$A$1:$J$2336,6,FALSE)</f>
        <v>No</v>
      </c>
      <c r="H686" s="11">
        <f>VLOOKUP(A686,'Medical Examinations'!$A$1:$J$2336,7,FALSE)</f>
        <v>0</v>
      </c>
      <c r="I686" s="11" t="str">
        <f>VLOOKUP(A686,'Medical Examinations'!$A$1:$J$2336,8,FALSE)</f>
        <v>No</v>
      </c>
      <c r="J686" s="11" t="str">
        <f>VLOOKUP(A686,'Medical Examinations'!$A$1:$J$2336,9,FALSE)</f>
        <v>OBESITY</v>
      </c>
      <c r="K686" s="11" t="str">
        <f>VLOOKUP(A686,'Medical Examinations'!$A$1:$J$2336,10,FALSE)</f>
        <v>NORMAL</v>
      </c>
      <c r="L686" t="str">
        <f>VLOOKUP(A686,'Hospitalisation Details'!$A$2:$M$2344,4,FALSE)</f>
        <v>22-7-1989</v>
      </c>
      <c r="M686">
        <f>VLOOKUP(A686,'Hospitalisation Details'!$A$2:$M$2344,10,FALSE)</f>
        <v>14507.46</v>
      </c>
      <c r="N686" t="str">
        <f>VLOOKUP(A686,'Hospitalisation Details'!$A$2:$M$2344,11,FALSE)</f>
        <v>tier - 2</v>
      </c>
      <c r="O686" t="str">
        <f>VLOOKUP(A686,'Hospitalisation Details'!$A$2:$M$2344,12,FALSE)</f>
        <v>tier - 3</v>
      </c>
      <c r="P686" t="str">
        <f>VLOOKUP(A686,'Hospitalisation Details'!$A$2:$M$2344,13,FALSE)</f>
        <v>R1012</v>
      </c>
      <c r="Q686" s="11">
        <f>VLOOKUP(A686,'Hospitalisation Details'!$A$2:$M$2344,8,FALSE)</f>
        <v>33</v>
      </c>
    </row>
    <row r="687" spans="1:17" ht="15.75" x14ac:dyDescent="0.25">
      <c r="A687" s="1" t="s">
        <v>1684</v>
      </c>
      <c r="B687" t="str">
        <f>VLOOKUP(A687,'Customer Names'!$A$1:$B$2336,2,FALSE)</f>
        <v>Mulley</v>
      </c>
      <c r="C687" s="11">
        <f>VLOOKUP(A687,'Medical Examinations'!$A$1:$B$2336,2,FALSE)</f>
        <v>25.52</v>
      </c>
      <c r="D687" s="11">
        <f>VLOOKUP(A687,'Medical Examinations'!$A$1:$C$2336,3,FALSE)</f>
        <v>6.35</v>
      </c>
      <c r="E687" s="11" t="str">
        <f>VLOOKUP(A687,'Medical Examinations'!$A$1:$J$2336,4,FALSE)</f>
        <v>No</v>
      </c>
      <c r="F687" s="11" t="str">
        <f>VLOOKUP(A687,'Medical Examinations'!$A$1:$J$2336,5,FALSE)</f>
        <v>No</v>
      </c>
      <c r="G687" s="11" t="str">
        <f>VLOOKUP(A687,'Medical Examinations'!$A$1:$J$2336,6,FALSE)</f>
        <v>Yes</v>
      </c>
      <c r="H687" s="11">
        <f>VLOOKUP(A687,'Medical Examinations'!$A$1:$J$2336,7,FALSE)</f>
        <v>1</v>
      </c>
      <c r="I687" s="11" t="str">
        <f>VLOOKUP(A687,'Medical Examinations'!$A$1:$J$2336,8,FALSE)</f>
        <v>No</v>
      </c>
      <c r="J687" s="11" t="str">
        <f>VLOOKUP(A687,'Medical Examinations'!$A$1:$J$2336,9,FALSE)</f>
        <v>OVERWEIGHT</v>
      </c>
      <c r="K687" s="11" t="str">
        <f>VLOOKUP(A687,'Medical Examinations'!$A$1:$J$2336,10,FALSE)</f>
        <v>PREDIABETES</v>
      </c>
      <c r="L687" t="str">
        <f>VLOOKUP(A687,'Hospitalisation Details'!$A$2:$M$2344,4,FALSE)</f>
        <v>20-10-1979</v>
      </c>
      <c r="M687">
        <f>VLOOKUP(A687,'Hospitalisation Details'!$A$2:$M$2344,10,FALSE)</f>
        <v>14478.33</v>
      </c>
      <c r="N687" t="str">
        <f>VLOOKUP(A687,'Hospitalisation Details'!$A$2:$M$2344,11,FALSE)</f>
        <v>tier - 2</v>
      </c>
      <c r="O687" t="str">
        <f>VLOOKUP(A687,'Hospitalisation Details'!$A$2:$M$2344,12,FALSE)</f>
        <v>tier - 2</v>
      </c>
      <c r="P687" t="str">
        <f>VLOOKUP(A687,'Hospitalisation Details'!$A$2:$M$2344,13,FALSE)</f>
        <v>R1013</v>
      </c>
      <c r="Q687" s="11">
        <f>VLOOKUP(A687,'Hospitalisation Details'!$A$2:$M$2344,8,FALSE)</f>
        <v>43</v>
      </c>
    </row>
    <row r="688" spans="1:17" ht="15.75" x14ac:dyDescent="0.25">
      <c r="A688" s="1" t="s">
        <v>1683</v>
      </c>
      <c r="B688" t="str">
        <f>VLOOKUP(A688,'Customer Names'!$A$1:$B$2336,2,FALSE)</f>
        <v>Parry</v>
      </c>
      <c r="C688" s="11">
        <f>VLOOKUP(A688,'Medical Examinations'!$A$1:$B$2336,2,FALSE)</f>
        <v>35.200000000000003</v>
      </c>
      <c r="D688" s="11">
        <f>VLOOKUP(A688,'Medical Examinations'!$A$1:$C$2336,3,FALSE)</f>
        <v>6.26</v>
      </c>
      <c r="E688" s="11" t="str">
        <f>VLOOKUP(A688,'Medical Examinations'!$A$1:$J$2336,4,FALSE)</f>
        <v>Yes</v>
      </c>
      <c r="F688" s="11" t="str">
        <f>VLOOKUP(A688,'Medical Examinations'!$A$1:$J$2336,5,FALSE)</f>
        <v>No</v>
      </c>
      <c r="G688" s="11" t="str">
        <f>VLOOKUP(A688,'Medical Examinations'!$A$1:$J$2336,6,FALSE)</f>
        <v>No</v>
      </c>
      <c r="H688" s="11">
        <f>VLOOKUP(A688,'Medical Examinations'!$A$1:$J$2336,7,FALSE)</f>
        <v>2</v>
      </c>
      <c r="I688" s="11" t="str">
        <f>VLOOKUP(A688,'Medical Examinations'!$A$1:$J$2336,8,FALSE)</f>
        <v>No</v>
      </c>
      <c r="J688" s="11" t="str">
        <f>VLOOKUP(A688,'Medical Examinations'!$A$1:$J$2336,9,FALSE)</f>
        <v>OBESITY</v>
      </c>
      <c r="K688" s="11" t="str">
        <f>VLOOKUP(A688,'Medical Examinations'!$A$1:$J$2336,10,FALSE)</f>
        <v>PREDIABETES</v>
      </c>
      <c r="L688" t="str">
        <f>VLOOKUP(A688,'Hospitalisation Details'!$A$2:$M$2344,4,FALSE)</f>
        <v>20-11-1959</v>
      </c>
      <c r="M688">
        <f>VLOOKUP(A688,'Hospitalisation Details'!$A$2:$M$2344,10,FALSE)</f>
        <v>14474.68</v>
      </c>
      <c r="N688" t="str">
        <f>VLOOKUP(A688,'Hospitalisation Details'!$A$2:$M$2344,11,FALSE)</f>
        <v>tier - 2</v>
      </c>
      <c r="O688" t="str">
        <f>VLOOKUP(A688,'Hospitalisation Details'!$A$2:$M$2344,12,FALSE)</f>
        <v>tier - 2</v>
      </c>
      <c r="P688" t="str">
        <f>VLOOKUP(A688,'Hospitalisation Details'!$A$2:$M$2344,13,FALSE)</f>
        <v>R1013</v>
      </c>
      <c r="Q688" s="11">
        <f>VLOOKUP(A688,'Hospitalisation Details'!$A$2:$M$2344,8,FALSE)</f>
        <v>63</v>
      </c>
    </row>
    <row r="689" spans="1:17" ht="15.75" x14ac:dyDescent="0.25">
      <c r="A689" s="1" t="s">
        <v>1682</v>
      </c>
      <c r="B689" t="str">
        <f>VLOOKUP(A689,'Customer Names'!$A$1:$B$2336,2,FALSE)</f>
        <v>Mason Cox</v>
      </c>
      <c r="C689" s="11">
        <f>VLOOKUP(A689,'Medical Examinations'!$A$1:$B$2336,2,FALSE)</f>
        <v>41.26</v>
      </c>
      <c r="D689" s="11">
        <f>VLOOKUP(A689,'Medical Examinations'!$A$1:$C$2336,3,FALSE)</f>
        <v>5.97</v>
      </c>
      <c r="E689" s="11" t="str">
        <f>VLOOKUP(A689,'Medical Examinations'!$A$1:$J$2336,4,FALSE)</f>
        <v>Yes</v>
      </c>
      <c r="F689" s="11" t="str">
        <f>VLOOKUP(A689,'Medical Examinations'!$A$1:$J$2336,5,FALSE)</f>
        <v>No</v>
      </c>
      <c r="G689" s="11" t="str">
        <f>VLOOKUP(A689,'Medical Examinations'!$A$1:$J$2336,6,FALSE)</f>
        <v>No</v>
      </c>
      <c r="H689" s="11">
        <f>VLOOKUP(A689,'Medical Examinations'!$A$1:$J$2336,7,FALSE)</f>
        <v>0</v>
      </c>
      <c r="I689" s="11" t="str">
        <f>VLOOKUP(A689,'Medical Examinations'!$A$1:$J$2336,8,FALSE)</f>
        <v>No</v>
      </c>
      <c r="J689" s="11" t="str">
        <f>VLOOKUP(A689,'Medical Examinations'!$A$1:$J$2336,9,FALSE)</f>
        <v>OBESITY</v>
      </c>
      <c r="K689" s="11" t="str">
        <f>VLOOKUP(A689,'Medical Examinations'!$A$1:$J$2336,10,FALSE)</f>
        <v>PREDIABETES</v>
      </c>
      <c r="L689" t="str">
        <f>VLOOKUP(A689,'Hospitalisation Details'!$A$2:$M$2344,4,FALSE)</f>
        <v>27-11-1976</v>
      </c>
      <c r="M689">
        <f>VLOOKUP(A689,'Hospitalisation Details'!$A$2:$M$2344,10,FALSE)</f>
        <v>14470.01</v>
      </c>
      <c r="N689" t="str">
        <f>VLOOKUP(A689,'Hospitalisation Details'!$A$2:$M$2344,11,FALSE)</f>
        <v>tier - 2</v>
      </c>
      <c r="O689" t="str">
        <f>VLOOKUP(A689,'Hospitalisation Details'!$A$2:$M$2344,12,FALSE)</f>
        <v>tier - 3</v>
      </c>
      <c r="P689" t="str">
        <f>VLOOKUP(A689,'Hospitalisation Details'!$A$2:$M$2344,13,FALSE)</f>
        <v>R1012</v>
      </c>
      <c r="Q689" s="11">
        <f>VLOOKUP(A689,'Hospitalisation Details'!$A$2:$M$2344,8,FALSE)</f>
        <v>46</v>
      </c>
    </row>
    <row r="690" spans="1:17" ht="15.75" x14ac:dyDescent="0.25">
      <c r="A690" s="1" t="s">
        <v>1681</v>
      </c>
      <c r="B690" t="str">
        <f>VLOOKUP(A690,'Customer Names'!$A$1:$B$2336,2,FALSE)</f>
        <v>Thompson</v>
      </c>
      <c r="C690" s="11">
        <f>VLOOKUP(A690,'Medical Examinations'!$A$1:$B$2336,2,FALSE)</f>
        <v>17.195</v>
      </c>
      <c r="D690" s="11">
        <f>VLOOKUP(A690,'Medical Examinations'!$A$1:$C$2336,3,FALSE)</f>
        <v>5.29</v>
      </c>
      <c r="E690" s="11" t="str">
        <f>VLOOKUP(A690,'Medical Examinations'!$A$1:$J$2336,4,FALSE)</f>
        <v>Yes</v>
      </c>
      <c r="F690" s="11" t="str">
        <f>VLOOKUP(A690,'Medical Examinations'!$A$1:$J$2336,5,FALSE)</f>
        <v>No</v>
      </c>
      <c r="G690" s="11" t="str">
        <f>VLOOKUP(A690,'Medical Examinations'!$A$1:$J$2336,6,FALSE)</f>
        <v>No</v>
      </c>
      <c r="H690" s="11">
        <f>VLOOKUP(A690,'Medical Examinations'!$A$1:$J$2336,7,FALSE)</f>
        <v>0</v>
      </c>
      <c r="I690" s="11" t="str">
        <f>VLOOKUP(A690,'Medical Examinations'!$A$1:$J$2336,8,FALSE)</f>
        <v>Yes</v>
      </c>
      <c r="J690" s="11" t="str">
        <f>VLOOKUP(A690,'Medical Examinations'!$A$1:$J$2336,9,FALSE)</f>
        <v>UNDERWEIGHT</v>
      </c>
      <c r="K690" s="11" t="str">
        <f>VLOOKUP(A690,'Medical Examinations'!$A$1:$J$2336,10,FALSE)</f>
        <v>NORMAL</v>
      </c>
      <c r="L690" t="str">
        <f>VLOOKUP(A690,'Hospitalisation Details'!$A$2:$M$2344,4,FALSE)</f>
        <v>10-11-1996</v>
      </c>
      <c r="M690">
        <f>VLOOKUP(A690,'Hospitalisation Details'!$A$2:$M$2344,10,FALSE)</f>
        <v>14455.64</v>
      </c>
      <c r="N690" t="str">
        <f>VLOOKUP(A690,'Hospitalisation Details'!$A$2:$M$2344,11,FALSE)</f>
        <v>tier - 2</v>
      </c>
      <c r="O690" t="str">
        <f>VLOOKUP(A690,'Hospitalisation Details'!$A$2:$M$2344,12,FALSE)</f>
        <v>tier - 3</v>
      </c>
      <c r="P690" t="str">
        <f>VLOOKUP(A690,'Hospitalisation Details'!$A$2:$M$2344,13,FALSE)</f>
        <v>R1024</v>
      </c>
      <c r="Q690" s="11">
        <f>VLOOKUP(A690,'Hospitalisation Details'!$A$2:$M$2344,8,FALSE)</f>
        <v>26</v>
      </c>
    </row>
    <row r="691" spans="1:17" ht="15.75" x14ac:dyDescent="0.25">
      <c r="A691" s="1" t="s">
        <v>1680</v>
      </c>
      <c r="B691" t="str">
        <f>VLOOKUP(A691,'Customer Names'!$A$1:$B$2336,2,FALSE)</f>
        <v>Nelson</v>
      </c>
      <c r="C691" s="11">
        <f>VLOOKUP(A691,'Medical Examinations'!$A$1:$B$2336,2,FALSE)</f>
        <v>23.085000000000001</v>
      </c>
      <c r="D691" s="11">
        <f>VLOOKUP(A691,'Medical Examinations'!$A$1:$C$2336,3,FALSE)</f>
        <v>4.2699999999999996</v>
      </c>
      <c r="E691" s="11" t="str">
        <f>VLOOKUP(A691,'Medical Examinations'!$A$1:$J$2336,4,FALSE)</f>
        <v>Yes</v>
      </c>
      <c r="F691" s="11" t="str">
        <f>VLOOKUP(A691,'Medical Examinations'!$A$1:$J$2336,5,FALSE)</f>
        <v>No</v>
      </c>
      <c r="G691" s="11" t="str">
        <f>VLOOKUP(A691,'Medical Examinations'!$A$1:$J$2336,6,FALSE)</f>
        <v>No</v>
      </c>
      <c r="H691" s="11">
        <f>VLOOKUP(A691,'Medical Examinations'!$A$1:$J$2336,7,FALSE)</f>
        <v>2</v>
      </c>
      <c r="I691" s="11" t="str">
        <f>VLOOKUP(A691,'Medical Examinations'!$A$1:$J$2336,8,FALSE)</f>
        <v>No</v>
      </c>
      <c r="J691" s="11" t="str">
        <f>VLOOKUP(A691,'Medical Examinations'!$A$1:$J$2336,9,FALSE)</f>
        <v>NORMALWEIGHT</v>
      </c>
      <c r="K691" s="11" t="str">
        <f>VLOOKUP(A691,'Medical Examinations'!$A$1:$J$2336,10,FALSE)</f>
        <v>NORMAL</v>
      </c>
      <c r="L691" t="str">
        <f>VLOOKUP(A691,'Hospitalisation Details'!$A$2:$M$2344,4,FALSE)</f>
        <v>3-8-1959</v>
      </c>
      <c r="M691">
        <f>VLOOKUP(A691,'Hospitalisation Details'!$A$2:$M$2344,10,FALSE)</f>
        <v>14451.84</v>
      </c>
      <c r="N691" t="str">
        <f>VLOOKUP(A691,'Hospitalisation Details'!$A$2:$M$2344,11,FALSE)</f>
        <v>tier - 2</v>
      </c>
      <c r="O691" t="str">
        <f>VLOOKUP(A691,'Hospitalisation Details'!$A$2:$M$2344,12,FALSE)</f>
        <v>tier - 3</v>
      </c>
      <c r="P691" t="str">
        <f>VLOOKUP(A691,'Hospitalisation Details'!$A$2:$M$2344,13,FALSE)</f>
        <v>R1023</v>
      </c>
      <c r="Q691" s="11">
        <f>VLOOKUP(A691,'Hospitalisation Details'!$A$2:$M$2344,8,FALSE)</f>
        <v>63</v>
      </c>
    </row>
    <row r="692" spans="1:17" ht="15.75" x14ac:dyDescent="0.25">
      <c r="A692" s="1" t="s">
        <v>1679</v>
      </c>
      <c r="B692" t="str">
        <f>VLOOKUP(A692,'Customer Names'!$A$1:$B$2336,2,FALSE)</f>
        <v>Forte</v>
      </c>
      <c r="C692" s="11">
        <f>VLOOKUP(A692,'Medical Examinations'!$A$1:$B$2336,2,FALSE)</f>
        <v>21.66</v>
      </c>
      <c r="D692" s="11">
        <f>VLOOKUP(A692,'Medical Examinations'!$A$1:$C$2336,3,FALSE)</f>
        <v>5.2</v>
      </c>
      <c r="E692" s="11" t="str">
        <f>VLOOKUP(A692,'Medical Examinations'!$A$1:$J$2336,4,FALSE)</f>
        <v>Yes</v>
      </c>
      <c r="F692" s="11" t="str">
        <f>VLOOKUP(A692,'Medical Examinations'!$A$1:$J$2336,5,FALSE)</f>
        <v>No</v>
      </c>
      <c r="G692" s="11" t="str">
        <f>VLOOKUP(A692,'Medical Examinations'!$A$1:$J$2336,6,FALSE)</f>
        <v>No</v>
      </c>
      <c r="H692" s="11">
        <f>VLOOKUP(A692,'Medical Examinations'!$A$1:$J$2336,7,FALSE)</f>
        <v>2</v>
      </c>
      <c r="I692" s="11" t="str">
        <f>VLOOKUP(A692,'Medical Examinations'!$A$1:$J$2336,8,FALSE)</f>
        <v>No</v>
      </c>
      <c r="J692" s="11" t="str">
        <f>VLOOKUP(A692,'Medical Examinations'!$A$1:$J$2336,9,FALSE)</f>
        <v>NORMALWEIGHT</v>
      </c>
      <c r="K692" s="11" t="str">
        <f>VLOOKUP(A692,'Medical Examinations'!$A$1:$J$2336,10,FALSE)</f>
        <v>NORMAL</v>
      </c>
      <c r="L692" t="str">
        <f>VLOOKUP(A692,'Hospitalisation Details'!$A$2:$M$2344,4,FALSE)</f>
        <v>29-6-1959</v>
      </c>
      <c r="M692">
        <f>VLOOKUP(A692,'Hospitalisation Details'!$A$2:$M$2344,10,FALSE)</f>
        <v>14449.85</v>
      </c>
      <c r="N692" t="str">
        <f>VLOOKUP(A692,'Hospitalisation Details'!$A$2:$M$2344,11,FALSE)</f>
        <v>tier - 2</v>
      </c>
      <c r="O692" t="str">
        <f>VLOOKUP(A692,'Hospitalisation Details'!$A$2:$M$2344,12,FALSE)</f>
        <v>tier - 1</v>
      </c>
      <c r="P692" t="str">
        <f>VLOOKUP(A692,'Hospitalisation Details'!$A$2:$M$2344,13,FALSE)</f>
        <v>R1024</v>
      </c>
      <c r="Q692" s="11">
        <f>VLOOKUP(A692,'Hospitalisation Details'!$A$2:$M$2344,8,FALSE)</f>
        <v>63</v>
      </c>
    </row>
    <row r="693" spans="1:17" ht="15.75" x14ac:dyDescent="0.25">
      <c r="A693" s="1" t="s">
        <v>1678</v>
      </c>
      <c r="B693" t="str">
        <f>VLOOKUP(A693,'Customer Names'!$A$1:$B$2336,2,FALSE)</f>
        <v>Corona Iturriaga</v>
      </c>
      <c r="C693" s="11">
        <f>VLOOKUP(A693,'Medical Examinations'!$A$1:$B$2336,2,FALSE)</f>
        <v>36.47</v>
      </c>
      <c r="D693" s="11">
        <f>VLOOKUP(A693,'Medical Examinations'!$A$1:$C$2336,3,FALSE)</f>
        <v>8.23</v>
      </c>
      <c r="E693" s="11" t="str">
        <f>VLOOKUP(A693,'Medical Examinations'!$A$1:$J$2336,4,FALSE)</f>
        <v>Yes</v>
      </c>
      <c r="F693" s="11" t="str">
        <f>VLOOKUP(A693,'Medical Examinations'!$A$1:$J$2336,5,FALSE)</f>
        <v>No</v>
      </c>
      <c r="G693" s="11" t="str">
        <f>VLOOKUP(A693,'Medical Examinations'!$A$1:$J$2336,6,FALSE)</f>
        <v>No</v>
      </c>
      <c r="H693" s="11">
        <f>VLOOKUP(A693,'Medical Examinations'!$A$1:$J$2336,7,FALSE)</f>
        <v>0</v>
      </c>
      <c r="I693" s="11" t="str">
        <f>VLOOKUP(A693,'Medical Examinations'!$A$1:$J$2336,8,FALSE)</f>
        <v>No</v>
      </c>
      <c r="J693" s="11" t="str">
        <f>VLOOKUP(A693,'Medical Examinations'!$A$1:$J$2336,9,FALSE)</f>
        <v>OBESITY</v>
      </c>
      <c r="K693" s="11" t="str">
        <f>VLOOKUP(A693,'Medical Examinations'!$A$1:$J$2336,10,FALSE)</f>
        <v>DIABETES</v>
      </c>
      <c r="L693" t="str">
        <f>VLOOKUP(A693,'Hospitalisation Details'!$A$2:$M$2344,4,FALSE)</f>
        <v>4-11-1967</v>
      </c>
      <c r="M693">
        <f>VLOOKUP(A693,'Hospitalisation Details'!$A$2:$M$2344,10,FALSE)</f>
        <v>14427.63</v>
      </c>
      <c r="N693" t="str">
        <f>VLOOKUP(A693,'Hospitalisation Details'!$A$2:$M$2344,11,FALSE)</f>
        <v>tier - 2</v>
      </c>
      <c r="O693" t="str">
        <f>VLOOKUP(A693,'Hospitalisation Details'!$A$2:$M$2344,12,FALSE)</f>
        <v>tier - 2</v>
      </c>
      <c r="P693" t="str">
        <f>VLOOKUP(A693,'Hospitalisation Details'!$A$2:$M$2344,13,FALSE)</f>
        <v>R1021</v>
      </c>
      <c r="Q693" s="11">
        <f>VLOOKUP(A693,'Hospitalisation Details'!$A$2:$M$2344,8,FALSE)</f>
        <v>55</v>
      </c>
    </row>
    <row r="694" spans="1:17" ht="15.75" x14ac:dyDescent="0.25">
      <c r="A694" s="1" t="s">
        <v>1677</v>
      </c>
      <c r="B694" t="str">
        <f>VLOOKUP(A694,'Customer Names'!$A$1:$B$2336,2,FALSE)</f>
        <v>McCollum</v>
      </c>
      <c r="C694" s="11">
        <f>VLOOKUP(A694,'Medical Examinations'!$A$1:$B$2336,2,FALSE)</f>
        <v>36.08</v>
      </c>
      <c r="D694" s="11">
        <f>VLOOKUP(A694,'Medical Examinations'!$A$1:$C$2336,3,FALSE)</f>
        <v>10.33</v>
      </c>
      <c r="E694" s="11" t="str">
        <f>VLOOKUP(A694,'Medical Examinations'!$A$1:$J$2336,4,FALSE)</f>
        <v>Yes</v>
      </c>
      <c r="F694" s="11" t="str">
        <f>VLOOKUP(A694,'Medical Examinations'!$A$1:$J$2336,5,FALSE)</f>
        <v>No</v>
      </c>
      <c r="G694" s="11" t="str">
        <f>VLOOKUP(A694,'Medical Examinations'!$A$1:$J$2336,6,FALSE)</f>
        <v>No</v>
      </c>
      <c r="H694" s="11">
        <f>VLOOKUP(A694,'Medical Examinations'!$A$1:$J$2336,7,FALSE)</f>
        <v>0</v>
      </c>
      <c r="I694" s="11" t="str">
        <f>VLOOKUP(A694,'Medical Examinations'!$A$1:$J$2336,8,FALSE)</f>
        <v>No</v>
      </c>
      <c r="J694" s="11" t="str">
        <f>VLOOKUP(A694,'Medical Examinations'!$A$1:$J$2336,9,FALSE)</f>
        <v>OBESITY</v>
      </c>
      <c r="K694" s="11" t="str">
        <f>VLOOKUP(A694,'Medical Examinations'!$A$1:$J$2336,10,FALSE)</f>
        <v>DIABETES</v>
      </c>
      <c r="L694" t="str">
        <f>VLOOKUP(A694,'Hospitalisation Details'!$A$2:$M$2344,4,FALSE)</f>
        <v>15-8-1967</v>
      </c>
      <c r="M694">
        <f>VLOOKUP(A694,'Hospitalisation Details'!$A$2:$M$2344,10,FALSE)</f>
        <v>14426.66</v>
      </c>
      <c r="N694" t="str">
        <f>VLOOKUP(A694,'Hospitalisation Details'!$A$2:$M$2344,11,FALSE)</f>
        <v>tier - 2</v>
      </c>
      <c r="O694" t="str">
        <f>VLOOKUP(A694,'Hospitalisation Details'!$A$2:$M$2344,12,FALSE)</f>
        <v>tier - 2</v>
      </c>
      <c r="P694" t="str">
        <f>VLOOKUP(A694,'Hospitalisation Details'!$A$2:$M$2344,13,FALSE)</f>
        <v>R1026</v>
      </c>
      <c r="Q694" s="11">
        <f>VLOOKUP(A694,'Hospitalisation Details'!$A$2:$M$2344,8,FALSE)</f>
        <v>55</v>
      </c>
    </row>
    <row r="695" spans="1:17" ht="15.75" x14ac:dyDescent="0.25">
      <c r="A695" s="1" t="s">
        <v>1676</v>
      </c>
      <c r="B695" t="str">
        <f>VLOOKUP(A695,'Customer Names'!$A$1:$B$2336,2,FALSE)</f>
        <v>Hevner</v>
      </c>
      <c r="C695" s="11">
        <f>VLOOKUP(A695,'Medical Examinations'!$A$1:$B$2336,2,FALSE)</f>
        <v>23.18</v>
      </c>
      <c r="D695" s="11">
        <f>VLOOKUP(A695,'Medical Examinations'!$A$1:$C$2336,3,FALSE)</f>
        <v>6.13</v>
      </c>
      <c r="E695" s="11" t="str">
        <f>VLOOKUP(A695,'Medical Examinations'!$A$1:$J$2336,4,FALSE)</f>
        <v>No</v>
      </c>
      <c r="F695" s="11" t="str">
        <f>VLOOKUP(A695,'Medical Examinations'!$A$1:$J$2336,5,FALSE)</f>
        <v>No</v>
      </c>
      <c r="G695" s="11" t="str">
        <f>VLOOKUP(A695,'Medical Examinations'!$A$1:$J$2336,6,FALSE)</f>
        <v>No</v>
      </c>
      <c r="H695" s="11">
        <f>VLOOKUP(A695,'Medical Examinations'!$A$1:$J$2336,7,FALSE)</f>
        <v>0</v>
      </c>
      <c r="I695" s="11" t="str">
        <f>VLOOKUP(A695,'Medical Examinations'!$A$1:$J$2336,8,FALSE)</f>
        <v>No</v>
      </c>
      <c r="J695" s="11" t="str">
        <f>VLOOKUP(A695,'Medical Examinations'!$A$1:$J$2336,9,FALSE)</f>
        <v>NORMALWEIGHT</v>
      </c>
      <c r="K695" s="11" t="str">
        <f>VLOOKUP(A695,'Medical Examinations'!$A$1:$J$2336,10,FALSE)</f>
        <v>PREDIABETES</v>
      </c>
      <c r="L695" t="str">
        <f>VLOOKUP(A695,'Hospitalisation Details'!$A$2:$M$2344,4,FALSE)</f>
        <v>10-8-1999</v>
      </c>
      <c r="M695">
        <f>VLOOKUP(A695,'Hospitalisation Details'!$A$2:$M$2344,10,FALSE)</f>
        <v>14426.07</v>
      </c>
      <c r="N695" t="str">
        <f>VLOOKUP(A695,'Hospitalisation Details'!$A$2:$M$2344,11,FALSE)</f>
        <v>tier - 2</v>
      </c>
      <c r="O695" t="str">
        <f>VLOOKUP(A695,'Hospitalisation Details'!$A$2:$M$2344,12,FALSE)</f>
        <v>tier - 1</v>
      </c>
      <c r="P695" t="str">
        <f>VLOOKUP(A695,'Hospitalisation Details'!$A$2:$M$2344,13,FALSE)</f>
        <v>R1012</v>
      </c>
      <c r="Q695" s="11">
        <f>VLOOKUP(A695,'Hospitalisation Details'!$A$2:$M$2344,8,FALSE)</f>
        <v>23</v>
      </c>
    </row>
    <row r="696" spans="1:17" ht="15.75" x14ac:dyDescent="0.25">
      <c r="A696" s="1" t="s">
        <v>1675</v>
      </c>
      <c r="B696" t="str">
        <f>VLOOKUP(A696,'Customer Names'!$A$1:$B$2336,2,FALSE)</f>
        <v>Looi</v>
      </c>
      <c r="C696" s="11">
        <f>VLOOKUP(A696,'Medical Examinations'!$A$1:$B$2336,2,FALSE)</f>
        <v>39.159999999999997</v>
      </c>
      <c r="D696" s="11">
        <f>VLOOKUP(A696,'Medical Examinations'!$A$1:$C$2336,3,FALSE)</f>
        <v>8.08</v>
      </c>
      <c r="E696" s="11" t="str">
        <f>VLOOKUP(A696,'Medical Examinations'!$A$1:$J$2336,4,FALSE)</f>
        <v>No</v>
      </c>
      <c r="F696" s="11" t="str">
        <f>VLOOKUP(A696,'Medical Examinations'!$A$1:$J$2336,5,FALSE)</f>
        <v>No</v>
      </c>
      <c r="G696" s="11" t="str">
        <f>VLOOKUP(A696,'Medical Examinations'!$A$1:$J$2336,6,FALSE)</f>
        <v>No</v>
      </c>
      <c r="H696" s="11">
        <f>VLOOKUP(A696,'Medical Examinations'!$A$1:$J$2336,7,FALSE)</f>
        <v>3</v>
      </c>
      <c r="I696" s="11" t="str">
        <f>VLOOKUP(A696,'Medical Examinations'!$A$1:$J$2336,8,FALSE)</f>
        <v>No</v>
      </c>
      <c r="J696" s="11" t="str">
        <f>VLOOKUP(A696,'Medical Examinations'!$A$1:$J$2336,9,FALSE)</f>
        <v>OBESITY</v>
      </c>
      <c r="K696" s="11" t="str">
        <f>VLOOKUP(A696,'Medical Examinations'!$A$1:$J$2336,10,FALSE)</f>
        <v>DIABETES</v>
      </c>
      <c r="L696" t="str">
        <f>VLOOKUP(A696,'Hospitalisation Details'!$A$2:$M$2344,4,FALSE)</f>
        <v>20-9-1958</v>
      </c>
      <c r="M696">
        <f>VLOOKUP(A696,'Hospitalisation Details'!$A$2:$M$2344,10,FALSE)</f>
        <v>14418.28</v>
      </c>
      <c r="N696" t="str">
        <f>VLOOKUP(A696,'Hospitalisation Details'!$A$2:$M$2344,11,FALSE)</f>
        <v>tier - 2</v>
      </c>
      <c r="O696" t="str">
        <f>VLOOKUP(A696,'Hospitalisation Details'!$A$2:$M$2344,12,FALSE)</f>
        <v>tier - 3</v>
      </c>
      <c r="P696" t="str">
        <f>VLOOKUP(A696,'Hospitalisation Details'!$A$2:$M$2344,13,FALSE)</f>
        <v>R1013</v>
      </c>
      <c r="Q696" s="11">
        <f>VLOOKUP(A696,'Hospitalisation Details'!$A$2:$M$2344,8,FALSE)</f>
        <v>64</v>
      </c>
    </row>
    <row r="697" spans="1:17" ht="15.75" x14ac:dyDescent="0.25">
      <c r="A697" s="1" t="s">
        <v>1674</v>
      </c>
      <c r="B697" t="str">
        <f>VLOOKUP(A697,'Customer Names'!$A$1:$B$2336,2,FALSE)</f>
        <v>Power</v>
      </c>
      <c r="C697" s="11">
        <f>VLOOKUP(A697,'Medical Examinations'!$A$1:$B$2336,2,FALSE)</f>
        <v>38.19</v>
      </c>
      <c r="D697" s="11">
        <f>VLOOKUP(A697,'Medical Examinations'!$A$1:$C$2336,3,FALSE)</f>
        <v>10.49</v>
      </c>
      <c r="E697" s="11" t="str">
        <f>VLOOKUP(A697,'Medical Examinations'!$A$1:$J$2336,4,FALSE)</f>
        <v>No</v>
      </c>
      <c r="F697" s="11" t="str">
        <f>VLOOKUP(A697,'Medical Examinations'!$A$1:$J$2336,5,FALSE)</f>
        <v>No</v>
      </c>
      <c r="G697" s="11" t="str">
        <f>VLOOKUP(A697,'Medical Examinations'!$A$1:$J$2336,6,FALSE)</f>
        <v>No</v>
      </c>
      <c r="H697" s="11">
        <f>VLOOKUP(A697,'Medical Examinations'!$A$1:$J$2336,7,FALSE)</f>
        <v>3</v>
      </c>
      <c r="I697" s="11" t="str">
        <f>VLOOKUP(A697,'Medical Examinations'!$A$1:$J$2336,8,FALSE)</f>
        <v>No</v>
      </c>
      <c r="J697" s="11" t="str">
        <f>VLOOKUP(A697,'Medical Examinations'!$A$1:$J$2336,9,FALSE)</f>
        <v>OBESITY</v>
      </c>
      <c r="K697" s="11" t="str">
        <f>VLOOKUP(A697,'Medical Examinations'!$A$1:$J$2336,10,FALSE)</f>
        <v>DIABETES</v>
      </c>
      <c r="L697" t="str">
        <f>VLOOKUP(A697,'Hospitalisation Details'!$A$2:$M$2344,4,FALSE)</f>
        <v>29-7-1958</v>
      </c>
      <c r="M697">
        <f>VLOOKUP(A697,'Hospitalisation Details'!$A$2:$M$2344,10,FALSE)</f>
        <v>14410.93</v>
      </c>
      <c r="N697" t="str">
        <f>VLOOKUP(A697,'Hospitalisation Details'!$A$2:$M$2344,11,FALSE)</f>
        <v>tier - 2</v>
      </c>
      <c r="O697" t="str">
        <f>VLOOKUP(A697,'Hospitalisation Details'!$A$2:$M$2344,12,FALSE)</f>
        <v>tier - 2</v>
      </c>
      <c r="P697" t="str">
        <f>VLOOKUP(A697,'Hospitalisation Details'!$A$2:$M$2344,13,FALSE)</f>
        <v>R1016</v>
      </c>
      <c r="Q697" s="11">
        <f>VLOOKUP(A697,'Hospitalisation Details'!$A$2:$M$2344,8,FALSE)</f>
        <v>64</v>
      </c>
    </row>
    <row r="698" spans="1:17" ht="15.75" x14ac:dyDescent="0.25">
      <c r="A698" s="1" t="s">
        <v>1673</v>
      </c>
      <c r="B698" t="str">
        <f>VLOOKUP(A698,'Customer Names'!$A$1:$B$2336,2,FALSE)</f>
        <v>Routon</v>
      </c>
      <c r="C698" s="11">
        <f>VLOOKUP(A698,'Medical Examinations'!$A$1:$B$2336,2,FALSE)</f>
        <v>26.41</v>
      </c>
      <c r="D698" s="11">
        <f>VLOOKUP(A698,'Medical Examinations'!$A$1:$C$2336,3,FALSE)</f>
        <v>8.11</v>
      </c>
      <c r="E698" s="11" t="str">
        <f>VLOOKUP(A698,'Medical Examinations'!$A$1:$J$2336,4,FALSE)</f>
        <v>No</v>
      </c>
      <c r="F698" s="11" t="str">
        <f>VLOOKUP(A698,'Medical Examinations'!$A$1:$J$2336,5,FALSE)</f>
        <v>No</v>
      </c>
      <c r="G698" s="11" t="str">
        <f>VLOOKUP(A698,'Medical Examinations'!$A$1:$J$2336,6,FALSE)</f>
        <v>No</v>
      </c>
      <c r="H698" s="11">
        <f>VLOOKUP(A698,'Medical Examinations'!$A$1:$J$2336,7,FALSE)</f>
        <v>3</v>
      </c>
      <c r="I698" s="11" t="str">
        <f>VLOOKUP(A698,'Medical Examinations'!$A$1:$J$2336,8,FALSE)</f>
        <v>No</v>
      </c>
      <c r="J698" s="11" t="str">
        <f>VLOOKUP(A698,'Medical Examinations'!$A$1:$J$2336,9,FALSE)</f>
        <v>OVERWEIGHT</v>
      </c>
      <c r="K698" s="11" t="str">
        <f>VLOOKUP(A698,'Medical Examinations'!$A$1:$J$2336,10,FALSE)</f>
        <v>DIABETES</v>
      </c>
      <c r="L698" t="str">
        <f>VLOOKUP(A698,'Hospitalisation Details'!$A$2:$M$2344,4,FALSE)</f>
        <v>14-9-1958</v>
      </c>
      <c r="M698">
        <f>VLOOKUP(A698,'Hospitalisation Details'!$A$2:$M$2344,10,FALSE)</f>
        <v>14394.56</v>
      </c>
      <c r="N698" t="str">
        <f>VLOOKUP(A698,'Hospitalisation Details'!$A$2:$M$2344,11,FALSE)</f>
        <v>tier - 2</v>
      </c>
      <c r="O698" t="str">
        <f>VLOOKUP(A698,'Hospitalisation Details'!$A$2:$M$2344,12,FALSE)</f>
        <v>tier - 1</v>
      </c>
      <c r="P698" t="str">
        <f>VLOOKUP(A698,'Hospitalisation Details'!$A$2:$M$2344,13,FALSE)</f>
        <v>R1018</v>
      </c>
      <c r="Q698" s="11">
        <f>VLOOKUP(A698,'Hospitalisation Details'!$A$2:$M$2344,8,FALSE)</f>
        <v>64</v>
      </c>
    </row>
    <row r="699" spans="1:17" ht="15.75" x14ac:dyDescent="0.25">
      <c r="A699" s="1" t="s">
        <v>1672</v>
      </c>
      <c r="B699" t="str">
        <f>VLOOKUP(A699,'Customer Names'!$A$1:$B$2336,2,FALSE)</f>
        <v>Dochelli</v>
      </c>
      <c r="C699" s="11">
        <f>VLOOKUP(A699,'Medical Examinations'!$A$1:$B$2336,2,FALSE)</f>
        <v>28.785</v>
      </c>
      <c r="D699" s="11">
        <f>VLOOKUP(A699,'Medical Examinations'!$A$1:$C$2336,3,FALSE)</f>
        <v>6.6</v>
      </c>
      <c r="E699" s="11" t="str">
        <f>VLOOKUP(A699,'Medical Examinations'!$A$1:$J$2336,4,FALSE)</f>
        <v>No</v>
      </c>
      <c r="F699" s="11" t="str">
        <f>VLOOKUP(A699,'Medical Examinations'!$A$1:$J$2336,5,FALSE)</f>
        <v>No</v>
      </c>
      <c r="G699" s="11" t="str">
        <f>VLOOKUP(A699,'Medical Examinations'!$A$1:$J$2336,6,FALSE)</f>
        <v>No</v>
      </c>
      <c r="H699" s="11">
        <f>VLOOKUP(A699,'Medical Examinations'!$A$1:$J$2336,7,FALSE)</f>
        <v>0</v>
      </c>
      <c r="I699" s="11" t="str">
        <f>VLOOKUP(A699,'Medical Examinations'!$A$1:$J$2336,8,FALSE)</f>
        <v>No</v>
      </c>
      <c r="J699" s="11" t="str">
        <f>VLOOKUP(A699,'Medical Examinations'!$A$1:$J$2336,9,FALSE)</f>
        <v>OVERWEIGHT</v>
      </c>
      <c r="K699" s="11" t="str">
        <f>VLOOKUP(A699,'Medical Examinations'!$A$1:$J$2336,10,FALSE)</f>
        <v>DIABETES</v>
      </c>
      <c r="L699" t="str">
        <f>VLOOKUP(A699,'Hospitalisation Details'!$A$2:$M$2344,4,FALSE)</f>
        <v>22-6-1965</v>
      </c>
      <c r="M699">
        <f>VLOOKUP(A699,'Hospitalisation Details'!$A$2:$M$2344,10,FALSE)</f>
        <v>14394.4</v>
      </c>
      <c r="N699" t="str">
        <f>VLOOKUP(A699,'Hospitalisation Details'!$A$2:$M$2344,11,FALSE)</f>
        <v>tier - 2</v>
      </c>
      <c r="O699" t="str">
        <f>VLOOKUP(A699,'Hospitalisation Details'!$A$2:$M$2344,12,FALSE)</f>
        <v>tier - 3</v>
      </c>
      <c r="P699" t="str">
        <f>VLOOKUP(A699,'Hospitalisation Details'!$A$2:$M$2344,13,FALSE)</f>
        <v>R1024</v>
      </c>
      <c r="Q699" s="11">
        <f>VLOOKUP(A699,'Hospitalisation Details'!$A$2:$M$2344,8,FALSE)</f>
        <v>57</v>
      </c>
    </row>
    <row r="700" spans="1:17" ht="15.75" x14ac:dyDescent="0.25">
      <c r="A700" s="1" t="s">
        <v>1671</v>
      </c>
      <c r="B700" t="str">
        <f>VLOOKUP(A700,'Customer Names'!$A$1:$B$2336,2,FALSE)</f>
        <v>Gillespie</v>
      </c>
      <c r="C700" s="11">
        <f>VLOOKUP(A700,'Medical Examinations'!$A$1:$B$2336,2,FALSE)</f>
        <v>26.695</v>
      </c>
      <c r="D700" s="11">
        <f>VLOOKUP(A700,'Medical Examinations'!$A$1:$C$2336,3,FALSE)</f>
        <v>10.14</v>
      </c>
      <c r="E700" s="11" t="str">
        <f>VLOOKUP(A700,'Medical Examinations'!$A$1:$J$2336,4,FALSE)</f>
        <v>Yes</v>
      </c>
      <c r="F700" s="11" t="str">
        <f>VLOOKUP(A700,'Medical Examinations'!$A$1:$J$2336,5,FALSE)</f>
        <v>No</v>
      </c>
      <c r="G700" s="11" t="str">
        <f>VLOOKUP(A700,'Medical Examinations'!$A$1:$J$2336,6,FALSE)</f>
        <v>Yes</v>
      </c>
      <c r="H700" s="11">
        <f>VLOOKUP(A700,'Medical Examinations'!$A$1:$J$2336,7,FALSE)</f>
        <v>1</v>
      </c>
      <c r="I700" s="11" t="str">
        <f>VLOOKUP(A700,'Medical Examinations'!$A$1:$J$2336,8,FALSE)</f>
        <v>No</v>
      </c>
      <c r="J700" s="11" t="str">
        <f>VLOOKUP(A700,'Medical Examinations'!$A$1:$J$2336,9,FALSE)</f>
        <v>OVERWEIGHT</v>
      </c>
      <c r="K700" s="11" t="str">
        <f>VLOOKUP(A700,'Medical Examinations'!$A$1:$J$2336,10,FALSE)</f>
        <v>DIABETES</v>
      </c>
      <c r="L700" t="str">
        <f>VLOOKUP(A700,'Hospitalisation Details'!$A$2:$M$2344,4,FALSE)</f>
        <v>16-7-1963</v>
      </c>
      <c r="M700">
        <f>VLOOKUP(A700,'Hospitalisation Details'!$A$2:$M$2344,10,FALSE)</f>
        <v>14382.71</v>
      </c>
      <c r="N700" t="str">
        <f>VLOOKUP(A700,'Hospitalisation Details'!$A$2:$M$2344,11,FALSE)</f>
        <v>tier - 2</v>
      </c>
      <c r="O700" t="str">
        <f>VLOOKUP(A700,'Hospitalisation Details'!$A$2:$M$2344,12,FALSE)</f>
        <v>tier - 2</v>
      </c>
      <c r="P700" t="str">
        <f>VLOOKUP(A700,'Hospitalisation Details'!$A$2:$M$2344,13,FALSE)</f>
        <v>R1012</v>
      </c>
      <c r="Q700" s="11">
        <f>VLOOKUP(A700,'Hospitalisation Details'!$A$2:$M$2344,8,FALSE)</f>
        <v>59</v>
      </c>
    </row>
    <row r="701" spans="1:17" ht="15.75" x14ac:dyDescent="0.25">
      <c r="A701" s="1" t="s">
        <v>1670</v>
      </c>
      <c r="B701" t="str">
        <f>VLOOKUP(A701,'Customer Names'!$A$1:$B$2336,2,FALSE)</f>
        <v>Oskvig</v>
      </c>
      <c r="C701" s="11">
        <f>VLOOKUP(A701,'Medical Examinations'!$A$1:$B$2336,2,FALSE)</f>
        <v>32.799999999999997</v>
      </c>
      <c r="D701" s="11">
        <f>VLOOKUP(A701,'Medical Examinations'!$A$1:$C$2336,3,FALSE)</f>
        <v>6.06</v>
      </c>
      <c r="E701" s="11" t="str">
        <f>VLOOKUP(A701,'Medical Examinations'!$A$1:$J$2336,4,FALSE)</f>
        <v>Yes</v>
      </c>
      <c r="F701" s="11" t="str">
        <f>VLOOKUP(A701,'Medical Examinations'!$A$1:$J$2336,5,FALSE)</f>
        <v>No</v>
      </c>
      <c r="G701" s="11" t="str">
        <f>VLOOKUP(A701,'Medical Examinations'!$A$1:$J$2336,6,FALSE)</f>
        <v>No</v>
      </c>
      <c r="H701" s="11">
        <f>VLOOKUP(A701,'Medical Examinations'!$A$1:$J$2336,7,FALSE)</f>
        <v>1</v>
      </c>
      <c r="I701" s="11" t="str">
        <f>VLOOKUP(A701,'Medical Examinations'!$A$1:$J$2336,8,FALSE)</f>
        <v>No</v>
      </c>
      <c r="J701" s="11" t="str">
        <f>VLOOKUP(A701,'Medical Examinations'!$A$1:$J$2336,9,FALSE)</f>
        <v>OBESITY</v>
      </c>
      <c r="K701" s="11" t="str">
        <f>VLOOKUP(A701,'Medical Examinations'!$A$1:$J$2336,10,FALSE)</f>
        <v>PREDIABETES</v>
      </c>
      <c r="L701" t="str">
        <f>VLOOKUP(A701,'Hospitalisation Details'!$A$2:$M$2344,4,FALSE)</f>
        <v>16-11-1988</v>
      </c>
      <c r="M701">
        <f>VLOOKUP(A701,'Hospitalisation Details'!$A$2:$M$2344,10,FALSE)</f>
        <v>14358.36</v>
      </c>
      <c r="N701" t="str">
        <f>VLOOKUP(A701,'Hospitalisation Details'!$A$2:$M$2344,11,FALSE)</f>
        <v>tier - 2</v>
      </c>
      <c r="O701" t="str">
        <f>VLOOKUP(A701,'Hospitalisation Details'!$A$2:$M$2344,12,FALSE)</f>
        <v>tier - 2</v>
      </c>
      <c r="P701" t="str">
        <f>VLOOKUP(A701,'Hospitalisation Details'!$A$2:$M$2344,13,FALSE)</f>
        <v>R1011</v>
      </c>
      <c r="Q701" s="11">
        <f>VLOOKUP(A701,'Hospitalisation Details'!$A$2:$M$2344,8,FALSE)</f>
        <v>34</v>
      </c>
    </row>
    <row r="702" spans="1:17" ht="15.75" x14ac:dyDescent="0.25">
      <c r="A702" s="1" t="s">
        <v>1669</v>
      </c>
      <c r="B702" t="str">
        <f>VLOOKUP(A702,'Customer Names'!$A$1:$B$2336,2,FALSE)</f>
        <v>Holland-Stergar</v>
      </c>
      <c r="C702" s="11">
        <f>VLOOKUP(A702,'Medical Examinations'!$A$1:$B$2336,2,FALSE)</f>
        <v>35.869999999999997</v>
      </c>
      <c r="D702" s="11">
        <f>VLOOKUP(A702,'Medical Examinations'!$A$1:$C$2336,3,FALSE)</f>
        <v>9.91</v>
      </c>
      <c r="E702" s="11" t="str">
        <f>VLOOKUP(A702,'Medical Examinations'!$A$1:$J$2336,4,FALSE)</f>
        <v>Yes</v>
      </c>
      <c r="F702" s="11" t="str">
        <f>VLOOKUP(A702,'Medical Examinations'!$A$1:$J$2336,5,FALSE)</f>
        <v>No</v>
      </c>
      <c r="G702" s="11" t="str">
        <f>VLOOKUP(A702,'Medical Examinations'!$A$1:$J$2336,6,FALSE)</f>
        <v>No</v>
      </c>
      <c r="H702" s="11">
        <f>VLOOKUP(A702,'Medical Examinations'!$A$1:$J$2336,7,FALSE)</f>
        <v>0</v>
      </c>
      <c r="I702" s="11" t="str">
        <f>VLOOKUP(A702,'Medical Examinations'!$A$1:$J$2336,8,FALSE)</f>
        <v>No</v>
      </c>
      <c r="J702" s="11" t="str">
        <f>VLOOKUP(A702,'Medical Examinations'!$A$1:$J$2336,9,FALSE)</f>
        <v>OBESITY</v>
      </c>
      <c r="K702" s="11" t="str">
        <f>VLOOKUP(A702,'Medical Examinations'!$A$1:$J$2336,10,FALSE)</f>
        <v>DIABETES</v>
      </c>
      <c r="L702" t="str">
        <f>VLOOKUP(A702,'Hospitalisation Details'!$A$2:$M$2344,4,FALSE)</f>
        <v>10-10-1967</v>
      </c>
      <c r="M702">
        <f>VLOOKUP(A702,'Hospitalisation Details'!$A$2:$M$2344,10,FALSE)</f>
        <v>14355.43</v>
      </c>
      <c r="N702" t="str">
        <f>VLOOKUP(A702,'Hospitalisation Details'!$A$2:$M$2344,11,FALSE)</f>
        <v>tier - 2</v>
      </c>
      <c r="O702" t="str">
        <f>VLOOKUP(A702,'Hospitalisation Details'!$A$2:$M$2344,12,FALSE)</f>
        <v>tier - 1</v>
      </c>
      <c r="P702" t="str">
        <f>VLOOKUP(A702,'Hospitalisation Details'!$A$2:$M$2344,13,FALSE)</f>
        <v>R1026</v>
      </c>
      <c r="Q702" s="11">
        <f>VLOOKUP(A702,'Hospitalisation Details'!$A$2:$M$2344,8,FALSE)</f>
        <v>55</v>
      </c>
    </row>
    <row r="703" spans="1:17" ht="15.75" x14ac:dyDescent="0.25">
      <c r="A703" s="1" t="s">
        <v>1668</v>
      </c>
      <c r="B703" t="str">
        <f>VLOOKUP(A703,'Customer Names'!$A$1:$B$2336,2,FALSE)</f>
        <v>Arai</v>
      </c>
      <c r="C703" s="11">
        <f>VLOOKUP(A703,'Medical Examinations'!$A$1:$B$2336,2,FALSE)</f>
        <v>21.66</v>
      </c>
      <c r="D703" s="11">
        <f>VLOOKUP(A703,'Medical Examinations'!$A$1:$C$2336,3,FALSE)</f>
        <v>4.1399999999999997</v>
      </c>
      <c r="E703" s="11" t="str">
        <f>VLOOKUP(A703,'Medical Examinations'!$A$1:$J$2336,4,FALSE)</f>
        <v>Yes</v>
      </c>
      <c r="F703" s="11" t="str">
        <f>VLOOKUP(A703,'Medical Examinations'!$A$1:$J$2336,5,FALSE)</f>
        <v>No</v>
      </c>
      <c r="G703" s="11" t="str">
        <f>VLOOKUP(A703,'Medical Examinations'!$A$1:$J$2336,6,FALSE)</f>
        <v>No</v>
      </c>
      <c r="H703" s="11">
        <f>VLOOKUP(A703,'Medical Examinations'!$A$1:$J$2336,7,FALSE)</f>
        <v>2</v>
      </c>
      <c r="I703" s="11" t="str">
        <f>VLOOKUP(A703,'Medical Examinations'!$A$1:$J$2336,8,FALSE)</f>
        <v>No</v>
      </c>
      <c r="J703" s="11" t="str">
        <f>VLOOKUP(A703,'Medical Examinations'!$A$1:$J$2336,9,FALSE)</f>
        <v>NORMALWEIGHT</v>
      </c>
      <c r="K703" s="11" t="str">
        <f>VLOOKUP(A703,'Medical Examinations'!$A$1:$J$2336,10,FALSE)</f>
        <v>NORMAL</v>
      </c>
      <c r="L703" t="str">
        <f>VLOOKUP(A703,'Hospitalisation Details'!$A$2:$M$2344,4,FALSE)</f>
        <v>24-12-1959</v>
      </c>
      <c r="M703">
        <f>VLOOKUP(A703,'Hospitalisation Details'!$A$2:$M$2344,10,FALSE)</f>
        <v>14349.85</v>
      </c>
      <c r="N703" t="str">
        <f>VLOOKUP(A703,'Hospitalisation Details'!$A$2:$M$2344,11,FALSE)</f>
        <v>tier - 2</v>
      </c>
      <c r="O703" t="str">
        <f>VLOOKUP(A703,'Hospitalisation Details'!$A$2:$M$2344,12,FALSE)</f>
        <v>tier - 2</v>
      </c>
      <c r="P703" t="str">
        <f>VLOOKUP(A703,'Hospitalisation Details'!$A$2:$M$2344,13,FALSE)</f>
        <v>R1012</v>
      </c>
      <c r="Q703" s="11">
        <f>VLOOKUP(A703,'Hospitalisation Details'!$A$2:$M$2344,8,FALSE)</f>
        <v>63</v>
      </c>
    </row>
    <row r="704" spans="1:17" ht="15.75" x14ac:dyDescent="0.25">
      <c r="A704" s="1" t="s">
        <v>1667</v>
      </c>
      <c r="B704" t="str">
        <f>VLOOKUP(A704,'Customer Names'!$A$1:$B$2336,2,FALSE)</f>
        <v>Olausson</v>
      </c>
      <c r="C704" s="11">
        <f>VLOOKUP(A704,'Medical Examinations'!$A$1:$B$2336,2,FALSE)</f>
        <v>37.72</v>
      </c>
      <c r="D704" s="11">
        <f>VLOOKUP(A704,'Medical Examinations'!$A$1:$C$2336,3,FALSE)</f>
        <v>4.38</v>
      </c>
      <c r="E704" s="11" t="str">
        <f>VLOOKUP(A704,'Medical Examinations'!$A$1:$J$2336,4,FALSE)</f>
        <v>Yes</v>
      </c>
      <c r="F704" s="11" t="str">
        <f>VLOOKUP(A704,'Medical Examinations'!$A$1:$J$2336,5,FALSE)</f>
        <v>No</v>
      </c>
      <c r="G704" s="11" t="str">
        <f>VLOOKUP(A704,'Medical Examinations'!$A$1:$J$2336,6,FALSE)</f>
        <v>Yes</v>
      </c>
      <c r="H704" s="11">
        <f>VLOOKUP(A704,'Medical Examinations'!$A$1:$J$2336,7,FALSE)</f>
        <v>1</v>
      </c>
      <c r="I704" s="11" t="str">
        <f>VLOOKUP(A704,'Medical Examinations'!$A$1:$J$2336,8,FALSE)</f>
        <v>No</v>
      </c>
      <c r="J704" s="11" t="str">
        <f>VLOOKUP(A704,'Medical Examinations'!$A$1:$J$2336,9,FALSE)</f>
        <v>OBESITY</v>
      </c>
      <c r="K704" s="11" t="str">
        <f>VLOOKUP(A704,'Medical Examinations'!$A$1:$J$2336,10,FALSE)</f>
        <v>NORMAL</v>
      </c>
      <c r="L704" t="str">
        <f>VLOOKUP(A704,'Hospitalisation Details'!$A$2:$M$2344,4,FALSE)</f>
        <v>26-9-1969</v>
      </c>
      <c r="M704">
        <f>VLOOKUP(A704,'Hospitalisation Details'!$A$2:$M$2344,10,FALSE)</f>
        <v>14337.91</v>
      </c>
      <c r="N704" t="str">
        <f>VLOOKUP(A704,'Hospitalisation Details'!$A$2:$M$2344,11,FALSE)</f>
        <v>tier - 2</v>
      </c>
      <c r="O704" t="str">
        <f>VLOOKUP(A704,'Hospitalisation Details'!$A$2:$M$2344,12,FALSE)</f>
        <v>tier - 3</v>
      </c>
      <c r="P704" t="str">
        <f>VLOOKUP(A704,'Hospitalisation Details'!$A$2:$M$2344,13,FALSE)</f>
        <v>R1022</v>
      </c>
      <c r="Q704" s="11">
        <f>VLOOKUP(A704,'Hospitalisation Details'!$A$2:$M$2344,8,FALSE)</f>
        <v>53</v>
      </c>
    </row>
    <row r="705" spans="1:17" ht="15.75" x14ac:dyDescent="0.25">
      <c r="A705" s="1" t="s">
        <v>1666</v>
      </c>
      <c r="B705" t="str">
        <f>VLOOKUP(A705,'Customer Names'!$A$1:$B$2336,2,FALSE)</f>
        <v>Wagner</v>
      </c>
      <c r="C705" s="11">
        <f>VLOOKUP(A705,'Medical Examinations'!$A$1:$B$2336,2,FALSE)</f>
        <v>39.700000000000003</v>
      </c>
      <c r="D705" s="11">
        <f>VLOOKUP(A705,'Medical Examinations'!$A$1:$C$2336,3,FALSE)</f>
        <v>9.83</v>
      </c>
      <c r="E705" s="11" t="str">
        <f>VLOOKUP(A705,'Medical Examinations'!$A$1:$J$2336,4,FALSE)</f>
        <v>No</v>
      </c>
      <c r="F705" s="11" t="str">
        <f>VLOOKUP(A705,'Medical Examinations'!$A$1:$J$2336,5,FALSE)</f>
        <v>No</v>
      </c>
      <c r="G705" s="11" t="str">
        <f>VLOOKUP(A705,'Medical Examinations'!$A$1:$J$2336,6,FALSE)</f>
        <v>No</v>
      </c>
      <c r="H705" s="11">
        <f>VLOOKUP(A705,'Medical Examinations'!$A$1:$J$2336,7,FALSE)</f>
        <v>3</v>
      </c>
      <c r="I705" s="11" t="str">
        <f>VLOOKUP(A705,'Medical Examinations'!$A$1:$J$2336,8,FALSE)</f>
        <v>No</v>
      </c>
      <c r="J705" s="11" t="str">
        <f>VLOOKUP(A705,'Medical Examinations'!$A$1:$J$2336,9,FALSE)</f>
        <v>OBESITY</v>
      </c>
      <c r="K705" s="11" t="str">
        <f>VLOOKUP(A705,'Medical Examinations'!$A$1:$J$2336,10,FALSE)</f>
        <v>DIABETES</v>
      </c>
      <c r="L705" t="str">
        <f>VLOOKUP(A705,'Hospitalisation Details'!$A$2:$M$2344,4,FALSE)</f>
        <v>10-7-1958</v>
      </c>
      <c r="M705">
        <f>VLOOKUP(A705,'Hospitalisation Details'!$A$2:$M$2344,10,FALSE)</f>
        <v>14319.03</v>
      </c>
      <c r="N705" t="str">
        <f>VLOOKUP(A705,'Hospitalisation Details'!$A$2:$M$2344,11,FALSE)</f>
        <v>tier - 2</v>
      </c>
      <c r="O705" t="str">
        <f>VLOOKUP(A705,'Hospitalisation Details'!$A$2:$M$2344,12,FALSE)</f>
        <v>tier - 2</v>
      </c>
      <c r="P705" t="str">
        <f>VLOOKUP(A705,'Hospitalisation Details'!$A$2:$M$2344,13,FALSE)</f>
        <v>R1011</v>
      </c>
      <c r="Q705" s="11">
        <f>VLOOKUP(A705,'Hospitalisation Details'!$A$2:$M$2344,8,FALSE)</f>
        <v>64</v>
      </c>
    </row>
    <row r="706" spans="1:17" ht="15.75" x14ac:dyDescent="0.25">
      <c r="A706" s="1" t="s">
        <v>1665</v>
      </c>
      <c r="B706" t="str">
        <f>VLOOKUP(A706,'Customer Names'!$A$1:$B$2336,2,FALSE)</f>
        <v>Delong</v>
      </c>
      <c r="C706" s="11">
        <f>VLOOKUP(A706,'Medical Examinations'!$A$1:$B$2336,2,FALSE)</f>
        <v>35.97</v>
      </c>
      <c r="D706" s="11">
        <f>VLOOKUP(A706,'Medical Examinations'!$A$1:$C$2336,3,FALSE)</f>
        <v>11.08</v>
      </c>
      <c r="E706" s="11" t="str">
        <f>VLOOKUP(A706,'Medical Examinations'!$A$1:$J$2336,4,FALSE)</f>
        <v>No</v>
      </c>
      <c r="F706" s="11" t="str">
        <f>VLOOKUP(A706,'Medical Examinations'!$A$1:$J$2336,5,FALSE)</f>
        <v>No</v>
      </c>
      <c r="G706" s="11" t="str">
        <f>VLOOKUP(A706,'Medical Examinations'!$A$1:$J$2336,6,FALSE)</f>
        <v>No</v>
      </c>
      <c r="H706" s="11">
        <f>VLOOKUP(A706,'Medical Examinations'!$A$1:$J$2336,7,FALSE)</f>
        <v>3</v>
      </c>
      <c r="I706" s="11" t="str">
        <f>VLOOKUP(A706,'Medical Examinations'!$A$1:$J$2336,8,FALSE)</f>
        <v>No</v>
      </c>
      <c r="J706" s="11" t="str">
        <f>VLOOKUP(A706,'Medical Examinations'!$A$1:$J$2336,9,FALSE)</f>
        <v>OBESITY</v>
      </c>
      <c r="K706" s="11" t="str">
        <f>VLOOKUP(A706,'Medical Examinations'!$A$1:$J$2336,10,FALSE)</f>
        <v>DIABETES</v>
      </c>
      <c r="L706" t="str">
        <f>VLOOKUP(A706,'Hospitalisation Details'!$A$2:$M$2344,4,FALSE)</f>
        <v>15-10-1958</v>
      </c>
      <c r="M706">
        <f>VLOOKUP(A706,'Hospitalisation Details'!$A$2:$M$2344,10,FALSE)</f>
        <v>14313.85</v>
      </c>
      <c r="N706" t="str">
        <f>VLOOKUP(A706,'Hospitalisation Details'!$A$2:$M$2344,11,FALSE)</f>
        <v>tier - 2</v>
      </c>
      <c r="O706" t="str">
        <f>VLOOKUP(A706,'Hospitalisation Details'!$A$2:$M$2344,12,FALSE)</f>
        <v>tier - 3</v>
      </c>
      <c r="P706" t="str">
        <f>VLOOKUP(A706,'Hospitalisation Details'!$A$2:$M$2344,13,FALSE)</f>
        <v>R1013</v>
      </c>
      <c r="Q706" s="11">
        <f>VLOOKUP(A706,'Hospitalisation Details'!$A$2:$M$2344,8,FALSE)</f>
        <v>64</v>
      </c>
    </row>
    <row r="707" spans="1:17" ht="15.75" x14ac:dyDescent="0.25">
      <c r="A707" s="1" t="s">
        <v>1664</v>
      </c>
      <c r="B707" t="str">
        <f>VLOOKUP(A707,'Customer Names'!$A$1:$B$2336,2,FALSE)</f>
        <v>Mehech</v>
      </c>
      <c r="C707" s="11">
        <f>VLOOKUP(A707,'Medical Examinations'!$A$1:$B$2336,2,FALSE)</f>
        <v>37.85</v>
      </c>
      <c r="D707" s="11">
        <f>VLOOKUP(A707,'Medical Examinations'!$A$1:$C$2336,3,FALSE)</f>
        <v>11.01</v>
      </c>
      <c r="E707" s="11" t="str">
        <f>VLOOKUP(A707,'Medical Examinations'!$A$1:$J$2336,4,FALSE)</f>
        <v>No</v>
      </c>
      <c r="F707" s="11" t="str">
        <f>VLOOKUP(A707,'Medical Examinations'!$A$1:$J$2336,5,FALSE)</f>
        <v>No</v>
      </c>
      <c r="G707" s="11" t="str">
        <f>VLOOKUP(A707,'Medical Examinations'!$A$1:$J$2336,6,FALSE)</f>
        <v>No</v>
      </c>
      <c r="H707" s="11">
        <f>VLOOKUP(A707,'Medical Examinations'!$A$1:$J$2336,7,FALSE)</f>
        <v>0</v>
      </c>
      <c r="I707" s="11" t="str">
        <f>VLOOKUP(A707,'Medical Examinations'!$A$1:$J$2336,8,FALSE)</f>
        <v>No</v>
      </c>
      <c r="J707" s="11" t="str">
        <f>VLOOKUP(A707,'Medical Examinations'!$A$1:$J$2336,9,FALSE)</f>
        <v>OBESITY</v>
      </c>
      <c r="K707" s="11" t="str">
        <f>VLOOKUP(A707,'Medical Examinations'!$A$1:$J$2336,10,FALSE)</f>
        <v>DIABETES</v>
      </c>
      <c r="L707" t="str">
        <f>VLOOKUP(A707,'Hospitalisation Details'!$A$2:$M$2344,4,FALSE)</f>
        <v>15-12-1968</v>
      </c>
      <c r="M707">
        <f>VLOOKUP(A707,'Hospitalisation Details'!$A$2:$M$2344,10,FALSE)</f>
        <v>14285.9</v>
      </c>
      <c r="N707" t="str">
        <f>VLOOKUP(A707,'Hospitalisation Details'!$A$2:$M$2344,11,FALSE)</f>
        <v>tier - 2</v>
      </c>
      <c r="O707" t="str">
        <f>VLOOKUP(A707,'Hospitalisation Details'!$A$2:$M$2344,12,FALSE)</f>
        <v>tier - 3</v>
      </c>
      <c r="P707" t="str">
        <f>VLOOKUP(A707,'Hospitalisation Details'!$A$2:$M$2344,13,FALSE)</f>
        <v>R1012</v>
      </c>
      <c r="Q707" s="11">
        <f>VLOOKUP(A707,'Hospitalisation Details'!$A$2:$M$2344,8,FALSE)</f>
        <v>54</v>
      </c>
    </row>
    <row r="708" spans="1:17" ht="15.75" x14ac:dyDescent="0.25">
      <c r="A708" s="1" t="s">
        <v>1663</v>
      </c>
      <c r="B708" t="str">
        <f>VLOOKUP(A708,'Customer Names'!$A$1:$B$2336,2,FALSE)</f>
        <v>Machiela</v>
      </c>
      <c r="C708" s="11">
        <f>VLOOKUP(A708,'Medical Examinations'!$A$1:$B$2336,2,FALSE)</f>
        <v>21.66</v>
      </c>
      <c r="D708" s="11">
        <f>VLOOKUP(A708,'Medical Examinations'!$A$1:$C$2336,3,FALSE)</f>
        <v>4.37</v>
      </c>
      <c r="E708" s="11" t="str">
        <f>VLOOKUP(A708,'Medical Examinations'!$A$1:$J$2336,4,FALSE)</f>
        <v>No</v>
      </c>
      <c r="F708" s="11" t="str">
        <f>VLOOKUP(A708,'Medical Examinations'!$A$1:$J$2336,5,FALSE)</f>
        <v>Yes</v>
      </c>
      <c r="G708" s="11" t="str">
        <f>VLOOKUP(A708,'Medical Examinations'!$A$1:$J$2336,6,FALSE)</f>
        <v>No</v>
      </c>
      <c r="H708" s="11">
        <f>VLOOKUP(A708,'Medical Examinations'!$A$1:$J$2336,7,FALSE)</f>
        <v>1</v>
      </c>
      <c r="I708" s="11" t="str">
        <f>VLOOKUP(A708,'Medical Examinations'!$A$1:$J$2336,8,FALSE)</f>
        <v>Yes</v>
      </c>
      <c r="J708" s="11" t="str">
        <f>VLOOKUP(A708,'Medical Examinations'!$A$1:$J$2336,9,FALSE)</f>
        <v>NORMALWEIGHT</v>
      </c>
      <c r="K708" s="11" t="str">
        <f>VLOOKUP(A708,'Medical Examinations'!$A$1:$J$2336,10,FALSE)</f>
        <v>NORMAL</v>
      </c>
      <c r="L708" t="str">
        <f>VLOOKUP(A708,'Hospitalisation Details'!$A$2:$M$2344,4,FALSE)</f>
        <v>6-9-2004</v>
      </c>
      <c r="M708">
        <f>VLOOKUP(A708,'Hospitalisation Details'!$A$2:$M$2344,10,FALSE)</f>
        <v>14283.46</v>
      </c>
      <c r="N708" t="str">
        <f>VLOOKUP(A708,'Hospitalisation Details'!$A$2:$M$2344,11,FALSE)</f>
        <v>tier - 2</v>
      </c>
      <c r="O708" t="str">
        <f>VLOOKUP(A708,'Hospitalisation Details'!$A$2:$M$2344,12,FALSE)</f>
        <v>tier - 2</v>
      </c>
      <c r="P708" t="str">
        <f>VLOOKUP(A708,'Hospitalisation Details'!$A$2:$M$2344,13,FALSE)</f>
        <v>R1024</v>
      </c>
      <c r="Q708" s="11">
        <f>VLOOKUP(A708,'Hospitalisation Details'!$A$2:$M$2344,8,FALSE)</f>
        <v>18</v>
      </c>
    </row>
    <row r="709" spans="1:17" ht="15.75" x14ac:dyDescent="0.25">
      <c r="A709" s="1" t="s">
        <v>1662</v>
      </c>
      <c r="B709" t="str">
        <f>VLOOKUP(A709,'Customer Names'!$A$1:$B$2336,2,FALSE)</f>
        <v>Young</v>
      </c>
      <c r="C709" s="11">
        <f>VLOOKUP(A709,'Medical Examinations'!$A$1:$B$2336,2,FALSE)</f>
        <v>39.369999999999997</v>
      </c>
      <c r="D709" s="11">
        <f>VLOOKUP(A709,'Medical Examinations'!$A$1:$C$2336,3,FALSE)</f>
        <v>5.91</v>
      </c>
      <c r="E709" s="11" t="str">
        <f>VLOOKUP(A709,'Medical Examinations'!$A$1:$J$2336,4,FALSE)</f>
        <v>No</v>
      </c>
      <c r="F709" s="11" t="str">
        <f>VLOOKUP(A709,'Medical Examinations'!$A$1:$J$2336,5,FALSE)</f>
        <v>No</v>
      </c>
      <c r="G709" s="11" t="str">
        <f>VLOOKUP(A709,'Medical Examinations'!$A$1:$J$2336,6,FALSE)</f>
        <v>No</v>
      </c>
      <c r="H709" s="11">
        <f>VLOOKUP(A709,'Medical Examinations'!$A$1:$J$2336,7,FALSE)</f>
        <v>2</v>
      </c>
      <c r="I709" s="11" t="str">
        <f>VLOOKUP(A709,'Medical Examinations'!$A$1:$J$2336,8,FALSE)</f>
        <v>No</v>
      </c>
      <c r="J709" s="11" t="str">
        <f>VLOOKUP(A709,'Medical Examinations'!$A$1:$J$2336,9,FALSE)</f>
        <v>OBESITY</v>
      </c>
      <c r="K709" s="11" t="str">
        <f>VLOOKUP(A709,'Medical Examinations'!$A$1:$J$2336,10,FALSE)</f>
        <v>PREDIABETES</v>
      </c>
      <c r="L709" t="str">
        <f>VLOOKUP(A709,'Hospitalisation Details'!$A$2:$M$2344,4,FALSE)</f>
        <v>13-7-1972</v>
      </c>
      <c r="M709">
        <f>VLOOKUP(A709,'Hospitalisation Details'!$A$2:$M$2344,10,FALSE)</f>
        <v>14258.33</v>
      </c>
      <c r="N709" t="str">
        <f>VLOOKUP(A709,'Hospitalisation Details'!$A$2:$M$2344,11,FALSE)</f>
        <v>tier - 2</v>
      </c>
      <c r="O709" t="str">
        <f>VLOOKUP(A709,'Hospitalisation Details'!$A$2:$M$2344,12,FALSE)</f>
        <v>tier - 2</v>
      </c>
      <c r="P709" t="str">
        <f>VLOOKUP(A709,'Hospitalisation Details'!$A$2:$M$2344,13,FALSE)</f>
        <v>R1026</v>
      </c>
      <c r="Q709" s="11">
        <f>VLOOKUP(A709,'Hospitalisation Details'!$A$2:$M$2344,8,FALSE)</f>
        <v>50</v>
      </c>
    </row>
    <row r="710" spans="1:17" ht="15.75" x14ac:dyDescent="0.25">
      <c r="A710" s="1" t="s">
        <v>1661</v>
      </c>
      <c r="B710" t="str">
        <f>VLOOKUP(A710,'Customer Names'!$A$1:$B$2336,2,FALSE)</f>
        <v>Dupere</v>
      </c>
      <c r="C710" s="11">
        <f>VLOOKUP(A710,'Medical Examinations'!$A$1:$B$2336,2,FALSE)</f>
        <v>40.880000000000003</v>
      </c>
      <c r="D710" s="11">
        <f>VLOOKUP(A710,'Medical Examinations'!$A$1:$C$2336,3,FALSE)</f>
        <v>7.65</v>
      </c>
      <c r="E710" s="11" t="str">
        <f>VLOOKUP(A710,'Medical Examinations'!$A$1:$J$2336,4,FALSE)</f>
        <v>No</v>
      </c>
      <c r="F710" s="11" t="str">
        <f>VLOOKUP(A710,'Medical Examinations'!$A$1:$J$2336,5,FALSE)</f>
        <v>No</v>
      </c>
      <c r="G710" s="11" t="str">
        <f>VLOOKUP(A710,'Medical Examinations'!$A$1:$J$2336,6,FALSE)</f>
        <v>No</v>
      </c>
      <c r="H710" s="11">
        <f>VLOOKUP(A710,'Medical Examinations'!$A$1:$J$2336,7,FALSE)</f>
        <v>0</v>
      </c>
      <c r="I710" s="11" t="str">
        <f>VLOOKUP(A710,'Medical Examinations'!$A$1:$J$2336,8,FALSE)</f>
        <v>No</v>
      </c>
      <c r="J710" s="11" t="str">
        <f>VLOOKUP(A710,'Medical Examinations'!$A$1:$J$2336,9,FALSE)</f>
        <v>OBESITY</v>
      </c>
      <c r="K710" s="11" t="str">
        <f>VLOOKUP(A710,'Medical Examinations'!$A$1:$J$2336,10,FALSE)</f>
        <v>DIABETES</v>
      </c>
      <c r="L710" t="str">
        <f>VLOOKUP(A710,'Hospitalisation Details'!$A$2:$M$2344,4,FALSE)</f>
        <v>26-12-1974</v>
      </c>
      <c r="M710">
        <f>VLOOKUP(A710,'Hospitalisation Details'!$A$2:$M$2344,10,FALSE)</f>
        <v>14256.79</v>
      </c>
      <c r="N710" t="str">
        <f>VLOOKUP(A710,'Hospitalisation Details'!$A$2:$M$2344,11,FALSE)</f>
        <v>tier - 2</v>
      </c>
      <c r="O710" t="str">
        <f>VLOOKUP(A710,'Hospitalisation Details'!$A$2:$M$2344,12,FALSE)</f>
        <v>tier - 2</v>
      </c>
      <c r="P710" t="str">
        <f>VLOOKUP(A710,'Hospitalisation Details'!$A$2:$M$2344,13,FALSE)</f>
        <v>R1026</v>
      </c>
      <c r="Q710" s="11">
        <f>VLOOKUP(A710,'Hospitalisation Details'!$A$2:$M$2344,8,FALSE)</f>
        <v>48</v>
      </c>
    </row>
    <row r="711" spans="1:17" ht="15.75" x14ac:dyDescent="0.25">
      <c r="A711" s="1" t="s">
        <v>1660</v>
      </c>
      <c r="B711" t="str">
        <f>VLOOKUP(A711,'Customer Names'!$A$1:$B$2336,2,FALSE)</f>
        <v>Iandolo</v>
      </c>
      <c r="C711" s="11">
        <f>VLOOKUP(A711,'Medical Examinations'!$A$1:$B$2336,2,FALSE)</f>
        <v>26.22</v>
      </c>
      <c r="D711" s="11">
        <f>VLOOKUP(A711,'Medical Examinations'!$A$1:$C$2336,3,FALSE)</f>
        <v>5.37</v>
      </c>
      <c r="E711" s="11" t="str">
        <f>VLOOKUP(A711,'Medical Examinations'!$A$1:$J$2336,4,FALSE)</f>
        <v>Yes</v>
      </c>
      <c r="F711" s="11" t="str">
        <f>VLOOKUP(A711,'Medical Examinations'!$A$1:$J$2336,5,FALSE)</f>
        <v>No</v>
      </c>
      <c r="G711" s="11" t="str">
        <f>VLOOKUP(A711,'Medical Examinations'!$A$1:$J$2336,6,FALSE)</f>
        <v>No</v>
      </c>
      <c r="H711" s="11">
        <f>VLOOKUP(A711,'Medical Examinations'!$A$1:$J$2336,7,FALSE)</f>
        <v>2</v>
      </c>
      <c r="I711" s="11" t="str">
        <f>VLOOKUP(A711,'Medical Examinations'!$A$1:$J$2336,8,FALSE)</f>
        <v>No</v>
      </c>
      <c r="J711" s="11" t="str">
        <f>VLOOKUP(A711,'Medical Examinations'!$A$1:$J$2336,9,FALSE)</f>
        <v>OVERWEIGHT</v>
      </c>
      <c r="K711" s="11" t="str">
        <f>VLOOKUP(A711,'Medical Examinations'!$A$1:$J$2336,10,FALSE)</f>
        <v>NORMAL</v>
      </c>
      <c r="L711" t="str">
        <f>VLOOKUP(A711,'Hospitalisation Details'!$A$2:$M$2344,4,FALSE)</f>
        <v>8-11-1959</v>
      </c>
      <c r="M711">
        <f>VLOOKUP(A711,'Hospitalisation Details'!$A$2:$M$2344,10,FALSE)</f>
        <v>14256.19</v>
      </c>
      <c r="N711" t="str">
        <f>VLOOKUP(A711,'Hospitalisation Details'!$A$2:$M$2344,11,FALSE)</f>
        <v>tier - 2</v>
      </c>
      <c r="O711" t="str">
        <f>VLOOKUP(A711,'Hospitalisation Details'!$A$2:$M$2344,12,FALSE)</f>
        <v>tier - 3</v>
      </c>
      <c r="P711" t="str">
        <f>VLOOKUP(A711,'Hospitalisation Details'!$A$2:$M$2344,13,FALSE)</f>
        <v>R1012</v>
      </c>
      <c r="Q711" s="11">
        <f>VLOOKUP(A711,'Hospitalisation Details'!$A$2:$M$2344,8,FALSE)</f>
        <v>63</v>
      </c>
    </row>
    <row r="712" spans="1:17" ht="15.75" x14ac:dyDescent="0.25">
      <c r="A712" s="1" t="s">
        <v>1659</v>
      </c>
      <c r="B712" t="str">
        <f>VLOOKUP(A712,'Customer Names'!$A$1:$B$2336,2,FALSE)</f>
        <v>Ito</v>
      </c>
      <c r="C712" s="11">
        <f>VLOOKUP(A712,'Medical Examinations'!$A$1:$B$2336,2,FALSE)</f>
        <v>25.08</v>
      </c>
      <c r="D712" s="11">
        <f>VLOOKUP(A712,'Medical Examinations'!$A$1:$C$2336,3,FALSE)</f>
        <v>5.75</v>
      </c>
      <c r="E712" s="11" t="str">
        <f>VLOOKUP(A712,'Medical Examinations'!$A$1:$J$2336,4,FALSE)</f>
        <v>Yes</v>
      </c>
      <c r="F712" s="11" t="str">
        <f>VLOOKUP(A712,'Medical Examinations'!$A$1:$J$2336,5,FALSE)</f>
        <v>No</v>
      </c>
      <c r="G712" s="11" t="str">
        <f>VLOOKUP(A712,'Medical Examinations'!$A$1:$J$2336,6,FALSE)</f>
        <v>No</v>
      </c>
      <c r="H712" s="11">
        <f>VLOOKUP(A712,'Medical Examinations'!$A$1:$J$2336,7,FALSE)</f>
        <v>2</v>
      </c>
      <c r="I712" s="11" t="str">
        <f>VLOOKUP(A712,'Medical Examinations'!$A$1:$J$2336,8,FALSE)</f>
        <v>No</v>
      </c>
      <c r="J712" s="11" t="str">
        <f>VLOOKUP(A712,'Medical Examinations'!$A$1:$J$2336,9,FALSE)</f>
        <v>OVERWEIGHT</v>
      </c>
      <c r="K712" s="11" t="str">
        <f>VLOOKUP(A712,'Medical Examinations'!$A$1:$J$2336,10,FALSE)</f>
        <v>PREDIABETES</v>
      </c>
      <c r="L712" t="str">
        <f>VLOOKUP(A712,'Hospitalisation Details'!$A$2:$M$2344,4,FALSE)</f>
        <v>10-10-1959</v>
      </c>
      <c r="M712">
        <f>VLOOKUP(A712,'Hospitalisation Details'!$A$2:$M$2344,10,FALSE)</f>
        <v>14254.61</v>
      </c>
      <c r="N712" t="str">
        <f>VLOOKUP(A712,'Hospitalisation Details'!$A$2:$M$2344,11,FALSE)</f>
        <v>tier - 2</v>
      </c>
      <c r="O712" t="str">
        <f>VLOOKUP(A712,'Hospitalisation Details'!$A$2:$M$2344,12,FALSE)</f>
        <v>tier - 1</v>
      </c>
      <c r="P712" t="str">
        <f>VLOOKUP(A712,'Hospitalisation Details'!$A$2:$M$2344,13,FALSE)</f>
        <v>R1012</v>
      </c>
      <c r="Q712" s="11">
        <f>VLOOKUP(A712,'Hospitalisation Details'!$A$2:$M$2344,8,FALSE)</f>
        <v>63</v>
      </c>
    </row>
    <row r="713" spans="1:17" ht="15.75" x14ac:dyDescent="0.25">
      <c r="A713" s="1" t="s">
        <v>1658</v>
      </c>
      <c r="B713" t="str">
        <f>VLOOKUP(A713,'Customer Names'!$A$1:$B$2336,2,FALSE)</f>
        <v>Barry</v>
      </c>
      <c r="C713" s="11">
        <f>VLOOKUP(A713,'Medical Examinations'!$A$1:$B$2336,2,FALSE)</f>
        <v>39.1</v>
      </c>
      <c r="D713" s="11">
        <f>VLOOKUP(A713,'Medical Examinations'!$A$1:$C$2336,3,FALSE)</f>
        <v>6.79</v>
      </c>
      <c r="E713" s="11" t="str">
        <f>VLOOKUP(A713,'Medical Examinations'!$A$1:$J$2336,4,FALSE)</f>
        <v>Yes</v>
      </c>
      <c r="F713" s="11" t="str">
        <f>VLOOKUP(A713,'Medical Examinations'!$A$1:$J$2336,5,FALSE)</f>
        <v>No</v>
      </c>
      <c r="G713" s="11" t="str">
        <f>VLOOKUP(A713,'Medical Examinations'!$A$1:$J$2336,6,FALSE)</f>
        <v>No</v>
      </c>
      <c r="H713" s="11">
        <f>VLOOKUP(A713,'Medical Examinations'!$A$1:$J$2336,7,FALSE)</f>
        <v>2</v>
      </c>
      <c r="I713" s="11" t="str">
        <f>VLOOKUP(A713,'Medical Examinations'!$A$1:$J$2336,8,FALSE)</f>
        <v>No</v>
      </c>
      <c r="J713" s="11" t="str">
        <f>VLOOKUP(A713,'Medical Examinations'!$A$1:$J$2336,9,FALSE)</f>
        <v>OBESITY</v>
      </c>
      <c r="K713" s="11" t="str">
        <f>VLOOKUP(A713,'Medical Examinations'!$A$1:$J$2336,10,FALSE)</f>
        <v>DIABETES</v>
      </c>
      <c r="L713" t="str">
        <f>VLOOKUP(A713,'Hospitalisation Details'!$A$2:$M$2344,4,FALSE)</f>
        <v>25-9-1961</v>
      </c>
      <c r="M713">
        <f>VLOOKUP(A713,'Hospitalisation Details'!$A$2:$M$2344,10,FALSE)</f>
        <v>14235.07</v>
      </c>
      <c r="N713" t="str">
        <f>VLOOKUP(A713,'Hospitalisation Details'!$A$2:$M$2344,11,FALSE)</f>
        <v>tier - 2</v>
      </c>
      <c r="O713" t="str">
        <f>VLOOKUP(A713,'Hospitalisation Details'!$A$2:$M$2344,12,FALSE)</f>
        <v>tier - 1</v>
      </c>
      <c r="P713" t="str">
        <f>VLOOKUP(A713,'Hospitalisation Details'!$A$2:$M$2344,13,FALSE)</f>
        <v>R1011</v>
      </c>
      <c r="Q713" s="11">
        <f>VLOOKUP(A713,'Hospitalisation Details'!$A$2:$M$2344,8,FALSE)</f>
        <v>61</v>
      </c>
    </row>
    <row r="714" spans="1:17" ht="15.75" x14ac:dyDescent="0.25">
      <c r="A714" s="1" t="s">
        <v>1657</v>
      </c>
      <c r="B714" t="str">
        <f>VLOOKUP(A714,'Customer Names'!$A$1:$B$2336,2,FALSE)</f>
        <v>Boyce</v>
      </c>
      <c r="C714" s="11">
        <f>VLOOKUP(A714,'Medical Examinations'!$A$1:$B$2336,2,FALSE)</f>
        <v>37.905000000000001</v>
      </c>
      <c r="D714" s="11">
        <f>VLOOKUP(A714,'Medical Examinations'!$A$1:$C$2336,3,FALSE)</f>
        <v>7.03</v>
      </c>
      <c r="E714" s="11" t="str">
        <f>VLOOKUP(A714,'Medical Examinations'!$A$1:$J$2336,4,FALSE)</f>
        <v>No</v>
      </c>
      <c r="F714" s="11" t="str">
        <f>VLOOKUP(A714,'Medical Examinations'!$A$1:$J$2336,5,FALSE)</f>
        <v>No</v>
      </c>
      <c r="G714" s="11" t="str">
        <f>VLOOKUP(A714,'Medical Examinations'!$A$1:$J$2336,6,FALSE)</f>
        <v>No</v>
      </c>
      <c r="H714" s="11">
        <f>VLOOKUP(A714,'Medical Examinations'!$A$1:$J$2336,7,FALSE)</f>
        <v>3</v>
      </c>
      <c r="I714" s="11" t="str">
        <f>VLOOKUP(A714,'Medical Examinations'!$A$1:$J$2336,8,FALSE)</f>
        <v>No</v>
      </c>
      <c r="J714" s="11" t="str">
        <f>VLOOKUP(A714,'Medical Examinations'!$A$1:$J$2336,9,FALSE)</f>
        <v>OBESITY</v>
      </c>
      <c r="K714" s="11" t="str">
        <f>VLOOKUP(A714,'Medical Examinations'!$A$1:$J$2336,10,FALSE)</f>
        <v>DIABETES</v>
      </c>
      <c r="L714" t="str">
        <f>VLOOKUP(A714,'Hospitalisation Details'!$A$2:$M$2344,4,FALSE)</f>
        <v>21-9-1958</v>
      </c>
      <c r="M714">
        <f>VLOOKUP(A714,'Hospitalisation Details'!$A$2:$M$2344,10,FALSE)</f>
        <v>14210.54</v>
      </c>
      <c r="N714" t="str">
        <f>VLOOKUP(A714,'Hospitalisation Details'!$A$2:$M$2344,11,FALSE)</f>
        <v>tier - 2</v>
      </c>
      <c r="O714" t="str">
        <f>VLOOKUP(A714,'Hospitalisation Details'!$A$2:$M$2344,12,FALSE)</f>
        <v>tier - 2</v>
      </c>
      <c r="P714" t="str">
        <f>VLOOKUP(A714,'Hospitalisation Details'!$A$2:$M$2344,13,FALSE)</f>
        <v>R1012</v>
      </c>
      <c r="Q714" s="11">
        <f>VLOOKUP(A714,'Hospitalisation Details'!$A$2:$M$2344,8,FALSE)</f>
        <v>64</v>
      </c>
    </row>
    <row r="715" spans="1:17" ht="15.75" x14ac:dyDescent="0.25">
      <c r="A715" s="1" t="s">
        <v>1656</v>
      </c>
      <c r="B715" t="str">
        <f>VLOOKUP(A715,'Customer Names'!$A$1:$B$2336,2,FALSE)</f>
        <v>Lin</v>
      </c>
      <c r="C715" s="11">
        <f>VLOOKUP(A715,'Medical Examinations'!$A$1:$B$2336,2,FALSE)</f>
        <v>43.35</v>
      </c>
      <c r="D715" s="11">
        <f>VLOOKUP(A715,'Medical Examinations'!$A$1:$C$2336,3,FALSE)</f>
        <v>5.41</v>
      </c>
      <c r="E715" s="11" t="str">
        <f>VLOOKUP(A715,'Medical Examinations'!$A$1:$J$2336,4,FALSE)</f>
        <v>Yes</v>
      </c>
      <c r="F715" s="11" t="str">
        <f>VLOOKUP(A715,'Medical Examinations'!$A$1:$J$2336,5,FALSE)</f>
        <v>No</v>
      </c>
      <c r="G715" s="11" t="str">
        <f>VLOOKUP(A715,'Medical Examinations'!$A$1:$J$2336,6,FALSE)</f>
        <v>Yes</v>
      </c>
      <c r="H715" s="11">
        <f>VLOOKUP(A715,'Medical Examinations'!$A$1:$J$2336,7,FALSE)</f>
        <v>1</v>
      </c>
      <c r="I715" s="11" t="str">
        <f>VLOOKUP(A715,'Medical Examinations'!$A$1:$J$2336,8,FALSE)</f>
        <v>No</v>
      </c>
      <c r="J715" s="11" t="str">
        <f>VLOOKUP(A715,'Medical Examinations'!$A$1:$J$2336,9,FALSE)</f>
        <v>OBESITY</v>
      </c>
      <c r="K715" s="11" t="str">
        <f>VLOOKUP(A715,'Medical Examinations'!$A$1:$J$2336,10,FALSE)</f>
        <v>NORMAL</v>
      </c>
      <c r="L715" t="str">
        <f>VLOOKUP(A715,'Hospitalisation Details'!$A$2:$M$2344,4,FALSE)</f>
        <v>17-11-1983</v>
      </c>
      <c r="M715">
        <f>VLOOKUP(A715,'Hospitalisation Details'!$A$2:$M$2344,10,FALSE)</f>
        <v>14209.4</v>
      </c>
      <c r="N715" t="str">
        <f>VLOOKUP(A715,'Hospitalisation Details'!$A$2:$M$2344,11,FALSE)</f>
        <v>tier - 2</v>
      </c>
      <c r="O715" t="str">
        <f>VLOOKUP(A715,'Hospitalisation Details'!$A$2:$M$2344,12,FALSE)</f>
        <v>tier - 1</v>
      </c>
      <c r="P715" t="str">
        <f>VLOOKUP(A715,'Hospitalisation Details'!$A$2:$M$2344,13,FALSE)</f>
        <v>R1026</v>
      </c>
      <c r="Q715" s="11">
        <f>VLOOKUP(A715,'Hospitalisation Details'!$A$2:$M$2344,8,FALSE)</f>
        <v>39</v>
      </c>
    </row>
    <row r="716" spans="1:17" ht="15.75" x14ac:dyDescent="0.25">
      <c r="A716" s="1" t="s">
        <v>1655</v>
      </c>
      <c r="B716" t="str">
        <f>VLOOKUP(A716,'Customer Names'!$A$1:$B$2336,2,FALSE)</f>
        <v>Smith</v>
      </c>
      <c r="C716" s="11">
        <f>VLOOKUP(A716,'Medical Examinations'!$A$1:$B$2336,2,FALSE)</f>
        <v>36.15</v>
      </c>
      <c r="D716" s="11">
        <f>VLOOKUP(A716,'Medical Examinations'!$A$1:$C$2336,3,FALSE)</f>
        <v>8.0500000000000007</v>
      </c>
      <c r="E716" s="11" t="str">
        <f>VLOOKUP(A716,'Medical Examinations'!$A$1:$J$2336,4,FALSE)</f>
        <v>No</v>
      </c>
      <c r="F716" s="11" t="str">
        <f>VLOOKUP(A716,'Medical Examinations'!$A$1:$J$2336,5,FALSE)</f>
        <v>No</v>
      </c>
      <c r="G716" s="11" t="str">
        <f>VLOOKUP(A716,'Medical Examinations'!$A$1:$J$2336,6,FALSE)</f>
        <v>No</v>
      </c>
      <c r="H716" s="11">
        <f>VLOOKUP(A716,'Medical Examinations'!$A$1:$J$2336,7,FALSE)</f>
        <v>0</v>
      </c>
      <c r="I716" s="11" t="str">
        <f>VLOOKUP(A716,'Medical Examinations'!$A$1:$J$2336,8,FALSE)</f>
        <v>No</v>
      </c>
      <c r="J716" s="11" t="str">
        <f>VLOOKUP(A716,'Medical Examinations'!$A$1:$J$2336,9,FALSE)</f>
        <v>OBESITY</v>
      </c>
      <c r="K716" s="11" t="str">
        <f>VLOOKUP(A716,'Medical Examinations'!$A$1:$J$2336,10,FALSE)</f>
        <v>DIABETES</v>
      </c>
      <c r="L716" t="str">
        <f>VLOOKUP(A716,'Hospitalisation Details'!$A$2:$M$2344,4,FALSE)</f>
        <v>25-12-1968</v>
      </c>
      <c r="M716">
        <f>VLOOKUP(A716,'Hospitalisation Details'!$A$2:$M$2344,10,FALSE)</f>
        <v>14193.55</v>
      </c>
      <c r="N716" t="str">
        <f>VLOOKUP(A716,'Hospitalisation Details'!$A$2:$M$2344,11,FALSE)</f>
        <v>tier - 2</v>
      </c>
      <c r="O716" t="str">
        <f>VLOOKUP(A716,'Hospitalisation Details'!$A$2:$M$2344,12,FALSE)</f>
        <v>tier - 1</v>
      </c>
      <c r="P716" t="str">
        <f>VLOOKUP(A716,'Hospitalisation Details'!$A$2:$M$2344,13,FALSE)</f>
        <v>R1026</v>
      </c>
      <c r="Q716" s="11">
        <f>VLOOKUP(A716,'Hospitalisation Details'!$A$2:$M$2344,8,FALSE)</f>
        <v>54</v>
      </c>
    </row>
    <row r="717" spans="1:17" ht="15.75" x14ac:dyDescent="0.25">
      <c r="A717" s="1" t="s">
        <v>1654</v>
      </c>
      <c r="B717" t="str">
        <f>VLOOKUP(A717,'Customer Names'!$A$1:$B$2336,2,FALSE)</f>
        <v>Nalven</v>
      </c>
      <c r="C717" s="11">
        <f>VLOOKUP(A717,'Medical Examinations'!$A$1:$B$2336,2,FALSE)</f>
        <v>44.98</v>
      </c>
      <c r="D717" s="11">
        <f>VLOOKUP(A717,'Medical Examinations'!$A$1:$C$2336,3,FALSE)</f>
        <v>5.94</v>
      </c>
      <c r="E717" s="11" t="str">
        <f>VLOOKUP(A717,'Medical Examinations'!$A$1:$J$2336,4,FALSE)</f>
        <v>No</v>
      </c>
      <c r="F717" s="11" t="str">
        <f>VLOOKUP(A717,'Medical Examinations'!$A$1:$J$2336,5,FALSE)</f>
        <v>No</v>
      </c>
      <c r="G717" s="11" t="str">
        <f>VLOOKUP(A717,'Medical Examinations'!$A$1:$J$2336,6,FALSE)</f>
        <v>No</v>
      </c>
      <c r="H717" s="11">
        <f>VLOOKUP(A717,'Medical Examinations'!$A$1:$J$2336,7,FALSE)</f>
        <v>1</v>
      </c>
      <c r="I717" s="11" t="str">
        <f>VLOOKUP(A717,'Medical Examinations'!$A$1:$J$2336,8,FALSE)</f>
        <v>No</v>
      </c>
      <c r="J717" s="11" t="str">
        <f>VLOOKUP(A717,'Medical Examinations'!$A$1:$J$2336,9,FALSE)</f>
        <v>OBESITY</v>
      </c>
      <c r="K717" s="11" t="str">
        <f>VLOOKUP(A717,'Medical Examinations'!$A$1:$J$2336,10,FALSE)</f>
        <v>PREDIABETES</v>
      </c>
      <c r="L717" t="str">
        <f>VLOOKUP(A717,'Hospitalisation Details'!$A$2:$M$2344,4,FALSE)</f>
        <v>7-7-1984</v>
      </c>
      <c r="M717">
        <f>VLOOKUP(A717,'Hospitalisation Details'!$A$2:$M$2344,10,FALSE)</f>
        <v>14152.46</v>
      </c>
      <c r="N717" t="str">
        <f>VLOOKUP(A717,'Hospitalisation Details'!$A$2:$M$2344,11,FALSE)</f>
        <v>tier - 2</v>
      </c>
      <c r="O717" t="str">
        <f>VLOOKUP(A717,'Hospitalisation Details'!$A$2:$M$2344,12,FALSE)</f>
        <v>tier - 1</v>
      </c>
      <c r="P717" t="str">
        <f>VLOOKUP(A717,'Hospitalisation Details'!$A$2:$M$2344,13,FALSE)</f>
        <v>R1012</v>
      </c>
      <c r="Q717" s="11">
        <f>VLOOKUP(A717,'Hospitalisation Details'!$A$2:$M$2344,8,FALSE)</f>
        <v>38</v>
      </c>
    </row>
    <row r="718" spans="1:17" ht="15.75" x14ac:dyDescent="0.25">
      <c r="A718" s="1" t="s">
        <v>1653</v>
      </c>
      <c r="B718" t="str">
        <f>VLOOKUP(A718,'Customer Names'!$A$1:$B$2336,2,FALSE)</f>
        <v>Bourgeois</v>
      </c>
      <c r="C718" s="11">
        <f>VLOOKUP(A718,'Medical Examinations'!$A$1:$B$2336,2,FALSE)</f>
        <v>38.28</v>
      </c>
      <c r="D718" s="11">
        <f>VLOOKUP(A718,'Medical Examinations'!$A$1:$C$2336,3,FALSE)</f>
        <v>5.51</v>
      </c>
      <c r="E718" s="11" t="str">
        <f>VLOOKUP(A718,'Medical Examinations'!$A$1:$J$2336,4,FALSE)</f>
        <v>No</v>
      </c>
      <c r="F718" s="11" t="str">
        <f>VLOOKUP(A718,'Medical Examinations'!$A$1:$J$2336,5,FALSE)</f>
        <v>Yes</v>
      </c>
      <c r="G718" s="11" t="str">
        <f>VLOOKUP(A718,'Medical Examinations'!$A$1:$J$2336,6,FALSE)</f>
        <v>No</v>
      </c>
      <c r="H718" s="11">
        <f>VLOOKUP(A718,'Medical Examinations'!$A$1:$J$2336,7,FALSE)</f>
        <v>1</v>
      </c>
      <c r="I718" s="11" t="str">
        <f>VLOOKUP(A718,'Medical Examinations'!$A$1:$J$2336,8,FALSE)</f>
        <v>No</v>
      </c>
      <c r="J718" s="11" t="str">
        <f>VLOOKUP(A718,'Medical Examinations'!$A$1:$J$2336,9,FALSE)</f>
        <v>OBESITY</v>
      </c>
      <c r="K718" s="11" t="str">
        <f>VLOOKUP(A718,'Medical Examinations'!$A$1:$J$2336,10,FALSE)</f>
        <v>NORMAL</v>
      </c>
      <c r="L718" t="str">
        <f>VLOOKUP(A718,'Hospitalisation Details'!$A$2:$M$2344,4,FALSE)</f>
        <v>6-7-2004</v>
      </c>
      <c r="M718">
        <f>VLOOKUP(A718,'Hospitalisation Details'!$A$2:$M$2344,10,FALSE)</f>
        <v>14133.04</v>
      </c>
      <c r="N718" t="str">
        <f>VLOOKUP(A718,'Hospitalisation Details'!$A$2:$M$2344,11,FALSE)</f>
        <v>tier - 2</v>
      </c>
      <c r="O718" t="str">
        <f>VLOOKUP(A718,'Hospitalisation Details'!$A$2:$M$2344,12,FALSE)</f>
        <v>tier - 3</v>
      </c>
      <c r="P718" t="str">
        <f>VLOOKUP(A718,'Hospitalisation Details'!$A$2:$M$2344,13,FALSE)</f>
        <v>R1013</v>
      </c>
      <c r="Q718" s="11">
        <f>VLOOKUP(A718,'Hospitalisation Details'!$A$2:$M$2344,8,FALSE)</f>
        <v>18</v>
      </c>
    </row>
    <row r="719" spans="1:17" ht="15.75" x14ac:dyDescent="0.25">
      <c r="A719" s="1" t="s">
        <v>1652</v>
      </c>
      <c r="B719" t="str">
        <f>VLOOKUP(A719,'Customer Names'!$A$1:$B$2336,2,FALSE)</f>
        <v>Orloff</v>
      </c>
      <c r="C719" s="11">
        <f>VLOOKUP(A719,'Medical Examinations'!$A$1:$B$2336,2,FALSE)</f>
        <v>32.299999999999997</v>
      </c>
      <c r="D719" s="11">
        <f>VLOOKUP(A719,'Medical Examinations'!$A$1:$C$2336,3,FALSE)</f>
        <v>6.55</v>
      </c>
      <c r="E719" s="11" t="str">
        <f>VLOOKUP(A719,'Medical Examinations'!$A$1:$J$2336,4,FALSE)</f>
        <v>Yes</v>
      </c>
      <c r="F719" s="11" t="str">
        <f>VLOOKUP(A719,'Medical Examinations'!$A$1:$J$2336,5,FALSE)</f>
        <v>No</v>
      </c>
      <c r="G719" s="11" t="str">
        <f>VLOOKUP(A719,'Medical Examinations'!$A$1:$J$2336,6,FALSE)</f>
        <v>No</v>
      </c>
      <c r="H719" s="11">
        <f>VLOOKUP(A719,'Medical Examinations'!$A$1:$J$2336,7,FALSE)</f>
        <v>2</v>
      </c>
      <c r="I719" s="11" t="str">
        <f>VLOOKUP(A719,'Medical Examinations'!$A$1:$J$2336,8,FALSE)</f>
        <v>No</v>
      </c>
      <c r="J719" s="11" t="str">
        <f>VLOOKUP(A719,'Medical Examinations'!$A$1:$J$2336,9,FALSE)</f>
        <v>OBESITY</v>
      </c>
      <c r="K719" s="11" t="str">
        <f>VLOOKUP(A719,'Medical Examinations'!$A$1:$J$2336,10,FALSE)</f>
        <v>DIABETES</v>
      </c>
      <c r="L719" t="str">
        <f>VLOOKUP(A719,'Hospitalisation Details'!$A$2:$M$2344,4,FALSE)</f>
        <v>14-6-1961</v>
      </c>
      <c r="M719">
        <f>VLOOKUP(A719,'Hospitalisation Details'!$A$2:$M$2344,10,FALSE)</f>
        <v>14119.62</v>
      </c>
      <c r="N719" t="str">
        <f>VLOOKUP(A719,'Hospitalisation Details'!$A$2:$M$2344,11,FALSE)</f>
        <v>tier - 2</v>
      </c>
      <c r="O719" t="str">
        <f>VLOOKUP(A719,'Hospitalisation Details'!$A$2:$M$2344,12,FALSE)</f>
        <v>tier - 1</v>
      </c>
      <c r="P719" t="str">
        <f>VLOOKUP(A719,'Hospitalisation Details'!$A$2:$M$2344,13,FALSE)</f>
        <v>R1012</v>
      </c>
      <c r="Q719" s="11">
        <f>VLOOKUP(A719,'Hospitalisation Details'!$A$2:$M$2344,8,FALSE)</f>
        <v>61</v>
      </c>
    </row>
    <row r="720" spans="1:17" ht="15.75" x14ac:dyDescent="0.25">
      <c r="A720" s="1" t="s">
        <v>1651</v>
      </c>
      <c r="B720" t="str">
        <f>VLOOKUP(A720,'Customer Names'!$A$1:$B$2336,2,FALSE)</f>
        <v>Ramirez</v>
      </c>
      <c r="C720" s="11">
        <f>VLOOKUP(A720,'Medical Examinations'!$A$1:$B$2336,2,FALSE)</f>
        <v>39.51</v>
      </c>
      <c r="D720" s="11">
        <f>VLOOKUP(A720,'Medical Examinations'!$A$1:$C$2336,3,FALSE)</f>
        <v>5.79</v>
      </c>
      <c r="E720" s="11" t="str">
        <f>VLOOKUP(A720,'Medical Examinations'!$A$1:$J$2336,4,FALSE)</f>
        <v>Yes</v>
      </c>
      <c r="F720" s="11" t="str">
        <f>VLOOKUP(A720,'Medical Examinations'!$A$1:$J$2336,5,FALSE)</f>
        <v>No</v>
      </c>
      <c r="G720" s="11" t="str">
        <f>VLOOKUP(A720,'Medical Examinations'!$A$1:$J$2336,6,FALSE)</f>
        <v>No</v>
      </c>
      <c r="H720" s="11">
        <f>VLOOKUP(A720,'Medical Examinations'!$A$1:$J$2336,7,FALSE)</f>
        <v>0</v>
      </c>
      <c r="I720" s="11" t="str">
        <f>VLOOKUP(A720,'Medical Examinations'!$A$1:$J$2336,8,FALSE)</f>
        <v>No</v>
      </c>
      <c r="J720" s="11" t="str">
        <f>VLOOKUP(A720,'Medical Examinations'!$A$1:$J$2336,9,FALSE)</f>
        <v>OBESITY</v>
      </c>
      <c r="K720" s="11" t="str">
        <f>VLOOKUP(A720,'Medical Examinations'!$A$1:$J$2336,10,FALSE)</f>
        <v>PREDIABETES</v>
      </c>
      <c r="L720" t="str">
        <f>VLOOKUP(A720,'Hospitalisation Details'!$A$2:$M$2344,4,FALSE)</f>
        <v>26-9-1976</v>
      </c>
      <c r="M720">
        <f>VLOOKUP(A720,'Hospitalisation Details'!$A$2:$M$2344,10,FALSE)</f>
        <v>14098.07</v>
      </c>
      <c r="N720" t="str">
        <f>VLOOKUP(A720,'Hospitalisation Details'!$A$2:$M$2344,11,FALSE)</f>
        <v>tier - 2</v>
      </c>
      <c r="O720" t="str">
        <f>VLOOKUP(A720,'Hospitalisation Details'!$A$2:$M$2344,12,FALSE)</f>
        <v>tier - 3</v>
      </c>
      <c r="P720" t="str">
        <f>VLOOKUP(A720,'Hospitalisation Details'!$A$2:$M$2344,13,FALSE)</f>
        <v>R1023</v>
      </c>
      <c r="Q720" s="11">
        <f>VLOOKUP(A720,'Hospitalisation Details'!$A$2:$M$2344,8,FALSE)</f>
        <v>46</v>
      </c>
    </row>
    <row r="721" spans="1:17" ht="15.75" x14ac:dyDescent="0.25">
      <c r="A721" s="1" t="s">
        <v>1650</v>
      </c>
      <c r="B721" t="str">
        <f>VLOOKUP(A721,'Customer Names'!$A$1:$B$2336,2,FALSE)</f>
        <v>Fouquet</v>
      </c>
      <c r="C721" s="11">
        <f>VLOOKUP(A721,'Medical Examinations'!$A$1:$B$2336,2,FALSE)</f>
        <v>50.46</v>
      </c>
      <c r="D721" s="11">
        <f>VLOOKUP(A721,'Medical Examinations'!$A$1:$C$2336,3,FALSE)</f>
        <v>4.5599999999999996</v>
      </c>
      <c r="E721" s="11" t="str">
        <f>VLOOKUP(A721,'Medical Examinations'!$A$1:$J$2336,4,FALSE)</f>
        <v>No</v>
      </c>
      <c r="F721" s="11" t="str">
        <f>VLOOKUP(A721,'Medical Examinations'!$A$1:$J$2336,5,FALSE)</f>
        <v>No</v>
      </c>
      <c r="G721" s="11" t="str">
        <f>VLOOKUP(A721,'Medical Examinations'!$A$1:$J$2336,6,FALSE)</f>
        <v>No</v>
      </c>
      <c r="H721" s="11">
        <f>VLOOKUP(A721,'Medical Examinations'!$A$1:$J$2336,7,FALSE)</f>
        <v>0</v>
      </c>
      <c r="I721" s="11" t="str">
        <f>VLOOKUP(A721,'Medical Examinations'!$A$1:$J$2336,8,FALSE)</f>
        <v>No</v>
      </c>
      <c r="J721" s="11" t="str">
        <f>VLOOKUP(A721,'Medical Examinations'!$A$1:$J$2336,9,FALSE)</f>
        <v>OBESITY</v>
      </c>
      <c r="K721" s="11" t="str">
        <f>VLOOKUP(A721,'Medical Examinations'!$A$1:$J$2336,10,FALSE)</f>
        <v>NORMAL</v>
      </c>
      <c r="L721" t="str">
        <f>VLOOKUP(A721,'Hospitalisation Details'!$A$2:$M$2344,4,FALSE)</f>
        <v>12-9-1991</v>
      </c>
      <c r="M721">
        <f>VLOOKUP(A721,'Hospitalisation Details'!$A$2:$M$2344,10,FALSE)</f>
        <v>14081.93</v>
      </c>
      <c r="N721" t="str">
        <f>VLOOKUP(A721,'Hospitalisation Details'!$A$2:$M$2344,11,FALSE)</f>
        <v>tier - 2</v>
      </c>
      <c r="O721" t="str">
        <f>VLOOKUP(A721,'Hospitalisation Details'!$A$2:$M$2344,12,FALSE)</f>
        <v>tier - 3</v>
      </c>
      <c r="P721" t="str">
        <f>VLOOKUP(A721,'Hospitalisation Details'!$A$2:$M$2344,13,FALSE)</f>
        <v>R1012</v>
      </c>
      <c r="Q721" s="11">
        <f>VLOOKUP(A721,'Hospitalisation Details'!$A$2:$M$2344,8,FALSE)</f>
        <v>31</v>
      </c>
    </row>
    <row r="722" spans="1:17" ht="15.75" x14ac:dyDescent="0.25">
      <c r="A722" s="1" t="s">
        <v>1649</v>
      </c>
      <c r="B722" t="str">
        <f>VLOOKUP(A722,'Customer Names'!$A$1:$B$2336,2,FALSE)</f>
        <v>McPhillips</v>
      </c>
      <c r="C722" s="11">
        <f>VLOOKUP(A722,'Medical Examinations'!$A$1:$B$2336,2,FALSE)</f>
        <v>31.73</v>
      </c>
      <c r="D722" s="11">
        <f>VLOOKUP(A722,'Medical Examinations'!$A$1:$C$2336,3,FALSE)</f>
        <v>7</v>
      </c>
      <c r="E722" s="11" t="str">
        <f>VLOOKUP(A722,'Medical Examinations'!$A$1:$J$2336,4,FALSE)</f>
        <v>No</v>
      </c>
      <c r="F722" s="11" t="str">
        <f>VLOOKUP(A722,'Medical Examinations'!$A$1:$J$2336,5,FALSE)</f>
        <v>No</v>
      </c>
      <c r="G722" s="11" t="str">
        <f>VLOOKUP(A722,'Medical Examinations'!$A$1:$J$2336,6,FALSE)</f>
        <v>No</v>
      </c>
      <c r="H722" s="11">
        <f>VLOOKUP(A722,'Medical Examinations'!$A$1:$J$2336,7,FALSE)</f>
        <v>0</v>
      </c>
      <c r="I722" s="11" t="str">
        <f>VLOOKUP(A722,'Medical Examinations'!$A$1:$J$2336,8,FALSE)</f>
        <v>No</v>
      </c>
      <c r="J722" s="11" t="str">
        <f>VLOOKUP(A722,'Medical Examinations'!$A$1:$J$2336,9,FALSE)</f>
        <v>OBESITY</v>
      </c>
      <c r="K722" s="11" t="str">
        <f>VLOOKUP(A722,'Medical Examinations'!$A$1:$J$2336,10,FALSE)</f>
        <v>DIABETES</v>
      </c>
      <c r="L722" t="str">
        <f>VLOOKUP(A722,'Hospitalisation Details'!$A$2:$M$2344,4,FALSE)</f>
        <v>8-11-1960</v>
      </c>
      <c r="M722">
        <f>VLOOKUP(A722,'Hospitalisation Details'!$A$2:$M$2344,10,FALSE)</f>
        <v>14043.48</v>
      </c>
      <c r="N722" t="str">
        <f>VLOOKUP(A722,'Hospitalisation Details'!$A$2:$M$2344,11,FALSE)</f>
        <v>tier - 2</v>
      </c>
      <c r="O722" t="str">
        <f>VLOOKUP(A722,'Hospitalisation Details'!$A$2:$M$2344,12,FALSE)</f>
        <v>tier - 3</v>
      </c>
      <c r="P722" t="str">
        <f>VLOOKUP(A722,'Hospitalisation Details'!$A$2:$M$2344,13,FALSE)</f>
        <v>R1024</v>
      </c>
      <c r="Q722" s="11">
        <f>VLOOKUP(A722,'Hospitalisation Details'!$A$2:$M$2344,8,FALSE)</f>
        <v>62</v>
      </c>
    </row>
    <row r="723" spans="1:17" ht="15.75" x14ac:dyDescent="0.25">
      <c r="A723" s="1" t="s">
        <v>1648</v>
      </c>
      <c r="B723" t="str">
        <f>VLOOKUP(A723,'Customer Names'!$A$1:$B$2336,2,FALSE)</f>
        <v>Burgin</v>
      </c>
      <c r="C723" s="11">
        <f>VLOOKUP(A723,'Medical Examinations'!$A$1:$B$2336,2,FALSE)</f>
        <v>32.1</v>
      </c>
      <c r="D723" s="11">
        <f>VLOOKUP(A723,'Medical Examinations'!$A$1:$C$2336,3,FALSE)</f>
        <v>6.57</v>
      </c>
      <c r="E723" s="11" t="str">
        <f>VLOOKUP(A723,'Medical Examinations'!$A$1:$J$2336,4,FALSE)</f>
        <v>Yes</v>
      </c>
      <c r="F723" s="11" t="str">
        <f>VLOOKUP(A723,'Medical Examinations'!$A$1:$J$2336,5,FALSE)</f>
        <v>No</v>
      </c>
      <c r="G723" s="11" t="str">
        <f>VLOOKUP(A723,'Medical Examinations'!$A$1:$J$2336,6,FALSE)</f>
        <v>Yes</v>
      </c>
      <c r="H723" s="11">
        <f>VLOOKUP(A723,'Medical Examinations'!$A$1:$J$2336,7,FALSE)</f>
        <v>1</v>
      </c>
      <c r="I723" s="11" t="str">
        <f>VLOOKUP(A723,'Medical Examinations'!$A$1:$J$2336,8,FALSE)</f>
        <v>No</v>
      </c>
      <c r="J723" s="11" t="str">
        <f>VLOOKUP(A723,'Medical Examinations'!$A$1:$J$2336,9,FALSE)</f>
        <v>OBESITY</v>
      </c>
      <c r="K723" s="11" t="str">
        <f>VLOOKUP(A723,'Medical Examinations'!$A$1:$J$2336,10,FALSE)</f>
        <v>DIABETES</v>
      </c>
      <c r="L723" t="str">
        <f>VLOOKUP(A723,'Hospitalisation Details'!$A$2:$M$2344,4,FALSE)</f>
        <v>8-7-1963</v>
      </c>
      <c r="M723">
        <f>VLOOKUP(A723,'Hospitalisation Details'!$A$2:$M$2344,10,FALSE)</f>
        <v>14007.22</v>
      </c>
      <c r="N723" t="str">
        <f>VLOOKUP(A723,'Hospitalisation Details'!$A$2:$M$2344,11,FALSE)</f>
        <v>tier - 2</v>
      </c>
      <c r="O723" t="str">
        <f>VLOOKUP(A723,'Hospitalisation Details'!$A$2:$M$2344,12,FALSE)</f>
        <v>tier - 3</v>
      </c>
      <c r="P723" t="str">
        <f>VLOOKUP(A723,'Hospitalisation Details'!$A$2:$M$2344,13,FALSE)</f>
        <v>R1011</v>
      </c>
      <c r="Q723" s="11">
        <f>VLOOKUP(A723,'Hospitalisation Details'!$A$2:$M$2344,8,FALSE)</f>
        <v>59</v>
      </c>
    </row>
    <row r="724" spans="1:17" ht="15.75" x14ac:dyDescent="0.25">
      <c r="A724" s="1" t="s">
        <v>1647</v>
      </c>
      <c r="B724" t="str">
        <f>VLOOKUP(A724,'Customer Names'!$A$1:$B$2336,2,FALSE)</f>
        <v>Roberts</v>
      </c>
      <c r="C724" s="11">
        <f>VLOOKUP(A724,'Medical Examinations'!$A$1:$B$2336,2,FALSE)</f>
        <v>27.83</v>
      </c>
      <c r="D724" s="11">
        <f>VLOOKUP(A724,'Medical Examinations'!$A$1:$C$2336,3,FALSE)</f>
        <v>11.61</v>
      </c>
      <c r="E724" s="11" t="str">
        <f>VLOOKUP(A724,'Medical Examinations'!$A$1:$J$2336,4,FALSE)</f>
        <v>Yes</v>
      </c>
      <c r="F724" s="11" t="str">
        <f>VLOOKUP(A724,'Medical Examinations'!$A$1:$J$2336,5,FALSE)</f>
        <v>No</v>
      </c>
      <c r="G724" s="11" t="str">
        <f>VLOOKUP(A724,'Medical Examinations'!$A$1:$J$2336,6,FALSE)</f>
        <v>Yes</v>
      </c>
      <c r="H724" s="11">
        <f>VLOOKUP(A724,'Medical Examinations'!$A$1:$J$2336,7,FALSE)</f>
        <v>1</v>
      </c>
      <c r="I724" s="11" t="str">
        <f>VLOOKUP(A724,'Medical Examinations'!$A$1:$J$2336,8,FALSE)</f>
        <v>No</v>
      </c>
      <c r="J724" s="11" t="str">
        <f>VLOOKUP(A724,'Medical Examinations'!$A$1:$J$2336,9,FALSE)</f>
        <v>OVERWEIGHT</v>
      </c>
      <c r="K724" s="11" t="str">
        <f>VLOOKUP(A724,'Medical Examinations'!$A$1:$J$2336,10,FALSE)</f>
        <v>DIABETES</v>
      </c>
      <c r="L724" t="str">
        <f>VLOOKUP(A724,'Hospitalisation Details'!$A$2:$M$2344,4,FALSE)</f>
        <v>6-7-1963</v>
      </c>
      <c r="M724">
        <f>VLOOKUP(A724,'Hospitalisation Details'!$A$2:$M$2344,10,FALSE)</f>
        <v>14001.29</v>
      </c>
      <c r="N724" t="str">
        <f>VLOOKUP(A724,'Hospitalisation Details'!$A$2:$M$2344,11,FALSE)</f>
        <v>tier - 2</v>
      </c>
      <c r="O724" t="str">
        <f>VLOOKUP(A724,'Hospitalisation Details'!$A$2:$M$2344,12,FALSE)</f>
        <v>tier - 2</v>
      </c>
      <c r="P724" t="str">
        <f>VLOOKUP(A724,'Hospitalisation Details'!$A$2:$M$2344,13,FALSE)</f>
        <v>R1013</v>
      </c>
      <c r="Q724" s="11">
        <f>VLOOKUP(A724,'Hospitalisation Details'!$A$2:$M$2344,8,FALSE)</f>
        <v>59</v>
      </c>
    </row>
    <row r="725" spans="1:17" ht="15.75" x14ac:dyDescent="0.25">
      <c r="A725" s="1" t="s">
        <v>1646</v>
      </c>
      <c r="B725" t="str">
        <f>VLOOKUP(A725,'Customer Names'!$A$1:$B$2336,2,FALSE)</f>
        <v>Nemec</v>
      </c>
      <c r="C725" s="11">
        <f>VLOOKUP(A725,'Medical Examinations'!$A$1:$B$2336,2,FALSE)</f>
        <v>27.72</v>
      </c>
      <c r="D725" s="11">
        <f>VLOOKUP(A725,'Medical Examinations'!$A$1:$C$2336,3,FALSE)</f>
        <v>8.16</v>
      </c>
      <c r="E725" s="11" t="str">
        <f>VLOOKUP(A725,'Medical Examinations'!$A$1:$J$2336,4,FALSE)</f>
        <v>Yes</v>
      </c>
      <c r="F725" s="11" t="str">
        <f>VLOOKUP(A725,'Medical Examinations'!$A$1:$J$2336,5,FALSE)</f>
        <v>No</v>
      </c>
      <c r="G725" s="11" t="str">
        <f>VLOOKUP(A725,'Medical Examinations'!$A$1:$J$2336,6,FALSE)</f>
        <v>Yes</v>
      </c>
      <c r="H725" s="11">
        <f>VLOOKUP(A725,'Medical Examinations'!$A$1:$J$2336,7,FALSE)</f>
        <v>1</v>
      </c>
      <c r="I725" s="11" t="str">
        <f>VLOOKUP(A725,'Medical Examinations'!$A$1:$J$2336,8,FALSE)</f>
        <v>No</v>
      </c>
      <c r="J725" s="11" t="str">
        <f>VLOOKUP(A725,'Medical Examinations'!$A$1:$J$2336,9,FALSE)</f>
        <v>OVERWEIGHT</v>
      </c>
      <c r="K725" s="11" t="str">
        <f>VLOOKUP(A725,'Medical Examinations'!$A$1:$J$2336,10,FALSE)</f>
        <v>DIABETES</v>
      </c>
      <c r="L725" t="str">
        <f>VLOOKUP(A725,'Hospitalisation Details'!$A$2:$M$2344,4,FALSE)</f>
        <v>23-12-1963</v>
      </c>
      <c r="M725">
        <f>VLOOKUP(A725,'Hospitalisation Details'!$A$2:$M$2344,10,FALSE)</f>
        <v>14001.13</v>
      </c>
      <c r="N725" t="str">
        <f>VLOOKUP(A725,'Hospitalisation Details'!$A$2:$M$2344,11,FALSE)</f>
        <v>tier - 2</v>
      </c>
      <c r="O725" t="str">
        <f>VLOOKUP(A725,'Hospitalisation Details'!$A$2:$M$2344,12,FALSE)</f>
        <v>tier - 1</v>
      </c>
      <c r="P725" t="str">
        <f>VLOOKUP(A725,'Hospitalisation Details'!$A$2:$M$2344,13,FALSE)</f>
        <v>R1013</v>
      </c>
      <c r="Q725" s="11">
        <f>VLOOKUP(A725,'Hospitalisation Details'!$A$2:$M$2344,8,FALSE)</f>
        <v>59</v>
      </c>
    </row>
    <row r="726" spans="1:17" ht="15.75" x14ac:dyDescent="0.25">
      <c r="A726" s="1" t="s">
        <v>1645</v>
      </c>
      <c r="B726" t="str">
        <f>VLOOKUP(A726,'Customer Names'!$A$1:$B$2336,2,FALSE)</f>
        <v>Appman</v>
      </c>
      <c r="C726" s="11">
        <f>VLOOKUP(A726,'Medical Examinations'!$A$1:$B$2336,2,FALSE)</f>
        <v>36.765000000000001</v>
      </c>
      <c r="D726" s="11">
        <f>VLOOKUP(A726,'Medical Examinations'!$A$1:$C$2336,3,FALSE)</f>
        <v>4.4800000000000004</v>
      </c>
      <c r="E726" s="11" t="str">
        <f>VLOOKUP(A726,'Medical Examinations'!$A$1:$J$2336,4,FALSE)</f>
        <v>Yes</v>
      </c>
      <c r="F726" s="11" t="str">
        <f>VLOOKUP(A726,'Medical Examinations'!$A$1:$J$2336,5,FALSE)</f>
        <v>No</v>
      </c>
      <c r="G726" s="11" t="str">
        <f>VLOOKUP(A726,'Medical Examinations'!$A$1:$J$2336,6,FALSE)</f>
        <v>No</v>
      </c>
      <c r="H726" s="11">
        <f>VLOOKUP(A726,'Medical Examinations'!$A$1:$J$2336,7,FALSE)</f>
        <v>2</v>
      </c>
      <c r="I726" s="11" t="str">
        <f>VLOOKUP(A726,'Medical Examinations'!$A$1:$J$2336,8,FALSE)</f>
        <v>No</v>
      </c>
      <c r="J726" s="11" t="str">
        <f>VLOOKUP(A726,'Medical Examinations'!$A$1:$J$2336,9,FALSE)</f>
        <v>OBESITY</v>
      </c>
      <c r="K726" s="11" t="str">
        <f>VLOOKUP(A726,'Medical Examinations'!$A$1:$J$2336,10,FALSE)</f>
        <v>NORMAL</v>
      </c>
      <c r="L726" t="str">
        <f>VLOOKUP(A726,'Hospitalisation Details'!$A$2:$M$2344,4,FALSE)</f>
        <v>6-9-1959</v>
      </c>
      <c r="M726">
        <f>VLOOKUP(A726,'Hospitalisation Details'!$A$2:$M$2344,10,FALSE)</f>
        <v>13981.85</v>
      </c>
      <c r="N726" t="str">
        <f>VLOOKUP(A726,'Hospitalisation Details'!$A$2:$M$2344,11,FALSE)</f>
        <v>tier - 2</v>
      </c>
      <c r="O726" t="str">
        <f>VLOOKUP(A726,'Hospitalisation Details'!$A$2:$M$2344,12,FALSE)</f>
        <v>tier - 1</v>
      </c>
      <c r="P726" t="str">
        <f>VLOOKUP(A726,'Hospitalisation Details'!$A$2:$M$2344,13,FALSE)</f>
        <v>R1016</v>
      </c>
      <c r="Q726" s="11">
        <f>VLOOKUP(A726,'Hospitalisation Details'!$A$2:$M$2344,8,FALSE)</f>
        <v>63</v>
      </c>
    </row>
    <row r="727" spans="1:17" ht="15.75" x14ac:dyDescent="0.25">
      <c r="A727" s="1" t="s">
        <v>1644</v>
      </c>
      <c r="B727" t="str">
        <f>VLOOKUP(A727,'Customer Names'!$A$1:$B$2336,2,FALSE)</f>
        <v>Driscoll</v>
      </c>
      <c r="C727" s="11">
        <f>VLOOKUP(A727,'Medical Examinations'!$A$1:$B$2336,2,FALSE)</f>
        <v>48.36</v>
      </c>
      <c r="D727" s="11">
        <f>VLOOKUP(A727,'Medical Examinations'!$A$1:$C$2336,3,FALSE)</f>
        <v>4.08</v>
      </c>
      <c r="E727" s="11" t="str">
        <f>VLOOKUP(A727,'Medical Examinations'!$A$1:$J$2336,4,FALSE)</f>
        <v>No</v>
      </c>
      <c r="F727" s="11" t="str">
        <f>VLOOKUP(A727,'Medical Examinations'!$A$1:$J$2336,5,FALSE)</f>
        <v>No</v>
      </c>
      <c r="G727" s="11" t="str">
        <f>VLOOKUP(A727,'Medical Examinations'!$A$1:$J$2336,6,FALSE)</f>
        <v>No</v>
      </c>
      <c r="H727" s="11">
        <f>VLOOKUP(A727,'Medical Examinations'!$A$1:$J$2336,7,FALSE)</f>
        <v>0</v>
      </c>
      <c r="I727" s="11" t="str">
        <f>VLOOKUP(A727,'Medical Examinations'!$A$1:$J$2336,8,FALSE)</f>
        <v>No</v>
      </c>
      <c r="J727" s="11" t="str">
        <f>VLOOKUP(A727,'Medical Examinations'!$A$1:$J$2336,9,FALSE)</f>
        <v>OBESITY</v>
      </c>
      <c r="K727" s="11" t="str">
        <f>VLOOKUP(A727,'Medical Examinations'!$A$1:$J$2336,10,FALSE)</f>
        <v>NORMAL</v>
      </c>
      <c r="L727" t="str">
        <f>VLOOKUP(A727,'Hospitalisation Details'!$A$2:$M$2344,4,FALSE)</f>
        <v>13-7-1990</v>
      </c>
      <c r="M727">
        <f>VLOOKUP(A727,'Hospitalisation Details'!$A$2:$M$2344,10,FALSE)</f>
        <v>13979.45</v>
      </c>
      <c r="N727" t="str">
        <f>VLOOKUP(A727,'Hospitalisation Details'!$A$2:$M$2344,11,FALSE)</f>
        <v>tier - 2</v>
      </c>
      <c r="O727" t="str">
        <f>VLOOKUP(A727,'Hospitalisation Details'!$A$2:$M$2344,12,FALSE)</f>
        <v>tier - 1</v>
      </c>
      <c r="P727" t="str">
        <f>VLOOKUP(A727,'Hospitalisation Details'!$A$2:$M$2344,13,FALSE)</f>
        <v>R1023</v>
      </c>
      <c r="Q727" s="11">
        <f>VLOOKUP(A727,'Hospitalisation Details'!$A$2:$M$2344,8,FALSE)</f>
        <v>32</v>
      </c>
    </row>
    <row r="728" spans="1:17" ht="15.75" x14ac:dyDescent="0.25">
      <c r="A728" s="1" t="s">
        <v>1643</v>
      </c>
      <c r="B728" t="str">
        <f>VLOOKUP(A728,'Customer Names'!$A$1:$B$2336,2,FALSE)</f>
        <v>Glotzbach</v>
      </c>
      <c r="C728" s="11">
        <f>VLOOKUP(A728,'Medical Examinations'!$A$1:$B$2336,2,FALSE)</f>
        <v>31.445</v>
      </c>
      <c r="D728" s="11">
        <f>VLOOKUP(A728,'Medical Examinations'!$A$1:$C$2336,3,FALSE)</f>
        <v>4.4000000000000004</v>
      </c>
      <c r="E728" s="11" t="str">
        <f>VLOOKUP(A728,'Medical Examinations'!$A$1:$J$2336,4,FALSE)</f>
        <v>Yes</v>
      </c>
      <c r="F728" s="11" t="str">
        <f>VLOOKUP(A728,'Medical Examinations'!$A$1:$J$2336,5,FALSE)</f>
        <v>No</v>
      </c>
      <c r="G728" s="11" t="str">
        <f>VLOOKUP(A728,'Medical Examinations'!$A$1:$J$2336,6,FALSE)</f>
        <v>No</v>
      </c>
      <c r="H728" s="11">
        <f>VLOOKUP(A728,'Medical Examinations'!$A$1:$J$2336,7,FALSE)</f>
        <v>2</v>
      </c>
      <c r="I728" s="11" t="str">
        <f>VLOOKUP(A728,'Medical Examinations'!$A$1:$J$2336,8,FALSE)</f>
        <v>No</v>
      </c>
      <c r="J728" s="11" t="str">
        <f>VLOOKUP(A728,'Medical Examinations'!$A$1:$J$2336,9,FALSE)</f>
        <v>OBESITY</v>
      </c>
      <c r="K728" s="11" t="str">
        <f>VLOOKUP(A728,'Medical Examinations'!$A$1:$J$2336,10,FALSE)</f>
        <v>NORMAL</v>
      </c>
      <c r="L728" t="str">
        <f>VLOOKUP(A728,'Hospitalisation Details'!$A$2:$M$2344,4,FALSE)</f>
        <v>29-8-1959</v>
      </c>
      <c r="M728">
        <f>VLOOKUP(A728,'Hospitalisation Details'!$A$2:$M$2344,10,FALSE)</f>
        <v>13974.46</v>
      </c>
      <c r="N728" t="str">
        <f>VLOOKUP(A728,'Hospitalisation Details'!$A$2:$M$2344,11,FALSE)</f>
        <v>tier - 2</v>
      </c>
      <c r="O728" t="str">
        <f>VLOOKUP(A728,'Hospitalisation Details'!$A$2:$M$2344,12,FALSE)</f>
        <v>tier - 2</v>
      </c>
      <c r="P728" t="str">
        <f>VLOOKUP(A728,'Hospitalisation Details'!$A$2:$M$2344,13,FALSE)</f>
        <v>R1019</v>
      </c>
      <c r="Q728" s="11">
        <f>VLOOKUP(A728,'Hospitalisation Details'!$A$2:$M$2344,8,FALSE)</f>
        <v>63</v>
      </c>
    </row>
    <row r="729" spans="1:17" ht="15.75" x14ac:dyDescent="0.25">
      <c r="A729" s="1" t="s">
        <v>1642</v>
      </c>
      <c r="B729" t="str">
        <f>VLOOKUP(A729,'Customer Names'!$A$1:$B$2336,2,FALSE)</f>
        <v>Tenforde</v>
      </c>
      <c r="C729" s="11">
        <f>VLOOKUP(A729,'Medical Examinations'!$A$1:$B$2336,2,FALSE)</f>
        <v>27.55</v>
      </c>
      <c r="D729" s="11">
        <f>VLOOKUP(A729,'Medical Examinations'!$A$1:$C$2336,3,FALSE)</f>
        <v>9.02</v>
      </c>
      <c r="E729" s="11" t="str">
        <f>VLOOKUP(A729,'Medical Examinations'!$A$1:$J$2336,4,FALSE)</f>
        <v>No</v>
      </c>
      <c r="F729" s="11" t="str">
        <f>VLOOKUP(A729,'Medical Examinations'!$A$1:$J$2336,5,FALSE)</f>
        <v>No</v>
      </c>
      <c r="G729" s="11" t="str">
        <f>VLOOKUP(A729,'Medical Examinations'!$A$1:$J$2336,6,FALSE)</f>
        <v>No</v>
      </c>
      <c r="H729" s="11">
        <f>VLOOKUP(A729,'Medical Examinations'!$A$1:$J$2336,7,FALSE)</f>
        <v>0</v>
      </c>
      <c r="I729" s="11" t="str">
        <f>VLOOKUP(A729,'Medical Examinations'!$A$1:$J$2336,8,FALSE)</f>
        <v>No</v>
      </c>
      <c r="J729" s="11" t="str">
        <f>VLOOKUP(A729,'Medical Examinations'!$A$1:$J$2336,9,FALSE)</f>
        <v>OVERWEIGHT</v>
      </c>
      <c r="K729" s="11" t="str">
        <f>VLOOKUP(A729,'Medical Examinations'!$A$1:$J$2336,10,FALSE)</f>
        <v>DIABETES</v>
      </c>
      <c r="L729" t="str">
        <f>VLOOKUP(A729,'Hospitalisation Details'!$A$2:$M$2344,4,FALSE)</f>
        <v>18-6-1960</v>
      </c>
      <c r="M729">
        <f>VLOOKUP(A729,'Hospitalisation Details'!$A$2:$M$2344,10,FALSE)</f>
        <v>13937.67</v>
      </c>
      <c r="N729" t="str">
        <f>VLOOKUP(A729,'Hospitalisation Details'!$A$2:$M$2344,11,FALSE)</f>
        <v>tier - 2</v>
      </c>
      <c r="O729" t="str">
        <f>VLOOKUP(A729,'Hospitalisation Details'!$A$2:$M$2344,12,FALSE)</f>
        <v>tier - 1</v>
      </c>
      <c r="P729" t="str">
        <f>VLOOKUP(A729,'Hospitalisation Details'!$A$2:$M$2344,13,FALSE)</f>
        <v>R1012</v>
      </c>
      <c r="Q729" s="11">
        <f>VLOOKUP(A729,'Hospitalisation Details'!$A$2:$M$2344,8,FALSE)</f>
        <v>62</v>
      </c>
    </row>
    <row r="730" spans="1:17" ht="15.75" x14ac:dyDescent="0.25">
      <c r="A730" s="1" t="s">
        <v>1641</v>
      </c>
      <c r="B730" t="str">
        <f>VLOOKUP(A730,'Customer Names'!$A$1:$B$2336,2,FALSE)</f>
        <v>Ramirez</v>
      </c>
      <c r="C730" s="11">
        <f>VLOOKUP(A730,'Medical Examinations'!$A$1:$B$2336,2,FALSE)</f>
        <v>33.11</v>
      </c>
      <c r="D730" s="11">
        <f>VLOOKUP(A730,'Medical Examinations'!$A$1:$C$2336,3,FALSE)</f>
        <v>8.06</v>
      </c>
      <c r="E730" s="11" t="str">
        <f>VLOOKUP(A730,'Medical Examinations'!$A$1:$J$2336,4,FALSE)</f>
        <v>No</v>
      </c>
      <c r="F730" s="11" t="str">
        <f>VLOOKUP(A730,'Medical Examinations'!$A$1:$J$2336,5,FALSE)</f>
        <v>No</v>
      </c>
      <c r="G730" s="11" t="str">
        <f>VLOOKUP(A730,'Medical Examinations'!$A$1:$J$2336,6,FALSE)</f>
        <v>No</v>
      </c>
      <c r="H730" s="11">
        <f>VLOOKUP(A730,'Medical Examinations'!$A$1:$J$2336,7,FALSE)</f>
        <v>0</v>
      </c>
      <c r="I730" s="11" t="str">
        <f>VLOOKUP(A730,'Medical Examinations'!$A$1:$J$2336,8,FALSE)</f>
        <v>No</v>
      </c>
      <c r="J730" s="11" t="str">
        <f>VLOOKUP(A730,'Medical Examinations'!$A$1:$J$2336,9,FALSE)</f>
        <v>OBESITY</v>
      </c>
      <c r="K730" s="11" t="str">
        <f>VLOOKUP(A730,'Medical Examinations'!$A$1:$J$2336,10,FALSE)</f>
        <v>DIABETES</v>
      </c>
      <c r="L730" t="str">
        <f>VLOOKUP(A730,'Hospitalisation Details'!$A$2:$M$2344,4,FALSE)</f>
        <v>27-7-1962</v>
      </c>
      <c r="M730">
        <f>VLOOKUP(A730,'Hospitalisation Details'!$A$2:$M$2344,10,FALSE)</f>
        <v>13919.82</v>
      </c>
      <c r="N730" t="str">
        <f>VLOOKUP(A730,'Hospitalisation Details'!$A$2:$M$2344,11,FALSE)</f>
        <v>tier - 2</v>
      </c>
      <c r="O730" t="str">
        <f>VLOOKUP(A730,'Hospitalisation Details'!$A$2:$M$2344,12,FALSE)</f>
        <v>tier - 2</v>
      </c>
      <c r="P730" t="str">
        <f>VLOOKUP(A730,'Hospitalisation Details'!$A$2:$M$2344,13,FALSE)</f>
        <v>R1013</v>
      </c>
      <c r="Q730" s="11">
        <f>VLOOKUP(A730,'Hospitalisation Details'!$A$2:$M$2344,8,FALSE)</f>
        <v>60</v>
      </c>
    </row>
    <row r="731" spans="1:17" ht="15.75" x14ac:dyDescent="0.25">
      <c r="A731" s="1" t="s">
        <v>1640</v>
      </c>
      <c r="B731" t="str">
        <f>VLOOKUP(A731,'Customer Names'!$A$1:$B$2336,2,FALSE)</f>
        <v>Stanley Torres</v>
      </c>
      <c r="C731" s="11">
        <f>VLOOKUP(A731,'Medical Examinations'!$A$1:$B$2336,2,FALSE)</f>
        <v>36.85</v>
      </c>
      <c r="D731" s="11">
        <f>VLOOKUP(A731,'Medical Examinations'!$A$1:$C$2336,3,FALSE)</f>
        <v>6.21</v>
      </c>
      <c r="E731" s="11" t="str">
        <f>VLOOKUP(A731,'Medical Examinations'!$A$1:$J$2336,4,FALSE)</f>
        <v>Yes</v>
      </c>
      <c r="F731" s="11" t="str">
        <f>VLOOKUP(A731,'Medical Examinations'!$A$1:$J$2336,5,FALSE)</f>
        <v>No</v>
      </c>
      <c r="G731" s="11" t="str">
        <f>VLOOKUP(A731,'Medical Examinations'!$A$1:$J$2336,6,FALSE)</f>
        <v>No</v>
      </c>
      <c r="H731" s="11">
        <f>VLOOKUP(A731,'Medical Examinations'!$A$1:$J$2336,7,FALSE)</f>
        <v>2</v>
      </c>
      <c r="I731" s="11" t="str">
        <f>VLOOKUP(A731,'Medical Examinations'!$A$1:$J$2336,8,FALSE)</f>
        <v>No</v>
      </c>
      <c r="J731" s="11" t="str">
        <f>VLOOKUP(A731,'Medical Examinations'!$A$1:$J$2336,9,FALSE)</f>
        <v>OBESITY</v>
      </c>
      <c r="K731" s="11" t="str">
        <f>VLOOKUP(A731,'Medical Examinations'!$A$1:$J$2336,10,FALSE)</f>
        <v>PREDIABETES</v>
      </c>
      <c r="L731" t="str">
        <f>VLOOKUP(A731,'Hospitalisation Details'!$A$2:$M$2344,4,FALSE)</f>
        <v>7-7-1959</v>
      </c>
      <c r="M731">
        <f>VLOOKUP(A731,'Hospitalisation Details'!$A$2:$M$2344,10,FALSE)</f>
        <v>13887.97</v>
      </c>
      <c r="N731" t="str">
        <f>VLOOKUP(A731,'Hospitalisation Details'!$A$2:$M$2344,11,FALSE)</f>
        <v>tier - 2</v>
      </c>
      <c r="O731" t="str">
        <f>VLOOKUP(A731,'Hospitalisation Details'!$A$2:$M$2344,12,FALSE)</f>
        <v>tier - 2</v>
      </c>
      <c r="P731" t="str">
        <f>VLOOKUP(A731,'Hospitalisation Details'!$A$2:$M$2344,13,FALSE)</f>
        <v>R1013</v>
      </c>
      <c r="Q731" s="11">
        <f>VLOOKUP(A731,'Hospitalisation Details'!$A$2:$M$2344,8,FALSE)</f>
        <v>63</v>
      </c>
    </row>
    <row r="732" spans="1:17" ht="15.75" x14ac:dyDescent="0.25">
      <c r="A732" s="1" t="s">
        <v>1639</v>
      </c>
      <c r="B732" t="str">
        <f>VLOOKUP(A732,'Customer Names'!$A$1:$B$2336,2,FALSE)</f>
        <v>Vandongen</v>
      </c>
      <c r="C732" s="11">
        <f>VLOOKUP(A732,'Medical Examinations'!$A$1:$B$2336,2,FALSE)</f>
        <v>36.299999999999997</v>
      </c>
      <c r="D732" s="11">
        <f>VLOOKUP(A732,'Medical Examinations'!$A$1:$C$2336,3,FALSE)</f>
        <v>5.79</v>
      </c>
      <c r="E732" s="11" t="str">
        <f>VLOOKUP(A732,'Medical Examinations'!$A$1:$J$2336,4,FALSE)</f>
        <v>Yes</v>
      </c>
      <c r="F732" s="11" t="str">
        <f>VLOOKUP(A732,'Medical Examinations'!$A$1:$J$2336,5,FALSE)</f>
        <v>No</v>
      </c>
      <c r="G732" s="11" t="str">
        <f>VLOOKUP(A732,'Medical Examinations'!$A$1:$J$2336,6,FALSE)</f>
        <v>No</v>
      </c>
      <c r="H732" s="11">
        <f>VLOOKUP(A732,'Medical Examinations'!$A$1:$J$2336,7,FALSE)</f>
        <v>2</v>
      </c>
      <c r="I732" s="11" t="str">
        <f>VLOOKUP(A732,'Medical Examinations'!$A$1:$J$2336,8,FALSE)</f>
        <v>No</v>
      </c>
      <c r="J732" s="11" t="str">
        <f>VLOOKUP(A732,'Medical Examinations'!$A$1:$J$2336,9,FALSE)</f>
        <v>OBESITY</v>
      </c>
      <c r="K732" s="11" t="str">
        <f>VLOOKUP(A732,'Medical Examinations'!$A$1:$J$2336,10,FALSE)</f>
        <v>PREDIABETES</v>
      </c>
      <c r="L732" t="str">
        <f>VLOOKUP(A732,'Hospitalisation Details'!$A$2:$M$2344,4,FALSE)</f>
        <v>29-12-1959</v>
      </c>
      <c r="M732">
        <f>VLOOKUP(A732,'Hospitalisation Details'!$A$2:$M$2344,10,FALSE)</f>
        <v>13887.2</v>
      </c>
      <c r="N732" t="str">
        <f>VLOOKUP(A732,'Hospitalisation Details'!$A$2:$M$2344,11,FALSE)</f>
        <v>tier - 2</v>
      </c>
      <c r="O732" t="str">
        <f>VLOOKUP(A732,'Hospitalisation Details'!$A$2:$M$2344,12,FALSE)</f>
        <v>tier - 3</v>
      </c>
      <c r="P732" t="str">
        <f>VLOOKUP(A732,'Hospitalisation Details'!$A$2:$M$2344,13,FALSE)</f>
        <v>R1013</v>
      </c>
      <c r="Q732" s="11">
        <f>VLOOKUP(A732,'Hospitalisation Details'!$A$2:$M$2344,8,FALSE)</f>
        <v>63</v>
      </c>
    </row>
    <row r="733" spans="1:17" ht="15.75" x14ac:dyDescent="0.25">
      <c r="A733" s="1" t="s">
        <v>1638</v>
      </c>
      <c r="B733" t="str">
        <f>VLOOKUP(A733,'Customer Names'!$A$1:$B$2336,2,FALSE)</f>
        <v>Liebald</v>
      </c>
      <c r="C733" s="11">
        <f>VLOOKUP(A733,'Medical Examinations'!$A$1:$B$2336,2,FALSE)</f>
        <v>45.34</v>
      </c>
      <c r="D733" s="11">
        <f>VLOOKUP(A733,'Medical Examinations'!$A$1:$C$2336,3,FALSE)</f>
        <v>5.69</v>
      </c>
      <c r="E733" s="11" t="str">
        <f>VLOOKUP(A733,'Medical Examinations'!$A$1:$J$2336,4,FALSE)</f>
        <v>Yes</v>
      </c>
      <c r="F733" s="11" t="str">
        <f>VLOOKUP(A733,'Medical Examinations'!$A$1:$J$2336,5,FALSE)</f>
        <v>No</v>
      </c>
      <c r="G733" s="11" t="str">
        <f>VLOOKUP(A733,'Medical Examinations'!$A$1:$J$2336,6,FALSE)</f>
        <v>No</v>
      </c>
      <c r="H733" s="11">
        <f>VLOOKUP(A733,'Medical Examinations'!$A$1:$J$2336,7,FALSE)</f>
        <v>0</v>
      </c>
      <c r="I733" s="11" t="str">
        <f>VLOOKUP(A733,'Medical Examinations'!$A$1:$J$2336,8,FALSE)</f>
        <v>No</v>
      </c>
      <c r="J733" s="11" t="str">
        <f>VLOOKUP(A733,'Medical Examinations'!$A$1:$J$2336,9,FALSE)</f>
        <v>OBESITY</v>
      </c>
      <c r="K733" s="11" t="str">
        <f>VLOOKUP(A733,'Medical Examinations'!$A$1:$J$2336,10,FALSE)</f>
        <v>NORMAL</v>
      </c>
      <c r="L733" t="str">
        <f>VLOOKUP(A733,'Hospitalisation Details'!$A$2:$M$2344,4,FALSE)</f>
        <v>25-9-1985</v>
      </c>
      <c r="M733">
        <f>VLOOKUP(A733,'Hospitalisation Details'!$A$2:$M$2344,10,FALSE)</f>
        <v>13886.4</v>
      </c>
      <c r="N733" t="str">
        <f>VLOOKUP(A733,'Hospitalisation Details'!$A$2:$M$2344,11,FALSE)</f>
        <v>tier - 2</v>
      </c>
      <c r="O733" t="str">
        <f>VLOOKUP(A733,'Hospitalisation Details'!$A$2:$M$2344,12,FALSE)</f>
        <v>tier - 2</v>
      </c>
      <c r="P733" t="str">
        <f>VLOOKUP(A733,'Hospitalisation Details'!$A$2:$M$2344,13,FALSE)</f>
        <v>R1012</v>
      </c>
      <c r="Q733" s="11">
        <f>VLOOKUP(A733,'Hospitalisation Details'!$A$2:$M$2344,8,FALSE)</f>
        <v>37</v>
      </c>
    </row>
    <row r="734" spans="1:17" ht="15.75" x14ac:dyDescent="0.25">
      <c r="A734" s="1" t="s">
        <v>1637</v>
      </c>
      <c r="B734" t="str">
        <f>VLOOKUP(A734,'Customer Names'!$A$1:$B$2336,2,FALSE)</f>
        <v>Holte</v>
      </c>
      <c r="C734" s="11">
        <f>VLOOKUP(A734,'Medical Examinations'!$A$1:$B$2336,2,FALSE)</f>
        <v>31.8</v>
      </c>
      <c r="D734" s="11">
        <f>VLOOKUP(A734,'Medical Examinations'!$A$1:$C$2336,3,FALSE)</f>
        <v>5.36</v>
      </c>
      <c r="E734" s="11" t="str">
        <f>VLOOKUP(A734,'Medical Examinations'!$A$1:$J$2336,4,FALSE)</f>
        <v>Yes</v>
      </c>
      <c r="F734" s="11" t="str">
        <f>VLOOKUP(A734,'Medical Examinations'!$A$1:$J$2336,5,FALSE)</f>
        <v>No</v>
      </c>
      <c r="G734" s="11" t="str">
        <f>VLOOKUP(A734,'Medical Examinations'!$A$1:$J$2336,6,FALSE)</f>
        <v>No</v>
      </c>
      <c r="H734" s="11">
        <f>VLOOKUP(A734,'Medical Examinations'!$A$1:$J$2336,7,FALSE)</f>
        <v>2</v>
      </c>
      <c r="I734" s="11" t="str">
        <f>VLOOKUP(A734,'Medical Examinations'!$A$1:$J$2336,8,FALSE)</f>
        <v>No</v>
      </c>
      <c r="J734" s="11" t="str">
        <f>VLOOKUP(A734,'Medical Examinations'!$A$1:$J$2336,9,FALSE)</f>
        <v>OBESITY</v>
      </c>
      <c r="K734" s="11" t="str">
        <f>VLOOKUP(A734,'Medical Examinations'!$A$1:$J$2336,10,FALSE)</f>
        <v>NORMAL</v>
      </c>
      <c r="L734" t="str">
        <f>VLOOKUP(A734,'Hospitalisation Details'!$A$2:$M$2344,4,FALSE)</f>
        <v>5-10-1959</v>
      </c>
      <c r="M734">
        <f>VLOOKUP(A734,'Hospitalisation Details'!$A$2:$M$2344,10,FALSE)</f>
        <v>13880.95</v>
      </c>
      <c r="N734" t="str">
        <f>VLOOKUP(A734,'Hospitalisation Details'!$A$2:$M$2344,11,FALSE)</f>
        <v>tier - 2</v>
      </c>
      <c r="O734" t="str">
        <f>VLOOKUP(A734,'Hospitalisation Details'!$A$2:$M$2344,12,FALSE)</f>
        <v>tier - 2</v>
      </c>
      <c r="P734" t="str">
        <f>VLOOKUP(A734,'Hospitalisation Details'!$A$2:$M$2344,13,FALSE)</f>
        <v>R1011</v>
      </c>
      <c r="Q734" s="11">
        <f>VLOOKUP(A734,'Hospitalisation Details'!$A$2:$M$2344,8,FALSE)</f>
        <v>63</v>
      </c>
    </row>
    <row r="735" spans="1:17" ht="15.75" x14ac:dyDescent="0.25">
      <c r="A735" s="1" t="s">
        <v>1636</v>
      </c>
      <c r="B735" t="str">
        <f>VLOOKUP(A735,'Customer Names'!$A$1:$B$2336,2,FALSE)</f>
        <v>Johnson</v>
      </c>
      <c r="C735" s="11">
        <f>VLOOKUP(A735,'Medical Examinations'!$A$1:$B$2336,2,FALSE)</f>
        <v>41.02</v>
      </c>
      <c r="D735" s="11">
        <f>VLOOKUP(A735,'Medical Examinations'!$A$1:$C$2336,3,FALSE)</f>
        <v>11.37</v>
      </c>
      <c r="E735" s="11" t="str">
        <f>VLOOKUP(A735,'Medical Examinations'!$A$1:$J$2336,4,FALSE)</f>
        <v>No</v>
      </c>
      <c r="F735" s="11" t="str">
        <f>VLOOKUP(A735,'Medical Examinations'!$A$1:$J$2336,5,FALSE)</f>
        <v>No</v>
      </c>
      <c r="G735" s="11" t="str">
        <f>VLOOKUP(A735,'Medical Examinations'!$A$1:$J$2336,6,FALSE)</f>
        <v>No</v>
      </c>
      <c r="H735" s="11">
        <f>VLOOKUP(A735,'Medical Examinations'!$A$1:$J$2336,7,FALSE)</f>
        <v>0</v>
      </c>
      <c r="I735" s="11" t="str">
        <f>VLOOKUP(A735,'Medical Examinations'!$A$1:$J$2336,8,FALSE)</f>
        <v>No</v>
      </c>
      <c r="J735" s="11" t="str">
        <f>VLOOKUP(A735,'Medical Examinations'!$A$1:$J$2336,9,FALSE)</f>
        <v>OBESITY</v>
      </c>
      <c r="K735" s="11" t="str">
        <f>VLOOKUP(A735,'Medical Examinations'!$A$1:$J$2336,10,FALSE)</f>
        <v>DIABETES</v>
      </c>
      <c r="L735" t="str">
        <f>VLOOKUP(A735,'Hospitalisation Details'!$A$2:$M$2344,4,FALSE)</f>
        <v>19-12-1978</v>
      </c>
      <c r="M735">
        <f>VLOOKUP(A735,'Hospitalisation Details'!$A$2:$M$2344,10,FALSE)</f>
        <v>13874.89</v>
      </c>
      <c r="N735" t="str">
        <f>VLOOKUP(A735,'Hospitalisation Details'!$A$2:$M$2344,11,FALSE)</f>
        <v>tier - 2</v>
      </c>
      <c r="O735" t="str">
        <f>VLOOKUP(A735,'Hospitalisation Details'!$A$2:$M$2344,12,FALSE)</f>
        <v>tier - 1</v>
      </c>
      <c r="P735" t="str">
        <f>VLOOKUP(A735,'Hospitalisation Details'!$A$2:$M$2344,13,FALSE)</f>
        <v>R1012</v>
      </c>
      <c r="Q735" s="11">
        <f>VLOOKUP(A735,'Hospitalisation Details'!$A$2:$M$2344,8,FALSE)</f>
        <v>44</v>
      </c>
    </row>
    <row r="736" spans="1:17" ht="15.75" x14ac:dyDescent="0.25">
      <c r="A736" s="1" t="s">
        <v>1635</v>
      </c>
      <c r="B736" t="str">
        <f>VLOOKUP(A736,'Customer Names'!$A$1:$B$2336,2,FALSE)</f>
        <v>Bartlett</v>
      </c>
      <c r="C736" s="11">
        <f>VLOOKUP(A736,'Medical Examinations'!$A$1:$B$2336,2,FALSE)</f>
        <v>32.68</v>
      </c>
      <c r="D736" s="11">
        <f>VLOOKUP(A736,'Medical Examinations'!$A$1:$C$2336,3,FALSE)</f>
        <v>11.87</v>
      </c>
      <c r="E736" s="11" t="str">
        <f>VLOOKUP(A736,'Medical Examinations'!$A$1:$J$2336,4,FALSE)</f>
        <v>No</v>
      </c>
      <c r="F736" s="11" t="str">
        <f>VLOOKUP(A736,'Medical Examinations'!$A$1:$J$2336,5,FALSE)</f>
        <v>No</v>
      </c>
      <c r="G736" s="11" t="str">
        <f>VLOOKUP(A736,'Medical Examinations'!$A$1:$J$2336,6,FALSE)</f>
        <v>No</v>
      </c>
      <c r="H736" s="11">
        <f>VLOOKUP(A736,'Medical Examinations'!$A$1:$J$2336,7,FALSE)</f>
        <v>0</v>
      </c>
      <c r="I736" s="11" t="str">
        <f>VLOOKUP(A736,'Medical Examinations'!$A$1:$J$2336,8,FALSE)</f>
        <v>No</v>
      </c>
      <c r="J736" s="11" t="str">
        <f>VLOOKUP(A736,'Medical Examinations'!$A$1:$J$2336,9,FALSE)</f>
        <v>OBESITY</v>
      </c>
      <c r="K736" s="11" t="str">
        <f>VLOOKUP(A736,'Medical Examinations'!$A$1:$J$2336,10,FALSE)</f>
        <v>DIABETES</v>
      </c>
      <c r="L736" t="str">
        <f>VLOOKUP(A736,'Hospitalisation Details'!$A$2:$M$2344,4,FALSE)</f>
        <v>21-7-1960</v>
      </c>
      <c r="M736">
        <f>VLOOKUP(A736,'Hospitalisation Details'!$A$2:$M$2344,10,FALSE)</f>
        <v>13844.8</v>
      </c>
      <c r="N736" t="str">
        <f>VLOOKUP(A736,'Hospitalisation Details'!$A$2:$M$2344,11,FALSE)</f>
        <v>tier - 2</v>
      </c>
      <c r="O736" t="str">
        <f>VLOOKUP(A736,'Hospitalisation Details'!$A$2:$M$2344,12,FALSE)</f>
        <v>tier - 2</v>
      </c>
      <c r="P736" t="str">
        <f>VLOOKUP(A736,'Hospitalisation Details'!$A$2:$M$2344,13,FALSE)</f>
        <v>R1012</v>
      </c>
      <c r="Q736" s="11">
        <f>VLOOKUP(A736,'Hospitalisation Details'!$A$2:$M$2344,8,FALSE)</f>
        <v>62</v>
      </c>
    </row>
    <row r="737" spans="1:17" ht="15.75" x14ac:dyDescent="0.25">
      <c r="A737" s="1" t="s">
        <v>1634</v>
      </c>
      <c r="B737" t="str">
        <f>VLOOKUP(A737,'Customer Names'!$A$1:$B$2336,2,FALSE)</f>
        <v>Bergman</v>
      </c>
      <c r="C737" s="11">
        <f>VLOOKUP(A737,'Medical Examinations'!$A$1:$B$2336,2,FALSE)</f>
        <v>21.7</v>
      </c>
      <c r="D737" s="11">
        <f>VLOOKUP(A737,'Medical Examinations'!$A$1:$C$2336,3,FALSE)</f>
        <v>4.9000000000000004</v>
      </c>
      <c r="E737" s="11" t="str">
        <f>VLOOKUP(A737,'Medical Examinations'!$A$1:$J$2336,4,FALSE)</f>
        <v>No</v>
      </c>
      <c r="F737" s="11" t="str">
        <f>VLOOKUP(A737,'Medical Examinations'!$A$1:$J$2336,5,FALSE)</f>
        <v>No</v>
      </c>
      <c r="G737" s="11" t="str">
        <f>VLOOKUP(A737,'Medical Examinations'!$A$1:$J$2336,6,FALSE)</f>
        <v>Yes</v>
      </c>
      <c r="H737" s="11">
        <f>VLOOKUP(A737,'Medical Examinations'!$A$1:$J$2336,7,FALSE)</f>
        <v>1</v>
      </c>
      <c r="I737" s="11" t="str">
        <f>VLOOKUP(A737,'Medical Examinations'!$A$1:$J$2336,8,FALSE)</f>
        <v>Yes</v>
      </c>
      <c r="J737" s="11" t="str">
        <f>VLOOKUP(A737,'Medical Examinations'!$A$1:$J$2336,9,FALSE)</f>
        <v>NORMALWEIGHT</v>
      </c>
      <c r="K737" s="11" t="str">
        <f>VLOOKUP(A737,'Medical Examinations'!$A$1:$J$2336,10,FALSE)</f>
        <v>NORMAL</v>
      </c>
      <c r="L737" t="str">
        <f>VLOOKUP(A737,'Hospitalisation Details'!$A$2:$M$2344,4,FALSE)</f>
        <v>7-6-2003</v>
      </c>
      <c r="M737">
        <f>VLOOKUP(A737,'Hospitalisation Details'!$A$2:$M$2344,10,FALSE)</f>
        <v>13844.51</v>
      </c>
      <c r="N737" t="str">
        <f>VLOOKUP(A737,'Hospitalisation Details'!$A$2:$M$2344,11,FALSE)</f>
        <v>tier - 2</v>
      </c>
      <c r="O737" t="str">
        <f>VLOOKUP(A737,'Hospitalisation Details'!$A$2:$M$2344,12,FALSE)</f>
        <v>tier - 1</v>
      </c>
      <c r="P737" t="str">
        <f>VLOOKUP(A737,'Hospitalisation Details'!$A$2:$M$2344,13,FALSE)</f>
        <v>R1011</v>
      </c>
      <c r="Q737" s="11">
        <f>VLOOKUP(A737,'Hospitalisation Details'!$A$2:$M$2344,8,FALSE)</f>
        <v>20</v>
      </c>
    </row>
    <row r="738" spans="1:17" ht="15.75" x14ac:dyDescent="0.25">
      <c r="A738" s="1" t="s">
        <v>1633</v>
      </c>
      <c r="B738" t="str">
        <f>VLOOKUP(A738,'Customer Names'!$A$1:$B$2336,2,FALSE)</f>
        <v>Aitken</v>
      </c>
      <c r="C738" s="11">
        <f>VLOOKUP(A738,'Medical Examinations'!$A$1:$B$2336,2,FALSE)</f>
        <v>40.479999999999997</v>
      </c>
      <c r="D738" s="11">
        <f>VLOOKUP(A738,'Medical Examinations'!$A$1:$C$2336,3,FALSE)</f>
        <v>6.7</v>
      </c>
      <c r="E738" s="11" t="str">
        <f>VLOOKUP(A738,'Medical Examinations'!$A$1:$J$2336,4,FALSE)</f>
        <v>No</v>
      </c>
      <c r="F738" s="11" t="str">
        <f>VLOOKUP(A738,'Medical Examinations'!$A$1:$J$2336,5,FALSE)</f>
        <v>No</v>
      </c>
      <c r="G738" s="11" t="str">
        <f>VLOOKUP(A738,'Medical Examinations'!$A$1:$J$2336,6,FALSE)</f>
        <v>No</v>
      </c>
      <c r="H738" s="11">
        <f>VLOOKUP(A738,'Medical Examinations'!$A$1:$J$2336,7,FALSE)</f>
        <v>3</v>
      </c>
      <c r="I738" s="11" t="str">
        <f>VLOOKUP(A738,'Medical Examinations'!$A$1:$J$2336,8,FALSE)</f>
        <v>No</v>
      </c>
      <c r="J738" s="11" t="str">
        <f>VLOOKUP(A738,'Medical Examinations'!$A$1:$J$2336,9,FALSE)</f>
        <v>OBESITY</v>
      </c>
      <c r="K738" s="11" t="str">
        <f>VLOOKUP(A738,'Medical Examinations'!$A$1:$J$2336,10,FALSE)</f>
        <v>DIABETES</v>
      </c>
      <c r="L738" t="str">
        <f>VLOOKUP(A738,'Hospitalisation Details'!$A$2:$M$2344,4,FALSE)</f>
        <v>10-12-1958</v>
      </c>
      <c r="M738">
        <f>VLOOKUP(A738,'Hospitalisation Details'!$A$2:$M$2344,10,FALSE)</f>
        <v>13831.12</v>
      </c>
      <c r="N738" t="str">
        <f>VLOOKUP(A738,'Hospitalisation Details'!$A$2:$M$2344,11,FALSE)</f>
        <v>tier - 3</v>
      </c>
      <c r="O738" t="str">
        <f>VLOOKUP(A738,'Hospitalisation Details'!$A$2:$M$2344,12,FALSE)</f>
        <v>tier - 1</v>
      </c>
      <c r="P738" t="str">
        <f>VLOOKUP(A738,'Hospitalisation Details'!$A$2:$M$2344,13,FALSE)</f>
        <v>R1013</v>
      </c>
      <c r="Q738" s="11">
        <f>VLOOKUP(A738,'Hospitalisation Details'!$A$2:$M$2344,8,FALSE)</f>
        <v>64</v>
      </c>
    </row>
    <row r="739" spans="1:17" ht="15.75" x14ac:dyDescent="0.25">
      <c r="A739" s="1" t="s">
        <v>1632</v>
      </c>
      <c r="B739" t="str">
        <f>VLOOKUP(A739,'Customer Names'!$A$1:$B$2336,2,FALSE)</f>
        <v>Berger</v>
      </c>
      <c r="C739" s="11">
        <f>VLOOKUP(A739,'Medical Examinations'!$A$1:$B$2336,2,FALSE)</f>
        <v>34.5</v>
      </c>
      <c r="D739" s="11">
        <f>VLOOKUP(A739,'Medical Examinations'!$A$1:$C$2336,3,FALSE)</f>
        <v>10.3</v>
      </c>
      <c r="E739" s="11" t="str">
        <f>VLOOKUP(A739,'Medical Examinations'!$A$1:$J$2336,4,FALSE)</f>
        <v>No</v>
      </c>
      <c r="F739" s="11" t="str">
        <f>VLOOKUP(A739,'Medical Examinations'!$A$1:$J$2336,5,FALSE)</f>
        <v>No</v>
      </c>
      <c r="G739" s="11" t="str">
        <f>VLOOKUP(A739,'Medical Examinations'!$A$1:$J$2336,6,FALSE)</f>
        <v>No</v>
      </c>
      <c r="H739" s="11">
        <f>VLOOKUP(A739,'Medical Examinations'!$A$1:$J$2336,7,FALSE)</f>
        <v>3</v>
      </c>
      <c r="I739" s="11" t="str">
        <f>VLOOKUP(A739,'Medical Examinations'!$A$1:$J$2336,8,FALSE)</f>
        <v>No</v>
      </c>
      <c r="J739" s="11" t="str">
        <f>VLOOKUP(A739,'Medical Examinations'!$A$1:$J$2336,9,FALSE)</f>
        <v>OBESITY</v>
      </c>
      <c r="K739" s="11" t="str">
        <f>VLOOKUP(A739,'Medical Examinations'!$A$1:$J$2336,10,FALSE)</f>
        <v>DIABETES</v>
      </c>
      <c r="L739" t="str">
        <f>VLOOKUP(A739,'Hospitalisation Details'!$A$2:$M$2344,4,FALSE)</f>
        <v>25-11-1958</v>
      </c>
      <c r="M739">
        <f>VLOOKUP(A739,'Hospitalisation Details'!$A$2:$M$2344,10,FALSE)</f>
        <v>13822.8</v>
      </c>
      <c r="N739" t="str">
        <f>VLOOKUP(A739,'Hospitalisation Details'!$A$2:$M$2344,11,FALSE)</f>
        <v>tier - 3</v>
      </c>
      <c r="O739" t="str">
        <f>VLOOKUP(A739,'Hospitalisation Details'!$A$2:$M$2344,12,FALSE)</f>
        <v>tier - 3</v>
      </c>
      <c r="P739" t="str">
        <f>VLOOKUP(A739,'Hospitalisation Details'!$A$2:$M$2344,13,FALSE)</f>
        <v>R1011</v>
      </c>
      <c r="Q739" s="11">
        <f>VLOOKUP(A739,'Hospitalisation Details'!$A$2:$M$2344,8,FALSE)</f>
        <v>64</v>
      </c>
    </row>
    <row r="740" spans="1:17" ht="15.75" x14ac:dyDescent="0.25">
      <c r="A740" s="1" t="s">
        <v>1631</v>
      </c>
      <c r="B740" t="str">
        <f>VLOOKUP(A740,'Customer Names'!$A$1:$B$2336,2,FALSE)</f>
        <v>Richey</v>
      </c>
      <c r="C740" s="11">
        <f>VLOOKUP(A740,'Medical Examinations'!$A$1:$B$2336,2,FALSE)</f>
        <v>45.9</v>
      </c>
      <c r="D740" s="11">
        <f>VLOOKUP(A740,'Medical Examinations'!$A$1:$C$2336,3,FALSE)</f>
        <v>11.14</v>
      </c>
      <c r="E740" s="11" t="str">
        <f>VLOOKUP(A740,'Medical Examinations'!$A$1:$J$2336,4,FALSE)</f>
        <v>Yes</v>
      </c>
      <c r="F740" s="11" t="str">
        <f>VLOOKUP(A740,'Medical Examinations'!$A$1:$J$2336,5,FALSE)</f>
        <v>No</v>
      </c>
      <c r="G740" s="11" t="str">
        <f>VLOOKUP(A740,'Medical Examinations'!$A$1:$J$2336,6,FALSE)</f>
        <v>No</v>
      </c>
      <c r="H740" s="11">
        <f>VLOOKUP(A740,'Medical Examinations'!$A$1:$J$2336,7,FALSE)</f>
        <v>1</v>
      </c>
      <c r="I740" s="11" t="str">
        <f>VLOOKUP(A740,'Medical Examinations'!$A$1:$J$2336,8,FALSE)</f>
        <v>No</v>
      </c>
      <c r="J740" s="11" t="str">
        <f>VLOOKUP(A740,'Medical Examinations'!$A$1:$J$2336,9,FALSE)</f>
        <v>OBESITY</v>
      </c>
      <c r="K740" s="11" t="str">
        <f>VLOOKUP(A740,'Medical Examinations'!$A$1:$J$2336,10,FALSE)</f>
        <v>DIABETES</v>
      </c>
      <c r="L740" t="str">
        <f>VLOOKUP(A740,'Hospitalisation Details'!$A$2:$M$2344,4,FALSE)</f>
        <v>8-12-1986</v>
      </c>
      <c r="M740">
        <f>VLOOKUP(A740,'Hospitalisation Details'!$A$2:$M$2344,10,FALSE)</f>
        <v>13819.49</v>
      </c>
      <c r="N740" t="str">
        <f>VLOOKUP(A740,'Hospitalisation Details'!$A$2:$M$2344,11,FALSE)</f>
        <v>tier - 3</v>
      </c>
      <c r="O740" t="str">
        <f>VLOOKUP(A740,'Hospitalisation Details'!$A$2:$M$2344,12,FALSE)</f>
        <v>tier - 2</v>
      </c>
      <c r="P740" t="str">
        <f>VLOOKUP(A740,'Hospitalisation Details'!$A$2:$M$2344,13,FALSE)</f>
        <v>R1012</v>
      </c>
      <c r="Q740" s="11">
        <f>VLOOKUP(A740,'Hospitalisation Details'!$A$2:$M$2344,8,FALSE)</f>
        <v>36</v>
      </c>
    </row>
    <row r="741" spans="1:17" ht="15.75" x14ac:dyDescent="0.25">
      <c r="A741" s="1" t="s">
        <v>1630</v>
      </c>
      <c r="B741" t="str">
        <f>VLOOKUP(A741,'Customer Names'!$A$1:$B$2336,2,FALSE)</f>
        <v>Trotter</v>
      </c>
      <c r="C741" s="11">
        <f>VLOOKUP(A741,'Medical Examinations'!$A$1:$B$2336,2,FALSE)</f>
        <v>33.479999999999997</v>
      </c>
      <c r="D741" s="11">
        <f>VLOOKUP(A741,'Medical Examinations'!$A$1:$C$2336,3,FALSE)</f>
        <v>4.74</v>
      </c>
      <c r="E741" s="11" t="str">
        <f>VLOOKUP(A741,'Medical Examinations'!$A$1:$J$2336,4,FALSE)</f>
        <v>Yes</v>
      </c>
      <c r="F741" s="11" t="str">
        <f>VLOOKUP(A741,'Medical Examinations'!$A$1:$J$2336,5,FALSE)</f>
        <v>No</v>
      </c>
      <c r="G741" s="11" t="str">
        <f>VLOOKUP(A741,'Medical Examinations'!$A$1:$J$2336,6,FALSE)</f>
        <v>No</v>
      </c>
      <c r="H741" s="11">
        <f>VLOOKUP(A741,'Medical Examinations'!$A$1:$J$2336,7,FALSE)</f>
        <v>2</v>
      </c>
      <c r="I741" s="11" t="str">
        <f>VLOOKUP(A741,'Medical Examinations'!$A$1:$J$2336,8,FALSE)</f>
        <v>No</v>
      </c>
      <c r="J741" s="11" t="str">
        <f>VLOOKUP(A741,'Medical Examinations'!$A$1:$J$2336,9,FALSE)</f>
        <v>OBESITY</v>
      </c>
      <c r="K741" s="11" t="str">
        <f>VLOOKUP(A741,'Medical Examinations'!$A$1:$J$2336,10,FALSE)</f>
        <v>NORMAL</v>
      </c>
      <c r="L741" t="str">
        <f>VLOOKUP(A741,'Hospitalisation Details'!$A$2:$M$2344,4,FALSE)</f>
        <v>10-11-1966</v>
      </c>
      <c r="M741">
        <f>VLOOKUP(A741,'Hospitalisation Details'!$A$2:$M$2344,10,FALSE)</f>
        <v>13801.61</v>
      </c>
      <c r="N741" t="str">
        <f>VLOOKUP(A741,'Hospitalisation Details'!$A$2:$M$2344,11,FALSE)</f>
        <v>tier - 3</v>
      </c>
      <c r="O741" t="str">
        <f>VLOOKUP(A741,'Hospitalisation Details'!$A$2:$M$2344,12,FALSE)</f>
        <v>tier - 3</v>
      </c>
      <c r="P741" t="str">
        <f>VLOOKUP(A741,'Hospitalisation Details'!$A$2:$M$2344,13,FALSE)</f>
        <v>R1026</v>
      </c>
      <c r="Q741" s="11">
        <f>VLOOKUP(A741,'Hospitalisation Details'!$A$2:$M$2344,8,FALSE)</f>
        <v>56</v>
      </c>
    </row>
    <row r="742" spans="1:17" ht="15.75" x14ac:dyDescent="0.25">
      <c r="A742" s="1" t="s">
        <v>1629</v>
      </c>
      <c r="B742" t="str">
        <f>VLOOKUP(A742,'Customer Names'!$A$1:$B$2336,2,FALSE)</f>
        <v>Chavez</v>
      </c>
      <c r="C742" s="11">
        <f>VLOOKUP(A742,'Medical Examinations'!$A$1:$B$2336,2,FALSE)</f>
        <v>28.31</v>
      </c>
      <c r="D742" s="11">
        <f>VLOOKUP(A742,'Medical Examinations'!$A$1:$C$2336,3,FALSE)</f>
        <v>5.96</v>
      </c>
      <c r="E742" s="11" t="str">
        <f>VLOOKUP(A742,'Medical Examinations'!$A$1:$J$2336,4,FALSE)</f>
        <v>Yes</v>
      </c>
      <c r="F742" s="11" t="str">
        <f>VLOOKUP(A742,'Medical Examinations'!$A$1:$J$2336,5,FALSE)</f>
        <v>No</v>
      </c>
      <c r="G742" s="11" t="str">
        <f>VLOOKUP(A742,'Medical Examinations'!$A$1:$J$2336,6,FALSE)</f>
        <v>No</v>
      </c>
      <c r="H742" s="11">
        <f>VLOOKUP(A742,'Medical Examinations'!$A$1:$J$2336,7,FALSE)</f>
        <v>2</v>
      </c>
      <c r="I742" s="11" t="str">
        <f>VLOOKUP(A742,'Medical Examinations'!$A$1:$J$2336,8,FALSE)</f>
        <v>No</v>
      </c>
      <c r="J742" s="11" t="str">
        <f>VLOOKUP(A742,'Medical Examinations'!$A$1:$J$2336,9,FALSE)</f>
        <v>OVERWEIGHT</v>
      </c>
      <c r="K742" s="11" t="str">
        <f>VLOOKUP(A742,'Medical Examinations'!$A$1:$J$2336,10,FALSE)</f>
        <v>PREDIABETES</v>
      </c>
      <c r="L742" t="str">
        <f>VLOOKUP(A742,'Hospitalisation Details'!$A$2:$M$2344,4,FALSE)</f>
        <v>6-8-1959</v>
      </c>
      <c r="M742">
        <f>VLOOKUP(A742,'Hospitalisation Details'!$A$2:$M$2344,10,FALSE)</f>
        <v>13770.1</v>
      </c>
      <c r="N742" t="str">
        <f>VLOOKUP(A742,'Hospitalisation Details'!$A$2:$M$2344,11,FALSE)</f>
        <v>tier - 3</v>
      </c>
      <c r="O742" t="str">
        <f>VLOOKUP(A742,'Hospitalisation Details'!$A$2:$M$2344,12,FALSE)</f>
        <v>tier - 1</v>
      </c>
      <c r="P742" t="str">
        <f>VLOOKUP(A742,'Hospitalisation Details'!$A$2:$M$2344,13,FALSE)</f>
        <v>R1012</v>
      </c>
      <c r="Q742" s="11">
        <f>VLOOKUP(A742,'Hospitalisation Details'!$A$2:$M$2344,8,FALSE)</f>
        <v>63</v>
      </c>
    </row>
    <row r="743" spans="1:17" ht="15.75" x14ac:dyDescent="0.25">
      <c r="A743" s="1" t="s">
        <v>1628</v>
      </c>
      <c r="B743" t="str">
        <f>VLOOKUP(A743,'Customer Names'!$A$1:$B$2336,2,FALSE)</f>
        <v>Orifice</v>
      </c>
      <c r="C743" s="11">
        <f>VLOOKUP(A743,'Medical Examinations'!$A$1:$B$2336,2,FALSE)</f>
        <v>21.565000000000001</v>
      </c>
      <c r="D743" s="11">
        <f>VLOOKUP(A743,'Medical Examinations'!$A$1:$C$2336,3,FALSE)</f>
        <v>4.95</v>
      </c>
      <c r="E743" s="11" t="str">
        <f>VLOOKUP(A743,'Medical Examinations'!$A$1:$J$2336,4,FALSE)</f>
        <v>No</v>
      </c>
      <c r="F743" s="11" t="str">
        <f>VLOOKUP(A743,'Medical Examinations'!$A$1:$J$2336,5,FALSE)</f>
        <v>Yes</v>
      </c>
      <c r="G743" s="11" t="str">
        <f>VLOOKUP(A743,'Medical Examinations'!$A$1:$J$2336,6,FALSE)</f>
        <v>No</v>
      </c>
      <c r="H743" s="11">
        <f>VLOOKUP(A743,'Medical Examinations'!$A$1:$J$2336,7,FALSE)</f>
        <v>1</v>
      </c>
      <c r="I743" s="11" t="str">
        <f>VLOOKUP(A743,'Medical Examinations'!$A$1:$J$2336,8,FALSE)</f>
        <v>Yes</v>
      </c>
      <c r="J743" s="11" t="str">
        <f>VLOOKUP(A743,'Medical Examinations'!$A$1:$J$2336,9,FALSE)</f>
        <v>NORMALWEIGHT</v>
      </c>
      <c r="K743" s="11" t="str">
        <f>VLOOKUP(A743,'Medical Examinations'!$A$1:$J$2336,10,FALSE)</f>
        <v>NORMAL</v>
      </c>
      <c r="L743" t="str">
        <f>VLOOKUP(A743,'Hospitalisation Details'!$A$2:$M$2344,4,FALSE)</f>
        <v>16-7-2004</v>
      </c>
      <c r="M743">
        <f>VLOOKUP(A743,'Hospitalisation Details'!$A$2:$M$2344,10,FALSE)</f>
        <v>13747.87</v>
      </c>
      <c r="N743" t="str">
        <f>VLOOKUP(A743,'Hospitalisation Details'!$A$2:$M$2344,11,FALSE)</f>
        <v>tier - 3</v>
      </c>
      <c r="O743" t="str">
        <f>VLOOKUP(A743,'Hospitalisation Details'!$A$2:$M$2344,12,FALSE)</f>
        <v>tier - 2</v>
      </c>
      <c r="P743" t="str">
        <f>VLOOKUP(A743,'Hospitalisation Details'!$A$2:$M$2344,13,FALSE)</f>
        <v>R1018</v>
      </c>
      <c r="Q743" s="11">
        <f>VLOOKUP(A743,'Hospitalisation Details'!$A$2:$M$2344,8,FALSE)</f>
        <v>18</v>
      </c>
    </row>
    <row r="744" spans="1:17" ht="15.75" x14ac:dyDescent="0.25">
      <c r="A744" s="1" t="s">
        <v>1627</v>
      </c>
      <c r="B744" t="str">
        <f>VLOOKUP(A744,'Customer Names'!$A$1:$B$2336,2,FALSE)</f>
        <v>Farkash</v>
      </c>
      <c r="C744" s="11">
        <f>VLOOKUP(A744,'Medical Examinations'!$A$1:$B$2336,2,FALSE)</f>
        <v>35.590000000000003</v>
      </c>
      <c r="D744" s="11">
        <f>VLOOKUP(A744,'Medical Examinations'!$A$1:$C$2336,3,FALSE)</f>
        <v>5.21</v>
      </c>
      <c r="E744" s="11" t="str">
        <f>VLOOKUP(A744,'Medical Examinations'!$A$1:$J$2336,4,FALSE)</f>
        <v>Yes</v>
      </c>
      <c r="F744" s="11" t="str">
        <f>VLOOKUP(A744,'Medical Examinations'!$A$1:$J$2336,5,FALSE)</f>
        <v>No</v>
      </c>
      <c r="G744" s="11" t="str">
        <f>VLOOKUP(A744,'Medical Examinations'!$A$1:$J$2336,6,FALSE)</f>
        <v>Yes</v>
      </c>
      <c r="H744" s="11">
        <f>VLOOKUP(A744,'Medical Examinations'!$A$1:$J$2336,7,FALSE)</f>
        <v>1</v>
      </c>
      <c r="I744" s="11" t="str">
        <f>VLOOKUP(A744,'Medical Examinations'!$A$1:$J$2336,8,FALSE)</f>
        <v>No</v>
      </c>
      <c r="J744" s="11" t="str">
        <f>VLOOKUP(A744,'Medical Examinations'!$A$1:$J$2336,9,FALSE)</f>
        <v>OBESITY</v>
      </c>
      <c r="K744" s="11" t="str">
        <f>VLOOKUP(A744,'Medical Examinations'!$A$1:$J$2336,10,FALSE)</f>
        <v>NORMAL</v>
      </c>
      <c r="L744" t="str">
        <f>VLOOKUP(A744,'Hospitalisation Details'!$A$2:$M$2344,4,FALSE)</f>
        <v>23-10-1969</v>
      </c>
      <c r="M744">
        <f>VLOOKUP(A744,'Hospitalisation Details'!$A$2:$M$2344,10,FALSE)</f>
        <v>13746.74</v>
      </c>
      <c r="N744" t="str">
        <f>VLOOKUP(A744,'Hospitalisation Details'!$A$2:$M$2344,11,FALSE)</f>
        <v>tier - 3</v>
      </c>
      <c r="O744" t="str">
        <f>VLOOKUP(A744,'Hospitalisation Details'!$A$2:$M$2344,12,FALSE)</f>
        <v>tier - 2</v>
      </c>
      <c r="P744" t="str">
        <f>VLOOKUP(A744,'Hospitalisation Details'!$A$2:$M$2344,13,FALSE)</f>
        <v>R1026</v>
      </c>
      <c r="Q744" s="11">
        <f>VLOOKUP(A744,'Hospitalisation Details'!$A$2:$M$2344,8,FALSE)</f>
        <v>53</v>
      </c>
    </row>
    <row r="745" spans="1:17" ht="15.75" x14ac:dyDescent="0.25">
      <c r="A745" s="1" t="s">
        <v>1626</v>
      </c>
      <c r="B745" t="str">
        <f>VLOOKUP(A745,'Customer Names'!$A$1:$B$2336,2,FALSE)</f>
        <v>Hribar</v>
      </c>
      <c r="C745" s="11">
        <f>VLOOKUP(A745,'Medical Examinations'!$A$1:$B$2336,2,FALSE)</f>
        <v>43.44</v>
      </c>
      <c r="D745" s="11">
        <f>VLOOKUP(A745,'Medical Examinations'!$A$1:$C$2336,3,FALSE)</f>
        <v>4.8600000000000003</v>
      </c>
      <c r="E745" s="11" t="str">
        <f>VLOOKUP(A745,'Medical Examinations'!$A$1:$J$2336,4,FALSE)</f>
        <v>Yes</v>
      </c>
      <c r="F745" s="11" t="str">
        <f>VLOOKUP(A745,'Medical Examinations'!$A$1:$J$2336,5,FALSE)</f>
        <v>No</v>
      </c>
      <c r="G745" s="11" t="str">
        <f>VLOOKUP(A745,'Medical Examinations'!$A$1:$J$2336,6,FALSE)</f>
        <v>No</v>
      </c>
      <c r="H745" s="11">
        <f>VLOOKUP(A745,'Medical Examinations'!$A$1:$J$2336,7,FALSE)</f>
        <v>0</v>
      </c>
      <c r="I745" s="11" t="str">
        <f>VLOOKUP(A745,'Medical Examinations'!$A$1:$J$2336,8,FALSE)</f>
        <v>No</v>
      </c>
      <c r="J745" s="11" t="str">
        <f>VLOOKUP(A745,'Medical Examinations'!$A$1:$J$2336,9,FALSE)</f>
        <v>OBESITY</v>
      </c>
      <c r="K745" s="11" t="str">
        <f>VLOOKUP(A745,'Medical Examinations'!$A$1:$J$2336,10,FALSE)</f>
        <v>NORMAL</v>
      </c>
      <c r="L745" t="str">
        <f>VLOOKUP(A745,'Hospitalisation Details'!$A$2:$M$2344,4,FALSE)</f>
        <v>29-8-1985</v>
      </c>
      <c r="M745">
        <f>VLOOKUP(A745,'Hospitalisation Details'!$A$2:$M$2344,10,FALSE)</f>
        <v>13726.21</v>
      </c>
      <c r="N745" t="str">
        <f>VLOOKUP(A745,'Hospitalisation Details'!$A$2:$M$2344,11,FALSE)</f>
        <v>tier - 3</v>
      </c>
      <c r="O745" t="str">
        <f>VLOOKUP(A745,'Hospitalisation Details'!$A$2:$M$2344,12,FALSE)</f>
        <v>tier - 3</v>
      </c>
      <c r="P745" t="str">
        <f>VLOOKUP(A745,'Hospitalisation Details'!$A$2:$M$2344,13,FALSE)</f>
        <v>R1026</v>
      </c>
      <c r="Q745" s="11">
        <f>VLOOKUP(A745,'Hospitalisation Details'!$A$2:$M$2344,8,FALSE)</f>
        <v>37</v>
      </c>
    </row>
    <row r="746" spans="1:17" ht="15.75" x14ac:dyDescent="0.25">
      <c r="A746" s="1" t="s">
        <v>1625</v>
      </c>
      <c r="B746" t="str">
        <f>VLOOKUP(A746,'Customer Names'!$A$1:$B$2336,2,FALSE)</f>
        <v>Crawford</v>
      </c>
      <c r="C746" s="11">
        <f>VLOOKUP(A746,'Medical Examinations'!$A$1:$B$2336,2,FALSE)</f>
        <v>21.754999999999999</v>
      </c>
      <c r="D746" s="11">
        <f>VLOOKUP(A746,'Medical Examinations'!$A$1:$C$2336,3,FALSE)</f>
        <v>7.79</v>
      </c>
      <c r="E746" s="11" t="str">
        <f>VLOOKUP(A746,'Medical Examinations'!$A$1:$J$2336,4,FALSE)</f>
        <v>Yes</v>
      </c>
      <c r="F746" s="11" t="str">
        <f>VLOOKUP(A746,'Medical Examinations'!$A$1:$J$2336,5,FALSE)</f>
        <v>No</v>
      </c>
      <c r="G746" s="11" t="str">
        <f>VLOOKUP(A746,'Medical Examinations'!$A$1:$J$2336,6,FALSE)</f>
        <v>No</v>
      </c>
      <c r="H746" s="11">
        <f>VLOOKUP(A746,'Medical Examinations'!$A$1:$J$2336,7,FALSE)</f>
        <v>0</v>
      </c>
      <c r="I746" s="11" t="str">
        <f>VLOOKUP(A746,'Medical Examinations'!$A$1:$J$2336,8,FALSE)</f>
        <v>No</v>
      </c>
      <c r="J746" s="11" t="str">
        <f>VLOOKUP(A746,'Medical Examinations'!$A$1:$J$2336,9,FALSE)</f>
        <v>NORMALWEIGHT</v>
      </c>
      <c r="K746" s="11" t="str">
        <f>VLOOKUP(A746,'Medical Examinations'!$A$1:$J$2336,10,FALSE)</f>
        <v>DIABETES</v>
      </c>
      <c r="L746" t="str">
        <f>VLOOKUP(A746,'Hospitalisation Details'!$A$2:$M$2344,4,FALSE)</f>
        <v>2-8-1981</v>
      </c>
      <c r="M746">
        <f>VLOOKUP(A746,'Hospitalisation Details'!$A$2:$M$2344,10,FALSE)</f>
        <v>13725.47</v>
      </c>
      <c r="N746" t="str">
        <f>VLOOKUP(A746,'Hospitalisation Details'!$A$2:$M$2344,11,FALSE)</f>
        <v>tier - 3</v>
      </c>
      <c r="O746" t="str">
        <f>VLOOKUP(A746,'Hospitalisation Details'!$A$2:$M$2344,12,FALSE)</f>
        <v>tier - 2</v>
      </c>
      <c r="P746" t="str">
        <f>VLOOKUP(A746,'Hospitalisation Details'!$A$2:$M$2344,13,FALSE)</f>
        <v>R1024</v>
      </c>
      <c r="Q746" s="11">
        <f>VLOOKUP(A746,'Hospitalisation Details'!$A$2:$M$2344,8,FALSE)</f>
        <v>41</v>
      </c>
    </row>
    <row r="747" spans="1:17" ht="15.75" x14ac:dyDescent="0.25">
      <c r="A747" s="1" t="s">
        <v>1624</v>
      </c>
      <c r="B747" t="str">
        <f>VLOOKUP(A747,'Customer Names'!$A$1:$B$2336,2,FALSE)</f>
        <v>Sittlington</v>
      </c>
      <c r="C747" s="11">
        <f>VLOOKUP(A747,'Medical Examinations'!$A$1:$B$2336,2,FALSE)</f>
        <v>44.55</v>
      </c>
      <c r="D747" s="11">
        <f>VLOOKUP(A747,'Medical Examinations'!$A$1:$C$2336,3,FALSE)</f>
        <v>7.12</v>
      </c>
      <c r="E747" s="11" t="str">
        <f>VLOOKUP(A747,'Medical Examinations'!$A$1:$J$2336,4,FALSE)</f>
        <v>Yes</v>
      </c>
      <c r="F747" s="11" t="str">
        <f>VLOOKUP(A747,'Medical Examinations'!$A$1:$J$2336,5,FALSE)</f>
        <v>No</v>
      </c>
      <c r="G747" s="11" t="str">
        <f>VLOOKUP(A747,'Medical Examinations'!$A$1:$J$2336,6,FALSE)</f>
        <v>No</v>
      </c>
      <c r="H747" s="11">
        <f>VLOOKUP(A747,'Medical Examinations'!$A$1:$J$2336,7,FALSE)</f>
        <v>1</v>
      </c>
      <c r="I747" s="11" t="str">
        <f>VLOOKUP(A747,'Medical Examinations'!$A$1:$J$2336,8,FALSE)</f>
        <v>No</v>
      </c>
      <c r="J747" s="11" t="str">
        <f>VLOOKUP(A747,'Medical Examinations'!$A$1:$J$2336,9,FALSE)</f>
        <v>OBESITY</v>
      </c>
      <c r="K747" s="11" t="str">
        <f>VLOOKUP(A747,'Medical Examinations'!$A$1:$J$2336,10,FALSE)</f>
        <v>DIABETES</v>
      </c>
      <c r="L747" t="str">
        <f>VLOOKUP(A747,'Hospitalisation Details'!$A$2:$M$2344,4,FALSE)</f>
        <v>24-11-1986</v>
      </c>
      <c r="M747">
        <f>VLOOKUP(A747,'Hospitalisation Details'!$A$2:$M$2344,10,FALSE)</f>
        <v>13714.55</v>
      </c>
      <c r="N747" t="str">
        <f>VLOOKUP(A747,'Hospitalisation Details'!$A$2:$M$2344,11,FALSE)</f>
        <v>tier - 3</v>
      </c>
      <c r="O747" t="str">
        <f>VLOOKUP(A747,'Hospitalisation Details'!$A$2:$M$2344,12,FALSE)</f>
        <v>tier - 2</v>
      </c>
      <c r="P747" t="str">
        <f>VLOOKUP(A747,'Hospitalisation Details'!$A$2:$M$2344,13,FALSE)</f>
        <v>R1023</v>
      </c>
      <c r="Q747" s="11">
        <f>VLOOKUP(A747,'Hospitalisation Details'!$A$2:$M$2344,8,FALSE)</f>
        <v>36</v>
      </c>
    </row>
    <row r="748" spans="1:17" ht="15.75" x14ac:dyDescent="0.25">
      <c r="A748" s="1" t="s">
        <v>1623</v>
      </c>
      <c r="B748" t="str">
        <f>VLOOKUP(A748,'Customer Names'!$A$1:$B$2336,2,FALSE)</f>
        <v>Silbert</v>
      </c>
      <c r="C748" s="11">
        <f>VLOOKUP(A748,'Medical Examinations'!$A$1:$B$2336,2,FALSE)</f>
        <v>43.32</v>
      </c>
      <c r="D748" s="11">
        <f>VLOOKUP(A748,'Medical Examinations'!$A$1:$C$2336,3,FALSE)</f>
        <v>4.67</v>
      </c>
      <c r="E748" s="11" t="str">
        <f>VLOOKUP(A748,'Medical Examinations'!$A$1:$J$2336,4,FALSE)</f>
        <v>Yes</v>
      </c>
      <c r="F748" s="11" t="str">
        <f>VLOOKUP(A748,'Medical Examinations'!$A$1:$J$2336,5,FALSE)</f>
        <v>No</v>
      </c>
      <c r="G748" s="11" t="str">
        <f>VLOOKUP(A748,'Medical Examinations'!$A$1:$J$2336,6,FALSE)</f>
        <v>No</v>
      </c>
      <c r="H748" s="11">
        <f>VLOOKUP(A748,'Medical Examinations'!$A$1:$J$2336,7,FALSE)</f>
        <v>0</v>
      </c>
      <c r="I748" s="11" t="str">
        <f>VLOOKUP(A748,'Medical Examinations'!$A$1:$J$2336,8,FALSE)</f>
        <v>No</v>
      </c>
      <c r="J748" s="11" t="str">
        <f>VLOOKUP(A748,'Medical Examinations'!$A$1:$J$2336,9,FALSE)</f>
        <v>OBESITY</v>
      </c>
      <c r="K748" s="11" t="str">
        <f>VLOOKUP(A748,'Medical Examinations'!$A$1:$J$2336,10,FALSE)</f>
        <v>NORMAL</v>
      </c>
      <c r="L748" t="str">
        <f>VLOOKUP(A748,'Hospitalisation Details'!$A$2:$M$2344,4,FALSE)</f>
        <v>14-9-1985</v>
      </c>
      <c r="M748">
        <f>VLOOKUP(A748,'Hospitalisation Details'!$A$2:$M$2344,10,FALSE)</f>
        <v>13685.51</v>
      </c>
      <c r="N748" t="str">
        <f>VLOOKUP(A748,'Hospitalisation Details'!$A$2:$M$2344,11,FALSE)</f>
        <v>tier - 3</v>
      </c>
      <c r="O748" t="str">
        <f>VLOOKUP(A748,'Hospitalisation Details'!$A$2:$M$2344,12,FALSE)</f>
        <v>tier - 1</v>
      </c>
      <c r="P748" t="str">
        <f>VLOOKUP(A748,'Hospitalisation Details'!$A$2:$M$2344,13,FALSE)</f>
        <v>R1026</v>
      </c>
      <c r="Q748" s="11">
        <f>VLOOKUP(A748,'Hospitalisation Details'!$A$2:$M$2344,8,FALSE)</f>
        <v>37</v>
      </c>
    </row>
    <row r="749" spans="1:17" ht="15.75" x14ac:dyDescent="0.25">
      <c r="A749" s="1" t="s">
        <v>1622</v>
      </c>
      <c r="B749" t="str">
        <f>VLOOKUP(A749,'Customer Names'!$A$1:$B$2336,2,FALSE)</f>
        <v>Carrique</v>
      </c>
      <c r="C749" s="11">
        <f>VLOOKUP(A749,'Medical Examinations'!$A$1:$B$2336,2,FALSE)</f>
        <v>31.23</v>
      </c>
      <c r="D749" s="11">
        <f>VLOOKUP(A749,'Medical Examinations'!$A$1:$C$2336,3,FALSE)</f>
        <v>9.1199999999999992</v>
      </c>
      <c r="E749" s="11" t="str">
        <f>VLOOKUP(A749,'Medical Examinations'!$A$1:$J$2336,4,FALSE)</f>
        <v>Yes</v>
      </c>
      <c r="F749" s="11" t="str">
        <f>VLOOKUP(A749,'Medical Examinations'!$A$1:$J$2336,5,FALSE)</f>
        <v>No</v>
      </c>
      <c r="G749" s="11" t="str">
        <f>VLOOKUP(A749,'Medical Examinations'!$A$1:$J$2336,6,FALSE)</f>
        <v>Yes</v>
      </c>
      <c r="H749" s="11">
        <f>VLOOKUP(A749,'Medical Examinations'!$A$1:$J$2336,7,FALSE)</f>
        <v>1</v>
      </c>
      <c r="I749" s="11" t="str">
        <f>VLOOKUP(A749,'Medical Examinations'!$A$1:$J$2336,8,FALSE)</f>
        <v>No</v>
      </c>
      <c r="J749" s="11" t="str">
        <f>VLOOKUP(A749,'Medical Examinations'!$A$1:$J$2336,9,FALSE)</f>
        <v>OBESITY</v>
      </c>
      <c r="K749" s="11" t="str">
        <f>VLOOKUP(A749,'Medical Examinations'!$A$1:$J$2336,10,FALSE)</f>
        <v>DIABETES</v>
      </c>
      <c r="L749" t="str">
        <f>VLOOKUP(A749,'Hospitalisation Details'!$A$2:$M$2344,4,FALSE)</f>
        <v>4-8-1963</v>
      </c>
      <c r="M749">
        <f>VLOOKUP(A749,'Hospitalisation Details'!$A$2:$M$2344,10,FALSE)</f>
        <v>13677.68</v>
      </c>
      <c r="N749" t="str">
        <f>VLOOKUP(A749,'Hospitalisation Details'!$A$2:$M$2344,11,FALSE)</f>
        <v>tier - 3</v>
      </c>
      <c r="O749" t="str">
        <f>VLOOKUP(A749,'Hospitalisation Details'!$A$2:$M$2344,12,FALSE)</f>
        <v>tier - 2</v>
      </c>
      <c r="P749" t="str">
        <f>VLOOKUP(A749,'Hospitalisation Details'!$A$2:$M$2344,13,FALSE)</f>
        <v>R1021</v>
      </c>
      <c r="Q749" s="11">
        <f>VLOOKUP(A749,'Hospitalisation Details'!$A$2:$M$2344,8,FALSE)</f>
        <v>59</v>
      </c>
    </row>
    <row r="750" spans="1:17" ht="15.75" x14ac:dyDescent="0.25">
      <c r="A750" s="1" t="s">
        <v>1621</v>
      </c>
      <c r="B750" t="str">
        <f>VLOOKUP(A750,'Customer Names'!$A$1:$B$2336,2,FALSE)</f>
        <v>Kosla</v>
      </c>
      <c r="C750" s="11">
        <f>VLOOKUP(A750,'Medical Examinations'!$A$1:$B$2336,2,FALSE)</f>
        <v>42.81</v>
      </c>
      <c r="D750" s="11">
        <f>VLOOKUP(A750,'Medical Examinations'!$A$1:$C$2336,3,FALSE)</f>
        <v>4.1500000000000004</v>
      </c>
      <c r="E750" s="11" t="str">
        <f>VLOOKUP(A750,'Medical Examinations'!$A$1:$J$2336,4,FALSE)</f>
        <v>No</v>
      </c>
      <c r="F750" s="11" t="str">
        <f>VLOOKUP(A750,'Medical Examinations'!$A$1:$J$2336,5,FALSE)</f>
        <v>No</v>
      </c>
      <c r="G750" s="11" t="str">
        <f>VLOOKUP(A750,'Medical Examinations'!$A$1:$J$2336,6,FALSE)</f>
        <v>No</v>
      </c>
      <c r="H750" s="11">
        <f>VLOOKUP(A750,'Medical Examinations'!$A$1:$J$2336,7,FALSE)</f>
        <v>1</v>
      </c>
      <c r="I750" s="11" t="str">
        <f>VLOOKUP(A750,'Medical Examinations'!$A$1:$J$2336,8,FALSE)</f>
        <v>No</v>
      </c>
      <c r="J750" s="11" t="str">
        <f>VLOOKUP(A750,'Medical Examinations'!$A$1:$J$2336,9,FALSE)</f>
        <v>OBESITY</v>
      </c>
      <c r="K750" s="11" t="str">
        <f>VLOOKUP(A750,'Medical Examinations'!$A$1:$J$2336,10,FALSE)</f>
        <v>NORMAL</v>
      </c>
      <c r="L750" t="str">
        <f>VLOOKUP(A750,'Hospitalisation Details'!$A$2:$M$2344,4,FALSE)</f>
        <v>20-7-1984</v>
      </c>
      <c r="M750">
        <f>VLOOKUP(A750,'Hospitalisation Details'!$A$2:$M$2344,10,FALSE)</f>
        <v>13638.06</v>
      </c>
      <c r="N750" t="str">
        <f>VLOOKUP(A750,'Hospitalisation Details'!$A$2:$M$2344,11,FALSE)</f>
        <v>tier - 3</v>
      </c>
      <c r="O750" t="str">
        <f>VLOOKUP(A750,'Hospitalisation Details'!$A$2:$M$2344,12,FALSE)</f>
        <v>tier - 3</v>
      </c>
      <c r="P750" t="str">
        <f>VLOOKUP(A750,'Hospitalisation Details'!$A$2:$M$2344,13,FALSE)</f>
        <v>R1023</v>
      </c>
      <c r="Q750" s="11">
        <f>VLOOKUP(A750,'Hospitalisation Details'!$A$2:$M$2344,8,FALSE)</f>
        <v>38</v>
      </c>
    </row>
    <row r="751" spans="1:17" ht="15.75" x14ac:dyDescent="0.25">
      <c r="A751" s="1" t="s">
        <v>1620</v>
      </c>
      <c r="B751" t="str">
        <f>VLOOKUP(A751,'Customer Names'!$A$1:$B$2336,2,FALSE)</f>
        <v>Parker</v>
      </c>
      <c r="C751" s="11">
        <f>VLOOKUP(A751,'Medical Examinations'!$A$1:$B$2336,2,FALSE)</f>
        <v>35.909999999999997</v>
      </c>
      <c r="D751" s="11">
        <f>VLOOKUP(A751,'Medical Examinations'!$A$1:$C$2336,3,FALSE)</f>
        <v>6.72</v>
      </c>
      <c r="E751" s="11" t="str">
        <f>VLOOKUP(A751,'Medical Examinations'!$A$1:$J$2336,4,FALSE)</f>
        <v>Yes</v>
      </c>
      <c r="F751" s="11" t="str">
        <f>VLOOKUP(A751,'Medical Examinations'!$A$1:$J$2336,5,FALSE)</f>
        <v>No</v>
      </c>
      <c r="G751" s="11" t="str">
        <f>VLOOKUP(A751,'Medical Examinations'!$A$1:$J$2336,6,FALSE)</f>
        <v>No</v>
      </c>
      <c r="H751" s="11">
        <f>VLOOKUP(A751,'Medical Examinations'!$A$1:$J$2336,7,FALSE)</f>
        <v>2</v>
      </c>
      <c r="I751" s="11" t="str">
        <f>VLOOKUP(A751,'Medical Examinations'!$A$1:$J$2336,8,FALSE)</f>
        <v>No</v>
      </c>
      <c r="J751" s="11" t="str">
        <f>VLOOKUP(A751,'Medical Examinations'!$A$1:$J$2336,9,FALSE)</f>
        <v>OBESITY</v>
      </c>
      <c r="K751" s="11" t="str">
        <f>VLOOKUP(A751,'Medical Examinations'!$A$1:$J$2336,10,FALSE)</f>
        <v>DIABETES</v>
      </c>
      <c r="L751" t="str">
        <f>VLOOKUP(A751,'Hospitalisation Details'!$A$2:$M$2344,4,FALSE)</f>
        <v>24-12-1961</v>
      </c>
      <c r="M751">
        <f>VLOOKUP(A751,'Hospitalisation Details'!$A$2:$M$2344,10,FALSE)</f>
        <v>13635.64</v>
      </c>
      <c r="N751" t="str">
        <f>VLOOKUP(A751,'Hospitalisation Details'!$A$2:$M$2344,11,FALSE)</f>
        <v>tier - 3</v>
      </c>
      <c r="O751" t="str">
        <f>VLOOKUP(A751,'Hospitalisation Details'!$A$2:$M$2344,12,FALSE)</f>
        <v>tier - 3</v>
      </c>
      <c r="P751" t="str">
        <f>VLOOKUP(A751,'Hospitalisation Details'!$A$2:$M$2344,13,FALSE)</f>
        <v>R1024</v>
      </c>
      <c r="Q751" s="11">
        <f>VLOOKUP(A751,'Hospitalisation Details'!$A$2:$M$2344,8,FALSE)</f>
        <v>61</v>
      </c>
    </row>
    <row r="752" spans="1:17" ht="15.75" x14ac:dyDescent="0.25">
      <c r="A752" s="1" t="s">
        <v>1619</v>
      </c>
      <c r="B752" t="str">
        <f>VLOOKUP(A752,'Customer Names'!$A$1:$B$2336,2,FALSE)</f>
        <v>Horton</v>
      </c>
      <c r="C752" s="11">
        <f>VLOOKUP(A752,'Medical Examinations'!$A$1:$B$2336,2,FALSE)</f>
        <v>36.65</v>
      </c>
      <c r="D752" s="11">
        <f>VLOOKUP(A752,'Medical Examinations'!$A$1:$C$2336,3,FALSE)</f>
        <v>5.01</v>
      </c>
      <c r="E752" s="11" t="str">
        <f>VLOOKUP(A752,'Medical Examinations'!$A$1:$J$2336,4,FALSE)</f>
        <v>Yes</v>
      </c>
      <c r="F752" s="11" t="str">
        <f>VLOOKUP(A752,'Medical Examinations'!$A$1:$J$2336,5,FALSE)</f>
        <v>No</v>
      </c>
      <c r="G752" s="11" t="str">
        <f>VLOOKUP(A752,'Medical Examinations'!$A$1:$J$2336,6,FALSE)</f>
        <v>Yes</v>
      </c>
      <c r="H752" s="11">
        <f>VLOOKUP(A752,'Medical Examinations'!$A$1:$J$2336,7,FALSE)</f>
        <v>1</v>
      </c>
      <c r="I752" s="11" t="str">
        <f>VLOOKUP(A752,'Medical Examinations'!$A$1:$J$2336,8,FALSE)</f>
        <v>No</v>
      </c>
      <c r="J752" s="11" t="str">
        <f>VLOOKUP(A752,'Medical Examinations'!$A$1:$J$2336,9,FALSE)</f>
        <v>OBESITY</v>
      </c>
      <c r="K752" s="11" t="str">
        <f>VLOOKUP(A752,'Medical Examinations'!$A$1:$J$2336,10,FALSE)</f>
        <v>NORMAL</v>
      </c>
      <c r="L752" t="str">
        <f>VLOOKUP(A752,'Hospitalisation Details'!$A$2:$M$2344,4,FALSE)</f>
        <v>26-7-1969</v>
      </c>
      <c r="M752">
        <f>VLOOKUP(A752,'Hospitalisation Details'!$A$2:$M$2344,10,FALSE)</f>
        <v>13622.01</v>
      </c>
      <c r="N752" t="str">
        <f>VLOOKUP(A752,'Hospitalisation Details'!$A$2:$M$2344,11,FALSE)</f>
        <v>tier - 3</v>
      </c>
      <c r="O752" t="str">
        <f>VLOOKUP(A752,'Hospitalisation Details'!$A$2:$M$2344,12,FALSE)</f>
        <v>tier - 3</v>
      </c>
      <c r="P752" t="str">
        <f>VLOOKUP(A752,'Hospitalisation Details'!$A$2:$M$2344,13,FALSE)</f>
        <v>R1012</v>
      </c>
      <c r="Q752" s="11">
        <f>VLOOKUP(A752,'Hospitalisation Details'!$A$2:$M$2344,8,FALSE)</f>
        <v>53</v>
      </c>
    </row>
    <row r="753" spans="1:17" ht="15.75" x14ac:dyDescent="0.25">
      <c r="A753" s="1" t="s">
        <v>1618</v>
      </c>
      <c r="B753" t="str">
        <f>VLOOKUP(A753,'Customer Names'!$A$1:$B$2336,2,FALSE)</f>
        <v>Boller</v>
      </c>
      <c r="C753" s="11">
        <f>VLOOKUP(A753,'Medical Examinations'!$A$1:$B$2336,2,FALSE)</f>
        <v>22.04</v>
      </c>
      <c r="D753" s="11">
        <f>VLOOKUP(A753,'Medical Examinations'!$A$1:$C$2336,3,FALSE)</f>
        <v>10.9</v>
      </c>
      <c r="E753" s="11" t="str">
        <f>VLOOKUP(A753,'Medical Examinations'!$A$1:$J$2336,4,FALSE)</f>
        <v>Yes</v>
      </c>
      <c r="F753" s="11" t="str">
        <f>VLOOKUP(A753,'Medical Examinations'!$A$1:$J$2336,5,FALSE)</f>
        <v>No</v>
      </c>
      <c r="G753" s="11" t="str">
        <f>VLOOKUP(A753,'Medical Examinations'!$A$1:$J$2336,6,FALSE)</f>
        <v>No</v>
      </c>
      <c r="H753" s="11">
        <f>VLOOKUP(A753,'Medical Examinations'!$A$1:$J$2336,7,FALSE)</f>
        <v>2</v>
      </c>
      <c r="I753" s="11" t="str">
        <f>VLOOKUP(A753,'Medical Examinations'!$A$1:$J$2336,8,FALSE)</f>
        <v>No</v>
      </c>
      <c r="J753" s="11" t="str">
        <f>VLOOKUP(A753,'Medical Examinations'!$A$1:$J$2336,9,FALSE)</f>
        <v>NORMALWEIGHT</v>
      </c>
      <c r="K753" s="11" t="str">
        <f>VLOOKUP(A753,'Medical Examinations'!$A$1:$J$2336,10,FALSE)</f>
        <v>DIABETES</v>
      </c>
      <c r="L753" t="str">
        <f>VLOOKUP(A753,'Hospitalisation Details'!$A$2:$M$2344,4,FALSE)</f>
        <v>18-11-1961</v>
      </c>
      <c r="M753">
        <f>VLOOKUP(A753,'Hospitalisation Details'!$A$2:$M$2344,10,FALSE)</f>
        <v>13616.36</v>
      </c>
      <c r="N753" t="str">
        <f>VLOOKUP(A753,'Hospitalisation Details'!$A$2:$M$2344,11,FALSE)</f>
        <v>tier - 3</v>
      </c>
      <c r="O753" t="str">
        <f>VLOOKUP(A753,'Hospitalisation Details'!$A$2:$M$2344,12,FALSE)</f>
        <v>tier - 3</v>
      </c>
      <c r="P753" t="str">
        <f>VLOOKUP(A753,'Hospitalisation Details'!$A$2:$M$2344,13,FALSE)</f>
        <v>R1024</v>
      </c>
      <c r="Q753" s="11">
        <f>VLOOKUP(A753,'Hospitalisation Details'!$A$2:$M$2344,8,FALSE)</f>
        <v>61</v>
      </c>
    </row>
    <row r="754" spans="1:17" ht="15.75" x14ac:dyDescent="0.25">
      <c r="A754" s="1" t="s">
        <v>1617</v>
      </c>
      <c r="B754" t="str">
        <f>VLOOKUP(A754,'Customer Names'!$A$1:$B$2336,2,FALSE)</f>
        <v>Olaru</v>
      </c>
      <c r="C754" s="11">
        <f>VLOOKUP(A754,'Medical Examinations'!$A$1:$B$2336,2,FALSE)</f>
        <v>31.824999999999999</v>
      </c>
      <c r="D754" s="11">
        <f>VLOOKUP(A754,'Medical Examinations'!$A$1:$C$2336,3,FALSE)</f>
        <v>5.52</v>
      </c>
      <c r="E754" s="11" t="str">
        <f>VLOOKUP(A754,'Medical Examinations'!$A$1:$J$2336,4,FALSE)</f>
        <v>Yes</v>
      </c>
      <c r="F754" s="11" t="str">
        <f>VLOOKUP(A754,'Medical Examinations'!$A$1:$J$2336,5,FALSE)</f>
        <v>No</v>
      </c>
      <c r="G754" s="11" t="str">
        <f>VLOOKUP(A754,'Medical Examinations'!$A$1:$J$2336,6,FALSE)</f>
        <v>No</v>
      </c>
      <c r="H754" s="11">
        <f>VLOOKUP(A754,'Medical Examinations'!$A$1:$J$2336,7,FALSE)</f>
        <v>1</v>
      </c>
      <c r="I754" s="11" t="str">
        <f>VLOOKUP(A754,'Medical Examinations'!$A$1:$J$2336,8,FALSE)</f>
        <v>No</v>
      </c>
      <c r="J754" s="11" t="str">
        <f>VLOOKUP(A754,'Medical Examinations'!$A$1:$J$2336,9,FALSE)</f>
        <v>OBESITY</v>
      </c>
      <c r="K754" s="11" t="str">
        <f>VLOOKUP(A754,'Medical Examinations'!$A$1:$J$2336,10,FALSE)</f>
        <v>NORMAL</v>
      </c>
      <c r="L754" t="str">
        <f>VLOOKUP(A754,'Hospitalisation Details'!$A$2:$M$2344,4,FALSE)</f>
        <v>10-9-1964</v>
      </c>
      <c r="M754">
        <f>VLOOKUP(A754,'Hospitalisation Details'!$A$2:$M$2344,10,FALSE)</f>
        <v>13607.37</v>
      </c>
      <c r="N754" t="str">
        <f>VLOOKUP(A754,'Hospitalisation Details'!$A$2:$M$2344,11,FALSE)</f>
        <v>tier - 3</v>
      </c>
      <c r="O754" t="str">
        <f>VLOOKUP(A754,'Hospitalisation Details'!$A$2:$M$2344,12,FALSE)</f>
        <v>tier - 1</v>
      </c>
      <c r="P754" t="str">
        <f>VLOOKUP(A754,'Hospitalisation Details'!$A$2:$M$2344,13,FALSE)</f>
        <v>R1024</v>
      </c>
      <c r="Q754" s="11">
        <f>VLOOKUP(A754,'Hospitalisation Details'!$A$2:$M$2344,8,FALSE)</f>
        <v>58</v>
      </c>
    </row>
    <row r="755" spans="1:17" ht="15.75" x14ac:dyDescent="0.25">
      <c r="A755" s="1" t="s">
        <v>1616</v>
      </c>
      <c r="B755" t="str">
        <f>VLOOKUP(A755,'Customer Names'!$A$1:$B$2336,2,FALSE)</f>
        <v>Prescott</v>
      </c>
      <c r="C755" s="11">
        <f>VLOOKUP(A755,'Medical Examinations'!$A$1:$B$2336,2,FALSE)</f>
        <v>53.58</v>
      </c>
      <c r="D755" s="11">
        <f>VLOOKUP(A755,'Medical Examinations'!$A$1:$C$2336,3,FALSE)</f>
        <v>4.55</v>
      </c>
      <c r="E755" s="11" t="str">
        <f>VLOOKUP(A755,'Medical Examinations'!$A$1:$J$2336,4,FALSE)</f>
        <v>No</v>
      </c>
      <c r="F755" s="11" t="str">
        <f>VLOOKUP(A755,'Medical Examinations'!$A$1:$J$2336,5,FALSE)</f>
        <v>No</v>
      </c>
      <c r="G755" s="11" t="str">
        <f>VLOOKUP(A755,'Medical Examinations'!$A$1:$J$2336,6,FALSE)</f>
        <v>No</v>
      </c>
      <c r="H755" s="11">
        <f>VLOOKUP(A755,'Medical Examinations'!$A$1:$J$2336,7,FALSE)</f>
        <v>1</v>
      </c>
      <c r="I755" s="11" t="str">
        <f>VLOOKUP(A755,'Medical Examinations'!$A$1:$J$2336,8,FALSE)</f>
        <v>No</v>
      </c>
      <c r="J755" s="11" t="str">
        <f>VLOOKUP(A755,'Medical Examinations'!$A$1:$J$2336,9,FALSE)</f>
        <v>OBESITY</v>
      </c>
      <c r="K755" s="11" t="str">
        <f>VLOOKUP(A755,'Medical Examinations'!$A$1:$J$2336,10,FALSE)</f>
        <v>NORMAL</v>
      </c>
      <c r="L755" t="str">
        <f>VLOOKUP(A755,'Hospitalisation Details'!$A$2:$M$2344,4,FALSE)</f>
        <v>14-8-1992</v>
      </c>
      <c r="M755">
        <f>VLOOKUP(A755,'Hospitalisation Details'!$A$2:$M$2344,10,FALSE)</f>
        <v>13588.17</v>
      </c>
      <c r="N755" t="str">
        <f>VLOOKUP(A755,'Hospitalisation Details'!$A$2:$M$2344,11,FALSE)</f>
        <v>tier - 3</v>
      </c>
      <c r="O755" t="str">
        <f>VLOOKUP(A755,'Hospitalisation Details'!$A$2:$M$2344,12,FALSE)</f>
        <v>tier - 1</v>
      </c>
      <c r="P755" t="str">
        <f>VLOOKUP(A755,'Hospitalisation Details'!$A$2:$M$2344,13,FALSE)</f>
        <v>R1012</v>
      </c>
      <c r="Q755" s="11">
        <f>VLOOKUP(A755,'Hospitalisation Details'!$A$2:$M$2344,8,FALSE)</f>
        <v>30</v>
      </c>
    </row>
    <row r="756" spans="1:17" ht="15.75" x14ac:dyDescent="0.25">
      <c r="A756" s="1" t="s">
        <v>1615</v>
      </c>
      <c r="B756" t="str">
        <f>VLOOKUP(A756,'Customer Names'!$A$1:$B$2336,2,FALSE)</f>
        <v>Hines</v>
      </c>
      <c r="C756" s="11">
        <f>VLOOKUP(A756,'Medical Examinations'!$A$1:$B$2336,2,FALSE)</f>
        <v>34.299999999999997</v>
      </c>
      <c r="D756" s="11">
        <f>VLOOKUP(A756,'Medical Examinations'!$A$1:$C$2336,3,FALSE)</f>
        <v>11.76</v>
      </c>
      <c r="E756" s="11" t="str">
        <f>VLOOKUP(A756,'Medical Examinations'!$A$1:$J$2336,4,FALSE)</f>
        <v>No</v>
      </c>
      <c r="F756" s="11" t="str">
        <f>VLOOKUP(A756,'Medical Examinations'!$A$1:$J$2336,5,FALSE)</f>
        <v>No</v>
      </c>
      <c r="G756" s="11" t="str">
        <f>VLOOKUP(A756,'Medical Examinations'!$A$1:$J$2336,6,FALSE)</f>
        <v>No</v>
      </c>
      <c r="H756" s="11">
        <f>VLOOKUP(A756,'Medical Examinations'!$A$1:$J$2336,7,FALSE)</f>
        <v>0</v>
      </c>
      <c r="I756" s="11" t="str">
        <f>VLOOKUP(A756,'Medical Examinations'!$A$1:$J$2336,8,FALSE)</f>
        <v>No</v>
      </c>
      <c r="J756" s="11" t="str">
        <f>VLOOKUP(A756,'Medical Examinations'!$A$1:$J$2336,9,FALSE)</f>
        <v>OBESITY</v>
      </c>
      <c r="K756" s="11" t="str">
        <f>VLOOKUP(A756,'Medical Examinations'!$A$1:$J$2336,10,FALSE)</f>
        <v>DIABETES</v>
      </c>
      <c r="L756" t="str">
        <f>VLOOKUP(A756,'Hospitalisation Details'!$A$2:$M$2344,4,FALSE)</f>
        <v>15-7-1968</v>
      </c>
      <c r="M756">
        <f>VLOOKUP(A756,'Hospitalisation Details'!$A$2:$M$2344,10,FALSE)</f>
        <v>13566.04</v>
      </c>
      <c r="N756" t="str">
        <f>VLOOKUP(A756,'Hospitalisation Details'!$A$2:$M$2344,11,FALSE)</f>
        <v>tier - 3</v>
      </c>
      <c r="O756" t="str">
        <f>VLOOKUP(A756,'Hospitalisation Details'!$A$2:$M$2344,12,FALSE)</f>
        <v>tier - 3</v>
      </c>
      <c r="P756" t="str">
        <f>VLOOKUP(A756,'Hospitalisation Details'!$A$2:$M$2344,13,FALSE)</f>
        <v>R1026</v>
      </c>
      <c r="Q756" s="11">
        <f>VLOOKUP(A756,'Hospitalisation Details'!$A$2:$M$2344,8,FALSE)</f>
        <v>54</v>
      </c>
    </row>
    <row r="757" spans="1:17" ht="15.75" x14ac:dyDescent="0.25">
      <c r="A757" s="1" t="s">
        <v>1614</v>
      </c>
      <c r="B757" t="str">
        <f>VLOOKUP(A757,'Customer Names'!$A$1:$B$2336,2,FALSE)</f>
        <v>Blanton</v>
      </c>
      <c r="C757" s="11">
        <f>VLOOKUP(A757,'Medical Examinations'!$A$1:$B$2336,2,FALSE)</f>
        <v>32.11</v>
      </c>
      <c r="D757" s="11">
        <f>VLOOKUP(A757,'Medical Examinations'!$A$1:$C$2336,3,FALSE)</f>
        <v>7.06</v>
      </c>
      <c r="E757" s="11" t="str">
        <f>VLOOKUP(A757,'Medical Examinations'!$A$1:$J$2336,4,FALSE)</f>
        <v>No</v>
      </c>
      <c r="F757" s="11" t="str">
        <f>VLOOKUP(A757,'Medical Examinations'!$A$1:$J$2336,5,FALSE)</f>
        <v>No</v>
      </c>
      <c r="G757" s="11" t="str">
        <f>VLOOKUP(A757,'Medical Examinations'!$A$1:$J$2336,6,FALSE)</f>
        <v>No</v>
      </c>
      <c r="H757" s="11">
        <f>VLOOKUP(A757,'Medical Examinations'!$A$1:$J$2336,7,FALSE)</f>
        <v>0</v>
      </c>
      <c r="I757" s="11" t="str">
        <f>VLOOKUP(A757,'Medical Examinations'!$A$1:$J$2336,8,FALSE)</f>
        <v>No</v>
      </c>
      <c r="J757" s="11" t="str">
        <f>VLOOKUP(A757,'Medical Examinations'!$A$1:$J$2336,9,FALSE)</f>
        <v>OBESITY</v>
      </c>
      <c r="K757" s="11" t="str">
        <f>VLOOKUP(A757,'Medical Examinations'!$A$1:$J$2336,10,FALSE)</f>
        <v>DIABETES</v>
      </c>
      <c r="L757" t="str">
        <f>VLOOKUP(A757,'Hospitalisation Details'!$A$2:$M$2344,4,FALSE)</f>
        <v>11-7-1960</v>
      </c>
      <c r="M757">
        <f>VLOOKUP(A757,'Hospitalisation Details'!$A$2:$M$2344,10,FALSE)</f>
        <v>13555</v>
      </c>
      <c r="N757" t="str">
        <f>VLOOKUP(A757,'Hospitalisation Details'!$A$2:$M$2344,11,FALSE)</f>
        <v>tier - 3</v>
      </c>
      <c r="O757" t="str">
        <f>VLOOKUP(A757,'Hospitalisation Details'!$A$2:$M$2344,12,FALSE)</f>
        <v>tier - 3</v>
      </c>
      <c r="P757" t="str">
        <f>VLOOKUP(A757,'Hospitalisation Details'!$A$2:$M$2344,13,FALSE)</f>
        <v>R1017</v>
      </c>
      <c r="Q757" s="11">
        <f>VLOOKUP(A757,'Hospitalisation Details'!$A$2:$M$2344,8,FALSE)</f>
        <v>62</v>
      </c>
    </row>
    <row r="758" spans="1:17" ht="15.75" x14ac:dyDescent="0.25">
      <c r="A758" s="1" t="s">
        <v>1613</v>
      </c>
      <c r="B758" t="str">
        <f>VLOOKUP(A758,'Customer Names'!$A$1:$B$2336,2,FALSE)</f>
        <v>Bustamante</v>
      </c>
      <c r="C758" s="11">
        <f>VLOOKUP(A758,'Medical Examinations'!$A$1:$B$2336,2,FALSE)</f>
        <v>31.78</v>
      </c>
      <c r="D758" s="11">
        <f>VLOOKUP(A758,'Medical Examinations'!$A$1:$C$2336,3,FALSE)</f>
        <v>11.35</v>
      </c>
      <c r="E758" s="11" t="str">
        <f>VLOOKUP(A758,'Medical Examinations'!$A$1:$J$2336,4,FALSE)</f>
        <v>Yes</v>
      </c>
      <c r="F758" s="11" t="str">
        <f>VLOOKUP(A758,'Medical Examinations'!$A$1:$J$2336,5,FALSE)</f>
        <v>No</v>
      </c>
      <c r="G758" s="11" t="str">
        <f>VLOOKUP(A758,'Medical Examinations'!$A$1:$J$2336,6,FALSE)</f>
        <v>Yes</v>
      </c>
      <c r="H758" s="11">
        <f>VLOOKUP(A758,'Medical Examinations'!$A$1:$J$2336,7,FALSE)</f>
        <v>1</v>
      </c>
      <c r="I758" s="11" t="str">
        <f>VLOOKUP(A758,'Medical Examinations'!$A$1:$J$2336,8,FALSE)</f>
        <v>No</v>
      </c>
      <c r="J758" s="11" t="str">
        <f>VLOOKUP(A758,'Medical Examinations'!$A$1:$J$2336,9,FALSE)</f>
        <v>OBESITY</v>
      </c>
      <c r="K758" s="11" t="str">
        <f>VLOOKUP(A758,'Medical Examinations'!$A$1:$J$2336,10,FALSE)</f>
        <v>DIABETES</v>
      </c>
      <c r="L758" t="str">
        <f>VLOOKUP(A758,'Hospitalisation Details'!$A$2:$M$2344,4,FALSE)</f>
        <v>14-10-1963</v>
      </c>
      <c r="M758">
        <f>VLOOKUP(A758,'Hospitalisation Details'!$A$2:$M$2344,10,FALSE)</f>
        <v>13511.28</v>
      </c>
      <c r="N758" t="str">
        <f>VLOOKUP(A758,'Hospitalisation Details'!$A$2:$M$2344,11,FALSE)</f>
        <v>tier - 3</v>
      </c>
      <c r="O758" t="str">
        <f>VLOOKUP(A758,'Hospitalisation Details'!$A$2:$M$2344,12,FALSE)</f>
        <v>tier - 1</v>
      </c>
      <c r="P758" t="str">
        <f>VLOOKUP(A758,'Hospitalisation Details'!$A$2:$M$2344,13,FALSE)</f>
        <v>R1012</v>
      </c>
      <c r="Q758" s="11">
        <f>VLOOKUP(A758,'Hospitalisation Details'!$A$2:$M$2344,8,FALSE)</f>
        <v>59</v>
      </c>
    </row>
    <row r="759" spans="1:17" ht="15.75" x14ac:dyDescent="0.25">
      <c r="A759" s="1" t="s">
        <v>1612</v>
      </c>
      <c r="B759" t="str">
        <f>VLOOKUP(A759,'Customer Names'!$A$1:$B$2336,2,FALSE)</f>
        <v>McCann</v>
      </c>
      <c r="C759" s="11">
        <f>VLOOKUP(A759,'Medical Examinations'!$A$1:$B$2336,2,FALSE)</f>
        <v>46.89</v>
      </c>
      <c r="D759" s="11">
        <f>VLOOKUP(A759,'Medical Examinations'!$A$1:$C$2336,3,FALSE)</f>
        <v>5.52</v>
      </c>
      <c r="E759" s="11" t="str">
        <f>VLOOKUP(A759,'Medical Examinations'!$A$1:$J$2336,4,FALSE)</f>
        <v>No</v>
      </c>
      <c r="F759" s="11" t="str">
        <f>VLOOKUP(A759,'Medical Examinations'!$A$1:$J$2336,5,FALSE)</f>
        <v>No</v>
      </c>
      <c r="G759" s="11" t="str">
        <f>VLOOKUP(A759,'Medical Examinations'!$A$1:$J$2336,6,FALSE)</f>
        <v>No</v>
      </c>
      <c r="H759" s="11">
        <f>VLOOKUP(A759,'Medical Examinations'!$A$1:$J$2336,7,FALSE)</f>
        <v>0</v>
      </c>
      <c r="I759" s="11" t="str">
        <f>VLOOKUP(A759,'Medical Examinations'!$A$1:$J$2336,8,FALSE)</f>
        <v>No</v>
      </c>
      <c r="J759" s="11" t="str">
        <f>VLOOKUP(A759,'Medical Examinations'!$A$1:$J$2336,9,FALSE)</f>
        <v>OBESITY</v>
      </c>
      <c r="K759" s="11" t="str">
        <f>VLOOKUP(A759,'Medical Examinations'!$A$1:$J$2336,10,FALSE)</f>
        <v>NORMAL</v>
      </c>
      <c r="L759" t="str">
        <f>VLOOKUP(A759,'Hospitalisation Details'!$A$2:$M$2344,4,FALSE)</f>
        <v>30-8-1990</v>
      </c>
      <c r="M759">
        <f>VLOOKUP(A759,'Hospitalisation Details'!$A$2:$M$2344,10,FALSE)</f>
        <v>13480.83</v>
      </c>
      <c r="N759" t="str">
        <f>VLOOKUP(A759,'Hospitalisation Details'!$A$2:$M$2344,11,FALSE)</f>
        <v>tier - 3</v>
      </c>
      <c r="O759" t="str">
        <f>VLOOKUP(A759,'Hospitalisation Details'!$A$2:$M$2344,12,FALSE)</f>
        <v>tier - 2</v>
      </c>
      <c r="P759" t="str">
        <f>VLOOKUP(A759,'Hospitalisation Details'!$A$2:$M$2344,13,FALSE)</f>
        <v>R1023</v>
      </c>
      <c r="Q759" s="11">
        <f>VLOOKUP(A759,'Hospitalisation Details'!$A$2:$M$2344,8,FALSE)</f>
        <v>32</v>
      </c>
    </row>
    <row r="760" spans="1:17" ht="15.75" x14ac:dyDescent="0.25">
      <c r="A760" s="1" t="s">
        <v>1611</v>
      </c>
      <c r="B760" t="str">
        <f>VLOOKUP(A760,'Customer Names'!$A$1:$B$2336,2,FALSE)</f>
        <v>Schmole</v>
      </c>
      <c r="C760" s="11">
        <f>VLOOKUP(A760,'Medical Examinations'!$A$1:$B$2336,2,FALSE)</f>
        <v>39.35</v>
      </c>
      <c r="D760" s="11">
        <f>VLOOKUP(A760,'Medical Examinations'!$A$1:$C$2336,3,FALSE)</f>
        <v>7.86</v>
      </c>
      <c r="E760" s="11" t="str">
        <f>VLOOKUP(A760,'Medical Examinations'!$A$1:$J$2336,4,FALSE)</f>
        <v>Yes</v>
      </c>
      <c r="F760" s="11" t="str">
        <f>VLOOKUP(A760,'Medical Examinations'!$A$1:$J$2336,5,FALSE)</f>
        <v>No</v>
      </c>
      <c r="G760" s="11" t="str">
        <f>VLOOKUP(A760,'Medical Examinations'!$A$1:$J$2336,6,FALSE)</f>
        <v>No</v>
      </c>
      <c r="H760" s="11">
        <f>VLOOKUP(A760,'Medical Examinations'!$A$1:$J$2336,7,FALSE)</f>
        <v>1</v>
      </c>
      <c r="I760" s="11" t="str">
        <f>VLOOKUP(A760,'Medical Examinations'!$A$1:$J$2336,8,FALSE)</f>
        <v>No</v>
      </c>
      <c r="J760" s="11" t="str">
        <f>VLOOKUP(A760,'Medical Examinations'!$A$1:$J$2336,9,FALSE)</f>
        <v>OBESITY</v>
      </c>
      <c r="K760" s="11" t="str">
        <f>VLOOKUP(A760,'Medical Examinations'!$A$1:$J$2336,10,FALSE)</f>
        <v>DIABETES</v>
      </c>
      <c r="L760" t="str">
        <f>VLOOKUP(A760,'Hospitalisation Details'!$A$2:$M$2344,4,FALSE)</f>
        <v>7-8-1975</v>
      </c>
      <c r="M760">
        <f>VLOOKUP(A760,'Hospitalisation Details'!$A$2:$M$2344,10,FALSE)</f>
        <v>13472.19</v>
      </c>
      <c r="N760" t="str">
        <f>VLOOKUP(A760,'Hospitalisation Details'!$A$2:$M$2344,11,FALSE)</f>
        <v>tier - 3</v>
      </c>
      <c r="O760" t="str">
        <f>VLOOKUP(A760,'Hospitalisation Details'!$A$2:$M$2344,12,FALSE)</f>
        <v>tier - 2</v>
      </c>
      <c r="P760" t="str">
        <f>VLOOKUP(A760,'Hospitalisation Details'!$A$2:$M$2344,13,FALSE)</f>
        <v>R1012</v>
      </c>
      <c r="Q760" s="11">
        <f>VLOOKUP(A760,'Hospitalisation Details'!$A$2:$M$2344,8,FALSE)</f>
        <v>47</v>
      </c>
    </row>
    <row r="761" spans="1:17" ht="15.75" x14ac:dyDescent="0.25">
      <c r="A761" s="1" t="s">
        <v>1610</v>
      </c>
      <c r="B761" t="str">
        <f>VLOOKUP(A761,'Customer Names'!$A$1:$B$2336,2,FALSE)</f>
        <v>Barber</v>
      </c>
      <c r="C761" s="11">
        <f>VLOOKUP(A761,'Medical Examinations'!$A$1:$B$2336,2,FALSE)</f>
        <v>39.200000000000003</v>
      </c>
      <c r="D761" s="11">
        <f>VLOOKUP(A761,'Medical Examinations'!$A$1:$C$2336,3,FALSE)</f>
        <v>11.38</v>
      </c>
      <c r="E761" s="11" t="str">
        <f>VLOOKUP(A761,'Medical Examinations'!$A$1:$J$2336,4,FALSE)</f>
        <v>No</v>
      </c>
      <c r="F761" s="11" t="str">
        <f>VLOOKUP(A761,'Medical Examinations'!$A$1:$J$2336,5,FALSE)</f>
        <v>No</v>
      </c>
      <c r="G761" s="11" t="str">
        <f>VLOOKUP(A761,'Medical Examinations'!$A$1:$J$2336,6,FALSE)</f>
        <v>No</v>
      </c>
      <c r="H761" s="11">
        <f>VLOOKUP(A761,'Medical Examinations'!$A$1:$J$2336,7,FALSE)</f>
        <v>0</v>
      </c>
      <c r="I761" s="11" t="str">
        <f>VLOOKUP(A761,'Medical Examinations'!$A$1:$J$2336,8,FALSE)</f>
        <v>No</v>
      </c>
      <c r="J761" s="11" t="str">
        <f>VLOOKUP(A761,'Medical Examinations'!$A$1:$J$2336,9,FALSE)</f>
        <v>OBESITY</v>
      </c>
      <c r="K761" s="11" t="str">
        <f>VLOOKUP(A761,'Medical Examinations'!$A$1:$J$2336,10,FALSE)</f>
        <v>DIABETES</v>
      </c>
      <c r="L761" t="str">
        <f>VLOOKUP(A761,'Hospitalisation Details'!$A$2:$M$2344,4,FALSE)</f>
        <v>24-7-1960</v>
      </c>
      <c r="M761">
        <f>VLOOKUP(A761,'Hospitalisation Details'!$A$2:$M$2344,10,FALSE)</f>
        <v>13470.86</v>
      </c>
      <c r="N761" t="str">
        <f>VLOOKUP(A761,'Hospitalisation Details'!$A$2:$M$2344,11,FALSE)</f>
        <v>tier - 3</v>
      </c>
      <c r="O761" t="str">
        <f>VLOOKUP(A761,'Hospitalisation Details'!$A$2:$M$2344,12,FALSE)</f>
        <v>tier - 3</v>
      </c>
      <c r="P761" t="str">
        <f>VLOOKUP(A761,'Hospitalisation Details'!$A$2:$M$2344,13,FALSE)</f>
        <v>R1011</v>
      </c>
      <c r="Q761" s="11">
        <f>VLOOKUP(A761,'Hospitalisation Details'!$A$2:$M$2344,8,FALSE)</f>
        <v>62</v>
      </c>
    </row>
    <row r="762" spans="1:17" ht="15.75" x14ac:dyDescent="0.25">
      <c r="A762" s="1" t="s">
        <v>1609</v>
      </c>
      <c r="B762" t="str">
        <f>VLOOKUP(A762,'Customer Names'!$A$1:$B$2336,2,FALSE)</f>
        <v>Reichmann</v>
      </c>
      <c r="C762" s="11">
        <f>VLOOKUP(A762,'Medical Examinations'!$A$1:$B$2336,2,FALSE)</f>
        <v>39.159999999999997</v>
      </c>
      <c r="D762" s="11">
        <f>VLOOKUP(A762,'Medical Examinations'!$A$1:$C$2336,3,FALSE)</f>
        <v>10.48</v>
      </c>
      <c r="E762" s="11" t="str">
        <f>VLOOKUP(A762,'Medical Examinations'!$A$1:$J$2336,4,FALSE)</f>
        <v>No</v>
      </c>
      <c r="F762" s="11" t="str">
        <f>VLOOKUP(A762,'Medical Examinations'!$A$1:$J$2336,5,FALSE)</f>
        <v>No</v>
      </c>
      <c r="G762" s="11" t="str">
        <f>VLOOKUP(A762,'Medical Examinations'!$A$1:$J$2336,6,FALSE)</f>
        <v>No</v>
      </c>
      <c r="H762" s="11">
        <f>VLOOKUP(A762,'Medical Examinations'!$A$1:$J$2336,7,FALSE)</f>
        <v>0</v>
      </c>
      <c r="I762" s="11" t="str">
        <f>VLOOKUP(A762,'Medical Examinations'!$A$1:$J$2336,8,FALSE)</f>
        <v>No</v>
      </c>
      <c r="J762" s="11" t="str">
        <f>VLOOKUP(A762,'Medical Examinations'!$A$1:$J$2336,9,FALSE)</f>
        <v>OBESITY</v>
      </c>
      <c r="K762" s="11" t="str">
        <f>VLOOKUP(A762,'Medical Examinations'!$A$1:$J$2336,10,FALSE)</f>
        <v>DIABETES</v>
      </c>
      <c r="L762" t="str">
        <f>VLOOKUP(A762,'Hospitalisation Details'!$A$2:$M$2344,4,FALSE)</f>
        <v>28-7-1960</v>
      </c>
      <c r="M762">
        <f>VLOOKUP(A762,'Hospitalisation Details'!$A$2:$M$2344,10,FALSE)</f>
        <v>13470.8</v>
      </c>
      <c r="N762" t="str">
        <f>VLOOKUP(A762,'Hospitalisation Details'!$A$2:$M$2344,11,FALSE)</f>
        <v>tier - 3</v>
      </c>
      <c r="O762" t="str">
        <f>VLOOKUP(A762,'Hospitalisation Details'!$A$2:$M$2344,12,FALSE)</f>
        <v>tier - 2</v>
      </c>
      <c r="P762" t="str">
        <f>VLOOKUP(A762,'Hospitalisation Details'!$A$2:$M$2344,13,FALSE)</f>
        <v>R1013</v>
      </c>
      <c r="Q762" s="11">
        <f>VLOOKUP(A762,'Hospitalisation Details'!$A$2:$M$2344,8,FALSE)</f>
        <v>62</v>
      </c>
    </row>
    <row r="763" spans="1:17" ht="15.75" x14ac:dyDescent="0.25">
      <c r="A763" s="1" t="s">
        <v>1608</v>
      </c>
      <c r="B763" t="str">
        <f>VLOOKUP(A763,'Customer Names'!$A$1:$B$2336,2,FALSE)</f>
        <v>Cavatorta</v>
      </c>
      <c r="C763" s="11">
        <f>VLOOKUP(A763,'Medical Examinations'!$A$1:$B$2336,2,FALSE)</f>
        <v>44.1</v>
      </c>
      <c r="D763" s="11">
        <f>VLOOKUP(A763,'Medical Examinations'!$A$1:$C$2336,3,FALSE)</f>
        <v>5.04</v>
      </c>
      <c r="E763" s="11" t="str">
        <f>VLOOKUP(A763,'Medical Examinations'!$A$1:$J$2336,4,FALSE)</f>
        <v>Yes</v>
      </c>
      <c r="F763" s="11" t="str">
        <f>VLOOKUP(A763,'Medical Examinations'!$A$1:$J$2336,5,FALSE)</f>
        <v>No</v>
      </c>
      <c r="G763" s="11" t="str">
        <f>VLOOKUP(A763,'Medical Examinations'!$A$1:$J$2336,6,FALSE)</f>
        <v>No</v>
      </c>
      <c r="H763" s="11">
        <f>VLOOKUP(A763,'Medical Examinations'!$A$1:$J$2336,7,FALSE)</f>
        <v>0</v>
      </c>
      <c r="I763" s="11" t="str">
        <f>VLOOKUP(A763,'Medical Examinations'!$A$1:$J$2336,8,FALSE)</f>
        <v>No</v>
      </c>
      <c r="J763" s="11" t="str">
        <f>VLOOKUP(A763,'Medical Examinations'!$A$1:$J$2336,9,FALSE)</f>
        <v>OBESITY</v>
      </c>
      <c r="K763" s="11" t="str">
        <f>VLOOKUP(A763,'Medical Examinations'!$A$1:$J$2336,10,FALSE)</f>
        <v>NORMAL</v>
      </c>
      <c r="L763" t="str">
        <f>VLOOKUP(A763,'Hospitalisation Details'!$A$2:$M$2344,4,FALSE)</f>
        <v>19-8-1985</v>
      </c>
      <c r="M763">
        <f>VLOOKUP(A763,'Hospitalisation Details'!$A$2:$M$2344,10,FALSE)</f>
        <v>13465.8</v>
      </c>
      <c r="N763" t="str">
        <f>VLOOKUP(A763,'Hospitalisation Details'!$A$2:$M$2344,11,FALSE)</f>
        <v>tier - 3</v>
      </c>
      <c r="O763" t="str">
        <f>VLOOKUP(A763,'Hospitalisation Details'!$A$2:$M$2344,12,FALSE)</f>
        <v>tier - 1</v>
      </c>
      <c r="P763" t="str">
        <f>VLOOKUP(A763,'Hospitalisation Details'!$A$2:$M$2344,13,FALSE)</f>
        <v>R1012</v>
      </c>
      <c r="Q763" s="11">
        <f>VLOOKUP(A763,'Hospitalisation Details'!$A$2:$M$2344,8,FALSE)</f>
        <v>37</v>
      </c>
    </row>
    <row r="764" spans="1:17" ht="15.75" x14ac:dyDescent="0.25">
      <c r="A764" s="1" t="s">
        <v>1607</v>
      </c>
      <c r="B764" t="str">
        <f>VLOOKUP(A764,'Customer Names'!$A$1:$B$2336,2,FALSE)</f>
        <v>Yaeger</v>
      </c>
      <c r="C764" s="11">
        <f>VLOOKUP(A764,'Medical Examinations'!$A$1:$B$2336,2,FALSE)</f>
        <v>33.200000000000003</v>
      </c>
      <c r="D764" s="11">
        <f>VLOOKUP(A764,'Medical Examinations'!$A$1:$C$2336,3,FALSE)</f>
        <v>9.06</v>
      </c>
      <c r="E764" s="11" t="str">
        <f>VLOOKUP(A764,'Medical Examinations'!$A$1:$J$2336,4,FALSE)</f>
        <v>No</v>
      </c>
      <c r="F764" s="11" t="str">
        <f>VLOOKUP(A764,'Medical Examinations'!$A$1:$J$2336,5,FALSE)</f>
        <v>No</v>
      </c>
      <c r="G764" s="11" t="str">
        <f>VLOOKUP(A764,'Medical Examinations'!$A$1:$J$2336,6,FALSE)</f>
        <v>No</v>
      </c>
      <c r="H764" s="11">
        <f>VLOOKUP(A764,'Medical Examinations'!$A$1:$J$2336,7,FALSE)</f>
        <v>0</v>
      </c>
      <c r="I764" s="11" t="str">
        <f>VLOOKUP(A764,'Medical Examinations'!$A$1:$J$2336,8,FALSE)</f>
        <v>No</v>
      </c>
      <c r="J764" s="11" t="str">
        <f>VLOOKUP(A764,'Medical Examinations'!$A$1:$J$2336,9,FALSE)</f>
        <v>OBESITY</v>
      </c>
      <c r="K764" s="11" t="str">
        <f>VLOOKUP(A764,'Medical Examinations'!$A$1:$J$2336,10,FALSE)</f>
        <v>DIABETES</v>
      </c>
      <c r="L764" t="str">
        <f>VLOOKUP(A764,'Hospitalisation Details'!$A$2:$M$2344,4,FALSE)</f>
        <v>16-12-1960</v>
      </c>
      <c r="M764">
        <f>VLOOKUP(A764,'Hospitalisation Details'!$A$2:$M$2344,10,FALSE)</f>
        <v>13462.52</v>
      </c>
      <c r="N764" t="str">
        <f>VLOOKUP(A764,'Hospitalisation Details'!$A$2:$M$2344,11,FALSE)</f>
        <v>tier - 3</v>
      </c>
      <c r="O764" t="str">
        <f>VLOOKUP(A764,'Hospitalisation Details'!$A$2:$M$2344,12,FALSE)</f>
        <v>tier - 2</v>
      </c>
      <c r="P764" t="str">
        <f>VLOOKUP(A764,'Hospitalisation Details'!$A$2:$M$2344,13,FALSE)</f>
        <v>R1011</v>
      </c>
      <c r="Q764" s="11">
        <f>VLOOKUP(A764,'Hospitalisation Details'!$A$2:$M$2344,8,FALSE)</f>
        <v>62</v>
      </c>
    </row>
    <row r="765" spans="1:17" ht="15.75" x14ac:dyDescent="0.25">
      <c r="A765" s="1" t="s">
        <v>1606</v>
      </c>
      <c r="B765" t="str">
        <f>VLOOKUP(A765,'Customer Names'!$A$1:$B$2336,2,FALSE)</f>
        <v>Hughes</v>
      </c>
      <c r="C765" s="11">
        <f>VLOOKUP(A765,'Medical Examinations'!$A$1:$B$2336,2,FALSE)</f>
        <v>29.92</v>
      </c>
      <c r="D765" s="11">
        <f>VLOOKUP(A765,'Medical Examinations'!$A$1:$C$2336,3,FALSE)</f>
        <v>11.07</v>
      </c>
      <c r="E765" s="11" t="str">
        <f>VLOOKUP(A765,'Medical Examinations'!$A$1:$J$2336,4,FALSE)</f>
        <v>No</v>
      </c>
      <c r="F765" s="11" t="str">
        <f>VLOOKUP(A765,'Medical Examinations'!$A$1:$J$2336,5,FALSE)</f>
        <v>No</v>
      </c>
      <c r="G765" s="11" t="str">
        <f>VLOOKUP(A765,'Medical Examinations'!$A$1:$J$2336,6,FALSE)</f>
        <v>No</v>
      </c>
      <c r="H765" s="11">
        <f>VLOOKUP(A765,'Medical Examinations'!$A$1:$J$2336,7,FALSE)</f>
        <v>0</v>
      </c>
      <c r="I765" s="11" t="str">
        <f>VLOOKUP(A765,'Medical Examinations'!$A$1:$J$2336,8,FALSE)</f>
        <v>No</v>
      </c>
      <c r="J765" s="11" t="str">
        <f>VLOOKUP(A765,'Medical Examinations'!$A$1:$J$2336,9,FALSE)</f>
        <v>OVERWEIGHT</v>
      </c>
      <c r="K765" s="11" t="str">
        <f>VLOOKUP(A765,'Medical Examinations'!$A$1:$J$2336,10,FALSE)</f>
        <v>DIABETES</v>
      </c>
      <c r="L765" t="str">
        <f>VLOOKUP(A765,'Hospitalisation Details'!$A$2:$M$2344,4,FALSE)</f>
        <v>11-7-1960</v>
      </c>
      <c r="M765">
        <f>VLOOKUP(A765,'Hospitalisation Details'!$A$2:$M$2344,10,FALSE)</f>
        <v>13457.96</v>
      </c>
      <c r="N765" t="str">
        <f>VLOOKUP(A765,'Hospitalisation Details'!$A$2:$M$2344,11,FALSE)</f>
        <v>tier - 3</v>
      </c>
      <c r="O765" t="str">
        <f>VLOOKUP(A765,'Hospitalisation Details'!$A$2:$M$2344,12,FALSE)</f>
        <v>tier - 1</v>
      </c>
      <c r="P765" t="str">
        <f>VLOOKUP(A765,'Hospitalisation Details'!$A$2:$M$2344,13,FALSE)</f>
        <v>R1013</v>
      </c>
      <c r="Q765" s="11">
        <f>VLOOKUP(A765,'Hospitalisation Details'!$A$2:$M$2344,8,FALSE)</f>
        <v>62</v>
      </c>
    </row>
    <row r="766" spans="1:17" ht="15.75" x14ac:dyDescent="0.25">
      <c r="A766" s="1" t="s">
        <v>1605</v>
      </c>
      <c r="B766" t="str">
        <f>VLOOKUP(A766,'Customer Names'!$A$1:$B$2336,2,FALSE)</f>
        <v>Donahue</v>
      </c>
      <c r="C766" s="11">
        <f>VLOOKUP(A766,'Medical Examinations'!$A$1:$B$2336,2,FALSE)</f>
        <v>25</v>
      </c>
      <c r="D766" s="11">
        <f>VLOOKUP(A766,'Medical Examinations'!$A$1:$C$2336,3,FALSE)</f>
        <v>10.45</v>
      </c>
      <c r="E766" s="11" t="str">
        <f>VLOOKUP(A766,'Medical Examinations'!$A$1:$J$2336,4,FALSE)</f>
        <v>No</v>
      </c>
      <c r="F766" s="11" t="str">
        <f>VLOOKUP(A766,'Medical Examinations'!$A$1:$J$2336,5,FALSE)</f>
        <v>No</v>
      </c>
      <c r="G766" s="11" t="str">
        <f>VLOOKUP(A766,'Medical Examinations'!$A$1:$J$2336,6,FALSE)</f>
        <v>No</v>
      </c>
      <c r="H766" s="11">
        <f>VLOOKUP(A766,'Medical Examinations'!$A$1:$J$2336,7,FALSE)</f>
        <v>0</v>
      </c>
      <c r="I766" s="11" t="str">
        <f>VLOOKUP(A766,'Medical Examinations'!$A$1:$J$2336,8,FALSE)</f>
        <v>No</v>
      </c>
      <c r="J766" s="11" t="str">
        <f>VLOOKUP(A766,'Medical Examinations'!$A$1:$J$2336,9,FALSE)</f>
        <v>OVERWEIGHT</v>
      </c>
      <c r="K766" s="11" t="str">
        <f>VLOOKUP(A766,'Medical Examinations'!$A$1:$J$2336,10,FALSE)</f>
        <v>DIABETES</v>
      </c>
      <c r="L766" t="str">
        <f>VLOOKUP(A766,'Hospitalisation Details'!$A$2:$M$2344,4,FALSE)</f>
        <v>13-8-1960</v>
      </c>
      <c r="M766">
        <f>VLOOKUP(A766,'Hospitalisation Details'!$A$2:$M$2344,10,FALSE)</f>
        <v>13451.12</v>
      </c>
      <c r="N766" t="str">
        <f>VLOOKUP(A766,'Hospitalisation Details'!$A$2:$M$2344,11,FALSE)</f>
        <v>tier - 3</v>
      </c>
      <c r="O766" t="str">
        <f>VLOOKUP(A766,'Hospitalisation Details'!$A$2:$M$2344,12,FALSE)</f>
        <v>tier - 1</v>
      </c>
      <c r="P766" t="str">
        <f>VLOOKUP(A766,'Hospitalisation Details'!$A$2:$M$2344,13,FALSE)</f>
        <v>R1011</v>
      </c>
      <c r="Q766" s="11">
        <f>VLOOKUP(A766,'Hospitalisation Details'!$A$2:$M$2344,8,FALSE)</f>
        <v>62</v>
      </c>
    </row>
    <row r="767" spans="1:17" ht="15.75" x14ac:dyDescent="0.25">
      <c r="A767" s="1" t="s">
        <v>1604</v>
      </c>
      <c r="B767" t="str">
        <f>VLOOKUP(A767,'Customer Names'!$A$1:$B$2336,2,FALSE)</f>
        <v>Greenwell</v>
      </c>
      <c r="C767" s="11">
        <f>VLOOKUP(A767,'Medical Examinations'!$A$1:$B$2336,2,FALSE)</f>
        <v>38.869999999999997</v>
      </c>
      <c r="D767" s="11">
        <f>VLOOKUP(A767,'Medical Examinations'!$A$1:$C$2336,3,FALSE)</f>
        <v>8.6300000000000008</v>
      </c>
      <c r="E767" s="11" t="str">
        <f>VLOOKUP(A767,'Medical Examinations'!$A$1:$J$2336,4,FALSE)</f>
        <v>Yes</v>
      </c>
      <c r="F767" s="11" t="str">
        <f>VLOOKUP(A767,'Medical Examinations'!$A$1:$J$2336,5,FALSE)</f>
        <v>No</v>
      </c>
      <c r="G767" s="11" t="str">
        <f>VLOOKUP(A767,'Medical Examinations'!$A$1:$J$2336,6,FALSE)</f>
        <v>No</v>
      </c>
      <c r="H767" s="11">
        <f>VLOOKUP(A767,'Medical Examinations'!$A$1:$J$2336,7,FALSE)</f>
        <v>1</v>
      </c>
      <c r="I767" s="11" t="str">
        <f>VLOOKUP(A767,'Medical Examinations'!$A$1:$J$2336,8,FALSE)</f>
        <v>No</v>
      </c>
      <c r="J767" s="11" t="str">
        <f>VLOOKUP(A767,'Medical Examinations'!$A$1:$J$2336,9,FALSE)</f>
        <v>OBESITY</v>
      </c>
      <c r="K767" s="11" t="str">
        <f>VLOOKUP(A767,'Medical Examinations'!$A$1:$J$2336,10,FALSE)</f>
        <v>DIABETES</v>
      </c>
      <c r="L767" t="str">
        <f>VLOOKUP(A767,'Hospitalisation Details'!$A$2:$M$2344,4,FALSE)</f>
        <v>29-6-1975</v>
      </c>
      <c r="M767">
        <f>VLOOKUP(A767,'Hospitalisation Details'!$A$2:$M$2344,10,FALSE)</f>
        <v>13440.7</v>
      </c>
      <c r="N767" t="str">
        <f>VLOOKUP(A767,'Hospitalisation Details'!$A$2:$M$2344,11,FALSE)</f>
        <v>tier - 3</v>
      </c>
      <c r="O767" t="str">
        <f>VLOOKUP(A767,'Hospitalisation Details'!$A$2:$M$2344,12,FALSE)</f>
        <v>tier - 2</v>
      </c>
      <c r="P767" t="str">
        <f>VLOOKUP(A767,'Hospitalisation Details'!$A$2:$M$2344,13,FALSE)</f>
        <v>R1012</v>
      </c>
      <c r="Q767" s="11">
        <f>VLOOKUP(A767,'Hospitalisation Details'!$A$2:$M$2344,8,FALSE)</f>
        <v>47</v>
      </c>
    </row>
    <row r="768" spans="1:17" ht="15.75" x14ac:dyDescent="0.25">
      <c r="A768" s="1" t="s">
        <v>1603</v>
      </c>
      <c r="B768" t="str">
        <f>VLOOKUP(A768,'Customer Names'!$A$1:$B$2336,2,FALSE)</f>
        <v>Steele</v>
      </c>
      <c r="C768" s="11">
        <f>VLOOKUP(A768,'Medical Examinations'!$A$1:$B$2336,2,FALSE)</f>
        <v>32.299999999999997</v>
      </c>
      <c r="D768" s="11">
        <f>VLOOKUP(A768,'Medical Examinations'!$A$1:$C$2336,3,FALSE)</f>
        <v>5.28</v>
      </c>
      <c r="E768" s="11" t="str">
        <f>VLOOKUP(A768,'Medical Examinations'!$A$1:$J$2336,4,FALSE)</f>
        <v>Yes</v>
      </c>
      <c r="F768" s="11" t="str">
        <f>VLOOKUP(A768,'Medical Examinations'!$A$1:$J$2336,5,FALSE)</f>
        <v>No</v>
      </c>
      <c r="G768" s="11" t="str">
        <f>VLOOKUP(A768,'Medical Examinations'!$A$1:$J$2336,6,FALSE)</f>
        <v>No</v>
      </c>
      <c r="H768" s="11">
        <f>VLOOKUP(A768,'Medical Examinations'!$A$1:$J$2336,7,FALSE)</f>
        <v>2</v>
      </c>
      <c r="I768" s="11" t="str">
        <f>VLOOKUP(A768,'Medical Examinations'!$A$1:$J$2336,8,FALSE)</f>
        <v>No</v>
      </c>
      <c r="J768" s="11" t="str">
        <f>VLOOKUP(A768,'Medical Examinations'!$A$1:$J$2336,9,FALSE)</f>
        <v>OBESITY</v>
      </c>
      <c r="K768" s="11" t="str">
        <f>VLOOKUP(A768,'Medical Examinations'!$A$1:$J$2336,10,FALSE)</f>
        <v>NORMAL</v>
      </c>
      <c r="L768" t="str">
        <f>VLOOKUP(A768,'Hospitalisation Details'!$A$2:$M$2344,4,FALSE)</f>
        <v>14-11-1966</v>
      </c>
      <c r="M768">
        <f>VLOOKUP(A768,'Hospitalisation Details'!$A$2:$M$2344,10,FALSE)</f>
        <v>13430.27</v>
      </c>
      <c r="N768" t="str">
        <f>VLOOKUP(A768,'Hospitalisation Details'!$A$2:$M$2344,11,FALSE)</f>
        <v>tier - 3</v>
      </c>
      <c r="O768" t="str">
        <f>VLOOKUP(A768,'Hospitalisation Details'!$A$2:$M$2344,12,FALSE)</f>
        <v>tier - 3</v>
      </c>
      <c r="P768" t="str">
        <f>VLOOKUP(A768,'Hospitalisation Details'!$A$2:$M$2344,13,FALSE)</f>
        <v>R1024</v>
      </c>
      <c r="Q768" s="11">
        <f>VLOOKUP(A768,'Hospitalisation Details'!$A$2:$M$2344,8,FALSE)</f>
        <v>56</v>
      </c>
    </row>
    <row r="769" spans="1:17" ht="15.75" x14ac:dyDescent="0.25">
      <c r="A769" s="1" t="s">
        <v>1602</v>
      </c>
      <c r="B769" t="str">
        <f>VLOOKUP(A769,'Customer Names'!$A$1:$B$2336,2,FALSE)</f>
        <v>Gunter</v>
      </c>
      <c r="C769" s="11">
        <f>VLOOKUP(A769,'Medical Examinations'!$A$1:$B$2336,2,FALSE)</f>
        <v>31.16</v>
      </c>
      <c r="D769" s="11">
        <f>VLOOKUP(A769,'Medical Examinations'!$A$1:$C$2336,3,FALSE)</f>
        <v>7.49</v>
      </c>
      <c r="E769" s="11" t="str">
        <f>VLOOKUP(A769,'Medical Examinations'!$A$1:$J$2336,4,FALSE)</f>
        <v>Yes</v>
      </c>
      <c r="F769" s="11" t="str">
        <f>VLOOKUP(A769,'Medical Examinations'!$A$1:$J$2336,5,FALSE)</f>
        <v>No</v>
      </c>
      <c r="G769" s="11" t="str">
        <f>VLOOKUP(A769,'Medical Examinations'!$A$1:$J$2336,6,FALSE)</f>
        <v>No</v>
      </c>
      <c r="H769" s="11">
        <f>VLOOKUP(A769,'Medical Examinations'!$A$1:$J$2336,7,FALSE)</f>
        <v>2</v>
      </c>
      <c r="I769" s="11" t="str">
        <f>VLOOKUP(A769,'Medical Examinations'!$A$1:$J$2336,8,FALSE)</f>
        <v>No</v>
      </c>
      <c r="J769" s="11" t="str">
        <f>VLOOKUP(A769,'Medical Examinations'!$A$1:$J$2336,9,FALSE)</f>
        <v>OBESITY</v>
      </c>
      <c r="K769" s="11" t="str">
        <f>VLOOKUP(A769,'Medical Examinations'!$A$1:$J$2336,10,FALSE)</f>
        <v>DIABETES</v>
      </c>
      <c r="L769" t="str">
        <f>VLOOKUP(A769,'Hospitalisation Details'!$A$2:$M$2344,4,FALSE)</f>
        <v>3-11-1961</v>
      </c>
      <c r="M769">
        <f>VLOOKUP(A769,'Hospitalisation Details'!$A$2:$M$2344,10,FALSE)</f>
        <v>13429.04</v>
      </c>
      <c r="N769" t="str">
        <f>VLOOKUP(A769,'Hospitalisation Details'!$A$2:$M$2344,11,FALSE)</f>
        <v>tier - 3</v>
      </c>
      <c r="O769" t="str">
        <f>VLOOKUP(A769,'Hospitalisation Details'!$A$2:$M$2344,12,FALSE)</f>
        <v>tier - 3</v>
      </c>
      <c r="P769" t="str">
        <f>VLOOKUP(A769,'Hospitalisation Details'!$A$2:$M$2344,13,FALSE)</f>
        <v>R1012</v>
      </c>
      <c r="Q769" s="11">
        <f>VLOOKUP(A769,'Hospitalisation Details'!$A$2:$M$2344,8,FALSE)</f>
        <v>61</v>
      </c>
    </row>
    <row r="770" spans="1:17" ht="15.75" x14ac:dyDescent="0.25">
      <c r="A770" s="1" t="s">
        <v>1601</v>
      </c>
      <c r="B770" t="str">
        <f>VLOOKUP(A770,'Customer Names'!$A$1:$B$2336,2,FALSE)</f>
        <v>McDonough</v>
      </c>
      <c r="C770" s="11">
        <f>VLOOKUP(A770,'Medical Examinations'!$A$1:$B$2336,2,FALSE)</f>
        <v>54.59</v>
      </c>
      <c r="D770" s="11">
        <f>VLOOKUP(A770,'Medical Examinations'!$A$1:$C$2336,3,FALSE)</f>
        <v>4.2699999999999996</v>
      </c>
      <c r="E770" s="11" t="str">
        <f>VLOOKUP(A770,'Medical Examinations'!$A$1:$J$2336,4,FALSE)</f>
        <v>No</v>
      </c>
      <c r="F770" s="11" t="str">
        <f>VLOOKUP(A770,'Medical Examinations'!$A$1:$J$2336,5,FALSE)</f>
        <v>No</v>
      </c>
      <c r="G770" s="11" t="str">
        <f>VLOOKUP(A770,'Medical Examinations'!$A$1:$J$2336,6,FALSE)</f>
        <v>No</v>
      </c>
      <c r="H770" s="11">
        <f>VLOOKUP(A770,'Medical Examinations'!$A$1:$J$2336,7,FALSE)</f>
        <v>0</v>
      </c>
      <c r="I770" s="11" t="str">
        <f>VLOOKUP(A770,'Medical Examinations'!$A$1:$J$2336,8,FALSE)</f>
        <v>No</v>
      </c>
      <c r="J770" s="11" t="str">
        <f>VLOOKUP(A770,'Medical Examinations'!$A$1:$J$2336,9,FALSE)</f>
        <v>OBESITY</v>
      </c>
      <c r="K770" s="11" t="str">
        <f>VLOOKUP(A770,'Medical Examinations'!$A$1:$J$2336,10,FALSE)</f>
        <v>NORMAL</v>
      </c>
      <c r="L770" t="str">
        <f>VLOOKUP(A770,'Hospitalisation Details'!$A$2:$M$2344,4,FALSE)</f>
        <v>17-6-1994</v>
      </c>
      <c r="M770">
        <f>VLOOKUP(A770,'Hospitalisation Details'!$A$2:$M$2344,10,FALSE)</f>
        <v>13417.05</v>
      </c>
      <c r="N770" t="str">
        <f>VLOOKUP(A770,'Hospitalisation Details'!$A$2:$M$2344,11,FALSE)</f>
        <v>tier - 3</v>
      </c>
      <c r="O770" t="str">
        <f>VLOOKUP(A770,'Hospitalisation Details'!$A$2:$M$2344,12,FALSE)</f>
        <v>tier - 3</v>
      </c>
      <c r="P770" t="str">
        <f>VLOOKUP(A770,'Hospitalisation Details'!$A$2:$M$2344,13,FALSE)</f>
        <v>R1012</v>
      </c>
      <c r="Q770" s="11">
        <f>VLOOKUP(A770,'Hospitalisation Details'!$A$2:$M$2344,8,FALSE)</f>
        <v>28</v>
      </c>
    </row>
    <row r="771" spans="1:17" ht="15.75" x14ac:dyDescent="0.25">
      <c r="A771" s="1" t="s">
        <v>1600</v>
      </c>
      <c r="B771" t="str">
        <f>VLOOKUP(A771,'Customer Names'!$A$1:$B$2336,2,FALSE)</f>
        <v>Sweetland</v>
      </c>
      <c r="C771" s="11">
        <f>VLOOKUP(A771,'Medical Examinations'!$A$1:$B$2336,2,FALSE)</f>
        <v>21.09</v>
      </c>
      <c r="D771" s="11">
        <f>VLOOKUP(A771,'Medical Examinations'!$A$1:$C$2336,3,FALSE)</f>
        <v>9.2200000000000006</v>
      </c>
      <c r="E771" s="11" t="str">
        <f>VLOOKUP(A771,'Medical Examinations'!$A$1:$J$2336,4,FALSE)</f>
        <v>Yes</v>
      </c>
      <c r="F771" s="11" t="str">
        <f>VLOOKUP(A771,'Medical Examinations'!$A$1:$J$2336,5,FALSE)</f>
        <v>No</v>
      </c>
      <c r="G771" s="11" t="str">
        <f>VLOOKUP(A771,'Medical Examinations'!$A$1:$J$2336,6,FALSE)</f>
        <v>No</v>
      </c>
      <c r="H771" s="11">
        <f>VLOOKUP(A771,'Medical Examinations'!$A$1:$J$2336,7,FALSE)</f>
        <v>2</v>
      </c>
      <c r="I771" s="11" t="str">
        <f>VLOOKUP(A771,'Medical Examinations'!$A$1:$J$2336,8,FALSE)</f>
        <v>No</v>
      </c>
      <c r="J771" s="11" t="str">
        <f>VLOOKUP(A771,'Medical Examinations'!$A$1:$J$2336,9,FALSE)</f>
        <v>NORMALWEIGHT</v>
      </c>
      <c r="K771" s="11" t="str">
        <f>VLOOKUP(A771,'Medical Examinations'!$A$1:$J$2336,10,FALSE)</f>
        <v>DIABETES</v>
      </c>
      <c r="L771" t="str">
        <f>VLOOKUP(A771,'Hospitalisation Details'!$A$2:$M$2344,4,FALSE)</f>
        <v>22-7-1961</v>
      </c>
      <c r="M771">
        <f>VLOOKUP(A771,'Hospitalisation Details'!$A$2:$M$2344,10,FALSE)</f>
        <v>13415.04</v>
      </c>
      <c r="N771" t="str">
        <f>VLOOKUP(A771,'Hospitalisation Details'!$A$2:$M$2344,11,FALSE)</f>
        <v>tier - 3</v>
      </c>
      <c r="O771" t="str">
        <f>VLOOKUP(A771,'Hospitalisation Details'!$A$2:$M$2344,12,FALSE)</f>
        <v>tier - 2</v>
      </c>
      <c r="P771" t="str">
        <f>VLOOKUP(A771,'Hospitalisation Details'!$A$2:$M$2344,13,FALSE)</f>
        <v>R1012</v>
      </c>
      <c r="Q771" s="11">
        <f>VLOOKUP(A771,'Hospitalisation Details'!$A$2:$M$2344,8,FALSE)</f>
        <v>61</v>
      </c>
    </row>
    <row r="772" spans="1:17" ht="15.75" x14ac:dyDescent="0.25">
      <c r="A772" s="1" t="s">
        <v>1599</v>
      </c>
      <c r="B772" t="str">
        <f>VLOOKUP(A772,'Customer Names'!$A$1:$B$2336,2,FALSE)</f>
        <v>Hammersmith</v>
      </c>
      <c r="C772" s="11">
        <f>VLOOKUP(A772,'Medical Examinations'!$A$1:$B$2336,2,FALSE)</f>
        <v>52.41</v>
      </c>
      <c r="D772" s="11">
        <f>VLOOKUP(A772,'Medical Examinations'!$A$1:$C$2336,3,FALSE)</f>
        <v>5.99</v>
      </c>
      <c r="E772" s="11" t="str">
        <f>VLOOKUP(A772,'Medical Examinations'!$A$1:$J$2336,4,FALSE)</f>
        <v>No</v>
      </c>
      <c r="F772" s="11" t="str">
        <f>VLOOKUP(A772,'Medical Examinations'!$A$1:$J$2336,5,FALSE)</f>
        <v>No</v>
      </c>
      <c r="G772" s="11" t="str">
        <f>VLOOKUP(A772,'Medical Examinations'!$A$1:$J$2336,6,FALSE)</f>
        <v>No</v>
      </c>
      <c r="H772" s="11">
        <f>VLOOKUP(A772,'Medical Examinations'!$A$1:$J$2336,7,FALSE)</f>
        <v>1</v>
      </c>
      <c r="I772" s="11" t="str">
        <f>VLOOKUP(A772,'Medical Examinations'!$A$1:$J$2336,8,FALSE)</f>
        <v>No</v>
      </c>
      <c r="J772" s="11" t="str">
        <f>VLOOKUP(A772,'Medical Examinations'!$A$1:$J$2336,9,FALSE)</f>
        <v>OBESITY</v>
      </c>
      <c r="K772" s="11" t="str">
        <f>VLOOKUP(A772,'Medical Examinations'!$A$1:$J$2336,10,FALSE)</f>
        <v>PREDIABETES</v>
      </c>
      <c r="L772" t="str">
        <f>VLOOKUP(A772,'Hospitalisation Details'!$A$2:$M$2344,4,FALSE)</f>
        <v>19-12-1992</v>
      </c>
      <c r="M772">
        <f>VLOOKUP(A772,'Hospitalisation Details'!$A$2:$M$2344,10,FALSE)</f>
        <v>13412.97</v>
      </c>
      <c r="N772" t="str">
        <f>VLOOKUP(A772,'Hospitalisation Details'!$A$2:$M$2344,11,FALSE)</f>
        <v>tier - 3</v>
      </c>
      <c r="O772" t="str">
        <f>VLOOKUP(A772,'Hospitalisation Details'!$A$2:$M$2344,12,FALSE)</f>
        <v>tier - 3</v>
      </c>
      <c r="P772" t="str">
        <f>VLOOKUP(A772,'Hospitalisation Details'!$A$2:$M$2344,13,FALSE)</f>
        <v>R1023</v>
      </c>
      <c r="Q772" s="11">
        <f>VLOOKUP(A772,'Hospitalisation Details'!$A$2:$M$2344,8,FALSE)</f>
        <v>30</v>
      </c>
    </row>
    <row r="773" spans="1:17" ht="15.75" x14ac:dyDescent="0.25">
      <c r="A773" s="1" t="s">
        <v>1598</v>
      </c>
      <c r="B773" t="str">
        <f>VLOOKUP(A773,'Customer Names'!$A$1:$B$2336,2,FALSE)</f>
        <v>French</v>
      </c>
      <c r="C773" s="11">
        <f>VLOOKUP(A773,'Medical Examinations'!$A$1:$B$2336,2,FALSE)</f>
        <v>41.47</v>
      </c>
      <c r="D773" s="11">
        <f>VLOOKUP(A773,'Medical Examinations'!$A$1:$C$2336,3,FALSE)</f>
        <v>5.86</v>
      </c>
      <c r="E773" s="11" t="str">
        <f>VLOOKUP(A773,'Medical Examinations'!$A$1:$J$2336,4,FALSE)</f>
        <v>Yes</v>
      </c>
      <c r="F773" s="11" t="str">
        <f>VLOOKUP(A773,'Medical Examinations'!$A$1:$J$2336,5,FALSE)</f>
        <v>No</v>
      </c>
      <c r="G773" s="11" t="str">
        <f>VLOOKUP(A773,'Medical Examinations'!$A$1:$J$2336,6,FALSE)</f>
        <v>No</v>
      </c>
      <c r="H773" s="11">
        <f>VLOOKUP(A773,'Medical Examinations'!$A$1:$J$2336,7,FALSE)</f>
        <v>2</v>
      </c>
      <c r="I773" s="11" t="str">
        <f>VLOOKUP(A773,'Medical Examinations'!$A$1:$J$2336,8,FALSE)</f>
        <v>No</v>
      </c>
      <c r="J773" s="11" t="str">
        <f>VLOOKUP(A773,'Medical Examinations'!$A$1:$J$2336,9,FALSE)</f>
        <v>OBESITY</v>
      </c>
      <c r="K773" s="11" t="str">
        <f>VLOOKUP(A773,'Medical Examinations'!$A$1:$J$2336,10,FALSE)</f>
        <v>PREDIABETES</v>
      </c>
      <c r="L773" t="str">
        <f>VLOOKUP(A773,'Hospitalisation Details'!$A$2:$M$2344,4,FALSE)</f>
        <v>20-12-1959</v>
      </c>
      <c r="M773">
        <f>VLOOKUP(A773,'Hospitalisation Details'!$A$2:$M$2344,10,FALSE)</f>
        <v>13405.39</v>
      </c>
      <c r="N773" t="str">
        <f>VLOOKUP(A773,'Hospitalisation Details'!$A$2:$M$2344,11,FALSE)</f>
        <v>tier - 3</v>
      </c>
      <c r="O773" t="str">
        <f>VLOOKUP(A773,'Hospitalisation Details'!$A$2:$M$2344,12,FALSE)</f>
        <v>tier - 3</v>
      </c>
      <c r="P773" t="str">
        <f>VLOOKUP(A773,'Hospitalisation Details'!$A$2:$M$2344,13,FALSE)</f>
        <v>R1013</v>
      </c>
      <c r="Q773" s="11">
        <f>VLOOKUP(A773,'Hospitalisation Details'!$A$2:$M$2344,8,FALSE)</f>
        <v>63</v>
      </c>
    </row>
    <row r="774" spans="1:17" ht="15.75" x14ac:dyDescent="0.25">
      <c r="A774" s="1" t="s">
        <v>1597</v>
      </c>
      <c r="B774" t="str">
        <f>VLOOKUP(A774,'Customer Names'!$A$1:$B$2336,2,FALSE)</f>
        <v>Garbe</v>
      </c>
      <c r="C774" s="11">
        <f>VLOOKUP(A774,'Medical Examinations'!$A$1:$B$2336,2,FALSE)</f>
        <v>33.1</v>
      </c>
      <c r="D774" s="11">
        <f>VLOOKUP(A774,'Medical Examinations'!$A$1:$C$2336,3,FALSE)</f>
        <v>5.19</v>
      </c>
      <c r="E774" s="11" t="str">
        <f>VLOOKUP(A774,'Medical Examinations'!$A$1:$J$2336,4,FALSE)</f>
        <v>Yes</v>
      </c>
      <c r="F774" s="11" t="str">
        <f>VLOOKUP(A774,'Medical Examinations'!$A$1:$J$2336,5,FALSE)</f>
        <v>No</v>
      </c>
      <c r="G774" s="11" t="str">
        <f>VLOOKUP(A774,'Medical Examinations'!$A$1:$J$2336,6,FALSE)</f>
        <v>No</v>
      </c>
      <c r="H774" s="11">
        <f>VLOOKUP(A774,'Medical Examinations'!$A$1:$J$2336,7,FALSE)</f>
        <v>2</v>
      </c>
      <c r="I774" s="11" t="str">
        <f>VLOOKUP(A774,'Medical Examinations'!$A$1:$J$2336,8,FALSE)</f>
        <v>No</v>
      </c>
      <c r="J774" s="11" t="str">
        <f>VLOOKUP(A774,'Medical Examinations'!$A$1:$J$2336,9,FALSE)</f>
        <v>OBESITY</v>
      </c>
      <c r="K774" s="11" t="str">
        <f>VLOOKUP(A774,'Medical Examinations'!$A$1:$J$2336,10,FALSE)</f>
        <v>NORMAL</v>
      </c>
      <c r="L774" t="str">
        <f>VLOOKUP(A774,'Hospitalisation Details'!$A$2:$M$2344,4,FALSE)</f>
        <v>25-11-1959</v>
      </c>
      <c r="M774">
        <f>VLOOKUP(A774,'Hospitalisation Details'!$A$2:$M$2344,10,FALSE)</f>
        <v>13393.76</v>
      </c>
      <c r="N774" t="str">
        <f>VLOOKUP(A774,'Hospitalisation Details'!$A$2:$M$2344,11,FALSE)</f>
        <v>tier - 3</v>
      </c>
      <c r="O774" t="str">
        <f>VLOOKUP(A774,'Hospitalisation Details'!$A$2:$M$2344,12,FALSE)</f>
        <v>tier - 1</v>
      </c>
      <c r="P774" t="str">
        <f>VLOOKUP(A774,'Hospitalisation Details'!$A$2:$M$2344,13,FALSE)</f>
        <v>R1011</v>
      </c>
      <c r="Q774" s="11">
        <f>VLOOKUP(A774,'Hospitalisation Details'!$A$2:$M$2344,8,FALSE)</f>
        <v>63</v>
      </c>
    </row>
    <row r="775" spans="1:17" ht="15.75" x14ac:dyDescent="0.25">
      <c r="A775" s="1" t="s">
        <v>1596</v>
      </c>
      <c r="B775" t="str">
        <f>VLOOKUP(A775,'Customer Names'!$A$1:$B$2336,2,FALSE)</f>
        <v>Duncan</v>
      </c>
      <c r="C775" s="11">
        <f>VLOOKUP(A775,'Medical Examinations'!$A$1:$B$2336,2,FALSE)</f>
        <v>30.8</v>
      </c>
      <c r="D775" s="11">
        <f>VLOOKUP(A775,'Medical Examinations'!$A$1:$C$2336,3,FALSE)</f>
        <v>4.37</v>
      </c>
      <c r="E775" s="11" t="str">
        <f>VLOOKUP(A775,'Medical Examinations'!$A$1:$J$2336,4,FALSE)</f>
        <v>Yes</v>
      </c>
      <c r="F775" s="11" t="str">
        <f>VLOOKUP(A775,'Medical Examinations'!$A$1:$J$2336,5,FALSE)</f>
        <v>No</v>
      </c>
      <c r="G775" s="11" t="str">
        <f>VLOOKUP(A775,'Medical Examinations'!$A$1:$J$2336,6,FALSE)</f>
        <v>No</v>
      </c>
      <c r="H775" s="11">
        <f>VLOOKUP(A775,'Medical Examinations'!$A$1:$J$2336,7,FALSE)</f>
        <v>2</v>
      </c>
      <c r="I775" s="11" t="str">
        <f>VLOOKUP(A775,'Medical Examinations'!$A$1:$J$2336,8,FALSE)</f>
        <v>No</v>
      </c>
      <c r="J775" s="11" t="str">
        <f>VLOOKUP(A775,'Medical Examinations'!$A$1:$J$2336,9,FALSE)</f>
        <v>OBESITY</v>
      </c>
      <c r="K775" s="11" t="str">
        <f>VLOOKUP(A775,'Medical Examinations'!$A$1:$J$2336,10,FALSE)</f>
        <v>NORMAL</v>
      </c>
      <c r="L775" t="str">
        <f>VLOOKUP(A775,'Hospitalisation Details'!$A$2:$M$2344,4,FALSE)</f>
        <v>9-12-1959</v>
      </c>
      <c r="M775">
        <f>VLOOKUP(A775,'Hospitalisation Details'!$A$2:$M$2344,10,FALSE)</f>
        <v>13390.56</v>
      </c>
      <c r="N775" t="str">
        <f>VLOOKUP(A775,'Hospitalisation Details'!$A$2:$M$2344,11,FALSE)</f>
        <v>tier - 3</v>
      </c>
      <c r="O775" t="str">
        <f>VLOOKUP(A775,'Hospitalisation Details'!$A$2:$M$2344,12,FALSE)</f>
        <v>tier - 3</v>
      </c>
      <c r="P775" t="str">
        <f>VLOOKUP(A775,'Hospitalisation Details'!$A$2:$M$2344,13,FALSE)</f>
        <v>R1011</v>
      </c>
      <c r="Q775" s="11">
        <f>VLOOKUP(A775,'Hospitalisation Details'!$A$2:$M$2344,8,FALSE)</f>
        <v>63</v>
      </c>
    </row>
    <row r="776" spans="1:17" ht="15.75" x14ac:dyDescent="0.25">
      <c r="A776" s="1" t="s">
        <v>1595</v>
      </c>
      <c r="B776" t="str">
        <f>VLOOKUP(A776,'Customer Names'!$A$1:$B$2336,2,FALSE)</f>
        <v>Wallace</v>
      </c>
      <c r="C776" s="11">
        <f>VLOOKUP(A776,'Medical Examinations'!$A$1:$B$2336,2,FALSE)</f>
        <v>42.06</v>
      </c>
      <c r="D776" s="11">
        <f>VLOOKUP(A776,'Medical Examinations'!$A$1:$C$2336,3,FALSE)</f>
        <v>5.32</v>
      </c>
      <c r="E776" s="11" t="str">
        <f>VLOOKUP(A776,'Medical Examinations'!$A$1:$J$2336,4,FALSE)</f>
        <v>No</v>
      </c>
      <c r="F776" s="11" t="str">
        <f>VLOOKUP(A776,'Medical Examinations'!$A$1:$J$2336,5,FALSE)</f>
        <v>No</v>
      </c>
      <c r="G776" s="11" t="str">
        <f>VLOOKUP(A776,'Medical Examinations'!$A$1:$J$2336,6,FALSE)</f>
        <v>No</v>
      </c>
      <c r="H776" s="11">
        <f>VLOOKUP(A776,'Medical Examinations'!$A$1:$J$2336,7,FALSE)</f>
        <v>1</v>
      </c>
      <c r="I776" s="11" t="str">
        <f>VLOOKUP(A776,'Medical Examinations'!$A$1:$J$2336,8,FALSE)</f>
        <v>No</v>
      </c>
      <c r="J776" s="11" t="str">
        <f>VLOOKUP(A776,'Medical Examinations'!$A$1:$J$2336,9,FALSE)</f>
        <v>OBESITY</v>
      </c>
      <c r="K776" s="11" t="str">
        <f>VLOOKUP(A776,'Medical Examinations'!$A$1:$J$2336,10,FALSE)</f>
        <v>NORMAL</v>
      </c>
      <c r="L776" t="str">
        <f>VLOOKUP(A776,'Hospitalisation Details'!$A$2:$M$2344,4,FALSE)</f>
        <v>6-6-1984</v>
      </c>
      <c r="M776">
        <f>VLOOKUP(A776,'Hospitalisation Details'!$A$2:$M$2344,10,FALSE)</f>
        <v>13383.67</v>
      </c>
      <c r="N776" t="str">
        <f>VLOOKUP(A776,'Hospitalisation Details'!$A$2:$M$2344,11,FALSE)</f>
        <v>tier - 3</v>
      </c>
      <c r="O776" t="str">
        <f>VLOOKUP(A776,'Hospitalisation Details'!$A$2:$M$2344,12,FALSE)</f>
        <v>tier - 2</v>
      </c>
      <c r="P776" t="str">
        <f>VLOOKUP(A776,'Hospitalisation Details'!$A$2:$M$2344,13,FALSE)</f>
        <v>R1023</v>
      </c>
      <c r="Q776" s="11">
        <f>VLOOKUP(A776,'Hospitalisation Details'!$A$2:$M$2344,8,FALSE)</f>
        <v>39</v>
      </c>
    </row>
    <row r="777" spans="1:17" ht="15.75" x14ac:dyDescent="0.25">
      <c r="A777" s="1" t="s">
        <v>1594</v>
      </c>
      <c r="B777" t="str">
        <f>VLOOKUP(A777,'Customer Names'!$A$1:$B$2336,2,FALSE)</f>
        <v>Tillman</v>
      </c>
      <c r="C777" s="11">
        <f>VLOOKUP(A777,'Medical Examinations'!$A$1:$B$2336,2,FALSE)</f>
        <v>39.270000000000003</v>
      </c>
      <c r="D777" s="11">
        <f>VLOOKUP(A777,'Medical Examinations'!$A$1:$C$2336,3,FALSE)</f>
        <v>5.64</v>
      </c>
      <c r="E777" s="11" t="str">
        <f>VLOOKUP(A777,'Medical Examinations'!$A$1:$J$2336,4,FALSE)</f>
        <v>No</v>
      </c>
      <c r="F777" s="11" t="str">
        <f>VLOOKUP(A777,'Medical Examinations'!$A$1:$J$2336,5,FALSE)</f>
        <v>No</v>
      </c>
      <c r="G777" s="11" t="str">
        <f>VLOOKUP(A777,'Medical Examinations'!$A$1:$J$2336,6,FALSE)</f>
        <v>Yes</v>
      </c>
      <c r="H777" s="11">
        <f>VLOOKUP(A777,'Medical Examinations'!$A$1:$J$2336,7,FALSE)</f>
        <v>1</v>
      </c>
      <c r="I777" s="11" t="str">
        <f>VLOOKUP(A777,'Medical Examinations'!$A$1:$J$2336,8,FALSE)</f>
        <v>No</v>
      </c>
      <c r="J777" s="11" t="str">
        <f>VLOOKUP(A777,'Medical Examinations'!$A$1:$J$2336,9,FALSE)</f>
        <v>OBESITY</v>
      </c>
      <c r="K777" s="11" t="str">
        <f>VLOOKUP(A777,'Medical Examinations'!$A$1:$J$2336,10,FALSE)</f>
        <v>NORMAL</v>
      </c>
      <c r="L777" t="str">
        <f>VLOOKUP(A777,'Hospitalisation Details'!$A$2:$M$2344,4,FALSE)</f>
        <v>30-9-1979</v>
      </c>
      <c r="M777">
        <f>VLOOKUP(A777,'Hospitalisation Details'!$A$2:$M$2344,10,FALSE)</f>
        <v>13377.41</v>
      </c>
      <c r="N777" t="str">
        <f>VLOOKUP(A777,'Hospitalisation Details'!$A$2:$M$2344,11,FALSE)</f>
        <v>tier - 3</v>
      </c>
      <c r="O777" t="str">
        <f>VLOOKUP(A777,'Hospitalisation Details'!$A$2:$M$2344,12,FALSE)</f>
        <v>tier - 3</v>
      </c>
      <c r="P777" t="str">
        <f>VLOOKUP(A777,'Hospitalisation Details'!$A$2:$M$2344,13,FALSE)</f>
        <v>R1026</v>
      </c>
      <c r="Q777" s="11">
        <f>VLOOKUP(A777,'Hospitalisation Details'!$A$2:$M$2344,8,FALSE)</f>
        <v>43</v>
      </c>
    </row>
    <row r="778" spans="1:17" ht="15.75" x14ac:dyDescent="0.25">
      <c r="A778" s="1" t="s">
        <v>1593</v>
      </c>
      <c r="B778" t="str">
        <f>VLOOKUP(A778,'Customer Names'!$A$1:$B$2336,2,FALSE)</f>
        <v>Lee</v>
      </c>
      <c r="C778" s="11">
        <f>VLOOKUP(A778,'Medical Examinations'!$A$1:$B$2336,2,FALSE)</f>
        <v>30.71</v>
      </c>
      <c r="D778" s="11">
        <f>VLOOKUP(A778,'Medical Examinations'!$A$1:$C$2336,3,FALSE)</f>
        <v>5.59</v>
      </c>
      <c r="E778" s="11" t="str">
        <f>VLOOKUP(A778,'Medical Examinations'!$A$1:$J$2336,4,FALSE)</f>
        <v>Yes</v>
      </c>
      <c r="F778" s="11" t="str">
        <f>VLOOKUP(A778,'Medical Examinations'!$A$1:$J$2336,5,FALSE)</f>
        <v>No</v>
      </c>
      <c r="G778" s="11" t="str">
        <f>VLOOKUP(A778,'Medical Examinations'!$A$1:$J$2336,6,FALSE)</f>
        <v>No</v>
      </c>
      <c r="H778" s="11">
        <f>VLOOKUP(A778,'Medical Examinations'!$A$1:$J$2336,7,FALSE)</f>
        <v>1</v>
      </c>
      <c r="I778" s="11" t="str">
        <f>VLOOKUP(A778,'Medical Examinations'!$A$1:$J$2336,8,FALSE)</f>
        <v>No</v>
      </c>
      <c r="J778" s="11" t="str">
        <f>VLOOKUP(A778,'Medical Examinations'!$A$1:$J$2336,9,FALSE)</f>
        <v>OBESITY</v>
      </c>
      <c r="K778" s="11" t="str">
        <f>VLOOKUP(A778,'Medical Examinations'!$A$1:$J$2336,10,FALSE)</f>
        <v>NORMAL</v>
      </c>
      <c r="L778" t="str">
        <f>VLOOKUP(A778,'Hospitalisation Details'!$A$2:$M$2344,4,FALSE)</f>
        <v>24-9-1964</v>
      </c>
      <c r="M778">
        <f>VLOOKUP(A778,'Hospitalisation Details'!$A$2:$M$2344,10,FALSE)</f>
        <v>13375.76</v>
      </c>
      <c r="N778" t="str">
        <f>VLOOKUP(A778,'Hospitalisation Details'!$A$2:$M$2344,11,FALSE)</f>
        <v>tier - 3</v>
      </c>
      <c r="O778" t="str">
        <f>VLOOKUP(A778,'Hospitalisation Details'!$A$2:$M$2344,12,FALSE)</f>
        <v>tier - 2</v>
      </c>
      <c r="P778" t="str">
        <f>VLOOKUP(A778,'Hospitalisation Details'!$A$2:$M$2344,13,FALSE)</f>
        <v>R1025</v>
      </c>
      <c r="Q778" s="11">
        <f>VLOOKUP(A778,'Hospitalisation Details'!$A$2:$M$2344,8,FALSE)</f>
        <v>58</v>
      </c>
    </row>
    <row r="779" spans="1:17" ht="15.75" x14ac:dyDescent="0.25">
      <c r="A779" s="1" t="s">
        <v>1592</v>
      </c>
      <c r="B779" t="str">
        <f>VLOOKUP(A779,'Customer Names'!$A$1:$B$2336,2,FALSE)</f>
        <v>Taylor</v>
      </c>
      <c r="C779" s="11">
        <f>VLOOKUP(A779,'Medical Examinations'!$A$1:$B$2336,2,FALSE)</f>
        <v>47.19</v>
      </c>
      <c r="D779" s="11">
        <f>VLOOKUP(A779,'Medical Examinations'!$A$1:$C$2336,3,FALSE)</f>
        <v>5.29</v>
      </c>
      <c r="E779" s="11" t="str">
        <f>VLOOKUP(A779,'Medical Examinations'!$A$1:$J$2336,4,FALSE)</f>
        <v>No</v>
      </c>
      <c r="F779" s="11" t="str">
        <f>VLOOKUP(A779,'Medical Examinations'!$A$1:$J$2336,5,FALSE)</f>
        <v>No</v>
      </c>
      <c r="G779" s="11" t="str">
        <f>VLOOKUP(A779,'Medical Examinations'!$A$1:$J$2336,6,FALSE)</f>
        <v>No</v>
      </c>
      <c r="H779" s="11">
        <f>VLOOKUP(A779,'Medical Examinations'!$A$1:$J$2336,7,FALSE)</f>
        <v>0</v>
      </c>
      <c r="I779" s="11" t="str">
        <f>VLOOKUP(A779,'Medical Examinations'!$A$1:$J$2336,8,FALSE)</f>
        <v>No</v>
      </c>
      <c r="J779" s="11" t="str">
        <f>VLOOKUP(A779,'Medical Examinations'!$A$1:$J$2336,9,FALSE)</f>
        <v>OBESITY</v>
      </c>
      <c r="K779" s="11" t="str">
        <f>VLOOKUP(A779,'Medical Examinations'!$A$1:$J$2336,10,FALSE)</f>
        <v>NORMAL</v>
      </c>
      <c r="L779" t="str">
        <f>VLOOKUP(A779,'Hospitalisation Details'!$A$2:$M$2344,4,FALSE)</f>
        <v>2-10-1990</v>
      </c>
      <c r="M779">
        <f>VLOOKUP(A779,'Hospitalisation Details'!$A$2:$M$2344,10,FALSE)</f>
        <v>13360.94</v>
      </c>
      <c r="N779" t="str">
        <f>VLOOKUP(A779,'Hospitalisation Details'!$A$2:$M$2344,11,FALSE)</f>
        <v>tier - 3</v>
      </c>
      <c r="O779" t="str">
        <f>VLOOKUP(A779,'Hospitalisation Details'!$A$2:$M$2344,12,FALSE)</f>
        <v>tier - 1</v>
      </c>
      <c r="P779" t="str">
        <f>VLOOKUP(A779,'Hospitalisation Details'!$A$2:$M$2344,13,FALSE)</f>
        <v>R1012</v>
      </c>
      <c r="Q779" s="11">
        <f>VLOOKUP(A779,'Hospitalisation Details'!$A$2:$M$2344,8,FALSE)</f>
        <v>32</v>
      </c>
    </row>
    <row r="780" spans="1:17" ht="15.75" x14ac:dyDescent="0.25">
      <c r="A780" s="1" t="s">
        <v>1591</v>
      </c>
      <c r="B780" t="str">
        <f>VLOOKUP(A780,'Customer Names'!$A$1:$B$2336,2,FALSE)</f>
        <v>McSween</v>
      </c>
      <c r="C780" s="11">
        <f>VLOOKUP(A780,'Medical Examinations'!$A$1:$B$2336,2,FALSE)</f>
        <v>30.02</v>
      </c>
      <c r="D780" s="11">
        <f>VLOOKUP(A780,'Medical Examinations'!$A$1:$C$2336,3,FALSE)</f>
        <v>6.65</v>
      </c>
      <c r="E780" s="11" t="str">
        <f>VLOOKUP(A780,'Medical Examinations'!$A$1:$J$2336,4,FALSE)</f>
        <v>No</v>
      </c>
      <c r="F780" s="11" t="str">
        <f>VLOOKUP(A780,'Medical Examinations'!$A$1:$J$2336,5,FALSE)</f>
        <v>No</v>
      </c>
      <c r="G780" s="11" t="str">
        <f>VLOOKUP(A780,'Medical Examinations'!$A$1:$J$2336,6,FALSE)</f>
        <v>No</v>
      </c>
      <c r="H780" s="11">
        <f>VLOOKUP(A780,'Medical Examinations'!$A$1:$J$2336,7,FALSE)</f>
        <v>0</v>
      </c>
      <c r="I780" s="11" t="str">
        <f>VLOOKUP(A780,'Medical Examinations'!$A$1:$J$2336,8,FALSE)</f>
        <v>No</v>
      </c>
      <c r="J780" s="11" t="str">
        <f>VLOOKUP(A780,'Medical Examinations'!$A$1:$J$2336,9,FALSE)</f>
        <v>OBESITY</v>
      </c>
      <c r="K780" s="11" t="str">
        <f>VLOOKUP(A780,'Medical Examinations'!$A$1:$J$2336,10,FALSE)</f>
        <v>DIABETES</v>
      </c>
      <c r="L780" t="str">
        <f>VLOOKUP(A780,'Hospitalisation Details'!$A$2:$M$2344,4,FALSE)</f>
        <v>11-11-1960</v>
      </c>
      <c r="M780">
        <f>VLOOKUP(A780,'Hospitalisation Details'!$A$2:$M$2344,10,FALSE)</f>
        <v>13352.1</v>
      </c>
      <c r="N780" t="str">
        <f>VLOOKUP(A780,'Hospitalisation Details'!$A$2:$M$2344,11,FALSE)</f>
        <v>tier - 3</v>
      </c>
      <c r="O780" t="str">
        <f>VLOOKUP(A780,'Hospitalisation Details'!$A$2:$M$2344,12,FALSE)</f>
        <v>tier - 1</v>
      </c>
      <c r="P780" t="str">
        <f>VLOOKUP(A780,'Hospitalisation Details'!$A$2:$M$2344,13,FALSE)</f>
        <v>R1012</v>
      </c>
      <c r="Q780" s="11">
        <f>VLOOKUP(A780,'Hospitalisation Details'!$A$2:$M$2344,8,FALSE)</f>
        <v>62</v>
      </c>
    </row>
    <row r="781" spans="1:17" ht="15.75" x14ac:dyDescent="0.25">
      <c r="A781" s="1" t="s">
        <v>1590</v>
      </c>
      <c r="B781" t="str">
        <f>VLOOKUP(A781,'Customer Names'!$A$1:$B$2336,2,FALSE)</f>
        <v>Schubert</v>
      </c>
      <c r="C781" s="11">
        <f>VLOOKUP(A781,'Medical Examinations'!$A$1:$B$2336,2,FALSE)</f>
        <v>37.909999999999997</v>
      </c>
      <c r="D781" s="11">
        <f>VLOOKUP(A781,'Medical Examinations'!$A$1:$C$2336,3,FALSE)</f>
        <v>5.68</v>
      </c>
      <c r="E781" s="11" t="str">
        <f>VLOOKUP(A781,'Medical Examinations'!$A$1:$J$2336,4,FALSE)</f>
        <v>Yes</v>
      </c>
      <c r="F781" s="11" t="str">
        <f>VLOOKUP(A781,'Medical Examinations'!$A$1:$J$2336,5,FALSE)</f>
        <v>No</v>
      </c>
      <c r="G781" s="11" t="str">
        <f>VLOOKUP(A781,'Medical Examinations'!$A$1:$J$2336,6,FALSE)</f>
        <v>No</v>
      </c>
      <c r="H781" s="11">
        <f>VLOOKUP(A781,'Medical Examinations'!$A$1:$J$2336,7,FALSE)</f>
        <v>0</v>
      </c>
      <c r="I781" s="11" t="str">
        <f>VLOOKUP(A781,'Medical Examinations'!$A$1:$J$2336,8,FALSE)</f>
        <v>No</v>
      </c>
      <c r="J781" s="11" t="str">
        <f>VLOOKUP(A781,'Medical Examinations'!$A$1:$J$2336,9,FALSE)</f>
        <v>OBESITY</v>
      </c>
      <c r="K781" s="11" t="str">
        <f>VLOOKUP(A781,'Medical Examinations'!$A$1:$J$2336,10,FALSE)</f>
        <v>NORMAL</v>
      </c>
      <c r="L781" t="str">
        <f>VLOOKUP(A781,'Hospitalisation Details'!$A$2:$M$2344,4,FALSE)</f>
        <v>23-8-1976</v>
      </c>
      <c r="M781">
        <f>VLOOKUP(A781,'Hospitalisation Details'!$A$2:$M$2344,10,FALSE)</f>
        <v>13333.71</v>
      </c>
      <c r="N781" t="str">
        <f>VLOOKUP(A781,'Hospitalisation Details'!$A$2:$M$2344,11,FALSE)</f>
        <v>tier - 3</v>
      </c>
      <c r="O781" t="str">
        <f>VLOOKUP(A781,'Hospitalisation Details'!$A$2:$M$2344,12,FALSE)</f>
        <v>tier - 2</v>
      </c>
      <c r="P781" t="str">
        <f>VLOOKUP(A781,'Hospitalisation Details'!$A$2:$M$2344,13,FALSE)</f>
        <v>R1012</v>
      </c>
      <c r="Q781" s="11">
        <f>VLOOKUP(A781,'Hospitalisation Details'!$A$2:$M$2344,8,FALSE)</f>
        <v>46</v>
      </c>
    </row>
    <row r="782" spans="1:17" ht="15.75" x14ac:dyDescent="0.25">
      <c r="A782" s="1" t="s">
        <v>1589</v>
      </c>
      <c r="B782" t="str">
        <f>VLOOKUP(A782,'Customer Names'!$A$1:$B$2336,2,FALSE)</f>
        <v>Lalanne</v>
      </c>
      <c r="C782" s="11">
        <f>VLOOKUP(A782,'Medical Examinations'!$A$1:$B$2336,2,FALSE)</f>
        <v>54.61</v>
      </c>
      <c r="D782" s="11">
        <f>VLOOKUP(A782,'Medical Examinations'!$A$1:$C$2336,3,FALSE)</f>
        <v>4.49</v>
      </c>
      <c r="E782" s="11" t="str">
        <f>VLOOKUP(A782,'Medical Examinations'!$A$1:$J$2336,4,FALSE)</f>
        <v>No</v>
      </c>
      <c r="F782" s="11" t="str">
        <f>VLOOKUP(A782,'Medical Examinations'!$A$1:$J$2336,5,FALSE)</f>
        <v>No</v>
      </c>
      <c r="G782" s="11" t="str">
        <f>VLOOKUP(A782,'Medical Examinations'!$A$1:$J$2336,6,FALSE)</f>
        <v>No</v>
      </c>
      <c r="H782" s="11">
        <f>VLOOKUP(A782,'Medical Examinations'!$A$1:$J$2336,7,FALSE)</f>
        <v>0</v>
      </c>
      <c r="I782" s="11" t="str">
        <f>VLOOKUP(A782,'Medical Examinations'!$A$1:$J$2336,8,FALSE)</f>
        <v>No</v>
      </c>
      <c r="J782" s="11" t="str">
        <f>VLOOKUP(A782,'Medical Examinations'!$A$1:$J$2336,9,FALSE)</f>
        <v>OBESITY</v>
      </c>
      <c r="K782" s="11" t="str">
        <f>VLOOKUP(A782,'Medical Examinations'!$A$1:$J$2336,10,FALSE)</f>
        <v>NORMAL</v>
      </c>
      <c r="L782" t="str">
        <f>VLOOKUP(A782,'Hospitalisation Details'!$A$2:$M$2344,4,FALSE)</f>
        <v>1-7-1994</v>
      </c>
      <c r="M782">
        <f>VLOOKUP(A782,'Hospitalisation Details'!$A$2:$M$2344,10,FALSE)</f>
        <v>13292.52</v>
      </c>
      <c r="N782" t="str">
        <f>VLOOKUP(A782,'Hospitalisation Details'!$A$2:$M$2344,11,FALSE)</f>
        <v>tier - 3</v>
      </c>
      <c r="O782" t="str">
        <f>VLOOKUP(A782,'Hospitalisation Details'!$A$2:$M$2344,12,FALSE)</f>
        <v>tier - 3</v>
      </c>
      <c r="P782" t="str">
        <f>VLOOKUP(A782,'Hospitalisation Details'!$A$2:$M$2344,13,FALSE)</f>
        <v>R1012</v>
      </c>
      <c r="Q782" s="11">
        <f>VLOOKUP(A782,'Hospitalisation Details'!$A$2:$M$2344,8,FALSE)</f>
        <v>28</v>
      </c>
    </row>
    <row r="783" spans="1:17" ht="15.75" x14ac:dyDescent="0.25">
      <c r="A783" s="1" t="s">
        <v>1588</v>
      </c>
      <c r="B783" t="str">
        <f>VLOOKUP(A783,'Customer Names'!$A$1:$B$2336,2,FALSE)</f>
        <v>Flanagan</v>
      </c>
      <c r="C783" s="11">
        <f>VLOOKUP(A783,'Medical Examinations'!$A$1:$B$2336,2,FALSE)</f>
        <v>36.005000000000003</v>
      </c>
      <c r="D783" s="11">
        <f>VLOOKUP(A783,'Medical Examinations'!$A$1:$C$2336,3,FALSE)</f>
        <v>6.9</v>
      </c>
      <c r="E783" s="11" t="str">
        <f>VLOOKUP(A783,'Medical Examinations'!$A$1:$J$2336,4,FALSE)</f>
        <v>No</v>
      </c>
      <c r="F783" s="11" t="str">
        <f>VLOOKUP(A783,'Medical Examinations'!$A$1:$J$2336,5,FALSE)</f>
        <v>No</v>
      </c>
      <c r="G783" s="11" t="str">
        <f>VLOOKUP(A783,'Medical Examinations'!$A$1:$J$2336,6,FALSE)</f>
        <v>No</v>
      </c>
      <c r="H783" s="11">
        <f>VLOOKUP(A783,'Medical Examinations'!$A$1:$J$2336,7,FALSE)</f>
        <v>0</v>
      </c>
      <c r="I783" s="11" t="str">
        <f>VLOOKUP(A783,'Medical Examinations'!$A$1:$J$2336,8,FALSE)</f>
        <v>No</v>
      </c>
      <c r="J783" s="11" t="str">
        <f>VLOOKUP(A783,'Medical Examinations'!$A$1:$J$2336,9,FALSE)</f>
        <v>OBESITY</v>
      </c>
      <c r="K783" s="11" t="str">
        <f>VLOOKUP(A783,'Medical Examinations'!$A$1:$J$2336,10,FALSE)</f>
        <v>DIABETES</v>
      </c>
      <c r="L783" t="str">
        <f>VLOOKUP(A783,'Hospitalisation Details'!$A$2:$M$2344,4,FALSE)</f>
        <v>11-10-1962</v>
      </c>
      <c r="M783">
        <f>VLOOKUP(A783,'Hospitalisation Details'!$A$2:$M$2344,10,FALSE)</f>
        <v>13228.85</v>
      </c>
      <c r="N783" t="str">
        <f>VLOOKUP(A783,'Hospitalisation Details'!$A$2:$M$2344,11,FALSE)</f>
        <v>tier - 3</v>
      </c>
      <c r="O783" t="str">
        <f>VLOOKUP(A783,'Hospitalisation Details'!$A$2:$M$2344,12,FALSE)</f>
        <v>tier - 3</v>
      </c>
      <c r="P783" t="str">
        <f>VLOOKUP(A783,'Hospitalisation Details'!$A$2:$M$2344,13,FALSE)</f>
        <v>R1023</v>
      </c>
      <c r="Q783" s="11">
        <f>VLOOKUP(A783,'Hospitalisation Details'!$A$2:$M$2344,8,FALSE)</f>
        <v>60</v>
      </c>
    </row>
    <row r="784" spans="1:17" ht="15.75" x14ac:dyDescent="0.25">
      <c r="A784" s="1" t="s">
        <v>1587</v>
      </c>
      <c r="B784" t="str">
        <f>VLOOKUP(A784,'Customer Names'!$A$1:$B$2336,2,FALSE)</f>
        <v>Arellano</v>
      </c>
      <c r="C784" s="11">
        <f>VLOOKUP(A784,'Medical Examinations'!$A$1:$B$2336,2,FALSE)</f>
        <v>28.7</v>
      </c>
      <c r="D784" s="11">
        <f>VLOOKUP(A784,'Medical Examinations'!$A$1:$C$2336,3,FALSE)</f>
        <v>11.52</v>
      </c>
      <c r="E784" s="11" t="str">
        <f>VLOOKUP(A784,'Medical Examinations'!$A$1:$J$2336,4,FALSE)</f>
        <v>No</v>
      </c>
      <c r="F784" s="11" t="str">
        <f>VLOOKUP(A784,'Medical Examinations'!$A$1:$J$2336,5,FALSE)</f>
        <v>No</v>
      </c>
      <c r="G784" s="11" t="str">
        <f>VLOOKUP(A784,'Medical Examinations'!$A$1:$J$2336,6,FALSE)</f>
        <v>No</v>
      </c>
      <c r="H784" s="11">
        <f>VLOOKUP(A784,'Medical Examinations'!$A$1:$J$2336,7,FALSE)</f>
        <v>0</v>
      </c>
      <c r="I784" s="11" t="str">
        <f>VLOOKUP(A784,'Medical Examinations'!$A$1:$J$2336,8,FALSE)</f>
        <v>No</v>
      </c>
      <c r="J784" s="11" t="str">
        <f>VLOOKUP(A784,'Medical Examinations'!$A$1:$J$2336,9,FALSE)</f>
        <v>OVERWEIGHT</v>
      </c>
      <c r="K784" s="11" t="str">
        <f>VLOOKUP(A784,'Medical Examinations'!$A$1:$J$2336,10,FALSE)</f>
        <v>DIABETES</v>
      </c>
      <c r="L784" t="str">
        <f>VLOOKUP(A784,'Hospitalisation Details'!$A$2:$M$2344,4,FALSE)</f>
        <v>24-11-1962</v>
      </c>
      <c r="M784">
        <f>VLOOKUP(A784,'Hospitalisation Details'!$A$2:$M$2344,10,FALSE)</f>
        <v>13224.69</v>
      </c>
      <c r="N784" t="str">
        <f>VLOOKUP(A784,'Hospitalisation Details'!$A$2:$M$2344,11,FALSE)</f>
        <v>tier - 3</v>
      </c>
      <c r="O784" t="str">
        <f>VLOOKUP(A784,'Hospitalisation Details'!$A$2:$M$2344,12,FALSE)</f>
        <v>tier - 2</v>
      </c>
      <c r="P784" t="str">
        <f>VLOOKUP(A784,'Hospitalisation Details'!$A$2:$M$2344,13,FALSE)</f>
        <v>R1011</v>
      </c>
      <c r="Q784" s="11">
        <f>VLOOKUP(A784,'Hospitalisation Details'!$A$2:$M$2344,8,FALSE)</f>
        <v>60</v>
      </c>
    </row>
    <row r="785" spans="1:17" ht="15.75" x14ac:dyDescent="0.25">
      <c r="A785" s="1" t="s">
        <v>1586</v>
      </c>
      <c r="B785" t="str">
        <f>VLOOKUP(A785,'Customer Names'!$A$1:$B$2336,2,FALSE)</f>
        <v>Charette</v>
      </c>
      <c r="C785" s="11">
        <f>VLOOKUP(A785,'Medical Examinations'!$A$1:$B$2336,2,FALSE)</f>
        <v>34.295000000000002</v>
      </c>
      <c r="D785" s="11">
        <f>VLOOKUP(A785,'Medical Examinations'!$A$1:$C$2336,3,FALSE)</f>
        <v>11.24</v>
      </c>
      <c r="E785" s="11" t="str">
        <f>VLOOKUP(A785,'Medical Examinations'!$A$1:$J$2336,4,FALSE)</f>
        <v>No</v>
      </c>
      <c r="F785" s="11" t="str">
        <f>VLOOKUP(A785,'Medical Examinations'!$A$1:$J$2336,5,FALSE)</f>
        <v>No</v>
      </c>
      <c r="G785" s="11" t="str">
        <f>VLOOKUP(A785,'Medical Examinations'!$A$1:$J$2336,6,FALSE)</f>
        <v>No</v>
      </c>
      <c r="H785" s="11">
        <f>VLOOKUP(A785,'Medical Examinations'!$A$1:$J$2336,7,FALSE)</f>
        <v>0</v>
      </c>
      <c r="I785" s="11" t="str">
        <f>VLOOKUP(A785,'Medical Examinations'!$A$1:$J$2336,8,FALSE)</f>
        <v>No</v>
      </c>
      <c r="J785" s="11" t="str">
        <f>VLOOKUP(A785,'Medical Examinations'!$A$1:$J$2336,9,FALSE)</f>
        <v>OBESITY</v>
      </c>
      <c r="K785" s="11" t="str">
        <f>VLOOKUP(A785,'Medical Examinations'!$A$1:$J$2336,10,FALSE)</f>
        <v>DIABETES</v>
      </c>
      <c r="L785" t="str">
        <f>VLOOKUP(A785,'Hospitalisation Details'!$A$2:$M$2344,4,FALSE)</f>
        <v>13-11-1965</v>
      </c>
      <c r="M785">
        <f>VLOOKUP(A785,'Hospitalisation Details'!$A$2:$M$2344,10,FALSE)</f>
        <v>13224.06</v>
      </c>
      <c r="N785" t="str">
        <f>VLOOKUP(A785,'Hospitalisation Details'!$A$2:$M$2344,11,FALSE)</f>
        <v>tier - 3</v>
      </c>
      <c r="O785" t="str">
        <f>VLOOKUP(A785,'Hospitalisation Details'!$A$2:$M$2344,12,FALSE)</f>
        <v>tier - 3</v>
      </c>
      <c r="P785" t="str">
        <f>VLOOKUP(A785,'Hospitalisation Details'!$A$2:$M$2344,13,FALSE)</f>
        <v>R1024</v>
      </c>
      <c r="Q785" s="11">
        <f>VLOOKUP(A785,'Hospitalisation Details'!$A$2:$M$2344,8,FALSE)</f>
        <v>57</v>
      </c>
    </row>
    <row r="786" spans="1:17" ht="15.75" x14ac:dyDescent="0.25">
      <c r="A786" s="1" t="s">
        <v>1585</v>
      </c>
      <c r="B786" t="str">
        <f>VLOOKUP(A786,'Customer Names'!$A$1:$B$2336,2,FALSE)</f>
        <v>Pena Reyes</v>
      </c>
      <c r="C786" s="11">
        <f>VLOOKUP(A786,'Medical Examinations'!$A$1:$B$2336,2,FALSE)</f>
        <v>27.55</v>
      </c>
      <c r="D786" s="11">
        <f>VLOOKUP(A786,'Medical Examinations'!$A$1:$C$2336,3,FALSE)</f>
        <v>10.98</v>
      </c>
      <c r="E786" s="11" t="str">
        <f>VLOOKUP(A786,'Medical Examinations'!$A$1:$J$2336,4,FALSE)</f>
        <v>No</v>
      </c>
      <c r="F786" s="11" t="str">
        <f>VLOOKUP(A786,'Medical Examinations'!$A$1:$J$2336,5,FALSE)</f>
        <v>No</v>
      </c>
      <c r="G786" s="11" t="str">
        <f>VLOOKUP(A786,'Medical Examinations'!$A$1:$J$2336,6,FALSE)</f>
        <v>No</v>
      </c>
      <c r="H786" s="11">
        <f>VLOOKUP(A786,'Medical Examinations'!$A$1:$J$2336,7,FALSE)</f>
        <v>0</v>
      </c>
      <c r="I786" s="11" t="str">
        <f>VLOOKUP(A786,'Medical Examinations'!$A$1:$J$2336,8,FALSE)</f>
        <v>No</v>
      </c>
      <c r="J786" s="11" t="str">
        <f>VLOOKUP(A786,'Medical Examinations'!$A$1:$J$2336,9,FALSE)</f>
        <v>OVERWEIGHT</v>
      </c>
      <c r="K786" s="11" t="str">
        <f>VLOOKUP(A786,'Medical Examinations'!$A$1:$J$2336,10,FALSE)</f>
        <v>DIABETES</v>
      </c>
      <c r="L786" t="str">
        <f>VLOOKUP(A786,'Hospitalisation Details'!$A$2:$M$2344,4,FALSE)</f>
        <v>7-12-1962</v>
      </c>
      <c r="M786">
        <f>VLOOKUP(A786,'Hospitalisation Details'!$A$2:$M$2344,10,FALSE)</f>
        <v>13217.09</v>
      </c>
      <c r="N786" t="str">
        <f>VLOOKUP(A786,'Hospitalisation Details'!$A$2:$M$2344,11,FALSE)</f>
        <v>tier - 3</v>
      </c>
      <c r="O786" t="str">
        <f>VLOOKUP(A786,'Hospitalisation Details'!$A$2:$M$2344,12,FALSE)</f>
        <v>tier - 1</v>
      </c>
      <c r="P786" t="str">
        <f>VLOOKUP(A786,'Hospitalisation Details'!$A$2:$M$2344,13,FALSE)</f>
        <v>R1024</v>
      </c>
      <c r="Q786" s="11">
        <f>VLOOKUP(A786,'Hospitalisation Details'!$A$2:$M$2344,8,FALSE)</f>
        <v>60</v>
      </c>
    </row>
    <row r="787" spans="1:17" ht="15.75" x14ac:dyDescent="0.25">
      <c r="A787" s="1" t="s">
        <v>1584</v>
      </c>
      <c r="B787" t="str">
        <f>VLOOKUP(A787,'Customer Names'!$A$1:$B$2336,2,FALSE)</f>
        <v>Broderick</v>
      </c>
      <c r="C787" s="11">
        <f>VLOOKUP(A787,'Medical Examinations'!$A$1:$B$2336,2,FALSE)</f>
        <v>40.700000000000003</v>
      </c>
      <c r="D787" s="11">
        <f>VLOOKUP(A787,'Medical Examinations'!$A$1:$C$2336,3,FALSE)</f>
        <v>5.42</v>
      </c>
      <c r="E787" s="11" t="str">
        <f>VLOOKUP(A787,'Medical Examinations'!$A$1:$J$2336,4,FALSE)</f>
        <v>No</v>
      </c>
      <c r="F787" s="11" t="str">
        <f>VLOOKUP(A787,'Medical Examinations'!$A$1:$J$2336,5,FALSE)</f>
        <v>No</v>
      </c>
      <c r="G787" s="11" t="str">
        <f>VLOOKUP(A787,'Medical Examinations'!$A$1:$J$2336,6,FALSE)</f>
        <v>No</v>
      </c>
      <c r="H787" s="11">
        <f>VLOOKUP(A787,'Medical Examinations'!$A$1:$J$2336,7,FALSE)</f>
        <v>0</v>
      </c>
      <c r="I787" s="11" t="str">
        <f>VLOOKUP(A787,'Medical Examinations'!$A$1:$J$2336,8,FALSE)</f>
        <v>No</v>
      </c>
      <c r="J787" s="11" t="str">
        <f>VLOOKUP(A787,'Medical Examinations'!$A$1:$J$2336,9,FALSE)</f>
        <v>OBESITY</v>
      </c>
      <c r="K787" s="11" t="str">
        <f>VLOOKUP(A787,'Medical Examinations'!$A$1:$J$2336,10,FALSE)</f>
        <v>NORMAL</v>
      </c>
      <c r="L787" t="str">
        <f>VLOOKUP(A787,'Hospitalisation Details'!$A$2:$M$2344,4,FALSE)</f>
        <v>15-10-1982</v>
      </c>
      <c r="M787">
        <f>VLOOKUP(A787,'Hospitalisation Details'!$A$2:$M$2344,10,FALSE)</f>
        <v>13214.43</v>
      </c>
      <c r="N787" t="str">
        <f>VLOOKUP(A787,'Hospitalisation Details'!$A$2:$M$2344,11,FALSE)</f>
        <v>tier - 3</v>
      </c>
      <c r="O787" t="str">
        <f>VLOOKUP(A787,'Hospitalisation Details'!$A$2:$M$2344,12,FALSE)</f>
        <v>tier - 2</v>
      </c>
      <c r="P787" t="str">
        <f>VLOOKUP(A787,'Hospitalisation Details'!$A$2:$M$2344,13,FALSE)</f>
        <v>R1012</v>
      </c>
      <c r="Q787" s="11">
        <f>VLOOKUP(A787,'Hospitalisation Details'!$A$2:$M$2344,8,FALSE)</f>
        <v>40</v>
      </c>
    </row>
    <row r="788" spans="1:17" ht="15.75" x14ac:dyDescent="0.25">
      <c r="A788" s="1" t="s">
        <v>1583</v>
      </c>
      <c r="B788" t="str">
        <f>VLOOKUP(A788,'Customer Names'!$A$1:$B$2336,2,FALSE)</f>
        <v>Summers</v>
      </c>
      <c r="C788" s="11">
        <f>VLOOKUP(A788,'Medical Examinations'!$A$1:$B$2336,2,FALSE)</f>
        <v>18.335000000000001</v>
      </c>
      <c r="D788" s="11">
        <f>VLOOKUP(A788,'Medical Examinations'!$A$1:$C$2336,3,FALSE)</f>
        <v>10.97</v>
      </c>
      <c r="E788" s="11" t="str">
        <f>VLOOKUP(A788,'Medical Examinations'!$A$1:$J$2336,4,FALSE)</f>
        <v>No</v>
      </c>
      <c r="F788" s="11" t="str">
        <f>VLOOKUP(A788,'Medical Examinations'!$A$1:$J$2336,5,FALSE)</f>
        <v>No</v>
      </c>
      <c r="G788" s="11" t="str">
        <f>VLOOKUP(A788,'Medical Examinations'!$A$1:$J$2336,6,FALSE)</f>
        <v>No</v>
      </c>
      <c r="H788" s="11">
        <f>VLOOKUP(A788,'Medical Examinations'!$A$1:$J$2336,7,FALSE)</f>
        <v>0</v>
      </c>
      <c r="I788" s="11" t="str">
        <f>VLOOKUP(A788,'Medical Examinations'!$A$1:$J$2336,8,FALSE)</f>
        <v>No</v>
      </c>
      <c r="J788" s="11" t="str">
        <f>VLOOKUP(A788,'Medical Examinations'!$A$1:$J$2336,9,FALSE)</f>
        <v>NORMALWEIGHT</v>
      </c>
      <c r="K788" s="11" t="str">
        <f>VLOOKUP(A788,'Medical Examinations'!$A$1:$J$2336,10,FALSE)</f>
        <v>DIABETES</v>
      </c>
      <c r="L788" t="str">
        <f>VLOOKUP(A788,'Hospitalisation Details'!$A$2:$M$2344,4,FALSE)</f>
        <v>5-8-1962</v>
      </c>
      <c r="M788">
        <f>VLOOKUP(A788,'Hospitalisation Details'!$A$2:$M$2344,10,FALSE)</f>
        <v>13204.29</v>
      </c>
      <c r="N788" t="str">
        <f>VLOOKUP(A788,'Hospitalisation Details'!$A$2:$M$2344,11,FALSE)</f>
        <v>tier - 3</v>
      </c>
      <c r="O788" t="str">
        <f>VLOOKUP(A788,'Hospitalisation Details'!$A$2:$M$2344,12,FALSE)</f>
        <v>tier - 1</v>
      </c>
      <c r="P788" t="str">
        <f>VLOOKUP(A788,'Hospitalisation Details'!$A$2:$M$2344,13,FALSE)</f>
        <v>R1024</v>
      </c>
      <c r="Q788" s="11">
        <f>VLOOKUP(A788,'Hospitalisation Details'!$A$2:$M$2344,8,FALSE)</f>
        <v>60</v>
      </c>
    </row>
    <row r="789" spans="1:17" ht="15.75" x14ac:dyDescent="0.25">
      <c r="A789" s="1" t="s">
        <v>1582</v>
      </c>
      <c r="B789" t="str">
        <f>VLOOKUP(A789,'Customer Names'!$A$1:$B$2336,2,FALSE)</f>
        <v>Fisher</v>
      </c>
      <c r="C789" s="11">
        <f>VLOOKUP(A789,'Medical Examinations'!$A$1:$B$2336,2,FALSE)</f>
        <v>33.914999999999999</v>
      </c>
      <c r="D789" s="11">
        <f>VLOOKUP(A789,'Medical Examinations'!$A$1:$C$2336,3,FALSE)</f>
        <v>9.56</v>
      </c>
      <c r="E789" s="11" t="str">
        <f>VLOOKUP(A789,'Medical Examinations'!$A$1:$J$2336,4,FALSE)</f>
        <v>Yes</v>
      </c>
      <c r="F789" s="11" t="str">
        <f>VLOOKUP(A789,'Medical Examinations'!$A$1:$J$2336,5,FALSE)</f>
        <v>No</v>
      </c>
      <c r="G789" s="11" t="str">
        <f>VLOOKUP(A789,'Medical Examinations'!$A$1:$J$2336,6,FALSE)</f>
        <v>No</v>
      </c>
      <c r="H789" s="11">
        <f>VLOOKUP(A789,'Medical Examinations'!$A$1:$J$2336,7,FALSE)</f>
        <v>2</v>
      </c>
      <c r="I789" s="11" t="str">
        <f>VLOOKUP(A789,'Medical Examinations'!$A$1:$J$2336,8,FALSE)</f>
        <v>No</v>
      </c>
      <c r="J789" s="11" t="str">
        <f>VLOOKUP(A789,'Medical Examinations'!$A$1:$J$2336,9,FALSE)</f>
        <v>OBESITY</v>
      </c>
      <c r="K789" s="11" t="str">
        <f>VLOOKUP(A789,'Medical Examinations'!$A$1:$J$2336,10,FALSE)</f>
        <v>DIABETES</v>
      </c>
      <c r="L789" t="str">
        <f>VLOOKUP(A789,'Hospitalisation Details'!$A$2:$M$2344,4,FALSE)</f>
        <v>6-12-1961</v>
      </c>
      <c r="M789">
        <f>VLOOKUP(A789,'Hospitalisation Details'!$A$2:$M$2344,10,FALSE)</f>
        <v>13143.86</v>
      </c>
      <c r="N789" t="str">
        <f>VLOOKUP(A789,'Hospitalisation Details'!$A$2:$M$2344,11,FALSE)</f>
        <v>tier - 3</v>
      </c>
      <c r="O789" t="str">
        <f>VLOOKUP(A789,'Hospitalisation Details'!$A$2:$M$2344,12,FALSE)</f>
        <v>tier - 2</v>
      </c>
      <c r="P789" t="str">
        <f>VLOOKUP(A789,'Hospitalisation Details'!$A$2:$M$2344,13,FALSE)</f>
        <v>R1016</v>
      </c>
      <c r="Q789" s="11">
        <f>VLOOKUP(A789,'Hospitalisation Details'!$A$2:$M$2344,8,FALSE)</f>
        <v>61</v>
      </c>
    </row>
    <row r="790" spans="1:17" ht="15.75" x14ac:dyDescent="0.25">
      <c r="A790" s="1" t="s">
        <v>1581</v>
      </c>
      <c r="B790" t="str">
        <f>VLOOKUP(A790,'Customer Names'!$A$1:$B$2336,2,FALSE)</f>
        <v>Zhou</v>
      </c>
      <c r="C790" s="11">
        <f>VLOOKUP(A790,'Medical Examinations'!$A$1:$B$2336,2,FALSE)</f>
        <v>33.534999999999997</v>
      </c>
      <c r="D790" s="11">
        <f>VLOOKUP(A790,'Medical Examinations'!$A$1:$C$2336,3,FALSE)</f>
        <v>9.4</v>
      </c>
      <c r="E790" s="11" t="str">
        <f>VLOOKUP(A790,'Medical Examinations'!$A$1:$J$2336,4,FALSE)</f>
        <v>Yes</v>
      </c>
      <c r="F790" s="11" t="str">
        <f>VLOOKUP(A790,'Medical Examinations'!$A$1:$J$2336,5,FALSE)</f>
        <v>No</v>
      </c>
      <c r="G790" s="11" t="str">
        <f>VLOOKUP(A790,'Medical Examinations'!$A$1:$J$2336,6,FALSE)</f>
        <v>No</v>
      </c>
      <c r="H790" s="11">
        <f>VLOOKUP(A790,'Medical Examinations'!$A$1:$J$2336,7,FALSE)</f>
        <v>2</v>
      </c>
      <c r="I790" s="11" t="str">
        <f>VLOOKUP(A790,'Medical Examinations'!$A$1:$J$2336,8,FALSE)</f>
        <v>No</v>
      </c>
      <c r="J790" s="11" t="str">
        <f>VLOOKUP(A790,'Medical Examinations'!$A$1:$J$2336,9,FALSE)</f>
        <v>OBESITY</v>
      </c>
      <c r="K790" s="11" t="str">
        <f>VLOOKUP(A790,'Medical Examinations'!$A$1:$J$2336,10,FALSE)</f>
        <v>DIABETES</v>
      </c>
      <c r="L790" t="str">
        <f>VLOOKUP(A790,'Hospitalisation Details'!$A$2:$M$2344,4,FALSE)</f>
        <v>6-12-1961</v>
      </c>
      <c r="M790">
        <f>VLOOKUP(A790,'Hospitalisation Details'!$A$2:$M$2344,10,FALSE)</f>
        <v>13143.34</v>
      </c>
      <c r="N790" t="str">
        <f>VLOOKUP(A790,'Hospitalisation Details'!$A$2:$M$2344,11,FALSE)</f>
        <v>tier - 3</v>
      </c>
      <c r="O790" t="str">
        <f>VLOOKUP(A790,'Hospitalisation Details'!$A$2:$M$2344,12,FALSE)</f>
        <v>tier - 2</v>
      </c>
      <c r="P790" t="str">
        <f>VLOOKUP(A790,'Hospitalisation Details'!$A$2:$M$2344,13,FALSE)</f>
        <v>R1020</v>
      </c>
      <c r="Q790" s="11">
        <f>VLOOKUP(A790,'Hospitalisation Details'!$A$2:$M$2344,8,FALSE)</f>
        <v>61</v>
      </c>
    </row>
    <row r="791" spans="1:17" ht="15.75" x14ac:dyDescent="0.25">
      <c r="A791" s="1" t="s">
        <v>1580</v>
      </c>
      <c r="B791" t="str">
        <f>VLOOKUP(A791,'Customer Names'!$A$1:$B$2336,2,FALSE)</f>
        <v>Clarke-Ames</v>
      </c>
      <c r="C791" s="11">
        <f>VLOOKUP(A791,'Medical Examinations'!$A$1:$B$2336,2,FALSE)</f>
        <v>23.655000000000001</v>
      </c>
      <c r="D791" s="11">
        <f>VLOOKUP(A791,'Medical Examinations'!$A$1:$C$2336,3,FALSE)</f>
        <v>8.48</v>
      </c>
      <c r="E791" s="11" t="str">
        <f>VLOOKUP(A791,'Medical Examinations'!$A$1:$J$2336,4,FALSE)</f>
        <v>Yes</v>
      </c>
      <c r="F791" s="11" t="str">
        <f>VLOOKUP(A791,'Medical Examinations'!$A$1:$J$2336,5,FALSE)</f>
        <v>No</v>
      </c>
      <c r="G791" s="11" t="str">
        <f>VLOOKUP(A791,'Medical Examinations'!$A$1:$J$2336,6,FALSE)</f>
        <v>No</v>
      </c>
      <c r="H791" s="11">
        <f>VLOOKUP(A791,'Medical Examinations'!$A$1:$J$2336,7,FALSE)</f>
        <v>2</v>
      </c>
      <c r="I791" s="11" t="str">
        <f>VLOOKUP(A791,'Medical Examinations'!$A$1:$J$2336,8,FALSE)</f>
        <v>No</v>
      </c>
      <c r="J791" s="11" t="str">
        <f>VLOOKUP(A791,'Medical Examinations'!$A$1:$J$2336,9,FALSE)</f>
        <v>NORMALWEIGHT</v>
      </c>
      <c r="K791" s="11" t="str">
        <f>VLOOKUP(A791,'Medical Examinations'!$A$1:$J$2336,10,FALSE)</f>
        <v>DIABETES</v>
      </c>
      <c r="L791" t="str">
        <f>VLOOKUP(A791,'Hospitalisation Details'!$A$2:$M$2344,4,FALSE)</f>
        <v>7-9-1961</v>
      </c>
      <c r="M791">
        <f>VLOOKUP(A791,'Hospitalisation Details'!$A$2:$M$2344,10,FALSE)</f>
        <v>13129.6</v>
      </c>
      <c r="N791" t="str">
        <f>VLOOKUP(A791,'Hospitalisation Details'!$A$2:$M$2344,11,FALSE)</f>
        <v>tier - 3</v>
      </c>
      <c r="O791" t="str">
        <f>VLOOKUP(A791,'Hospitalisation Details'!$A$2:$M$2344,12,FALSE)</f>
        <v>tier - 2</v>
      </c>
      <c r="P791" t="str">
        <f>VLOOKUP(A791,'Hospitalisation Details'!$A$2:$M$2344,13,FALSE)</f>
        <v>R1017</v>
      </c>
      <c r="Q791" s="11">
        <f>VLOOKUP(A791,'Hospitalisation Details'!$A$2:$M$2344,8,FALSE)</f>
        <v>61</v>
      </c>
    </row>
    <row r="792" spans="1:17" ht="15.75" x14ac:dyDescent="0.25">
      <c r="A792" s="1" t="s">
        <v>1579</v>
      </c>
      <c r="B792" t="str">
        <f>VLOOKUP(A792,'Customer Names'!$A$1:$B$2336,2,FALSE)</f>
        <v>Staton</v>
      </c>
      <c r="C792" s="11">
        <f>VLOOKUP(A792,'Medical Examinations'!$A$1:$B$2336,2,FALSE)</f>
        <v>28</v>
      </c>
      <c r="D792" s="11">
        <f>VLOOKUP(A792,'Medical Examinations'!$A$1:$C$2336,3,FALSE)</f>
        <v>5.57</v>
      </c>
      <c r="E792" s="11" t="str">
        <f>VLOOKUP(A792,'Medical Examinations'!$A$1:$J$2336,4,FALSE)</f>
        <v>No</v>
      </c>
      <c r="F792" s="11" t="str">
        <f>VLOOKUP(A792,'Medical Examinations'!$A$1:$J$2336,5,FALSE)</f>
        <v>No</v>
      </c>
      <c r="G792" s="11" t="str">
        <f>VLOOKUP(A792,'Medical Examinations'!$A$1:$J$2336,6,FALSE)</f>
        <v>No</v>
      </c>
      <c r="H792" s="11">
        <f>VLOOKUP(A792,'Medical Examinations'!$A$1:$J$2336,7,FALSE)</f>
        <v>0</v>
      </c>
      <c r="I792" s="11" t="str">
        <f>VLOOKUP(A792,'Medical Examinations'!$A$1:$J$2336,8,FALSE)</f>
        <v>No</v>
      </c>
      <c r="J792" s="11" t="str">
        <f>VLOOKUP(A792,'Medical Examinations'!$A$1:$J$2336,9,FALSE)</f>
        <v>OVERWEIGHT</v>
      </c>
      <c r="K792" s="11" t="str">
        <f>VLOOKUP(A792,'Medical Examinations'!$A$1:$J$2336,10,FALSE)</f>
        <v>NORMAL</v>
      </c>
      <c r="L792" t="str">
        <f>VLOOKUP(A792,'Hospitalisation Details'!$A$2:$M$2344,4,FALSE)</f>
        <v>16-8-1999</v>
      </c>
      <c r="M792">
        <f>VLOOKUP(A792,'Hospitalisation Details'!$A$2:$M$2344,10,FALSE)</f>
        <v>13126.68</v>
      </c>
      <c r="N792" t="str">
        <f>VLOOKUP(A792,'Hospitalisation Details'!$A$2:$M$2344,11,FALSE)</f>
        <v>tier - 3</v>
      </c>
      <c r="O792" t="str">
        <f>VLOOKUP(A792,'Hospitalisation Details'!$A$2:$M$2344,12,FALSE)</f>
        <v>tier - 3</v>
      </c>
      <c r="P792" t="str">
        <f>VLOOKUP(A792,'Hospitalisation Details'!$A$2:$M$2344,13,FALSE)</f>
        <v>R1011</v>
      </c>
      <c r="Q792" s="11">
        <f>VLOOKUP(A792,'Hospitalisation Details'!$A$2:$M$2344,8,FALSE)</f>
        <v>23</v>
      </c>
    </row>
    <row r="793" spans="1:17" ht="15.75" x14ac:dyDescent="0.25">
      <c r="A793" s="1" t="s">
        <v>1578</v>
      </c>
      <c r="B793" t="str">
        <f>VLOOKUP(A793,'Customer Names'!$A$1:$B$2336,2,FALSE)</f>
        <v>Forster</v>
      </c>
      <c r="C793" s="11">
        <f>VLOOKUP(A793,'Medical Examinations'!$A$1:$B$2336,2,FALSE)</f>
        <v>30.23</v>
      </c>
      <c r="D793" s="11">
        <f>VLOOKUP(A793,'Medical Examinations'!$A$1:$C$2336,3,FALSE)</f>
        <v>6.94</v>
      </c>
      <c r="E793" s="11" t="str">
        <f>VLOOKUP(A793,'Medical Examinations'!$A$1:$J$2336,4,FALSE)</f>
        <v>Yes</v>
      </c>
      <c r="F793" s="11" t="str">
        <f>VLOOKUP(A793,'Medical Examinations'!$A$1:$J$2336,5,FALSE)</f>
        <v>No</v>
      </c>
      <c r="G793" s="11" t="str">
        <f>VLOOKUP(A793,'Medical Examinations'!$A$1:$J$2336,6,FALSE)</f>
        <v>Yes</v>
      </c>
      <c r="H793" s="11">
        <f>VLOOKUP(A793,'Medical Examinations'!$A$1:$J$2336,7,FALSE)</f>
        <v>1</v>
      </c>
      <c r="I793" s="11" t="str">
        <f>VLOOKUP(A793,'Medical Examinations'!$A$1:$J$2336,8,FALSE)</f>
        <v>No</v>
      </c>
      <c r="J793" s="11" t="str">
        <f>VLOOKUP(A793,'Medical Examinations'!$A$1:$J$2336,9,FALSE)</f>
        <v>OBESITY</v>
      </c>
      <c r="K793" s="11" t="str">
        <f>VLOOKUP(A793,'Medical Examinations'!$A$1:$J$2336,10,FALSE)</f>
        <v>DIABETES</v>
      </c>
      <c r="L793" t="str">
        <f>VLOOKUP(A793,'Hospitalisation Details'!$A$2:$M$2344,4,FALSE)</f>
        <v>14-9-1963</v>
      </c>
      <c r="M793">
        <f>VLOOKUP(A793,'Hospitalisation Details'!$A$2:$M$2344,10,FALSE)</f>
        <v>13116.84</v>
      </c>
      <c r="N793" t="str">
        <f>VLOOKUP(A793,'Hospitalisation Details'!$A$2:$M$2344,11,FALSE)</f>
        <v>tier - 3</v>
      </c>
      <c r="O793" t="str">
        <f>VLOOKUP(A793,'Hospitalisation Details'!$A$2:$M$2344,12,FALSE)</f>
        <v>tier - 1</v>
      </c>
      <c r="P793" t="str">
        <f>VLOOKUP(A793,'Hospitalisation Details'!$A$2:$M$2344,13,FALSE)</f>
        <v>R1012</v>
      </c>
      <c r="Q793" s="11">
        <f>VLOOKUP(A793,'Hospitalisation Details'!$A$2:$M$2344,8,FALSE)</f>
        <v>59</v>
      </c>
    </row>
    <row r="794" spans="1:17" ht="15.75" x14ac:dyDescent="0.25">
      <c r="A794" s="1" t="s">
        <v>1577</v>
      </c>
      <c r="B794" t="str">
        <f>VLOOKUP(A794,'Customer Names'!$A$1:$B$2336,2,FALSE)</f>
        <v>Monaghan</v>
      </c>
      <c r="C794" s="11">
        <f>VLOOKUP(A794,'Medical Examinations'!$A$1:$B$2336,2,FALSE)</f>
        <v>51.14</v>
      </c>
      <c r="D794" s="11">
        <f>VLOOKUP(A794,'Medical Examinations'!$A$1:$C$2336,3,FALSE)</f>
        <v>4.05</v>
      </c>
      <c r="E794" s="11" t="str">
        <f>VLOOKUP(A794,'Medical Examinations'!$A$1:$J$2336,4,FALSE)</f>
        <v>No</v>
      </c>
      <c r="F794" s="11" t="str">
        <f>VLOOKUP(A794,'Medical Examinations'!$A$1:$J$2336,5,FALSE)</f>
        <v>No</v>
      </c>
      <c r="G794" s="11" t="str">
        <f>VLOOKUP(A794,'Medical Examinations'!$A$1:$J$2336,6,FALSE)</f>
        <v>No</v>
      </c>
      <c r="H794" s="11">
        <f>VLOOKUP(A794,'Medical Examinations'!$A$1:$J$2336,7,FALSE)</f>
        <v>1</v>
      </c>
      <c r="I794" s="11" t="str">
        <f>VLOOKUP(A794,'Medical Examinations'!$A$1:$J$2336,8,FALSE)</f>
        <v>No</v>
      </c>
      <c r="J794" s="11" t="str">
        <f>VLOOKUP(A794,'Medical Examinations'!$A$1:$J$2336,9,FALSE)</f>
        <v>OBESITY</v>
      </c>
      <c r="K794" s="11" t="str">
        <f>VLOOKUP(A794,'Medical Examinations'!$A$1:$J$2336,10,FALSE)</f>
        <v>NORMAL</v>
      </c>
      <c r="L794" t="str">
        <f>VLOOKUP(A794,'Hospitalisation Details'!$A$2:$M$2344,4,FALSE)</f>
        <v>12-8-1992</v>
      </c>
      <c r="M794">
        <f>VLOOKUP(A794,'Hospitalisation Details'!$A$2:$M$2344,10,FALSE)</f>
        <v>13113.51</v>
      </c>
      <c r="N794" t="str">
        <f>VLOOKUP(A794,'Hospitalisation Details'!$A$2:$M$2344,11,FALSE)</f>
        <v>tier - 3</v>
      </c>
      <c r="O794" t="str">
        <f>VLOOKUP(A794,'Hospitalisation Details'!$A$2:$M$2344,12,FALSE)</f>
        <v>tier - 2</v>
      </c>
      <c r="P794" t="str">
        <f>VLOOKUP(A794,'Hospitalisation Details'!$A$2:$M$2344,13,FALSE)</f>
        <v>R1026</v>
      </c>
      <c r="Q794" s="11">
        <f>VLOOKUP(A794,'Hospitalisation Details'!$A$2:$M$2344,8,FALSE)</f>
        <v>30</v>
      </c>
    </row>
    <row r="795" spans="1:17" ht="15.75" x14ac:dyDescent="0.25">
      <c r="A795" s="1" t="s">
        <v>1576</v>
      </c>
      <c r="B795" t="str">
        <f>VLOOKUP(A795,'Customer Names'!$A$1:$B$2336,2,FALSE)</f>
        <v>Kawamoto</v>
      </c>
      <c r="C795" s="11">
        <f>VLOOKUP(A795,'Medical Examinations'!$A$1:$B$2336,2,FALSE)</f>
        <v>24.32</v>
      </c>
      <c r="D795" s="11">
        <f>VLOOKUP(A795,'Medical Examinations'!$A$1:$C$2336,3,FALSE)</f>
        <v>10.220000000000001</v>
      </c>
      <c r="E795" s="11" t="str">
        <f>VLOOKUP(A795,'Medical Examinations'!$A$1:$J$2336,4,FALSE)</f>
        <v>No</v>
      </c>
      <c r="F795" s="11" t="str">
        <f>VLOOKUP(A795,'Medical Examinations'!$A$1:$J$2336,5,FALSE)</f>
        <v>No</v>
      </c>
      <c r="G795" s="11" t="str">
        <f>VLOOKUP(A795,'Medical Examinations'!$A$1:$J$2336,6,FALSE)</f>
        <v>No</v>
      </c>
      <c r="H795" s="11">
        <f>VLOOKUP(A795,'Medical Examinations'!$A$1:$J$2336,7,FALSE)</f>
        <v>0</v>
      </c>
      <c r="I795" s="11" t="str">
        <f>VLOOKUP(A795,'Medical Examinations'!$A$1:$J$2336,8,FALSE)</f>
        <v>No</v>
      </c>
      <c r="J795" s="11" t="str">
        <f>VLOOKUP(A795,'Medical Examinations'!$A$1:$J$2336,9,FALSE)</f>
        <v>NORMALWEIGHT</v>
      </c>
      <c r="K795" s="11" t="str">
        <f>VLOOKUP(A795,'Medical Examinations'!$A$1:$J$2336,10,FALSE)</f>
        <v>DIABETES</v>
      </c>
      <c r="L795" t="str">
        <f>VLOOKUP(A795,'Hospitalisation Details'!$A$2:$M$2344,4,FALSE)</f>
        <v>2-8-1962</v>
      </c>
      <c r="M795">
        <f>VLOOKUP(A795,'Hospitalisation Details'!$A$2:$M$2344,10,FALSE)</f>
        <v>13112.6</v>
      </c>
      <c r="N795" t="str">
        <f>VLOOKUP(A795,'Hospitalisation Details'!$A$2:$M$2344,11,FALSE)</f>
        <v>tier - 3</v>
      </c>
      <c r="O795" t="str">
        <f>VLOOKUP(A795,'Hospitalisation Details'!$A$2:$M$2344,12,FALSE)</f>
        <v>tier - 3</v>
      </c>
      <c r="P795" t="str">
        <f>VLOOKUP(A795,'Hospitalisation Details'!$A$2:$M$2344,13,FALSE)</f>
        <v>R1012</v>
      </c>
      <c r="Q795" s="11">
        <f>VLOOKUP(A795,'Hospitalisation Details'!$A$2:$M$2344,8,FALSE)</f>
        <v>60</v>
      </c>
    </row>
    <row r="796" spans="1:17" ht="15.75" x14ac:dyDescent="0.25">
      <c r="A796" s="1" t="s">
        <v>1575</v>
      </c>
      <c r="B796" t="str">
        <f>VLOOKUP(A796,'Customer Names'!$A$1:$B$2336,2,FALSE)</f>
        <v>Dicharry</v>
      </c>
      <c r="C796" s="11">
        <f>VLOOKUP(A796,'Medical Examinations'!$A$1:$B$2336,2,FALSE)</f>
        <v>38.06</v>
      </c>
      <c r="D796" s="11">
        <f>VLOOKUP(A796,'Medical Examinations'!$A$1:$C$2336,3,FALSE)</f>
        <v>9.24</v>
      </c>
      <c r="E796" s="11" t="str">
        <f>VLOOKUP(A796,'Medical Examinations'!$A$1:$J$2336,4,FALSE)</f>
        <v>No</v>
      </c>
      <c r="F796" s="11" t="str">
        <f>VLOOKUP(A796,'Medical Examinations'!$A$1:$J$2336,5,FALSE)</f>
        <v>No</v>
      </c>
      <c r="G796" s="11" t="str">
        <f>VLOOKUP(A796,'Medical Examinations'!$A$1:$J$2336,6,FALSE)</f>
        <v>No</v>
      </c>
      <c r="H796" s="11">
        <f>VLOOKUP(A796,'Medical Examinations'!$A$1:$J$2336,7,FALSE)</f>
        <v>0</v>
      </c>
      <c r="I796" s="11" t="str">
        <f>VLOOKUP(A796,'Medical Examinations'!$A$1:$J$2336,8,FALSE)</f>
        <v>No</v>
      </c>
      <c r="J796" s="11" t="str">
        <f>VLOOKUP(A796,'Medical Examinations'!$A$1:$J$2336,9,FALSE)</f>
        <v>OBESITY</v>
      </c>
      <c r="K796" s="11" t="str">
        <f>VLOOKUP(A796,'Medical Examinations'!$A$1:$J$2336,10,FALSE)</f>
        <v>DIABETES</v>
      </c>
      <c r="L796" t="str">
        <f>VLOOKUP(A796,'Hospitalisation Details'!$A$2:$M$2344,4,FALSE)</f>
        <v>30-10-1971</v>
      </c>
      <c r="M796">
        <f>VLOOKUP(A796,'Hospitalisation Details'!$A$2:$M$2344,10,FALSE)</f>
        <v>13110.79</v>
      </c>
      <c r="N796" t="str">
        <f>VLOOKUP(A796,'Hospitalisation Details'!$A$2:$M$2344,11,FALSE)</f>
        <v>tier - 3</v>
      </c>
      <c r="O796" t="str">
        <f>VLOOKUP(A796,'Hospitalisation Details'!$A$2:$M$2344,12,FALSE)</f>
        <v>tier - 2</v>
      </c>
      <c r="P796" t="str">
        <f>VLOOKUP(A796,'Hospitalisation Details'!$A$2:$M$2344,13,FALSE)</f>
        <v>R1011</v>
      </c>
      <c r="Q796" s="11">
        <f>VLOOKUP(A796,'Hospitalisation Details'!$A$2:$M$2344,8,FALSE)</f>
        <v>51</v>
      </c>
    </row>
    <row r="797" spans="1:17" ht="15.75" x14ac:dyDescent="0.25">
      <c r="A797" s="1" t="s">
        <v>1574</v>
      </c>
      <c r="B797" t="str">
        <f>VLOOKUP(A797,'Customer Names'!$A$1:$B$2336,2,FALSE)</f>
        <v>Berry</v>
      </c>
      <c r="C797" s="11">
        <f>VLOOKUP(A797,'Medical Examinations'!$A$1:$B$2336,2,FALSE)</f>
        <v>37.700000000000003</v>
      </c>
      <c r="D797" s="11">
        <f>VLOOKUP(A797,'Medical Examinations'!$A$1:$C$2336,3,FALSE)</f>
        <v>8.6</v>
      </c>
      <c r="E797" s="11" t="str">
        <f>VLOOKUP(A797,'Medical Examinations'!$A$1:$J$2336,4,FALSE)</f>
        <v>No</v>
      </c>
      <c r="F797" s="11" t="str">
        <f>VLOOKUP(A797,'Medical Examinations'!$A$1:$J$2336,5,FALSE)</f>
        <v>No</v>
      </c>
      <c r="G797" s="11" t="str">
        <f>VLOOKUP(A797,'Medical Examinations'!$A$1:$J$2336,6,FALSE)</f>
        <v>No</v>
      </c>
      <c r="H797" s="11">
        <f>VLOOKUP(A797,'Medical Examinations'!$A$1:$J$2336,7,FALSE)</f>
        <v>0</v>
      </c>
      <c r="I797" s="11" t="str">
        <f>VLOOKUP(A797,'Medical Examinations'!$A$1:$J$2336,8,FALSE)</f>
        <v>No</v>
      </c>
      <c r="J797" s="11" t="str">
        <f>VLOOKUP(A797,'Medical Examinations'!$A$1:$J$2336,9,FALSE)</f>
        <v>OBESITY</v>
      </c>
      <c r="K797" s="11" t="str">
        <f>VLOOKUP(A797,'Medical Examinations'!$A$1:$J$2336,10,FALSE)</f>
        <v>DIABETES</v>
      </c>
      <c r="L797" t="str">
        <f>VLOOKUP(A797,'Hospitalisation Details'!$A$2:$M$2344,4,FALSE)</f>
        <v>17-7-1978</v>
      </c>
      <c r="M797">
        <f>VLOOKUP(A797,'Hospitalisation Details'!$A$2:$M$2344,10,FALSE)</f>
        <v>13101.74</v>
      </c>
      <c r="N797" t="str">
        <f>VLOOKUP(A797,'Hospitalisation Details'!$A$2:$M$2344,11,FALSE)</f>
        <v>tier - 3</v>
      </c>
      <c r="O797" t="str">
        <f>VLOOKUP(A797,'Hospitalisation Details'!$A$2:$M$2344,12,FALSE)</f>
        <v>tier - 2</v>
      </c>
      <c r="P797" t="str">
        <f>VLOOKUP(A797,'Hospitalisation Details'!$A$2:$M$2344,13,FALSE)</f>
        <v>R1026</v>
      </c>
      <c r="Q797" s="11">
        <f>VLOOKUP(A797,'Hospitalisation Details'!$A$2:$M$2344,8,FALSE)</f>
        <v>44</v>
      </c>
    </row>
    <row r="798" spans="1:17" ht="15.75" x14ac:dyDescent="0.25">
      <c r="A798" s="1" t="s">
        <v>1573</v>
      </c>
      <c r="B798" t="str">
        <f>VLOOKUP(A798,'Customer Names'!$A$1:$B$2336,2,FALSE)</f>
        <v>Porfirio</v>
      </c>
      <c r="C798" s="11">
        <f>VLOOKUP(A798,'Medical Examinations'!$A$1:$B$2336,2,FALSE)</f>
        <v>44</v>
      </c>
      <c r="D798" s="11">
        <f>VLOOKUP(A798,'Medical Examinations'!$A$1:$C$2336,3,FALSE)</f>
        <v>9.32</v>
      </c>
      <c r="E798" s="11" t="str">
        <f>VLOOKUP(A798,'Medical Examinations'!$A$1:$J$2336,4,FALSE)</f>
        <v>Yes</v>
      </c>
      <c r="F798" s="11" t="str">
        <f>VLOOKUP(A798,'Medical Examinations'!$A$1:$J$2336,5,FALSE)</f>
        <v>No</v>
      </c>
      <c r="G798" s="11" t="str">
        <f>VLOOKUP(A798,'Medical Examinations'!$A$1:$J$2336,6,FALSE)</f>
        <v>No</v>
      </c>
      <c r="H798" s="11">
        <f>VLOOKUP(A798,'Medical Examinations'!$A$1:$J$2336,7,FALSE)</f>
        <v>2</v>
      </c>
      <c r="I798" s="11" t="str">
        <f>VLOOKUP(A798,'Medical Examinations'!$A$1:$J$2336,8,FALSE)</f>
        <v>No</v>
      </c>
      <c r="J798" s="11" t="str">
        <f>VLOOKUP(A798,'Medical Examinations'!$A$1:$J$2336,9,FALSE)</f>
        <v>OBESITY</v>
      </c>
      <c r="K798" s="11" t="str">
        <f>VLOOKUP(A798,'Medical Examinations'!$A$1:$J$2336,10,FALSE)</f>
        <v>DIABETES</v>
      </c>
      <c r="L798" t="str">
        <f>VLOOKUP(A798,'Hospitalisation Details'!$A$2:$M$2344,4,FALSE)</f>
        <v>6-11-1961</v>
      </c>
      <c r="M798">
        <f>VLOOKUP(A798,'Hospitalisation Details'!$A$2:$M$2344,10,FALSE)</f>
        <v>13063.88</v>
      </c>
      <c r="N798" t="str">
        <f>VLOOKUP(A798,'Hospitalisation Details'!$A$2:$M$2344,11,FALSE)</f>
        <v>tier - 3</v>
      </c>
      <c r="O798" t="str">
        <f>VLOOKUP(A798,'Hospitalisation Details'!$A$2:$M$2344,12,FALSE)</f>
        <v>tier - 2</v>
      </c>
      <c r="P798" t="str">
        <f>VLOOKUP(A798,'Hospitalisation Details'!$A$2:$M$2344,13,FALSE)</f>
        <v>R1011</v>
      </c>
      <c r="Q798" s="11">
        <f>VLOOKUP(A798,'Hospitalisation Details'!$A$2:$M$2344,8,FALSE)</f>
        <v>61</v>
      </c>
    </row>
    <row r="799" spans="1:17" ht="15.75" x14ac:dyDescent="0.25">
      <c r="A799" s="1" t="s">
        <v>1572</v>
      </c>
      <c r="B799" t="str">
        <f>VLOOKUP(A799,'Customer Names'!$A$1:$B$2336,2,FALSE)</f>
        <v>Thind</v>
      </c>
      <c r="C799" s="11">
        <f>VLOOKUP(A799,'Medical Examinations'!$A$1:$B$2336,2,FALSE)</f>
        <v>41.45</v>
      </c>
      <c r="D799" s="11">
        <f>VLOOKUP(A799,'Medical Examinations'!$A$1:$C$2336,3,FALSE)</f>
        <v>6.12</v>
      </c>
      <c r="E799" s="11" t="str">
        <f>VLOOKUP(A799,'Medical Examinations'!$A$1:$J$2336,4,FALSE)</f>
        <v>Yes</v>
      </c>
      <c r="F799" s="11" t="str">
        <f>VLOOKUP(A799,'Medical Examinations'!$A$1:$J$2336,5,FALSE)</f>
        <v>No</v>
      </c>
      <c r="G799" s="11" t="str">
        <f>VLOOKUP(A799,'Medical Examinations'!$A$1:$J$2336,6,FALSE)</f>
        <v>No</v>
      </c>
      <c r="H799" s="11">
        <f>VLOOKUP(A799,'Medical Examinations'!$A$1:$J$2336,7,FALSE)</f>
        <v>0</v>
      </c>
      <c r="I799" s="11" t="str">
        <f>VLOOKUP(A799,'Medical Examinations'!$A$1:$J$2336,8,FALSE)</f>
        <v>No</v>
      </c>
      <c r="J799" s="11" t="str">
        <f>VLOOKUP(A799,'Medical Examinations'!$A$1:$J$2336,9,FALSE)</f>
        <v>OBESITY</v>
      </c>
      <c r="K799" s="11" t="str">
        <f>VLOOKUP(A799,'Medical Examinations'!$A$1:$J$2336,10,FALSE)</f>
        <v>PREDIABETES</v>
      </c>
      <c r="L799" t="str">
        <f>VLOOKUP(A799,'Hospitalisation Details'!$A$2:$M$2344,4,FALSE)</f>
        <v>26-10-1985</v>
      </c>
      <c r="M799">
        <f>VLOOKUP(A799,'Hospitalisation Details'!$A$2:$M$2344,10,FALSE)</f>
        <v>13051.22</v>
      </c>
      <c r="N799" t="str">
        <f>VLOOKUP(A799,'Hospitalisation Details'!$A$2:$M$2344,11,FALSE)</f>
        <v>tier - 3</v>
      </c>
      <c r="O799" t="str">
        <f>VLOOKUP(A799,'Hospitalisation Details'!$A$2:$M$2344,12,FALSE)</f>
        <v>tier - 1</v>
      </c>
      <c r="P799" t="str">
        <f>VLOOKUP(A799,'Hospitalisation Details'!$A$2:$M$2344,13,FALSE)</f>
        <v>R1026</v>
      </c>
      <c r="Q799" s="11">
        <f>VLOOKUP(A799,'Hospitalisation Details'!$A$2:$M$2344,8,FALSE)</f>
        <v>37</v>
      </c>
    </row>
    <row r="800" spans="1:17" ht="15.75" x14ac:dyDescent="0.25">
      <c r="A800" s="1" t="s">
        <v>1571</v>
      </c>
      <c r="B800" t="str">
        <f>VLOOKUP(A800,'Customer Names'!$A$1:$B$2336,2,FALSE)</f>
        <v>Ryan</v>
      </c>
      <c r="C800" s="11">
        <f>VLOOKUP(A800,'Medical Examinations'!$A$1:$B$2336,2,FALSE)</f>
        <v>25.364999999999998</v>
      </c>
      <c r="D800" s="11">
        <f>VLOOKUP(A800,'Medical Examinations'!$A$1:$C$2336,3,FALSE)</f>
        <v>9.19</v>
      </c>
      <c r="E800" s="11" t="str">
        <f>VLOOKUP(A800,'Medical Examinations'!$A$1:$J$2336,4,FALSE)</f>
        <v>Yes</v>
      </c>
      <c r="F800" s="11" t="str">
        <f>VLOOKUP(A800,'Medical Examinations'!$A$1:$J$2336,5,FALSE)</f>
        <v>No</v>
      </c>
      <c r="G800" s="11" t="str">
        <f>VLOOKUP(A800,'Medical Examinations'!$A$1:$J$2336,6,FALSE)</f>
        <v>No</v>
      </c>
      <c r="H800" s="11">
        <f>VLOOKUP(A800,'Medical Examinations'!$A$1:$J$2336,7,FALSE)</f>
        <v>0</v>
      </c>
      <c r="I800" s="11" t="str">
        <f>VLOOKUP(A800,'Medical Examinations'!$A$1:$J$2336,8,FALSE)</f>
        <v>No</v>
      </c>
      <c r="J800" s="11" t="str">
        <f>VLOOKUP(A800,'Medical Examinations'!$A$1:$J$2336,9,FALSE)</f>
        <v>OVERWEIGHT</v>
      </c>
      <c r="K800" s="11" t="str">
        <f>VLOOKUP(A800,'Medical Examinations'!$A$1:$J$2336,10,FALSE)</f>
        <v>DIABETES</v>
      </c>
      <c r="L800" t="str">
        <f>VLOOKUP(A800,'Hospitalisation Details'!$A$2:$M$2344,4,FALSE)</f>
        <v>6-8-1967</v>
      </c>
      <c r="M800">
        <f>VLOOKUP(A800,'Hospitalisation Details'!$A$2:$M$2344,10,FALSE)</f>
        <v>13047.33</v>
      </c>
      <c r="N800" t="str">
        <f>VLOOKUP(A800,'Hospitalisation Details'!$A$2:$M$2344,11,FALSE)</f>
        <v>tier - 3</v>
      </c>
      <c r="O800" t="str">
        <f>VLOOKUP(A800,'Hospitalisation Details'!$A$2:$M$2344,12,FALSE)</f>
        <v>tier - 3</v>
      </c>
      <c r="P800" t="str">
        <f>VLOOKUP(A800,'Hospitalisation Details'!$A$2:$M$2344,13,FALSE)</f>
        <v>R1024</v>
      </c>
      <c r="Q800" s="11">
        <f>VLOOKUP(A800,'Hospitalisation Details'!$A$2:$M$2344,8,FALSE)</f>
        <v>55</v>
      </c>
    </row>
    <row r="801" spans="1:17" ht="15.75" x14ac:dyDescent="0.25">
      <c r="A801" s="1" t="s">
        <v>1570</v>
      </c>
      <c r="B801" t="str">
        <f>VLOOKUP(A801,'Customer Names'!$A$1:$B$2336,2,FALSE)</f>
        <v>Horn</v>
      </c>
      <c r="C801" s="11">
        <f>VLOOKUP(A801,'Medical Examinations'!$A$1:$B$2336,2,FALSE)</f>
        <v>34.56</v>
      </c>
      <c r="D801" s="11">
        <f>VLOOKUP(A801,'Medical Examinations'!$A$1:$C$2336,3,FALSE)</f>
        <v>5.84</v>
      </c>
      <c r="E801" s="11" t="str">
        <f>VLOOKUP(A801,'Medical Examinations'!$A$1:$J$2336,4,FALSE)</f>
        <v>Yes</v>
      </c>
      <c r="F801" s="11" t="str">
        <f>VLOOKUP(A801,'Medical Examinations'!$A$1:$J$2336,5,FALSE)</f>
        <v>No</v>
      </c>
      <c r="G801" s="11" t="str">
        <f>VLOOKUP(A801,'Medical Examinations'!$A$1:$J$2336,6,FALSE)</f>
        <v>Yes</v>
      </c>
      <c r="H801" s="11">
        <f>VLOOKUP(A801,'Medical Examinations'!$A$1:$J$2336,7,FALSE)</f>
        <v>1</v>
      </c>
      <c r="I801" s="11" t="str">
        <f>VLOOKUP(A801,'Medical Examinations'!$A$1:$J$2336,8,FALSE)</f>
        <v>No</v>
      </c>
      <c r="J801" s="11" t="str">
        <f>VLOOKUP(A801,'Medical Examinations'!$A$1:$J$2336,9,FALSE)</f>
        <v>OBESITY</v>
      </c>
      <c r="K801" s="11" t="str">
        <f>VLOOKUP(A801,'Medical Examinations'!$A$1:$J$2336,10,FALSE)</f>
        <v>PREDIABETES</v>
      </c>
      <c r="L801" t="str">
        <f>VLOOKUP(A801,'Hospitalisation Details'!$A$2:$M$2344,4,FALSE)</f>
        <v>23-9-1969</v>
      </c>
      <c r="M801">
        <f>VLOOKUP(A801,'Hospitalisation Details'!$A$2:$M$2344,10,FALSE)</f>
        <v>13044.41</v>
      </c>
      <c r="N801" t="str">
        <f>VLOOKUP(A801,'Hospitalisation Details'!$A$2:$M$2344,11,FALSE)</f>
        <v>tier - 3</v>
      </c>
      <c r="O801" t="str">
        <f>VLOOKUP(A801,'Hospitalisation Details'!$A$2:$M$2344,12,FALSE)</f>
        <v>tier - 1</v>
      </c>
      <c r="P801" t="str">
        <f>VLOOKUP(A801,'Hospitalisation Details'!$A$2:$M$2344,13,FALSE)</f>
        <v>R1012</v>
      </c>
      <c r="Q801" s="11">
        <f>VLOOKUP(A801,'Hospitalisation Details'!$A$2:$M$2344,8,FALSE)</f>
        <v>53</v>
      </c>
    </row>
    <row r="802" spans="1:17" ht="15.75" x14ac:dyDescent="0.25">
      <c r="A802" s="1" t="s">
        <v>1569</v>
      </c>
      <c r="B802" t="str">
        <f>VLOOKUP(A802,'Customer Names'!$A$1:$B$2336,2,FALSE)</f>
        <v>Sabadosa</v>
      </c>
      <c r="C802" s="11">
        <f>VLOOKUP(A802,'Medical Examinations'!$A$1:$B$2336,2,FALSE)</f>
        <v>28.2</v>
      </c>
      <c r="D802" s="11">
        <f>VLOOKUP(A802,'Medical Examinations'!$A$1:$C$2336,3,FALSE)</f>
        <v>7.19</v>
      </c>
      <c r="E802" s="11" t="str">
        <f>VLOOKUP(A802,'Medical Examinations'!$A$1:$J$2336,4,FALSE)</f>
        <v>Yes</v>
      </c>
      <c r="F802" s="11" t="str">
        <f>VLOOKUP(A802,'Medical Examinations'!$A$1:$J$2336,5,FALSE)</f>
        <v>No</v>
      </c>
      <c r="G802" s="11" t="str">
        <f>VLOOKUP(A802,'Medical Examinations'!$A$1:$J$2336,6,FALSE)</f>
        <v>No</v>
      </c>
      <c r="H802" s="11">
        <f>VLOOKUP(A802,'Medical Examinations'!$A$1:$J$2336,7,FALSE)</f>
        <v>2</v>
      </c>
      <c r="I802" s="11" t="str">
        <f>VLOOKUP(A802,'Medical Examinations'!$A$1:$J$2336,8,FALSE)</f>
        <v>No</v>
      </c>
      <c r="J802" s="11" t="str">
        <f>VLOOKUP(A802,'Medical Examinations'!$A$1:$J$2336,9,FALSE)</f>
        <v>OVERWEIGHT</v>
      </c>
      <c r="K802" s="11" t="str">
        <f>VLOOKUP(A802,'Medical Examinations'!$A$1:$J$2336,10,FALSE)</f>
        <v>DIABETES</v>
      </c>
      <c r="L802" t="str">
        <f>VLOOKUP(A802,'Hospitalisation Details'!$A$2:$M$2344,4,FALSE)</f>
        <v>9-11-1961</v>
      </c>
      <c r="M802">
        <f>VLOOKUP(A802,'Hospitalisation Details'!$A$2:$M$2344,10,FALSE)</f>
        <v>13041.92</v>
      </c>
      <c r="N802" t="str">
        <f>VLOOKUP(A802,'Hospitalisation Details'!$A$2:$M$2344,11,FALSE)</f>
        <v>tier - 3</v>
      </c>
      <c r="O802" t="str">
        <f>VLOOKUP(A802,'Hospitalisation Details'!$A$2:$M$2344,12,FALSE)</f>
        <v>tier - 1</v>
      </c>
      <c r="P802" t="str">
        <f>VLOOKUP(A802,'Hospitalisation Details'!$A$2:$M$2344,13,FALSE)</f>
        <v>R1011</v>
      </c>
      <c r="Q802" s="11">
        <f>VLOOKUP(A802,'Hospitalisation Details'!$A$2:$M$2344,8,FALSE)</f>
        <v>61</v>
      </c>
    </row>
    <row r="803" spans="1:17" ht="15.75" x14ac:dyDescent="0.25">
      <c r="A803" s="1" t="s">
        <v>1568</v>
      </c>
      <c r="B803" t="str">
        <f>VLOOKUP(A803,'Customer Names'!$A$1:$B$2336,2,FALSE)</f>
        <v>Casady</v>
      </c>
      <c r="C803" s="11">
        <f>VLOOKUP(A803,'Medical Examinations'!$A$1:$B$2336,2,FALSE)</f>
        <v>30.43</v>
      </c>
      <c r="D803" s="11">
        <f>VLOOKUP(A803,'Medical Examinations'!$A$1:$C$2336,3,FALSE)</f>
        <v>9.39</v>
      </c>
      <c r="E803" s="11" t="str">
        <f>VLOOKUP(A803,'Medical Examinations'!$A$1:$J$2336,4,FALSE)</f>
        <v>No</v>
      </c>
      <c r="F803" s="11" t="str">
        <f>VLOOKUP(A803,'Medical Examinations'!$A$1:$J$2336,5,FALSE)</f>
        <v>No</v>
      </c>
      <c r="G803" s="11" t="str">
        <f>VLOOKUP(A803,'Medical Examinations'!$A$1:$J$2336,6,FALSE)</f>
        <v>No</v>
      </c>
      <c r="H803" s="11">
        <f>VLOOKUP(A803,'Medical Examinations'!$A$1:$J$2336,7,FALSE)</f>
        <v>0</v>
      </c>
      <c r="I803" s="11" t="str">
        <f>VLOOKUP(A803,'Medical Examinations'!$A$1:$J$2336,8,FALSE)</f>
        <v>No</v>
      </c>
      <c r="J803" s="11" t="str">
        <f>VLOOKUP(A803,'Medical Examinations'!$A$1:$J$2336,9,FALSE)</f>
        <v>OBESITY</v>
      </c>
      <c r="K803" s="11" t="str">
        <f>VLOOKUP(A803,'Medical Examinations'!$A$1:$J$2336,10,FALSE)</f>
        <v>DIABETES</v>
      </c>
      <c r="L803" t="str">
        <f>VLOOKUP(A803,'Hospitalisation Details'!$A$2:$M$2344,4,FALSE)</f>
        <v>4-11-1965</v>
      </c>
      <c r="M803">
        <f>VLOOKUP(A803,'Hospitalisation Details'!$A$2:$M$2344,10,FALSE)</f>
        <v>13023.93</v>
      </c>
      <c r="N803" t="str">
        <f>VLOOKUP(A803,'Hospitalisation Details'!$A$2:$M$2344,11,FALSE)</f>
        <v>tier - 3</v>
      </c>
      <c r="O803" t="str">
        <f>VLOOKUP(A803,'Hospitalisation Details'!$A$2:$M$2344,12,FALSE)</f>
        <v>tier - 2</v>
      </c>
      <c r="P803" t="str">
        <f>VLOOKUP(A803,'Hospitalisation Details'!$A$2:$M$2344,13,FALSE)</f>
        <v>R1025</v>
      </c>
      <c r="Q803" s="11">
        <f>VLOOKUP(A803,'Hospitalisation Details'!$A$2:$M$2344,8,FALSE)</f>
        <v>57</v>
      </c>
    </row>
    <row r="804" spans="1:17" ht="15.75" x14ac:dyDescent="0.25">
      <c r="A804" s="1" t="s">
        <v>1567</v>
      </c>
      <c r="B804" t="str">
        <f>VLOOKUP(A804,'Customer Names'!$A$1:$B$2336,2,FALSE)</f>
        <v>Phillips</v>
      </c>
      <c r="C804" s="11">
        <f>VLOOKUP(A804,'Medical Examinations'!$A$1:$B$2336,2,FALSE)</f>
        <v>32.395000000000003</v>
      </c>
      <c r="D804" s="11">
        <f>VLOOKUP(A804,'Medical Examinations'!$A$1:$C$2336,3,FALSE)</f>
        <v>4.2699999999999996</v>
      </c>
      <c r="E804" s="11" t="str">
        <f>VLOOKUP(A804,'Medical Examinations'!$A$1:$J$2336,4,FALSE)</f>
        <v>Yes</v>
      </c>
      <c r="F804" s="11" t="str">
        <f>VLOOKUP(A804,'Medical Examinations'!$A$1:$J$2336,5,FALSE)</f>
        <v>No</v>
      </c>
      <c r="G804" s="11" t="str">
        <f>VLOOKUP(A804,'Medical Examinations'!$A$1:$J$2336,6,FALSE)</f>
        <v>No</v>
      </c>
      <c r="H804" s="11">
        <f>VLOOKUP(A804,'Medical Examinations'!$A$1:$J$2336,7,FALSE)</f>
        <v>1</v>
      </c>
      <c r="I804" s="11" t="str">
        <f>VLOOKUP(A804,'Medical Examinations'!$A$1:$J$2336,8,FALSE)</f>
        <v>No</v>
      </c>
      <c r="J804" s="11" t="str">
        <f>VLOOKUP(A804,'Medical Examinations'!$A$1:$J$2336,9,FALSE)</f>
        <v>OBESITY</v>
      </c>
      <c r="K804" s="11" t="str">
        <f>VLOOKUP(A804,'Medical Examinations'!$A$1:$J$2336,10,FALSE)</f>
        <v>NORMAL</v>
      </c>
      <c r="L804" t="str">
        <f>VLOOKUP(A804,'Hospitalisation Details'!$A$2:$M$2344,4,FALSE)</f>
        <v>23-9-1964</v>
      </c>
      <c r="M804">
        <f>VLOOKUP(A804,'Hospitalisation Details'!$A$2:$M$2344,10,FALSE)</f>
        <v>13019.16</v>
      </c>
      <c r="N804" t="str">
        <f>VLOOKUP(A804,'Hospitalisation Details'!$A$2:$M$2344,11,FALSE)</f>
        <v>tier - 3</v>
      </c>
      <c r="O804" t="str">
        <f>VLOOKUP(A804,'Hospitalisation Details'!$A$2:$M$2344,12,FALSE)</f>
        <v>tier - 1</v>
      </c>
      <c r="P804" t="str">
        <f>VLOOKUP(A804,'Hospitalisation Details'!$A$2:$M$2344,13,FALSE)</f>
        <v>R1024</v>
      </c>
      <c r="Q804" s="11">
        <f>VLOOKUP(A804,'Hospitalisation Details'!$A$2:$M$2344,8,FALSE)</f>
        <v>58</v>
      </c>
    </row>
    <row r="805" spans="1:17" ht="15.75" x14ac:dyDescent="0.25">
      <c r="A805" s="1" t="s">
        <v>1566</v>
      </c>
      <c r="B805" t="str">
        <f>VLOOKUP(A805,'Customer Names'!$A$1:$B$2336,2,FALSE)</f>
        <v>Ahokas</v>
      </c>
      <c r="C805" s="11">
        <f>VLOOKUP(A805,'Medical Examinations'!$A$1:$B$2336,2,FALSE)</f>
        <v>24.035</v>
      </c>
      <c r="D805" s="11">
        <f>VLOOKUP(A805,'Medical Examinations'!$A$1:$C$2336,3,FALSE)</f>
        <v>11.71</v>
      </c>
      <c r="E805" s="11" t="str">
        <f>VLOOKUP(A805,'Medical Examinations'!$A$1:$J$2336,4,FALSE)</f>
        <v>No</v>
      </c>
      <c r="F805" s="11" t="str">
        <f>VLOOKUP(A805,'Medical Examinations'!$A$1:$J$2336,5,FALSE)</f>
        <v>No</v>
      </c>
      <c r="G805" s="11" t="str">
        <f>VLOOKUP(A805,'Medical Examinations'!$A$1:$J$2336,6,FALSE)</f>
        <v>No</v>
      </c>
      <c r="H805" s="11">
        <f>VLOOKUP(A805,'Medical Examinations'!$A$1:$J$2336,7,FALSE)</f>
        <v>0</v>
      </c>
      <c r="I805" s="11" t="str">
        <f>VLOOKUP(A805,'Medical Examinations'!$A$1:$J$2336,8,FALSE)</f>
        <v>No</v>
      </c>
      <c r="J805" s="11" t="str">
        <f>VLOOKUP(A805,'Medical Examinations'!$A$1:$J$2336,9,FALSE)</f>
        <v>NORMALWEIGHT</v>
      </c>
      <c r="K805" s="11" t="str">
        <f>VLOOKUP(A805,'Medical Examinations'!$A$1:$J$2336,10,FALSE)</f>
        <v>DIABETES</v>
      </c>
      <c r="L805" t="str">
        <f>VLOOKUP(A805,'Hospitalisation Details'!$A$2:$M$2344,4,FALSE)</f>
        <v>20-7-1962</v>
      </c>
      <c r="M805">
        <f>VLOOKUP(A805,'Hospitalisation Details'!$A$2:$M$2344,10,FALSE)</f>
        <v>13012.21</v>
      </c>
      <c r="N805" t="str">
        <f>VLOOKUP(A805,'Hospitalisation Details'!$A$2:$M$2344,11,FALSE)</f>
        <v>tier - 3</v>
      </c>
      <c r="O805" t="str">
        <f>VLOOKUP(A805,'Hospitalisation Details'!$A$2:$M$2344,12,FALSE)</f>
        <v>tier - 1</v>
      </c>
      <c r="P805" t="str">
        <f>VLOOKUP(A805,'Hospitalisation Details'!$A$2:$M$2344,13,FALSE)</f>
        <v>R1012</v>
      </c>
      <c r="Q805" s="11">
        <f>VLOOKUP(A805,'Hospitalisation Details'!$A$2:$M$2344,8,FALSE)</f>
        <v>60</v>
      </c>
    </row>
    <row r="806" spans="1:17" ht="15.75" x14ac:dyDescent="0.25">
      <c r="A806" s="1" t="s">
        <v>1565</v>
      </c>
      <c r="B806" t="str">
        <f>VLOOKUP(A806,'Customer Names'!$A$1:$B$2336,2,FALSE)</f>
        <v>Hebert</v>
      </c>
      <c r="C806" s="11">
        <f>VLOOKUP(A806,'Medical Examinations'!$A$1:$B$2336,2,FALSE)</f>
        <v>37.119999999999997</v>
      </c>
      <c r="D806" s="11">
        <f>VLOOKUP(A806,'Medical Examinations'!$A$1:$C$2336,3,FALSE)</f>
        <v>5.29</v>
      </c>
      <c r="E806" s="11" t="str">
        <f>VLOOKUP(A806,'Medical Examinations'!$A$1:$J$2336,4,FALSE)</f>
        <v>No</v>
      </c>
      <c r="F806" s="11" t="str">
        <f>VLOOKUP(A806,'Medical Examinations'!$A$1:$J$2336,5,FALSE)</f>
        <v>No</v>
      </c>
      <c r="G806" s="11" t="str">
        <f>VLOOKUP(A806,'Medical Examinations'!$A$1:$J$2336,6,FALSE)</f>
        <v>No</v>
      </c>
      <c r="H806" s="11">
        <f>VLOOKUP(A806,'Medical Examinations'!$A$1:$J$2336,7,FALSE)</f>
        <v>2</v>
      </c>
      <c r="I806" s="11" t="str">
        <f>VLOOKUP(A806,'Medical Examinations'!$A$1:$J$2336,8,FALSE)</f>
        <v>No</v>
      </c>
      <c r="J806" s="11" t="str">
        <f>VLOOKUP(A806,'Medical Examinations'!$A$1:$J$2336,9,FALSE)</f>
        <v>OBESITY</v>
      </c>
      <c r="K806" s="11" t="str">
        <f>VLOOKUP(A806,'Medical Examinations'!$A$1:$J$2336,10,FALSE)</f>
        <v>NORMAL</v>
      </c>
      <c r="L806" t="str">
        <f>VLOOKUP(A806,'Hospitalisation Details'!$A$2:$M$2344,4,FALSE)</f>
        <v>27-9-1972</v>
      </c>
      <c r="M806">
        <f>VLOOKUP(A806,'Hospitalisation Details'!$A$2:$M$2344,10,FALSE)</f>
        <v>13010.86</v>
      </c>
      <c r="N806" t="str">
        <f>VLOOKUP(A806,'Hospitalisation Details'!$A$2:$M$2344,11,FALSE)</f>
        <v>tier - 3</v>
      </c>
      <c r="O806" t="str">
        <f>VLOOKUP(A806,'Hospitalisation Details'!$A$2:$M$2344,12,FALSE)</f>
        <v>tier - 2</v>
      </c>
      <c r="P806" t="str">
        <f>VLOOKUP(A806,'Hospitalisation Details'!$A$2:$M$2344,13,FALSE)</f>
        <v>R1012</v>
      </c>
      <c r="Q806" s="11">
        <f>VLOOKUP(A806,'Hospitalisation Details'!$A$2:$M$2344,8,FALSE)</f>
        <v>50</v>
      </c>
    </row>
    <row r="807" spans="1:17" ht="15.75" x14ac:dyDescent="0.25">
      <c r="A807" s="1" t="s">
        <v>1564</v>
      </c>
      <c r="B807" t="str">
        <f>VLOOKUP(A807,'Customer Names'!$A$1:$B$2336,2,FALSE)</f>
        <v>Fair</v>
      </c>
      <c r="C807" s="11">
        <f>VLOOKUP(A807,'Medical Examinations'!$A$1:$B$2336,2,FALSE)</f>
        <v>34.840000000000003</v>
      </c>
      <c r="D807" s="11">
        <f>VLOOKUP(A807,'Medical Examinations'!$A$1:$C$2336,3,FALSE)</f>
        <v>6</v>
      </c>
      <c r="E807" s="11" t="str">
        <f>VLOOKUP(A807,'Medical Examinations'!$A$1:$J$2336,4,FALSE)</f>
        <v>Yes</v>
      </c>
      <c r="F807" s="11" t="str">
        <f>VLOOKUP(A807,'Medical Examinations'!$A$1:$J$2336,5,FALSE)</f>
        <v>No</v>
      </c>
      <c r="G807" s="11" t="str">
        <f>VLOOKUP(A807,'Medical Examinations'!$A$1:$J$2336,6,FALSE)</f>
        <v>Yes</v>
      </c>
      <c r="H807" s="11">
        <f>VLOOKUP(A807,'Medical Examinations'!$A$1:$J$2336,7,FALSE)</f>
        <v>1</v>
      </c>
      <c r="I807" s="11" t="str">
        <f>VLOOKUP(A807,'Medical Examinations'!$A$1:$J$2336,8,FALSE)</f>
        <v>No</v>
      </c>
      <c r="J807" s="11" t="str">
        <f>VLOOKUP(A807,'Medical Examinations'!$A$1:$J$2336,9,FALSE)</f>
        <v>OBESITY</v>
      </c>
      <c r="K807" s="11" t="str">
        <f>VLOOKUP(A807,'Medical Examinations'!$A$1:$J$2336,10,FALSE)</f>
        <v>PREDIABETES</v>
      </c>
      <c r="L807" t="str">
        <f>VLOOKUP(A807,'Hospitalisation Details'!$A$2:$M$2344,4,FALSE)</f>
        <v>13-12-1969</v>
      </c>
      <c r="M807">
        <f>VLOOKUP(A807,'Hospitalisation Details'!$A$2:$M$2344,10,FALSE)</f>
        <v>13008.07</v>
      </c>
      <c r="N807" t="str">
        <f>VLOOKUP(A807,'Hospitalisation Details'!$A$2:$M$2344,11,FALSE)</f>
        <v>tier - 3</v>
      </c>
      <c r="O807" t="str">
        <f>VLOOKUP(A807,'Hospitalisation Details'!$A$2:$M$2344,12,FALSE)</f>
        <v>tier - 3</v>
      </c>
      <c r="P807" t="str">
        <f>VLOOKUP(A807,'Hospitalisation Details'!$A$2:$M$2344,13,FALSE)</f>
        <v>R1012</v>
      </c>
      <c r="Q807" s="11">
        <f>VLOOKUP(A807,'Hospitalisation Details'!$A$2:$M$2344,8,FALSE)</f>
        <v>53</v>
      </c>
    </row>
    <row r="808" spans="1:17" ht="15.75" x14ac:dyDescent="0.25">
      <c r="A808" s="1" t="s">
        <v>1563</v>
      </c>
      <c r="B808" t="str">
        <f>VLOOKUP(A808,'Customer Names'!$A$1:$B$2336,2,FALSE)</f>
        <v>Swenson</v>
      </c>
      <c r="C808" s="11">
        <f>VLOOKUP(A808,'Medical Examinations'!$A$1:$B$2336,2,FALSE)</f>
        <v>29.53</v>
      </c>
      <c r="D808" s="11">
        <f>VLOOKUP(A808,'Medical Examinations'!$A$1:$C$2336,3,FALSE)</f>
        <v>10.64</v>
      </c>
      <c r="E808" s="11" t="str">
        <f>VLOOKUP(A808,'Medical Examinations'!$A$1:$J$2336,4,FALSE)</f>
        <v>No</v>
      </c>
      <c r="F808" s="11" t="str">
        <f>VLOOKUP(A808,'Medical Examinations'!$A$1:$J$2336,5,FALSE)</f>
        <v>No</v>
      </c>
      <c r="G808" s="11" t="str">
        <f>VLOOKUP(A808,'Medical Examinations'!$A$1:$J$2336,6,FALSE)</f>
        <v>No</v>
      </c>
      <c r="H808" s="11">
        <f>VLOOKUP(A808,'Medical Examinations'!$A$1:$J$2336,7,FALSE)</f>
        <v>0</v>
      </c>
      <c r="I808" s="11" t="str">
        <f>VLOOKUP(A808,'Medical Examinations'!$A$1:$J$2336,8,FALSE)</f>
        <v>No</v>
      </c>
      <c r="J808" s="11" t="str">
        <f>VLOOKUP(A808,'Medical Examinations'!$A$1:$J$2336,9,FALSE)</f>
        <v>OVERWEIGHT</v>
      </c>
      <c r="K808" s="11" t="str">
        <f>VLOOKUP(A808,'Medical Examinations'!$A$1:$J$2336,10,FALSE)</f>
        <v>DIABETES</v>
      </c>
      <c r="L808" t="str">
        <f>VLOOKUP(A808,'Hospitalisation Details'!$A$2:$M$2344,4,FALSE)</f>
        <v>24-6-1962</v>
      </c>
      <c r="M808">
        <f>VLOOKUP(A808,'Hospitalisation Details'!$A$2:$M$2344,10,FALSE)</f>
        <v>13004.95</v>
      </c>
      <c r="N808" t="str">
        <f>VLOOKUP(A808,'Hospitalisation Details'!$A$2:$M$2344,11,FALSE)</f>
        <v>tier - 3</v>
      </c>
      <c r="O808" t="str">
        <f>VLOOKUP(A808,'Hospitalisation Details'!$A$2:$M$2344,12,FALSE)</f>
        <v>tier - 1</v>
      </c>
      <c r="P808" t="str">
        <f>VLOOKUP(A808,'Hospitalisation Details'!$A$2:$M$2344,13,FALSE)</f>
        <v>R1012</v>
      </c>
      <c r="Q808" s="11">
        <f>VLOOKUP(A808,'Hospitalisation Details'!$A$2:$M$2344,8,FALSE)</f>
        <v>60</v>
      </c>
    </row>
    <row r="809" spans="1:17" ht="15.75" x14ac:dyDescent="0.25">
      <c r="A809" s="1" t="s">
        <v>1562</v>
      </c>
      <c r="B809" t="str">
        <f>VLOOKUP(A809,'Customer Names'!$A$1:$B$2336,2,FALSE)</f>
        <v>Revenis</v>
      </c>
      <c r="C809" s="11">
        <f>VLOOKUP(A809,'Medical Examinations'!$A$1:$B$2336,2,FALSE)</f>
        <v>42.51</v>
      </c>
      <c r="D809" s="11">
        <f>VLOOKUP(A809,'Medical Examinations'!$A$1:$C$2336,3,FALSE)</f>
        <v>8.2100000000000009</v>
      </c>
      <c r="E809" s="11" t="str">
        <f>VLOOKUP(A809,'Medical Examinations'!$A$1:$J$2336,4,FALSE)</f>
        <v>Yes</v>
      </c>
      <c r="F809" s="11" t="str">
        <f>VLOOKUP(A809,'Medical Examinations'!$A$1:$J$2336,5,FALSE)</f>
        <v>No</v>
      </c>
      <c r="G809" s="11" t="str">
        <f>VLOOKUP(A809,'Medical Examinations'!$A$1:$J$2336,6,FALSE)</f>
        <v>No</v>
      </c>
      <c r="H809" s="11">
        <f>VLOOKUP(A809,'Medical Examinations'!$A$1:$J$2336,7,FALSE)</f>
        <v>0</v>
      </c>
      <c r="I809" s="11" t="str">
        <f>VLOOKUP(A809,'Medical Examinations'!$A$1:$J$2336,8,FALSE)</f>
        <v>No</v>
      </c>
      <c r="J809" s="11" t="str">
        <f>VLOOKUP(A809,'Medical Examinations'!$A$1:$J$2336,9,FALSE)</f>
        <v>OBESITY</v>
      </c>
      <c r="K809" s="11" t="str">
        <f>VLOOKUP(A809,'Medical Examinations'!$A$1:$J$2336,10,FALSE)</f>
        <v>DIABETES</v>
      </c>
      <c r="L809" t="str">
        <f>VLOOKUP(A809,'Hospitalisation Details'!$A$2:$M$2344,4,FALSE)</f>
        <v>30-10-1981</v>
      </c>
      <c r="M809">
        <f>VLOOKUP(A809,'Hospitalisation Details'!$A$2:$M$2344,10,FALSE)</f>
        <v>13002.91</v>
      </c>
      <c r="N809" t="str">
        <f>VLOOKUP(A809,'Hospitalisation Details'!$A$2:$M$2344,11,FALSE)</f>
        <v>tier - 3</v>
      </c>
      <c r="O809" t="str">
        <f>VLOOKUP(A809,'Hospitalisation Details'!$A$2:$M$2344,12,FALSE)</f>
        <v>tier - 1</v>
      </c>
      <c r="P809" t="str">
        <f>VLOOKUP(A809,'Hospitalisation Details'!$A$2:$M$2344,13,FALSE)</f>
        <v>R1012</v>
      </c>
      <c r="Q809" s="11">
        <f>VLOOKUP(A809,'Hospitalisation Details'!$A$2:$M$2344,8,FALSE)</f>
        <v>41</v>
      </c>
    </row>
    <row r="810" spans="1:17" ht="15.75" x14ac:dyDescent="0.25">
      <c r="A810" s="1" t="s">
        <v>1561</v>
      </c>
      <c r="B810" t="str">
        <f>VLOOKUP(A810,'Customer Names'!$A$1:$B$2336,2,FALSE)</f>
        <v>Engnes</v>
      </c>
      <c r="C810" s="11">
        <f>VLOOKUP(A810,'Medical Examinations'!$A$1:$B$2336,2,FALSE)</f>
        <v>38.14</v>
      </c>
      <c r="D810" s="11">
        <f>VLOOKUP(A810,'Medical Examinations'!$A$1:$C$2336,3,FALSE)</f>
        <v>5.58</v>
      </c>
      <c r="E810" s="11" t="str">
        <f>VLOOKUP(A810,'Medical Examinations'!$A$1:$J$2336,4,FALSE)</f>
        <v>No</v>
      </c>
      <c r="F810" s="11" t="str">
        <f>VLOOKUP(A810,'Medical Examinations'!$A$1:$J$2336,5,FALSE)</f>
        <v>No</v>
      </c>
      <c r="G810" s="11" t="str">
        <f>VLOOKUP(A810,'Medical Examinations'!$A$1:$J$2336,6,FALSE)</f>
        <v>Yes</v>
      </c>
      <c r="H810" s="11">
        <f>VLOOKUP(A810,'Medical Examinations'!$A$1:$J$2336,7,FALSE)</f>
        <v>1</v>
      </c>
      <c r="I810" s="11" t="str">
        <f>VLOOKUP(A810,'Medical Examinations'!$A$1:$J$2336,8,FALSE)</f>
        <v>No</v>
      </c>
      <c r="J810" s="11" t="str">
        <f>VLOOKUP(A810,'Medical Examinations'!$A$1:$J$2336,9,FALSE)</f>
        <v>OBESITY</v>
      </c>
      <c r="K810" s="11" t="str">
        <f>VLOOKUP(A810,'Medical Examinations'!$A$1:$J$2336,10,FALSE)</f>
        <v>NORMAL</v>
      </c>
      <c r="L810" t="str">
        <f>VLOOKUP(A810,'Hospitalisation Details'!$A$2:$M$2344,4,FALSE)</f>
        <v>27-11-1979</v>
      </c>
      <c r="M810">
        <f>VLOOKUP(A810,'Hospitalisation Details'!$A$2:$M$2344,10,FALSE)</f>
        <v>12994.12</v>
      </c>
      <c r="N810" t="str">
        <f>VLOOKUP(A810,'Hospitalisation Details'!$A$2:$M$2344,11,FALSE)</f>
        <v>tier - 3</v>
      </c>
      <c r="O810" t="str">
        <f>VLOOKUP(A810,'Hospitalisation Details'!$A$2:$M$2344,12,FALSE)</f>
        <v>tier - 2</v>
      </c>
      <c r="P810" t="str">
        <f>VLOOKUP(A810,'Hospitalisation Details'!$A$2:$M$2344,13,FALSE)</f>
        <v>R1026</v>
      </c>
      <c r="Q810" s="11">
        <f>VLOOKUP(A810,'Hospitalisation Details'!$A$2:$M$2344,8,FALSE)</f>
        <v>43</v>
      </c>
    </row>
    <row r="811" spans="1:17" ht="15.75" x14ac:dyDescent="0.25">
      <c r="A811" s="1" t="s">
        <v>1560</v>
      </c>
      <c r="B811" t="str">
        <f>VLOOKUP(A811,'Customer Names'!$A$1:$B$2336,2,FALSE)</f>
        <v>Wiltse</v>
      </c>
      <c r="C811" s="11">
        <f>VLOOKUP(A811,'Medical Examinations'!$A$1:$B$2336,2,FALSE)</f>
        <v>39.93</v>
      </c>
      <c r="D811" s="11">
        <f>VLOOKUP(A811,'Medical Examinations'!$A$1:$C$2336,3,FALSE)</f>
        <v>8.75</v>
      </c>
      <c r="E811" s="11" t="str">
        <f>VLOOKUP(A811,'Medical Examinations'!$A$1:$J$2336,4,FALSE)</f>
        <v>No</v>
      </c>
      <c r="F811" s="11" t="str">
        <f>VLOOKUP(A811,'Medical Examinations'!$A$1:$J$2336,5,FALSE)</f>
        <v>No</v>
      </c>
      <c r="G811" s="11" t="str">
        <f>VLOOKUP(A811,'Medical Examinations'!$A$1:$J$2336,6,FALSE)</f>
        <v>No</v>
      </c>
      <c r="H811" s="11">
        <f>VLOOKUP(A811,'Medical Examinations'!$A$1:$J$2336,7,FALSE)</f>
        <v>0</v>
      </c>
      <c r="I811" s="11" t="str">
        <f>VLOOKUP(A811,'Medical Examinations'!$A$1:$J$2336,8,FALSE)</f>
        <v>No</v>
      </c>
      <c r="J811" s="11" t="str">
        <f>VLOOKUP(A811,'Medical Examinations'!$A$1:$J$2336,9,FALSE)</f>
        <v>OBESITY</v>
      </c>
      <c r="K811" s="11" t="str">
        <f>VLOOKUP(A811,'Medical Examinations'!$A$1:$J$2336,10,FALSE)</f>
        <v>DIABETES</v>
      </c>
      <c r="L811" t="str">
        <f>VLOOKUP(A811,'Hospitalisation Details'!$A$2:$M$2344,4,FALSE)</f>
        <v>28-11-1960</v>
      </c>
      <c r="M811">
        <f>VLOOKUP(A811,'Hospitalisation Details'!$A$2:$M$2344,10,FALSE)</f>
        <v>12982.87</v>
      </c>
      <c r="N811" t="str">
        <f>VLOOKUP(A811,'Hospitalisation Details'!$A$2:$M$2344,11,FALSE)</f>
        <v>tier - 3</v>
      </c>
      <c r="O811" t="str">
        <f>VLOOKUP(A811,'Hospitalisation Details'!$A$2:$M$2344,12,FALSE)</f>
        <v>tier - 1</v>
      </c>
      <c r="P811" t="str">
        <f>VLOOKUP(A811,'Hospitalisation Details'!$A$2:$M$2344,13,FALSE)</f>
        <v>R1013</v>
      </c>
      <c r="Q811" s="11">
        <f>VLOOKUP(A811,'Hospitalisation Details'!$A$2:$M$2344,8,FALSE)</f>
        <v>62</v>
      </c>
    </row>
    <row r="812" spans="1:17" ht="15.75" x14ac:dyDescent="0.25">
      <c r="A812" s="1" t="s">
        <v>1559</v>
      </c>
      <c r="B812" t="str">
        <f>VLOOKUP(A812,'Customer Names'!$A$1:$B$2336,2,FALSE)</f>
        <v>Fernandez</v>
      </c>
      <c r="C812" s="11">
        <f>VLOOKUP(A812,'Medical Examinations'!$A$1:$B$2336,2,FALSE)</f>
        <v>38.83</v>
      </c>
      <c r="D812" s="11">
        <f>VLOOKUP(A812,'Medical Examinations'!$A$1:$C$2336,3,FALSE)</f>
        <v>11.86</v>
      </c>
      <c r="E812" s="11" t="str">
        <f>VLOOKUP(A812,'Medical Examinations'!$A$1:$J$2336,4,FALSE)</f>
        <v>No</v>
      </c>
      <c r="F812" s="11" t="str">
        <f>VLOOKUP(A812,'Medical Examinations'!$A$1:$J$2336,5,FALSE)</f>
        <v>No</v>
      </c>
      <c r="G812" s="11" t="str">
        <f>VLOOKUP(A812,'Medical Examinations'!$A$1:$J$2336,6,FALSE)</f>
        <v>No</v>
      </c>
      <c r="H812" s="11">
        <f>VLOOKUP(A812,'Medical Examinations'!$A$1:$J$2336,7,FALSE)</f>
        <v>0</v>
      </c>
      <c r="I812" s="11" t="str">
        <f>VLOOKUP(A812,'Medical Examinations'!$A$1:$J$2336,8,FALSE)</f>
        <v>No</v>
      </c>
      <c r="J812" s="11" t="str">
        <f>VLOOKUP(A812,'Medical Examinations'!$A$1:$J$2336,9,FALSE)</f>
        <v>OBESITY</v>
      </c>
      <c r="K812" s="11" t="str">
        <f>VLOOKUP(A812,'Medical Examinations'!$A$1:$J$2336,10,FALSE)</f>
        <v>DIABETES</v>
      </c>
      <c r="L812" t="str">
        <f>VLOOKUP(A812,'Hospitalisation Details'!$A$2:$M$2344,4,FALSE)</f>
        <v>23-9-1960</v>
      </c>
      <c r="M812">
        <f>VLOOKUP(A812,'Hospitalisation Details'!$A$2:$M$2344,10,FALSE)</f>
        <v>12981.35</v>
      </c>
      <c r="N812" t="str">
        <f>VLOOKUP(A812,'Hospitalisation Details'!$A$2:$M$2344,11,FALSE)</f>
        <v>tier - 3</v>
      </c>
      <c r="O812" t="str">
        <f>VLOOKUP(A812,'Hospitalisation Details'!$A$2:$M$2344,12,FALSE)</f>
        <v>tier - 3</v>
      </c>
      <c r="P812" t="str">
        <f>VLOOKUP(A812,'Hospitalisation Details'!$A$2:$M$2344,13,FALSE)</f>
        <v>R1013</v>
      </c>
      <c r="Q812" s="11">
        <f>VLOOKUP(A812,'Hospitalisation Details'!$A$2:$M$2344,8,FALSE)</f>
        <v>62</v>
      </c>
    </row>
    <row r="813" spans="1:17" ht="15.75" x14ac:dyDescent="0.25">
      <c r="A813" s="1" t="s">
        <v>1558</v>
      </c>
      <c r="B813" t="str">
        <f>VLOOKUP(A813,'Customer Names'!$A$1:$B$2336,2,FALSE)</f>
        <v>Edwards</v>
      </c>
      <c r="C813" s="11">
        <f>VLOOKUP(A813,'Medical Examinations'!$A$1:$B$2336,2,FALSE)</f>
        <v>37.4</v>
      </c>
      <c r="D813" s="11">
        <f>VLOOKUP(A813,'Medical Examinations'!$A$1:$C$2336,3,FALSE)</f>
        <v>11.46</v>
      </c>
      <c r="E813" s="11" t="str">
        <f>VLOOKUP(A813,'Medical Examinations'!$A$1:$J$2336,4,FALSE)</f>
        <v>No</v>
      </c>
      <c r="F813" s="11" t="str">
        <f>VLOOKUP(A813,'Medical Examinations'!$A$1:$J$2336,5,FALSE)</f>
        <v>No</v>
      </c>
      <c r="G813" s="11" t="str">
        <f>VLOOKUP(A813,'Medical Examinations'!$A$1:$J$2336,6,FALSE)</f>
        <v>No</v>
      </c>
      <c r="H813" s="11">
        <f>VLOOKUP(A813,'Medical Examinations'!$A$1:$J$2336,7,FALSE)</f>
        <v>0</v>
      </c>
      <c r="I813" s="11" t="str">
        <f>VLOOKUP(A813,'Medical Examinations'!$A$1:$J$2336,8,FALSE)</f>
        <v>No</v>
      </c>
      <c r="J813" s="11" t="str">
        <f>VLOOKUP(A813,'Medical Examinations'!$A$1:$J$2336,9,FALSE)</f>
        <v>OBESITY</v>
      </c>
      <c r="K813" s="11" t="str">
        <f>VLOOKUP(A813,'Medical Examinations'!$A$1:$J$2336,10,FALSE)</f>
        <v>DIABETES</v>
      </c>
      <c r="L813" t="str">
        <f>VLOOKUP(A813,'Hospitalisation Details'!$A$2:$M$2344,4,FALSE)</f>
        <v>22-6-1960</v>
      </c>
      <c r="M813">
        <f>VLOOKUP(A813,'Hospitalisation Details'!$A$2:$M$2344,10,FALSE)</f>
        <v>12979.36</v>
      </c>
      <c r="N813" t="str">
        <f>VLOOKUP(A813,'Hospitalisation Details'!$A$2:$M$2344,11,FALSE)</f>
        <v>tier - 3</v>
      </c>
      <c r="O813" t="str">
        <f>VLOOKUP(A813,'Hospitalisation Details'!$A$2:$M$2344,12,FALSE)</f>
        <v>tier - 1</v>
      </c>
      <c r="P813" t="str">
        <f>VLOOKUP(A813,'Hospitalisation Details'!$A$2:$M$2344,13,FALSE)</f>
        <v>R1011</v>
      </c>
      <c r="Q813" s="11">
        <f>VLOOKUP(A813,'Hospitalisation Details'!$A$2:$M$2344,8,FALSE)</f>
        <v>62</v>
      </c>
    </row>
    <row r="814" spans="1:17" ht="15.75" x14ac:dyDescent="0.25">
      <c r="A814" s="1" t="s">
        <v>1557</v>
      </c>
      <c r="B814" t="str">
        <f>VLOOKUP(A814,'Customer Names'!$A$1:$B$2336,2,FALSE)</f>
        <v>Pinney</v>
      </c>
      <c r="C814" s="11">
        <f>VLOOKUP(A814,'Medical Examinations'!$A$1:$B$2336,2,FALSE)</f>
        <v>21.4</v>
      </c>
      <c r="D814" s="11">
        <f>VLOOKUP(A814,'Medical Examinations'!$A$1:$C$2336,3,FALSE)</f>
        <v>9.0299999999999994</v>
      </c>
      <c r="E814" s="11" t="str">
        <f>VLOOKUP(A814,'Medical Examinations'!$A$1:$J$2336,4,FALSE)</f>
        <v>No</v>
      </c>
      <c r="F814" s="11" t="str">
        <f>VLOOKUP(A814,'Medical Examinations'!$A$1:$J$2336,5,FALSE)</f>
        <v>No</v>
      </c>
      <c r="G814" s="11" t="str">
        <f>VLOOKUP(A814,'Medical Examinations'!$A$1:$J$2336,6,FALSE)</f>
        <v>No</v>
      </c>
      <c r="H814" s="11">
        <f>VLOOKUP(A814,'Medical Examinations'!$A$1:$J$2336,7,FALSE)</f>
        <v>0</v>
      </c>
      <c r="I814" s="11" t="str">
        <f>VLOOKUP(A814,'Medical Examinations'!$A$1:$J$2336,8,FALSE)</f>
        <v>No</v>
      </c>
      <c r="J814" s="11" t="str">
        <f>VLOOKUP(A814,'Medical Examinations'!$A$1:$J$2336,9,FALSE)</f>
        <v>NORMALWEIGHT</v>
      </c>
      <c r="K814" s="11" t="str">
        <f>VLOOKUP(A814,'Medical Examinations'!$A$1:$J$2336,10,FALSE)</f>
        <v>DIABETES</v>
      </c>
      <c r="L814" t="str">
        <f>VLOOKUP(A814,'Hospitalisation Details'!$A$2:$M$2344,4,FALSE)</f>
        <v>4-11-1960</v>
      </c>
      <c r="M814">
        <f>VLOOKUP(A814,'Hospitalisation Details'!$A$2:$M$2344,10,FALSE)</f>
        <v>12957.12</v>
      </c>
      <c r="N814" t="str">
        <f>VLOOKUP(A814,'Hospitalisation Details'!$A$2:$M$2344,11,FALSE)</f>
        <v>tier - 3</v>
      </c>
      <c r="O814" t="str">
        <f>VLOOKUP(A814,'Hospitalisation Details'!$A$2:$M$2344,12,FALSE)</f>
        <v>tier - 1</v>
      </c>
      <c r="P814" t="str">
        <f>VLOOKUP(A814,'Hospitalisation Details'!$A$2:$M$2344,13,FALSE)</f>
        <v>R1011</v>
      </c>
      <c r="Q814" s="11">
        <f>VLOOKUP(A814,'Hospitalisation Details'!$A$2:$M$2344,8,FALSE)</f>
        <v>62</v>
      </c>
    </row>
    <row r="815" spans="1:17" ht="15.75" x14ac:dyDescent="0.25">
      <c r="A815" s="1" t="s">
        <v>1556</v>
      </c>
      <c r="B815" t="str">
        <f>VLOOKUP(A815,'Customer Names'!$A$1:$B$2336,2,FALSE)</f>
        <v>Levy</v>
      </c>
      <c r="C815" s="11">
        <f>VLOOKUP(A815,'Medical Examinations'!$A$1:$B$2336,2,FALSE)</f>
        <v>38.380000000000003</v>
      </c>
      <c r="D815" s="11">
        <f>VLOOKUP(A815,'Medical Examinations'!$A$1:$C$2336,3,FALSE)</f>
        <v>8.26</v>
      </c>
      <c r="E815" s="11" t="str">
        <f>VLOOKUP(A815,'Medical Examinations'!$A$1:$J$2336,4,FALSE)</f>
        <v>Yes</v>
      </c>
      <c r="F815" s="11" t="str">
        <f>VLOOKUP(A815,'Medical Examinations'!$A$1:$J$2336,5,FALSE)</f>
        <v>No</v>
      </c>
      <c r="G815" s="11" t="str">
        <f>VLOOKUP(A815,'Medical Examinations'!$A$1:$J$2336,6,FALSE)</f>
        <v>No</v>
      </c>
      <c r="H815" s="11">
        <f>VLOOKUP(A815,'Medical Examinations'!$A$1:$J$2336,7,FALSE)</f>
        <v>2</v>
      </c>
      <c r="I815" s="11" t="str">
        <f>VLOOKUP(A815,'Medical Examinations'!$A$1:$J$2336,8,FALSE)</f>
        <v>No</v>
      </c>
      <c r="J815" s="11" t="str">
        <f>VLOOKUP(A815,'Medical Examinations'!$A$1:$J$2336,9,FALSE)</f>
        <v>OBESITY</v>
      </c>
      <c r="K815" s="11" t="str">
        <f>VLOOKUP(A815,'Medical Examinations'!$A$1:$J$2336,10,FALSE)</f>
        <v>DIABETES</v>
      </c>
      <c r="L815" t="str">
        <f>VLOOKUP(A815,'Hospitalisation Details'!$A$2:$M$2344,4,FALSE)</f>
        <v>20-8-1961</v>
      </c>
      <c r="M815">
        <f>VLOOKUP(A815,'Hospitalisation Details'!$A$2:$M$2344,10,FALSE)</f>
        <v>12950.07</v>
      </c>
      <c r="N815" t="str">
        <f>VLOOKUP(A815,'Hospitalisation Details'!$A$2:$M$2344,11,FALSE)</f>
        <v>tier - 3</v>
      </c>
      <c r="O815" t="str">
        <f>VLOOKUP(A815,'Hospitalisation Details'!$A$2:$M$2344,12,FALSE)</f>
        <v>tier - 1</v>
      </c>
      <c r="P815" t="str">
        <f>VLOOKUP(A815,'Hospitalisation Details'!$A$2:$M$2344,13,FALSE)</f>
        <v>R1012</v>
      </c>
      <c r="Q815" s="11">
        <f>VLOOKUP(A815,'Hospitalisation Details'!$A$2:$M$2344,8,FALSE)</f>
        <v>61</v>
      </c>
    </row>
    <row r="816" spans="1:17" ht="15.75" x14ac:dyDescent="0.25">
      <c r="A816" s="1" t="s">
        <v>1555</v>
      </c>
      <c r="B816" t="str">
        <f>VLOOKUP(A816,'Customer Names'!$A$1:$B$2336,2,FALSE)</f>
        <v>Takeda</v>
      </c>
      <c r="C816" s="11">
        <f>VLOOKUP(A816,'Medical Examinations'!$A$1:$B$2336,2,FALSE)</f>
        <v>33.659999999999997</v>
      </c>
      <c r="D816" s="11">
        <f>VLOOKUP(A816,'Medical Examinations'!$A$1:$C$2336,3,FALSE)</f>
        <v>5.42</v>
      </c>
      <c r="E816" s="11" t="str">
        <f>VLOOKUP(A816,'Medical Examinations'!$A$1:$J$2336,4,FALSE)</f>
        <v>Yes</v>
      </c>
      <c r="F816" s="11" t="str">
        <f>VLOOKUP(A816,'Medical Examinations'!$A$1:$J$2336,5,FALSE)</f>
        <v>No</v>
      </c>
      <c r="G816" s="11" t="str">
        <f>VLOOKUP(A816,'Medical Examinations'!$A$1:$J$2336,6,FALSE)</f>
        <v>No</v>
      </c>
      <c r="H816" s="11">
        <f>VLOOKUP(A816,'Medical Examinations'!$A$1:$J$2336,7,FALSE)</f>
        <v>2</v>
      </c>
      <c r="I816" s="11" t="str">
        <f>VLOOKUP(A816,'Medical Examinations'!$A$1:$J$2336,8,FALSE)</f>
        <v>No</v>
      </c>
      <c r="J816" s="11" t="str">
        <f>VLOOKUP(A816,'Medical Examinations'!$A$1:$J$2336,9,FALSE)</f>
        <v>OBESITY</v>
      </c>
      <c r="K816" s="11" t="str">
        <f>VLOOKUP(A816,'Medical Examinations'!$A$1:$J$2336,10,FALSE)</f>
        <v>NORMAL</v>
      </c>
      <c r="L816" t="str">
        <f>VLOOKUP(A816,'Hospitalisation Details'!$A$2:$M$2344,4,FALSE)</f>
        <v>22-12-1966</v>
      </c>
      <c r="M816">
        <f>VLOOKUP(A816,'Hospitalisation Details'!$A$2:$M$2344,10,FALSE)</f>
        <v>12949.16</v>
      </c>
      <c r="N816" t="str">
        <f>VLOOKUP(A816,'Hospitalisation Details'!$A$2:$M$2344,11,FALSE)</f>
        <v>tier - 3</v>
      </c>
      <c r="O816" t="str">
        <f>VLOOKUP(A816,'Hospitalisation Details'!$A$2:$M$2344,12,FALSE)</f>
        <v>tier - 3</v>
      </c>
      <c r="P816" t="str">
        <f>VLOOKUP(A816,'Hospitalisation Details'!$A$2:$M$2344,13,FALSE)</f>
        <v>R1013</v>
      </c>
      <c r="Q816" s="11">
        <f>VLOOKUP(A816,'Hospitalisation Details'!$A$2:$M$2344,8,FALSE)</f>
        <v>56</v>
      </c>
    </row>
    <row r="817" spans="1:17" ht="15.75" x14ac:dyDescent="0.25">
      <c r="A817" s="1" t="s">
        <v>1554</v>
      </c>
      <c r="B817" t="str">
        <f>VLOOKUP(A817,'Customer Names'!$A$1:$B$2336,2,FALSE)</f>
        <v>Burke</v>
      </c>
      <c r="C817" s="11">
        <f>VLOOKUP(A817,'Medical Examinations'!$A$1:$B$2336,2,FALSE)</f>
        <v>31.79</v>
      </c>
      <c r="D817" s="11">
        <f>VLOOKUP(A817,'Medical Examinations'!$A$1:$C$2336,3,FALSE)</f>
        <v>11.33</v>
      </c>
      <c r="E817" s="11" t="str">
        <f>VLOOKUP(A817,'Medical Examinations'!$A$1:$J$2336,4,FALSE)</f>
        <v>Yes</v>
      </c>
      <c r="F817" s="11" t="str">
        <f>VLOOKUP(A817,'Medical Examinations'!$A$1:$J$2336,5,FALSE)</f>
        <v>No</v>
      </c>
      <c r="G817" s="11" t="str">
        <f>VLOOKUP(A817,'Medical Examinations'!$A$1:$J$2336,6,FALSE)</f>
        <v>Yes</v>
      </c>
      <c r="H817" s="11">
        <f>VLOOKUP(A817,'Medical Examinations'!$A$1:$J$2336,7,FALSE)</f>
        <v>1</v>
      </c>
      <c r="I817" s="11" t="str">
        <f>VLOOKUP(A817,'Medical Examinations'!$A$1:$J$2336,8,FALSE)</f>
        <v>No</v>
      </c>
      <c r="J817" s="11" t="str">
        <f>VLOOKUP(A817,'Medical Examinations'!$A$1:$J$2336,9,FALSE)</f>
        <v>OBESITY</v>
      </c>
      <c r="K817" s="11" t="str">
        <f>VLOOKUP(A817,'Medical Examinations'!$A$1:$J$2336,10,FALSE)</f>
        <v>DIABETES</v>
      </c>
      <c r="L817" t="str">
        <f>VLOOKUP(A817,'Hospitalisation Details'!$A$2:$M$2344,4,FALSE)</f>
        <v>14-8-1963</v>
      </c>
      <c r="M817">
        <f>VLOOKUP(A817,'Hospitalisation Details'!$A$2:$M$2344,10,FALSE)</f>
        <v>12928.79</v>
      </c>
      <c r="N817" t="str">
        <f>VLOOKUP(A817,'Hospitalisation Details'!$A$2:$M$2344,11,FALSE)</f>
        <v>tier - 3</v>
      </c>
      <c r="O817" t="str">
        <f>VLOOKUP(A817,'Hospitalisation Details'!$A$2:$M$2344,12,FALSE)</f>
        <v>tier - 2</v>
      </c>
      <c r="P817" t="str">
        <f>VLOOKUP(A817,'Hospitalisation Details'!$A$2:$M$2344,13,FALSE)</f>
        <v>R1013</v>
      </c>
      <c r="Q817" s="11">
        <f>VLOOKUP(A817,'Hospitalisation Details'!$A$2:$M$2344,8,FALSE)</f>
        <v>59</v>
      </c>
    </row>
    <row r="818" spans="1:17" ht="15.75" x14ac:dyDescent="0.25">
      <c r="A818" s="1" t="s">
        <v>1553</v>
      </c>
      <c r="B818" t="str">
        <f>VLOOKUP(A818,'Customer Names'!$A$1:$B$2336,2,FALSE)</f>
        <v>Duarte</v>
      </c>
      <c r="C818" s="11">
        <f>VLOOKUP(A818,'Medical Examinations'!$A$1:$B$2336,2,FALSE)</f>
        <v>29.7</v>
      </c>
      <c r="D818" s="11">
        <f>VLOOKUP(A818,'Medical Examinations'!$A$1:$C$2336,3,FALSE)</f>
        <v>7.69</v>
      </c>
      <c r="E818" s="11" t="str">
        <f>VLOOKUP(A818,'Medical Examinations'!$A$1:$J$2336,4,FALSE)</f>
        <v>Yes</v>
      </c>
      <c r="F818" s="11" t="str">
        <f>VLOOKUP(A818,'Medical Examinations'!$A$1:$J$2336,5,FALSE)</f>
        <v>No</v>
      </c>
      <c r="G818" s="11" t="str">
        <f>VLOOKUP(A818,'Medical Examinations'!$A$1:$J$2336,6,FALSE)</f>
        <v>Yes</v>
      </c>
      <c r="H818" s="11">
        <f>VLOOKUP(A818,'Medical Examinations'!$A$1:$J$2336,7,FALSE)</f>
        <v>1</v>
      </c>
      <c r="I818" s="11" t="str">
        <f>VLOOKUP(A818,'Medical Examinations'!$A$1:$J$2336,8,FALSE)</f>
        <v>No</v>
      </c>
      <c r="J818" s="11" t="str">
        <f>VLOOKUP(A818,'Medical Examinations'!$A$1:$J$2336,9,FALSE)</f>
        <v>OVERWEIGHT</v>
      </c>
      <c r="K818" s="11" t="str">
        <f>VLOOKUP(A818,'Medical Examinations'!$A$1:$J$2336,10,FALSE)</f>
        <v>DIABETES</v>
      </c>
      <c r="L818" t="str">
        <f>VLOOKUP(A818,'Hospitalisation Details'!$A$2:$M$2344,4,FALSE)</f>
        <v>1-9-1963</v>
      </c>
      <c r="M818">
        <f>VLOOKUP(A818,'Hospitalisation Details'!$A$2:$M$2344,10,FALSE)</f>
        <v>12925.89</v>
      </c>
      <c r="N818" t="str">
        <f>VLOOKUP(A818,'Hospitalisation Details'!$A$2:$M$2344,11,FALSE)</f>
        <v>tier - 3</v>
      </c>
      <c r="O818" t="str">
        <f>VLOOKUP(A818,'Hospitalisation Details'!$A$2:$M$2344,12,FALSE)</f>
        <v>tier - 2</v>
      </c>
      <c r="P818" t="str">
        <f>VLOOKUP(A818,'Hospitalisation Details'!$A$2:$M$2344,13,FALSE)</f>
        <v>R1013</v>
      </c>
      <c r="Q818" s="11">
        <f>VLOOKUP(A818,'Hospitalisation Details'!$A$2:$M$2344,8,FALSE)</f>
        <v>59</v>
      </c>
    </row>
    <row r="819" spans="1:17" ht="15.75" x14ac:dyDescent="0.25">
      <c r="A819" s="1" t="s">
        <v>1552</v>
      </c>
      <c r="B819" t="str">
        <f>VLOOKUP(A819,'Customer Names'!$A$1:$B$2336,2,FALSE)</f>
        <v>Clark</v>
      </c>
      <c r="C819" s="11">
        <f>VLOOKUP(A819,'Medical Examinations'!$A$1:$B$2336,2,FALSE)</f>
        <v>25.46</v>
      </c>
      <c r="D819" s="11">
        <f>VLOOKUP(A819,'Medical Examinations'!$A$1:$C$2336,3,FALSE)</f>
        <v>8.77</v>
      </c>
      <c r="E819" s="11" t="str">
        <f>VLOOKUP(A819,'Medical Examinations'!$A$1:$J$2336,4,FALSE)</f>
        <v>Yes</v>
      </c>
      <c r="F819" s="11" t="str">
        <f>VLOOKUP(A819,'Medical Examinations'!$A$1:$J$2336,5,FALSE)</f>
        <v>No</v>
      </c>
      <c r="G819" s="11" t="str">
        <f>VLOOKUP(A819,'Medical Examinations'!$A$1:$J$2336,6,FALSE)</f>
        <v>Yes</v>
      </c>
      <c r="H819" s="11">
        <f>VLOOKUP(A819,'Medical Examinations'!$A$1:$J$2336,7,FALSE)</f>
        <v>1</v>
      </c>
      <c r="I819" s="11" t="str">
        <f>VLOOKUP(A819,'Medical Examinations'!$A$1:$J$2336,8,FALSE)</f>
        <v>No</v>
      </c>
      <c r="J819" s="11" t="str">
        <f>VLOOKUP(A819,'Medical Examinations'!$A$1:$J$2336,9,FALSE)</f>
        <v>OVERWEIGHT</v>
      </c>
      <c r="K819" s="11" t="str">
        <f>VLOOKUP(A819,'Medical Examinations'!$A$1:$J$2336,10,FALSE)</f>
        <v>DIABETES</v>
      </c>
      <c r="L819" t="str">
        <f>VLOOKUP(A819,'Hospitalisation Details'!$A$2:$M$2344,4,FALSE)</f>
        <v>16-8-1963</v>
      </c>
      <c r="M819">
        <f>VLOOKUP(A819,'Hospitalisation Details'!$A$2:$M$2344,10,FALSE)</f>
        <v>12913.99</v>
      </c>
      <c r="N819" t="str">
        <f>VLOOKUP(A819,'Hospitalisation Details'!$A$2:$M$2344,11,FALSE)</f>
        <v>tier - 3</v>
      </c>
      <c r="O819" t="str">
        <f>VLOOKUP(A819,'Hospitalisation Details'!$A$2:$M$2344,12,FALSE)</f>
        <v>tier - 2</v>
      </c>
      <c r="P819" t="str">
        <f>VLOOKUP(A819,'Hospitalisation Details'!$A$2:$M$2344,13,FALSE)</f>
        <v>R1016</v>
      </c>
      <c r="Q819" s="11">
        <f>VLOOKUP(A819,'Hospitalisation Details'!$A$2:$M$2344,8,FALSE)</f>
        <v>59</v>
      </c>
    </row>
    <row r="820" spans="1:17" ht="15.75" x14ac:dyDescent="0.25">
      <c r="A820" s="1" t="s">
        <v>1551</v>
      </c>
      <c r="B820" t="str">
        <f>VLOOKUP(A820,'Customer Names'!$A$1:$B$2336,2,FALSE)</f>
        <v>Nice</v>
      </c>
      <c r="C820" s="11">
        <f>VLOOKUP(A820,'Medical Examinations'!$A$1:$B$2336,2,FALSE)</f>
        <v>39.14</v>
      </c>
      <c r="D820" s="11">
        <f>VLOOKUP(A820,'Medical Examinations'!$A$1:$C$2336,3,FALSE)</f>
        <v>4.91</v>
      </c>
      <c r="E820" s="11" t="str">
        <f>VLOOKUP(A820,'Medical Examinations'!$A$1:$J$2336,4,FALSE)</f>
        <v>No</v>
      </c>
      <c r="F820" s="11" t="str">
        <f>VLOOKUP(A820,'Medical Examinations'!$A$1:$J$2336,5,FALSE)</f>
        <v>Yes</v>
      </c>
      <c r="G820" s="11" t="str">
        <f>VLOOKUP(A820,'Medical Examinations'!$A$1:$J$2336,6,FALSE)</f>
        <v>No</v>
      </c>
      <c r="H820" s="11">
        <f>VLOOKUP(A820,'Medical Examinations'!$A$1:$J$2336,7,FALSE)</f>
        <v>1</v>
      </c>
      <c r="I820" s="11" t="str">
        <f>VLOOKUP(A820,'Medical Examinations'!$A$1:$J$2336,8,FALSE)</f>
        <v>No</v>
      </c>
      <c r="J820" s="11" t="str">
        <f>VLOOKUP(A820,'Medical Examinations'!$A$1:$J$2336,9,FALSE)</f>
        <v>OBESITY</v>
      </c>
      <c r="K820" s="11" t="str">
        <f>VLOOKUP(A820,'Medical Examinations'!$A$1:$J$2336,10,FALSE)</f>
        <v>NORMAL</v>
      </c>
      <c r="L820" t="str">
        <f>VLOOKUP(A820,'Hospitalisation Details'!$A$2:$M$2344,4,FALSE)</f>
        <v>9-7-2004</v>
      </c>
      <c r="M820">
        <f>VLOOKUP(A820,'Hospitalisation Details'!$A$2:$M$2344,10,FALSE)</f>
        <v>12890.06</v>
      </c>
      <c r="N820" t="str">
        <f>VLOOKUP(A820,'Hospitalisation Details'!$A$2:$M$2344,11,FALSE)</f>
        <v>tier - 3</v>
      </c>
      <c r="O820" t="str">
        <f>VLOOKUP(A820,'Hospitalisation Details'!$A$2:$M$2344,12,FALSE)</f>
        <v>tier - 1</v>
      </c>
      <c r="P820" t="str">
        <f>VLOOKUP(A820,'Hospitalisation Details'!$A$2:$M$2344,13,FALSE)</f>
        <v>R1019</v>
      </c>
      <c r="Q820" s="11">
        <f>VLOOKUP(A820,'Hospitalisation Details'!$A$2:$M$2344,8,FALSE)</f>
        <v>18</v>
      </c>
    </row>
    <row r="821" spans="1:17" ht="15.75" x14ac:dyDescent="0.25">
      <c r="A821" s="1" t="s">
        <v>1550</v>
      </c>
      <c r="B821" t="str">
        <f>VLOOKUP(A821,'Customer Names'!$A$1:$B$2336,2,FALSE)</f>
        <v>Windler</v>
      </c>
      <c r="C821" s="11">
        <f>VLOOKUP(A821,'Medical Examinations'!$A$1:$B$2336,2,FALSE)</f>
        <v>41.2</v>
      </c>
      <c r="D821" s="11">
        <f>VLOOKUP(A821,'Medical Examinations'!$A$1:$C$2336,3,FALSE)</f>
        <v>4.95</v>
      </c>
      <c r="E821" s="11" t="str">
        <f>VLOOKUP(A821,'Medical Examinations'!$A$1:$J$2336,4,FALSE)</f>
        <v>No</v>
      </c>
      <c r="F821" s="11" t="str">
        <f>VLOOKUP(A821,'Medical Examinations'!$A$1:$J$2336,5,FALSE)</f>
        <v>No</v>
      </c>
      <c r="G821" s="11" t="str">
        <f>VLOOKUP(A821,'Medical Examinations'!$A$1:$J$2336,6,FALSE)</f>
        <v>No</v>
      </c>
      <c r="H821" s="11">
        <f>VLOOKUP(A821,'Medical Examinations'!$A$1:$J$2336,7,FALSE)</f>
        <v>1</v>
      </c>
      <c r="I821" s="11" t="str">
        <f>VLOOKUP(A821,'Medical Examinations'!$A$1:$J$2336,8,FALSE)</f>
        <v>No</v>
      </c>
      <c r="J821" s="11" t="str">
        <f>VLOOKUP(A821,'Medical Examinations'!$A$1:$J$2336,9,FALSE)</f>
        <v>OBESITY</v>
      </c>
      <c r="K821" s="11" t="str">
        <f>VLOOKUP(A821,'Medical Examinations'!$A$1:$J$2336,10,FALSE)</f>
        <v>NORMAL</v>
      </c>
      <c r="L821" t="str">
        <f>VLOOKUP(A821,'Hospitalisation Details'!$A$2:$M$2344,4,FALSE)</f>
        <v>6-8-1984</v>
      </c>
      <c r="M821">
        <f>VLOOKUP(A821,'Hospitalisation Details'!$A$2:$M$2344,10,FALSE)</f>
        <v>12870.31</v>
      </c>
      <c r="N821" t="str">
        <f>VLOOKUP(A821,'Hospitalisation Details'!$A$2:$M$2344,11,FALSE)</f>
        <v>tier - 3</v>
      </c>
      <c r="O821" t="str">
        <f>VLOOKUP(A821,'Hospitalisation Details'!$A$2:$M$2344,12,FALSE)</f>
        <v>tier - 3</v>
      </c>
      <c r="P821" t="str">
        <f>VLOOKUP(A821,'Hospitalisation Details'!$A$2:$M$2344,13,FALSE)</f>
        <v>R1012</v>
      </c>
      <c r="Q821" s="11">
        <f>VLOOKUP(A821,'Hospitalisation Details'!$A$2:$M$2344,8,FALSE)</f>
        <v>38</v>
      </c>
    </row>
    <row r="822" spans="1:17" ht="15.75" x14ac:dyDescent="0.25">
      <c r="A822" s="1" t="s">
        <v>1549</v>
      </c>
      <c r="B822" t="str">
        <f>VLOOKUP(A822,'Customer Names'!$A$1:$B$2336,2,FALSE)</f>
        <v>Jones</v>
      </c>
      <c r="C822" s="11">
        <f>VLOOKUP(A822,'Medical Examinations'!$A$1:$B$2336,2,FALSE)</f>
        <v>28.81</v>
      </c>
      <c r="D822" s="11">
        <f>VLOOKUP(A822,'Medical Examinations'!$A$1:$C$2336,3,FALSE)</f>
        <v>10.8</v>
      </c>
      <c r="E822" s="11" t="str">
        <f>VLOOKUP(A822,'Medical Examinations'!$A$1:$J$2336,4,FALSE)</f>
        <v>Yes</v>
      </c>
      <c r="F822" s="11" t="str">
        <f>VLOOKUP(A822,'Medical Examinations'!$A$1:$J$2336,5,FALSE)</f>
        <v>No</v>
      </c>
      <c r="G822" s="11" t="str">
        <f>VLOOKUP(A822,'Medical Examinations'!$A$1:$J$2336,6,FALSE)</f>
        <v>Yes</v>
      </c>
      <c r="H822" s="11">
        <f>VLOOKUP(A822,'Medical Examinations'!$A$1:$J$2336,7,FALSE)</f>
        <v>1</v>
      </c>
      <c r="I822" s="11" t="str">
        <f>VLOOKUP(A822,'Medical Examinations'!$A$1:$J$2336,8,FALSE)</f>
        <v>No</v>
      </c>
      <c r="J822" s="11" t="str">
        <f>VLOOKUP(A822,'Medical Examinations'!$A$1:$J$2336,9,FALSE)</f>
        <v>OVERWEIGHT</v>
      </c>
      <c r="K822" s="11" t="str">
        <f>VLOOKUP(A822,'Medical Examinations'!$A$1:$J$2336,10,FALSE)</f>
        <v>DIABETES</v>
      </c>
      <c r="L822" t="str">
        <f>VLOOKUP(A822,'Hospitalisation Details'!$A$2:$M$2344,4,FALSE)</f>
        <v>27-9-1963</v>
      </c>
      <c r="M822">
        <f>VLOOKUP(A822,'Hospitalisation Details'!$A$2:$M$2344,10,FALSE)</f>
        <v>12856.84</v>
      </c>
      <c r="N822" t="str">
        <f>VLOOKUP(A822,'Hospitalisation Details'!$A$2:$M$2344,11,FALSE)</f>
        <v>tier - 3</v>
      </c>
      <c r="O822" t="str">
        <f>VLOOKUP(A822,'Hospitalisation Details'!$A$2:$M$2344,12,FALSE)</f>
        <v>tier - 3</v>
      </c>
      <c r="P822" t="str">
        <f>VLOOKUP(A822,'Hospitalisation Details'!$A$2:$M$2344,13,FALSE)</f>
        <v>R1021</v>
      </c>
      <c r="Q822" s="11">
        <f>VLOOKUP(A822,'Hospitalisation Details'!$A$2:$M$2344,8,FALSE)</f>
        <v>59</v>
      </c>
    </row>
    <row r="823" spans="1:17" ht="15.75" x14ac:dyDescent="0.25">
      <c r="A823" s="1" t="s">
        <v>1548</v>
      </c>
      <c r="B823" t="str">
        <f>VLOOKUP(A823,'Customer Names'!$A$1:$B$2336,2,FALSE)</f>
        <v>Stevenson</v>
      </c>
      <c r="C823" s="11">
        <f>VLOOKUP(A823,'Medical Examinations'!$A$1:$B$2336,2,FALSE)</f>
        <v>37.409999999999997</v>
      </c>
      <c r="D823" s="11">
        <f>VLOOKUP(A823,'Medical Examinations'!$A$1:$C$2336,3,FALSE)</f>
        <v>7.21</v>
      </c>
      <c r="E823" s="11" t="str">
        <f>VLOOKUP(A823,'Medical Examinations'!$A$1:$J$2336,4,FALSE)</f>
        <v>No</v>
      </c>
      <c r="F823" s="11" t="str">
        <f>VLOOKUP(A823,'Medical Examinations'!$A$1:$J$2336,5,FALSE)</f>
        <v>No</v>
      </c>
      <c r="G823" s="11" t="str">
        <f>VLOOKUP(A823,'Medical Examinations'!$A$1:$J$2336,6,FALSE)</f>
        <v>No</v>
      </c>
      <c r="H823" s="11">
        <f>VLOOKUP(A823,'Medical Examinations'!$A$1:$J$2336,7,FALSE)</f>
        <v>2</v>
      </c>
      <c r="I823" s="11" t="str">
        <f>VLOOKUP(A823,'Medical Examinations'!$A$1:$J$2336,8,FALSE)</f>
        <v>No</v>
      </c>
      <c r="J823" s="11" t="str">
        <f>VLOOKUP(A823,'Medical Examinations'!$A$1:$J$2336,9,FALSE)</f>
        <v>OBESITY</v>
      </c>
      <c r="K823" s="11" t="str">
        <f>VLOOKUP(A823,'Medical Examinations'!$A$1:$J$2336,10,FALSE)</f>
        <v>DIABETES</v>
      </c>
      <c r="L823" t="str">
        <f>VLOOKUP(A823,'Hospitalisation Details'!$A$2:$M$2344,4,FALSE)</f>
        <v>22-9-1973</v>
      </c>
      <c r="M823">
        <f>VLOOKUP(A823,'Hospitalisation Details'!$A$2:$M$2344,10,FALSE)</f>
        <v>12852.37</v>
      </c>
      <c r="N823" t="str">
        <f>VLOOKUP(A823,'Hospitalisation Details'!$A$2:$M$2344,11,FALSE)</f>
        <v>tier - 3</v>
      </c>
      <c r="O823" t="str">
        <f>VLOOKUP(A823,'Hospitalisation Details'!$A$2:$M$2344,12,FALSE)</f>
        <v>tier - 1</v>
      </c>
      <c r="P823" t="str">
        <f>VLOOKUP(A823,'Hospitalisation Details'!$A$2:$M$2344,13,FALSE)</f>
        <v>R1012</v>
      </c>
      <c r="Q823" s="11">
        <f>VLOOKUP(A823,'Hospitalisation Details'!$A$2:$M$2344,8,FALSE)</f>
        <v>49</v>
      </c>
    </row>
    <row r="824" spans="1:17" ht="15.75" x14ac:dyDescent="0.25">
      <c r="A824" s="1" t="s">
        <v>1547</v>
      </c>
      <c r="B824" t="str">
        <f>VLOOKUP(A824,'Customer Names'!$A$1:$B$2336,2,FALSE)</f>
        <v>Humphrey</v>
      </c>
      <c r="C824" s="11">
        <f>VLOOKUP(A824,'Medical Examinations'!$A$1:$B$2336,2,FALSE)</f>
        <v>52.54</v>
      </c>
      <c r="D824" s="11">
        <f>VLOOKUP(A824,'Medical Examinations'!$A$1:$C$2336,3,FALSE)</f>
        <v>5.12</v>
      </c>
      <c r="E824" s="11" t="str">
        <f>VLOOKUP(A824,'Medical Examinations'!$A$1:$J$2336,4,FALSE)</f>
        <v>No</v>
      </c>
      <c r="F824" s="11" t="str">
        <f>VLOOKUP(A824,'Medical Examinations'!$A$1:$J$2336,5,FALSE)</f>
        <v>No</v>
      </c>
      <c r="G824" s="11" t="str">
        <f>VLOOKUP(A824,'Medical Examinations'!$A$1:$J$2336,6,FALSE)</f>
        <v>Yes</v>
      </c>
      <c r="H824" s="11">
        <f>VLOOKUP(A824,'Medical Examinations'!$A$1:$J$2336,7,FALSE)</f>
        <v>1</v>
      </c>
      <c r="I824" s="11" t="str">
        <f>VLOOKUP(A824,'Medical Examinations'!$A$1:$J$2336,8,FALSE)</f>
        <v>No</v>
      </c>
      <c r="J824" s="11" t="str">
        <f>VLOOKUP(A824,'Medical Examinations'!$A$1:$J$2336,9,FALSE)</f>
        <v>OBESITY</v>
      </c>
      <c r="K824" s="11" t="str">
        <f>VLOOKUP(A824,'Medical Examinations'!$A$1:$J$2336,10,FALSE)</f>
        <v>NORMAL</v>
      </c>
      <c r="L824" t="str">
        <f>VLOOKUP(A824,'Hospitalisation Details'!$A$2:$M$2344,4,FALSE)</f>
        <v>27-9-1993</v>
      </c>
      <c r="M824">
        <f>VLOOKUP(A824,'Hospitalisation Details'!$A$2:$M$2344,10,FALSE)</f>
        <v>12847.24</v>
      </c>
      <c r="N824" t="str">
        <f>VLOOKUP(A824,'Hospitalisation Details'!$A$2:$M$2344,11,FALSE)</f>
        <v>tier - 3</v>
      </c>
      <c r="O824" t="str">
        <f>VLOOKUP(A824,'Hospitalisation Details'!$A$2:$M$2344,12,FALSE)</f>
        <v>tier - 2</v>
      </c>
      <c r="P824" t="str">
        <f>VLOOKUP(A824,'Hospitalisation Details'!$A$2:$M$2344,13,FALSE)</f>
        <v>R1012</v>
      </c>
      <c r="Q824" s="11">
        <f>VLOOKUP(A824,'Hospitalisation Details'!$A$2:$M$2344,8,FALSE)</f>
        <v>29</v>
      </c>
    </row>
    <row r="825" spans="1:17" ht="15.75" x14ac:dyDescent="0.25">
      <c r="A825" s="1" t="s">
        <v>1546</v>
      </c>
      <c r="B825" t="str">
        <f>VLOOKUP(A825,'Customer Names'!$A$1:$B$2336,2,FALSE)</f>
        <v>Nelson</v>
      </c>
      <c r="C825" s="11">
        <f>VLOOKUP(A825,'Medical Examinations'!$A$1:$B$2336,2,FALSE)</f>
        <v>17.29</v>
      </c>
      <c r="D825" s="11">
        <f>VLOOKUP(A825,'Medical Examinations'!$A$1:$C$2336,3,FALSE)</f>
        <v>4.62</v>
      </c>
      <c r="E825" s="11" t="str">
        <f>VLOOKUP(A825,'Medical Examinations'!$A$1:$J$2336,4,FALSE)</f>
        <v>No</v>
      </c>
      <c r="F825" s="11" t="str">
        <f>VLOOKUP(A825,'Medical Examinations'!$A$1:$J$2336,5,FALSE)</f>
        <v>Yes</v>
      </c>
      <c r="G825" s="11" t="str">
        <f>VLOOKUP(A825,'Medical Examinations'!$A$1:$J$2336,6,FALSE)</f>
        <v>No</v>
      </c>
      <c r="H825" s="11">
        <f>VLOOKUP(A825,'Medical Examinations'!$A$1:$J$2336,7,FALSE)</f>
        <v>1</v>
      </c>
      <c r="I825" s="11" t="str">
        <f>VLOOKUP(A825,'Medical Examinations'!$A$1:$J$2336,8,FALSE)</f>
        <v>Yes</v>
      </c>
      <c r="J825" s="11" t="str">
        <f>VLOOKUP(A825,'Medical Examinations'!$A$1:$J$2336,9,FALSE)</f>
        <v>UNDERWEIGHT</v>
      </c>
      <c r="K825" s="11" t="str">
        <f>VLOOKUP(A825,'Medical Examinations'!$A$1:$J$2336,10,FALSE)</f>
        <v>NORMAL</v>
      </c>
      <c r="L825" t="str">
        <f>VLOOKUP(A825,'Hospitalisation Details'!$A$2:$M$2344,4,FALSE)</f>
        <v>9-11-2004</v>
      </c>
      <c r="M825">
        <f>VLOOKUP(A825,'Hospitalisation Details'!$A$2:$M$2344,10,FALSE)</f>
        <v>12829.46</v>
      </c>
      <c r="N825" t="str">
        <f>VLOOKUP(A825,'Hospitalisation Details'!$A$2:$M$2344,11,FALSE)</f>
        <v>tier - 3</v>
      </c>
      <c r="O825" t="str">
        <f>VLOOKUP(A825,'Hospitalisation Details'!$A$2:$M$2344,12,FALSE)</f>
        <v>tier - 3</v>
      </c>
      <c r="P825" t="str">
        <f>VLOOKUP(A825,'Hospitalisation Details'!$A$2:$M$2344,13,FALSE)</f>
        <v>R1016</v>
      </c>
      <c r="Q825" s="11">
        <f>VLOOKUP(A825,'Hospitalisation Details'!$A$2:$M$2344,8,FALSE)</f>
        <v>18</v>
      </c>
    </row>
    <row r="826" spans="1:17" ht="15.75" x14ac:dyDescent="0.25">
      <c r="A826" s="1" t="s">
        <v>1545</v>
      </c>
      <c r="B826" t="str">
        <f>VLOOKUP(A826,'Customer Names'!$A$1:$B$2336,2,FALSE)</f>
        <v>Payne</v>
      </c>
      <c r="C826" s="11">
        <f>VLOOKUP(A826,'Medical Examinations'!$A$1:$B$2336,2,FALSE)</f>
        <v>31.74</v>
      </c>
      <c r="D826" s="11">
        <f>VLOOKUP(A826,'Medical Examinations'!$A$1:$C$2336,3,FALSE)</f>
        <v>7.68</v>
      </c>
      <c r="E826" s="11" t="str">
        <f>VLOOKUP(A826,'Medical Examinations'!$A$1:$J$2336,4,FALSE)</f>
        <v>Yes</v>
      </c>
      <c r="F826" s="11" t="str">
        <f>VLOOKUP(A826,'Medical Examinations'!$A$1:$J$2336,5,FALSE)</f>
        <v>No</v>
      </c>
      <c r="G826" s="11" t="str">
        <f>VLOOKUP(A826,'Medical Examinations'!$A$1:$J$2336,6,FALSE)</f>
        <v>No</v>
      </c>
      <c r="H826" s="11">
        <f>VLOOKUP(A826,'Medical Examinations'!$A$1:$J$2336,7,FALSE)</f>
        <v>0</v>
      </c>
      <c r="I826" s="11" t="str">
        <f>VLOOKUP(A826,'Medical Examinations'!$A$1:$J$2336,8,FALSE)</f>
        <v>No</v>
      </c>
      <c r="J826" s="11" t="str">
        <f>VLOOKUP(A826,'Medical Examinations'!$A$1:$J$2336,9,FALSE)</f>
        <v>OBESITY</v>
      </c>
      <c r="K826" s="11" t="str">
        <f>VLOOKUP(A826,'Medical Examinations'!$A$1:$J$2336,10,FALSE)</f>
        <v>DIABETES</v>
      </c>
      <c r="L826" t="str">
        <f>VLOOKUP(A826,'Hospitalisation Details'!$A$2:$M$2344,4,FALSE)</f>
        <v>25-9-1967</v>
      </c>
      <c r="M826">
        <f>VLOOKUP(A826,'Hospitalisation Details'!$A$2:$M$2344,10,FALSE)</f>
        <v>12823.25</v>
      </c>
      <c r="N826" t="str">
        <f>VLOOKUP(A826,'Hospitalisation Details'!$A$2:$M$2344,11,FALSE)</f>
        <v>tier - 3</v>
      </c>
      <c r="O826" t="str">
        <f>VLOOKUP(A826,'Hospitalisation Details'!$A$2:$M$2344,12,FALSE)</f>
        <v>tier - 3</v>
      </c>
      <c r="P826" t="str">
        <f>VLOOKUP(A826,'Hospitalisation Details'!$A$2:$M$2344,13,FALSE)</f>
        <v>R1021</v>
      </c>
      <c r="Q826" s="11">
        <f>VLOOKUP(A826,'Hospitalisation Details'!$A$2:$M$2344,8,FALSE)</f>
        <v>55</v>
      </c>
    </row>
    <row r="827" spans="1:17" ht="15.75" x14ac:dyDescent="0.25">
      <c r="A827" s="1" t="s">
        <v>1544</v>
      </c>
      <c r="B827" t="str">
        <f>VLOOKUP(A827,'Customer Names'!$A$1:$B$2336,2,FALSE)</f>
        <v>Hails</v>
      </c>
      <c r="C827" s="11">
        <f>VLOOKUP(A827,'Medical Examinations'!$A$1:$B$2336,2,FALSE)</f>
        <v>26.504999999999999</v>
      </c>
      <c r="D827" s="11">
        <f>VLOOKUP(A827,'Medical Examinations'!$A$1:$C$2336,3,FALSE)</f>
        <v>6.79</v>
      </c>
      <c r="E827" s="11" t="str">
        <f>VLOOKUP(A827,'Medical Examinations'!$A$1:$J$2336,4,FALSE)</f>
        <v>Yes</v>
      </c>
      <c r="F827" s="11" t="str">
        <f>VLOOKUP(A827,'Medical Examinations'!$A$1:$J$2336,5,FALSE)</f>
        <v>No</v>
      </c>
      <c r="G827" s="11" t="str">
        <f>VLOOKUP(A827,'Medical Examinations'!$A$1:$J$2336,6,FALSE)</f>
        <v>Yes</v>
      </c>
      <c r="H827" s="11">
        <f>VLOOKUP(A827,'Medical Examinations'!$A$1:$J$2336,7,FALSE)</f>
        <v>1</v>
      </c>
      <c r="I827" s="11" t="str">
        <f>VLOOKUP(A827,'Medical Examinations'!$A$1:$J$2336,8,FALSE)</f>
        <v>No</v>
      </c>
      <c r="J827" s="11" t="str">
        <f>VLOOKUP(A827,'Medical Examinations'!$A$1:$J$2336,9,FALSE)</f>
        <v>OVERWEIGHT</v>
      </c>
      <c r="K827" s="11" t="str">
        <f>VLOOKUP(A827,'Medical Examinations'!$A$1:$J$2336,10,FALSE)</f>
        <v>DIABETES</v>
      </c>
      <c r="L827" t="str">
        <f>VLOOKUP(A827,'Hospitalisation Details'!$A$2:$M$2344,4,FALSE)</f>
        <v>20-7-1963</v>
      </c>
      <c r="M827">
        <f>VLOOKUP(A827,'Hospitalisation Details'!$A$2:$M$2344,10,FALSE)</f>
        <v>12815.44</v>
      </c>
      <c r="N827" t="str">
        <f>VLOOKUP(A827,'Hospitalisation Details'!$A$2:$M$2344,11,FALSE)</f>
        <v>tier - 3</v>
      </c>
      <c r="O827" t="str">
        <f>VLOOKUP(A827,'Hospitalisation Details'!$A$2:$M$2344,12,FALSE)</f>
        <v>tier - 3</v>
      </c>
      <c r="P827" t="str">
        <f>VLOOKUP(A827,'Hospitalisation Details'!$A$2:$M$2344,13,FALSE)</f>
        <v>R1024</v>
      </c>
      <c r="Q827" s="11">
        <f>VLOOKUP(A827,'Hospitalisation Details'!$A$2:$M$2344,8,FALSE)</f>
        <v>59</v>
      </c>
    </row>
    <row r="828" spans="1:17" ht="15.75" x14ac:dyDescent="0.25">
      <c r="A828" s="1" t="s">
        <v>1543</v>
      </c>
      <c r="B828" t="str">
        <f>VLOOKUP(A828,'Customer Names'!$A$1:$B$2336,2,FALSE)</f>
        <v>Proctor</v>
      </c>
      <c r="C828" s="11">
        <f>VLOOKUP(A828,'Medical Examinations'!$A$1:$B$2336,2,FALSE)</f>
        <v>36.479999999999997</v>
      </c>
      <c r="D828" s="11">
        <f>VLOOKUP(A828,'Medical Examinations'!$A$1:$C$2336,3,FALSE)</f>
        <v>11.09</v>
      </c>
      <c r="E828" s="11" t="str">
        <f>VLOOKUP(A828,'Medical Examinations'!$A$1:$J$2336,4,FALSE)</f>
        <v>No</v>
      </c>
      <c r="F828" s="11" t="str">
        <f>VLOOKUP(A828,'Medical Examinations'!$A$1:$J$2336,5,FALSE)</f>
        <v>No</v>
      </c>
      <c r="G828" s="11" t="str">
        <f>VLOOKUP(A828,'Medical Examinations'!$A$1:$J$2336,6,FALSE)</f>
        <v>No</v>
      </c>
      <c r="H828" s="11">
        <f>VLOOKUP(A828,'Medical Examinations'!$A$1:$J$2336,7,FALSE)</f>
        <v>0</v>
      </c>
      <c r="I828" s="11" t="str">
        <f>VLOOKUP(A828,'Medical Examinations'!$A$1:$J$2336,8,FALSE)</f>
        <v>No</v>
      </c>
      <c r="J828" s="11" t="str">
        <f>VLOOKUP(A828,'Medical Examinations'!$A$1:$J$2336,9,FALSE)</f>
        <v>OBESITY</v>
      </c>
      <c r="K828" s="11" t="str">
        <f>VLOOKUP(A828,'Medical Examinations'!$A$1:$J$2336,10,FALSE)</f>
        <v>DIABETES</v>
      </c>
      <c r="L828" t="str">
        <f>VLOOKUP(A828,'Hospitalisation Details'!$A$2:$M$2344,4,FALSE)</f>
        <v>24-7-1978</v>
      </c>
      <c r="M828">
        <f>VLOOKUP(A828,'Hospitalisation Details'!$A$2:$M$2344,10,FALSE)</f>
        <v>12797.21</v>
      </c>
      <c r="N828" t="str">
        <f>VLOOKUP(A828,'Hospitalisation Details'!$A$2:$M$2344,11,FALSE)</f>
        <v>tier - 3</v>
      </c>
      <c r="O828" t="str">
        <f>VLOOKUP(A828,'Hospitalisation Details'!$A$2:$M$2344,12,FALSE)</f>
        <v>tier - 1</v>
      </c>
      <c r="P828" t="str">
        <f>VLOOKUP(A828,'Hospitalisation Details'!$A$2:$M$2344,13,FALSE)</f>
        <v>R1024</v>
      </c>
      <c r="Q828" s="11">
        <f>VLOOKUP(A828,'Hospitalisation Details'!$A$2:$M$2344,8,FALSE)</f>
        <v>44</v>
      </c>
    </row>
    <row r="829" spans="1:17" ht="15.75" x14ac:dyDescent="0.25">
      <c r="A829" s="1" t="s">
        <v>1542</v>
      </c>
      <c r="B829" t="str">
        <f>VLOOKUP(A829,'Customer Names'!$A$1:$B$2336,2,FALSE)</f>
        <v>Ryan</v>
      </c>
      <c r="C829" s="11">
        <f>VLOOKUP(A829,'Medical Examinations'!$A$1:$B$2336,2,FALSE)</f>
        <v>39.159999999999997</v>
      </c>
      <c r="D829" s="11">
        <f>VLOOKUP(A829,'Medical Examinations'!$A$1:$C$2336,3,FALSE)</f>
        <v>5.24</v>
      </c>
      <c r="E829" s="11" t="str">
        <f>VLOOKUP(A829,'Medical Examinations'!$A$1:$J$2336,4,FALSE)</f>
        <v>Yes</v>
      </c>
      <c r="F829" s="11" t="str">
        <f>VLOOKUP(A829,'Medical Examinations'!$A$1:$J$2336,5,FALSE)</f>
        <v>No</v>
      </c>
      <c r="G829" s="11" t="str">
        <f>VLOOKUP(A829,'Medical Examinations'!$A$1:$J$2336,6,FALSE)</f>
        <v>Yes</v>
      </c>
      <c r="H829" s="11">
        <f>VLOOKUP(A829,'Medical Examinations'!$A$1:$J$2336,7,FALSE)</f>
        <v>1</v>
      </c>
      <c r="I829" s="11" t="str">
        <f>VLOOKUP(A829,'Medical Examinations'!$A$1:$J$2336,8,FALSE)</f>
        <v>No</v>
      </c>
      <c r="J829" s="11" t="str">
        <f>VLOOKUP(A829,'Medical Examinations'!$A$1:$J$2336,9,FALSE)</f>
        <v>OBESITY</v>
      </c>
      <c r="K829" s="11" t="str">
        <f>VLOOKUP(A829,'Medical Examinations'!$A$1:$J$2336,10,FALSE)</f>
        <v>NORMAL</v>
      </c>
      <c r="L829" t="str">
        <f>VLOOKUP(A829,'Hospitalisation Details'!$A$2:$M$2344,4,FALSE)</f>
        <v>29-10-1983</v>
      </c>
      <c r="M829">
        <f>VLOOKUP(A829,'Hospitalisation Details'!$A$2:$M$2344,10,FALSE)</f>
        <v>12788.18</v>
      </c>
      <c r="N829" t="str">
        <f>VLOOKUP(A829,'Hospitalisation Details'!$A$2:$M$2344,11,FALSE)</f>
        <v>tier - 3</v>
      </c>
      <c r="O829" t="str">
        <f>VLOOKUP(A829,'Hospitalisation Details'!$A$2:$M$2344,12,FALSE)</f>
        <v>tier - 1</v>
      </c>
      <c r="P829" t="str">
        <f>VLOOKUP(A829,'Hospitalisation Details'!$A$2:$M$2344,13,FALSE)</f>
        <v>R1026</v>
      </c>
      <c r="Q829" s="11">
        <f>VLOOKUP(A829,'Hospitalisation Details'!$A$2:$M$2344,8,FALSE)</f>
        <v>39</v>
      </c>
    </row>
    <row r="830" spans="1:17" ht="15.75" x14ac:dyDescent="0.25">
      <c r="A830" s="1" t="s">
        <v>1541</v>
      </c>
      <c r="B830" t="str">
        <f>VLOOKUP(A830,'Customer Names'!$A$1:$B$2336,2,FALSE)</f>
        <v>Watson</v>
      </c>
      <c r="C830" s="11">
        <f>VLOOKUP(A830,'Medical Examinations'!$A$1:$B$2336,2,FALSE)</f>
        <v>28.22</v>
      </c>
      <c r="D830" s="11">
        <f>VLOOKUP(A830,'Medical Examinations'!$A$1:$C$2336,3,FALSE)</f>
        <v>7.51</v>
      </c>
      <c r="E830" s="11" t="str">
        <f>VLOOKUP(A830,'Medical Examinations'!$A$1:$J$2336,4,FALSE)</f>
        <v>Yes</v>
      </c>
      <c r="F830" s="11" t="str">
        <f>VLOOKUP(A830,'Medical Examinations'!$A$1:$J$2336,5,FALSE)</f>
        <v>No</v>
      </c>
      <c r="G830" s="11" t="str">
        <f>VLOOKUP(A830,'Medical Examinations'!$A$1:$J$2336,6,FALSE)</f>
        <v>Yes</v>
      </c>
      <c r="H830" s="11">
        <f>VLOOKUP(A830,'Medical Examinations'!$A$1:$J$2336,7,FALSE)</f>
        <v>1</v>
      </c>
      <c r="I830" s="11" t="str">
        <f>VLOOKUP(A830,'Medical Examinations'!$A$1:$J$2336,8,FALSE)</f>
        <v>No</v>
      </c>
      <c r="J830" s="11" t="str">
        <f>VLOOKUP(A830,'Medical Examinations'!$A$1:$J$2336,9,FALSE)</f>
        <v>OVERWEIGHT</v>
      </c>
      <c r="K830" s="11" t="str">
        <f>VLOOKUP(A830,'Medical Examinations'!$A$1:$J$2336,10,FALSE)</f>
        <v>DIABETES</v>
      </c>
      <c r="L830" t="str">
        <f>VLOOKUP(A830,'Hospitalisation Details'!$A$2:$M$2344,4,FALSE)</f>
        <v>5-12-1963</v>
      </c>
      <c r="M830">
        <f>VLOOKUP(A830,'Hospitalisation Details'!$A$2:$M$2344,10,FALSE)</f>
        <v>12788.03</v>
      </c>
      <c r="N830" t="str">
        <f>VLOOKUP(A830,'Hospitalisation Details'!$A$2:$M$2344,11,FALSE)</f>
        <v>tier - 3</v>
      </c>
      <c r="O830" t="str">
        <f>VLOOKUP(A830,'Hospitalisation Details'!$A$2:$M$2344,12,FALSE)</f>
        <v>tier - 3</v>
      </c>
      <c r="P830" t="str">
        <f>VLOOKUP(A830,'Hospitalisation Details'!$A$2:$M$2344,13,FALSE)</f>
        <v>R1025</v>
      </c>
      <c r="Q830" s="11">
        <f>VLOOKUP(A830,'Hospitalisation Details'!$A$2:$M$2344,8,FALSE)</f>
        <v>59</v>
      </c>
    </row>
    <row r="831" spans="1:17" ht="15.75" x14ac:dyDescent="0.25">
      <c r="A831" s="1" t="s">
        <v>1540</v>
      </c>
      <c r="B831" t="str">
        <f>VLOOKUP(A831,'Customer Names'!$A$1:$B$2336,2,FALSE)</f>
        <v>Gresh</v>
      </c>
      <c r="C831" s="11">
        <f>VLOOKUP(A831,'Medical Examinations'!$A$1:$B$2336,2,FALSE)</f>
        <v>35</v>
      </c>
      <c r="D831" s="11">
        <f>VLOOKUP(A831,'Medical Examinations'!$A$1:$C$2336,3,FALSE)</f>
        <v>4.13</v>
      </c>
      <c r="E831" s="11" t="str">
        <f>VLOOKUP(A831,'Medical Examinations'!$A$1:$J$2336,4,FALSE)</f>
        <v>No</v>
      </c>
      <c r="F831" s="11" t="str">
        <f>VLOOKUP(A831,'Medical Examinations'!$A$1:$J$2336,5,FALSE)</f>
        <v>No</v>
      </c>
      <c r="G831" s="11" t="str">
        <f>VLOOKUP(A831,'Medical Examinations'!$A$1:$J$2336,6,FALSE)</f>
        <v>No</v>
      </c>
      <c r="H831" s="11">
        <f>VLOOKUP(A831,'Medical Examinations'!$A$1:$J$2336,7,FALSE)</f>
        <v>2</v>
      </c>
      <c r="I831" s="11" t="str">
        <f>VLOOKUP(A831,'Medical Examinations'!$A$1:$J$2336,8,FALSE)</f>
        <v>No</v>
      </c>
      <c r="J831" s="11" t="str">
        <f>VLOOKUP(A831,'Medical Examinations'!$A$1:$J$2336,9,FALSE)</f>
        <v>OBESITY</v>
      </c>
      <c r="K831" s="11" t="str">
        <f>VLOOKUP(A831,'Medical Examinations'!$A$1:$J$2336,10,FALSE)</f>
        <v>NORMAL</v>
      </c>
      <c r="L831" t="str">
        <f>VLOOKUP(A831,'Hospitalisation Details'!$A$2:$M$2344,4,FALSE)</f>
        <v>7-10-1972</v>
      </c>
      <c r="M831">
        <f>VLOOKUP(A831,'Hospitalisation Details'!$A$2:$M$2344,10,FALSE)</f>
        <v>12776.05</v>
      </c>
      <c r="N831" t="str">
        <f>VLOOKUP(A831,'Hospitalisation Details'!$A$2:$M$2344,11,FALSE)</f>
        <v>tier - 3</v>
      </c>
      <c r="O831" t="str">
        <f>VLOOKUP(A831,'Hospitalisation Details'!$A$2:$M$2344,12,FALSE)</f>
        <v>tier - 3</v>
      </c>
      <c r="P831" t="str">
        <f>VLOOKUP(A831,'Hospitalisation Details'!$A$2:$M$2344,13,FALSE)</f>
        <v>R1026</v>
      </c>
      <c r="Q831" s="11">
        <f>VLOOKUP(A831,'Hospitalisation Details'!$A$2:$M$2344,8,FALSE)</f>
        <v>50</v>
      </c>
    </row>
    <row r="832" spans="1:17" ht="15.75" x14ac:dyDescent="0.25">
      <c r="A832" s="1" t="s">
        <v>1539</v>
      </c>
      <c r="B832" t="str">
        <f>VLOOKUP(A832,'Customer Names'!$A$1:$B$2336,2,FALSE)</f>
        <v>Anis</v>
      </c>
      <c r="C832" s="11">
        <f>VLOOKUP(A832,'Medical Examinations'!$A$1:$B$2336,2,FALSE)</f>
        <v>36.24</v>
      </c>
      <c r="D832" s="11">
        <f>VLOOKUP(A832,'Medical Examinations'!$A$1:$C$2336,3,FALSE)</f>
        <v>8.3800000000000008</v>
      </c>
      <c r="E832" s="11" t="str">
        <f>VLOOKUP(A832,'Medical Examinations'!$A$1:$J$2336,4,FALSE)</f>
        <v>Yes</v>
      </c>
      <c r="F832" s="11" t="str">
        <f>VLOOKUP(A832,'Medical Examinations'!$A$1:$J$2336,5,FALSE)</f>
        <v>No</v>
      </c>
      <c r="G832" s="11" t="str">
        <f>VLOOKUP(A832,'Medical Examinations'!$A$1:$J$2336,6,FALSE)</f>
        <v>No</v>
      </c>
      <c r="H832" s="11">
        <f>VLOOKUP(A832,'Medical Examinations'!$A$1:$J$2336,7,FALSE)</f>
        <v>1</v>
      </c>
      <c r="I832" s="11" t="str">
        <f>VLOOKUP(A832,'Medical Examinations'!$A$1:$J$2336,8,FALSE)</f>
        <v>No</v>
      </c>
      <c r="J832" s="11" t="str">
        <f>VLOOKUP(A832,'Medical Examinations'!$A$1:$J$2336,9,FALSE)</f>
        <v>OBESITY</v>
      </c>
      <c r="K832" s="11" t="str">
        <f>VLOOKUP(A832,'Medical Examinations'!$A$1:$J$2336,10,FALSE)</f>
        <v>DIABETES</v>
      </c>
      <c r="L832" t="str">
        <f>VLOOKUP(A832,'Hospitalisation Details'!$A$2:$M$2344,4,FALSE)</f>
        <v>25-9-1975</v>
      </c>
      <c r="M832">
        <f>VLOOKUP(A832,'Hospitalisation Details'!$A$2:$M$2344,10,FALSE)</f>
        <v>12770.27</v>
      </c>
      <c r="N832" t="str">
        <f>VLOOKUP(A832,'Hospitalisation Details'!$A$2:$M$2344,11,FALSE)</f>
        <v>tier - 3</v>
      </c>
      <c r="O832" t="str">
        <f>VLOOKUP(A832,'Hospitalisation Details'!$A$2:$M$2344,12,FALSE)</f>
        <v>tier - 3</v>
      </c>
      <c r="P832" t="str">
        <f>VLOOKUP(A832,'Hospitalisation Details'!$A$2:$M$2344,13,FALSE)</f>
        <v>R1021</v>
      </c>
      <c r="Q832" s="11">
        <f>VLOOKUP(A832,'Hospitalisation Details'!$A$2:$M$2344,8,FALSE)</f>
        <v>47</v>
      </c>
    </row>
    <row r="833" spans="1:17" ht="15.75" x14ac:dyDescent="0.25">
      <c r="A833" s="1" t="s">
        <v>1538</v>
      </c>
      <c r="B833" t="str">
        <f>VLOOKUP(A833,'Customer Names'!$A$1:$B$2336,2,FALSE)</f>
        <v>Swartz</v>
      </c>
      <c r="C833" s="11">
        <f>VLOOKUP(A833,'Medical Examinations'!$A$1:$B$2336,2,FALSE)</f>
        <v>36.954999999999998</v>
      </c>
      <c r="D833" s="11">
        <f>VLOOKUP(A833,'Medical Examinations'!$A$1:$C$2336,3,FALSE)</f>
        <v>8.07</v>
      </c>
      <c r="E833" s="11" t="str">
        <f>VLOOKUP(A833,'Medical Examinations'!$A$1:$J$2336,4,FALSE)</f>
        <v>No</v>
      </c>
      <c r="F833" s="11" t="str">
        <f>VLOOKUP(A833,'Medical Examinations'!$A$1:$J$2336,5,FALSE)</f>
        <v>No</v>
      </c>
      <c r="G833" s="11" t="str">
        <f>VLOOKUP(A833,'Medical Examinations'!$A$1:$J$2336,6,FALSE)</f>
        <v>No</v>
      </c>
      <c r="H833" s="11">
        <f>VLOOKUP(A833,'Medical Examinations'!$A$1:$J$2336,7,FALSE)</f>
        <v>0</v>
      </c>
      <c r="I833" s="11" t="str">
        <f>VLOOKUP(A833,'Medical Examinations'!$A$1:$J$2336,8,FALSE)</f>
        <v>No</v>
      </c>
      <c r="J833" s="11" t="str">
        <f>VLOOKUP(A833,'Medical Examinations'!$A$1:$J$2336,9,FALSE)</f>
        <v>OBESITY</v>
      </c>
      <c r="K833" s="11" t="str">
        <f>VLOOKUP(A833,'Medical Examinations'!$A$1:$J$2336,10,FALSE)</f>
        <v>DIABETES</v>
      </c>
      <c r="L833" t="str">
        <f>VLOOKUP(A833,'Hospitalisation Details'!$A$2:$M$2344,4,FALSE)</f>
        <v>1-10-1962</v>
      </c>
      <c r="M833">
        <f>VLOOKUP(A833,'Hospitalisation Details'!$A$2:$M$2344,10,FALSE)</f>
        <v>12741.17</v>
      </c>
      <c r="N833" t="str">
        <f>VLOOKUP(A833,'Hospitalisation Details'!$A$2:$M$2344,11,FALSE)</f>
        <v>tier - 3</v>
      </c>
      <c r="O833" t="str">
        <f>VLOOKUP(A833,'Hospitalisation Details'!$A$2:$M$2344,12,FALSE)</f>
        <v>tier - 1</v>
      </c>
      <c r="P833" t="str">
        <f>VLOOKUP(A833,'Hospitalisation Details'!$A$2:$M$2344,13,FALSE)</f>
        <v>R1017</v>
      </c>
      <c r="Q833" s="11">
        <f>VLOOKUP(A833,'Hospitalisation Details'!$A$2:$M$2344,8,FALSE)</f>
        <v>60</v>
      </c>
    </row>
    <row r="834" spans="1:17" ht="15.75" x14ac:dyDescent="0.25">
      <c r="A834" s="1" t="s">
        <v>1537</v>
      </c>
      <c r="B834" t="str">
        <f>VLOOKUP(A834,'Customer Names'!$A$1:$B$2336,2,FALSE)</f>
        <v>Schluneker</v>
      </c>
      <c r="C834" s="11">
        <f>VLOOKUP(A834,'Medical Examinations'!$A$1:$B$2336,2,FALSE)</f>
        <v>29.64</v>
      </c>
      <c r="D834" s="11">
        <f>VLOOKUP(A834,'Medical Examinations'!$A$1:$C$2336,3,FALSE)</f>
        <v>8.9499999999999993</v>
      </c>
      <c r="E834" s="11" t="str">
        <f>VLOOKUP(A834,'Medical Examinations'!$A$1:$J$2336,4,FALSE)</f>
        <v>No</v>
      </c>
      <c r="F834" s="11" t="str">
        <f>VLOOKUP(A834,'Medical Examinations'!$A$1:$J$2336,5,FALSE)</f>
        <v>No</v>
      </c>
      <c r="G834" s="11" t="str">
        <f>VLOOKUP(A834,'Medical Examinations'!$A$1:$J$2336,6,FALSE)</f>
        <v>No</v>
      </c>
      <c r="H834" s="11">
        <f>VLOOKUP(A834,'Medical Examinations'!$A$1:$J$2336,7,FALSE)</f>
        <v>0</v>
      </c>
      <c r="I834" s="11" t="str">
        <f>VLOOKUP(A834,'Medical Examinations'!$A$1:$J$2336,8,FALSE)</f>
        <v>No</v>
      </c>
      <c r="J834" s="11" t="str">
        <f>VLOOKUP(A834,'Medical Examinations'!$A$1:$J$2336,9,FALSE)</f>
        <v>OVERWEIGHT</v>
      </c>
      <c r="K834" s="11" t="str">
        <f>VLOOKUP(A834,'Medical Examinations'!$A$1:$J$2336,10,FALSE)</f>
        <v>DIABETES</v>
      </c>
      <c r="L834" t="str">
        <f>VLOOKUP(A834,'Hospitalisation Details'!$A$2:$M$2344,4,FALSE)</f>
        <v>2-9-1962</v>
      </c>
      <c r="M834">
        <f>VLOOKUP(A834,'Hospitalisation Details'!$A$2:$M$2344,10,FALSE)</f>
        <v>12731</v>
      </c>
      <c r="N834" t="str">
        <f>VLOOKUP(A834,'Hospitalisation Details'!$A$2:$M$2344,11,FALSE)</f>
        <v>tier - 3</v>
      </c>
      <c r="O834" t="str">
        <f>VLOOKUP(A834,'Hospitalisation Details'!$A$2:$M$2344,12,FALSE)</f>
        <v>tier - 3</v>
      </c>
      <c r="P834" t="str">
        <f>VLOOKUP(A834,'Hospitalisation Details'!$A$2:$M$2344,13,FALSE)</f>
        <v>R1016</v>
      </c>
      <c r="Q834" s="11">
        <f>VLOOKUP(A834,'Hospitalisation Details'!$A$2:$M$2344,8,FALSE)</f>
        <v>60</v>
      </c>
    </row>
    <row r="835" spans="1:17" ht="15.75" x14ac:dyDescent="0.25">
      <c r="A835" s="1" t="s">
        <v>1536</v>
      </c>
      <c r="B835" t="str">
        <f>VLOOKUP(A835,'Customer Names'!$A$1:$B$2336,2,FALSE)</f>
        <v>Bellemare</v>
      </c>
      <c r="C835" s="11">
        <f>VLOOKUP(A835,'Medical Examinations'!$A$1:$B$2336,2,FALSE)</f>
        <v>42.74</v>
      </c>
      <c r="D835" s="11">
        <f>VLOOKUP(A835,'Medical Examinations'!$A$1:$C$2336,3,FALSE)</f>
        <v>6.31</v>
      </c>
      <c r="E835" s="11" t="str">
        <f>VLOOKUP(A835,'Medical Examinations'!$A$1:$J$2336,4,FALSE)</f>
        <v>Yes</v>
      </c>
      <c r="F835" s="11" t="str">
        <f>VLOOKUP(A835,'Medical Examinations'!$A$1:$J$2336,5,FALSE)</f>
        <v>No</v>
      </c>
      <c r="G835" s="11" t="str">
        <f>VLOOKUP(A835,'Medical Examinations'!$A$1:$J$2336,6,FALSE)</f>
        <v>No</v>
      </c>
      <c r="H835" s="11">
        <f>VLOOKUP(A835,'Medical Examinations'!$A$1:$J$2336,7,FALSE)</f>
        <v>1</v>
      </c>
      <c r="I835" s="11" t="str">
        <f>VLOOKUP(A835,'Medical Examinations'!$A$1:$J$2336,8,FALSE)</f>
        <v>No</v>
      </c>
      <c r="J835" s="11" t="str">
        <f>VLOOKUP(A835,'Medical Examinations'!$A$1:$J$2336,9,FALSE)</f>
        <v>OBESITY</v>
      </c>
      <c r="K835" s="11" t="str">
        <f>VLOOKUP(A835,'Medical Examinations'!$A$1:$J$2336,10,FALSE)</f>
        <v>PREDIABETES</v>
      </c>
      <c r="L835" t="str">
        <f>VLOOKUP(A835,'Hospitalisation Details'!$A$2:$M$2344,4,FALSE)</f>
        <v>17-7-1988</v>
      </c>
      <c r="M835">
        <f>VLOOKUP(A835,'Hospitalisation Details'!$A$2:$M$2344,10,FALSE)</f>
        <v>12718.21</v>
      </c>
      <c r="N835" t="str">
        <f>VLOOKUP(A835,'Hospitalisation Details'!$A$2:$M$2344,11,FALSE)</f>
        <v>tier - 3</v>
      </c>
      <c r="O835" t="str">
        <f>VLOOKUP(A835,'Hospitalisation Details'!$A$2:$M$2344,12,FALSE)</f>
        <v>tier - 1</v>
      </c>
      <c r="P835" t="str">
        <f>VLOOKUP(A835,'Hospitalisation Details'!$A$2:$M$2344,13,FALSE)</f>
        <v>R1026</v>
      </c>
      <c r="Q835" s="11">
        <f>VLOOKUP(A835,'Hospitalisation Details'!$A$2:$M$2344,8,FALSE)</f>
        <v>34</v>
      </c>
    </row>
    <row r="836" spans="1:17" ht="15.75" x14ac:dyDescent="0.25">
      <c r="A836" s="1" t="s">
        <v>1535</v>
      </c>
      <c r="B836" t="str">
        <f>VLOOKUP(A836,'Customer Names'!$A$1:$B$2336,2,FALSE)</f>
        <v>Vitalo</v>
      </c>
      <c r="C836" s="11">
        <f>VLOOKUP(A836,'Medical Examinations'!$A$1:$B$2336,2,FALSE)</f>
        <v>36.130000000000003</v>
      </c>
      <c r="D836" s="11">
        <f>VLOOKUP(A836,'Medical Examinations'!$A$1:$C$2336,3,FALSE)</f>
        <v>7.19</v>
      </c>
      <c r="E836" s="11" t="str">
        <f>VLOOKUP(A836,'Medical Examinations'!$A$1:$J$2336,4,FALSE)</f>
        <v>Yes</v>
      </c>
      <c r="F836" s="11" t="str">
        <f>VLOOKUP(A836,'Medical Examinations'!$A$1:$J$2336,5,FALSE)</f>
        <v>No</v>
      </c>
      <c r="G836" s="11" t="str">
        <f>VLOOKUP(A836,'Medical Examinations'!$A$1:$J$2336,6,FALSE)</f>
        <v>No</v>
      </c>
      <c r="H836" s="11">
        <f>VLOOKUP(A836,'Medical Examinations'!$A$1:$J$2336,7,FALSE)</f>
        <v>2</v>
      </c>
      <c r="I836" s="11" t="str">
        <f>VLOOKUP(A836,'Medical Examinations'!$A$1:$J$2336,8,FALSE)</f>
        <v>No</v>
      </c>
      <c r="J836" s="11" t="str">
        <f>VLOOKUP(A836,'Medical Examinations'!$A$1:$J$2336,9,FALSE)</f>
        <v>OBESITY</v>
      </c>
      <c r="K836" s="11" t="str">
        <f>VLOOKUP(A836,'Medical Examinations'!$A$1:$J$2336,10,FALSE)</f>
        <v>DIABETES</v>
      </c>
      <c r="L836" t="str">
        <f>VLOOKUP(A836,'Hospitalisation Details'!$A$2:$M$2344,4,FALSE)</f>
        <v>8-7-1970</v>
      </c>
      <c r="M836">
        <f>VLOOKUP(A836,'Hospitalisation Details'!$A$2:$M$2344,10,FALSE)</f>
        <v>12713</v>
      </c>
      <c r="N836" t="str">
        <f>VLOOKUP(A836,'Hospitalisation Details'!$A$2:$M$2344,11,FALSE)</f>
        <v>tier - 3</v>
      </c>
      <c r="O836" t="str">
        <f>VLOOKUP(A836,'Hospitalisation Details'!$A$2:$M$2344,12,FALSE)</f>
        <v>tier - 1</v>
      </c>
      <c r="P836" t="str">
        <f>VLOOKUP(A836,'Hospitalisation Details'!$A$2:$M$2344,13,FALSE)</f>
        <v>R1011</v>
      </c>
      <c r="Q836" s="11">
        <f>VLOOKUP(A836,'Hospitalisation Details'!$A$2:$M$2344,8,FALSE)</f>
        <v>52</v>
      </c>
    </row>
    <row r="837" spans="1:17" ht="15.75" x14ac:dyDescent="0.25">
      <c r="A837" s="1" t="s">
        <v>1534</v>
      </c>
      <c r="B837" t="str">
        <f>VLOOKUP(A837,'Customer Names'!$A$1:$B$2336,2,FALSE)</f>
        <v>Hamilton</v>
      </c>
      <c r="C837" s="11">
        <f>VLOOKUP(A837,'Medical Examinations'!$A$1:$B$2336,2,FALSE)</f>
        <v>31.55</v>
      </c>
      <c r="D837" s="11">
        <f>VLOOKUP(A837,'Medical Examinations'!$A$1:$C$2336,3,FALSE)</f>
        <v>6.11</v>
      </c>
      <c r="E837" s="11" t="str">
        <f>VLOOKUP(A837,'Medical Examinations'!$A$1:$J$2336,4,FALSE)</f>
        <v>Yes</v>
      </c>
      <c r="F837" s="11" t="str">
        <f>VLOOKUP(A837,'Medical Examinations'!$A$1:$J$2336,5,FALSE)</f>
        <v>No</v>
      </c>
      <c r="G837" s="11" t="str">
        <f>VLOOKUP(A837,'Medical Examinations'!$A$1:$J$2336,6,FALSE)</f>
        <v>No</v>
      </c>
      <c r="H837" s="11">
        <f>VLOOKUP(A837,'Medical Examinations'!$A$1:$J$2336,7,FALSE)</f>
        <v>1</v>
      </c>
      <c r="I837" s="11" t="str">
        <f>VLOOKUP(A837,'Medical Examinations'!$A$1:$J$2336,8,FALSE)</f>
        <v>No</v>
      </c>
      <c r="J837" s="11" t="str">
        <f>VLOOKUP(A837,'Medical Examinations'!$A$1:$J$2336,9,FALSE)</f>
        <v>OBESITY</v>
      </c>
      <c r="K837" s="11" t="str">
        <f>VLOOKUP(A837,'Medical Examinations'!$A$1:$J$2336,10,FALSE)</f>
        <v>PREDIABETES</v>
      </c>
      <c r="L837" t="str">
        <f>VLOOKUP(A837,'Hospitalisation Details'!$A$2:$M$2344,4,FALSE)</f>
        <v>28-11-1964</v>
      </c>
      <c r="M837">
        <f>VLOOKUP(A837,'Hospitalisation Details'!$A$2:$M$2344,10,FALSE)</f>
        <v>12700.63</v>
      </c>
      <c r="N837" t="str">
        <f>VLOOKUP(A837,'Hospitalisation Details'!$A$2:$M$2344,11,FALSE)</f>
        <v>tier - 3</v>
      </c>
      <c r="O837" t="str">
        <f>VLOOKUP(A837,'Hospitalisation Details'!$A$2:$M$2344,12,FALSE)</f>
        <v>tier - 3</v>
      </c>
      <c r="P837" t="str">
        <f>VLOOKUP(A837,'Hospitalisation Details'!$A$2:$M$2344,13,FALSE)</f>
        <v>R1011</v>
      </c>
      <c r="Q837" s="11">
        <f>VLOOKUP(A837,'Hospitalisation Details'!$A$2:$M$2344,8,FALSE)</f>
        <v>58</v>
      </c>
    </row>
    <row r="838" spans="1:17" ht="15.75" x14ac:dyDescent="0.25">
      <c r="A838" s="1" t="s">
        <v>1533</v>
      </c>
      <c r="B838" t="str">
        <f>VLOOKUP(A838,'Customer Names'!$A$1:$B$2336,2,FALSE)</f>
        <v>Marshall</v>
      </c>
      <c r="C838" s="11">
        <f>VLOOKUP(A838,'Medical Examinations'!$A$1:$B$2336,2,FALSE)</f>
        <v>52.75</v>
      </c>
      <c r="D838" s="11">
        <f>VLOOKUP(A838,'Medical Examinations'!$A$1:$C$2336,3,FALSE)</f>
        <v>6.02</v>
      </c>
      <c r="E838" s="11" t="str">
        <f>VLOOKUP(A838,'Medical Examinations'!$A$1:$J$2336,4,FALSE)</f>
        <v>No</v>
      </c>
      <c r="F838" s="11" t="str">
        <f>VLOOKUP(A838,'Medical Examinations'!$A$1:$J$2336,5,FALSE)</f>
        <v>No</v>
      </c>
      <c r="G838" s="11" t="str">
        <f>VLOOKUP(A838,'Medical Examinations'!$A$1:$J$2336,6,FALSE)</f>
        <v>No</v>
      </c>
      <c r="H838" s="11">
        <f>VLOOKUP(A838,'Medical Examinations'!$A$1:$J$2336,7,FALSE)</f>
        <v>1</v>
      </c>
      <c r="I838" s="11" t="str">
        <f>VLOOKUP(A838,'Medical Examinations'!$A$1:$J$2336,8,FALSE)</f>
        <v>No</v>
      </c>
      <c r="J838" s="11" t="str">
        <f>VLOOKUP(A838,'Medical Examinations'!$A$1:$J$2336,9,FALSE)</f>
        <v>OBESITY</v>
      </c>
      <c r="K838" s="11" t="str">
        <f>VLOOKUP(A838,'Medical Examinations'!$A$1:$J$2336,10,FALSE)</f>
        <v>PREDIABETES</v>
      </c>
      <c r="L838" t="str">
        <f>VLOOKUP(A838,'Hospitalisation Details'!$A$2:$M$2344,4,FALSE)</f>
        <v>7-7-1992</v>
      </c>
      <c r="M838">
        <f>VLOOKUP(A838,'Hospitalisation Details'!$A$2:$M$2344,10,FALSE)</f>
        <v>12699.56</v>
      </c>
      <c r="N838" t="str">
        <f>VLOOKUP(A838,'Hospitalisation Details'!$A$2:$M$2344,11,FALSE)</f>
        <v>tier - 3</v>
      </c>
      <c r="O838" t="str">
        <f>VLOOKUP(A838,'Hospitalisation Details'!$A$2:$M$2344,12,FALSE)</f>
        <v>tier - 2</v>
      </c>
      <c r="P838" t="str">
        <f>VLOOKUP(A838,'Hospitalisation Details'!$A$2:$M$2344,13,FALSE)</f>
        <v>R1011</v>
      </c>
      <c r="Q838" s="11">
        <f>VLOOKUP(A838,'Hospitalisation Details'!$A$2:$M$2344,8,FALSE)</f>
        <v>30</v>
      </c>
    </row>
    <row r="839" spans="1:17" ht="15.75" x14ac:dyDescent="0.25">
      <c r="A839" s="1" t="s">
        <v>1532</v>
      </c>
      <c r="B839" t="str">
        <f>VLOOKUP(A839,'Customer Names'!$A$1:$B$2336,2,FALSE)</f>
        <v>Cale</v>
      </c>
      <c r="C839" s="11">
        <f>VLOOKUP(A839,'Medical Examinations'!$A$1:$B$2336,2,FALSE)</f>
        <v>36.67</v>
      </c>
      <c r="D839" s="11">
        <f>VLOOKUP(A839,'Medical Examinations'!$A$1:$C$2336,3,FALSE)</f>
        <v>11.86</v>
      </c>
      <c r="E839" s="11" t="str">
        <f>VLOOKUP(A839,'Medical Examinations'!$A$1:$J$2336,4,FALSE)</f>
        <v>No</v>
      </c>
      <c r="F839" s="11" t="str">
        <f>VLOOKUP(A839,'Medical Examinations'!$A$1:$J$2336,5,FALSE)</f>
        <v>No</v>
      </c>
      <c r="G839" s="11" t="str">
        <f>VLOOKUP(A839,'Medical Examinations'!$A$1:$J$2336,6,FALSE)</f>
        <v>No</v>
      </c>
      <c r="H839" s="11">
        <f>VLOOKUP(A839,'Medical Examinations'!$A$1:$J$2336,7,FALSE)</f>
        <v>0</v>
      </c>
      <c r="I839" s="11" t="str">
        <f>VLOOKUP(A839,'Medical Examinations'!$A$1:$J$2336,8,FALSE)</f>
        <v>No</v>
      </c>
      <c r="J839" s="11" t="str">
        <f>VLOOKUP(A839,'Medical Examinations'!$A$1:$J$2336,9,FALSE)</f>
        <v>OBESITY</v>
      </c>
      <c r="K839" s="11" t="str">
        <f>VLOOKUP(A839,'Medical Examinations'!$A$1:$J$2336,10,FALSE)</f>
        <v>DIABETES</v>
      </c>
      <c r="L839" t="str">
        <f>VLOOKUP(A839,'Hospitalisation Details'!$A$2:$M$2344,4,FALSE)</f>
        <v>24-9-1974</v>
      </c>
      <c r="M839">
        <f>VLOOKUP(A839,'Hospitalisation Details'!$A$2:$M$2344,10,FALSE)</f>
        <v>12697.48</v>
      </c>
      <c r="N839" t="str">
        <f>VLOOKUP(A839,'Hospitalisation Details'!$A$2:$M$2344,11,FALSE)</f>
        <v>tier - 3</v>
      </c>
      <c r="O839" t="str">
        <f>VLOOKUP(A839,'Hospitalisation Details'!$A$2:$M$2344,12,FALSE)</f>
        <v>tier - 3</v>
      </c>
      <c r="P839" t="str">
        <f>VLOOKUP(A839,'Hospitalisation Details'!$A$2:$M$2344,13,FALSE)</f>
        <v>R1021</v>
      </c>
      <c r="Q839" s="11">
        <f>VLOOKUP(A839,'Hospitalisation Details'!$A$2:$M$2344,8,FALSE)</f>
        <v>48</v>
      </c>
    </row>
    <row r="840" spans="1:17" ht="15.75" x14ac:dyDescent="0.25">
      <c r="A840" s="1" t="s">
        <v>1531</v>
      </c>
      <c r="B840" t="str">
        <f>VLOOKUP(A840,'Customer Names'!$A$1:$B$2336,2,FALSE)</f>
        <v>Pittaway</v>
      </c>
      <c r="C840" s="11">
        <f>VLOOKUP(A840,'Medical Examinations'!$A$1:$B$2336,2,FALSE)</f>
        <v>38.06</v>
      </c>
      <c r="D840" s="11">
        <f>VLOOKUP(A840,'Medical Examinations'!$A$1:$C$2336,3,FALSE)</f>
        <v>8.25</v>
      </c>
      <c r="E840" s="11" t="str">
        <f>VLOOKUP(A840,'Medical Examinations'!$A$1:$J$2336,4,FALSE)</f>
        <v>No</v>
      </c>
      <c r="F840" s="11" t="str">
        <f>VLOOKUP(A840,'Medical Examinations'!$A$1:$J$2336,5,FALSE)</f>
        <v>No</v>
      </c>
      <c r="G840" s="11" t="str">
        <f>VLOOKUP(A840,'Medical Examinations'!$A$1:$J$2336,6,FALSE)</f>
        <v>No</v>
      </c>
      <c r="H840" s="11">
        <f>VLOOKUP(A840,'Medical Examinations'!$A$1:$J$2336,7,FALSE)</f>
        <v>0</v>
      </c>
      <c r="I840" s="11" t="str">
        <f>VLOOKUP(A840,'Medical Examinations'!$A$1:$J$2336,8,FALSE)</f>
        <v>No</v>
      </c>
      <c r="J840" s="11" t="str">
        <f>VLOOKUP(A840,'Medical Examinations'!$A$1:$J$2336,9,FALSE)</f>
        <v>OBESITY</v>
      </c>
      <c r="K840" s="11" t="str">
        <f>VLOOKUP(A840,'Medical Examinations'!$A$1:$J$2336,10,FALSE)</f>
        <v>DIABETES</v>
      </c>
      <c r="L840" t="str">
        <f>VLOOKUP(A840,'Hospitalisation Details'!$A$2:$M$2344,4,FALSE)</f>
        <v>27-8-1962</v>
      </c>
      <c r="M840">
        <f>VLOOKUP(A840,'Hospitalisation Details'!$A$2:$M$2344,10,FALSE)</f>
        <v>12648.7</v>
      </c>
      <c r="N840" t="str">
        <f>VLOOKUP(A840,'Hospitalisation Details'!$A$2:$M$2344,11,FALSE)</f>
        <v>tier - 3</v>
      </c>
      <c r="O840" t="str">
        <f>VLOOKUP(A840,'Hospitalisation Details'!$A$2:$M$2344,12,FALSE)</f>
        <v>tier - 2</v>
      </c>
      <c r="P840" t="str">
        <f>VLOOKUP(A840,'Hospitalisation Details'!$A$2:$M$2344,13,FALSE)</f>
        <v>R1013</v>
      </c>
      <c r="Q840" s="11">
        <f>VLOOKUP(A840,'Hospitalisation Details'!$A$2:$M$2344,8,FALSE)</f>
        <v>60</v>
      </c>
    </row>
    <row r="841" spans="1:17" ht="15.75" x14ac:dyDescent="0.25">
      <c r="A841" s="1" t="s">
        <v>1530</v>
      </c>
      <c r="B841" t="str">
        <f>VLOOKUP(A841,'Customer Names'!$A$1:$B$2336,2,FALSE)</f>
        <v>Bill</v>
      </c>
      <c r="C841" s="11">
        <f>VLOOKUP(A841,'Medical Examinations'!$A$1:$B$2336,2,FALSE)</f>
        <v>38</v>
      </c>
      <c r="D841" s="11">
        <f>VLOOKUP(A841,'Medical Examinations'!$A$1:$C$2336,3,FALSE)</f>
        <v>8.1300000000000008</v>
      </c>
      <c r="E841" s="11" t="str">
        <f>VLOOKUP(A841,'Medical Examinations'!$A$1:$J$2336,4,FALSE)</f>
        <v>No</v>
      </c>
      <c r="F841" s="11" t="str">
        <f>VLOOKUP(A841,'Medical Examinations'!$A$1:$J$2336,5,FALSE)</f>
        <v>No</v>
      </c>
      <c r="G841" s="11" t="str">
        <f>VLOOKUP(A841,'Medical Examinations'!$A$1:$J$2336,6,FALSE)</f>
        <v>No</v>
      </c>
      <c r="H841" s="11">
        <f>VLOOKUP(A841,'Medical Examinations'!$A$1:$J$2336,7,FALSE)</f>
        <v>0</v>
      </c>
      <c r="I841" s="11" t="str">
        <f>VLOOKUP(A841,'Medical Examinations'!$A$1:$J$2336,8,FALSE)</f>
        <v>No</v>
      </c>
      <c r="J841" s="11" t="str">
        <f>VLOOKUP(A841,'Medical Examinations'!$A$1:$J$2336,9,FALSE)</f>
        <v>OBESITY</v>
      </c>
      <c r="K841" s="11" t="str">
        <f>VLOOKUP(A841,'Medical Examinations'!$A$1:$J$2336,10,FALSE)</f>
        <v>DIABETES</v>
      </c>
      <c r="L841" t="str">
        <f>VLOOKUP(A841,'Hospitalisation Details'!$A$2:$M$2344,4,FALSE)</f>
        <v>14-9-1965</v>
      </c>
      <c r="M841">
        <f>VLOOKUP(A841,'Hospitalisation Details'!$A$2:$M$2344,10,FALSE)</f>
        <v>12646.21</v>
      </c>
      <c r="N841" t="str">
        <f>VLOOKUP(A841,'Hospitalisation Details'!$A$2:$M$2344,11,FALSE)</f>
        <v>tier - 3</v>
      </c>
      <c r="O841" t="str">
        <f>VLOOKUP(A841,'Hospitalisation Details'!$A$2:$M$2344,12,FALSE)</f>
        <v>tier - 2</v>
      </c>
      <c r="P841" t="str">
        <f>VLOOKUP(A841,'Hospitalisation Details'!$A$2:$M$2344,13,FALSE)</f>
        <v>R1011</v>
      </c>
      <c r="Q841" s="11">
        <f>VLOOKUP(A841,'Hospitalisation Details'!$A$2:$M$2344,8,FALSE)</f>
        <v>57</v>
      </c>
    </row>
    <row r="842" spans="1:17" ht="15.75" x14ac:dyDescent="0.25">
      <c r="A842" s="1" t="s">
        <v>1529</v>
      </c>
      <c r="B842" t="str">
        <f>VLOOKUP(A842,'Customer Names'!$A$1:$B$2336,2,FALSE)</f>
        <v>Antrim</v>
      </c>
      <c r="C842" s="11">
        <f>VLOOKUP(A842,'Medical Examinations'!$A$1:$B$2336,2,FALSE)</f>
        <v>35.1</v>
      </c>
      <c r="D842" s="11">
        <f>VLOOKUP(A842,'Medical Examinations'!$A$1:$C$2336,3,FALSE)</f>
        <v>10.1</v>
      </c>
      <c r="E842" s="11" t="str">
        <f>VLOOKUP(A842,'Medical Examinations'!$A$1:$J$2336,4,FALSE)</f>
        <v>No</v>
      </c>
      <c r="F842" s="11" t="str">
        <f>VLOOKUP(A842,'Medical Examinations'!$A$1:$J$2336,5,FALSE)</f>
        <v>No</v>
      </c>
      <c r="G842" s="11" t="str">
        <f>VLOOKUP(A842,'Medical Examinations'!$A$1:$J$2336,6,FALSE)</f>
        <v>No</v>
      </c>
      <c r="H842" s="11">
        <f>VLOOKUP(A842,'Medical Examinations'!$A$1:$J$2336,7,FALSE)</f>
        <v>0</v>
      </c>
      <c r="I842" s="11" t="str">
        <f>VLOOKUP(A842,'Medical Examinations'!$A$1:$J$2336,8,FALSE)</f>
        <v>No</v>
      </c>
      <c r="J842" s="11" t="str">
        <f>VLOOKUP(A842,'Medical Examinations'!$A$1:$J$2336,9,FALSE)</f>
        <v>OBESITY</v>
      </c>
      <c r="K842" s="11" t="str">
        <f>VLOOKUP(A842,'Medical Examinations'!$A$1:$J$2336,10,FALSE)</f>
        <v>DIABETES</v>
      </c>
      <c r="L842" t="str">
        <f>VLOOKUP(A842,'Hospitalisation Details'!$A$2:$M$2344,4,FALSE)</f>
        <v>11-7-1962</v>
      </c>
      <c r="M842">
        <f>VLOOKUP(A842,'Hospitalisation Details'!$A$2:$M$2344,10,FALSE)</f>
        <v>12644.59</v>
      </c>
      <c r="N842" t="str">
        <f>VLOOKUP(A842,'Hospitalisation Details'!$A$2:$M$2344,11,FALSE)</f>
        <v>tier - 3</v>
      </c>
      <c r="O842" t="str">
        <f>VLOOKUP(A842,'Hospitalisation Details'!$A$2:$M$2344,12,FALSE)</f>
        <v>tier - 2</v>
      </c>
      <c r="P842" t="str">
        <f>VLOOKUP(A842,'Hospitalisation Details'!$A$2:$M$2344,13,FALSE)</f>
        <v>R1011</v>
      </c>
      <c r="Q842" s="11">
        <f>VLOOKUP(A842,'Hospitalisation Details'!$A$2:$M$2344,8,FALSE)</f>
        <v>60</v>
      </c>
    </row>
    <row r="843" spans="1:17" ht="15.75" x14ac:dyDescent="0.25">
      <c r="A843" s="1" t="s">
        <v>1528</v>
      </c>
      <c r="B843" t="str">
        <f>VLOOKUP(A843,'Customer Names'!$A$1:$B$2336,2,FALSE)</f>
        <v>Doolittle-Crider</v>
      </c>
      <c r="C843" s="11">
        <f>VLOOKUP(A843,'Medical Examinations'!$A$1:$B$2336,2,FALSE)</f>
        <v>33.82</v>
      </c>
      <c r="D843" s="11">
        <f>VLOOKUP(A843,'Medical Examinations'!$A$1:$C$2336,3,FALSE)</f>
        <v>5.89</v>
      </c>
      <c r="E843" s="11" t="str">
        <f>VLOOKUP(A843,'Medical Examinations'!$A$1:$J$2336,4,FALSE)</f>
        <v>Yes</v>
      </c>
      <c r="F843" s="11" t="str">
        <f>VLOOKUP(A843,'Medical Examinations'!$A$1:$J$2336,5,FALSE)</f>
        <v>No</v>
      </c>
      <c r="G843" s="11" t="str">
        <f>VLOOKUP(A843,'Medical Examinations'!$A$1:$J$2336,6,FALSE)</f>
        <v>No</v>
      </c>
      <c r="H843" s="11">
        <f>VLOOKUP(A843,'Medical Examinations'!$A$1:$J$2336,7,FALSE)</f>
        <v>2</v>
      </c>
      <c r="I843" s="11" t="str">
        <f>VLOOKUP(A843,'Medical Examinations'!$A$1:$J$2336,8,FALSE)</f>
        <v>No</v>
      </c>
      <c r="J843" s="11" t="str">
        <f>VLOOKUP(A843,'Medical Examinations'!$A$1:$J$2336,9,FALSE)</f>
        <v>OBESITY</v>
      </c>
      <c r="K843" s="11" t="str">
        <f>VLOOKUP(A843,'Medical Examinations'!$A$1:$J$2336,10,FALSE)</f>
        <v>PREDIABETES</v>
      </c>
      <c r="L843" t="str">
        <f>VLOOKUP(A843,'Hospitalisation Details'!$A$2:$M$2344,4,FALSE)</f>
        <v>17-12-1966</v>
      </c>
      <c r="M843">
        <f>VLOOKUP(A843,'Hospitalisation Details'!$A$2:$M$2344,10,FALSE)</f>
        <v>12643.38</v>
      </c>
      <c r="N843" t="str">
        <f>VLOOKUP(A843,'Hospitalisation Details'!$A$2:$M$2344,11,FALSE)</f>
        <v>tier - 3</v>
      </c>
      <c r="O843" t="str">
        <f>VLOOKUP(A843,'Hospitalisation Details'!$A$2:$M$2344,12,FALSE)</f>
        <v>tier - 1</v>
      </c>
      <c r="P843" t="str">
        <f>VLOOKUP(A843,'Hospitalisation Details'!$A$2:$M$2344,13,FALSE)</f>
        <v>R1012</v>
      </c>
      <c r="Q843" s="11">
        <f>VLOOKUP(A843,'Hospitalisation Details'!$A$2:$M$2344,8,FALSE)</f>
        <v>56</v>
      </c>
    </row>
    <row r="844" spans="1:17" ht="15.75" x14ac:dyDescent="0.25">
      <c r="A844" s="1" t="s">
        <v>1527</v>
      </c>
      <c r="B844" t="str">
        <f>VLOOKUP(A844,'Customer Names'!$A$1:$B$2336,2,FALSE)</f>
        <v>Ruhlman</v>
      </c>
      <c r="C844" s="11">
        <f>VLOOKUP(A844,'Medical Examinations'!$A$1:$B$2336,2,FALSE)</f>
        <v>37.43</v>
      </c>
      <c r="D844" s="11">
        <f>VLOOKUP(A844,'Medical Examinations'!$A$1:$C$2336,3,FALSE)</f>
        <v>4.97</v>
      </c>
      <c r="E844" s="11" t="str">
        <f>VLOOKUP(A844,'Medical Examinations'!$A$1:$J$2336,4,FALSE)</f>
        <v>No</v>
      </c>
      <c r="F844" s="11" t="str">
        <f>VLOOKUP(A844,'Medical Examinations'!$A$1:$J$2336,5,FALSE)</f>
        <v>No</v>
      </c>
      <c r="G844" s="11" t="str">
        <f>VLOOKUP(A844,'Medical Examinations'!$A$1:$J$2336,6,FALSE)</f>
        <v>No</v>
      </c>
      <c r="H844" s="11">
        <f>VLOOKUP(A844,'Medical Examinations'!$A$1:$J$2336,7,FALSE)</f>
        <v>2</v>
      </c>
      <c r="I844" s="11" t="str">
        <f>VLOOKUP(A844,'Medical Examinations'!$A$1:$J$2336,8,FALSE)</f>
        <v>No</v>
      </c>
      <c r="J844" s="11" t="str">
        <f>VLOOKUP(A844,'Medical Examinations'!$A$1:$J$2336,9,FALSE)</f>
        <v>OBESITY</v>
      </c>
      <c r="K844" s="11" t="str">
        <f>VLOOKUP(A844,'Medical Examinations'!$A$1:$J$2336,10,FALSE)</f>
        <v>NORMAL</v>
      </c>
      <c r="L844" t="str">
        <f>VLOOKUP(A844,'Hospitalisation Details'!$A$2:$M$2344,4,FALSE)</f>
        <v>5-9-1972</v>
      </c>
      <c r="M844">
        <f>VLOOKUP(A844,'Hospitalisation Details'!$A$2:$M$2344,10,FALSE)</f>
        <v>12640.24</v>
      </c>
      <c r="N844" t="str">
        <f>VLOOKUP(A844,'Hospitalisation Details'!$A$2:$M$2344,11,FALSE)</f>
        <v>tier - 3</v>
      </c>
      <c r="O844" t="str">
        <f>VLOOKUP(A844,'Hospitalisation Details'!$A$2:$M$2344,12,FALSE)</f>
        <v>tier - 1</v>
      </c>
      <c r="P844" t="str">
        <f>VLOOKUP(A844,'Hospitalisation Details'!$A$2:$M$2344,13,FALSE)</f>
        <v>R1011</v>
      </c>
      <c r="Q844" s="11">
        <f>VLOOKUP(A844,'Hospitalisation Details'!$A$2:$M$2344,8,FALSE)</f>
        <v>50</v>
      </c>
    </row>
    <row r="845" spans="1:17" ht="15.75" x14ac:dyDescent="0.25">
      <c r="A845" s="1" t="s">
        <v>1526</v>
      </c>
      <c r="B845" t="str">
        <f>VLOOKUP(A845,'Customer Names'!$A$1:$B$2336,2,FALSE)</f>
        <v>Anderson</v>
      </c>
      <c r="C845" s="11">
        <f>VLOOKUP(A845,'Medical Examinations'!$A$1:$B$2336,2,FALSE)</f>
        <v>30.5</v>
      </c>
      <c r="D845" s="11">
        <f>VLOOKUP(A845,'Medical Examinations'!$A$1:$C$2336,3,FALSE)</f>
        <v>9.9</v>
      </c>
      <c r="E845" s="11" t="str">
        <f>VLOOKUP(A845,'Medical Examinations'!$A$1:$J$2336,4,FALSE)</f>
        <v>No</v>
      </c>
      <c r="F845" s="11" t="str">
        <f>VLOOKUP(A845,'Medical Examinations'!$A$1:$J$2336,5,FALSE)</f>
        <v>No</v>
      </c>
      <c r="G845" s="11" t="str">
        <f>VLOOKUP(A845,'Medical Examinations'!$A$1:$J$2336,6,FALSE)</f>
        <v>No</v>
      </c>
      <c r="H845" s="11">
        <f>VLOOKUP(A845,'Medical Examinations'!$A$1:$J$2336,7,FALSE)</f>
        <v>0</v>
      </c>
      <c r="I845" s="11" t="str">
        <f>VLOOKUP(A845,'Medical Examinations'!$A$1:$J$2336,8,FALSE)</f>
        <v>No</v>
      </c>
      <c r="J845" s="11" t="str">
        <f>VLOOKUP(A845,'Medical Examinations'!$A$1:$J$2336,9,FALSE)</f>
        <v>OBESITY</v>
      </c>
      <c r="K845" s="11" t="str">
        <f>VLOOKUP(A845,'Medical Examinations'!$A$1:$J$2336,10,FALSE)</f>
        <v>DIABETES</v>
      </c>
      <c r="L845" t="str">
        <f>VLOOKUP(A845,'Hospitalisation Details'!$A$2:$M$2344,4,FALSE)</f>
        <v>22-7-1962</v>
      </c>
      <c r="M845">
        <f>VLOOKUP(A845,'Hospitalisation Details'!$A$2:$M$2344,10,FALSE)</f>
        <v>12638.2</v>
      </c>
      <c r="N845" t="str">
        <f>VLOOKUP(A845,'Hospitalisation Details'!$A$2:$M$2344,11,FALSE)</f>
        <v>tier - 3</v>
      </c>
      <c r="O845" t="str">
        <f>VLOOKUP(A845,'Hospitalisation Details'!$A$2:$M$2344,12,FALSE)</f>
        <v>tier - 1</v>
      </c>
      <c r="P845" t="str">
        <f>VLOOKUP(A845,'Hospitalisation Details'!$A$2:$M$2344,13,FALSE)</f>
        <v>R1011</v>
      </c>
      <c r="Q845" s="11">
        <f>VLOOKUP(A845,'Hospitalisation Details'!$A$2:$M$2344,8,FALSE)</f>
        <v>60</v>
      </c>
    </row>
    <row r="846" spans="1:17" ht="15.75" x14ac:dyDescent="0.25">
      <c r="A846" s="1" t="s">
        <v>1525</v>
      </c>
      <c r="B846" t="str">
        <f>VLOOKUP(A846,'Customer Names'!$A$1:$B$2336,2,FALSE)</f>
        <v>Uchiyama</v>
      </c>
      <c r="C846" s="11">
        <f>VLOOKUP(A846,'Medical Examinations'!$A$1:$B$2336,2,FALSE)</f>
        <v>24.53</v>
      </c>
      <c r="D846" s="11">
        <f>VLOOKUP(A846,'Medical Examinations'!$A$1:$C$2336,3,FALSE)</f>
        <v>9.0500000000000007</v>
      </c>
      <c r="E846" s="11" t="str">
        <f>VLOOKUP(A846,'Medical Examinations'!$A$1:$J$2336,4,FALSE)</f>
        <v>No</v>
      </c>
      <c r="F846" s="11" t="str">
        <f>VLOOKUP(A846,'Medical Examinations'!$A$1:$J$2336,5,FALSE)</f>
        <v>No</v>
      </c>
      <c r="G846" s="11" t="str">
        <f>VLOOKUP(A846,'Medical Examinations'!$A$1:$J$2336,6,FALSE)</f>
        <v>No</v>
      </c>
      <c r="H846" s="11">
        <f>VLOOKUP(A846,'Medical Examinations'!$A$1:$J$2336,7,FALSE)</f>
        <v>0</v>
      </c>
      <c r="I846" s="11" t="str">
        <f>VLOOKUP(A846,'Medical Examinations'!$A$1:$J$2336,8,FALSE)</f>
        <v>No</v>
      </c>
      <c r="J846" s="11" t="str">
        <f>VLOOKUP(A846,'Medical Examinations'!$A$1:$J$2336,9,FALSE)</f>
        <v>NORMALWEIGHT</v>
      </c>
      <c r="K846" s="11" t="str">
        <f>VLOOKUP(A846,'Medical Examinations'!$A$1:$J$2336,10,FALSE)</f>
        <v>DIABETES</v>
      </c>
      <c r="L846" t="str">
        <f>VLOOKUP(A846,'Hospitalisation Details'!$A$2:$M$2344,4,FALSE)</f>
        <v>22-11-1962</v>
      </c>
      <c r="M846">
        <f>VLOOKUP(A846,'Hospitalisation Details'!$A$2:$M$2344,10,FALSE)</f>
        <v>12629.9</v>
      </c>
      <c r="N846" t="str">
        <f>VLOOKUP(A846,'Hospitalisation Details'!$A$2:$M$2344,11,FALSE)</f>
        <v>tier - 3</v>
      </c>
      <c r="O846" t="str">
        <f>VLOOKUP(A846,'Hospitalisation Details'!$A$2:$M$2344,12,FALSE)</f>
        <v>tier - 3</v>
      </c>
      <c r="P846" t="str">
        <f>VLOOKUP(A846,'Hospitalisation Details'!$A$2:$M$2344,13,FALSE)</f>
        <v>R1013</v>
      </c>
      <c r="Q846" s="11">
        <f>VLOOKUP(A846,'Hospitalisation Details'!$A$2:$M$2344,8,FALSE)</f>
        <v>60</v>
      </c>
    </row>
    <row r="847" spans="1:17" ht="15.75" x14ac:dyDescent="0.25">
      <c r="A847" s="1" t="s">
        <v>1524</v>
      </c>
      <c r="B847" t="str">
        <f>VLOOKUP(A847,'Customer Names'!$A$1:$B$2336,2,FALSE)</f>
        <v>Desota</v>
      </c>
      <c r="C847" s="11">
        <f>VLOOKUP(A847,'Medical Examinations'!$A$1:$B$2336,2,FALSE)</f>
        <v>25.74</v>
      </c>
      <c r="D847" s="11">
        <f>VLOOKUP(A847,'Medical Examinations'!$A$1:$C$2336,3,FALSE)</f>
        <v>10.93</v>
      </c>
      <c r="E847" s="11" t="str">
        <f>VLOOKUP(A847,'Medical Examinations'!$A$1:$J$2336,4,FALSE)</f>
        <v>No</v>
      </c>
      <c r="F847" s="11" t="str">
        <f>VLOOKUP(A847,'Medical Examinations'!$A$1:$J$2336,5,FALSE)</f>
        <v>No</v>
      </c>
      <c r="G847" s="11" t="str">
        <f>VLOOKUP(A847,'Medical Examinations'!$A$1:$J$2336,6,FALSE)</f>
        <v>No</v>
      </c>
      <c r="H847" s="11">
        <f>VLOOKUP(A847,'Medical Examinations'!$A$1:$J$2336,7,FALSE)</f>
        <v>0</v>
      </c>
      <c r="I847" s="11" t="str">
        <f>VLOOKUP(A847,'Medical Examinations'!$A$1:$J$2336,8,FALSE)</f>
        <v>No</v>
      </c>
      <c r="J847" s="11" t="str">
        <f>VLOOKUP(A847,'Medical Examinations'!$A$1:$J$2336,9,FALSE)</f>
        <v>OVERWEIGHT</v>
      </c>
      <c r="K847" s="11" t="str">
        <f>VLOOKUP(A847,'Medical Examinations'!$A$1:$J$2336,10,FALSE)</f>
        <v>DIABETES</v>
      </c>
      <c r="L847" t="str">
        <f>VLOOKUP(A847,'Hospitalisation Details'!$A$2:$M$2344,4,FALSE)</f>
        <v>4-10-1965</v>
      </c>
      <c r="M847">
        <f>VLOOKUP(A847,'Hospitalisation Details'!$A$2:$M$2344,10,FALSE)</f>
        <v>12629.17</v>
      </c>
      <c r="N847" t="str">
        <f>VLOOKUP(A847,'Hospitalisation Details'!$A$2:$M$2344,11,FALSE)</f>
        <v>tier - 3</v>
      </c>
      <c r="O847" t="str">
        <f>VLOOKUP(A847,'Hospitalisation Details'!$A$2:$M$2344,12,FALSE)</f>
        <v>tier - 1</v>
      </c>
      <c r="P847" t="str">
        <f>VLOOKUP(A847,'Hospitalisation Details'!$A$2:$M$2344,13,FALSE)</f>
        <v>R1013</v>
      </c>
      <c r="Q847" s="11">
        <f>VLOOKUP(A847,'Hospitalisation Details'!$A$2:$M$2344,8,FALSE)</f>
        <v>57</v>
      </c>
    </row>
    <row r="848" spans="1:17" ht="15.75" x14ac:dyDescent="0.25">
      <c r="A848" s="1" t="s">
        <v>1523</v>
      </c>
      <c r="B848" t="str">
        <f>VLOOKUP(A848,'Customer Names'!$A$1:$B$2336,2,FALSE)</f>
        <v>Edmonds</v>
      </c>
      <c r="C848" s="11">
        <f>VLOOKUP(A848,'Medical Examinations'!$A$1:$B$2336,2,FALSE)</f>
        <v>34.08</v>
      </c>
      <c r="D848" s="11">
        <f>VLOOKUP(A848,'Medical Examinations'!$A$1:$C$2336,3,FALSE)</f>
        <v>7.58</v>
      </c>
      <c r="E848" s="11" t="str">
        <f>VLOOKUP(A848,'Medical Examinations'!$A$1:$J$2336,4,FALSE)</f>
        <v>Yes</v>
      </c>
      <c r="F848" s="11" t="str">
        <f>VLOOKUP(A848,'Medical Examinations'!$A$1:$J$2336,5,FALSE)</f>
        <v>No</v>
      </c>
      <c r="G848" s="11" t="str">
        <f>VLOOKUP(A848,'Medical Examinations'!$A$1:$J$2336,6,FALSE)</f>
        <v>No</v>
      </c>
      <c r="H848" s="11">
        <f>VLOOKUP(A848,'Medical Examinations'!$A$1:$J$2336,7,FALSE)</f>
        <v>2</v>
      </c>
      <c r="I848" s="11" t="str">
        <f>VLOOKUP(A848,'Medical Examinations'!$A$1:$J$2336,8,FALSE)</f>
        <v>No</v>
      </c>
      <c r="J848" s="11" t="str">
        <f>VLOOKUP(A848,'Medical Examinations'!$A$1:$J$2336,9,FALSE)</f>
        <v>OBESITY</v>
      </c>
      <c r="K848" s="11" t="str">
        <f>VLOOKUP(A848,'Medical Examinations'!$A$1:$J$2336,10,FALSE)</f>
        <v>DIABETES</v>
      </c>
      <c r="L848" t="str">
        <f>VLOOKUP(A848,'Hospitalisation Details'!$A$2:$M$2344,4,FALSE)</f>
        <v>28-12-1970</v>
      </c>
      <c r="M848">
        <f>VLOOKUP(A848,'Hospitalisation Details'!$A$2:$M$2344,10,FALSE)</f>
        <v>12624.74</v>
      </c>
      <c r="N848" t="str">
        <f>VLOOKUP(A848,'Hospitalisation Details'!$A$2:$M$2344,11,FALSE)</f>
        <v>tier - 3</v>
      </c>
      <c r="O848" t="str">
        <f>VLOOKUP(A848,'Hospitalisation Details'!$A$2:$M$2344,12,FALSE)</f>
        <v>tier - 1</v>
      </c>
      <c r="P848" t="str">
        <f>VLOOKUP(A848,'Hospitalisation Details'!$A$2:$M$2344,13,FALSE)</f>
        <v>R1012</v>
      </c>
      <c r="Q848" s="11">
        <f>VLOOKUP(A848,'Hospitalisation Details'!$A$2:$M$2344,8,FALSE)</f>
        <v>52</v>
      </c>
    </row>
    <row r="849" spans="1:17" ht="15.75" x14ac:dyDescent="0.25">
      <c r="A849" s="1" t="s">
        <v>1522</v>
      </c>
      <c r="B849" t="str">
        <f>VLOOKUP(A849,'Customer Names'!$A$1:$B$2336,2,FALSE)</f>
        <v>Otto</v>
      </c>
      <c r="C849" s="11">
        <f>VLOOKUP(A849,'Medical Examinations'!$A$1:$B$2336,2,FALSE)</f>
        <v>31.35</v>
      </c>
      <c r="D849" s="11">
        <f>VLOOKUP(A849,'Medical Examinations'!$A$1:$C$2336,3,FALSE)</f>
        <v>11</v>
      </c>
      <c r="E849" s="11" t="str">
        <f>VLOOKUP(A849,'Medical Examinations'!$A$1:$J$2336,4,FALSE)</f>
        <v>Yes</v>
      </c>
      <c r="F849" s="11" t="str">
        <f>VLOOKUP(A849,'Medical Examinations'!$A$1:$J$2336,5,FALSE)</f>
        <v>No</v>
      </c>
      <c r="G849" s="11" t="str">
        <f>VLOOKUP(A849,'Medical Examinations'!$A$1:$J$2336,6,FALSE)</f>
        <v>Yes</v>
      </c>
      <c r="H849" s="11">
        <f>VLOOKUP(A849,'Medical Examinations'!$A$1:$J$2336,7,FALSE)</f>
        <v>1</v>
      </c>
      <c r="I849" s="11" t="str">
        <f>VLOOKUP(A849,'Medical Examinations'!$A$1:$J$2336,8,FALSE)</f>
        <v>No</v>
      </c>
      <c r="J849" s="11" t="str">
        <f>VLOOKUP(A849,'Medical Examinations'!$A$1:$J$2336,9,FALSE)</f>
        <v>OBESITY</v>
      </c>
      <c r="K849" s="11" t="str">
        <f>VLOOKUP(A849,'Medical Examinations'!$A$1:$J$2336,10,FALSE)</f>
        <v>DIABETES</v>
      </c>
      <c r="L849" t="str">
        <f>VLOOKUP(A849,'Hospitalisation Details'!$A$2:$M$2344,4,FALSE)</f>
        <v>19-8-1963</v>
      </c>
      <c r="M849">
        <f>VLOOKUP(A849,'Hospitalisation Details'!$A$2:$M$2344,10,FALSE)</f>
        <v>12622.18</v>
      </c>
      <c r="N849" t="str">
        <f>VLOOKUP(A849,'Hospitalisation Details'!$A$2:$M$2344,11,FALSE)</f>
        <v>tier - 3</v>
      </c>
      <c r="O849" t="str">
        <f>VLOOKUP(A849,'Hospitalisation Details'!$A$2:$M$2344,12,FALSE)</f>
        <v>tier - 1</v>
      </c>
      <c r="P849" t="str">
        <f>VLOOKUP(A849,'Hospitalisation Details'!$A$2:$M$2344,13,FALSE)</f>
        <v>R1012</v>
      </c>
      <c r="Q849" s="11">
        <f>VLOOKUP(A849,'Hospitalisation Details'!$A$2:$M$2344,8,FALSE)</f>
        <v>59</v>
      </c>
    </row>
    <row r="850" spans="1:17" ht="15.75" x14ac:dyDescent="0.25">
      <c r="A850" s="1" t="s">
        <v>1521</v>
      </c>
      <c r="B850" t="str">
        <f>VLOOKUP(A850,'Customer Names'!$A$1:$B$2336,2,FALSE)</f>
        <v>Kurt</v>
      </c>
      <c r="C850" s="11">
        <f>VLOOKUP(A850,'Medical Examinations'!$A$1:$B$2336,2,FALSE)</f>
        <v>26.79</v>
      </c>
      <c r="D850" s="11">
        <f>VLOOKUP(A850,'Medical Examinations'!$A$1:$C$2336,3,FALSE)</f>
        <v>5.0599999999999996</v>
      </c>
      <c r="E850" s="11" t="str">
        <f>VLOOKUP(A850,'Medical Examinations'!$A$1:$J$2336,4,FALSE)</f>
        <v>No</v>
      </c>
      <c r="F850" s="11" t="str">
        <f>VLOOKUP(A850,'Medical Examinations'!$A$1:$J$2336,5,FALSE)</f>
        <v>No</v>
      </c>
      <c r="G850" s="11" t="str">
        <f>VLOOKUP(A850,'Medical Examinations'!$A$1:$J$2336,6,FALSE)</f>
        <v>No</v>
      </c>
      <c r="H850" s="11">
        <f>VLOOKUP(A850,'Medical Examinations'!$A$1:$J$2336,7,FALSE)</f>
        <v>1</v>
      </c>
      <c r="I850" s="11" t="str">
        <f>VLOOKUP(A850,'Medical Examinations'!$A$1:$J$2336,8,FALSE)</f>
        <v>No</v>
      </c>
      <c r="J850" s="11" t="str">
        <f>VLOOKUP(A850,'Medical Examinations'!$A$1:$J$2336,9,FALSE)</f>
        <v>OVERWEIGHT</v>
      </c>
      <c r="K850" s="11" t="str">
        <f>VLOOKUP(A850,'Medical Examinations'!$A$1:$J$2336,10,FALSE)</f>
        <v>NORMAL</v>
      </c>
      <c r="L850" t="str">
        <f>VLOOKUP(A850,'Hospitalisation Details'!$A$2:$M$2344,4,FALSE)</f>
        <v>18-11-1998</v>
      </c>
      <c r="M850">
        <f>VLOOKUP(A850,'Hospitalisation Details'!$A$2:$M$2344,10,FALSE)</f>
        <v>12609.89</v>
      </c>
      <c r="N850" t="str">
        <f>VLOOKUP(A850,'Hospitalisation Details'!$A$2:$M$2344,11,FALSE)</f>
        <v>tier - 3</v>
      </c>
      <c r="O850" t="str">
        <f>VLOOKUP(A850,'Hospitalisation Details'!$A$2:$M$2344,12,FALSE)</f>
        <v>tier - 3</v>
      </c>
      <c r="P850" t="str">
        <f>VLOOKUP(A850,'Hospitalisation Details'!$A$2:$M$2344,13,FALSE)</f>
        <v>R1012</v>
      </c>
      <c r="Q850" s="11">
        <f>VLOOKUP(A850,'Hospitalisation Details'!$A$2:$M$2344,8,FALSE)</f>
        <v>24</v>
      </c>
    </row>
    <row r="851" spans="1:17" ht="15.75" x14ac:dyDescent="0.25">
      <c r="A851" s="1" t="s">
        <v>1520</v>
      </c>
      <c r="B851" t="str">
        <f>VLOOKUP(A851,'Customer Names'!$A$1:$B$2336,2,FALSE)</f>
        <v>Duhaime</v>
      </c>
      <c r="C851" s="11">
        <f>VLOOKUP(A851,'Medical Examinations'!$A$1:$B$2336,2,FALSE)</f>
        <v>42.78</v>
      </c>
      <c r="D851" s="11">
        <f>VLOOKUP(A851,'Medical Examinations'!$A$1:$C$2336,3,FALSE)</f>
        <v>6.11</v>
      </c>
      <c r="E851" s="11" t="str">
        <f>VLOOKUP(A851,'Medical Examinations'!$A$1:$J$2336,4,FALSE)</f>
        <v>Yes</v>
      </c>
      <c r="F851" s="11" t="str">
        <f>VLOOKUP(A851,'Medical Examinations'!$A$1:$J$2336,5,FALSE)</f>
        <v>No</v>
      </c>
      <c r="G851" s="11" t="str">
        <f>VLOOKUP(A851,'Medical Examinations'!$A$1:$J$2336,6,FALSE)</f>
        <v>No</v>
      </c>
      <c r="H851" s="11">
        <f>VLOOKUP(A851,'Medical Examinations'!$A$1:$J$2336,7,FALSE)</f>
        <v>1</v>
      </c>
      <c r="I851" s="11" t="str">
        <f>VLOOKUP(A851,'Medical Examinations'!$A$1:$J$2336,8,FALSE)</f>
        <v>No</v>
      </c>
      <c r="J851" s="11" t="str">
        <f>VLOOKUP(A851,'Medical Examinations'!$A$1:$J$2336,9,FALSE)</f>
        <v>OBESITY</v>
      </c>
      <c r="K851" s="11" t="str">
        <f>VLOOKUP(A851,'Medical Examinations'!$A$1:$J$2336,10,FALSE)</f>
        <v>PREDIABETES</v>
      </c>
      <c r="L851" t="str">
        <f>VLOOKUP(A851,'Hospitalisation Details'!$A$2:$M$2344,4,FALSE)</f>
        <v>11-8-1988</v>
      </c>
      <c r="M851">
        <f>VLOOKUP(A851,'Hospitalisation Details'!$A$2:$M$2344,10,FALSE)</f>
        <v>12600.46</v>
      </c>
      <c r="N851" t="str">
        <f>VLOOKUP(A851,'Hospitalisation Details'!$A$2:$M$2344,11,FALSE)</f>
        <v>tier - 3</v>
      </c>
      <c r="O851" t="str">
        <f>VLOOKUP(A851,'Hospitalisation Details'!$A$2:$M$2344,12,FALSE)</f>
        <v>tier - 1</v>
      </c>
      <c r="P851" t="str">
        <f>VLOOKUP(A851,'Hospitalisation Details'!$A$2:$M$2344,13,FALSE)</f>
        <v>R1023</v>
      </c>
      <c r="Q851" s="11">
        <f>VLOOKUP(A851,'Hospitalisation Details'!$A$2:$M$2344,8,FALSE)</f>
        <v>34</v>
      </c>
    </row>
    <row r="852" spans="1:17" ht="15.75" x14ac:dyDescent="0.25">
      <c r="A852" s="1" t="s">
        <v>1519</v>
      </c>
      <c r="B852" t="str">
        <f>VLOOKUP(A852,'Customer Names'!$A$1:$B$2336,2,FALSE)</f>
        <v>Swann</v>
      </c>
      <c r="C852" s="11">
        <f>VLOOKUP(A852,'Medical Examinations'!$A$1:$B$2336,2,FALSE)</f>
        <v>46.75</v>
      </c>
      <c r="D852" s="11">
        <f>VLOOKUP(A852,'Medical Examinations'!$A$1:$C$2336,3,FALSE)</f>
        <v>6.66</v>
      </c>
      <c r="E852" s="11" t="str">
        <f>VLOOKUP(A852,'Medical Examinations'!$A$1:$J$2336,4,FALSE)</f>
        <v>Yes</v>
      </c>
      <c r="F852" s="11" t="str">
        <f>VLOOKUP(A852,'Medical Examinations'!$A$1:$J$2336,5,FALSE)</f>
        <v>No</v>
      </c>
      <c r="G852" s="11" t="str">
        <f>VLOOKUP(A852,'Medical Examinations'!$A$1:$J$2336,6,FALSE)</f>
        <v>No</v>
      </c>
      <c r="H852" s="11">
        <f>VLOOKUP(A852,'Medical Examinations'!$A$1:$J$2336,7,FALSE)</f>
        <v>2</v>
      </c>
      <c r="I852" s="11" t="str">
        <f>VLOOKUP(A852,'Medical Examinations'!$A$1:$J$2336,8,FALSE)</f>
        <v>No</v>
      </c>
      <c r="J852" s="11" t="str">
        <f>VLOOKUP(A852,'Medical Examinations'!$A$1:$J$2336,9,FALSE)</f>
        <v>OBESITY</v>
      </c>
      <c r="K852" s="11" t="str">
        <f>VLOOKUP(A852,'Medical Examinations'!$A$1:$J$2336,10,FALSE)</f>
        <v>DIABETES</v>
      </c>
      <c r="L852" t="str">
        <f>VLOOKUP(A852,'Hospitalisation Details'!$A$2:$M$2344,4,FALSE)</f>
        <v>18-6-1970</v>
      </c>
      <c r="M852">
        <f>VLOOKUP(A852,'Hospitalisation Details'!$A$2:$M$2344,10,FALSE)</f>
        <v>12592.53</v>
      </c>
      <c r="N852" t="str">
        <f>VLOOKUP(A852,'Hospitalisation Details'!$A$2:$M$2344,11,FALSE)</f>
        <v>tier - 3</v>
      </c>
      <c r="O852" t="str">
        <f>VLOOKUP(A852,'Hospitalisation Details'!$A$2:$M$2344,12,FALSE)</f>
        <v>tier - 2</v>
      </c>
      <c r="P852" t="str">
        <f>VLOOKUP(A852,'Hospitalisation Details'!$A$2:$M$2344,13,FALSE)</f>
        <v>R1013</v>
      </c>
      <c r="Q852" s="11">
        <f>VLOOKUP(A852,'Hospitalisation Details'!$A$2:$M$2344,8,FALSE)</f>
        <v>52</v>
      </c>
    </row>
    <row r="853" spans="1:17" ht="15.75" x14ac:dyDescent="0.25">
      <c r="A853" s="1" t="s">
        <v>1518</v>
      </c>
      <c r="B853" t="str">
        <f>VLOOKUP(A853,'Customer Names'!$A$1:$B$2336,2,FALSE)</f>
        <v>Burton</v>
      </c>
      <c r="C853" s="11">
        <f>VLOOKUP(A853,'Medical Examinations'!$A$1:$B$2336,2,FALSE)</f>
        <v>32.15</v>
      </c>
      <c r="D853" s="11">
        <f>VLOOKUP(A853,'Medical Examinations'!$A$1:$C$2336,3,FALSE)</f>
        <v>4.0199999999999996</v>
      </c>
      <c r="E853" s="11" t="str">
        <f>VLOOKUP(A853,'Medical Examinations'!$A$1:$J$2336,4,FALSE)</f>
        <v>Yes</v>
      </c>
      <c r="F853" s="11" t="str">
        <f>VLOOKUP(A853,'Medical Examinations'!$A$1:$J$2336,5,FALSE)</f>
        <v>No</v>
      </c>
      <c r="G853" s="11" t="str">
        <f>VLOOKUP(A853,'Medical Examinations'!$A$1:$J$2336,6,FALSE)</f>
        <v>Yes</v>
      </c>
      <c r="H853" s="11">
        <f>VLOOKUP(A853,'Medical Examinations'!$A$1:$J$2336,7,FALSE)</f>
        <v>1</v>
      </c>
      <c r="I853" s="11" t="str">
        <f>VLOOKUP(A853,'Medical Examinations'!$A$1:$J$2336,8,FALSE)</f>
        <v>No</v>
      </c>
      <c r="J853" s="11" t="str">
        <f>VLOOKUP(A853,'Medical Examinations'!$A$1:$J$2336,9,FALSE)</f>
        <v>OBESITY</v>
      </c>
      <c r="K853" s="11" t="str">
        <f>VLOOKUP(A853,'Medical Examinations'!$A$1:$J$2336,10,FALSE)</f>
        <v>NORMAL</v>
      </c>
      <c r="L853" t="str">
        <f>VLOOKUP(A853,'Hospitalisation Details'!$A$2:$M$2344,4,FALSE)</f>
        <v>26-11-1969</v>
      </c>
      <c r="M853">
        <f>VLOOKUP(A853,'Hospitalisation Details'!$A$2:$M$2344,10,FALSE)</f>
        <v>12579.92</v>
      </c>
      <c r="N853" t="str">
        <f>VLOOKUP(A853,'Hospitalisation Details'!$A$2:$M$2344,11,FALSE)</f>
        <v>tier - 3</v>
      </c>
      <c r="O853" t="str">
        <f>VLOOKUP(A853,'Hospitalisation Details'!$A$2:$M$2344,12,FALSE)</f>
        <v>tier - 1</v>
      </c>
      <c r="P853" t="str">
        <f>VLOOKUP(A853,'Hospitalisation Details'!$A$2:$M$2344,13,FALSE)</f>
        <v>R1025</v>
      </c>
      <c r="Q853" s="11">
        <f>VLOOKUP(A853,'Hospitalisation Details'!$A$2:$M$2344,8,FALSE)</f>
        <v>53</v>
      </c>
    </row>
    <row r="854" spans="1:17" ht="15.75" x14ac:dyDescent="0.25">
      <c r="A854" s="1" t="s">
        <v>1517</v>
      </c>
      <c r="B854" t="str">
        <f>VLOOKUP(A854,'Customer Names'!$A$1:$B$2336,2,FALSE)</f>
        <v>Ricardi</v>
      </c>
      <c r="C854" s="11">
        <f>VLOOKUP(A854,'Medical Examinations'!$A$1:$B$2336,2,FALSE)</f>
        <v>43.4</v>
      </c>
      <c r="D854" s="11">
        <f>VLOOKUP(A854,'Medical Examinations'!$A$1:$C$2336,3,FALSE)</f>
        <v>8.81</v>
      </c>
      <c r="E854" s="11" t="str">
        <f>VLOOKUP(A854,'Medical Examinations'!$A$1:$J$2336,4,FALSE)</f>
        <v>Yes</v>
      </c>
      <c r="F854" s="11" t="str">
        <f>VLOOKUP(A854,'Medical Examinations'!$A$1:$J$2336,5,FALSE)</f>
        <v>No</v>
      </c>
      <c r="G854" s="11" t="str">
        <f>VLOOKUP(A854,'Medical Examinations'!$A$1:$J$2336,6,FALSE)</f>
        <v>No</v>
      </c>
      <c r="H854" s="11">
        <f>VLOOKUP(A854,'Medical Examinations'!$A$1:$J$2336,7,FALSE)</f>
        <v>2</v>
      </c>
      <c r="I854" s="11" t="str">
        <f>VLOOKUP(A854,'Medical Examinations'!$A$1:$J$2336,8,FALSE)</f>
        <v>No</v>
      </c>
      <c r="J854" s="11" t="str">
        <f>VLOOKUP(A854,'Medical Examinations'!$A$1:$J$2336,9,FALSE)</f>
        <v>OBESITY</v>
      </c>
      <c r="K854" s="11" t="str">
        <f>VLOOKUP(A854,'Medical Examinations'!$A$1:$J$2336,10,FALSE)</f>
        <v>DIABETES</v>
      </c>
      <c r="L854" t="str">
        <f>VLOOKUP(A854,'Hospitalisation Details'!$A$2:$M$2344,4,FALSE)</f>
        <v>28-11-1961</v>
      </c>
      <c r="M854">
        <f>VLOOKUP(A854,'Hospitalisation Details'!$A$2:$M$2344,10,FALSE)</f>
        <v>12574.05</v>
      </c>
      <c r="N854" t="str">
        <f>VLOOKUP(A854,'Hospitalisation Details'!$A$2:$M$2344,11,FALSE)</f>
        <v>tier - 3</v>
      </c>
      <c r="O854" t="str">
        <f>VLOOKUP(A854,'Hospitalisation Details'!$A$2:$M$2344,12,FALSE)</f>
        <v>tier - 1</v>
      </c>
      <c r="P854" t="str">
        <f>VLOOKUP(A854,'Hospitalisation Details'!$A$2:$M$2344,13,FALSE)</f>
        <v>R1011</v>
      </c>
      <c r="Q854" s="11">
        <f>VLOOKUP(A854,'Hospitalisation Details'!$A$2:$M$2344,8,FALSE)</f>
        <v>61</v>
      </c>
    </row>
    <row r="855" spans="1:17" ht="15.75" x14ac:dyDescent="0.25">
      <c r="A855" s="1" t="s">
        <v>1516</v>
      </c>
      <c r="B855" t="str">
        <f>VLOOKUP(A855,'Customer Names'!$A$1:$B$2336,2,FALSE)</f>
        <v>Joslyn</v>
      </c>
      <c r="C855" s="11">
        <f>VLOOKUP(A855,'Medical Examinations'!$A$1:$B$2336,2,FALSE)</f>
        <v>31.57</v>
      </c>
      <c r="D855" s="11">
        <f>VLOOKUP(A855,'Medical Examinations'!$A$1:$C$2336,3,FALSE)</f>
        <v>7.92</v>
      </c>
      <c r="E855" s="11" t="str">
        <f>VLOOKUP(A855,'Medical Examinations'!$A$1:$J$2336,4,FALSE)</f>
        <v>Yes</v>
      </c>
      <c r="F855" s="11" t="str">
        <f>VLOOKUP(A855,'Medical Examinations'!$A$1:$J$2336,5,FALSE)</f>
        <v>No</v>
      </c>
      <c r="G855" s="11" t="str">
        <f>VLOOKUP(A855,'Medical Examinations'!$A$1:$J$2336,6,FALSE)</f>
        <v>No</v>
      </c>
      <c r="H855" s="11">
        <f>VLOOKUP(A855,'Medical Examinations'!$A$1:$J$2336,7,FALSE)</f>
        <v>2</v>
      </c>
      <c r="I855" s="11" t="str">
        <f>VLOOKUP(A855,'Medical Examinations'!$A$1:$J$2336,8,FALSE)</f>
        <v>No</v>
      </c>
      <c r="J855" s="11" t="str">
        <f>VLOOKUP(A855,'Medical Examinations'!$A$1:$J$2336,9,FALSE)</f>
        <v>OBESITY</v>
      </c>
      <c r="K855" s="11" t="str">
        <f>VLOOKUP(A855,'Medical Examinations'!$A$1:$J$2336,10,FALSE)</f>
        <v>DIABETES</v>
      </c>
      <c r="L855" t="str">
        <f>VLOOKUP(A855,'Hospitalisation Details'!$A$2:$M$2344,4,FALSE)</f>
        <v>28-11-1961</v>
      </c>
      <c r="M855">
        <f>VLOOKUP(A855,'Hospitalisation Details'!$A$2:$M$2344,10,FALSE)</f>
        <v>12557.61</v>
      </c>
      <c r="N855" t="str">
        <f>VLOOKUP(A855,'Hospitalisation Details'!$A$2:$M$2344,11,FALSE)</f>
        <v>tier - 3</v>
      </c>
      <c r="O855" t="str">
        <f>VLOOKUP(A855,'Hospitalisation Details'!$A$2:$M$2344,12,FALSE)</f>
        <v>tier - 3</v>
      </c>
      <c r="P855" t="str">
        <f>VLOOKUP(A855,'Hospitalisation Details'!$A$2:$M$2344,13,FALSE)</f>
        <v>R1013</v>
      </c>
      <c r="Q855" s="11">
        <f>VLOOKUP(A855,'Hospitalisation Details'!$A$2:$M$2344,8,FALSE)</f>
        <v>61</v>
      </c>
    </row>
    <row r="856" spans="1:17" ht="15.75" x14ac:dyDescent="0.25">
      <c r="A856" s="1" t="s">
        <v>1515</v>
      </c>
      <c r="B856" t="str">
        <f>VLOOKUP(A856,'Customer Names'!$A$1:$B$2336,2,FALSE)</f>
        <v>Bennie</v>
      </c>
      <c r="C856" s="11">
        <f>VLOOKUP(A856,'Medical Examinations'!$A$1:$B$2336,2,FALSE)</f>
        <v>24.32</v>
      </c>
      <c r="D856" s="11">
        <f>VLOOKUP(A856,'Medical Examinations'!$A$1:$C$2336,3,FALSE)</f>
        <v>7.48</v>
      </c>
      <c r="E856" s="11" t="str">
        <f>VLOOKUP(A856,'Medical Examinations'!$A$1:$J$2336,4,FALSE)</f>
        <v>No</v>
      </c>
      <c r="F856" s="11" t="str">
        <f>VLOOKUP(A856,'Medical Examinations'!$A$1:$J$2336,5,FALSE)</f>
        <v>No</v>
      </c>
      <c r="G856" s="11" t="str">
        <f>VLOOKUP(A856,'Medical Examinations'!$A$1:$J$2336,6,FALSE)</f>
        <v>No</v>
      </c>
      <c r="H856" s="11">
        <f>VLOOKUP(A856,'Medical Examinations'!$A$1:$J$2336,7,FALSE)</f>
        <v>0</v>
      </c>
      <c r="I856" s="11" t="str">
        <f>VLOOKUP(A856,'Medical Examinations'!$A$1:$J$2336,8,FALSE)</f>
        <v>No</v>
      </c>
      <c r="J856" s="11" t="str">
        <f>VLOOKUP(A856,'Medical Examinations'!$A$1:$J$2336,9,FALSE)</f>
        <v>NORMALWEIGHT</v>
      </c>
      <c r="K856" s="11" t="str">
        <f>VLOOKUP(A856,'Medical Examinations'!$A$1:$J$2336,10,FALSE)</f>
        <v>DIABETES</v>
      </c>
      <c r="L856" t="str">
        <f>VLOOKUP(A856,'Hospitalisation Details'!$A$2:$M$2344,4,FALSE)</f>
        <v>16-10-1962</v>
      </c>
      <c r="M856">
        <f>VLOOKUP(A856,'Hospitalisation Details'!$A$2:$M$2344,10,FALSE)</f>
        <v>12523.6</v>
      </c>
      <c r="N856" t="str">
        <f>VLOOKUP(A856,'Hospitalisation Details'!$A$2:$M$2344,11,FALSE)</f>
        <v>tier - 3</v>
      </c>
      <c r="O856" t="str">
        <f>VLOOKUP(A856,'Hospitalisation Details'!$A$2:$M$2344,12,FALSE)</f>
        <v>tier - 3</v>
      </c>
      <c r="P856" t="str">
        <f>VLOOKUP(A856,'Hospitalisation Details'!$A$2:$M$2344,13,FALSE)</f>
        <v>R1012</v>
      </c>
      <c r="Q856" s="11">
        <f>VLOOKUP(A856,'Hospitalisation Details'!$A$2:$M$2344,8,FALSE)</f>
        <v>60</v>
      </c>
    </row>
    <row r="857" spans="1:17" ht="15.75" x14ac:dyDescent="0.25">
      <c r="A857" s="1" t="s">
        <v>1514</v>
      </c>
      <c r="B857" t="str">
        <f>VLOOKUP(A857,'Customer Names'!$A$1:$B$2336,2,FALSE)</f>
        <v>Kanyane</v>
      </c>
      <c r="C857" s="11">
        <f>VLOOKUP(A857,'Medical Examinations'!$A$1:$B$2336,2,FALSE)</f>
        <v>31.07</v>
      </c>
      <c r="D857" s="11">
        <f>VLOOKUP(A857,'Medical Examinations'!$A$1:$C$2336,3,FALSE)</f>
        <v>4.62</v>
      </c>
      <c r="E857" s="11" t="str">
        <f>VLOOKUP(A857,'Medical Examinations'!$A$1:$J$2336,4,FALSE)</f>
        <v>Yes</v>
      </c>
      <c r="F857" s="11" t="str">
        <f>VLOOKUP(A857,'Medical Examinations'!$A$1:$J$2336,5,FALSE)</f>
        <v>No</v>
      </c>
      <c r="G857" s="11" t="str">
        <f>VLOOKUP(A857,'Medical Examinations'!$A$1:$J$2336,6,FALSE)</f>
        <v>No</v>
      </c>
      <c r="H857" s="11">
        <f>VLOOKUP(A857,'Medical Examinations'!$A$1:$J$2336,7,FALSE)</f>
        <v>2</v>
      </c>
      <c r="I857" s="11" t="str">
        <f>VLOOKUP(A857,'Medical Examinations'!$A$1:$J$2336,8,FALSE)</f>
        <v>No</v>
      </c>
      <c r="J857" s="11" t="str">
        <f>VLOOKUP(A857,'Medical Examinations'!$A$1:$J$2336,9,FALSE)</f>
        <v>OBESITY</v>
      </c>
      <c r="K857" s="11" t="str">
        <f>VLOOKUP(A857,'Medical Examinations'!$A$1:$J$2336,10,FALSE)</f>
        <v>NORMAL</v>
      </c>
      <c r="L857" t="str">
        <f>VLOOKUP(A857,'Hospitalisation Details'!$A$2:$M$2344,4,FALSE)</f>
        <v>12-7-1966</v>
      </c>
      <c r="M857">
        <f>VLOOKUP(A857,'Hospitalisation Details'!$A$2:$M$2344,10,FALSE)</f>
        <v>12499.88</v>
      </c>
      <c r="N857" t="str">
        <f>VLOOKUP(A857,'Hospitalisation Details'!$A$2:$M$2344,11,FALSE)</f>
        <v>tier - 3</v>
      </c>
      <c r="O857" t="str">
        <f>VLOOKUP(A857,'Hospitalisation Details'!$A$2:$M$2344,12,FALSE)</f>
        <v>tier - 2</v>
      </c>
      <c r="P857" t="str">
        <f>VLOOKUP(A857,'Hospitalisation Details'!$A$2:$M$2344,13,FALSE)</f>
        <v>R1012</v>
      </c>
      <c r="Q857" s="11">
        <f>VLOOKUP(A857,'Hospitalisation Details'!$A$2:$M$2344,8,FALSE)</f>
        <v>56</v>
      </c>
    </row>
    <row r="858" spans="1:17" ht="15.75" x14ac:dyDescent="0.25">
      <c r="A858" s="1" t="s">
        <v>1513</v>
      </c>
      <c r="B858" t="str">
        <f>VLOOKUP(A858,'Customer Names'!$A$1:$B$2336,2,FALSE)</f>
        <v>McFadden</v>
      </c>
      <c r="C858" s="11">
        <f>VLOOKUP(A858,'Medical Examinations'!$A$1:$B$2336,2,FALSE)</f>
        <v>35.814999999999998</v>
      </c>
      <c r="D858" s="11">
        <f>VLOOKUP(A858,'Medical Examinations'!$A$1:$C$2336,3,FALSE)</f>
        <v>8.4700000000000006</v>
      </c>
      <c r="E858" s="11" t="str">
        <f>VLOOKUP(A858,'Medical Examinations'!$A$1:$J$2336,4,FALSE)</f>
        <v>No</v>
      </c>
      <c r="F858" s="11" t="str">
        <f>VLOOKUP(A858,'Medical Examinations'!$A$1:$J$2336,5,FALSE)</f>
        <v>No</v>
      </c>
      <c r="G858" s="11" t="str">
        <f>VLOOKUP(A858,'Medical Examinations'!$A$1:$J$2336,6,FALSE)</f>
        <v>No</v>
      </c>
      <c r="H858" s="11">
        <f>VLOOKUP(A858,'Medical Examinations'!$A$1:$J$2336,7,FALSE)</f>
        <v>0</v>
      </c>
      <c r="I858" s="11" t="str">
        <f>VLOOKUP(A858,'Medical Examinations'!$A$1:$J$2336,8,FALSE)</f>
        <v>No</v>
      </c>
      <c r="J858" s="11" t="str">
        <f>VLOOKUP(A858,'Medical Examinations'!$A$1:$J$2336,9,FALSE)</f>
        <v>OBESITY</v>
      </c>
      <c r="K858" s="11" t="str">
        <f>VLOOKUP(A858,'Medical Examinations'!$A$1:$J$2336,10,FALSE)</f>
        <v>DIABETES</v>
      </c>
      <c r="L858" t="str">
        <f>VLOOKUP(A858,'Hospitalisation Details'!$A$2:$M$2344,4,FALSE)</f>
        <v>3-12-1968</v>
      </c>
      <c r="M858">
        <f>VLOOKUP(A858,'Hospitalisation Details'!$A$2:$M$2344,10,FALSE)</f>
        <v>12495.29</v>
      </c>
      <c r="N858" t="str">
        <f>VLOOKUP(A858,'Hospitalisation Details'!$A$2:$M$2344,11,FALSE)</f>
        <v>tier - 3</v>
      </c>
      <c r="O858" t="str">
        <f>VLOOKUP(A858,'Hospitalisation Details'!$A$2:$M$2344,12,FALSE)</f>
        <v>tier - 3</v>
      </c>
      <c r="P858" t="str">
        <f>VLOOKUP(A858,'Hospitalisation Details'!$A$2:$M$2344,13,FALSE)</f>
        <v>R1012</v>
      </c>
      <c r="Q858" s="11">
        <f>VLOOKUP(A858,'Hospitalisation Details'!$A$2:$M$2344,8,FALSE)</f>
        <v>54</v>
      </c>
    </row>
    <row r="859" spans="1:17" ht="15.75" x14ac:dyDescent="0.25">
      <c r="A859" s="1" t="s">
        <v>1512</v>
      </c>
      <c r="B859" t="str">
        <f>VLOOKUP(A859,'Customer Names'!$A$1:$B$2336,2,FALSE)</f>
        <v>Connolly</v>
      </c>
      <c r="C859" s="11">
        <f>VLOOKUP(A859,'Medical Examinations'!$A$1:$B$2336,2,FALSE)</f>
        <v>40.81</v>
      </c>
      <c r="D859" s="11">
        <f>VLOOKUP(A859,'Medical Examinations'!$A$1:$C$2336,3,FALSE)</f>
        <v>10.58</v>
      </c>
      <c r="E859" s="11" t="str">
        <f>VLOOKUP(A859,'Medical Examinations'!$A$1:$J$2336,4,FALSE)</f>
        <v>Yes</v>
      </c>
      <c r="F859" s="11" t="str">
        <f>VLOOKUP(A859,'Medical Examinations'!$A$1:$J$2336,5,FALSE)</f>
        <v>No</v>
      </c>
      <c r="G859" s="11" t="str">
        <f>VLOOKUP(A859,'Medical Examinations'!$A$1:$J$2336,6,FALSE)</f>
        <v>No</v>
      </c>
      <c r="H859" s="11">
        <f>VLOOKUP(A859,'Medical Examinations'!$A$1:$J$2336,7,FALSE)</f>
        <v>0</v>
      </c>
      <c r="I859" s="11" t="str">
        <f>VLOOKUP(A859,'Medical Examinations'!$A$1:$J$2336,8,FALSE)</f>
        <v>No</v>
      </c>
      <c r="J859" s="11" t="str">
        <f>VLOOKUP(A859,'Medical Examinations'!$A$1:$J$2336,9,FALSE)</f>
        <v>OBESITY</v>
      </c>
      <c r="K859" s="11" t="str">
        <f>VLOOKUP(A859,'Medical Examinations'!$A$1:$J$2336,10,FALSE)</f>
        <v>DIABETES</v>
      </c>
      <c r="L859" t="str">
        <f>VLOOKUP(A859,'Hospitalisation Details'!$A$2:$M$2344,4,FALSE)</f>
        <v>1-9-1967</v>
      </c>
      <c r="M859">
        <f>VLOOKUP(A859,'Hospitalisation Details'!$A$2:$M$2344,10,FALSE)</f>
        <v>12485.8</v>
      </c>
      <c r="N859" t="str">
        <f>VLOOKUP(A859,'Hospitalisation Details'!$A$2:$M$2344,11,FALSE)</f>
        <v>tier - 3</v>
      </c>
      <c r="O859" t="str">
        <f>VLOOKUP(A859,'Hospitalisation Details'!$A$2:$M$2344,12,FALSE)</f>
        <v>tier - 3</v>
      </c>
      <c r="P859" t="str">
        <f>VLOOKUP(A859,'Hospitalisation Details'!$A$2:$M$2344,13,FALSE)</f>
        <v>R1013</v>
      </c>
      <c r="Q859" s="11">
        <f>VLOOKUP(A859,'Hospitalisation Details'!$A$2:$M$2344,8,FALSE)</f>
        <v>55</v>
      </c>
    </row>
    <row r="860" spans="1:17" ht="15.75" x14ac:dyDescent="0.25">
      <c r="A860" s="1" t="s">
        <v>1511</v>
      </c>
      <c r="B860" t="str">
        <f>VLOOKUP(A860,'Customer Names'!$A$1:$B$2336,2,FALSE)</f>
        <v>Merino</v>
      </c>
      <c r="C860" s="11">
        <f>VLOOKUP(A860,'Medical Examinations'!$A$1:$B$2336,2,FALSE)</f>
        <v>24.605</v>
      </c>
      <c r="D860" s="11">
        <f>VLOOKUP(A860,'Medical Examinations'!$A$1:$C$2336,3,FALSE)</f>
        <v>7.48</v>
      </c>
      <c r="E860" s="11" t="str">
        <f>VLOOKUP(A860,'Medical Examinations'!$A$1:$J$2336,4,FALSE)</f>
        <v>No</v>
      </c>
      <c r="F860" s="11" t="str">
        <f>VLOOKUP(A860,'Medical Examinations'!$A$1:$J$2336,5,FALSE)</f>
        <v>No</v>
      </c>
      <c r="G860" s="11" t="str">
        <f>VLOOKUP(A860,'Medical Examinations'!$A$1:$J$2336,6,FALSE)</f>
        <v>No</v>
      </c>
      <c r="H860" s="11">
        <f>VLOOKUP(A860,'Medical Examinations'!$A$1:$J$2336,7,FALSE)</f>
        <v>0</v>
      </c>
      <c r="I860" s="11" t="str">
        <f>VLOOKUP(A860,'Medical Examinations'!$A$1:$J$2336,8,FALSE)</f>
        <v>No</v>
      </c>
      <c r="J860" s="11" t="str">
        <f>VLOOKUP(A860,'Medical Examinations'!$A$1:$J$2336,9,FALSE)</f>
        <v>NORMALWEIGHT</v>
      </c>
      <c r="K860" s="11" t="str">
        <f>VLOOKUP(A860,'Medical Examinations'!$A$1:$J$2336,10,FALSE)</f>
        <v>DIABETES</v>
      </c>
      <c r="L860" t="str">
        <f>VLOOKUP(A860,'Hospitalisation Details'!$A$2:$M$2344,4,FALSE)</f>
        <v>12-11-1968</v>
      </c>
      <c r="M860">
        <f>VLOOKUP(A860,'Hospitalisation Details'!$A$2:$M$2344,10,FALSE)</f>
        <v>12479.71</v>
      </c>
      <c r="N860" t="str">
        <f>VLOOKUP(A860,'Hospitalisation Details'!$A$2:$M$2344,11,FALSE)</f>
        <v>tier - 3</v>
      </c>
      <c r="O860" t="str">
        <f>VLOOKUP(A860,'Hospitalisation Details'!$A$2:$M$2344,12,FALSE)</f>
        <v>tier - 3</v>
      </c>
      <c r="P860" t="str">
        <f>VLOOKUP(A860,'Hospitalisation Details'!$A$2:$M$2344,13,FALSE)</f>
        <v>R1012</v>
      </c>
      <c r="Q860" s="11">
        <f>VLOOKUP(A860,'Hospitalisation Details'!$A$2:$M$2344,8,FALSE)</f>
        <v>54</v>
      </c>
    </row>
    <row r="861" spans="1:17" ht="15.75" x14ac:dyDescent="0.25">
      <c r="A861" s="1" t="s">
        <v>1510</v>
      </c>
      <c r="B861" t="str">
        <f>VLOOKUP(A861,'Customer Names'!$A$1:$B$2336,2,FALSE)</f>
        <v>Baird</v>
      </c>
      <c r="C861" s="11">
        <f>VLOOKUP(A861,'Medical Examinations'!$A$1:$B$2336,2,FALSE)</f>
        <v>21.47</v>
      </c>
      <c r="D861" s="11">
        <f>VLOOKUP(A861,'Medical Examinations'!$A$1:$C$2336,3,FALSE)</f>
        <v>7.82</v>
      </c>
      <c r="E861" s="11" t="str">
        <f>VLOOKUP(A861,'Medical Examinations'!$A$1:$J$2336,4,FALSE)</f>
        <v>No</v>
      </c>
      <c r="F861" s="11" t="str">
        <f>VLOOKUP(A861,'Medical Examinations'!$A$1:$J$2336,5,FALSE)</f>
        <v>No</v>
      </c>
      <c r="G861" s="11" t="str">
        <f>VLOOKUP(A861,'Medical Examinations'!$A$1:$J$2336,6,FALSE)</f>
        <v>No</v>
      </c>
      <c r="H861" s="11">
        <f>VLOOKUP(A861,'Medical Examinations'!$A$1:$J$2336,7,FALSE)</f>
        <v>0</v>
      </c>
      <c r="I861" s="11" t="str">
        <f>VLOOKUP(A861,'Medical Examinations'!$A$1:$J$2336,8,FALSE)</f>
        <v>No</v>
      </c>
      <c r="J861" s="11" t="str">
        <f>VLOOKUP(A861,'Medical Examinations'!$A$1:$J$2336,9,FALSE)</f>
        <v>NORMALWEIGHT</v>
      </c>
      <c r="K861" s="11" t="str">
        <f>VLOOKUP(A861,'Medical Examinations'!$A$1:$J$2336,10,FALSE)</f>
        <v>DIABETES</v>
      </c>
      <c r="L861" t="str">
        <f>VLOOKUP(A861,'Hospitalisation Details'!$A$2:$M$2344,4,FALSE)</f>
        <v>26-11-1968</v>
      </c>
      <c r="M861">
        <f>VLOOKUP(A861,'Hospitalisation Details'!$A$2:$M$2344,10,FALSE)</f>
        <v>12475.35</v>
      </c>
      <c r="N861" t="str">
        <f>VLOOKUP(A861,'Hospitalisation Details'!$A$2:$M$2344,11,FALSE)</f>
        <v>tier - 3</v>
      </c>
      <c r="O861" t="str">
        <f>VLOOKUP(A861,'Hospitalisation Details'!$A$2:$M$2344,12,FALSE)</f>
        <v>tier - 1</v>
      </c>
      <c r="P861" t="str">
        <f>VLOOKUP(A861,'Hospitalisation Details'!$A$2:$M$2344,13,FALSE)</f>
        <v>R1012</v>
      </c>
      <c r="Q861" s="11">
        <f>VLOOKUP(A861,'Hospitalisation Details'!$A$2:$M$2344,8,FALSE)</f>
        <v>54</v>
      </c>
    </row>
    <row r="862" spans="1:17" ht="15.75" x14ac:dyDescent="0.25">
      <c r="A862" s="1" t="s">
        <v>1509</v>
      </c>
      <c r="B862" t="str">
        <f>VLOOKUP(A862,'Customer Names'!$A$1:$B$2336,2,FALSE)</f>
        <v>Locatelli</v>
      </c>
      <c r="C862" s="11">
        <f>VLOOKUP(A862,'Medical Examinations'!$A$1:$B$2336,2,FALSE)</f>
        <v>52.89</v>
      </c>
      <c r="D862" s="11">
        <f>VLOOKUP(A862,'Medical Examinations'!$A$1:$C$2336,3,FALSE)</f>
        <v>4.96</v>
      </c>
      <c r="E862" s="11" t="str">
        <f>VLOOKUP(A862,'Medical Examinations'!$A$1:$J$2336,4,FALSE)</f>
        <v>Yes</v>
      </c>
      <c r="F862" s="11" t="str">
        <f>VLOOKUP(A862,'Medical Examinations'!$A$1:$J$2336,5,FALSE)</f>
        <v>No</v>
      </c>
      <c r="G862" s="11" t="str">
        <f>VLOOKUP(A862,'Medical Examinations'!$A$1:$J$2336,6,FALSE)</f>
        <v>No</v>
      </c>
      <c r="H862" s="11">
        <f>VLOOKUP(A862,'Medical Examinations'!$A$1:$J$2336,7,FALSE)</f>
        <v>1</v>
      </c>
      <c r="I862" s="11" t="str">
        <f>VLOOKUP(A862,'Medical Examinations'!$A$1:$J$2336,8,FALSE)</f>
        <v>No</v>
      </c>
      <c r="J862" s="11" t="str">
        <f>VLOOKUP(A862,'Medical Examinations'!$A$1:$J$2336,9,FALSE)</f>
        <v>OBESITY</v>
      </c>
      <c r="K862" s="11" t="str">
        <f>VLOOKUP(A862,'Medical Examinations'!$A$1:$J$2336,10,FALSE)</f>
        <v>NORMAL</v>
      </c>
      <c r="L862" t="str">
        <f>VLOOKUP(A862,'Hospitalisation Details'!$A$2:$M$2344,4,FALSE)</f>
        <v>9-8-1995</v>
      </c>
      <c r="M862">
        <f>VLOOKUP(A862,'Hospitalisation Details'!$A$2:$M$2344,10,FALSE)</f>
        <v>12452.25</v>
      </c>
      <c r="N862" t="str">
        <f>VLOOKUP(A862,'Hospitalisation Details'!$A$2:$M$2344,11,FALSE)</f>
        <v>tier - 3</v>
      </c>
      <c r="O862" t="str">
        <f>VLOOKUP(A862,'Hospitalisation Details'!$A$2:$M$2344,12,FALSE)</f>
        <v>tier - 3</v>
      </c>
      <c r="P862" t="str">
        <f>VLOOKUP(A862,'Hospitalisation Details'!$A$2:$M$2344,13,FALSE)</f>
        <v>R1012</v>
      </c>
      <c r="Q862" s="11">
        <f>VLOOKUP(A862,'Hospitalisation Details'!$A$2:$M$2344,8,FALSE)</f>
        <v>27</v>
      </c>
    </row>
    <row r="863" spans="1:17" ht="15.75" x14ac:dyDescent="0.25">
      <c r="A863" s="1" t="s">
        <v>1508</v>
      </c>
      <c r="B863" t="str">
        <f>VLOOKUP(A863,'Customer Names'!$A$1:$B$2336,2,FALSE)</f>
        <v>Brake</v>
      </c>
      <c r="C863" s="11">
        <f>VLOOKUP(A863,'Medical Examinations'!$A$1:$B$2336,2,FALSE)</f>
        <v>32.965000000000003</v>
      </c>
      <c r="D863" s="11">
        <f>VLOOKUP(A863,'Medical Examinations'!$A$1:$C$2336,3,FALSE)</f>
        <v>6.15</v>
      </c>
      <c r="E863" s="11" t="str">
        <f>VLOOKUP(A863,'Medical Examinations'!$A$1:$J$2336,4,FALSE)</f>
        <v>Yes</v>
      </c>
      <c r="F863" s="11" t="str">
        <f>VLOOKUP(A863,'Medical Examinations'!$A$1:$J$2336,5,FALSE)</f>
        <v>No</v>
      </c>
      <c r="G863" s="11" t="str">
        <f>VLOOKUP(A863,'Medical Examinations'!$A$1:$J$2336,6,FALSE)</f>
        <v>No</v>
      </c>
      <c r="H863" s="11">
        <f>VLOOKUP(A863,'Medical Examinations'!$A$1:$J$2336,7,FALSE)</f>
        <v>1</v>
      </c>
      <c r="I863" s="11" t="str">
        <f>VLOOKUP(A863,'Medical Examinations'!$A$1:$J$2336,8,FALSE)</f>
        <v>No</v>
      </c>
      <c r="J863" s="11" t="str">
        <f>VLOOKUP(A863,'Medical Examinations'!$A$1:$J$2336,9,FALSE)</f>
        <v>OBESITY</v>
      </c>
      <c r="K863" s="11" t="str">
        <f>VLOOKUP(A863,'Medical Examinations'!$A$1:$J$2336,10,FALSE)</f>
        <v>PREDIABETES</v>
      </c>
      <c r="L863" t="str">
        <f>VLOOKUP(A863,'Hospitalisation Details'!$A$2:$M$2344,4,FALSE)</f>
        <v>4-8-1964</v>
      </c>
      <c r="M863">
        <f>VLOOKUP(A863,'Hospitalisation Details'!$A$2:$M$2344,10,FALSE)</f>
        <v>12430.95</v>
      </c>
      <c r="N863" t="str">
        <f>VLOOKUP(A863,'Hospitalisation Details'!$A$2:$M$2344,11,FALSE)</f>
        <v>tier - 3</v>
      </c>
      <c r="O863" t="str">
        <f>VLOOKUP(A863,'Hospitalisation Details'!$A$2:$M$2344,12,FALSE)</f>
        <v>tier - 3</v>
      </c>
      <c r="P863" t="str">
        <f>VLOOKUP(A863,'Hospitalisation Details'!$A$2:$M$2344,13,FALSE)</f>
        <v>R1024</v>
      </c>
      <c r="Q863" s="11">
        <f>VLOOKUP(A863,'Hospitalisation Details'!$A$2:$M$2344,8,FALSE)</f>
        <v>58</v>
      </c>
    </row>
    <row r="864" spans="1:17" ht="15.75" x14ac:dyDescent="0.25">
      <c r="A864" s="1" t="s">
        <v>1507</v>
      </c>
      <c r="B864" t="str">
        <f>VLOOKUP(A864,'Customer Names'!$A$1:$B$2336,2,FALSE)</f>
        <v>Jacobs</v>
      </c>
      <c r="C864" s="11">
        <f>VLOOKUP(A864,'Medical Examinations'!$A$1:$B$2336,2,FALSE)</f>
        <v>36.799999999999997</v>
      </c>
      <c r="D864" s="11">
        <f>VLOOKUP(A864,'Medical Examinations'!$A$1:$C$2336,3,FALSE)</f>
        <v>4.62</v>
      </c>
      <c r="E864" s="11" t="str">
        <f>VLOOKUP(A864,'Medical Examinations'!$A$1:$J$2336,4,FALSE)</f>
        <v>No</v>
      </c>
      <c r="F864" s="11" t="str">
        <f>VLOOKUP(A864,'Medical Examinations'!$A$1:$J$2336,5,FALSE)</f>
        <v>No</v>
      </c>
      <c r="G864" s="11" t="str">
        <f>VLOOKUP(A864,'Medical Examinations'!$A$1:$J$2336,6,FALSE)</f>
        <v>Yes</v>
      </c>
      <c r="H864" s="11">
        <f>VLOOKUP(A864,'Medical Examinations'!$A$1:$J$2336,7,FALSE)</f>
        <v>1</v>
      </c>
      <c r="I864" s="11" t="str">
        <f>VLOOKUP(A864,'Medical Examinations'!$A$1:$J$2336,8,FALSE)</f>
        <v>No</v>
      </c>
      <c r="J864" s="11" t="str">
        <f>VLOOKUP(A864,'Medical Examinations'!$A$1:$J$2336,9,FALSE)</f>
        <v>OBESITY</v>
      </c>
      <c r="K864" s="11" t="str">
        <f>VLOOKUP(A864,'Medical Examinations'!$A$1:$J$2336,10,FALSE)</f>
        <v>NORMAL</v>
      </c>
      <c r="L864" t="str">
        <f>VLOOKUP(A864,'Hospitalisation Details'!$A$2:$M$2344,4,FALSE)</f>
        <v>14-7-1979</v>
      </c>
      <c r="M864">
        <f>VLOOKUP(A864,'Hospitalisation Details'!$A$2:$M$2344,10,FALSE)</f>
        <v>12408.29</v>
      </c>
      <c r="N864" t="str">
        <f>VLOOKUP(A864,'Hospitalisation Details'!$A$2:$M$2344,11,FALSE)</f>
        <v>tier - 3</v>
      </c>
      <c r="O864" t="str">
        <f>VLOOKUP(A864,'Hospitalisation Details'!$A$2:$M$2344,12,FALSE)</f>
        <v>tier - 1</v>
      </c>
      <c r="P864" t="str">
        <f>VLOOKUP(A864,'Hospitalisation Details'!$A$2:$M$2344,13,FALSE)</f>
        <v>R1022</v>
      </c>
      <c r="Q864" s="11">
        <f>VLOOKUP(A864,'Hospitalisation Details'!$A$2:$M$2344,8,FALSE)</f>
        <v>43</v>
      </c>
    </row>
    <row r="865" spans="1:17" ht="15.75" x14ac:dyDescent="0.25">
      <c r="A865" s="1" t="s">
        <v>1506</v>
      </c>
      <c r="B865" t="str">
        <f>VLOOKUP(A865,'Customer Names'!$A$1:$B$2336,2,FALSE)</f>
        <v>Vaught</v>
      </c>
      <c r="C865" s="11">
        <f>VLOOKUP(A865,'Medical Examinations'!$A$1:$B$2336,2,FALSE)</f>
        <v>34.299999999999997</v>
      </c>
      <c r="D865" s="11">
        <f>VLOOKUP(A865,'Medical Examinations'!$A$1:$C$2336,3,FALSE)</f>
        <v>4.87</v>
      </c>
      <c r="E865" s="11" t="str">
        <f>VLOOKUP(A865,'Medical Examinations'!$A$1:$J$2336,4,FALSE)</f>
        <v>No</v>
      </c>
      <c r="F865" s="11" t="str">
        <f>VLOOKUP(A865,'Medical Examinations'!$A$1:$J$2336,5,FALSE)</f>
        <v>No</v>
      </c>
      <c r="G865" s="11" t="str">
        <f>VLOOKUP(A865,'Medical Examinations'!$A$1:$J$2336,6,FALSE)</f>
        <v>No</v>
      </c>
      <c r="H865" s="11">
        <f>VLOOKUP(A865,'Medical Examinations'!$A$1:$J$2336,7,FALSE)</f>
        <v>2</v>
      </c>
      <c r="I865" s="11" t="str">
        <f>VLOOKUP(A865,'Medical Examinations'!$A$1:$J$2336,8,FALSE)</f>
        <v>No</v>
      </c>
      <c r="J865" s="11" t="str">
        <f>VLOOKUP(A865,'Medical Examinations'!$A$1:$J$2336,9,FALSE)</f>
        <v>OBESITY</v>
      </c>
      <c r="K865" s="11" t="str">
        <f>VLOOKUP(A865,'Medical Examinations'!$A$1:$J$2336,10,FALSE)</f>
        <v>NORMAL</v>
      </c>
      <c r="L865" t="str">
        <f>VLOOKUP(A865,'Hospitalisation Details'!$A$2:$M$2344,4,FALSE)</f>
        <v>21-8-1972</v>
      </c>
      <c r="M865">
        <f>VLOOKUP(A865,'Hospitalisation Details'!$A$2:$M$2344,10,FALSE)</f>
        <v>12407.3</v>
      </c>
      <c r="N865" t="str">
        <f>VLOOKUP(A865,'Hospitalisation Details'!$A$2:$M$2344,11,FALSE)</f>
        <v>tier - 3</v>
      </c>
      <c r="O865" t="str">
        <f>VLOOKUP(A865,'Hospitalisation Details'!$A$2:$M$2344,12,FALSE)</f>
        <v>tier - 2</v>
      </c>
      <c r="P865" t="str">
        <f>VLOOKUP(A865,'Hospitalisation Details'!$A$2:$M$2344,13,FALSE)</f>
        <v>R1021</v>
      </c>
      <c r="Q865" s="11">
        <f>VLOOKUP(A865,'Hospitalisation Details'!$A$2:$M$2344,8,FALSE)</f>
        <v>50</v>
      </c>
    </row>
    <row r="866" spans="1:17" ht="15.75" x14ac:dyDescent="0.25">
      <c r="A866" s="1" t="s">
        <v>1505</v>
      </c>
      <c r="B866" t="str">
        <f>VLOOKUP(A866,'Customer Names'!$A$1:$B$2336,2,FALSE)</f>
        <v>Monteleone</v>
      </c>
      <c r="C866" s="11">
        <f>VLOOKUP(A866,'Medical Examinations'!$A$1:$B$2336,2,FALSE)</f>
        <v>35.244999999999997</v>
      </c>
      <c r="D866" s="11">
        <f>VLOOKUP(A866,'Medical Examinations'!$A$1:$C$2336,3,FALSE)</f>
        <v>4.63</v>
      </c>
      <c r="E866" s="11" t="str">
        <f>VLOOKUP(A866,'Medical Examinations'!$A$1:$J$2336,4,FALSE)</f>
        <v>No</v>
      </c>
      <c r="F866" s="11" t="str">
        <f>VLOOKUP(A866,'Medical Examinations'!$A$1:$J$2336,5,FALSE)</f>
        <v>No</v>
      </c>
      <c r="G866" s="11" t="str">
        <f>VLOOKUP(A866,'Medical Examinations'!$A$1:$J$2336,6,FALSE)</f>
        <v>No</v>
      </c>
      <c r="H866" s="11">
        <f>VLOOKUP(A866,'Medical Examinations'!$A$1:$J$2336,7,FALSE)</f>
        <v>0</v>
      </c>
      <c r="I866" s="11" t="str">
        <f>VLOOKUP(A866,'Medical Examinations'!$A$1:$J$2336,8,FALSE)</f>
        <v>No</v>
      </c>
      <c r="J866" s="11" t="str">
        <f>VLOOKUP(A866,'Medical Examinations'!$A$1:$J$2336,9,FALSE)</f>
        <v>OBESITY</v>
      </c>
      <c r="K866" s="11" t="str">
        <f>VLOOKUP(A866,'Medical Examinations'!$A$1:$J$2336,10,FALSE)</f>
        <v>NORMAL</v>
      </c>
      <c r="L866" t="str">
        <f>VLOOKUP(A866,'Hospitalisation Details'!$A$2:$M$2344,4,FALSE)</f>
        <v>29-12-1989</v>
      </c>
      <c r="M866">
        <f>VLOOKUP(A866,'Hospitalisation Details'!$A$2:$M$2344,10,FALSE)</f>
        <v>12404.88</v>
      </c>
      <c r="N866" t="str">
        <f>VLOOKUP(A866,'Hospitalisation Details'!$A$2:$M$2344,11,FALSE)</f>
        <v>tier - 3</v>
      </c>
      <c r="O866" t="str">
        <f>VLOOKUP(A866,'Hospitalisation Details'!$A$2:$M$2344,12,FALSE)</f>
        <v>tier - 3</v>
      </c>
      <c r="P866" t="str">
        <f>VLOOKUP(A866,'Hospitalisation Details'!$A$2:$M$2344,13,FALSE)</f>
        <v>R1016</v>
      </c>
      <c r="Q866" s="11">
        <f>VLOOKUP(A866,'Hospitalisation Details'!$A$2:$M$2344,8,FALSE)</f>
        <v>33</v>
      </c>
    </row>
    <row r="867" spans="1:17" ht="15.75" x14ac:dyDescent="0.25">
      <c r="A867" s="1" t="s">
        <v>1504</v>
      </c>
      <c r="B867" t="str">
        <f>VLOOKUP(A867,'Customer Names'!$A$1:$B$2336,2,FALSE)</f>
        <v>Verdugo</v>
      </c>
      <c r="C867" s="11">
        <f>VLOOKUP(A867,'Medical Examinations'!$A$1:$B$2336,2,FALSE)</f>
        <v>26.23</v>
      </c>
      <c r="D867" s="11">
        <f>VLOOKUP(A867,'Medical Examinations'!$A$1:$C$2336,3,FALSE)</f>
        <v>11.93</v>
      </c>
      <c r="E867" s="11" t="str">
        <f>VLOOKUP(A867,'Medical Examinations'!$A$1:$J$2336,4,FALSE)</f>
        <v>No</v>
      </c>
      <c r="F867" s="11" t="str">
        <f>VLOOKUP(A867,'Medical Examinations'!$A$1:$J$2336,5,FALSE)</f>
        <v>No</v>
      </c>
      <c r="G867" s="11" t="str">
        <f>VLOOKUP(A867,'Medical Examinations'!$A$1:$J$2336,6,FALSE)</f>
        <v>No</v>
      </c>
      <c r="H867" s="11">
        <f>VLOOKUP(A867,'Medical Examinations'!$A$1:$J$2336,7,FALSE)</f>
        <v>0</v>
      </c>
      <c r="I867" s="11" t="str">
        <f>VLOOKUP(A867,'Medical Examinations'!$A$1:$J$2336,8,FALSE)</f>
        <v>No</v>
      </c>
      <c r="J867" s="11" t="str">
        <f>VLOOKUP(A867,'Medical Examinations'!$A$1:$J$2336,9,FALSE)</f>
        <v>OVERWEIGHT</v>
      </c>
      <c r="K867" s="11" t="str">
        <f>VLOOKUP(A867,'Medical Examinations'!$A$1:$J$2336,10,FALSE)</f>
        <v>DIABETES</v>
      </c>
      <c r="L867" t="str">
        <f>VLOOKUP(A867,'Hospitalisation Details'!$A$2:$M$2344,4,FALSE)</f>
        <v>26-9-1962</v>
      </c>
      <c r="M867">
        <f>VLOOKUP(A867,'Hospitalisation Details'!$A$2:$M$2344,10,FALSE)</f>
        <v>12369.89</v>
      </c>
      <c r="N867" t="str">
        <f>VLOOKUP(A867,'Hospitalisation Details'!$A$2:$M$2344,11,FALSE)</f>
        <v>tier - 3</v>
      </c>
      <c r="O867" t="str">
        <f>VLOOKUP(A867,'Hospitalisation Details'!$A$2:$M$2344,12,FALSE)</f>
        <v>tier - 2</v>
      </c>
      <c r="P867" t="str">
        <f>VLOOKUP(A867,'Hospitalisation Details'!$A$2:$M$2344,13,FALSE)</f>
        <v>R1024</v>
      </c>
      <c r="Q867" s="11">
        <f>VLOOKUP(A867,'Hospitalisation Details'!$A$2:$M$2344,8,FALSE)</f>
        <v>60</v>
      </c>
    </row>
    <row r="868" spans="1:17" ht="15.75" x14ac:dyDescent="0.25">
      <c r="A868" s="1" t="s">
        <v>1503</v>
      </c>
      <c r="B868" t="str">
        <f>VLOOKUP(A868,'Customer Names'!$A$1:$B$2336,2,FALSE)</f>
        <v>Sellers</v>
      </c>
      <c r="C868" s="11">
        <f>VLOOKUP(A868,'Medical Examinations'!$A$1:$B$2336,2,FALSE)</f>
        <v>36.1</v>
      </c>
      <c r="D868" s="11">
        <f>VLOOKUP(A868,'Medical Examinations'!$A$1:$C$2336,3,FALSE)</f>
        <v>5.65</v>
      </c>
      <c r="E868" s="11" t="str">
        <f>VLOOKUP(A868,'Medical Examinations'!$A$1:$J$2336,4,FALSE)</f>
        <v>Yes</v>
      </c>
      <c r="F868" s="11" t="str">
        <f>VLOOKUP(A868,'Medical Examinations'!$A$1:$J$2336,5,FALSE)</f>
        <v>No</v>
      </c>
      <c r="G868" s="11" t="str">
        <f>VLOOKUP(A868,'Medical Examinations'!$A$1:$J$2336,6,FALSE)</f>
        <v>No</v>
      </c>
      <c r="H868" s="11">
        <f>VLOOKUP(A868,'Medical Examinations'!$A$1:$J$2336,7,FALSE)</f>
        <v>2</v>
      </c>
      <c r="I868" s="11" t="str">
        <f>VLOOKUP(A868,'Medical Examinations'!$A$1:$J$2336,8,FALSE)</f>
        <v>No</v>
      </c>
      <c r="J868" s="11" t="str">
        <f>VLOOKUP(A868,'Medical Examinations'!$A$1:$J$2336,9,FALSE)</f>
        <v>OBESITY</v>
      </c>
      <c r="K868" s="11" t="str">
        <f>VLOOKUP(A868,'Medical Examinations'!$A$1:$J$2336,10,FALSE)</f>
        <v>NORMAL</v>
      </c>
      <c r="L868" t="str">
        <f>VLOOKUP(A868,'Hospitalisation Details'!$A$2:$M$2344,4,FALSE)</f>
        <v>29-12-1966</v>
      </c>
      <c r="M868">
        <f>VLOOKUP(A868,'Hospitalisation Details'!$A$2:$M$2344,10,FALSE)</f>
        <v>12363.55</v>
      </c>
      <c r="N868" t="str">
        <f>VLOOKUP(A868,'Hospitalisation Details'!$A$2:$M$2344,11,FALSE)</f>
        <v>tier - 3</v>
      </c>
      <c r="O868" t="str">
        <f>VLOOKUP(A868,'Hospitalisation Details'!$A$2:$M$2344,12,FALSE)</f>
        <v>tier - 3</v>
      </c>
      <c r="P868" t="str">
        <f>VLOOKUP(A868,'Hospitalisation Details'!$A$2:$M$2344,13,FALSE)</f>
        <v>R1011</v>
      </c>
      <c r="Q868" s="11">
        <f>VLOOKUP(A868,'Hospitalisation Details'!$A$2:$M$2344,8,FALSE)</f>
        <v>56</v>
      </c>
    </row>
    <row r="869" spans="1:17" ht="15.75" x14ac:dyDescent="0.25">
      <c r="A869" s="1" t="s">
        <v>1502</v>
      </c>
      <c r="B869" t="str">
        <f>VLOOKUP(A869,'Customer Names'!$A$1:$B$2336,2,FALSE)</f>
        <v>Bowman</v>
      </c>
      <c r="C869" s="11">
        <f>VLOOKUP(A869,'Medical Examinations'!$A$1:$B$2336,2,FALSE)</f>
        <v>37.1</v>
      </c>
      <c r="D869" s="11">
        <f>VLOOKUP(A869,'Medical Examinations'!$A$1:$C$2336,3,FALSE)</f>
        <v>11.21</v>
      </c>
      <c r="E869" s="11" t="str">
        <f>VLOOKUP(A869,'Medical Examinations'!$A$1:$J$2336,4,FALSE)</f>
        <v>Yes</v>
      </c>
      <c r="F869" s="11" t="str">
        <f>VLOOKUP(A869,'Medical Examinations'!$A$1:$J$2336,5,FALSE)</f>
        <v>No</v>
      </c>
      <c r="G869" s="11" t="str">
        <f>VLOOKUP(A869,'Medical Examinations'!$A$1:$J$2336,6,FALSE)</f>
        <v>Yes</v>
      </c>
      <c r="H869" s="11">
        <f>VLOOKUP(A869,'Medical Examinations'!$A$1:$J$2336,7,FALSE)</f>
        <v>1</v>
      </c>
      <c r="I869" s="11" t="str">
        <f>VLOOKUP(A869,'Medical Examinations'!$A$1:$J$2336,8,FALSE)</f>
        <v>No</v>
      </c>
      <c r="J869" s="11" t="str">
        <f>VLOOKUP(A869,'Medical Examinations'!$A$1:$J$2336,9,FALSE)</f>
        <v>OBESITY</v>
      </c>
      <c r="K869" s="11" t="str">
        <f>VLOOKUP(A869,'Medical Examinations'!$A$1:$J$2336,10,FALSE)</f>
        <v>DIABETES</v>
      </c>
      <c r="L869" t="str">
        <f>VLOOKUP(A869,'Hospitalisation Details'!$A$2:$M$2344,4,FALSE)</f>
        <v>22-9-1963</v>
      </c>
      <c r="M869">
        <f>VLOOKUP(A869,'Hospitalisation Details'!$A$2:$M$2344,10,FALSE)</f>
        <v>12347.17</v>
      </c>
      <c r="N869" t="str">
        <f>VLOOKUP(A869,'Hospitalisation Details'!$A$2:$M$2344,11,FALSE)</f>
        <v>tier - 3</v>
      </c>
      <c r="O869" t="str">
        <f>VLOOKUP(A869,'Hospitalisation Details'!$A$2:$M$2344,12,FALSE)</f>
        <v>tier - 3</v>
      </c>
      <c r="P869" t="str">
        <f>VLOOKUP(A869,'Hospitalisation Details'!$A$2:$M$2344,13,FALSE)</f>
        <v>R1011</v>
      </c>
      <c r="Q869" s="11">
        <f>VLOOKUP(A869,'Hospitalisation Details'!$A$2:$M$2344,8,FALSE)</f>
        <v>59</v>
      </c>
    </row>
    <row r="870" spans="1:17" ht="15.75" x14ac:dyDescent="0.25">
      <c r="A870" s="1" t="s">
        <v>1501</v>
      </c>
      <c r="B870" t="str">
        <f>VLOOKUP(A870,'Customer Names'!$A$1:$B$2336,2,FALSE)</f>
        <v>Marley</v>
      </c>
      <c r="C870" s="11">
        <f>VLOOKUP(A870,'Medical Examinations'!$A$1:$B$2336,2,FALSE)</f>
        <v>27.5</v>
      </c>
      <c r="D870" s="11">
        <f>VLOOKUP(A870,'Medical Examinations'!$A$1:$C$2336,3,FALSE)</f>
        <v>10.62</v>
      </c>
      <c r="E870" s="11" t="str">
        <f>VLOOKUP(A870,'Medical Examinations'!$A$1:$J$2336,4,FALSE)</f>
        <v>Yes</v>
      </c>
      <c r="F870" s="11" t="str">
        <f>VLOOKUP(A870,'Medical Examinations'!$A$1:$J$2336,5,FALSE)</f>
        <v>No</v>
      </c>
      <c r="G870" s="11" t="str">
        <f>VLOOKUP(A870,'Medical Examinations'!$A$1:$J$2336,6,FALSE)</f>
        <v>Yes</v>
      </c>
      <c r="H870" s="11">
        <f>VLOOKUP(A870,'Medical Examinations'!$A$1:$J$2336,7,FALSE)</f>
        <v>1</v>
      </c>
      <c r="I870" s="11" t="str">
        <f>VLOOKUP(A870,'Medical Examinations'!$A$1:$J$2336,8,FALSE)</f>
        <v>No</v>
      </c>
      <c r="J870" s="11" t="str">
        <f>VLOOKUP(A870,'Medical Examinations'!$A$1:$J$2336,9,FALSE)</f>
        <v>OVERWEIGHT</v>
      </c>
      <c r="K870" s="11" t="str">
        <f>VLOOKUP(A870,'Medical Examinations'!$A$1:$J$2336,10,FALSE)</f>
        <v>DIABETES</v>
      </c>
      <c r="L870" t="str">
        <f>VLOOKUP(A870,'Hospitalisation Details'!$A$2:$M$2344,4,FALSE)</f>
        <v>2-8-1963</v>
      </c>
      <c r="M870">
        <f>VLOOKUP(A870,'Hospitalisation Details'!$A$2:$M$2344,10,FALSE)</f>
        <v>12333.83</v>
      </c>
      <c r="N870" t="str">
        <f>VLOOKUP(A870,'Hospitalisation Details'!$A$2:$M$2344,11,FALSE)</f>
        <v>tier - 3</v>
      </c>
      <c r="O870" t="str">
        <f>VLOOKUP(A870,'Hospitalisation Details'!$A$2:$M$2344,12,FALSE)</f>
        <v>tier - 2</v>
      </c>
      <c r="P870" t="str">
        <f>VLOOKUP(A870,'Hospitalisation Details'!$A$2:$M$2344,13,FALSE)</f>
        <v>R1011</v>
      </c>
      <c r="Q870" s="11">
        <f>VLOOKUP(A870,'Hospitalisation Details'!$A$2:$M$2344,8,FALSE)</f>
        <v>59</v>
      </c>
    </row>
    <row r="871" spans="1:17" ht="15.75" x14ac:dyDescent="0.25">
      <c r="A871" s="1" t="s">
        <v>1500</v>
      </c>
      <c r="B871" t="str">
        <f>VLOOKUP(A871,'Customer Names'!$A$1:$B$2336,2,FALSE)</f>
        <v>Grey</v>
      </c>
      <c r="C871" s="11">
        <f>VLOOKUP(A871,'Medical Examinations'!$A$1:$B$2336,2,FALSE)</f>
        <v>24.7</v>
      </c>
      <c r="D871" s="11">
        <f>VLOOKUP(A871,'Medical Examinations'!$A$1:$C$2336,3,FALSE)</f>
        <v>10.7</v>
      </c>
      <c r="E871" s="11" t="str">
        <f>VLOOKUP(A871,'Medical Examinations'!$A$1:$J$2336,4,FALSE)</f>
        <v>Yes</v>
      </c>
      <c r="F871" s="11" t="str">
        <f>VLOOKUP(A871,'Medical Examinations'!$A$1:$J$2336,5,FALSE)</f>
        <v>No</v>
      </c>
      <c r="G871" s="11" t="str">
        <f>VLOOKUP(A871,'Medical Examinations'!$A$1:$J$2336,6,FALSE)</f>
        <v>Yes</v>
      </c>
      <c r="H871" s="11">
        <f>VLOOKUP(A871,'Medical Examinations'!$A$1:$J$2336,7,FALSE)</f>
        <v>1</v>
      </c>
      <c r="I871" s="11" t="str">
        <f>VLOOKUP(A871,'Medical Examinations'!$A$1:$J$2336,8,FALSE)</f>
        <v>No</v>
      </c>
      <c r="J871" s="11" t="str">
        <f>VLOOKUP(A871,'Medical Examinations'!$A$1:$J$2336,9,FALSE)</f>
        <v>NORMALWEIGHT</v>
      </c>
      <c r="K871" s="11" t="str">
        <f>VLOOKUP(A871,'Medical Examinations'!$A$1:$J$2336,10,FALSE)</f>
        <v>DIABETES</v>
      </c>
      <c r="L871" t="str">
        <f>VLOOKUP(A871,'Hospitalisation Details'!$A$2:$M$2344,4,FALSE)</f>
        <v>29-8-1963</v>
      </c>
      <c r="M871">
        <f>VLOOKUP(A871,'Hospitalisation Details'!$A$2:$M$2344,10,FALSE)</f>
        <v>12323.94</v>
      </c>
      <c r="N871" t="str">
        <f>VLOOKUP(A871,'Hospitalisation Details'!$A$2:$M$2344,11,FALSE)</f>
        <v>tier - 3</v>
      </c>
      <c r="O871" t="str">
        <f>VLOOKUP(A871,'Hospitalisation Details'!$A$2:$M$2344,12,FALSE)</f>
        <v>tier - 3</v>
      </c>
      <c r="P871" t="str">
        <f>VLOOKUP(A871,'Hospitalisation Details'!$A$2:$M$2344,13,FALSE)</f>
        <v>R1017</v>
      </c>
      <c r="Q871" s="11">
        <f>VLOOKUP(A871,'Hospitalisation Details'!$A$2:$M$2344,8,FALSE)</f>
        <v>59</v>
      </c>
    </row>
    <row r="872" spans="1:17" ht="15.75" x14ac:dyDescent="0.25">
      <c r="A872" s="1" t="s">
        <v>1499</v>
      </c>
      <c r="B872" t="str">
        <f>VLOOKUP(A872,'Customer Names'!$A$1:$B$2336,2,FALSE)</f>
        <v>O'Rourke</v>
      </c>
      <c r="C872" s="11">
        <f>VLOOKUP(A872,'Medical Examinations'!$A$1:$B$2336,2,FALSE)</f>
        <v>26.78</v>
      </c>
      <c r="D872" s="11">
        <f>VLOOKUP(A872,'Medical Examinations'!$A$1:$C$2336,3,FALSE)</f>
        <v>10.02</v>
      </c>
      <c r="E872" s="11" t="str">
        <f>VLOOKUP(A872,'Medical Examinations'!$A$1:$J$2336,4,FALSE)</f>
        <v>Yes</v>
      </c>
      <c r="F872" s="11" t="str">
        <f>VLOOKUP(A872,'Medical Examinations'!$A$1:$J$2336,5,FALSE)</f>
        <v>No</v>
      </c>
      <c r="G872" s="11" t="str">
        <f>VLOOKUP(A872,'Medical Examinations'!$A$1:$J$2336,6,FALSE)</f>
        <v>Yes</v>
      </c>
      <c r="H872" s="11">
        <f>VLOOKUP(A872,'Medical Examinations'!$A$1:$J$2336,7,FALSE)</f>
        <v>1</v>
      </c>
      <c r="I872" s="11" t="str">
        <f>VLOOKUP(A872,'Medical Examinations'!$A$1:$J$2336,8,FALSE)</f>
        <v>No</v>
      </c>
      <c r="J872" s="11" t="str">
        <f>VLOOKUP(A872,'Medical Examinations'!$A$1:$J$2336,9,FALSE)</f>
        <v>OVERWEIGHT</v>
      </c>
      <c r="K872" s="11" t="str">
        <f>VLOOKUP(A872,'Medical Examinations'!$A$1:$J$2336,10,FALSE)</f>
        <v>DIABETES</v>
      </c>
      <c r="L872" t="str">
        <f>VLOOKUP(A872,'Hospitalisation Details'!$A$2:$M$2344,4,FALSE)</f>
        <v>28-10-1963</v>
      </c>
      <c r="M872">
        <f>VLOOKUP(A872,'Hospitalisation Details'!$A$2:$M$2344,10,FALSE)</f>
        <v>12299.59</v>
      </c>
      <c r="N872" t="str">
        <f>VLOOKUP(A872,'Hospitalisation Details'!$A$2:$M$2344,11,FALSE)</f>
        <v>tier - 3</v>
      </c>
      <c r="O872" t="str">
        <f>VLOOKUP(A872,'Hospitalisation Details'!$A$2:$M$2344,12,FALSE)</f>
        <v>tier - 1</v>
      </c>
      <c r="P872" t="str">
        <f>VLOOKUP(A872,'Hospitalisation Details'!$A$2:$M$2344,13,FALSE)</f>
        <v>R1025</v>
      </c>
      <c r="Q872" s="11">
        <f>VLOOKUP(A872,'Hospitalisation Details'!$A$2:$M$2344,8,FALSE)</f>
        <v>59</v>
      </c>
    </row>
    <row r="873" spans="1:17" ht="15.75" x14ac:dyDescent="0.25">
      <c r="A873" s="1" t="s">
        <v>1498</v>
      </c>
      <c r="B873" t="str">
        <f>VLOOKUP(A873,'Customer Names'!$A$1:$B$2336,2,FALSE)</f>
        <v>Fatehali</v>
      </c>
      <c r="C873" s="11">
        <f>VLOOKUP(A873,'Medical Examinations'!$A$1:$B$2336,2,FALSE)</f>
        <v>45.8</v>
      </c>
      <c r="D873" s="11">
        <f>VLOOKUP(A873,'Medical Examinations'!$A$1:$C$2336,3,FALSE)</f>
        <v>4.8499999999999996</v>
      </c>
      <c r="E873" s="11" t="str">
        <f>VLOOKUP(A873,'Medical Examinations'!$A$1:$J$2336,4,FALSE)</f>
        <v>No</v>
      </c>
      <c r="F873" s="11" t="str">
        <f>VLOOKUP(A873,'Medical Examinations'!$A$1:$J$2336,5,FALSE)</f>
        <v>No</v>
      </c>
      <c r="G873" s="11" t="str">
        <f>VLOOKUP(A873,'Medical Examinations'!$A$1:$J$2336,6,FALSE)</f>
        <v>No</v>
      </c>
      <c r="H873" s="11">
        <f>VLOOKUP(A873,'Medical Examinations'!$A$1:$J$2336,7,FALSE)</f>
        <v>0</v>
      </c>
      <c r="I873" s="11" t="str">
        <f>VLOOKUP(A873,'Medical Examinations'!$A$1:$J$2336,8,FALSE)</f>
        <v>No</v>
      </c>
      <c r="J873" s="11" t="str">
        <f>VLOOKUP(A873,'Medical Examinations'!$A$1:$J$2336,9,FALSE)</f>
        <v>OBESITY</v>
      </c>
      <c r="K873" s="11" t="str">
        <f>VLOOKUP(A873,'Medical Examinations'!$A$1:$J$2336,10,FALSE)</f>
        <v>NORMAL</v>
      </c>
      <c r="L873" t="str">
        <f>VLOOKUP(A873,'Hospitalisation Details'!$A$2:$M$2344,4,FALSE)</f>
        <v>29-10-1990</v>
      </c>
      <c r="M873">
        <f>VLOOKUP(A873,'Hospitalisation Details'!$A$2:$M$2344,10,FALSE)</f>
        <v>12282.38</v>
      </c>
      <c r="N873" t="str">
        <f>VLOOKUP(A873,'Hospitalisation Details'!$A$2:$M$2344,11,FALSE)</f>
        <v>tier - 3</v>
      </c>
      <c r="O873" t="str">
        <f>VLOOKUP(A873,'Hospitalisation Details'!$A$2:$M$2344,12,FALSE)</f>
        <v>tier - 1</v>
      </c>
      <c r="P873" t="str">
        <f>VLOOKUP(A873,'Hospitalisation Details'!$A$2:$M$2344,13,FALSE)</f>
        <v>R1011</v>
      </c>
      <c r="Q873" s="11">
        <f>VLOOKUP(A873,'Hospitalisation Details'!$A$2:$M$2344,8,FALSE)</f>
        <v>32</v>
      </c>
    </row>
    <row r="874" spans="1:17" ht="15.75" x14ac:dyDescent="0.25">
      <c r="A874" s="1" t="s">
        <v>1497</v>
      </c>
      <c r="B874" t="str">
        <f>VLOOKUP(A874,'Customer Names'!$A$1:$B$2336,2,FALSE)</f>
        <v>Piza-Taylor</v>
      </c>
      <c r="C874" s="11">
        <f>VLOOKUP(A874,'Medical Examinations'!$A$1:$B$2336,2,FALSE)</f>
        <v>29</v>
      </c>
      <c r="D874" s="11">
        <f>VLOOKUP(A874,'Medical Examinations'!$A$1:$C$2336,3,FALSE)</f>
        <v>4.3899999999999997</v>
      </c>
      <c r="E874" s="11" t="str">
        <f>VLOOKUP(A874,'Medical Examinations'!$A$1:$J$2336,4,FALSE)</f>
        <v>Yes</v>
      </c>
      <c r="F874" s="11" t="str">
        <f>VLOOKUP(A874,'Medical Examinations'!$A$1:$J$2336,5,FALSE)</f>
        <v>No</v>
      </c>
      <c r="G874" s="11" t="str">
        <f>VLOOKUP(A874,'Medical Examinations'!$A$1:$J$2336,6,FALSE)</f>
        <v>No</v>
      </c>
      <c r="H874" s="11">
        <f>VLOOKUP(A874,'Medical Examinations'!$A$1:$J$2336,7,FALSE)</f>
        <v>2</v>
      </c>
      <c r="I874" s="11" t="str">
        <f>VLOOKUP(A874,'Medical Examinations'!$A$1:$J$2336,8,FALSE)</f>
        <v>No</v>
      </c>
      <c r="J874" s="11" t="str">
        <f>VLOOKUP(A874,'Medical Examinations'!$A$1:$J$2336,9,FALSE)</f>
        <v>OVERWEIGHT</v>
      </c>
      <c r="K874" s="11" t="str">
        <f>VLOOKUP(A874,'Medical Examinations'!$A$1:$J$2336,10,FALSE)</f>
        <v>NORMAL</v>
      </c>
      <c r="L874" t="str">
        <f>VLOOKUP(A874,'Hospitalisation Details'!$A$2:$M$2344,4,FALSE)</f>
        <v>16-11-1966</v>
      </c>
      <c r="M874">
        <f>VLOOKUP(A874,'Hospitalisation Details'!$A$2:$M$2344,10,FALSE)</f>
        <v>12282.03</v>
      </c>
      <c r="N874" t="str">
        <f>VLOOKUP(A874,'Hospitalisation Details'!$A$2:$M$2344,11,FALSE)</f>
        <v>tier - 3</v>
      </c>
      <c r="O874" t="str">
        <f>VLOOKUP(A874,'Hospitalisation Details'!$A$2:$M$2344,12,FALSE)</f>
        <v>tier - 1</v>
      </c>
      <c r="P874" t="str">
        <f>VLOOKUP(A874,'Hospitalisation Details'!$A$2:$M$2344,13,FALSE)</f>
        <v>R1025</v>
      </c>
      <c r="Q874" s="11">
        <f>VLOOKUP(A874,'Hospitalisation Details'!$A$2:$M$2344,8,FALSE)</f>
        <v>56</v>
      </c>
    </row>
    <row r="875" spans="1:17" ht="15.75" x14ac:dyDescent="0.25">
      <c r="A875" s="1" t="s">
        <v>1496</v>
      </c>
      <c r="B875" t="str">
        <f>VLOOKUP(A875,'Customer Names'!$A$1:$B$2336,2,FALSE)</f>
        <v>Cavanaugh</v>
      </c>
      <c r="C875" s="11">
        <f>VLOOKUP(A875,'Medical Examinations'!$A$1:$B$2336,2,FALSE)</f>
        <v>33.534999999999997</v>
      </c>
      <c r="D875" s="11">
        <f>VLOOKUP(A875,'Medical Examinations'!$A$1:$C$2336,3,FALSE)</f>
        <v>8.24</v>
      </c>
      <c r="E875" s="11" t="str">
        <f>VLOOKUP(A875,'Medical Examinations'!$A$1:$J$2336,4,FALSE)</f>
        <v>Yes</v>
      </c>
      <c r="F875" s="11" t="str">
        <f>VLOOKUP(A875,'Medical Examinations'!$A$1:$J$2336,5,FALSE)</f>
        <v>No</v>
      </c>
      <c r="G875" s="11" t="str">
        <f>VLOOKUP(A875,'Medical Examinations'!$A$1:$J$2336,6,FALSE)</f>
        <v>No</v>
      </c>
      <c r="H875" s="11">
        <f>VLOOKUP(A875,'Medical Examinations'!$A$1:$J$2336,7,FALSE)</f>
        <v>0</v>
      </c>
      <c r="I875" s="11" t="str">
        <f>VLOOKUP(A875,'Medical Examinations'!$A$1:$J$2336,8,FALSE)</f>
        <v>No</v>
      </c>
      <c r="J875" s="11" t="str">
        <f>VLOOKUP(A875,'Medical Examinations'!$A$1:$J$2336,9,FALSE)</f>
        <v>OBESITY</v>
      </c>
      <c r="K875" s="11" t="str">
        <f>VLOOKUP(A875,'Medical Examinations'!$A$1:$J$2336,10,FALSE)</f>
        <v>DIABETES</v>
      </c>
      <c r="L875" t="str">
        <f>VLOOKUP(A875,'Hospitalisation Details'!$A$2:$M$2344,4,FALSE)</f>
        <v>28-8-1967</v>
      </c>
      <c r="M875">
        <f>VLOOKUP(A875,'Hospitalisation Details'!$A$2:$M$2344,10,FALSE)</f>
        <v>12269.69</v>
      </c>
      <c r="N875" t="str">
        <f>VLOOKUP(A875,'Hospitalisation Details'!$A$2:$M$2344,11,FALSE)</f>
        <v>tier - 3</v>
      </c>
      <c r="O875" t="str">
        <f>VLOOKUP(A875,'Hospitalisation Details'!$A$2:$M$2344,12,FALSE)</f>
        <v>tier - 2</v>
      </c>
      <c r="P875" t="str">
        <f>VLOOKUP(A875,'Hospitalisation Details'!$A$2:$M$2344,13,FALSE)</f>
        <v>R1012</v>
      </c>
      <c r="Q875" s="11">
        <f>VLOOKUP(A875,'Hospitalisation Details'!$A$2:$M$2344,8,FALSE)</f>
        <v>55</v>
      </c>
    </row>
    <row r="876" spans="1:17" ht="15.75" x14ac:dyDescent="0.25">
      <c r="A876" s="1" t="s">
        <v>1495</v>
      </c>
      <c r="B876" t="str">
        <f>VLOOKUP(A876,'Customer Names'!$A$1:$B$2336,2,FALSE)</f>
        <v>Amako</v>
      </c>
      <c r="C876" s="11">
        <f>VLOOKUP(A876,'Medical Examinations'!$A$1:$B$2336,2,FALSE)</f>
        <v>32.774999999999999</v>
      </c>
      <c r="D876" s="11">
        <f>VLOOKUP(A876,'Medical Examinations'!$A$1:$C$2336,3,FALSE)</f>
        <v>9.77</v>
      </c>
      <c r="E876" s="11" t="str">
        <f>VLOOKUP(A876,'Medical Examinations'!$A$1:$J$2336,4,FALSE)</f>
        <v>Yes</v>
      </c>
      <c r="F876" s="11" t="str">
        <f>VLOOKUP(A876,'Medical Examinations'!$A$1:$J$2336,5,FALSE)</f>
        <v>No</v>
      </c>
      <c r="G876" s="11" t="str">
        <f>VLOOKUP(A876,'Medical Examinations'!$A$1:$J$2336,6,FALSE)</f>
        <v>No</v>
      </c>
      <c r="H876" s="11">
        <f>VLOOKUP(A876,'Medical Examinations'!$A$1:$J$2336,7,FALSE)</f>
        <v>0</v>
      </c>
      <c r="I876" s="11" t="str">
        <f>VLOOKUP(A876,'Medical Examinations'!$A$1:$J$2336,8,FALSE)</f>
        <v>No</v>
      </c>
      <c r="J876" s="11" t="str">
        <f>VLOOKUP(A876,'Medical Examinations'!$A$1:$J$2336,9,FALSE)</f>
        <v>OBESITY</v>
      </c>
      <c r="K876" s="11" t="str">
        <f>VLOOKUP(A876,'Medical Examinations'!$A$1:$J$2336,10,FALSE)</f>
        <v>DIABETES</v>
      </c>
      <c r="L876" t="str">
        <f>VLOOKUP(A876,'Hospitalisation Details'!$A$2:$M$2344,4,FALSE)</f>
        <v>30-12-1967</v>
      </c>
      <c r="M876">
        <f>VLOOKUP(A876,'Hospitalisation Details'!$A$2:$M$2344,10,FALSE)</f>
        <v>12268.63</v>
      </c>
      <c r="N876" t="str">
        <f>VLOOKUP(A876,'Hospitalisation Details'!$A$2:$M$2344,11,FALSE)</f>
        <v>tier - 3</v>
      </c>
      <c r="O876" t="str">
        <f>VLOOKUP(A876,'Hospitalisation Details'!$A$2:$M$2344,12,FALSE)</f>
        <v>tier - 1</v>
      </c>
      <c r="P876" t="str">
        <f>VLOOKUP(A876,'Hospitalisation Details'!$A$2:$M$2344,13,FALSE)</f>
        <v>R1012</v>
      </c>
      <c r="Q876" s="11">
        <f>VLOOKUP(A876,'Hospitalisation Details'!$A$2:$M$2344,8,FALSE)</f>
        <v>55</v>
      </c>
    </row>
    <row r="877" spans="1:17" ht="15.75" x14ac:dyDescent="0.25">
      <c r="A877" s="1" t="s">
        <v>1494</v>
      </c>
      <c r="B877" t="str">
        <f>VLOOKUP(A877,'Customer Names'!$A$1:$B$2336,2,FALSE)</f>
        <v>Musa</v>
      </c>
      <c r="C877" s="11">
        <f>VLOOKUP(A877,'Medical Examinations'!$A$1:$B$2336,2,FALSE)</f>
        <v>37.51</v>
      </c>
      <c r="D877" s="11">
        <f>VLOOKUP(A877,'Medical Examinations'!$A$1:$C$2336,3,FALSE)</f>
        <v>5.5</v>
      </c>
      <c r="E877" s="11" t="str">
        <f>VLOOKUP(A877,'Medical Examinations'!$A$1:$J$2336,4,FALSE)</f>
        <v>Yes</v>
      </c>
      <c r="F877" s="11" t="str">
        <f>VLOOKUP(A877,'Medical Examinations'!$A$1:$J$2336,5,FALSE)</f>
        <v>No</v>
      </c>
      <c r="G877" s="11" t="str">
        <f>VLOOKUP(A877,'Medical Examinations'!$A$1:$J$2336,6,FALSE)</f>
        <v>No</v>
      </c>
      <c r="H877" s="11">
        <f>VLOOKUP(A877,'Medical Examinations'!$A$1:$J$2336,7,FALSE)</f>
        <v>2</v>
      </c>
      <c r="I877" s="11" t="str">
        <f>VLOOKUP(A877,'Medical Examinations'!$A$1:$J$2336,8,FALSE)</f>
        <v>No</v>
      </c>
      <c r="J877" s="11" t="str">
        <f>VLOOKUP(A877,'Medical Examinations'!$A$1:$J$2336,9,FALSE)</f>
        <v>OBESITY</v>
      </c>
      <c r="K877" s="11" t="str">
        <f>VLOOKUP(A877,'Medical Examinations'!$A$1:$J$2336,10,FALSE)</f>
        <v>NORMAL</v>
      </c>
      <c r="L877" t="str">
        <f>VLOOKUP(A877,'Hospitalisation Details'!$A$2:$M$2344,4,FALSE)</f>
        <v>6-12-1966</v>
      </c>
      <c r="M877">
        <f>VLOOKUP(A877,'Hospitalisation Details'!$A$2:$M$2344,10,FALSE)</f>
        <v>12265.51</v>
      </c>
      <c r="N877" t="str">
        <f>VLOOKUP(A877,'Hospitalisation Details'!$A$2:$M$2344,11,FALSE)</f>
        <v>tier - 3</v>
      </c>
      <c r="O877" t="str">
        <f>VLOOKUP(A877,'Hospitalisation Details'!$A$2:$M$2344,12,FALSE)</f>
        <v>tier - 3</v>
      </c>
      <c r="P877" t="str">
        <f>VLOOKUP(A877,'Hospitalisation Details'!$A$2:$M$2344,13,FALSE)</f>
        <v>R1013</v>
      </c>
      <c r="Q877" s="11">
        <f>VLOOKUP(A877,'Hospitalisation Details'!$A$2:$M$2344,8,FALSE)</f>
        <v>56</v>
      </c>
    </row>
    <row r="878" spans="1:17" ht="15.75" x14ac:dyDescent="0.25">
      <c r="A878" s="1" t="s">
        <v>1493</v>
      </c>
      <c r="B878" t="str">
        <f>VLOOKUP(A878,'Customer Names'!$A$1:$B$2336,2,FALSE)</f>
        <v>Phillippi</v>
      </c>
      <c r="C878" s="11">
        <f>VLOOKUP(A878,'Medical Examinations'!$A$1:$B$2336,2,FALSE)</f>
        <v>39.86</v>
      </c>
      <c r="D878" s="11">
        <f>VLOOKUP(A878,'Medical Examinations'!$A$1:$C$2336,3,FALSE)</f>
        <v>11.84</v>
      </c>
      <c r="E878" s="11" t="str">
        <f>VLOOKUP(A878,'Medical Examinations'!$A$1:$J$2336,4,FALSE)</f>
        <v>Yes</v>
      </c>
      <c r="F878" s="11" t="str">
        <f>VLOOKUP(A878,'Medical Examinations'!$A$1:$J$2336,5,FALSE)</f>
        <v>No</v>
      </c>
      <c r="G878" s="11" t="str">
        <f>VLOOKUP(A878,'Medical Examinations'!$A$1:$J$2336,6,FALSE)</f>
        <v>No</v>
      </c>
      <c r="H878" s="11">
        <f>VLOOKUP(A878,'Medical Examinations'!$A$1:$J$2336,7,FALSE)</f>
        <v>1</v>
      </c>
      <c r="I878" s="11" t="str">
        <f>VLOOKUP(A878,'Medical Examinations'!$A$1:$J$2336,8,FALSE)</f>
        <v>No</v>
      </c>
      <c r="J878" s="11" t="str">
        <f>VLOOKUP(A878,'Medical Examinations'!$A$1:$J$2336,9,FALSE)</f>
        <v>OBESITY</v>
      </c>
      <c r="K878" s="11" t="str">
        <f>VLOOKUP(A878,'Medical Examinations'!$A$1:$J$2336,10,FALSE)</f>
        <v>DIABETES</v>
      </c>
      <c r="L878" t="str">
        <f>VLOOKUP(A878,'Hospitalisation Details'!$A$2:$M$2344,4,FALSE)</f>
        <v>13-8-1986</v>
      </c>
      <c r="M878">
        <f>VLOOKUP(A878,'Hospitalisation Details'!$A$2:$M$2344,10,FALSE)</f>
        <v>12255.04</v>
      </c>
      <c r="N878" t="str">
        <f>VLOOKUP(A878,'Hospitalisation Details'!$A$2:$M$2344,11,FALSE)</f>
        <v>tier - 3</v>
      </c>
      <c r="O878" t="str">
        <f>VLOOKUP(A878,'Hospitalisation Details'!$A$2:$M$2344,12,FALSE)</f>
        <v>tier - 2</v>
      </c>
      <c r="P878" t="str">
        <f>VLOOKUP(A878,'Hospitalisation Details'!$A$2:$M$2344,13,FALSE)</f>
        <v>R1026</v>
      </c>
      <c r="Q878" s="11">
        <f>VLOOKUP(A878,'Hospitalisation Details'!$A$2:$M$2344,8,FALSE)</f>
        <v>36</v>
      </c>
    </row>
    <row r="879" spans="1:17" ht="15.75" x14ac:dyDescent="0.25">
      <c r="A879" s="1" t="s">
        <v>1492</v>
      </c>
      <c r="B879" t="str">
        <f>VLOOKUP(A879,'Customer Names'!$A$1:$B$2336,2,FALSE)</f>
        <v>Hoskins</v>
      </c>
      <c r="C879" s="11">
        <f>VLOOKUP(A879,'Medical Examinations'!$A$1:$B$2336,2,FALSE)</f>
        <v>42.13</v>
      </c>
      <c r="D879" s="11">
        <f>VLOOKUP(A879,'Medical Examinations'!$A$1:$C$2336,3,FALSE)</f>
        <v>4.66</v>
      </c>
      <c r="E879" s="11" t="str">
        <f>VLOOKUP(A879,'Medical Examinations'!$A$1:$J$2336,4,FALSE)</f>
        <v>No</v>
      </c>
      <c r="F879" s="11" t="str">
        <f>VLOOKUP(A879,'Medical Examinations'!$A$1:$J$2336,5,FALSE)</f>
        <v>No</v>
      </c>
      <c r="G879" s="11" t="str">
        <f>VLOOKUP(A879,'Medical Examinations'!$A$1:$J$2336,6,FALSE)</f>
        <v>No</v>
      </c>
      <c r="H879" s="11">
        <f>VLOOKUP(A879,'Medical Examinations'!$A$1:$J$2336,7,FALSE)</f>
        <v>0</v>
      </c>
      <c r="I879" s="11" t="str">
        <f>VLOOKUP(A879,'Medical Examinations'!$A$1:$J$2336,8,FALSE)</f>
        <v>No</v>
      </c>
      <c r="J879" s="11" t="str">
        <f>VLOOKUP(A879,'Medical Examinations'!$A$1:$J$2336,9,FALSE)</f>
        <v>OBESITY</v>
      </c>
      <c r="K879" s="11" t="str">
        <f>VLOOKUP(A879,'Medical Examinations'!$A$1:$J$2336,10,FALSE)</f>
        <v>NORMAL</v>
      </c>
      <c r="L879" t="str">
        <f>VLOOKUP(A879,'Hospitalisation Details'!$A$2:$M$2344,4,FALSE)</f>
        <v>23-11-1989</v>
      </c>
      <c r="M879">
        <f>VLOOKUP(A879,'Hospitalisation Details'!$A$2:$M$2344,10,FALSE)</f>
        <v>12254.44</v>
      </c>
      <c r="N879" t="str">
        <f>VLOOKUP(A879,'Hospitalisation Details'!$A$2:$M$2344,11,FALSE)</f>
        <v>tier - 3</v>
      </c>
      <c r="O879" t="str">
        <f>VLOOKUP(A879,'Hospitalisation Details'!$A$2:$M$2344,12,FALSE)</f>
        <v>tier - 3</v>
      </c>
      <c r="P879" t="str">
        <f>VLOOKUP(A879,'Hospitalisation Details'!$A$2:$M$2344,13,FALSE)</f>
        <v>R1026</v>
      </c>
      <c r="Q879" s="11">
        <f>VLOOKUP(A879,'Hospitalisation Details'!$A$2:$M$2344,8,FALSE)</f>
        <v>33</v>
      </c>
    </row>
    <row r="880" spans="1:17" ht="15.75" x14ac:dyDescent="0.25">
      <c r="A880" s="1" t="s">
        <v>1491</v>
      </c>
      <c r="B880" t="str">
        <f>VLOOKUP(A880,'Customer Names'!$A$1:$B$2336,2,FALSE)</f>
        <v>Imbalzano Zegar</v>
      </c>
      <c r="C880" s="11">
        <f>VLOOKUP(A880,'Medical Examinations'!$A$1:$B$2336,2,FALSE)</f>
        <v>35.99</v>
      </c>
      <c r="D880" s="11">
        <f>VLOOKUP(A880,'Medical Examinations'!$A$1:$C$2336,3,FALSE)</f>
        <v>11.11</v>
      </c>
      <c r="E880" s="11" t="str">
        <f>VLOOKUP(A880,'Medical Examinations'!$A$1:$J$2336,4,FALSE)</f>
        <v>No</v>
      </c>
      <c r="F880" s="11" t="str">
        <f>VLOOKUP(A880,'Medical Examinations'!$A$1:$J$2336,5,FALSE)</f>
        <v>No</v>
      </c>
      <c r="G880" s="11" t="str">
        <f>VLOOKUP(A880,'Medical Examinations'!$A$1:$J$2336,6,FALSE)</f>
        <v>No</v>
      </c>
      <c r="H880" s="11">
        <f>VLOOKUP(A880,'Medical Examinations'!$A$1:$J$2336,7,FALSE)</f>
        <v>0</v>
      </c>
      <c r="I880" s="11" t="str">
        <f>VLOOKUP(A880,'Medical Examinations'!$A$1:$J$2336,8,FALSE)</f>
        <v>No</v>
      </c>
      <c r="J880" s="11" t="str">
        <f>VLOOKUP(A880,'Medical Examinations'!$A$1:$J$2336,9,FALSE)</f>
        <v>OBESITY</v>
      </c>
      <c r="K880" s="11" t="str">
        <f>VLOOKUP(A880,'Medical Examinations'!$A$1:$J$2336,10,FALSE)</f>
        <v>DIABETES</v>
      </c>
      <c r="L880" t="str">
        <f>VLOOKUP(A880,'Hospitalisation Details'!$A$2:$M$2344,4,FALSE)</f>
        <v>23-6-1974</v>
      </c>
      <c r="M880">
        <f>VLOOKUP(A880,'Hospitalisation Details'!$A$2:$M$2344,10,FALSE)</f>
        <v>12245.17</v>
      </c>
      <c r="N880" t="str">
        <f>VLOOKUP(A880,'Hospitalisation Details'!$A$2:$M$2344,11,FALSE)</f>
        <v>tier - 3</v>
      </c>
      <c r="O880" t="str">
        <f>VLOOKUP(A880,'Hospitalisation Details'!$A$2:$M$2344,12,FALSE)</f>
        <v>tier - 1</v>
      </c>
      <c r="P880" t="str">
        <f>VLOOKUP(A880,'Hospitalisation Details'!$A$2:$M$2344,13,FALSE)</f>
        <v>R1012</v>
      </c>
      <c r="Q880" s="11">
        <f>VLOOKUP(A880,'Hospitalisation Details'!$A$2:$M$2344,8,FALSE)</f>
        <v>48</v>
      </c>
    </row>
    <row r="881" spans="1:17" ht="15.75" x14ac:dyDescent="0.25">
      <c r="A881" s="1" t="s">
        <v>1490</v>
      </c>
      <c r="B881" t="str">
        <f>VLOOKUP(A881,'Customer Names'!$A$1:$B$2336,2,FALSE)</f>
        <v>Triedman</v>
      </c>
      <c r="C881" s="11">
        <f>VLOOKUP(A881,'Medical Examinations'!$A$1:$B$2336,2,FALSE)</f>
        <v>35.200000000000003</v>
      </c>
      <c r="D881" s="11">
        <f>VLOOKUP(A881,'Medical Examinations'!$A$1:$C$2336,3,FALSE)</f>
        <v>7.72</v>
      </c>
      <c r="E881" s="11" t="str">
        <f>VLOOKUP(A881,'Medical Examinations'!$A$1:$J$2336,4,FALSE)</f>
        <v>Yes</v>
      </c>
      <c r="F881" s="11" t="str">
        <f>VLOOKUP(A881,'Medical Examinations'!$A$1:$J$2336,5,FALSE)</f>
        <v>No</v>
      </c>
      <c r="G881" s="11" t="str">
        <f>VLOOKUP(A881,'Medical Examinations'!$A$1:$J$2336,6,FALSE)</f>
        <v>Yes</v>
      </c>
      <c r="H881" s="11">
        <f>VLOOKUP(A881,'Medical Examinations'!$A$1:$J$2336,7,FALSE)</f>
        <v>1</v>
      </c>
      <c r="I881" s="11" t="str">
        <f>VLOOKUP(A881,'Medical Examinations'!$A$1:$J$2336,8,FALSE)</f>
        <v>No</v>
      </c>
      <c r="J881" s="11" t="str">
        <f>VLOOKUP(A881,'Medical Examinations'!$A$1:$J$2336,9,FALSE)</f>
        <v>OBESITY</v>
      </c>
      <c r="K881" s="11" t="str">
        <f>VLOOKUP(A881,'Medical Examinations'!$A$1:$J$2336,10,FALSE)</f>
        <v>DIABETES</v>
      </c>
      <c r="L881" t="str">
        <f>VLOOKUP(A881,'Hospitalisation Details'!$A$2:$M$2344,4,FALSE)</f>
        <v>17-7-1963</v>
      </c>
      <c r="M881">
        <f>VLOOKUP(A881,'Hospitalisation Details'!$A$2:$M$2344,10,FALSE)</f>
        <v>12244.53</v>
      </c>
      <c r="N881" t="str">
        <f>VLOOKUP(A881,'Hospitalisation Details'!$A$2:$M$2344,11,FALSE)</f>
        <v>tier - 3</v>
      </c>
      <c r="O881" t="str">
        <f>VLOOKUP(A881,'Hospitalisation Details'!$A$2:$M$2344,12,FALSE)</f>
        <v>tier - 1</v>
      </c>
      <c r="P881" t="str">
        <f>VLOOKUP(A881,'Hospitalisation Details'!$A$2:$M$2344,13,FALSE)</f>
        <v>R1013</v>
      </c>
      <c r="Q881" s="11">
        <f>VLOOKUP(A881,'Hospitalisation Details'!$A$2:$M$2344,8,FALSE)</f>
        <v>59</v>
      </c>
    </row>
    <row r="882" spans="1:17" ht="15.75" x14ac:dyDescent="0.25">
      <c r="A882" s="1" t="s">
        <v>1489</v>
      </c>
      <c r="B882" t="str">
        <f>VLOOKUP(A882,'Customer Names'!$A$1:$B$2336,2,FALSE)</f>
        <v>Lovuolo</v>
      </c>
      <c r="C882" s="11">
        <f>VLOOKUP(A882,'Medical Examinations'!$A$1:$B$2336,2,FALSE)</f>
        <v>29.91</v>
      </c>
      <c r="D882" s="11">
        <f>VLOOKUP(A882,'Medical Examinations'!$A$1:$C$2336,3,FALSE)</f>
        <v>5.55</v>
      </c>
      <c r="E882" s="11" t="str">
        <f>VLOOKUP(A882,'Medical Examinations'!$A$1:$J$2336,4,FALSE)</f>
        <v>Yes</v>
      </c>
      <c r="F882" s="11" t="str">
        <f>VLOOKUP(A882,'Medical Examinations'!$A$1:$J$2336,5,FALSE)</f>
        <v>No</v>
      </c>
      <c r="G882" s="11" t="str">
        <f>VLOOKUP(A882,'Medical Examinations'!$A$1:$J$2336,6,FALSE)</f>
        <v>No</v>
      </c>
      <c r="H882" s="11">
        <f>VLOOKUP(A882,'Medical Examinations'!$A$1:$J$2336,7,FALSE)</f>
        <v>2</v>
      </c>
      <c r="I882" s="11" t="str">
        <f>VLOOKUP(A882,'Medical Examinations'!$A$1:$J$2336,8,FALSE)</f>
        <v>No</v>
      </c>
      <c r="J882" s="11" t="str">
        <f>VLOOKUP(A882,'Medical Examinations'!$A$1:$J$2336,9,FALSE)</f>
        <v>OVERWEIGHT</v>
      </c>
      <c r="K882" s="11" t="str">
        <f>VLOOKUP(A882,'Medical Examinations'!$A$1:$J$2336,10,FALSE)</f>
        <v>NORMAL</v>
      </c>
      <c r="L882" t="str">
        <f>VLOOKUP(A882,'Hospitalisation Details'!$A$2:$M$2344,4,FALSE)</f>
        <v>29-7-1966</v>
      </c>
      <c r="M882">
        <f>VLOOKUP(A882,'Hospitalisation Details'!$A$2:$M$2344,10,FALSE)</f>
        <v>12237.73</v>
      </c>
      <c r="N882" t="str">
        <f>VLOOKUP(A882,'Hospitalisation Details'!$A$2:$M$2344,11,FALSE)</f>
        <v>tier - 3</v>
      </c>
      <c r="O882" t="str">
        <f>VLOOKUP(A882,'Hospitalisation Details'!$A$2:$M$2344,12,FALSE)</f>
        <v>tier - 3</v>
      </c>
      <c r="P882" t="str">
        <f>VLOOKUP(A882,'Hospitalisation Details'!$A$2:$M$2344,13,FALSE)</f>
        <v>R1012</v>
      </c>
      <c r="Q882" s="11">
        <f>VLOOKUP(A882,'Hospitalisation Details'!$A$2:$M$2344,8,FALSE)</f>
        <v>56</v>
      </c>
    </row>
    <row r="883" spans="1:17" ht="15.75" x14ac:dyDescent="0.25">
      <c r="A883" s="1" t="s">
        <v>1488</v>
      </c>
      <c r="B883" t="str">
        <f>VLOOKUP(A883,'Customer Names'!$A$1:$B$2336,2,FALSE)</f>
        <v>Chung</v>
      </c>
      <c r="C883" s="11">
        <f>VLOOKUP(A883,'Medical Examinations'!$A$1:$B$2336,2,FALSE)</f>
        <v>36.479999999999997</v>
      </c>
      <c r="D883" s="11">
        <f>VLOOKUP(A883,'Medical Examinations'!$A$1:$C$2336,3,FALSE)</f>
        <v>5.05</v>
      </c>
      <c r="E883" s="11" t="str">
        <f>VLOOKUP(A883,'Medical Examinations'!$A$1:$J$2336,4,FALSE)</f>
        <v>Yes</v>
      </c>
      <c r="F883" s="11" t="str">
        <f>VLOOKUP(A883,'Medical Examinations'!$A$1:$J$2336,5,FALSE)</f>
        <v>No</v>
      </c>
      <c r="G883" s="11" t="str">
        <f>VLOOKUP(A883,'Medical Examinations'!$A$1:$J$2336,6,FALSE)</f>
        <v>No</v>
      </c>
      <c r="H883" s="11">
        <f>VLOOKUP(A883,'Medical Examinations'!$A$1:$J$2336,7,FALSE)</f>
        <v>1</v>
      </c>
      <c r="I883" s="11" t="str">
        <f>VLOOKUP(A883,'Medical Examinations'!$A$1:$J$2336,8,FALSE)</f>
        <v>No</v>
      </c>
      <c r="J883" s="11" t="str">
        <f>VLOOKUP(A883,'Medical Examinations'!$A$1:$J$2336,9,FALSE)</f>
        <v>OBESITY</v>
      </c>
      <c r="K883" s="11" t="str">
        <f>VLOOKUP(A883,'Medical Examinations'!$A$1:$J$2336,10,FALSE)</f>
        <v>NORMAL</v>
      </c>
      <c r="L883" t="str">
        <f>VLOOKUP(A883,'Hospitalisation Details'!$A$2:$M$2344,4,FALSE)</f>
        <v>15-10-1964</v>
      </c>
      <c r="M883">
        <f>VLOOKUP(A883,'Hospitalisation Details'!$A$2:$M$2344,10,FALSE)</f>
        <v>12235.84</v>
      </c>
      <c r="N883" t="str">
        <f>VLOOKUP(A883,'Hospitalisation Details'!$A$2:$M$2344,11,FALSE)</f>
        <v>tier - 3</v>
      </c>
      <c r="O883" t="str">
        <f>VLOOKUP(A883,'Hospitalisation Details'!$A$2:$M$2344,12,FALSE)</f>
        <v>tier - 3</v>
      </c>
      <c r="P883" t="str">
        <f>VLOOKUP(A883,'Hospitalisation Details'!$A$2:$M$2344,13,FALSE)</f>
        <v>R1012</v>
      </c>
      <c r="Q883" s="11">
        <f>VLOOKUP(A883,'Hospitalisation Details'!$A$2:$M$2344,8,FALSE)</f>
        <v>58</v>
      </c>
    </row>
    <row r="884" spans="1:17" ht="15.75" x14ac:dyDescent="0.25">
      <c r="A884" s="1" t="s">
        <v>1487</v>
      </c>
      <c r="B884" t="str">
        <f>VLOOKUP(A884,'Customer Names'!$A$1:$B$2336,2,FALSE)</f>
        <v>Newsom</v>
      </c>
      <c r="C884" s="11">
        <f>VLOOKUP(A884,'Medical Examinations'!$A$1:$B$2336,2,FALSE)</f>
        <v>27.5</v>
      </c>
      <c r="D884" s="11">
        <f>VLOOKUP(A884,'Medical Examinations'!$A$1:$C$2336,3,FALSE)</f>
        <v>8.69</v>
      </c>
      <c r="E884" s="11" t="str">
        <f>VLOOKUP(A884,'Medical Examinations'!$A$1:$J$2336,4,FALSE)</f>
        <v>Yes</v>
      </c>
      <c r="F884" s="11" t="str">
        <f>VLOOKUP(A884,'Medical Examinations'!$A$1:$J$2336,5,FALSE)</f>
        <v>No</v>
      </c>
      <c r="G884" s="11" t="str">
        <f>VLOOKUP(A884,'Medical Examinations'!$A$1:$J$2336,6,FALSE)</f>
        <v>Yes</v>
      </c>
      <c r="H884" s="11">
        <f>VLOOKUP(A884,'Medical Examinations'!$A$1:$J$2336,7,FALSE)</f>
        <v>1</v>
      </c>
      <c r="I884" s="11" t="str">
        <f>VLOOKUP(A884,'Medical Examinations'!$A$1:$J$2336,8,FALSE)</f>
        <v>No</v>
      </c>
      <c r="J884" s="11" t="str">
        <f>VLOOKUP(A884,'Medical Examinations'!$A$1:$J$2336,9,FALSE)</f>
        <v>OVERWEIGHT</v>
      </c>
      <c r="K884" s="11" t="str">
        <f>VLOOKUP(A884,'Medical Examinations'!$A$1:$J$2336,10,FALSE)</f>
        <v>DIABETES</v>
      </c>
      <c r="L884" t="str">
        <f>VLOOKUP(A884,'Hospitalisation Details'!$A$2:$M$2344,4,FALSE)</f>
        <v>19-7-1963</v>
      </c>
      <c r="M884">
        <f>VLOOKUP(A884,'Hospitalisation Details'!$A$2:$M$2344,10,FALSE)</f>
        <v>12233.83</v>
      </c>
      <c r="N884" t="str">
        <f>VLOOKUP(A884,'Hospitalisation Details'!$A$2:$M$2344,11,FALSE)</f>
        <v>tier - 3</v>
      </c>
      <c r="O884" t="str">
        <f>VLOOKUP(A884,'Hospitalisation Details'!$A$2:$M$2344,12,FALSE)</f>
        <v>tier - 1</v>
      </c>
      <c r="P884" t="str">
        <f>VLOOKUP(A884,'Hospitalisation Details'!$A$2:$M$2344,13,FALSE)</f>
        <v>R1011</v>
      </c>
      <c r="Q884" s="11">
        <f>VLOOKUP(A884,'Hospitalisation Details'!$A$2:$M$2344,8,FALSE)</f>
        <v>59</v>
      </c>
    </row>
    <row r="885" spans="1:17" ht="15.75" x14ac:dyDescent="0.25">
      <c r="A885" s="1" t="s">
        <v>1486</v>
      </c>
      <c r="B885" t="str">
        <f>VLOOKUP(A885,'Customer Names'!$A$1:$B$2336,2,FALSE)</f>
        <v>Harrington</v>
      </c>
      <c r="C885" s="11">
        <f>VLOOKUP(A885,'Medical Examinations'!$A$1:$B$2336,2,FALSE)</f>
        <v>33.44</v>
      </c>
      <c r="D885" s="11">
        <f>VLOOKUP(A885,'Medical Examinations'!$A$1:$C$2336,3,FALSE)</f>
        <v>5.9</v>
      </c>
      <c r="E885" s="11" t="str">
        <f>VLOOKUP(A885,'Medical Examinations'!$A$1:$J$2336,4,FALSE)</f>
        <v>Yes</v>
      </c>
      <c r="F885" s="11" t="str">
        <f>VLOOKUP(A885,'Medical Examinations'!$A$1:$J$2336,5,FALSE)</f>
        <v>No</v>
      </c>
      <c r="G885" s="11" t="str">
        <f>VLOOKUP(A885,'Medical Examinations'!$A$1:$J$2336,6,FALSE)</f>
        <v>No</v>
      </c>
      <c r="H885" s="11">
        <f>VLOOKUP(A885,'Medical Examinations'!$A$1:$J$2336,7,FALSE)</f>
        <v>1</v>
      </c>
      <c r="I885" s="11" t="str">
        <f>VLOOKUP(A885,'Medical Examinations'!$A$1:$J$2336,8,FALSE)</f>
        <v>No</v>
      </c>
      <c r="J885" s="11" t="str">
        <f>VLOOKUP(A885,'Medical Examinations'!$A$1:$J$2336,9,FALSE)</f>
        <v>OBESITY</v>
      </c>
      <c r="K885" s="11" t="str">
        <f>VLOOKUP(A885,'Medical Examinations'!$A$1:$J$2336,10,FALSE)</f>
        <v>PREDIABETES</v>
      </c>
      <c r="L885" t="str">
        <f>VLOOKUP(A885,'Hospitalisation Details'!$A$2:$M$2344,4,FALSE)</f>
        <v>24-6-1964</v>
      </c>
      <c r="M885">
        <f>VLOOKUP(A885,'Hospitalisation Details'!$A$2:$M$2344,10,FALSE)</f>
        <v>12231.61</v>
      </c>
      <c r="N885" t="str">
        <f>VLOOKUP(A885,'Hospitalisation Details'!$A$2:$M$2344,11,FALSE)</f>
        <v>tier - 3</v>
      </c>
      <c r="O885" t="str">
        <f>VLOOKUP(A885,'Hospitalisation Details'!$A$2:$M$2344,12,FALSE)</f>
        <v>tier - 3</v>
      </c>
      <c r="P885" t="str">
        <f>VLOOKUP(A885,'Hospitalisation Details'!$A$2:$M$2344,13,FALSE)</f>
        <v>R1012</v>
      </c>
      <c r="Q885" s="11">
        <f>VLOOKUP(A885,'Hospitalisation Details'!$A$2:$M$2344,8,FALSE)</f>
        <v>58</v>
      </c>
    </row>
    <row r="886" spans="1:17" ht="15.75" x14ac:dyDescent="0.25">
      <c r="A886" s="1" t="s">
        <v>1485</v>
      </c>
      <c r="B886" t="str">
        <f>VLOOKUP(A886,'Customer Names'!$A$1:$B$2336,2,FALSE)</f>
        <v>Hoffman</v>
      </c>
      <c r="C886" s="11">
        <f>VLOOKUP(A886,'Medical Examinations'!$A$1:$B$2336,2,FALSE)</f>
        <v>28.215</v>
      </c>
      <c r="D886" s="11">
        <f>VLOOKUP(A886,'Medical Examinations'!$A$1:$C$2336,3,FALSE)</f>
        <v>6.29</v>
      </c>
      <c r="E886" s="11" t="str">
        <f>VLOOKUP(A886,'Medical Examinations'!$A$1:$J$2336,4,FALSE)</f>
        <v>Yes</v>
      </c>
      <c r="F886" s="11" t="str">
        <f>VLOOKUP(A886,'Medical Examinations'!$A$1:$J$2336,5,FALSE)</f>
        <v>No</v>
      </c>
      <c r="G886" s="11" t="str">
        <f>VLOOKUP(A886,'Medical Examinations'!$A$1:$J$2336,6,FALSE)</f>
        <v>No</v>
      </c>
      <c r="H886" s="11">
        <f>VLOOKUP(A886,'Medical Examinations'!$A$1:$J$2336,7,FALSE)</f>
        <v>1</v>
      </c>
      <c r="I886" s="11" t="str">
        <f>VLOOKUP(A886,'Medical Examinations'!$A$1:$J$2336,8,FALSE)</f>
        <v>No</v>
      </c>
      <c r="J886" s="11" t="str">
        <f>VLOOKUP(A886,'Medical Examinations'!$A$1:$J$2336,9,FALSE)</f>
        <v>OVERWEIGHT</v>
      </c>
      <c r="K886" s="11" t="str">
        <f>VLOOKUP(A886,'Medical Examinations'!$A$1:$J$2336,10,FALSE)</f>
        <v>PREDIABETES</v>
      </c>
      <c r="L886" t="str">
        <f>VLOOKUP(A886,'Hospitalisation Details'!$A$2:$M$2344,4,FALSE)</f>
        <v>2-7-1964</v>
      </c>
      <c r="M886">
        <f>VLOOKUP(A886,'Hospitalisation Details'!$A$2:$M$2344,10,FALSE)</f>
        <v>12224.35</v>
      </c>
      <c r="N886" t="str">
        <f>VLOOKUP(A886,'Hospitalisation Details'!$A$2:$M$2344,11,FALSE)</f>
        <v>tier - 3</v>
      </c>
      <c r="O886" t="str">
        <f>VLOOKUP(A886,'Hospitalisation Details'!$A$2:$M$2344,12,FALSE)</f>
        <v>tier - 1</v>
      </c>
      <c r="P886" t="str">
        <f>VLOOKUP(A886,'Hospitalisation Details'!$A$2:$M$2344,13,FALSE)</f>
        <v>R1012</v>
      </c>
      <c r="Q886" s="11">
        <f>VLOOKUP(A886,'Hospitalisation Details'!$A$2:$M$2344,8,FALSE)</f>
        <v>58</v>
      </c>
    </row>
    <row r="887" spans="1:17" ht="15.75" x14ac:dyDescent="0.25">
      <c r="A887" s="1" t="s">
        <v>1484</v>
      </c>
      <c r="B887" t="str">
        <f>VLOOKUP(A887,'Customer Names'!$A$1:$B$2336,2,FALSE)</f>
        <v>Van Vugt</v>
      </c>
      <c r="C887" s="11">
        <f>VLOOKUP(A887,'Medical Examinations'!$A$1:$B$2336,2,FALSE)</f>
        <v>27.17</v>
      </c>
      <c r="D887" s="11">
        <f>VLOOKUP(A887,'Medical Examinations'!$A$1:$C$2336,3,FALSE)</f>
        <v>5.84</v>
      </c>
      <c r="E887" s="11" t="str">
        <f>VLOOKUP(A887,'Medical Examinations'!$A$1:$J$2336,4,FALSE)</f>
        <v>Yes</v>
      </c>
      <c r="F887" s="11" t="str">
        <f>VLOOKUP(A887,'Medical Examinations'!$A$1:$J$2336,5,FALSE)</f>
        <v>No</v>
      </c>
      <c r="G887" s="11" t="str">
        <f>VLOOKUP(A887,'Medical Examinations'!$A$1:$J$2336,6,FALSE)</f>
        <v>No</v>
      </c>
      <c r="H887" s="11">
        <f>VLOOKUP(A887,'Medical Examinations'!$A$1:$J$2336,7,FALSE)</f>
        <v>1</v>
      </c>
      <c r="I887" s="11" t="str">
        <f>VLOOKUP(A887,'Medical Examinations'!$A$1:$J$2336,8,FALSE)</f>
        <v>No</v>
      </c>
      <c r="J887" s="11" t="str">
        <f>VLOOKUP(A887,'Medical Examinations'!$A$1:$J$2336,9,FALSE)</f>
        <v>OVERWEIGHT</v>
      </c>
      <c r="K887" s="11" t="str">
        <f>VLOOKUP(A887,'Medical Examinations'!$A$1:$J$2336,10,FALSE)</f>
        <v>PREDIABETES</v>
      </c>
      <c r="L887" t="str">
        <f>VLOOKUP(A887,'Hospitalisation Details'!$A$2:$M$2344,4,FALSE)</f>
        <v>20-7-1964</v>
      </c>
      <c r="M887">
        <f>VLOOKUP(A887,'Hospitalisation Details'!$A$2:$M$2344,10,FALSE)</f>
        <v>12222.9</v>
      </c>
      <c r="N887" t="str">
        <f>VLOOKUP(A887,'Hospitalisation Details'!$A$2:$M$2344,11,FALSE)</f>
        <v>tier - 3</v>
      </c>
      <c r="O887" t="str">
        <f>VLOOKUP(A887,'Hospitalisation Details'!$A$2:$M$2344,12,FALSE)</f>
        <v>tier - 2</v>
      </c>
      <c r="P887" t="str">
        <f>VLOOKUP(A887,'Hospitalisation Details'!$A$2:$M$2344,13,FALSE)</f>
        <v>R1012</v>
      </c>
      <c r="Q887" s="11">
        <f>VLOOKUP(A887,'Hospitalisation Details'!$A$2:$M$2344,8,FALSE)</f>
        <v>58</v>
      </c>
    </row>
    <row r="888" spans="1:17" ht="15.75" x14ac:dyDescent="0.25">
      <c r="A888" s="1" t="s">
        <v>1483</v>
      </c>
      <c r="B888" t="str">
        <f>VLOOKUP(A888,'Customer Names'!$A$1:$B$2336,2,FALSE)</f>
        <v>Feehley</v>
      </c>
      <c r="C888" s="11">
        <f>VLOOKUP(A888,'Medical Examinations'!$A$1:$B$2336,2,FALSE)</f>
        <v>35.380000000000003</v>
      </c>
      <c r="D888" s="11">
        <f>VLOOKUP(A888,'Medical Examinations'!$A$1:$C$2336,3,FALSE)</f>
        <v>6.12</v>
      </c>
      <c r="E888" s="11" t="str">
        <f>VLOOKUP(A888,'Medical Examinations'!$A$1:$J$2336,4,FALSE)</f>
        <v>No</v>
      </c>
      <c r="F888" s="11" t="str">
        <f>VLOOKUP(A888,'Medical Examinations'!$A$1:$J$2336,5,FALSE)</f>
        <v>No</v>
      </c>
      <c r="G888" s="11" t="str">
        <f>VLOOKUP(A888,'Medical Examinations'!$A$1:$J$2336,6,FALSE)</f>
        <v>No</v>
      </c>
      <c r="H888" s="11">
        <f>VLOOKUP(A888,'Medical Examinations'!$A$1:$J$2336,7,FALSE)</f>
        <v>0</v>
      </c>
      <c r="I888" s="11" t="str">
        <f>VLOOKUP(A888,'Medical Examinations'!$A$1:$J$2336,8,FALSE)</f>
        <v>No</v>
      </c>
      <c r="J888" s="11" t="str">
        <f>VLOOKUP(A888,'Medical Examinations'!$A$1:$J$2336,9,FALSE)</f>
        <v>OBESITY</v>
      </c>
      <c r="K888" s="11" t="str">
        <f>VLOOKUP(A888,'Medical Examinations'!$A$1:$J$2336,10,FALSE)</f>
        <v>PREDIABETES</v>
      </c>
      <c r="L888" t="str">
        <f>VLOOKUP(A888,'Hospitalisation Details'!$A$2:$M$2344,4,FALSE)</f>
        <v>14-8-1977</v>
      </c>
      <c r="M888">
        <f>VLOOKUP(A888,'Hospitalisation Details'!$A$2:$M$2344,10,FALSE)</f>
        <v>12218.7</v>
      </c>
      <c r="N888" t="str">
        <f>VLOOKUP(A888,'Hospitalisation Details'!$A$2:$M$2344,11,FALSE)</f>
        <v>tier - 3</v>
      </c>
      <c r="O888" t="str">
        <f>VLOOKUP(A888,'Hospitalisation Details'!$A$2:$M$2344,12,FALSE)</f>
        <v>tier - 1</v>
      </c>
      <c r="P888" t="str">
        <f>VLOOKUP(A888,'Hospitalisation Details'!$A$2:$M$2344,13,FALSE)</f>
        <v>R1012</v>
      </c>
      <c r="Q888" s="11">
        <f>VLOOKUP(A888,'Hospitalisation Details'!$A$2:$M$2344,8,FALSE)</f>
        <v>45</v>
      </c>
    </row>
    <row r="889" spans="1:17" ht="15.75" x14ac:dyDescent="0.25">
      <c r="A889" s="1" t="s">
        <v>1482</v>
      </c>
      <c r="B889" t="str">
        <f>VLOOKUP(A889,'Customer Names'!$A$1:$B$2336,2,FALSE)</f>
        <v>Ashworth</v>
      </c>
      <c r="C889" s="11">
        <f>VLOOKUP(A889,'Medical Examinations'!$A$1:$B$2336,2,FALSE)</f>
        <v>43.48</v>
      </c>
      <c r="D889" s="11">
        <f>VLOOKUP(A889,'Medical Examinations'!$A$1:$C$2336,3,FALSE)</f>
        <v>6.24</v>
      </c>
      <c r="E889" s="11" t="str">
        <f>VLOOKUP(A889,'Medical Examinations'!$A$1:$J$2336,4,FALSE)</f>
        <v>No</v>
      </c>
      <c r="F889" s="11" t="str">
        <f>VLOOKUP(A889,'Medical Examinations'!$A$1:$J$2336,5,FALSE)</f>
        <v>No</v>
      </c>
      <c r="G889" s="11" t="str">
        <f>VLOOKUP(A889,'Medical Examinations'!$A$1:$J$2336,6,FALSE)</f>
        <v>No</v>
      </c>
      <c r="H889" s="11">
        <f>VLOOKUP(A889,'Medical Examinations'!$A$1:$J$2336,7,FALSE)</f>
        <v>0</v>
      </c>
      <c r="I889" s="11" t="str">
        <f>VLOOKUP(A889,'Medical Examinations'!$A$1:$J$2336,8,FALSE)</f>
        <v>No</v>
      </c>
      <c r="J889" s="11" t="str">
        <f>VLOOKUP(A889,'Medical Examinations'!$A$1:$J$2336,9,FALSE)</f>
        <v>OBESITY</v>
      </c>
      <c r="K889" s="11" t="str">
        <f>VLOOKUP(A889,'Medical Examinations'!$A$1:$J$2336,10,FALSE)</f>
        <v>PREDIABETES</v>
      </c>
      <c r="L889" t="str">
        <f>VLOOKUP(A889,'Hospitalisation Details'!$A$2:$M$2344,4,FALSE)</f>
        <v>29-8-1991</v>
      </c>
      <c r="M889">
        <f>VLOOKUP(A889,'Hospitalisation Details'!$A$2:$M$2344,10,FALSE)</f>
        <v>12198.64</v>
      </c>
      <c r="N889" t="str">
        <f>VLOOKUP(A889,'Hospitalisation Details'!$A$2:$M$2344,11,FALSE)</f>
        <v>tier - 3</v>
      </c>
      <c r="O889" t="str">
        <f>VLOOKUP(A889,'Hospitalisation Details'!$A$2:$M$2344,12,FALSE)</f>
        <v>tier - 3</v>
      </c>
      <c r="P889" t="str">
        <f>VLOOKUP(A889,'Hospitalisation Details'!$A$2:$M$2344,13,FALSE)</f>
        <v>R1026</v>
      </c>
      <c r="Q889" s="11">
        <f>VLOOKUP(A889,'Hospitalisation Details'!$A$2:$M$2344,8,FALSE)</f>
        <v>31</v>
      </c>
    </row>
    <row r="890" spans="1:17" ht="15.75" x14ac:dyDescent="0.25">
      <c r="A890" s="1" t="s">
        <v>1481</v>
      </c>
      <c r="B890" t="str">
        <f>VLOOKUP(A890,'Customer Names'!$A$1:$B$2336,2,FALSE)</f>
        <v>Hansen</v>
      </c>
      <c r="C890" s="11">
        <f>VLOOKUP(A890,'Medical Examinations'!$A$1:$B$2336,2,FALSE)</f>
        <v>41.73</v>
      </c>
      <c r="D890" s="11">
        <f>VLOOKUP(A890,'Medical Examinations'!$A$1:$C$2336,3,FALSE)</f>
        <v>6.25</v>
      </c>
      <c r="E890" s="11" t="str">
        <f>VLOOKUP(A890,'Medical Examinations'!$A$1:$J$2336,4,FALSE)</f>
        <v>No</v>
      </c>
      <c r="F890" s="11" t="str">
        <f>VLOOKUP(A890,'Medical Examinations'!$A$1:$J$2336,5,FALSE)</f>
        <v>No</v>
      </c>
      <c r="G890" s="11" t="str">
        <f>VLOOKUP(A890,'Medical Examinations'!$A$1:$J$2336,6,FALSE)</f>
        <v>No</v>
      </c>
      <c r="H890" s="11">
        <f>VLOOKUP(A890,'Medical Examinations'!$A$1:$J$2336,7,FALSE)</f>
        <v>1</v>
      </c>
      <c r="I890" s="11" t="str">
        <f>VLOOKUP(A890,'Medical Examinations'!$A$1:$J$2336,8,FALSE)</f>
        <v>No</v>
      </c>
      <c r="J890" s="11" t="str">
        <f>VLOOKUP(A890,'Medical Examinations'!$A$1:$J$2336,9,FALSE)</f>
        <v>OBESITY</v>
      </c>
      <c r="K890" s="11" t="str">
        <f>VLOOKUP(A890,'Medical Examinations'!$A$1:$J$2336,10,FALSE)</f>
        <v>PREDIABETES</v>
      </c>
      <c r="L890" t="str">
        <f>VLOOKUP(A890,'Hospitalisation Details'!$A$2:$M$2344,4,FALSE)</f>
        <v>5-10-1987</v>
      </c>
      <c r="M890">
        <f>VLOOKUP(A890,'Hospitalisation Details'!$A$2:$M$2344,10,FALSE)</f>
        <v>12148.2</v>
      </c>
      <c r="N890" t="str">
        <f>VLOOKUP(A890,'Hospitalisation Details'!$A$2:$M$2344,11,FALSE)</f>
        <v>tier - 3</v>
      </c>
      <c r="O890" t="str">
        <f>VLOOKUP(A890,'Hospitalisation Details'!$A$2:$M$2344,12,FALSE)</f>
        <v>tier - 3</v>
      </c>
      <c r="P890" t="str">
        <f>VLOOKUP(A890,'Hospitalisation Details'!$A$2:$M$2344,13,FALSE)</f>
        <v>R1012</v>
      </c>
      <c r="Q890" s="11">
        <f>VLOOKUP(A890,'Hospitalisation Details'!$A$2:$M$2344,8,FALSE)</f>
        <v>35</v>
      </c>
    </row>
    <row r="891" spans="1:17" ht="15.75" x14ac:dyDescent="0.25">
      <c r="A891" s="1" t="s">
        <v>1480</v>
      </c>
      <c r="B891" t="str">
        <f>VLOOKUP(A891,'Customer Names'!$A$1:$B$2336,2,FALSE)</f>
        <v>Czyz</v>
      </c>
      <c r="C891" s="11">
        <f>VLOOKUP(A891,'Medical Examinations'!$A$1:$B$2336,2,FALSE)</f>
        <v>28.9</v>
      </c>
      <c r="D891" s="11">
        <f>VLOOKUP(A891,'Medical Examinations'!$A$1:$C$2336,3,FALSE)</f>
        <v>11.96</v>
      </c>
      <c r="E891" s="11" t="str">
        <f>VLOOKUP(A891,'Medical Examinations'!$A$1:$J$2336,4,FALSE)</f>
        <v>No</v>
      </c>
      <c r="F891" s="11" t="str">
        <f>VLOOKUP(A891,'Medical Examinations'!$A$1:$J$2336,5,FALSE)</f>
        <v>No</v>
      </c>
      <c r="G891" s="11" t="str">
        <f>VLOOKUP(A891,'Medical Examinations'!$A$1:$J$2336,6,FALSE)</f>
        <v>No</v>
      </c>
      <c r="H891" s="11">
        <f>VLOOKUP(A891,'Medical Examinations'!$A$1:$J$2336,7,FALSE)</f>
        <v>0</v>
      </c>
      <c r="I891" s="11" t="str">
        <f>VLOOKUP(A891,'Medical Examinations'!$A$1:$J$2336,8,FALSE)</f>
        <v>No</v>
      </c>
      <c r="J891" s="11" t="str">
        <f>VLOOKUP(A891,'Medical Examinations'!$A$1:$J$2336,9,FALSE)</f>
        <v>OVERWEIGHT</v>
      </c>
      <c r="K891" s="11" t="str">
        <f>VLOOKUP(A891,'Medical Examinations'!$A$1:$J$2336,10,FALSE)</f>
        <v>DIABETES</v>
      </c>
      <c r="L891" t="str">
        <f>VLOOKUP(A891,'Hospitalisation Details'!$A$2:$M$2344,4,FALSE)</f>
        <v>15-9-1962</v>
      </c>
      <c r="M891">
        <f>VLOOKUP(A891,'Hospitalisation Details'!$A$2:$M$2344,10,FALSE)</f>
        <v>12146.97</v>
      </c>
      <c r="N891" t="str">
        <f>VLOOKUP(A891,'Hospitalisation Details'!$A$2:$M$2344,11,FALSE)</f>
        <v>tier - 3</v>
      </c>
      <c r="O891" t="str">
        <f>VLOOKUP(A891,'Hospitalisation Details'!$A$2:$M$2344,12,FALSE)</f>
        <v>tier - 3</v>
      </c>
      <c r="P891" t="str">
        <f>VLOOKUP(A891,'Hospitalisation Details'!$A$2:$M$2344,13,FALSE)</f>
        <v>R1011</v>
      </c>
      <c r="Q891" s="11">
        <f>VLOOKUP(A891,'Hospitalisation Details'!$A$2:$M$2344,8,FALSE)</f>
        <v>60</v>
      </c>
    </row>
    <row r="892" spans="1:17" ht="15.75" x14ac:dyDescent="0.25">
      <c r="A892" s="1" t="s">
        <v>1479</v>
      </c>
      <c r="B892" t="str">
        <f>VLOOKUP(A892,'Customer Names'!$A$1:$B$2336,2,FALSE)</f>
        <v>Bauder</v>
      </c>
      <c r="C892" s="11">
        <f>VLOOKUP(A892,'Medical Examinations'!$A$1:$B$2336,2,FALSE)</f>
        <v>25.74</v>
      </c>
      <c r="D892" s="11">
        <f>VLOOKUP(A892,'Medical Examinations'!$A$1:$C$2336,3,FALSE)</f>
        <v>7.69</v>
      </c>
      <c r="E892" s="11" t="str">
        <f>VLOOKUP(A892,'Medical Examinations'!$A$1:$J$2336,4,FALSE)</f>
        <v>No</v>
      </c>
      <c r="F892" s="11" t="str">
        <f>VLOOKUP(A892,'Medical Examinations'!$A$1:$J$2336,5,FALSE)</f>
        <v>No</v>
      </c>
      <c r="G892" s="11" t="str">
        <f>VLOOKUP(A892,'Medical Examinations'!$A$1:$J$2336,6,FALSE)</f>
        <v>No</v>
      </c>
      <c r="H892" s="11">
        <f>VLOOKUP(A892,'Medical Examinations'!$A$1:$J$2336,7,FALSE)</f>
        <v>0</v>
      </c>
      <c r="I892" s="11" t="str">
        <f>VLOOKUP(A892,'Medical Examinations'!$A$1:$J$2336,8,FALSE)</f>
        <v>No</v>
      </c>
      <c r="J892" s="11" t="str">
        <f>VLOOKUP(A892,'Medical Examinations'!$A$1:$J$2336,9,FALSE)</f>
        <v>OVERWEIGHT</v>
      </c>
      <c r="K892" s="11" t="str">
        <f>VLOOKUP(A892,'Medical Examinations'!$A$1:$J$2336,10,FALSE)</f>
        <v>DIABETES</v>
      </c>
      <c r="L892" t="str">
        <f>VLOOKUP(A892,'Hospitalisation Details'!$A$2:$M$2344,4,FALSE)</f>
        <v>4-11-1962</v>
      </c>
      <c r="M892">
        <f>VLOOKUP(A892,'Hospitalisation Details'!$A$2:$M$2344,10,FALSE)</f>
        <v>12142.58</v>
      </c>
      <c r="N892" t="str">
        <f>VLOOKUP(A892,'Hospitalisation Details'!$A$2:$M$2344,11,FALSE)</f>
        <v>tier - 3</v>
      </c>
      <c r="O892" t="str">
        <f>VLOOKUP(A892,'Hospitalisation Details'!$A$2:$M$2344,12,FALSE)</f>
        <v>tier - 2</v>
      </c>
      <c r="P892" t="str">
        <f>VLOOKUP(A892,'Hospitalisation Details'!$A$2:$M$2344,13,FALSE)</f>
        <v>R1013</v>
      </c>
      <c r="Q892" s="11">
        <f>VLOOKUP(A892,'Hospitalisation Details'!$A$2:$M$2344,8,FALSE)</f>
        <v>60</v>
      </c>
    </row>
    <row r="893" spans="1:17" ht="15.75" x14ac:dyDescent="0.25">
      <c r="A893" s="1" t="s">
        <v>1478</v>
      </c>
      <c r="B893" t="str">
        <f>VLOOKUP(A893,'Customer Names'!$A$1:$B$2336,2,FALSE)</f>
        <v>Mendoza</v>
      </c>
      <c r="C893" s="11">
        <f>VLOOKUP(A893,'Medical Examinations'!$A$1:$B$2336,2,FALSE)</f>
        <v>36.06</v>
      </c>
      <c r="D893" s="11">
        <f>VLOOKUP(A893,'Medical Examinations'!$A$1:$C$2336,3,FALSE)</f>
        <v>8.83</v>
      </c>
      <c r="E893" s="11" t="str">
        <f>VLOOKUP(A893,'Medical Examinations'!$A$1:$J$2336,4,FALSE)</f>
        <v>No</v>
      </c>
      <c r="F893" s="11" t="str">
        <f>VLOOKUP(A893,'Medical Examinations'!$A$1:$J$2336,5,FALSE)</f>
        <v>No</v>
      </c>
      <c r="G893" s="11" t="str">
        <f>VLOOKUP(A893,'Medical Examinations'!$A$1:$J$2336,6,FALSE)</f>
        <v>No</v>
      </c>
      <c r="H893" s="11">
        <f>VLOOKUP(A893,'Medical Examinations'!$A$1:$J$2336,7,FALSE)</f>
        <v>0</v>
      </c>
      <c r="I893" s="11" t="str">
        <f>VLOOKUP(A893,'Medical Examinations'!$A$1:$J$2336,8,FALSE)</f>
        <v>No</v>
      </c>
      <c r="J893" s="11" t="str">
        <f>VLOOKUP(A893,'Medical Examinations'!$A$1:$J$2336,9,FALSE)</f>
        <v>OBESITY</v>
      </c>
      <c r="K893" s="11" t="str">
        <f>VLOOKUP(A893,'Medical Examinations'!$A$1:$J$2336,10,FALSE)</f>
        <v>DIABETES</v>
      </c>
      <c r="L893" t="str">
        <f>VLOOKUP(A893,'Hospitalisation Details'!$A$2:$M$2344,4,FALSE)</f>
        <v>16-9-1974</v>
      </c>
      <c r="M893">
        <f>VLOOKUP(A893,'Hospitalisation Details'!$A$2:$M$2344,10,FALSE)</f>
        <v>12137.6</v>
      </c>
      <c r="N893" t="str">
        <f>VLOOKUP(A893,'Hospitalisation Details'!$A$2:$M$2344,11,FALSE)</f>
        <v>tier - 3</v>
      </c>
      <c r="O893" t="str">
        <f>VLOOKUP(A893,'Hospitalisation Details'!$A$2:$M$2344,12,FALSE)</f>
        <v>tier - 3</v>
      </c>
      <c r="P893" t="str">
        <f>VLOOKUP(A893,'Hospitalisation Details'!$A$2:$M$2344,13,FALSE)</f>
        <v>R1012</v>
      </c>
      <c r="Q893" s="11">
        <f>VLOOKUP(A893,'Hospitalisation Details'!$A$2:$M$2344,8,FALSE)</f>
        <v>48</v>
      </c>
    </row>
    <row r="894" spans="1:17" ht="15.75" x14ac:dyDescent="0.25">
      <c r="A894" s="1" t="s">
        <v>1477</v>
      </c>
      <c r="B894" t="str">
        <f>VLOOKUP(A894,'Customer Names'!$A$1:$B$2336,2,FALSE)</f>
        <v>Glass</v>
      </c>
      <c r="C894" s="11">
        <f>VLOOKUP(A894,'Medical Examinations'!$A$1:$B$2336,2,FALSE)</f>
        <v>43.28</v>
      </c>
      <c r="D894" s="11">
        <f>VLOOKUP(A894,'Medical Examinations'!$A$1:$C$2336,3,FALSE)</f>
        <v>4.41</v>
      </c>
      <c r="E894" s="11" t="str">
        <f>VLOOKUP(A894,'Medical Examinations'!$A$1:$J$2336,4,FALSE)</f>
        <v>No</v>
      </c>
      <c r="F894" s="11" t="str">
        <f>VLOOKUP(A894,'Medical Examinations'!$A$1:$J$2336,5,FALSE)</f>
        <v>No</v>
      </c>
      <c r="G894" s="11" t="str">
        <f>VLOOKUP(A894,'Medical Examinations'!$A$1:$J$2336,6,FALSE)</f>
        <v>No</v>
      </c>
      <c r="H894" s="11">
        <f>VLOOKUP(A894,'Medical Examinations'!$A$1:$J$2336,7,FALSE)</f>
        <v>0</v>
      </c>
      <c r="I894" s="11" t="str">
        <f>VLOOKUP(A894,'Medical Examinations'!$A$1:$J$2336,8,FALSE)</f>
        <v>No</v>
      </c>
      <c r="J894" s="11" t="str">
        <f>VLOOKUP(A894,'Medical Examinations'!$A$1:$J$2336,9,FALSE)</f>
        <v>OBESITY</v>
      </c>
      <c r="K894" s="11" t="str">
        <f>VLOOKUP(A894,'Medical Examinations'!$A$1:$J$2336,10,FALSE)</f>
        <v>NORMAL</v>
      </c>
      <c r="L894" t="str">
        <f>VLOOKUP(A894,'Hospitalisation Details'!$A$2:$M$2344,4,FALSE)</f>
        <v>6-11-1991</v>
      </c>
      <c r="M894">
        <f>VLOOKUP(A894,'Hospitalisation Details'!$A$2:$M$2344,10,FALSE)</f>
        <v>12130.8</v>
      </c>
      <c r="N894" t="str">
        <f>VLOOKUP(A894,'Hospitalisation Details'!$A$2:$M$2344,11,FALSE)</f>
        <v>tier - 3</v>
      </c>
      <c r="O894" t="str">
        <f>VLOOKUP(A894,'Hospitalisation Details'!$A$2:$M$2344,12,FALSE)</f>
        <v>tier - 3</v>
      </c>
      <c r="P894" t="str">
        <f>VLOOKUP(A894,'Hospitalisation Details'!$A$2:$M$2344,13,FALSE)</f>
        <v>R1026</v>
      </c>
      <c r="Q894" s="11">
        <f>VLOOKUP(A894,'Hospitalisation Details'!$A$2:$M$2344,8,FALSE)</f>
        <v>31</v>
      </c>
    </row>
    <row r="895" spans="1:17" ht="15.75" x14ac:dyDescent="0.25">
      <c r="A895" s="1" t="s">
        <v>1476</v>
      </c>
      <c r="B895" t="str">
        <f>VLOOKUP(A895,'Customer Names'!$A$1:$B$2336,2,FALSE)</f>
        <v>Butcher</v>
      </c>
      <c r="C895" s="11">
        <f>VLOOKUP(A895,'Medical Examinations'!$A$1:$B$2336,2,FALSE)</f>
        <v>28.785</v>
      </c>
      <c r="D895" s="11">
        <f>VLOOKUP(A895,'Medical Examinations'!$A$1:$C$2336,3,FALSE)</f>
        <v>9.1</v>
      </c>
      <c r="E895" s="11" t="str">
        <f>VLOOKUP(A895,'Medical Examinations'!$A$1:$J$2336,4,FALSE)</f>
        <v>Yes</v>
      </c>
      <c r="F895" s="11" t="str">
        <f>VLOOKUP(A895,'Medical Examinations'!$A$1:$J$2336,5,FALSE)</f>
        <v>No</v>
      </c>
      <c r="G895" s="11" t="str">
        <f>VLOOKUP(A895,'Medical Examinations'!$A$1:$J$2336,6,FALSE)</f>
        <v>Yes</v>
      </c>
      <c r="H895" s="11">
        <f>VLOOKUP(A895,'Medical Examinations'!$A$1:$J$2336,7,FALSE)</f>
        <v>1</v>
      </c>
      <c r="I895" s="11" t="str">
        <f>VLOOKUP(A895,'Medical Examinations'!$A$1:$J$2336,8,FALSE)</f>
        <v>No</v>
      </c>
      <c r="J895" s="11" t="str">
        <f>VLOOKUP(A895,'Medical Examinations'!$A$1:$J$2336,9,FALSE)</f>
        <v>OVERWEIGHT</v>
      </c>
      <c r="K895" s="11" t="str">
        <f>VLOOKUP(A895,'Medical Examinations'!$A$1:$J$2336,10,FALSE)</f>
        <v>DIABETES</v>
      </c>
      <c r="L895" t="str">
        <f>VLOOKUP(A895,'Hospitalisation Details'!$A$2:$M$2344,4,FALSE)</f>
        <v>4-6-1963</v>
      </c>
      <c r="M895">
        <f>VLOOKUP(A895,'Hospitalisation Details'!$A$2:$M$2344,10,FALSE)</f>
        <v>12129.61</v>
      </c>
      <c r="N895" t="str">
        <f>VLOOKUP(A895,'Hospitalisation Details'!$A$2:$M$2344,11,FALSE)</f>
        <v>tier - 3</v>
      </c>
      <c r="O895" t="str">
        <f>VLOOKUP(A895,'Hospitalisation Details'!$A$2:$M$2344,12,FALSE)</f>
        <v>tier - 1</v>
      </c>
      <c r="P895" t="str">
        <f>VLOOKUP(A895,'Hospitalisation Details'!$A$2:$M$2344,13,FALSE)</f>
        <v>R1012</v>
      </c>
      <c r="Q895" s="11">
        <f>VLOOKUP(A895,'Hospitalisation Details'!$A$2:$M$2344,8,FALSE)</f>
        <v>60</v>
      </c>
    </row>
    <row r="896" spans="1:17" ht="15.75" x14ac:dyDescent="0.25">
      <c r="A896" s="1" t="s">
        <v>1475</v>
      </c>
      <c r="B896" t="str">
        <f>VLOOKUP(A896,'Customer Names'!$A$1:$B$2336,2,FALSE)</f>
        <v>Traiser</v>
      </c>
      <c r="C896" s="11">
        <f>VLOOKUP(A896,'Medical Examinations'!$A$1:$B$2336,2,FALSE)</f>
        <v>25.46</v>
      </c>
      <c r="D896" s="11">
        <f>VLOOKUP(A896,'Medical Examinations'!$A$1:$C$2336,3,FALSE)</f>
        <v>11.52</v>
      </c>
      <c r="E896" s="11" t="str">
        <f>VLOOKUP(A896,'Medical Examinations'!$A$1:$J$2336,4,FALSE)</f>
        <v>Yes</v>
      </c>
      <c r="F896" s="11" t="str">
        <f>VLOOKUP(A896,'Medical Examinations'!$A$1:$J$2336,5,FALSE)</f>
        <v>No</v>
      </c>
      <c r="G896" s="11" t="str">
        <f>VLOOKUP(A896,'Medical Examinations'!$A$1:$J$2336,6,FALSE)</f>
        <v>Yes</v>
      </c>
      <c r="H896" s="11">
        <f>VLOOKUP(A896,'Medical Examinations'!$A$1:$J$2336,7,FALSE)</f>
        <v>1</v>
      </c>
      <c r="I896" s="11" t="str">
        <f>VLOOKUP(A896,'Medical Examinations'!$A$1:$J$2336,8,FALSE)</f>
        <v>No</v>
      </c>
      <c r="J896" s="11" t="str">
        <f>VLOOKUP(A896,'Medical Examinations'!$A$1:$J$2336,9,FALSE)</f>
        <v>OVERWEIGHT</v>
      </c>
      <c r="K896" s="11" t="str">
        <f>VLOOKUP(A896,'Medical Examinations'!$A$1:$J$2336,10,FALSE)</f>
        <v>DIABETES</v>
      </c>
      <c r="L896" t="str">
        <f>VLOOKUP(A896,'Hospitalisation Details'!$A$2:$M$2344,4,FALSE)</f>
        <v>20-7-1963</v>
      </c>
      <c r="M896">
        <f>VLOOKUP(A896,'Hospitalisation Details'!$A$2:$M$2344,10,FALSE)</f>
        <v>12124.99</v>
      </c>
      <c r="N896" t="str">
        <f>VLOOKUP(A896,'Hospitalisation Details'!$A$2:$M$2344,11,FALSE)</f>
        <v>tier - 3</v>
      </c>
      <c r="O896" t="str">
        <f>VLOOKUP(A896,'Hospitalisation Details'!$A$2:$M$2344,12,FALSE)</f>
        <v>tier - 1</v>
      </c>
      <c r="P896" t="str">
        <f>VLOOKUP(A896,'Hospitalisation Details'!$A$2:$M$2344,13,FALSE)</f>
        <v>R1012</v>
      </c>
      <c r="Q896" s="11">
        <f>VLOOKUP(A896,'Hospitalisation Details'!$A$2:$M$2344,8,FALSE)</f>
        <v>59</v>
      </c>
    </row>
    <row r="897" spans="1:17" ht="15.75" x14ac:dyDescent="0.25">
      <c r="A897" s="1" t="s">
        <v>1474</v>
      </c>
      <c r="B897" t="str">
        <f>VLOOKUP(A897,'Customer Names'!$A$1:$B$2336,2,FALSE)</f>
        <v>Mudy-Mader</v>
      </c>
      <c r="C897" s="11">
        <f>VLOOKUP(A897,'Medical Examinations'!$A$1:$B$2336,2,FALSE)</f>
        <v>30.8</v>
      </c>
      <c r="D897" s="11">
        <f>VLOOKUP(A897,'Medical Examinations'!$A$1:$C$2336,3,FALSE)</f>
        <v>10.95</v>
      </c>
      <c r="E897" s="11" t="str">
        <f>VLOOKUP(A897,'Medical Examinations'!$A$1:$J$2336,4,FALSE)</f>
        <v>No</v>
      </c>
      <c r="F897" s="11" t="str">
        <f>VLOOKUP(A897,'Medical Examinations'!$A$1:$J$2336,5,FALSE)</f>
        <v>No</v>
      </c>
      <c r="G897" s="11" t="str">
        <f>VLOOKUP(A897,'Medical Examinations'!$A$1:$J$2336,6,FALSE)</f>
        <v>No</v>
      </c>
      <c r="H897" s="11">
        <f>VLOOKUP(A897,'Medical Examinations'!$A$1:$J$2336,7,FALSE)</f>
        <v>0</v>
      </c>
      <c r="I897" s="11" t="str">
        <f>VLOOKUP(A897,'Medical Examinations'!$A$1:$J$2336,8,FALSE)</f>
        <v>No</v>
      </c>
      <c r="J897" s="11" t="str">
        <f>VLOOKUP(A897,'Medical Examinations'!$A$1:$J$2336,9,FALSE)</f>
        <v>OBESITY</v>
      </c>
      <c r="K897" s="11" t="str">
        <f>VLOOKUP(A897,'Medical Examinations'!$A$1:$J$2336,10,FALSE)</f>
        <v>DIABETES</v>
      </c>
      <c r="L897" t="str">
        <f>VLOOKUP(A897,'Hospitalisation Details'!$A$2:$M$2344,4,FALSE)</f>
        <v>25-10-1968</v>
      </c>
      <c r="M897">
        <f>VLOOKUP(A897,'Hospitalisation Details'!$A$2:$M$2344,10,FALSE)</f>
        <v>12105.32</v>
      </c>
      <c r="N897" t="str">
        <f>VLOOKUP(A897,'Hospitalisation Details'!$A$2:$M$2344,11,FALSE)</f>
        <v>tier - 3</v>
      </c>
      <c r="O897" t="str">
        <f>VLOOKUP(A897,'Hospitalisation Details'!$A$2:$M$2344,12,FALSE)</f>
        <v>tier - 3</v>
      </c>
      <c r="P897" t="str">
        <f>VLOOKUP(A897,'Hospitalisation Details'!$A$2:$M$2344,13,FALSE)</f>
        <v>R1011</v>
      </c>
      <c r="Q897" s="11">
        <f>VLOOKUP(A897,'Hospitalisation Details'!$A$2:$M$2344,8,FALSE)</f>
        <v>54</v>
      </c>
    </row>
    <row r="898" spans="1:17" ht="15.75" x14ac:dyDescent="0.25">
      <c r="A898" s="1" t="s">
        <v>1473</v>
      </c>
      <c r="B898" t="str">
        <f>VLOOKUP(A898,'Customer Names'!$A$1:$B$2336,2,FALSE)</f>
        <v>Rogers</v>
      </c>
      <c r="C898" s="11">
        <f>VLOOKUP(A898,'Medical Examinations'!$A$1:$B$2336,2,FALSE)</f>
        <v>28.88</v>
      </c>
      <c r="D898" s="11">
        <f>VLOOKUP(A898,'Medical Examinations'!$A$1:$C$2336,3,FALSE)</f>
        <v>11.5</v>
      </c>
      <c r="E898" s="11" t="str">
        <f>VLOOKUP(A898,'Medical Examinations'!$A$1:$J$2336,4,FALSE)</f>
        <v>No</v>
      </c>
      <c r="F898" s="11" t="str">
        <f>VLOOKUP(A898,'Medical Examinations'!$A$1:$J$2336,5,FALSE)</f>
        <v>No</v>
      </c>
      <c r="G898" s="11" t="str">
        <f>VLOOKUP(A898,'Medical Examinations'!$A$1:$J$2336,6,FALSE)</f>
        <v>No</v>
      </c>
      <c r="H898" s="11">
        <f>VLOOKUP(A898,'Medical Examinations'!$A$1:$J$2336,7,FALSE)</f>
        <v>0</v>
      </c>
      <c r="I898" s="11" t="str">
        <f>VLOOKUP(A898,'Medical Examinations'!$A$1:$J$2336,8,FALSE)</f>
        <v>No</v>
      </c>
      <c r="J898" s="11" t="str">
        <f>VLOOKUP(A898,'Medical Examinations'!$A$1:$J$2336,9,FALSE)</f>
        <v>OVERWEIGHT</v>
      </c>
      <c r="K898" s="11" t="str">
        <f>VLOOKUP(A898,'Medical Examinations'!$A$1:$J$2336,10,FALSE)</f>
        <v>DIABETES</v>
      </c>
      <c r="L898" t="str">
        <f>VLOOKUP(A898,'Hospitalisation Details'!$A$2:$M$2344,4,FALSE)</f>
        <v>9-12-1968</v>
      </c>
      <c r="M898">
        <f>VLOOKUP(A898,'Hospitalisation Details'!$A$2:$M$2344,10,FALSE)</f>
        <v>12096.65</v>
      </c>
      <c r="N898" t="str">
        <f>VLOOKUP(A898,'Hospitalisation Details'!$A$2:$M$2344,11,FALSE)</f>
        <v>tier - 3</v>
      </c>
      <c r="O898" t="str">
        <f>VLOOKUP(A898,'Hospitalisation Details'!$A$2:$M$2344,12,FALSE)</f>
        <v>tier - 1</v>
      </c>
      <c r="P898" t="str">
        <f>VLOOKUP(A898,'Hospitalisation Details'!$A$2:$M$2344,13,FALSE)</f>
        <v>R1024</v>
      </c>
      <c r="Q898" s="11">
        <f>VLOOKUP(A898,'Hospitalisation Details'!$A$2:$M$2344,8,FALSE)</f>
        <v>54</v>
      </c>
    </row>
    <row r="899" spans="1:17" ht="15.75" x14ac:dyDescent="0.25">
      <c r="A899" s="1" t="s">
        <v>1472</v>
      </c>
      <c r="B899" t="str">
        <f>VLOOKUP(A899,'Customer Names'!$A$1:$B$2336,2,FALSE)</f>
        <v>Woo</v>
      </c>
      <c r="C899" s="11">
        <f>VLOOKUP(A899,'Medical Examinations'!$A$1:$B$2336,2,FALSE)</f>
        <v>23</v>
      </c>
      <c r="D899" s="11">
        <f>VLOOKUP(A899,'Medical Examinations'!$A$1:$C$2336,3,FALSE)</f>
        <v>9.8800000000000008</v>
      </c>
      <c r="E899" s="11" t="str">
        <f>VLOOKUP(A899,'Medical Examinations'!$A$1:$J$2336,4,FALSE)</f>
        <v>No</v>
      </c>
      <c r="F899" s="11" t="str">
        <f>VLOOKUP(A899,'Medical Examinations'!$A$1:$J$2336,5,FALSE)</f>
        <v>No</v>
      </c>
      <c r="G899" s="11" t="str">
        <f>VLOOKUP(A899,'Medical Examinations'!$A$1:$J$2336,6,FALSE)</f>
        <v>No</v>
      </c>
      <c r="H899" s="11">
        <f>VLOOKUP(A899,'Medical Examinations'!$A$1:$J$2336,7,FALSE)</f>
        <v>0</v>
      </c>
      <c r="I899" s="11" t="str">
        <f>VLOOKUP(A899,'Medical Examinations'!$A$1:$J$2336,8,FALSE)</f>
        <v>No</v>
      </c>
      <c r="J899" s="11" t="str">
        <f>VLOOKUP(A899,'Medical Examinations'!$A$1:$J$2336,9,FALSE)</f>
        <v>NORMALWEIGHT</v>
      </c>
      <c r="K899" s="11" t="str">
        <f>VLOOKUP(A899,'Medical Examinations'!$A$1:$J$2336,10,FALSE)</f>
        <v>DIABETES</v>
      </c>
      <c r="L899" t="str">
        <f>VLOOKUP(A899,'Hospitalisation Details'!$A$2:$M$2344,4,FALSE)</f>
        <v>21-6-1968</v>
      </c>
      <c r="M899">
        <f>VLOOKUP(A899,'Hospitalisation Details'!$A$2:$M$2344,10,FALSE)</f>
        <v>12094.48</v>
      </c>
      <c r="N899" t="str">
        <f>VLOOKUP(A899,'Hospitalisation Details'!$A$2:$M$2344,11,FALSE)</f>
        <v>tier - 3</v>
      </c>
      <c r="O899" t="str">
        <f>VLOOKUP(A899,'Hospitalisation Details'!$A$2:$M$2344,12,FALSE)</f>
        <v>tier - 3</v>
      </c>
      <c r="P899" t="str">
        <f>VLOOKUP(A899,'Hospitalisation Details'!$A$2:$M$2344,13,FALSE)</f>
        <v>R1011</v>
      </c>
      <c r="Q899" s="11">
        <f>VLOOKUP(A899,'Hospitalisation Details'!$A$2:$M$2344,8,FALSE)</f>
        <v>54</v>
      </c>
    </row>
    <row r="900" spans="1:17" ht="15.75" x14ac:dyDescent="0.25">
      <c r="A900" s="1" t="s">
        <v>1471</v>
      </c>
      <c r="B900" t="str">
        <f>VLOOKUP(A900,'Customer Names'!$A$1:$B$2336,2,FALSE)</f>
        <v>Walsh</v>
      </c>
      <c r="C900" s="11">
        <f>VLOOKUP(A900,'Medical Examinations'!$A$1:$B$2336,2,FALSE)</f>
        <v>38.25</v>
      </c>
      <c r="D900" s="11">
        <f>VLOOKUP(A900,'Medical Examinations'!$A$1:$C$2336,3,FALSE)</f>
        <v>6.2</v>
      </c>
      <c r="E900" s="11" t="str">
        <f>VLOOKUP(A900,'Medical Examinations'!$A$1:$J$2336,4,FALSE)</f>
        <v>No</v>
      </c>
      <c r="F900" s="11" t="str">
        <f>VLOOKUP(A900,'Medical Examinations'!$A$1:$J$2336,5,FALSE)</f>
        <v>No</v>
      </c>
      <c r="G900" s="11" t="str">
        <f>VLOOKUP(A900,'Medical Examinations'!$A$1:$J$2336,6,FALSE)</f>
        <v>No</v>
      </c>
      <c r="H900" s="11">
        <f>VLOOKUP(A900,'Medical Examinations'!$A$1:$J$2336,7,FALSE)</f>
        <v>1</v>
      </c>
      <c r="I900" s="11" t="str">
        <f>VLOOKUP(A900,'Medical Examinations'!$A$1:$J$2336,8,FALSE)</f>
        <v>No</v>
      </c>
      <c r="J900" s="11" t="str">
        <f>VLOOKUP(A900,'Medical Examinations'!$A$1:$J$2336,9,FALSE)</f>
        <v>OBESITY</v>
      </c>
      <c r="K900" s="11" t="str">
        <f>VLOOKUP(A900,'Medical Examinations'!$A$1:$J$2336,10,FALSE)</f>
        <v>PREDIABETES</v>
      </c>
      <c r="L900" t="str">
        <f>VLOOKUP(A900,'Hospitalisation Details'!$A$2:$M$2344,4,FALSE)</f>
        <v>2-9-1984</v>
      </c>
      <c r="M900">
        <f>VLOOKUP(A900,'Hospitalisation Details'!$A$2:$M$2344,10,FALSE)</f>
        <v>12091.34</v>
      </c>
      <c r="N900" t="str">
        <f>VLOOKUP(A900,'Hospitalisation Details'!$A$2:$M$2344,11,FALSE)</f>
        <v>tier - 3</v>
      </c>
      <c r="O900" t="str">
        <f>VLOOKUP(A900,'Hospitalisation Details'!$A$2:$M$2344,12,FALSE)</f>
        <v>tier - 2</v>
      </c>
      <c r="P900" t="str">
        <f>VLOOKUP(A900,'Hospitalisation Details'!$A$2:$M$2344,13,FALSE)</f>
        <v>R1022</v>
      </c>
      <c r="Q900" s="11">
        <f>VLOOKUP(A900,'Hospitalisation Details'!$A$2:$M$2344,8,FALSE)</f>
        <v>38</v>
      </c>
    </row>
    <row r="901" spans="1:17" ht="15.75" x14ac:dyDescent="0.25">
      <c r="A901" s="1" t="s">
        <v>1470</v>
      </c>
      <c r="B901" t="str">
        <f>VLOOKUP(A901,'Customer Names'!$A$1:$B$2336,2,FALSE)</f>
        <v>White</v>
      </c>
      <c r="C901" s="11">
        <f>VLOOKUP(A901,'Medical Examinations'!$A$1:$B$2336,2,FALSE)</f>
        <v>39.25</v>
      </c>
      <c r="D901" s="11">
        <f>VLOOKUP(A901,'Medical Examinations'!$A$1:$C$2336,3,FALSE)</f>
        <v>8.41</v>
      </c>
      <c r="E901" s="11" t="str">
        <f>VLOOKUP(A901,'Medical Examinations'!$A$1:$J$2336,4,FALSE)</f>
        <v>Yes</v>
      </c>
      <c r="F901" s="11" t="str">
        <f>VLOOKUP(A901,'Medical Examinations'!$A$1:$J$2336,5,FALSE)</f>
        <v>No</v>
      </c>
      <c r="G901" s="11" t="str">
        <f>VLOOKUP(A901,'Medical Examinations'!$A$1:$J$2336,6,FALSE)</f>
        <v>No</v>
      </c>
      <c r="H901" s="11">
        <f>VLOOKUP(A901,'Medical Examinations'!$A$1:$J$2336,7,FALSE)</f>
        <v>1</v>
      </c>
      <c r="I901" s="11" t="str">
        <f>VLOOKUP(A901,'Medical Examinations'!$A$1:$J$2336,8,FALSE)</f>
        <v>No</v>
      </c>
      <c r="J901" s="11" t="str">
        <f>VLOOKUP(A901,'Medical Examinations'!$A$1:$J$2336,9,FALSE)</f>
        <v>OBESITY</v>
      </c>
      <c r="K901" s="11" t="str">
        <f>VLOOKUP(A901,'Medical Examinations'!$A$1:$J$2336,10,FALSE)</f>
        <v>DIABETES</v>
      </c>
      <c r="L901" t="str">
        <f>VLOOKUP(A901,'Hospitalisation Details'!$A$2:$M$2344,4,FALSE)</f>
        <v>7-9-1986</v>
      </c>
      <c r="M901">
        <f>VLOOKUP(A901,'Hospitalisation Details'!$A$2:$M$2344,10,FALSE)</f>
        <v>12048.13</v>
      </c>
      <c r="N901" t="str">
        <f>VLOOKUP(A901,'Hospitalisation Details'!$A$2:$M$2344,11,FALSE)</f>
        <v>tier - 3</v>
      </c>
      <c r="O901" t="str">
        <f>VLOOKUP(A901,'Hospitalisation Details'!$A$2:$M$2344,12,FALSE)</f>
        <v>tier - 2</v>
      </c>
      <c r="P901" t="str">
        <f>VLOOKUP(A901,'Hospitalisation Details'!$A$2:$M$2344,13,FALSE)</f>
        <v>R1026</v>
      </c>
      <c r="Q901" s="11">
        <f>VLOOKUP(A901,'Hospitalisation Details'!$A$2:$M$2344,8,FALSE)</f>
        <v>36</v>
      </c>
    </row>
    <row r="902" spans="1:17" ht="15.75" x14ac:dyDescent="0.25">
      <c r="A902" s="1" t="s">
        <v>1469</v>
      </c>
      <c r="B902" t="str">
        <f>VLOOKUP(A902,'Customer Names'!$A$1:$B$2336,2,FALSE)</f>
        <v>Sheppard</v>
      </c>
      <c r="C902" s="11">
        <f>VLOOKUP(A902,'Medical Examinations'!$A$1:$B$2336,2,FALSE)</f>
        <v>26.6</v>
      </c>
      <c r="D902" s="11">
        <f>VLOOKUP(A902,'Medical Examinations'!$A$1:$C$2336,3,FALSE)</f>
        <v>5.07</v>
      </c>
      <c r="E902" s="11" t="str">
        <f>VLOOKUP(A902,'Medical Examinations'!$A$1:$J$2336,4,FALSE)</f>
        <v>Yes</v>
      </c>
      <c r="F902" s="11" t="str">
        <f>VLOOKUP(A902,'Medical Examinations'!$A$1:$J$2336,5,FALSE)</f>
        <v>No</v>
      </c>
      <c r="G902" s="11" t="str">
        <f>VLOOKUP(A902,'Medical Examinations'!$A$1:$J$2336,6,FALSE)</f>
        <v>No</v>
      </c>
      <c r="H902" s="11">
        <f>VLOOKUP(A902,'Medical Examinations'!$A$1:$J$2336,7,FALSE)</f>
        <v>2</v>
      </c>
      <c r="I902" s="11" t="str">
        <f>VLOOKUP(A902,'Medical Examinations'!$A$1:$J$2336,8,FALSE)</f>
        <v>No</v>
      </c>
      <c r="J902" s="11" t="str">
        <f>VLOOKUP(A902,'Medical Examinations'!$A$1:$J$2336,9,FALSE)</f>
        <v>OVERWEIGHT</v>
      </c>
      <c r="K902" s="11" t="str">
        <f>VLOOKUP(A902,'Medical Examinations'!$A$1:$J$2336,10,FALSE)</f>
        <v>NORMAL</v>
      </c>
      <c r="L902" t="str">
        <f>VLOOKUP(A902,'Hospitalisation Details'!$A$2:$M$2344,4,FALSE)</f>
        <v>24-11-1966</v>
      </c>
      <c r="M902">
        <f>VLOOKUP(A902,'Hospitalisation Details'!$A$2:$M$2344,10,FALSE)</f>
        <v>12044.34</v>
      </c>
      <c r="N902" t="str">
        <f>VLOOKUP(A902,'Hospitalisation Details'!$A$2:$M$2344,11,FALSE)</f>
        <v>tier - 3</v>
      </c>
      <c r="O902" t="str">
        <f>VLOOKUP(A902,'Hospitalisation Details'!$A$2:$M$2344,12,FALSE)</f>
        <v>tier - 1</v>
      </c>
      <c r="P902" t="str">
        <f>VLOOKUP(A902,'Hospitalisation Details'!$A$2:$M$2344,13,FALSE)</f>
        <v>R1012</v>
      </c>
      <c r="Q902" s="11">
        <f>VLOOKUP(A902,'Hospitalisation Details'!$A$2:$M$2344,8,FALSE)</f>
        <v>56</v>
      </c>
    </row>
    <row r="903" spans="1:17" ht="15.75" x14ac:dyDescent="0.25">
      <c r="A903" s="1" t="s">
        <v>1468</v>
      </c>
      <c r="B903" t="str">
        <f>VLOOKUP(A903,'Customer Names'!$A$1:$B$2336,2,FALSE)</f>
        <v>Doran</v>
      </c>
      <c r="C903" s="11">
        <f>VLOOKUP(A903,'Medical Examinations'!$A$1:$B$2336,2,FALSE)</f>
        <v>35.700000000000003</v>
      </c>
      <c r="D903" s="11">
        <f>VLOOKUP(A903,'Medical Examinations'!$A$1:$C$2336,3,FALSE)</f>
        <v>4.0599999999999996</v>
      </c>
      <c r="E903" s="11" t="str">
        <f>VLOOKUP(A903,'Medical Examinations'!$A$1:$J$2336,4,FALSE)</f>
        <v>No</v>
      </c>
      <c r="F903" s="11" t="str">
        <f>VLOOKUP(A903,'Medical Examinations'!$A$1:$J$2336,5,FALSE)</f>
        <v>No</v>
      </c>
      <c r="G903" s="11" t="str">
        <f>VLOOKUP(A903,'Medical Examinations'!$A$1:$J$2336,6,FALSE)</f>
        <v>Yes</v>
      </c>
      <c r="H903" s="11">
        <f>VLOOKUP(A903,'Medical Examinations'!$A$1:$J$2336,7,FALSE)</f>
        <v>1</v>
      </c>
      <c r="I903" s="11" t="str">
        <f>VLOOKUP(A903,'Medical Examinations'!$A$1:$J$2336,8,FALSE)</f>
        <v>No</v>
      </c>
      <c r="J903" s="11" t="str">
        <f>VLOOKUP(A903,'Medical Examinations'!$A$1:$J$2336,9,FALSE)</f>
        <v>OBESITY</v>
      </c>
      <c r="K903" s="11" t="str">
        <f>VLOOKUP(A903,'Medical Examinations'!$A$1:$J$2336,10,FALSE)</f>
        <v>NORMAL</v>
      </c>
      <c r="L903" t="str">
        <f>VLOOKUP(A903,'Hospitalisation Details'!$A$2:$M$2344,4,FALSE)</f>
        <v>16-10-1979</v>
      </c>
      <c r="M903">
        <f>VLOOKUP(A903,'Hospitalisation Details'!$A$2:$M$2344,10,FALSE)</f>
        <v>12035.18</v>
      </c>
      <c r="N903" t="str">
        <f>VLOOKUP(A903,'Hospitalisation Details'!$A$2:$M$2344,11,FALSE)</f>
        <v>tier - 3</v>
      </c>
      <c r="O903" t="str">
        <f>VLOOKUP(A903,'Hospitalisation Details'!$A$2:$M$2344,12,FALSE)</f>
        <v>tier - 3</v>
      </c>
      <c r="P903" t="str">
        <f>VLOOKUP(A903,'Hospitalisation Details'!$A$2:$M$2344,13,FALSE)</f>
        <v>R1021</v>
      </c>
      <c r="Q903" s="11">
        <f>VLOOKUP(A903,'Hospitalisation Details'!$A$2:$M$2344,8,FALSE)</f>
        <v>43</v>
      </c>
    </row>
    <row r="904" spans="1:17" ht="15.75" x14ac:dyDescent="0.25">
      <c r="A904" s="1" t="s">
        <v>1467</v>
      </c>
      <c r="B904" t="str">
        <f>VLOOKUP(A904,'Customer Names'!$A$1:$B$2336,2,FALSE)</f>
        <v>Labrosse</v>
      </c>
      <c r="C904" s="11">
        <f>VLOOKUP(A904,'Medical Examinations'!$A$1:$B$2336,2,FALSE)</f>
        <v>20.100000000000001</v>
      </c>
      <c r="D904" s="11">
        <f>VLOOKUP(A904,'Medical Examinations'!$A$1:$C$2336,3,FALSE)</f>
        <v>10.52</v>
      </c>
      <c r="E904" s="11" t="str">
        <f>VLOOKUP(A904,'Medical Examinations'!$A$1:$J$2336,4,FALSE)</f>
        <v>No</v>
      </c>
      <c r="F904" s="11" t="str">
        <f>VLOOKUP(A904,'Medical Examinations'!$A$1:$J$2336,5,FALSE)</f>
        <v>No</v>
      </c>
      <c r="G904" s="11" t="str">
        <f>VLOOKUP(A904,'Medical Examinations'!$A$1:$J$2336,6,FALSE)</f>
        <v>No</v>
      </c>
      <c r="H904" s="11">
        <f>VLOOKUP(A904,'Medical Examinations'!$A$1:$J$2336,7,FALSE)</f>
        <v>0</v>
      </c>
      <c r="I904" s="11" t="str">
        <f>VLOOKUP(A904,'Medical Examinations'!$A$1:$J$2336,8,FALSE)</f>
        <v>No</v>
      </c>
      <c r="J904" s="11" t="str">
        <f>VLOOKUP(A904,'Medical Examinations'!$A$1:$J$2336,9,FALSE)</f>
        <v>NORMALWEIGHT</v>
      </c>
      <c r="K904" s="11" t="str">
        <f>VLOOKUP(A904,'Medical Examinations'!$A$1:$J$2336,10,FALSE)</f>
        <v>DIABETES</v>
      </c>
      <c r="L904" t="str">
        <f>VLOOKUP(A904,'Hospitalisation Details'!$A$2:$M$2344,4,FALSE)</f>
        <v>29-10-1965</v>
      </c>
      <c r="M904">
        <f>VLOOKUP(A904,'Hospitalisation Details'!$A$2:$M$2344,10,FALSE)</f>
        <v>12032.33</v>
      </c>
      <c r="N904" t="str">
        <f>VLOOKUP(A904,'Hospitalisation Details'!$A$2:$M$2344,11,FALSE)</f>
        <v>tier - 3</v>
      </c>
      <c r="O904" t="str">
        <f>VLOOKUP(A904,'Hospitalisation Details'!$A$2:$M$2344,12,FALSE)</f>
        <v>tier - 1</v>
      </c>
      <c r="P904" t="str">
        <f>VLOOKUP(A904,'Hospitalisation Details'!$A$2:$M$2344,13,FALSE)</f>
        <v>R1011</v>
      </c>
      <c r="Q904" s="11">
        <f>VLOOKUP(A904,'Hospitalisation Details'!$A$2:$M$2344,8,FALSE)</f>
        <v>57</v>
      </c>
    </row>
    <row r="905" spans="1:17" ht="15.75" x14ac:dyDescent="0.25">
      <c r="A905" s="1" t="s">
        <v>1466</v>
      </c>
      <c r="B905" t="str">
        <f>VLOOKUP(A905,'Customer Names'!$A$1:$B$2336,2,FALSE)</f>
        <v>Thomas</v>
      </c>
      <c r="C905" s="11">
        <f>VLOOKUP(A905,'Medical Examinations'!$A$1:$B$2336,2,FALSE)</f>
        <v>22.23</v>
      </c>
      <c r="D905" s="11">
        <f>VLOOKUP(A905,'Medical Examinations'!$A$1:$C$2336,3,FALSE)</f>
        <v>9.65</v>
      </c>
      <c r="E905" s="11" t="str">
        <f>VLOOKUP(A905,'Medical Examinations'!$A$1:$J$2336,4,FALSE)</f>
        <v>No</v>
      </c>
      <c r="F905" s="11" t="str">
        <f>VLOOKUP(A905,'Medical Examinations'!$A$1:$J$2336,5,FALSE)</f>
        <v>No</v>
      </c>
      <c r="G905" s="11" t="str">
        <f>VLOOKUP(A905,'Medical Examinations'!$A$1:$J$2336,6,FALSE)</f>
        <v>No</v>
      </c>
      <c r="H905" s="11">
        <f>VLOOKUP(A905,'Medical Examinations'!$A$1:$J$2336,7,FALSE)</f>
        <v>0</v>
      </c>
      <c r="I905" s="11" t="str">
        <f>VLOOKUP(A905,'Medical Examinations'!$A$1:$J$2336,8,FALSE)</f>
        <v>No</v>
      </c>
      <c r="J905" s="11" t="str">
        <f>VLOOKUP(A905,'Medical Examinations'!$A$1:$J$2336,9,FALSE)</f>
        <v>NORMALWEIGHT</v>
      </c>
      <c r="K905" s="11" t="str">
        <f>VLOOKUP(A905,'Medical Examinations'!$A$1:$J$2336,10,FALSE)</f>
        <v>DIABETES</v>
      </c>
      <c r="L905" t="str">
        <f>VLOOKUP(A905,'Hospitalisation Details'!$A$2:$M$2344,4,FALSE)</f>
        <v>9-6-1965</v>
      </c>
      <c r="M905">
        <f>VLOOKUP(A905,'Hospitalisation Details'!$A$2:$M$2344,10,FALSE)</f>
        <v>12029.29</v>
      </c>
      <c r="N905" t="str">
        <f>VLOOKUP(A905,'Hospitalisation Details'!$A$2:$M$2344,11,FALSE)</f>
        <v>tier - 3</v>
      </c>
      <c r="O905" t="str">
        <f>VLOOKUP(A905,'Hospitalisation Details'!$A$2:$M$2344,12,FALSE)</f>
        <v>tier - 2</v>
      </c>
      <c r="P905" t="str">
        <f>VLOOKUP(A905,'Hospitalisation Details'!$A$2:$M$2344,13,FALSE)</f>
        <v>R1024</v>
      </c>
      <c r="Q905" s="11">
        <f>VLOOKUP(A905,'Hospitalisation Details'!$A$2:$M$2344,8,FALSE)</f>
        <v>57</v>
      </c>
    </row>
    <row r="906" spans="1:17" ht="15.75" x14ac:dyDescent="0.25">
      <c r="A906" s="1" t="s">
        <v>1465</v>
      </c>
      <c r="B906" t="str">
        <f>VLOOKUP(A906,'Customer Names'!$A$1:$B$2336,2,FALSE)</f>
        <v>Lesniak</v>
      </c>
      <c r="C906" s="11">
        <f>VLOOKUP(A906,'Medical Examinations'!$A$1:$B$2336,2,FALSE)</f>
        <v>36.47</v>
      </c>
      <c r="D906" s="11">
        <f>VLOOKUP(A906,'Medical Examinations'!$A$1:$C$2336,3,FALSE)</f>
        <v>6.21</v>
      </c>
      <c r="E906" s="11" t="str">
        <f>VLOOKUP(A906,'Medical Examinations'!$A$1:$J$2336,4,FALSE)</f>
        <v>No</v>
      </c>
      <c r="F906" s="11" t="str">
        <f>VLOOKUP(A906,'Medical Examinations'!$A$1:$J$2336,5,FALSE)</f>
        <v>No</v>
      </c>
      <c r="G906" s="11" t="str">
        <f>VLOOKUP(A906,'Medical Examinations'!$A$1:$J$2336,6,FALSE)</f>
        <v>No</v>
      </c>
      <c r="H906" s="11">
        <f>VLOOKUP(A906,'Medical Examinations'!$A$1:$J$2336,7,FALSE)</f>
        <v>0</v>
      </c>
      <c r="I906" s="11" t="str">
        <f>VLOOKUP(A906,'Medical Examinations'!$A$1:$J$2336,8,FALSE)</f>
        <v>No</v>
      </c>
      <c r="J906" s="11" t="str">
        <f>VLOOKUP(A906,'Medical Examinations'!$A$1:$J$2336,9,FALSE)</f>
        <v>OBESITY</v>
      </c>
      <c r="K906" s="11" t="str">
        <f>VLOOKUP(A906,'Medical Examinations'!$A$1:$J$2336,10,FALSE)</f>
        <v>PREDIABETES</v>
      </c>
      <c r="L906" t="str">
        <f>VLOOKUP(A906,'Hospitalisation Details'!$A$2:$M$2344,4,FALSE)</f>
        <v>17-10-1982</v>
      </c>
      <c r="M906">
        <f>VLOOKUP(A906,'Hospitalisation Details'!$A$2:$M$2344,10,FALSE)</f>
        <v>12001.29</v>
      </c>
      <c r="N906" t="str">
        <f>VLOOKUP(A906,'Hospitalisation Details'!$A$2:$M$2344,11,FALSE)</f>
        <v>tier - 3</v>
      </c>
      <c r="O906" t="str">
        <f>VLOOKUP(A906,'Hospitalisation Details'!$A$2:$M$2344,12,FALSE)</f>
        <v>tier - 3</v>
      </c>
      <c r="P906" t="str">
        <f>VLOOKUP(A906,'Hospitalisation Details'!$A$2:$M$2344,13,FALSE)</f>
        <v>R1021</v>
      </c>
      <c r="Q906" s="11">
        <f>VLOOKUP(A906,'Hospitalisation Details'!$A$2:$M$2344,8,FALSE)</f>
        <v>40</v>
      </c>
    </row>
    <row r="907" spans="1:17" ht="15.75" x14ac:dyDescent="0.25">
      <c r="A907" s="1" t="s">
        <v>1464</v>
      </c>
      <c r="B907" t="str">
        <f>VLOOKUP(A907,'Customer Names'!$A$1:$B$2336,2,FALSE)</f>
        <v>Prowse</v>
      </c>
      <c r="C907" s="11">
        <f>VLOOKUP(A907,'Medical Examinations'!$A$1:$B$2336,2,FALSE)</f>
        <v>49.64</v>
      </c>
      <c r="D907" s="11">
        <f>VLOOKUP(A907,'Medical Examinations'!$A$1:$C$2336,3,FALSE)</f>
        <v>4.76</v>
      </c>
      <c r="E907" s="11" t="str">
        <f>VLOOKUP(A907,'Medical Examinations'!$A$1:$J$2336,4,FALSE)</f>
        <v>No</v>
      </c>
      <c r="F907" s="11" t="str">
        <f>VLOOKUP(A907,'Medical Examinations'!$A$1:$J$2336,5,FALSE)</f>
        <v>No</v>
      </c>
      <c r="G907" s="11" t="str">
        <f>VLOOKUP(A907,'Medical Examinations'!$A$1:$J$2336,6,FALSE)</f>
        <v>Yes</v>
      </c>
      <c r="H907" s="11">
        <f>VLOOKUP(A907,'Medical Examinations'!$A$1:$J$2336,7,FALSE)</f>
        <v>1</v>
      </c>
      <c r="I907" s="11" t="str">
        <f>VLOOKUP(A907,'Medical Examinations'!$A$1:$J$2336,8,FALSE)</f>
        <v>No</v>
      </c>
      <c r="J907" s="11" t="str">
        <f>VLOOKUP(A907,'Medical Examinations'!$A$1:$J$2336,9,FALSE)</f>
        <v>OBESITY</v>
      </c>
      <c r="K907" s="11" t="str">
        <f>VLOOKUP(A907,'Medical Examinations'!$A$1:$J$2336,10,FALSE)</f>
        <v>NORMAL</v>
      </c>
      <c r="L907" t="str">
        <f>VLOOKUP(A907,'Hospitalisation Details'!$A$2:$M$2344,4,FALSE)</f>
        <v>12-12-1993</v>
      </c>
      <c r="M907">
        <f>VLOOKUP(A907,'Hospitalisation Details'!$A$2:$M$2344,10,FALSE)</f>
        <v>11994.89</v>
      </c>
      <c r="N907" t="str">
        <f>VLOOKUP(A907,'Hospitalisation Details'!$A$2:$M$2344,11,FALSE)</f>
        <v>tier - 3</v>
      </c>
      <c r="O907" t="str">
        <f>VLOOKUP(A907,'Hospitalisation Details'!$A$2:$M$2344,12,FALSE)</f>
        <v>tier - 2</v>
      </c>
      <c r="P907" t="str">
        <f>VLOOKUP(A907,'Hospitalisation Details'!$A$2:$M$2344,13,FALSE)</f>
        <v>R1012</v>
      </c>
      <c r="Q907" s="11">
        <f>VLOOKUP(A907,'Hospitalisation Details'!$A$2:$M$2344,8,FALSE)</f>
        <v>29</v>
      </c>
    </row>
    <row r="908" spans="1:17" ht="15.75" x14ac:dyDescent="0.25">
      <c r="A908" s="1" t="s">
        <v>1463</v>
      </c>
      <c r="B908" t="str">
        <f>VLOOKUP(A908,'Customer Names'!$A$1:$B$2336,2,FALSE)</f>
        <v>Seigel</v>
      </c>
      <c r="C908" s="11">
        <f>VLOOKUP(A908,'Medical Examinations'!$A$1:$B$2336,2,FALSE)</f>
        <v>36.799999999999997</v>
      </c>
      <c r="D908" s="11">
        <f>VLOOKUP(A908,'Medical Examinations'!$A$1:$C$2336,3,FALSE)</f>
        <v>5.73</v>
      </c>
      <c r="E908" s="11" t="str">
        <f>VLOOKUP(A908,'Medical Examinations'!$A$1:$J$2336,4,FALSE)</f>
        <v>Yes</v>
      </c>
      <c r="F908" s="11" t="str">
        <f>VLOOKUP(A908,'Medical Examinations'!$A$1:$J$2336,5,FALSE)</f>
        <v>No</v>
      </c>
      <c r="G908" s="11" t="str">
        <f>VLOOKUP(A908,'Medical Examinations'!$A$1:$J$2336,6,FALSE)</f>
        <v>Yes</v>
      </c>
      <c r="H908" s="11">
        <f>VLOOKUP(A908,'Medical Examinations'!$A$1:$J$2336,7,FALSE)</f>
        <v>1</v>
      </c>
      <c r="I908" s="11" t="str">
        <f>VLOOKUP(A908,'Medical Examinations'!$A$1:$J$2336,8,FALSE)</f>
        <v>No</v>
      </c>
      <c r="J908" s="11" t="str">
        <f>VLOOKUP(A908,'Medical Examinations'!$A$1:$J$2336,9,FALSE)</f>
        <v>OBESITY</v>
      </c>
      <c r="K908" s="11" t="str">
        <f>VLOOKUP(A908,'Medical Examinations'!$A$1:$J$2336,10,FALSE)</f>
        <v>PREDIABETES</v>
      </c>
      <c r="L908" t="str">
        <f>VLOOKUP(A908,'Hospitalisation Details'!$A$2:$M$2344,4,FALSE)</f>
        <v>4-7-1983</v>
      </c>
      <c r="M908">
        <f>VLOOKUP(A908,'Hospitalisation Details'!$A$2:$M$2344,10,FALSE)</f>
        <v>11987.68</v>
      </c>
      <c r="N908" t="str">
        <f>VLOOKUP(A908,'Hospitalisation Details'!$A$2:$M$2344,11,FALSE)</f>
        <v>tier - 3</v>
      </c>
      <c r="O908" t="str">
        <f>VLOOKUP(A908,'Hospitalisation Details'!$A$2:$M$2344,12,FALSE)</f>
        <v>tier - 2</v>
      </c>
      <c r="P908" t="str">
        <f>VLOOKUP(A908,'Hospitalisation Details'!$A$2:$M$2344,13,FALSE)</f>
        <v>R1026</v>
      </c>
      <c r="Q908" s="11">
        <f>VLOOKUP(A908,'Hospitalisation Details'!$A$2:$M$2344,8,FALSE)</f>
        <v>39</v>
      </c>
    </row>
    <row r="909" spans="1:17" ht="15.75" x14ac:dyDescent="0.25">
      <c r="A909" s="1" t="s">
        <v>1462</v>
      </c>
      <c r="B909" t="str">
        <f>VLOOKUP(A909,'Customer Names'!$A$1:$B$2336,2,FALSE)</f>
        <v>Blas</v>
      </c>
      <c r="C909" s="11">
        <f>VLOOKUP(A909,'Medical Examinations'!$A$1:$B$2336,2,FALSE)</f>
        <v>33.880000000000003</v>
      </c>
      <c r="D909" s="11">
        <f>VLOOKUP(A909,'Medical Examinations'!$A$1:$C$2336,3,FALSE)</f>
        <v>10.78</v>
      </c>
      <c r="E909" s="11" t="str">
        <f>VLOOKUP(A909,'Medical Examinations'!$A$1:$J$2336,4,FALSE)</f>
        <v>Yes</v>
      </c>
      <c r="F909" s="11" t="str">
        <f>VLOOKUP(A909,'Medical Examinations'!$A$1:$J$2336,5,FALSE)</f>
        <v>No</v>
      </c>
      <c r="G909" s="11" t="str">
        <f>VLOOKUP(A909,'Medical Examinations'!$A$1:$J$2336,6,FALSE)</f>
        <v>No</v>
      </c>
      <c r="H909" s="11">
        <f>VLOOKUP(A909,'Medical Examinations'!$A$1:$J$2336,7,FALSE)</f>
        <v>0</v>
      </c>
      <c r="I909" s="11" t="str">
        <f>VLOOKUP(A909,'Medical Examinations'!$A$1:$J$2336,8,FALSE)</f>
        <v>No</v>
      </c>
      <c r="J909" s="11" t="str">
        <f>VLOOKUP(A909,'Medical Examinations'!$A$1:$J$2336,9,FALSE)</f>
        <v>OBESITY</v>
      </c>
      <c r="K909" s="11" t="str">
        <f>VLOOKUP(A909,'Medical Examinations'!$A$1:$J$2336,10,FALSE)</f>
        <v>DIABETES</v>
      </c>
      <c r="L909" t="str">
        <f>VLOOKUP(A909,'Hospitalisation Details'!$A$2:$M$2344,4,FALSE)</f>
        <v>22-12-1967</v>
      </c>
      <c r="M909">
        <f>VLOOKUP(A909,'Hospitalisation Details'!$A$2:$M$2344,10,FALSE)</f>
        <v>11987.17</v>
      </c>
      <c r="N909" t="str">
        <f>VLOOKUP(A909,'Hospitalisation Details'!$A$2:$M$2344,11,FALSE)</f>
        <v>tier - 3</v>
      </c>
      <c r="O909" t="str">
        <f>VLOOKUP(A909,'Hospitalisation Details'!$A$2:$M$2344,12,FALSE)</f>
        <v>tier - 3</v>
      </c>
      <c r="P909" t="str">
        <f>VLOOKUP(A909,'Hospitalisation Details'!$A$2:$M$2344,13,FALSE)</f>
        <v>R1013</v>
      </c>
      <c r="Q909" s="11">
        <f>VLOOKUP(A909,'Hospitalisation Details'!$A$2:$M$2344,8,FALSE)</f>
        <v>55</v>
      </c>
    </row>
    <row r="910" spans="1:17" ht="15.75" x14ac:dyDescent="0.25">
      <c r="A910" s="1" t="s">
        <v>1461</v>
      </c>
      <c r="B910" t="str">
        <f>VLOOKUP(A910,'Customer Names'!$A$1:$B$2336,2,FALSE)</f>
        <v>Simpson</v>
      </c>
      <c r="C910" s="11">
        <f>VLOOKUP(A910,'Medical Examinations'!$A$1:$B$2336,2,FALSE)</f>
        <v>32.01</v>
      </c>
      <c r="D910" s="11">
        <f>VLOOKUP(A910,'Medical Examinations'!$A$1:$C$2336,3,FALSE)</f>
        <v>5.08</v>
      </c>
      <c r="E910" s="11" t="str">
        <f>VLOOKUP(A910,'Medical Examinations'!$A$1:$J$2336,4,FALSE)</f>
        <v>Yes</v>
      </c>
      <c r="F910" s="11" t="str">
        <f>VLOOKUP(A910,'Medical Examinations'!$A$1:$J$2336,5,FALSE)</f>
        <v>No</v>
      </c>
      <c r="G910" s="11" t="str">
        <f>VLOOKUP(A910,'Medical Examinations'!$A$1:$J$2336,6,FALSE)</f>
        <v>No</v>
      </c>
      <c r="H910" s="11">
        <f>VLOOKUP(A910,'Medical Examinations'!$A$1:$J$2336,7,FALSE)</f>
        <v>1</v>
      </c>
      <c r="I910" s="11" t="str">
        <f>VLOOKUP(A910,'Medical Examinations'!$A$1:$J$2336,8,FALSE)</f>
        <v>No</v>
      </c>
      <c r="J910" s="11" t="str">
        <f>VLOOKUP(A910,'Medical Examinations'!$A$1:$J$2336,9,FALSE)</f>
        <v>OBESITY</v>
      </c>
      <c r="K910" s="11" t="str">
        <f>VLOOKUP(A910,'Medical Examinations'!$A$1:$J$2336,10,FALSE)</f>
        <v>NORMAL</v>
      </c>
      <c r="L910" t="str">
        <f>VLOOKUP(A910,'Hospitalisation Details'!$A$2:$M$2344,4,FALSE)</f>
        <v>29-9-1964</v>
      </c>
      <c r="M910">
        <f>VLOOKUP(A910,'Hospitalisation Details'!$A$2:$M$2344,10,FALSE)</f>
        <v>11946.63</v>
      </c>
      <c r="N910" t="str">
        <f>VLOOKUP(A910,'Hospitalisation Details'!$A$2:$M$2344,11,FALSE)</f>
        <v>tier - 3</v>
      </c>
      <c r="O910" t="str">
        <f>VLOOKUP(A910,'Hospitalisation Details'!$A$2:$M$2344,12,FALSE)</f>
        <v>tier - 2</v>
      </c>
      <c r="P910" t="str">
        <f>VLOOKUP(A910,'Hospitalisation Details'!$A$2:$M$2344,13,FALSE)</f>
        <v>R1013</v>
      </c>
      <c r="Q910" s="11">
        <f>VLOOKUP(A910,'Hospitalisation Details'!$A$2:$M$2344,8,FALSE)</f>
        <v>58</v>
      </c>
    </row>
    <row r="911" spans="1:17" ht="15.75" x14ac:dyDescent="0.25">
      <c r="A911" s="1" t="s">
        <v>1460</v>
      </c>
      <c r="B911" t="str">
        <f>VLOOKUP(A911,'Customer Names'!$A$1:$B$2336,2,FALSE)</f>
        <v>Gierman</v>
      </c>
      <c r="C911" s="11">
        <f>VLOOKUP(A911,'Medical Examinations'!$A$1:$B$2336,2,FALSE)</f>
        <v>33.630000000000003</v>
      </c>
      <c r="D911" s="11">
        <f>VLOOKUP(A911,'Medical Examinations'!$A$1:$C$2336,3,FALSE)</f>
        <v>11.39</v>
      </c>
      <c r="E911" s="11" t="str">
        <f>VLOOKUP(A911,'Medical Examinations'!$A$1:$J$2336,4,FALSE)</f>
        <v>No</v>
      </c>
      <c r="F911" s="11" t="str">
        <f>VLOOKUP(A911,'Medical Examinations'!$A$1:$J$2336,5,FALSE)</f>
        <v>No</v>
      </c>
      <c r="G911" s="11" t="str">
        <f>VLOOKUP(A911,'Medical Examinations'!$A$1:$J$2336,6,FALSE)</f>
        <v>No</v>
      </c>
      <c r="H911" s="11">
        <f>VLOOKUP(A911,'Medical Examinations'!$A$1:$J$2336,7,FALSE)</f>
        <v>0</v>
      </c>
      <c r="I911" s="11" t="str">
        <f>VLOOKUP(A911,'Medical Examinations'!$A$1:$J$2336,8,FALSE)</f>
        <v>No</v>
      </c>
      <c r="J911" s="11" t="str">
        <f>VLOOKUP(A911,'Medical Examinations'!$A$1:$J$2336,9,FALSE)</f>
        <v>OBESITY</v>
      </c>
      <c r="K911" s="11" t="str">
        <f>VLOOKUP(A911,'Medical Examinations'!$A$1:$J$2336,10,FALSE)</f>
        <v>DIABETES</v>
      </c>
      <c r="L911" t="str">
        <f>VLOOKUP(A911,'Hospitalisation Details'!$A$2:$M$2344,4,FALSE)</f>
        <v>1-11-1965</v>
      </c>
      <c r="M911">
        <f>VLOOKUP(A911,'Hospitalisation Details'!$A$2:$M$2344,10,FALSE)</f>
        <v>11945.13</v>
      </c>
      <c r="N911" t="str">
        <f>VLOOKUP(A911,'Hospitalisation Details'!$A$2:$M$2344,11,FALSE)</f>
        <v>tier - 3</v>
      </c>
      <c r="O911" t="str">
        <f>VLOOKUP(A911,'Hospitalisation Details'!$A$2:$M$2344,12,FALSE)</f>
        <v>tier - 2</v>
      </c>
      <c r="P911" t="str">
        <f>VLOOKUP(A911,'Hospitalisation Details'!$A$2:$M$2344,13,FALSE)</f>
        <v>R1012</v>
      </c>
      <c r="Q911" s="11">
        <f>VLOOKUP(A911,'Hospitalisation Details'!$A$2:$M$2344,8,FALSE)</f>
        <v>57</v>
      </c>
    </row>
    <row r="912" spans="1:17" ht="15.75" x14ac:dyDescent="0.25">
      <c r="A912" s="1" t="s">
        <v>1459</v>
      </c>
      <c r="B912" t="str">
        <f>VLOOKUP(A912,'Customer Names'!$A$1:$B$2336,2,FALSE)</f>
        <v>Jeuland</v>
      </c>
      <c r="C912" s="11">
        <f>VLOOKUP(A912,'Medical Examinations'!$A$1:$B$2336,2,FALSE)</f>
        <v>34.865000000000002</v>
      </c>
      <c r="D912" s="11">
        <f>VLOOKUP(A912,'Medical Examinations'!$A$1:$C$2336,3,FALSE)</f>
        <v>5.35</v>
      </c>
      <c r="E912" s="11" t="str">
        <f>VLOOKUP(A912,'Medical Examinations'!$A$1:$J$2336,4,FALSE)</f>
        <v>Yes</v>
      </c>
      <c r="F912" s="11" t="str">
        <f>VLOOKUP(A912,'Medical Examinations'!$A$1:$J$2336,5,FALSE)</f>
        <v>No</v>
      </c>
      <c r="G912" s="11" t="str">
        <f>VLOOKUP(A912,'Medical Examinations'!$A$1:$J$2336,6,FALSE)</f>
        <v>No</v>
      </c>
      <c r="H912" s="11">
        <f>VLOOKUP(A912,'Medical Examinations'!$A$1:$J$2336,7,FALSE)</f>
        <v>1</v>
      </c>
      <c r="I912" s="11" t="str">
        <f>VLOOKUP(A912,'Medical Examinations'!$A$1:$J$2336,8,FALSE)</f>
        <v>No</v>
      </c>
      <c r="J912" s="11" t="str">
        <f>VLOOKUP(A912,'Medical Examinations'!$A$1:$J$2336,9,FALSE)</f>
        <v>OBESITY</v>
      </c>
      <c r="K912" s="11" t="str">
        <f>VLOOKUP(A912,'Medical Examinations'!$A$1:$J$2336,10,FALSE)</f>
        <v>NORMAL</v>
      </c>
      <c r="L912" t="str">
        <f>VLOOKUP(A912,'Hospitalisation Details'!$A$2:$M$2344,4,FALSE)</f>
        <v>25-12-1964</v>
      </c>
      <c r="M912">
        <f>VLOOKUP(A912,'Hospitalisation Details'!$A$2:$M$2344,10,FALSE)</f>
        <v>11944.59</v>
      </c>
      <c r="N912" t="str">
        <f>VLOOKUP(A912,'Hospitalisation Details'!$A$2:$M$2344,11,FALSE)</f>
        <v>tier - 3</v>
      </c>
      <c r="O912" t="str">
        <f>VLOOKUP(A912,'Hospitalisation Details'!$A$2:$M$2344,12,FALSE)</f>
        <v>tier - 2</v>
      </c>
      <c r="P912" t="str">
        <f>VLOOKUP(A912,'Hospitalisation Details'!$A$2:$M$2344,13,FALSE)</f>
        <v>R1016</v>
      </c>
      <c r="Q912" s="11">
        <f>VLOOKUP(A912,'Hospitalisation Details'!$A$2:$M$2344,8,FALSE)</f>
        <v>58</v>
      </c>
    </row>
    <row r="913" spans="1:17" ht="15.75" x14ac:dyDescent="0.25">
      <c r="A913" s="1" t="s">
        <v>1458</v>
      </c>
      <c r="B913" t="str">
        <f>VLOOKUP(A913,'Customer Names'!$A$1:$B$2336,2,FALSE)</f>
        <v>Chorney</v>
      </c>
      <c r="C913" s="11">
        <f>VLOOKUP(A913,'Medical Examinations'!$A$1:$B$2336,2,FALSE)</f>
        <v>43.11</v>
      </c>
      <c r="D913" s="11">
        <f>VLOOKUP(A913,'Medical Examinations'!$A$1:$C$2336,3,FALSE)</f>
        <v>5.6</v>
      </c>
      <c r="E913" s="11" t="str">
        <f>VLOOKUP(A913,'Medical Examinations'!$A$1:$J$2336,4,FALSE)</f>
        <v>No</v>
      </c>
      <c r="F913" s="11" t="str">
        <f>VLOOKUP(A913,'Medical Examinations'!$A$1:$J$2336,5,FALSE)</f>
        <v>No</v>
      </c>
      <c r="G913" s="11" t="str">
        <f>VLOOKUP(A913,'Medical Examinations'!$A$1:$J$2336,6,FALSE)</f>
        <v>No</v>
      </c>
      <c r="H913" s="11">
        <f>VLOOKUP(A913,'Medical Examinations'!$A$1:$J$2336,7,FALSE)</f>
        <v>0</v>
      </c>
      <c r="I913" s="11" t="str">
        <f>VLOOKUP(A913,'Medical Examinations'!$A$1:$J$2336,8,FALSE)</f>
        <v>No</v>
      </c>
      <c r="J913" s="11" t="str">
        <f>VLOOKUP(A913,'Medical Examinations'!$A$1:$J$2336,9,FALSE)</f>
        <v>OBESITY</v>
      </c>
      <c r="K913" s="11" t="str">
        <f>VLOOKUP(A913,'Medical Examinations'!$A$1:$J$2336,10,FALSE)</f>
        <v>NORMAL</v>
      </c>
      <c r="L913" t="str">
        <f>VLOOKUP(A913,'Hospitalisation Details'!$A$2:$M$2344,4,FALSE)</f>
        <v>19-10-1991</v>
      </c>
      <c r="M913">
        <f>VLOOKUP(A913,'Hospitalisation Details'!$A$2:$M$2344,10,FALSE)</f>
        <v>11941.83</v>
      </c>
      <c r="N913" t="str">
        <f>VLOOKUP(A913,'Hospitalisation Details'!$A$2:$M$2344,11,FALSE)</f>
        <v>tier - 3</v>
      </c>
      <c r="O913" t="str">
        <f>VLOOKUP(A913,'Hospitalisation Details'!$A$2:$M$2344,12,FALSE)</f>
        <v>tier - 1</v>
      </c>
      <c r="P913" t="str">
        <f>VLOOKUP(A913,'Hospitalisation Details'!$A$2:$M$2344,13,FALSE)</f>
        <v>R1023</v>
      </c>
      <c r="Q913" s="11">
        <f>VLOOKUP(A913,'Hospitalisation Details'!$A$2:$M$2344,8,FALSE)</f>
        <v>31</v>
      </c>
    </row>
    <row r="914" spans="1:17" ht="15.75" x14ac:dyDescent="0.25">
      <c r="A914" s="1" t="s">
        <v>1457</v>
      </c>
      <c r="B914" t="str">
        <f>VLOOKUP(A914,'Customer Names'!$A$1:$B$2336,2,FALSE)</f>
        <v>Rook</v>
      </c>
      <c r="C914" s="11">
        <f>VLOOKUP(A914,'Medical Examinations'!$A$1:$B$2336,2,FALSE)</f>
        <v>30.305</v>
      </c>
      <c r="D914" s="11">
        <f>VLOOKUP(A914,'Medical Examinations'!$A$1:$C$2336,3,FALSE)</f>
        <v>4.2699999999999996</v>
      </c>
      <c r="E914" s="11" t="str">
        <f>VLOOKUP(A914,'Medical Examinations'!$A$1:$J$2336,4,FALSE)</f>
        <v>Yes</v>
      </c>
      <c r="F914" s="11" t="str">
        <f>VLOOKUP(A914,'Medical Examinations'!$A$1:$J$2336,5,FALSE)</f>
        <v>No</v>
      </c>
      <c r="G914" s="11" t="str">
        <f>VLOOKUP(A914,'Medical Examinations'!$A$1:$J$2336,6,FALSE)</f>
        <v>No</v>
      </c>
      <c r="H914" s="11">
        <f>VLOOKUP(A914,'Medical Examinations'!$A$1:$J$2336,7,FALSE)</f>
        <v>1</v>
      </c>
      <c r="I914" s="11" t="str">
        <f>VLOOKUP(A914,'Medical Examinations'!$A$1:$J$2336,8,FALSE)</f>
        <v>No</v>
      </c>
      <c r="J914" s="11" t="str">
        <f>VLOOKUP(A914,'Medical Examinations'!$A$1:$J$2336,9,FALSE)</f>
        <v>OBESITY</v>
      </c>
      <c r="K914" s="11" t="str">
        <f>VLOOKUP(A914,'Medical Examinations'!$A$1:$J$2336,10,FALSE)</f>
        <v>NORMAL</v>
      </c>
      <c r="L914" t="str">
        <f>VLOOKUP(A914,'Hospitalisation Details'!$A$2:$M$2344,4,FALSE)</f>
        <v>2-8-1964</v>
      </c>
      <c r="M914">
        <f>VLOOKUP(A914,'Hospitalisation Details'!$A$2:$M$2344,10,FALSE)</f>
        <v>11938.26</v>
      </c>
      <c r="N914" t="str">
        <f>VLOOKUP(A914,'Hospitalisation Details'!$A$2:$M$2344,11,FALSE)</f>
        <v>tier - 3</v>
      </c>
      <c r="O914" t="str">
        <f>VLOOKUP(A914,'Hospitalisation Details'!$A$2:$M$2344,12,FALSE)</f>
        <v>tier - 3</v>
      </c>
      <c r="P914" t="str">
        <f>VLOOKUP(A914,'Hospitalisation Details'!$A$2:$M$2344,13,FALSE)</f>
        <v>R1019</v>
      </c>
      <c r="Q914" s="11">
        <f>VLOOKUP(A914,'Hospitalisation Details'!$A$2:$M$2344,8,FALSE)</f>
        <v>58</v>
      </c>
    </row>
    <row r="915" spans="1:17" ht="15.75" x14ac:dyDescent="0.25">
      <c r="A915" s="1" t="s">
        <v>1456</v>
      </c>
      <c r="B915" t="str">
        <f>VLOOKUP(A915,'Customer Names'!$A$1:$B$2336,2,FALSE)</f>
        <v>Wright</v>
      </c>
      <c r="C915" s="11">
        <f>VLOOKUP(A915,'Medical Examinations'!$A$1:$B$2336,2,FALSE)</f>
        <v>25.175000000000001</v>
      </c>
      <c r="D915" s="11">
        <f>VLOOKUP(A915,'Medical Examinations'!$A$1:$C$2336,3,FALSE)</f>
        <v>5.57</v>
      </c>
      <c r="E915" s="11" t="str">
        <f>VLOOKUP(A915,'Medical Examinations'!$A$1:$J$2336,4,FALSE)</f>
        <v>Yes</v>
      </c>
      <c r="F915" s="11" t="str">
        <f>VLOOKUP(A915,'Medical Examinations'!$A$1:$J$2336,5,FALSE)</f>
        <v>No</v>
      </c>
      <c r="G915" s="11" t="str">
        <f>VLOOKUP(A915,'Medical Examinations'!$A$1:$J$2336,6,FALSE)</f>
        <v>No</v>
      </c>
      <c r="H915" s="11">
        <f>VLOOKUP(A915,'Medical Examinations'!$A$1:$J$2336,7,FALSE)</f>
        <v>1</v>
      </c>
      <c r="I915" s="11" t="str">
        <f>VLOOKUP(A915,'Medical Examinations'!$A$1:$J$2336,8,FALSE)</f>
        <v>No</v>
      </c>
      <c r="J915" s="11" t="str">
        <f>VLOOKUP(A915,'Medical Examinations'!$A$1:$J$2336,9,FALSE)</f>
        <v>OVERWEIGHT</v>
      </c>
      <c r="K915" s="11" t="str">
        <f>VLOOKUP(A915,'Medical Examinations'!$A$1:$J$2336,10,FALSE)</f>
        <v>NORMAL</v>
      </c>
      <c r="L915" t="str">
        <f>VLOOKUP(A915,'Hospitalisation Details'!$A$2:$M$2344,4,FALSE)</f>
        <v>20-12-1964</v>
      </c>
      <c r="M915">
        <f>VLOOKUP(A915,'Hospitalisation Details'!$A$2:$M$2344,10,FALSE)</f>
        <v>11931.13</v>
      </c>
      <c r="N915" t="str">
        <f>VLOOKUP(A915,'Hospitalisation Details'!$A$2:$M$2344,11,FALSE)</f>
        <v>tier - 3</v>
      </c>
      <c r="O915" t="str">
        <f>VLOOKUP(A915,'Hospitalisation Details'!$A$2:$M$2344,12,FALSE)</f>
        <v>tier - 1</v>
      </c>
      <c r="P915" t="str">
        <f>VLOOKUP(A915,'Hospitalisation Details'!$A$2:$M$2344,13,FALSE)</f>
        <v>R1019</v>
      </c>
      <c r="Q915" s="11">
        <f>VLOOKUP(A915,'Hospitalisation Details'!$A$2:$M$2344,8,FALSE)</f>
        <v>58</v>
      </c>
    </row>
    <row r="916" spans="1:17" ht="15.75" x14ac:dyDescent="0.25">
      <c r="A916" s="1" t="s">
        <v>1455</v>
      </c>
      <c r="B916" t="str">
        <f>VLOOKUP(A916,'Customer Names'!$A$1:$B$2336,2,FALSE)</f>
        <v>Chin</v>
      </c>
      <c r="C916" s="11">
        <f>VLOOKUP(A916,'Medical Examinations'!$A$1:$B$2336,2,FALSE)</f>
        <v>26.8</v>
      </c>
      <c r="D916" s="11">
        <f>VLOOKUP(A916,'Medical Examinations'!$A$1:$C$2336,3,FALSE)</f>
        <v>5.68</v>
      </c>
      <c r="E916" s="11" t="str">
        <f>VLOOKUP(A916,'Medical Examinations'!$A$1:$J$2336,4,FALSE)</f>
        <v>Yes</v>
      </c>
      <c r="F916" s="11" t="str">
        <f>VLOOKUP(A916,'Medical Examinations'!$A$1:$J$2336,5,FALSE)</f>
        <v>No</v>
      </c>
      <c r="G916" s="11" t="str">
        <f>VLOOKUP(A916,'Medical Examinations'!$A$1:$J$2336,6,FALSE)</f>
        <v>No</v>
      </c>
      <c r="H916" s="11">
        <f>VLOOKUP(A916,'Medical Examinations'!$A$1:$J$2336,7,FALSE)</f>
        <v>1</v>
      </c>
      <c r="I916" s="11" t="str">
        <f>VLOOKUP(A916,'Medical Examinations'!$A$1:$J$2336,8,FALSE)</f>
        <v>No</v>
      </c>
      <c r="J916" s="11" t="str">
        <f>VLOOKUP(A916,'Medical Examinations'!$A$1:$J$2336,9,FALSE)</f>
        <v>OVERWEIGHT</v>
      </c>
      <c r="K916" s="11" t="str">
        <f>VLOOKUP(A916,'Medical Examinations'!$A$1:$J$2336,10,FALSE)</f>
        <v>NORMAL</v>
      </c>
      <c r="L916" t="str">
        <f>VLOOKUP(A916,'Hospitalisation Details'!$A$2:$M$2344,4,FALSE)</f>
        <v>19-11-1964</v>
      </c>
      <c r="M916">
        <f>VLOOKUP(A916,'Hospitalisation Details'!$A$2:$M$2344,10,FALSE)</f>
        <v>11918.2</v>
      </c>
      <c r="N916" t="str">
        <f>VLOOKUP(A916,'Hospitalisation Details'!$A$2:$M$2344,11,FALSE)</f>
        <v>tier - 3</v>
      </c>
      <c r="O916" t="str">
        <f>VLOOKUP(A916,'Hospitalisation Details'!$A$2:$M$2344,12,FALSE)</f>
        <v>tier - 1</v>
      </c>
      <c r="P916" t="str">
        <f>VLOOKUP(A916,'Hospitalisation Details'!$A$2:$M$2344,13,FALSE)</f>
        <v>R1021</v>
      </c>
      <c r="Q916" s="11">
        <f>VLOOKUP(A916,'Hospitalisation Details'!$A$2:$M$2344,8,FALSE)</f>
        <v>58</v>
      </c>
    </row>
    <row r="917" spans="1:17" ht="15.75" x14ac:dyDescent="0.25">
      <c r="A917" s="1" t="s">
        <v>1454</v>
      </c>
      <c r="B917" t="str">
        <f>VLOOKUP(A917,'Customer Names'!$A$1:$B$2336,2,FALSE)</f>
        <v>White</v>
      </c>
      <c r="C917" s="11">
        <f>VLOOKUP(A917,'Medical Examinations'!$A$1:$B$2336,2,FALSE)</f>
        <v>21.78</v>
      </c>
      <c r="D917" s="11">
        <f>VLOOKUP(A917,'Medical Examinations'!$A$1:$C$2336,3,FALSE)</f>
        <v>5.3</v>
      </c>
      <c r="E917" s="11" t="str">
        <f>VLOOKUP(A917,'Medical Examinations'!$A$1:$J$2336,4,FALSE)</f>
        <v>No</v>
      </c>
      <c r="F917" s="11" t="str">
        <f>VLOOKUP(A917,'Medical Examinations'!$A$1:$J$2336,5,FALSE)</f>
        <v>Yes</v>
      </c>
      <c r="G917" s="11" t="str">
        <f>VLOOKUP(A917,'Medical Examinations'!$A$1:$J$2336,6,FALSE)</f>
        <v>No</v>
      </c>
      <c r="H917" s="11">
        <f>VLOOKUP(A917,'Medical Examinations'!$A$1:$J$2336,7,FALSE)</f>
        <v>1</v>
      </c>
      <c r="I917" s="11" t="str">
        <f>VLOOKUP(A917,'Medical Examinations'!$A$1:$J$2336,8,FALSE)</f>
        <v>No</v>
      </c>
      <c r="J917" s="11" t="str">
        <f>VLOOKUP(A917,'Medical Examinations'!$A$1:$J$2336,9,FALSE)</f>
        <v>NORMALWEIGHT</v>
      </c>
      <c r="K917" s="11" t="str">
        <f>VLOOKUP(A917,'Medical Examinations'!$A$1:$J$2336,10,FALSE)</f>
        <v>NORMAL</v>
      </c>
      <c r="L917" t="str">
        <f>VLOOKUP(A917,'Hospitalisation Details'!$A$2:$M$2344,4,FALSE)</f>
        <v>2-6-2004</v>
      </c>
      <c r="M917">
        <f>VLOOKUP(A917,'Hospitalisation Details'!$A$2:$M$2344,10,FALSE)</f>
        <v>11884.05</v>
      </c>
      <c r="N917" t="str">
        <f>VLOOKUP(A917,'Hospitalisation Details'!$A$2:$M$2344,11,FALSE)</f>
        <v>tier - 3</v>
      </c>
      <c r="O917" t="str">
        <f>VLOOKUP(A917,'Hospitalisation Details'!$A$2:$M$2344,12,FALSE)</f>
        <v>tier - 3</v>
      </c>
      <c r="P917" t="str">
        <f>VLOOKUP(A917,'Hospitalisation Details'!$A$2:$M$2344,13,FALSE)</f>
        <v>R1013</v>
      </c>
      <c r="Q917" s="11">
        <f>VLOOKUP(A917,'Hospitalisation Details'!$A$2:$M$2344,8,FALSE)</f>
        <v>19</v>
      </c>
    </row>
    <row r="918" spans="1:17" ht="15.75" x14ac:dyDescent="0.25">
      <c r="A918" s="1" t="s">
        <v>1453</v>
      </c>
      <c r="B918" t="str">
        <f>VLOOKUP(A918,'Customer Names'!$A$1:$B$2336,2,FALSE)</f>
        <v>Savage</v>
      </c>
      <c r="C918" s="11">
        <f>VLOOKUP(A918,'Medical Examinations'!$A$1:$B$2336,2,FALSE)</f>
        <v>30.14</v>
      </c>
      <c r="D918" s="11">
        <f>VLOOKUP(A918,'Medical Examinations'!$A$1:$C$2336,3,FALSE)</f>
        <v>9.4499999999999993</v>
      </c>
      <c r="E918" s="11" t="str">
        <f>VLOOKUP(A918,'Medical Examinations'!$A$1:$J$2336,4,FALSE)</f>
        <v>Yes</v>
      </c>
      <c r="F918" s="11" t="str">
        <f>VLOOKUP(A918,'Medical Examinations'!$A$1:$J$2336,5,FALSE)</f>
        <v>No</v>
      </c>
      <c r="G918" s="11" t="str">
        <f>VLOOKUP(A918,'Medical Examinations'!$A$1:$J$2336,6,FALSE)</f>
        <v>No</v>
      </c>
      <c r="H918" s="11">
        <f>VLOOKUP(A918,'Medical Examinations'!$A$1:$J$2336,7,FALSE)</f>
        <v>0</v>
      </c>
      <c r="I918" s="11" t="str">
        <f>VLOOKUP(A918,'Medical Examinations'!$A$1:$J$2336,8,FALSE)</f>
        <v>No</v>
      </c>
      <c r="J918" s="11" t="str">
        <f>VLOOKUP(A918,'Medical Examinations'!$A$1:$J$2336,9,FALSE)</f>
        <v>OBESITY</v>
      </c>
      <c r="K918" s="11" t="str">
        <f>VLOOKUP(A918,'Medical Examinations'!$A$1:$J$2336,10,FALSE)</f>
        <v>DIABETES</v>
      </c>
      <c r="L918" t="str">
        <f>VLOOKUP(A918,'Hospitalisation Details'!$A$2:$M$2344,4,FALSE)</f>
        <v>29-10-1967</v>
      </c>
      <c r="M918">
        <f>VLOOKUP(A918,'Hospitalisation Details'!$A$2:$M$2344,10,FALSE)</f>
        <v>11881.97</v>
      </c>
      <c r="N918" t="str">
        <f>VLOOKUP(A918,'Hospitalisation Details'!$A$2:$M$2344,11,FALSE)</f>
        <v>tier - 3</v>
      </c>
      <c r="O918" t="str">
        <f>VLOOKUP(A918,'Hospitalisation Details'!$A$2:$M$2344,12,FALSE)</f>
        <v>tier - 1</v>
      </c>
      <c r="P918" t="str">
        <f>VLOOKUP(A918,'Hospitalisation Details'!$A$2:$M$2344,13,FALSE)</f>
        <v>R1013</v>
      </c>
      <c r="Q918" s="11">
        <f>VLOOKUP(A918,'Hospitalisation Details'!$A$2:$M$2344,8,FALSE)</f>
        <v>55</v>
      </c>
    </row>
    <row r="919" spans="1:17" ht="15.75" x14ac:dyDescent="0.25">
      <c r="A919" s="1" t="s">
        <v>1452</v>
      </c>
      <c r="B919" t="str">
        <f>VLOOKUP(A919,'Customer Names'!$A$1:$B$2336,2,FALSE)</f>
        <v>Hitchings</v>
      </c>
      <c r="C919" s="11">
        <f>VLOOKUP(A919,'Medical Examinations'!$A$1:$B$2336,2,FALSE)</f>
        <v>29.7</v>
      </c>
      <c r="D919" s="11">
        <f>VLOOKUP(A919,'Medical Examinations'!$A$1:$C$2336,3,FALSE)</f>
        <v>6.79</v>
      </c>
      <c r="E919" s="11" t="str">
        <f>VLOOKUP(A919,'Medical Examinations'!$A$1:$J$2336,4,FALSE)</f>
        <v>Yes</v>
      </c>
      <c r="F919" s="11" t="str">
        <f>VLOOKUP(A919,'Medical Examinations'!$A$1:$J$2336,5,FALSE)</f>
        <v>No</v>
      </c>
      <c r="G919" s="11" t="str">
        <f>VLOOKUP(A919,'Medical Examinations'!$A$1:$J$2336,6,FALSE)</f>
        <v>No</v>
      </c>
      <c r="H919" s="11">
        <f>VLOOKUP(A919,'Medical Examinations'!$A$1:$J$2336,7,FALSE)</f>
        <v>0</v>
      </c>
      <c r="I919" s="11" t="str">
        <f>VLOOKUP(A919,'Medical Examinations'!$A$1:$J$2336,8,FALSE)</f>
        <v>No</v>
      </c>
      <c r="J919" s="11" t="str">
        <f>VLOOKUP(A919,'Medical Examinations'!$A$1:$J$2336,9,FALSE)</f>
        <v>OVERWEIGHT</v>
      </c>
      <c r="K919" s="11" t="str">
        <f>VLOOKUP(A919,'Medical Examinations'!$A$1:$J$2336,10,FALSE)</f>
        <v>DIABETES</v>
      </c>
      <c r="L919" t="str">
        <f>VLOOKUP(A919,'Hospitalisation Details'!$A$2:$M$2344,4,FALSE)</f>
        <v>14-7-1967</v>
      </c>
      <c r="M919">
        <f>VLOOKUP(A919,'Hospitalisation Details'!$A$2:$M$2344,10,FALSE)</f>
        <v>11881.36</v>
      </c>
      <c r="N919" t="str">
        <f>VLOOKUP(A919,'Hospitalisation Details'!$A$2:$M$2344,11,FALSE)</f>
        <v>tier - 3</v>
      </c>
      <c r="O919" t="str">
        <f>VLOOKUP(A919,'Hospitalisation Details'!$A$2:$M$2344,12,FALSE)</f>
        <v>tier - 2</v>
      </c>
      <c r="P919" t="str">
        <f>VLOOKUP(A919,'Hospitalisation Details'!$A$2:$M$2344,13,FALSE)</f>
        <v>R1011</v>
      </c>
      <c r="Q919" s="11">
        <f>VLOOKUP(A919,'Hospitalisation Details'!$A$2:$M$2344,8,FALSE)</f>
        <v>55</v>
      </c>
    </row>
    <row r="920" spans="1:17" ht="15.75" x14ac:dyDescent="0.25">
      <c r="A920" s="1" t="s">
        <v>1451</v>
      </c>
      <c r="B920" t="str">
        <f>VLOOKUP(A920,'Customer Names'!$A$1:$B$2336,2,FALSE)</f>
        <v>Truitt</v>
      </c>
      <c r="C920" s="11">
        <f>VLOOKUP(A920,'Medical Examinations'!$A$1:$B$2336,2,FALSE)</f>
        <v>32.395000000000003</v>
      </c>
      <c r="D920" s="11">
        <f>VLOOKUP(A920,'Medical Examinations'!$A$1:$C$2336,3,FALSE)</f>
        <v>11.1</v>
      </c>
      <c r="E920" s="11" t="str">
        <f>VLOOKUP(A920,'Medical Examinations'!$A$1:$J$2336,4,FALSE)</f>
        <v>Yes</v>
      </c>
      <c r="F920" s="11" t="str">
        <f>VLOOKUP(A920,'Medical Examinations'!$A$1:$J$2336,5,FALSE)</f>
        <v>No</v>
      </c>
      <c r="G920" s="11" t="str">
        <f>VLOOKUP(A920,'Medical Examinations'!$A$1:$J$2336,6,FALSE)</f>
        <v>No</v>
      </c>
      <c r="H920" s="11">
        <f>VLOOKUP(A920,'Medical Examinations'!$A$1:$J$2336,7,FALSE)</f>
        <v>0</v>
      </c>
      <c r="I920" s="11" t="str">
        <f>VLOOKUP(A920,'Medical Examinations'!$A$1:$J$2336,8,FALSE)</f>
        <v>No</v>
      </c>
      <c r="J920" s="11" t="str">
        <f>VLOOKUP(A920,'Medical Examinations'!$A$1:$J$2336,9,FALSE)</f>
        <v>OBESITY</v>
      </c>
      <c r="K920" s="11" t="str">
        <f>VLOOKUP(A920,'Medical Examinations'!$A$1:$J$2336,10,FALSE)</f>
        <v>DIABETES</v>
      </c>
      <c r="L920" t="str">
        <f>VLOOKUP(A920,'Hospitalisation Details'!$A$2:$M$2344,4,FALSE)</f>
        <v>24-8-1967</v>
      </c>
      <c r="M920">
        <f>VLOOKUP(A920,'Hospitalisation Details'!$A$2:$M$2344,10,FALSE)</f>
        <v>11879.1</v>
      </c>
      <c r="N920" t="str">
        <f>VLOOKUP(A920,'Hospitalisation Details'!$A$2:$M$2344,11,FALSE)</f>
        <v>tier - 3</v>
      </c>
      <c r="O920" t="str">
        <f>VLOOKUP(A920,'Hospitalisation Details'!$A$2:$M$2344,12,FALSE)</f>
        <v>tier - 3</v>
      </c>
      <c r="P920" t="str">
        <f>VLOOKUP(A920,'Hospitalisation Details'!$A$2:$M$2344,13,FALSE)</f>
        <v>R1024</v>
      </c>
      <c r="Q920" s="11">
        <f>VLOOKUP(A920,'Hospitalisation Details'!$A$2:$M$2344,8,FALSE)</f>
        <v>55</v>
      </c>
    </row>
    <row r="921" spans="1:17" ht="15.75" x14ac:dyDescent="0.25">
      <c r="A921" s="1" t="s">
        <v>1450</v>
      </c>
      <c r="B921" t="str">
        <f>VLOOKUP(A921,'Customer Names'!$A$1:$B$2336,2,FALSE)</f>
        <v>Chang</v>
      </c>
      <c r="C921" s="11">
        <f>VLOOKUP(A921,'Medical Examinations'!$A$1:$B$2336,2,FALSE)</f>
        <v>36.64</v>
      </c>
      <c r="D921" s="11">
        <f>VLOOKUP(A921,'Medical Examinations'!$A$1:$C$2336,3,FALSE)</f>
        <v>7.26</v>
      </c>
      <c r="E921" s="11" t="str">
        <f>VLOOKUP(A921,'Medical Examinations'!$A$1:$J$2336,4,FALSE)</f>
        <v>No</v>
      </c>
      <c r="F921" s="11" t="str">
        <f>VLOOKUP(A921,'Medical Examinations'!$A$1:$J$2336,5,FALSE)</f>
        <v>No</v>
      </c>
      <c r="G921" s="11" t="str">
        <f>VLOOKUP(A921,'Medical Examinations'!$A$1:$J$2336,6,FALSE)</f>
        <v>No</v>
      </c>
      <c r="H921" s="11">
        <f>VLOOKUP(A921,'Medical Examinations'!$A$1:$J$2336,7,FALSE)</f>
        <v>0</v>
      </c>
      <c r="I921" s="11" t="str">
        <f>VLOOKUP(A921,'Medical Examinations'!$A$1:$J$2336,8,FALSE)</f>
        <v>No</v>
      </c>
      <c r="J921" s="11" t="str">
        <f>VLOOKUP(A921,'Medical Examinations'!$A$1:$J$2336,9,FALSE)</f>
        <v>OBESITY</v>
      </c>
      <c r="K921" s="11" t="str">
        <f>VLOOKUP(A921,'Medical Examinations'!$A$1:$J$2336,10,FALSE)</f>
        <v>DIABETES</v>
      </c>
      <c r="L921" t="str">
        <f>VLOOKUP(A921,'Hospitalisation Details'!$A$2:$M$2344,4,FALSE)</f>
        <v>7-7-1974</v>
      </c>
      <c r="M921">
        <f>VLOOKUP(A921,'Hospitalisation Details'!$A$2:$M$2344,10,FALSE)</f>
        <v>11858.56</v>
      </c>
      <c r="N921" t="str">
        <f>VLOOKUP(A921,'Hospitalisation Details'!$A$2:$M$2344,11,FALSE)</f>
        <v>tier - 3</v>
      </c>
      <c r="O921" t="str">
        <f>VLOOKUP(A921,'Hospitalisation Details'!$A$2:$M$2344,12,FALSE)</f>
        <v>tier - 3</v>
      </c>
      <c r="P921" t="str">
        <f>VLOOKUP(A921,'Hospitalisation Details'!$A$2:$M$2344,13,FALSE)</f>
        <v>R1011</v>
      </c>
      <c r="Q921" s="11">
        <f>VLOOKUP(A921,'Hospitalisation Details'!$A$2:$M$2344,8,FALSE)</f>
        <v>48</v>
      </c>
    </row>
    <row r="922" spans="1:17" ht="15.75" x14ac:dyDescent="0.25">
      <c r="A922" s="1" t="s">
        <v>1449</v>
      </c>
      <c r="B922" t="str">
        <f>VLOOKUP(A922,'Customer Names'!$A$1:$B$2336,2,FALSE)</f>
        <v>Frey</v>
      </c>
      <c r="C922" s="11">
        <f>VLOOKUP(A922,'Medical Examinations'!$A$1:$B$2336,2,FALSE)</f>
        <v>39.049999999999997</v>
      </c>
      <c r="D922" s="11">
        <f>VLOOKUP(A922,'Medical Examinations'!$A$1:$C$2336,3,FALSE)</f>
        <v>5.27</v>
      </c>
      <c r="E922" s="11" t="str">
        <f>VLOOKUP(A922,'Medical Examinations'!$A$1:$J$2336,4,FALSE)</f>
        <v>Yes</v>
      </c>
      <c r="F922" s="11" t="str">
        <f>VLOOKUP(A922,'Medical Examinations'!$A$1:$J$2336,5,FALSE)</f>
        <v>No</v>
      </c>
      <c r="G922" s="11" t="str">
        <f>VLOOKUP(A922,'Medical Examinations'!$A$1:$J$2336,6,FALSE)</f>
        <v>No</v>
      </c>
      <c r="H922" s="11">
        <f>VLOOKUP(A922,'Medical Examinations'!$A$1:$J$2336,7,FALSE)</f>
        <v>1</v>
      </c>
      <c r="I922" s="11" t="str">
        <f>VLOOKUP(A922,'Medical Examinations'!$A$1:$J$2336,8,FALSE)</f>
        <v>No</v>
      </c>
      <c r="J922" s="11" t="str">
        <f>VLOOKUP(A922,'Medical Examinations'!$A$1:$J$2336,9,FALSE)</f>
        <v>OBESITY</v>
      </c>
      <c r="K922" s="11" t="str">
        <f>VLOOKUP(A922,'Medical Examinations'!$A$1:$J$2336,10,FALSE)</f>
        <v>NORMAL</v>
      </c>
      <c r="L922" t="str">
        <f>VLOOKUP(A922,'Hospitalisation Details'!$A$2:$M$2344,4,FALSE)</f>
        <v>29-9-1964</v>
      </c>
      <c r="M922">
        <f>VLOOKUP(A922,'Hospitalisation Details'!$A$2:$M$2344,10,FALSE)</f>
        <v>11856.41</v>
      </c>
      <c r="N922" t="str">
        <f>VLOOKUP(A922,'Hospitalisation Details'!$A$2:$M$2344,11,FALSE)</f>
        <v>tier - 3</v>
      </c>
      <c r="O922" t="str">
        <f>VLOOKUP(A922,'Hospitalisation Details'!$A$2:$M$2344,12,FALSE)</f>
        <v>tier - 2</v>
      </c>
      <c r="P922" t="str">
        <f>VLOOKUP(A922,'Hospitalisation Details'!$A$2:$M$2344,13,FALSE)</f>
        <v>R1013</v>
      </c>
      <c r="Q922" s="11">
        <f>VLOOKUP(A922,'Hospitalisation Details'!$A$2:$M$2344,8,FALSE)</f>
        <v>58</v>
      </c>
    </row>
    <row r="923" spans="1:17" ht="15.75" x14ac:dyDescent="0.25">
      <c r="A923" s="1" t="s">
        <v>1448</v>
      </c>
      <c r="B923" t="str">
        <f>VLOOKUP(A923,'Customer Names'!$A$1:$B$2336,2,FALSE)</f>
        <v>Krishna</v>
      </c>
      <c r="C923" s="11">
        <f>VLOOKUP(A923,'Medical Examinations'!$A$1:$B$2336,2,FALSE)</f>
        <v>33.1</v>
      </c>
      <c r="D923" s="11">
        <f>VLOOKUP(A923,'Medical Examinations'!$A$1:$C$2336,3,FALSE)</f>
        <v>5.46</v>
      </c>
      <c r="E923" s="11" t="str">
        <f>VLOOKUP(A923,'Medical Examinations'!$A$1:$J$2336,4,FALSE)</f>
        <v>Yes</v>
      </c>
      <c r="F923" s="11" t="str">
        <f>VLOOKUP(A923,'Medical Examinations'!$A$1:$J$2336,5,FALSE)</f>
        <v>No</v>
      </c>
      <c r="G923" s="11" t="str">
        <f>VLOOKUP(A923,'Medical Examinations'!$A$1:$J$2336,6,FALSE)</f>
        <v>No</v>
      </c>
      <c r="H923" s="11">
        <f>VLOOKUP(A923,'Medical Examinations'!$A$1:$J$2336,7,FALSE)</f>
        <v>1</v>
      </c>
      <c r="I923" s="11" t="str">
        <f>VLOOKUP(A923,'Medical Examinations'!$A$1:$J$2336,8,FALSE)</f>
        <v>No</v>
      </c>
      <c r="J923" s="11" t="str">
        <f>VLOOKUP(A923,'Medical Examinations'!$A$1:$J$2336,9,FALSE)</f>
        <v>OBESITY</v>
      </c>
      <c r="K923" s="11" t="str">
        <f>VLOOKUP(A923,'Medical Examinations'!$A$1:$J$2336,10,FALSE)</f>
        <v>NORMAL</v>
      </c>
      <c r="L923" t="str">
        <f>VLOOKUP(A923,'Hospitalisation Details'!$A$2:$M$2344,4,FALSE)</f>
        <v>27-6-1964</v>
      </c>
      <c r="M923">
        <f>VLOOKUP(A923,'Hospitalisation Details'!$A$2:$M$2344,10,FALSE)</f>
        <v>11848.14</v>
      </c>
      <c r="N923" t="str">
        <f>VLOOKUP(A923,'Hospitalisation Details'!$A$2:$M$2344,11,FALSE)</f>
        <v>tier - 3</v>
      </c>
      <c r="O923" t="str">
        <f>VLOOKUP(A923,'Hospitalisation Details'!$A$2:$M$2344,12,FALSE)</f>
        <v>tier - 2</v>
      </c>
      <c r="P923" t="str">
        <f>VLOOKUP(A923,'Hospitalisation Details'!$A$2:$M$2344,13,FALSE)</f>
        <v>R1011</v>
      </c>
      <c r="Q923" s="11">
        <f>VLOOKUP(A923,'Hospitalisation Details'!$A$2:$M$2344,8,FALSE)</f>
        <v>58</v>
      </c>
    </row>
    <row r="924" spans="1:17" ht="15.75" x14ac:dyDescent="0.25">
      <c r="A924" s="1" t="s">
        <v>1447</v>
      </c>
      <c r="B924" t="str">
        <f>VLOOKUP(A924,'Customer Names'!$A$1:$B$2336,2,FALSE)</f>
        <v>Maher</v>
      </c>
      <c r="C924" s="11">
        <f>VLOOKUP(A924,'Medical Examinations'!$A$1:$B$2336,2,FALSE)</f>
        <v>31.824999999999999</v>
      </c>
      <c r="D924" s="11">
        <f>VLOOKUP(A924,'Medical Examinations'!$A$1:$C$2336,3,FALSE)</f>
        <v>8.1300000000000008</v>
      </c>
      <c r="E924" s="11" t="str">
        <f>VLOOKUP(A924,'Medical Examinations'!$A$1:$J$2336,4,FALSE)</f>
        <v>No</v>
      </c>
      <c r="F924" s="11" t="str">
        <f>VLOOKUP(A924,'Medical Examinations'!$A$1:$J$2336,5,FALSE)</f>
        <v>No</v>
      </c>
      <c r="G924" s="11" t="str">
        <f>VLOOKUP(A924,'Medical Examinations'!$A$1:$J$2336,6,FALSE)</f>
        <v>No</v>
      </c>
      <c r="H924" s="11">
        <f>VLOOKUP(A924,'Medical Examinations'!$A$1:$J$2336,7,FALSE)</f>
        <v>0</v>
      </c>
      <c r="I924" s="11" t="str">
        <f>VLOOKUP(A924,'Medical Examinations'!$A$1:$J$2336,8,FALSE)</f>
        <v>No</v>
      </c>
      <c r="J924" s="11" t="str">
        <f>VLOOKUP(A924,'Medical Examinations'!$A$1:$J$2336,9,FALSE)</f>
        <v>OBESITY</v>
      </c>
      <c r="K924" s="11" t="str">
        <f>VLOOKUP(A924,'Medical Examinations'!$A$1:$J$2336,10,FALSE)</f>
        <v>DIABETES</v>
      </c>
      <c r="L924" t="str">
        <f>VLOOKUP(A924,'Hospitalisation Details'!$A$2:$M$2344,4,FALSE)</f>
        <v>10-11-1965</v>
      </c>
      <c r="M924">
        <f>VLOOKUP(A924,'Hospitalisation Details'!$A$2:$M$2344,10,FALSE)</f>
        <v>11842.62</v>
      </c>
      <c r="N924" t="str">
        <f>VLOOKUP(A924,'Hospitalisation Details'!$A$2:$M$2344,11,FALSE)</f>
        <v>tier - 3</v>
      </c>
      <c r="O924" t="str">
        <f>VLOOKUP(A924,'Hospitalisation Details'!$A$2:$M$2344,12,FALSE)</f>
        <v>tier - 3</v>
      </c>
      <c r="P924" t="str">
        <f>VLOOKUP(A924,'Hospitalisation Details'!$A$2:$M$2344,13,FALSE)</f>
        <v>R1012</v>
      </c>
      <c r="Q924" s="11">
        <f>VLOOKUP(A924,'Hospitalisation Details'!$A$2:$M$2344,8,FALSE)</f>
        <v>57</v>
      </c>
    </row>
    <row r="925" spans="1:17" ht="15.75" x14ac:dyDescent="0.25">
      <c r="A925" s="1" t="s">
        <v>1446</v>
      </c>
      <c r="B925" t="str">
        <f>VLOOKUP(A925,'Customer Names'!$A$1:$B$2336,2,FALSE)</f>
        <v>Boivin</v>
      </c>
      <c r="C925" s="11">
        <f>VLOOKUP(A925,'Medical Examinations'!$A$1:$B$2336,2,FALSE)</f>
        <v>29</v>
      </c>
      <c r="D925" s="11">
        <f>VLOOKUP(A925,'Medical Examinations'!$A$1:$C$2336,3,FALSE)</f>
        <v>4.25</v>
      </c>
      <c r="E925" s="11" t="str">
        <f>VLOOKUP(A925,'Medical Examinations'!$A$1:$J$2336,4,FALSE)</f>
        <v>Yes</v>
      </c>
      <c r="F925" s="11" t="str">
        <f>VLOOKUP(A925,'Medical Examinations'!$A$1:$J$2336,5,FALSE)</f>
        <v>No</v>
      </c>
      <c r="G925" s="11" t="str">
        <f>VLOOKUP(A925,'Medical Examinations'!$A$1:$J$2336,6,FALSE)</f>
        <v>No</v>
      </c>
      <c r="H925" s="11">
        <f>VLOOKUP(A925,'Medical Examinations'!$A$1:$J$2336,7,FALSE)</f>
        <v>1</v>
      </c>
      <c r="I925" s="11" t="str">
        <f>VLOOKUP(A925,'Medical Examinations'!$A$1:$J$2336,8,FALSE)</f>
        <v>No</v>
      </c>
      <c r="J925" s="11" t="str">
        <f>VLOOKUP(A925,'Medical Examinations'!$A$1:$J$2336,9,FALSE)</f>
        <v>OVERWEIGHT</v>
      </c>
      <c r="K925" s="11" t="str">
        <f>VLOOKUP(A925,'Medical Examinations'!$A$1:$J$2336,10,FALSE)</f>
        <v>NORMAL</v>
      </c>
      <c r="L925" t="str">
        <f>VLOOKUP(A925,'Hospitalisation Details'!$A$2:$M$2344,4,FALSE)</f>
        <v>11-7-1964</v>
      </c>
      <c r="M925">
        <f>VLOOKUP(A925,'Hospitalisation Details'!$A$2:$M$2344,10,FALSE)</f>
        <v>11842.44</v>
      </c>
      <c r="N925" t="str">
        <f>VLOOKUP(A925,'Hospitalisation Details'!$A$2:$M$2344,11,FALSE)</f>
        <v>tier - 3</v>
      </c>
      <c r="O925" t="str">
        <f>VLOOKUP(A925,'Hospitalisation Details'!$A$2:$M$2344,12,FALSE)</f>
        <v>tier - 2</v>
      </c>
      <c r="P925" t="str">
        <f>VLOOKUP(A925,'Hospitalisation Details'!$A$2:$M$2344,13,FALSE)</f>
        <v>R1011</v>
      </c>
      <c r="Q925" s="11">
        <f>VLOOKUP(A925,'Hospitalisation Details'!$A$2:$M$2344,8,FALSE)</f>
        <v>58</v>
      </c>
    </row>
    <row r="926" spans="1:17" ht="15.75" x14ac:dyDescent="0.25">
      <c r="A926" s="1" t="s">
        <v>1445</v>
      </c>
      <c r="B926" t="str">
        <f>VLOOKUP(A926,'Customer Names'!$A$1:$B$2336,2,FALSE)</f>
        <v>McAlister</v>
      </c>
      <c r="C926" s="11">
        <f>VLOOKUP(A926,'Medical Examinations'!$A$1:$B$2336,2,FALSE)</f>
        <v>30.495000000000001</v>
      </c>
      <c r="D926" s="11">
        <f>VLOOKUP(A926,'Medical Examinations'!$A$1:$C$2336,3,FALSE)</f>
        <v>8.68</v>
      </c>
      <c r="E926" s="11" t="str">
        <f>VLOOKUP(A926,'Medical Examinations'!$A$1:$J$2336,4,FALSE)</f>
        <v>No</v>
      </c>
      <c r="F926" s="11" t="str">
        <f>VLOOKUP(A926,'Medical Examinations'!$A$1:$J$2336,5,FALSE)</f>
        <v>No</v>
      </c>
      <c r="G926" s="11" t="str">
        <f>VLOOKUP(A926,'Medical Examinations'!$A$1:$J$2336,6,FALSE)</f>
        <v>No</v>
      </c>
      <c r="H926" s="11">
        <f>VLOOKUP(A926,'Medical Examinations'!$A$1:$J$2336,7,FALSE)</f>
        <v>0</v>
      </c>
      <c r="I926" s="11" t="str">
        <f>VLOOKUP(A926,'Medical Examinations'!$A$1:$J$2336,8,FALSE)</f>
        <v>No</v>
      </c>
      <c r="J926" s="11" t="str">
        <f>VLOOKUP(A926,'Medical Examinations'!$A$1:$J$2336,9,FALSE)</f>
        <v>OBESITY</v>
      </c>
      <c r="K926" s="11" t="str">
        <f>VLOOKUP(A926,'Medical Examinations'!$A$1:$J$2336,10,FALSE)</f>
        <v>DIABETES</v>
      </c>
      <c r="L926" t="str">
        <f>VLOOKUP(A926,'Hospitalisation Details'!$A$2:$M$2344,4,FALSE)</f>
        <v>25-9-1965</v>
      </c>
      <c r="M926">
        <f>VLOOKUP(A926,'Hospitalisation Details'!$A$2:$M$2344,10,FALSE)</f>
        <v>11840.78</v>
      </c>
      <c r="N926" t="str">
        <f>VLOOKUP(A926,'Hospitalisation Details'!$A$2:$M$2344,11,FALSE)</f>
        <v>tier - 3</v>
      </c>
      <c r="O926" t="str">
        <f>VLOOKUP(A926,'Hospitalisation Details'!$A$2:$M$2344,12,FALSE)</f>
        <v>tier - 2</v>
      </c>
      <c r="P926" t="str">
        <f>VLOOKUP(A926,'Hospitalisation Details'!$A$2:$M$2344,13,FALSE)</f>
        <v>R1012</v>
      </c>
      <c r="Q926" s="11">
        <f>VLOOKUP(A926,'Hospitalisation Details'!$A$2:$M$2344,8,FALSE)</f>
        <v>57</v>
      </c>
    </row>
    <row r="927" spans="1:17" ht="15.75" x14ac:dyDescent="0.25">
      <c r="A927" s="1" t="s">
        <v>1444</v>
      </c>
      <c r="B927" t="str">
        <f>VLOOKUP(A927,'Customer Names'!$A$1:$B$2336,2,FALSE)</f>
        <v>Akhmedova</v>
      </c>
      <c r="C927" s="11">
        <f>VLOOKUP(A927,'Medical Examinations'!$A$1:$B$2336,2,FALSE)</f>
        <v>25.2</v>
      </c>
      <c r="D927" s="11">
        <f>VLOOKUP(A927,'Medical Examinations'!$A$1:$C$2336,3,FALSE)</f>
        <v>6.25</v>
      </c>
      <c r="E927" s="11" t="str">
        <f>VLOOKUP(A927,'Medical Examinations'!$A$1:$J$2336,4,FALSE)</f>
        <v>Yes</v>
      </c>
      <c r="F927" s="11" t="str">
        <f>VLOOKUP(A927,'Medical Examinations'!$A$1:$J$2336,5,FALSE)</f>
        <v>No</v>
      </c>
      <c r="G927" s="11" t="str">
        <f>VLOOKUP(A927,'Medical Examinations'!$A$1:$J$2336,6,FALSE)</f>
        <v>No</v>
      </c>
      <c r="H927" s="11">
        <f>VLOOKUP(A927,'Medical Examinations'!$A$1:$J$2336,7,FALSE)</f>
        <v>1</v>
      </c>
      <c r="I927" s="11" t="str">
        <f>VLOOKUP(A927,'Medical Examinations'!$A$1:$J$2336,8,FALSE)</f>
        <v>No</v>
      </c>
      <c r="J927" s="11" t="str">
        <f>VLOOKUP(A927,'Medical Examinations'!$A$1:$J$2336,9,FALSE)</f>
        <v>OVERWEIGHT</v>
      </c>
      <c r="K927" s="11" t="str">
        <f>VLOOKUP(A927,'Medical Examinations'!$A$1:$J$2336,10,FALSE)</f>
        <v>PREDIABETES</v>
      </c>
      <c r="L927" t="str">
        <f>VLOOKUP(A927,'Hospitalisation Details'!$A$2:$M$2344,4,FALSE)</f>
        <v>11-9-1964</v>
      </c>
      <c r="M927">
        <f>VLOOKUP(A927,'Hospitalisation Details'!$A$2:$M$2344,10,FALSE)</f>
        <v>11837.16</v>
      </c>
      <c r="N927" t="str">
        <f>VLOOKUP(A927,'Hospitalisation Details'!$A$2:$M$2344,11,FALSE)</f>
        <v>tier - 3</v>
      </c>
      <c r="O927" t="str">
        <f>VLOOKUP(A927,'Hospitalisation Details'!$A$2:$M$2344,12,FALSE)</f>
        <v>tier - 3</v>
      </c>
      <c r="P927" t="str">
        <f>VLOOKUP(A927,'Hospitalisation Details'!$A$2:$M$2344,13,FALSE)</f>
        <v>R1011</v>
      </c>
      <c r="Q927" s="11">
        <f>VLOOKUP(A927,'Hospitalisation Details'!$A$2:$M$2344,8,FALSE)</f>
        <v>58</v>
      </c>
    </row>
    <row r="928" spans="1:17" ht="15.75" x14ac:dyDescent="0.25">
      <c r="A928" s="1" t="s">
        <v>1443</v>
      </c>
      <c r="B928" t="str">
        <f>VLOOKUP(A928,'Customer Names'!$A$1:$B$2336,2,FALSE)</f>
        <v>Tucker</v>
      </c>
      <c r="C928" s="11">
        <f>VLOOKUP(A928,'Medical Examinations'!$A$1:$B$2336,2,FALSE)</f>
        <v>22.77</v>
      </c>
      <c r="D928" s="11">
        <f>VLOOKUP(A928,'Medical Examinations'!$A$1:$C$2336,3,FALSE)</f>
        <v>4.47</v>
      </c>
      <c r="E928" s="11" t="str">
        <f>VLOOKUP(A928,'Medical Examinations'!$A$1:$J$2336,4,FALSE)</f>
        <v>Yes</v>
      </c>
      <c r="F928" s="11" t="str">
        <f>VLOOKUP(A928,'Medical Examinations'!$A$1:$J$2336,5,FALSE)</f>
        <v>No</v>
      </c>
      <c r="G928" s="11" t="str">
        <f>VLOOKUP(A928,'Medical Examinations'!$A$1:$J$2336,6,FALSE)</f>
        <v>No</v>
      </c>
      <c r="H928" s="11">
        <f>VLOOKUP(A928,'Medical Examinations'!$A$1:$J$2336,7,FALSE)</f>
        <v>1</v>
      </c>
      <c r="I928" s="11" t="str">
        <f>VLOOKUP(A928,'Medical Examinations'!$A$1:$J$2336,8,FALSE)</f>
        <v>No</v>
      </c>
      <c r="J928" s="11" t="str">
        <f>VLOOKUP(A928,'Medical Examinations'!$A$1:$J$2336,9,FALSE)</f>
        <v>NORMALWEIGHT</v>
      </c>
      <c r="K928" s="11" t="str">
        <f>VLOOKUP(A928,'Medical Examinations'!$A$1:$J$2336,10,FALSE)</f>
        <v>NORMAL</v>
      </c>
      <c r="L928" t="str">
        <f>VLOOKUP(A928,'Hospitalisation Details'!$A$2:$M$2344,4,FALSE)</f>
        <v>27-6-1964</v>
      </c>
      <c r="M928">
        <f>VLOOKUP(A928,'Hospitalisation Details'!$A$2:$M$2344,10,FALSE)</f>
        <v>11833.78</v>
      </c>
      <c r="N928" t="str">
        <f>VLOOKUP(A928,'Hospitalisation Details'!$A$2:$M$2344,11,FALSE)</f>
        <v>tier - 3</v>
      </c>
      <c r="O928" t="str">
        <f>VLOOKUP(A928,'Hospitalisation Details'!$A$2:$M$2344,12,FALSE)</f>
        <v>tier - 3</v>
      </c>
      <c r="P928" t="str">
        <f>VLOOKUP(A928,'Hospitalisation Details'!$A$2:$M$2344,13,FALSE)</f>
        <v>R1013</v>
      </c>
      <c r="Q928" s="11">
        <f>VLOOKUP(A928,'Hospitalisation Details'!$A$2:$M$2344,8,FALSE)</f>
        <v>58</v>
      </c>
    </row>
    <row r="929" spans="1:17" ht="15.75" x14ac:dyDescent="0.25">
      <c r="A929" s="1" t="s">
        <v>1442</v>
      </c>
      <c r="B929" t="str">
        <f>VLOOKUP(A929,'Customer Names'!$A$1:$B$2336,2,FALSE)</f>
        <v>Gramelspacher</v>
      </c>
      <c r="C929" s="11">
        <f>VLOOKUP(A929,'Medical Examinations'!$A$1:$B$2336,2,FALSE)</f>
        <v>23.18</v>
      </c>
      <c r="D929" s="11">
        <f>VLOOKUP(A929,'Medical Examinations'!$A$1:$C$2336,3,FALSE)</f>
        <v>8.31</v>
      </c>
      <c r="E929" s="11" t="str">
        <f>VLOOKUP(A929,'Medical Examinations'!$A$1:$J$2336,4,FALSE)</f>
        <v>No</v>
      </c>
      <c r="F929" s="11" t="str">
        <f>VLOOKUP(A929,'Medical Examinations'!$A$1:$J$2336,5,FALSE)</f>
        <v>No</v>
      </c>
      <c r="G929" s="11" t="str">
        <f>VLOOKUP(A929,'Medical Examinations'!$A$1:$J$2336,6,FALSE)</f>
        <v>No</v>
      </c>
      <c r="H929" s="11">
        <f>VLOOKUP(A929,'Medical Examinations'!$A$1:$J$2336,7,FALSE)</f>
        <v>0</v>
      </c>
      <c r="I929" s="11" t="str">
        <f>VLOOKUP(A929,'Medical Examinations'!$A$1:$J$2336,8,FALSE)</f>
        <v>No</v>
      </c>
      <c r="J929" s="11" t="str">
        <f>VLOOKUP(A929,'Medical Examinations'!$A$1:$J$2336,9,FALSE)</f>
        <v>NORMALWEIGHT</v>
      </c>
      <c r="K929" s="11" t="str">
        <f>VLOOKUP(A929,'Medical Examinations'!$A$1:$J$2336,10,FALSE)</f>
        <v>DIABETES</v>
      </c>
      <c r="L929" t="str">
        <f>VLOOKUP(A929,'Hospitalisation Details'!$A$2:$M$2344,4,FALSE)</f>
        <v>3-10-1965</v>
      </c>
      <c r="M929">
        <f>VLOOKUP(A929,'Hospitalisation Details'!$A$2:$M$2344,10,FALSE)</f>
        <v>11830.61</v>
      </c>
      <c r="N929" t="str">
        <f>VLOOKUP(A929,'Hospitalisation Details'!$A$2:$M$2344,11,FALSE)</f>
        <v>tier - 3</v>
      </c>
      <c r="O929" t="str">
        <f>VLOOKUP(A929,'Hospitalisation Details'!$A$2:$M$2344,12,FALSE)</f>
        <v>tier - 1</v>
      </c>
      <c r="P929" t="str">
        <f>VLOOKUP(A929,'Hospitalisation Details'!$A$2:$M$2344,13,FALSE)</f>
        <v>R1012</v>
      </c>
      <c r="Q929" s="11">
        <f>VLOOKUP(A929,'Hospitalisation Details'!$A$2:$M$2344,8,FALSE)</f>
        <v>57</v>
      </c>
    </row>
    <row r="930" spans="1:17" ht="15.75" x14ac:dyDescent="0.25">
      <c r="A930" s="1" t="s">
        <v>1441</v>
      </c>
      <c r="B930" t="str">
        <f>VLOOKUP(A930,'Customer Names'!$A$1:$B$2336,2,FALSE)</f>
        <v>Goldsmith</v>
      </c>
      <c r="C930" s="11">
        <f>VLOOKUP(A930,'Medical Examinations'!$A$1:$B$2336,2,FALSE)</f>
        <v>35.409999999999997</v>
      </c>
      <c r="D930" s="11">
        <f>VLOOKUP(A930,'Medical Examinations'!$A$1:$C$2336,3,FALSE)</f>
        <v>5.68</v>
      </c>
      <c r="E930" s="11" t="str">
        <f>VLOOKUP(A930,'Medical Examinations'!$A$1:$J$2336,4,FALSE)</f>
        <v>No</v>
      </c>
      <c r="F930" s="11" t="str">
        <f>VLOOKUP(A930,'Medical Examinations'!$A$1:$J$2336,5,FALSE)</f>
        <v>No</v>
      </c>
      <c r="G930" s="11" t="str">
        <f>VLOOKUP(A930,'Medical Examinations'!$A$1:$J$2336,6,FALSE)</f>
        <v>No</v>
      </c>
      <c r="H930" s="11">
        <f>VLOOKUP(A930,'Medical Examinations'!$A$1:$J$2336,7,FALSE)</f>
        <v>0</v>
      </c>
      <c r="I930" s="11" t="str">
        <f>VLOOKUP(A930,'Medical Examinations'!$A$1:$J$2336,8,FALSE)</f>
        <v>No</v>
      </c>
      <c r="J930" s="11" t="str">
        <f>VLOOKUP(A930,'Medical Examinations'!$A$1:$J$2336,9,FALSE)</f>
        <v>OBESITY</v>
      </c>
      <c r="K930" s="11" t="str">
        <f>VLOOKUP(A930,'Medical Examinations'!$A$1:$J$2336,10,FALSE)</f>
        <v>NORMAL</v>
      </c>
      <c r="L930" t="str">
        <f>VLOOKUP(A930,'Hospitalisation Details'!$A$2:$M$2344,4,FALSE)</f>
        <v>20-11-1982</v>
      </c>
      <c r="M930">
        <f>VLOOKUP(A930,'Hospitalisation Details'!$A$2:$M$2344,10,FALSE)</f>
        <v>11773.06</v>
      </c>
      <c r="N930" t="str">
        <f>VLOOKUP(A930,'Hospitalisation Details'!$A$2:$M$2344,11,FALSE)</f>
        <v>tier - 3</v>
      </c>
      <c r="O930" t="str">
        <f>VLOOKUP(A930,'Hospitalisation Details'!$A$2:$M$2344,12,FALSE)</f>
        <v>tier - 3</v>
      </c>
      <c r="P930" t="str">
        <f>VLOOKUP(A930,'Hospitalisation Details'!$A$2:$M$2344,13,FALSE)</f>
        <v>R1026</v>
      </c>
      <c r="Q930" s="11">
        <f>VLOOKUP(A930,'Hospitalisation Details'!$A$2:$M$2344,8,FALSE)</f>
        <v>40</v>
      </c>
    </row>
    <row r="931" spans="1:17" ht="15.75" x14ac:dyDescent="0.25">
      <c r="A931" s="1" t="s">
        <v>1440</v>
      </c>
      <c r="B931" t="str">
        <f>VLOOKUP(A931,'Customer Names'!$A$1:$B$2336,2,FALSE)</f>
        <v>Tranter</v>
      </c>
      <c r="C931" s="11">
        <f>VLOOKUP(A931,'Medical Examinations'!$A$1:$B$2336,2,FALSE)</f>
        <v>32.11</v>
      </c>
      <c r="D931" s="11">
        <f>VLOOKUP(A931,'Medical Examinations'!$A$1:$C$2336,3,FALSE)</f>
        <v>4.75</v>
      </c>
      <c r="E931" s="11" t="str">
        <f>VLOOKUP(A931,'Medical Examinations'!$A$1:$J$2336,4,FALSE)</f>
        <v>Yes</v>
      </c>
      <c r="F931" s="11" t="str">
        <f>VLOOKUP(A931,'Medical Examinations'!$A$1:$J$2336,5,FALSE)</f>
        <v>No</v>
      </c>
      <c r="G931" s="11" t="str">
        <f>VLOOKUP(A931,'Medical Examinations'!$A$1:$J$2336,6,FALSE)</f>
        <v>No</v>
      </c>
      <c r="H931" s="11">
        <f>VLOOKUP(A931,'Medical Examinations'!$A$1:$J$2336,7,FALSE)</f>
        <v>2</v>
      </c>
      <c r="I931" s="11" t="str">
        <f>VLOOKUP(A931,'Medical Examinations'!$A$1:$J$2336,8,FALSE)</f>
        <v>No</v>
      </c>
      <c r="J931" s="11" t="str">
        <f>VLOOKUP(A931,'Medical Examinations'!$A$1:$J$2336,9,FALSE)</f>
        <v>OBESITY</v>
      </c>
      <c r="K931" s="11" t="str">
        <f>VLOOKUP(A931,'Medical Examinations'!$A$1:$J$2336,10,FALSE)</f>
        <v>NORMAL</v>
      </c>
      <c r="L931" t="str">
        <f>VLOOKUP(A931,'Hospitalisation Details'!$A$2:$M$2344,4,FALSE)</f>
        <v>25-7-1966</v>
      </c>
      <c r="M931">
        <f>VLOOKUP(A931,'Hospitalisation Details'!$A$2:$M$2344,10,FALSE)</f>
        <v>11763</v>
      </c>
      <c r="N931" t="str">
        <f>VLOOKUP(A931,'Hospitalisation Details'!$A$2:$M$2344,11,FALSE)</f>
        <v>tier - 3</v>
      </c>
      <c r="O931" t="str">
        <f>VLOOKUP(A931,'Hospitalisation Details'!$A$2:$M$2344,12,FALSE)</f>
        <v>tier - 3</v>
      </c>
      <c r="P931" t="str">
        <f>VLOOKUP(A931,'Hospitalisation Details'!$A$2:$M$2344,13,FALSE)</f>
        <v>R1016</v>
      </c>
      <c r="Q931" s="11">
        <f>VLOOKUP(A931,'Hospitalisation Details'!$A$2:$M$2344,8,FALSE)</f>
        <v>56</v>
      </c>
    </row>
    <row r="932" spans="1:17" ht="15.75" x14ac:dyDescent="0.25">
      <c r="A932" s="1" t="s">
        <v>1439</v>
      </c>
      <c r="B932" t="str">
        <f>VLOOKUP(A932,'Customer Names'!$A$1:$B$2336,2,FALSE)</f>
        <v>Tu</v>
      </c>
      <c r="C932" s="11">
        <f>VLOOKUP(A932,'Medical Examinations'!$A$1:$B$2336,2,FALSE)</f>
        <v>34.479999999999997</v>
      </c>
      <c r="D932" s="11">
        <f>VLOOKUP(A932,'Medical Examinations'!$A$1:$C$2336,3,FALSE)</f>
        <v>6.31</v>
      </c>
      <c r="E932" s="11" t="str">
        <f>VLOOKUP(A932,'Medical Examinations'!$A$1:$J$2336,4,FALSE)</f>
        <v>No</v>
      </c>
      <c r="F932" s="11" t="str">
        <f>VLOOKUP(A932,'Medical Examinations'!$A$1:$J$2336,5,FALSE)</f>
        <v>No</v>
      </c>
      <c r="G932" s="11" t="str">
        <f>VLOOKUP(A932,'Medical Examinations'!$A$1:$J$2336,6,FALSE)</f>
        <v>Yes</v>
      </c>
      <c r="H932" s="11">
        <f>VLOOKUP(A932,'Medical Examinations'!$A$1:$J$2336,7,FALSE)</f>
        <v>1</v>
      </c>
      <c r="I932" s="11" t="str">
        <f>VLOOKUP(A932,'Medical Examinations'!$A$1:$J$2336,8,FALSE)</f>
        <v>No</v>
      </c>
      <c r="J932" s="11" t="str">
        <f>VLOOKUP(A932,'Medical Examinations'!$A$1:$J$2336,9,FALSE)</f>
        <v>OBESITY</v>
      </c>
      <c r="K932" s="11" t="str">
        <f>VLOOKUP(A932,'Medical Examinations'!$A$1:$J$2336,10,FALSE)</f>
        <v>PREDIABETES</v>
      </c>
      <c r="L932" t="str">
        <f>VLOOKUP(A932,'Hospitalisation Details'!$A$2:$M$2344,4,FALSE)</f>
        <v>6-11-1979</v>
      </c>
      <c r="M932">
        <f>VLOOKUP(A932,'Hospitalisation Details'!$A$2:$M$2344,10,FALSE)</f>
        <v>11752.68</v>
      </c>
      <c r="N932" t="str">
        <f>VLOOKUP(A932,'Hospitalisation Details'!$A$2:$M$2344,11,FALSE)</f>
        <v>tier - 3</v>
      </c>
      <c r="O932" t="str">
        <f>VLOOKUP(A932,'Hospitalisation Details'!$A$2:$M$2344,12,FALSE)</f>
        <v>tier - 1</v>
      </c>
      <c r="P932" t="str">
        <f>VLOOKUP(A932,'Hospitalisation Details'!$A$2:$M$2344,13,FALSE)</f>
        <v>R1026</v>
      </c>
      <c r="Q932" s="11">
        <f>VLOOKUP(A932,'Hospitalisation Details'!$A$2:$M$2344,8,FALSE)</f>
        <v>43</v>
      </c>
    </row>
    <row r="933" spans="1:17" ht="15.75" x14ac:dyDescent="0.25">
      <c r="A933" s="1" t="s">
        <v>1438</v>
      </c>
      <c r="B933" t="str">
        <f>VLOOKUP(A933,'Customer Names'!$A$1:$B$2336,2,FALSE)</f>
        <v>Kaczka</v>
      </c>
      <c r="C933" s="11">
        <f>VLOOKUP(A933,'Medical Examinations'!$A$1:$B$2336,2,FALSE)</f>
        <v>34.39</v>
      </c>
      <c r="D933" s="11">
        <f>VLOOKUP(A933,'Medical Examinations'!$A$1:$C$2336,3,FALSE)</f>
        <v>6.28</v>
      </c>
      <c r="E933" s="11" t="str">
        <f>VLOOKUP(A933,'Medical Examinations'!$A$1:$J$2336,4,FALSE)</f>
        <v>Yes</v>
      </c>
      <c r="F933" s="11" t="str">
        <f>VLOOKUP(A933,'Medical Examinations'!$A$1:$J$2336,5,FALSE)</f>
        <v>No</v>
      </c>
      <c r="G933" s="11" t="str">
        <f>VLOOKUP(A933,'Medical Examinations'!$A$1:$J$2336,6,FALSE)</f>
        <v>No</v>
      </c>
      <c r="H933" s="11">
        <f>VLOOKUP(A933,'Medical Examinations'!$A$1:$J$2336,7,FALSE)</f>
        <v>1</v>
      </c>
      <c r="I933" s="11" t="str">
        <f>VLOOKUP(A933,'Medical Examinations'!$A$1:$J$2336,8,FALSE)</f>
        <v>No</v>
      </c>
      <c r="J933" s="11" t="str">
        <f>VLOOKUP(A933,'Medical Examinations'!$A$1:$J$2336,9,FALSE)</f>
        <v>OBESITY</v>
      </c>
      <c r="K933" s="11" t="str">
        <f>VLOOKUP(A933,'Medical Examinations'!$A$1:$J$2336,10,FALSE)</f>
        <v>PREDIABETES</v>
      </c>
      <c r="L933" t="str">
        <f>VLOOKUP(A933,'Hospitalisation Details'!$A$2:$M$2344,4,FALSE)</f>
        <v>2-12-1964</v>
      </c>
      <c r="M933">
        <f>VLOOKUP(A933,'Hospitalisation Details'!$A$2:$M$2344,10,FALSE)</f>
        <v>11743.93</v>
      </c>
      <c r="N933" t="str">
        <f>VLOOKUP(A933,'Hospitalisation Details'!$A$2:$M$2344,11,FALSE)</f>
        <v>tier - 3</v>
      </c>
      <c r="O933" t="str">
        <f>VLOOKUP(A933,'Hospitalisation Details'!$A$2:$M$2344,12,FALSE)</f>
        <v>tier - 1</v>
      </c>
      <c r="P933" t="str">
        <f>VLOOKUP(A933,'Hospitalisation Details'!$A$2:$M$2344,13,FALSE)</f>
        <v>R1012</v>
      </c>
      <c r="Q933" s="11">
        <f>VLOOKUP(A933,'Hospitalisation Details'!$A$2:$M$2344,8,FALSE)</f>
        <v>58</v>
      </c>
    </row>
    <row r="934" spans="1:17" ht="15.75" x14ac:dyDescent="0.25">
      <c r="A934" s="1" t="s">
        <v>1437</v>
      </c>
      <c r="B934" t="str">
        <f>VLOOKUP(A934,'Customer Names'!$A$1:$B$2336,2,FALSE)</f>
        <v>Hunter</v>
      </c>
      <c r="C934" s="11">
        <f>VLOOKUP(A934,'Medical Examinations'!$A$1:$B$2336,2,FALSE)</f>
        <v>26.4</v>
      </c>
      <c r="D934" s="11">
        <f>VLOOKUP(A934,'Medical Examinations'!$A$1:$C$2336,3,FALSE)</f>
        <v>9.2899999999999991</v>
      </c>
      <c r="E934" s="11" t="str">
        <f>VLOOKUP(A934,'Medical Examinations'!$A$1:$J$2336,4,FALSE)</f>
        <v>Yes</v>
      </c>
      <c r="F934" s="11" t="str">
        <f>VLOOKUP(A934,'Medical Examinations'!$A$1:$J$2336,5,FALSE)</f>
        <v>No</v>
      </c>
      <c r="G934" s="11" t="str">
        <f>VLOOKUP(A934,'Medical Examinations'!$A$1:$J$2336,6,FALSE)</f>
        <v>Yes</v>
      </c>
      <c r="H934" s="11">
        <f>VLOOKUP(A934,'Medical Examinations'!$A$1:$J$2336,7,FALSE)</f>
        <v>1</v>
      </c>
      <c r="I934" s="11" t="str">
        <f>VLOOKUP(A934,'Medical Examinations'!$A$1:$J$2336,8,FALSE)</f>
        <v>No</v>
      </c>
      <c r="J934" s="11" t="str">
        <f>VLOOKUP(A934,'Medical Examinations'!$A$1:$J$2336,9,FALSE)</f>
        <v>OVERWEIGHT</v>
      </c>
      <c r="K934" s="11" t="str">
        <f>VLOOKUP(A934,'Medical Examinations'!$A$1:$J$2336,10,FALSE)</f>
        <v>DIABETES</v>
      </c>
      <c r="L934" t="str">
        <f>VLOOKUP(A934,'Hospitalisation Details'!$A$2:$M$2344,4,FALSE)</f>
        <v>9-6-1963</v>
      </c>
      <c r="M934">
        <f>VLOOKUP(A934,'Hospitalisation Details'!$A$2:$M$2344,10,FALSE)</f>
        <v>11743.3</v>
      </c>
      <c r="N934" t="str">
        <f>VLOOKUP(A934,'Hospitalisation Details'!$A$2:$M$2344,11,FALSE)</f>
        <v>tier - 3</v>
      </c>
      <c r="O934" t="str">
        <f>VLOOKUP(A934,'Hospitalisation Details'!$A$2:$M$2344,12,FALSE)</f>
        <v>tier - 3</v>
      </c>
      <c r="P934" t="str">
        <f>VLOOKUP(A934,'Hospitalisation Details'!$A$2:$M$2344,13,FALSE)</f>
        <v>R1013</v>
      </c>
      <c r="Q934" s="11">
        <f>VLOOKUP(A934,'Hospitalisation Details'!$A$2:$M$2344,8,FALSE)</f>
        <v>59</v>
      </c>
    </row>
    <row r="935" spans="1:17" ht="15.75" x14ac:dyDescent="0.25">
      <c r="A935" s="1" t="s">
        <v>1436</v>
      </c>
      <c r="B935" t="str">
        <f>VLOOKUP(A935,'Customer Names'!$A$1:$B$2336,2,FALSE)</f>
        <v>Moran</v>
      </c>
      <c r="C935" s="11">
        <f>VLOOKUP(A935,'Medical Examinations'!$A$1:$B$2336,2,FALSE)</f>
        <v>28.1</v>
      </c>
      <c r="D935" s="11">
        <f>VLOOKUP(A935,'Medical Examinations'!$A$1:$C$2336,3,FALSE)</f>
        <v>5.79</v>
      </c>
      <c r="E935" s="11" t="str">
        <f>VLOOKUP(A935,'Medical Examinations'!$A$1:$J$2336,4,FALSE)</f>
        <v>Yes</v>
      </c>
      <c r="F935" s="11" t="str">
        <f>VLOOKUP(A935,'Medical Examinations'!$A$1:$J$2336,5,FALSE)</f>
        <v>No</v>
      </c>
      <c r="G935" s="11" t="str">
        <f>VLOOKUP(A935,'Medical Examinations'!$A$1:$J$2336,6,FALSE)</f>
        <v>Yes</v>
      </c>
      <c r="H935" s="11">
        <f>VLOOKUP(A935,'Medical Examinations'!$A$1:$J$2336,7,FALSE)</f>
        <v>1</v>
      </c>
      <c r="I935" s="11" t="str">
        <f>VLOOKUP(A935,'Medical Examinations'!$A$1:$J$2336,8,FALSE)</f>
        <v>No</v>
      </c>
      <c r="J935" s="11" t="str">
        <f>VLOOKUP(A935,'Medical Examinations'!$A$1:$J$2336,9,FALSE)</f>
        <v>OVERWEIGHT</v>
      </c>
      <c r="K935" s="11" t="str">
        <f>VLOOKUP(A935,'Medical Examinations'!$A$1:$J$2336,10,FALSE)</f>
        <v>PREDIABETES</v>
      </c>
      <c r="L935" t="str">
        <f>VLOOKUP(A935,'Hospitalisation Details'!$A$2:$M$2344,4,FALSE)</f>
        <v>12-11-1969</v>
      </c>
      <c r="M935">
        <f>VLOOKUP(A935,'Hospitalisation Details'!$A$2:$M$2344,10,FALSE)</f>
        <v>11741.73</v>
      </c>
      <c r="N935" t="str">
        <f>VLOOKUP(A935,'Hospitalisation Details'!$A$2:$M$2344,11,FALSE)</f>
        <v>tier - 3</v>
      </c>
      <c r="O935" t="str">
        <f>VLOOKUP(A935,'Hospitalisation Details'!$A$2:$M$2344,12,FALSE)</f>
        <v>tier - 1</v>
      </c>
      <c r="P935" t="str">
        <f>VLOOKUP(A935,'Hospitalisation Details'!$A$2:$M$2344,13,FALSE)</f>
        <v>R1011</v>
      </c>
      <c r="Q935" s="11">
        <f>VLOOKUP(A935,'Hospitalisation Details'!$A$2:$M$2344,8,FALSE)</f>
        <v>53</v>
      </c>
    </row>
    <row r="936" spans="1:17" ht="15.75" x14ac:dyDescent="0.25">
      <c r="A936" s="1" t="s">
        <v>1435</v>
      </c>
      <c r="B936" t="str">
        <f>VLOOKUP(A936,'Customer Names'!$A$1:$B$2336,2,FALSE)</f>
        <v>Ashby</v>
      </c>
      <c r="C936" s="11">
        <f>VLOOKUP(A936,'Medical Examinations'!$A$1:$B$2336,2,FALSE)</f>
        <v>27</v>
      </c>
      <c r="D936" s="11">
        <f>VLOOKUP(A936,'Medical Examinations'!$A$1:$C$2336,3,FALSE)</f>
        <v>4.54</v>
      </c>
      <c r="E936" s="11" t="str">
        <f>VLOOKUP(A936,'Medical Examinations'!$A$1:$J$2336,4,FALSE)</f>
        <v>Yes</v>
      </c>
      <c r="F936" s="11" t="str">
        <f>VLOOKUP(A936,'Medical Examinations'!$A$1:$J$2336,5,FALSE)</f>
        <v>No</v>
      </c>
      <c r="G936" s="11" t="str">
        <f>VLOOKUP(A936,'Medical Examinations'!$A$1:$J$2336,6,FALSE)</f>
        <v>No</v>
      </c>
      <c r="H936" s="11">
        <f>VLOOKUP(A936,'Medical Examinations'!$A$1:$J$2336,7,FALSE)</f>
        <v>1</v>
      </c>
      <c r="I936" s="11" t="str">
        <f>VLOOKUP(A936,'Medical Examinations'!$A$1:$J$2336,8,FALSE)</f>
        <v>No</v>
      </c>
      <c r="J936" s="11" t="str">
        <f>VLOOKUP(A936,'Medical Examinations'!$A$1:$J$2336,9,FALSE)</f>
        <v>OVERWEIGHT</v>
      </c>
      <c r="K936" s="11" t="str">
        <f>VLOOKUP(A936,'Medical Examinations'!$A$1:$J$2336,10,FALSE)</f>
        <v>NORMAL</v>
      </c>
      <c r="L936" t="str">
        <f>VLOOKUP(A936,'Hospitalisation Details'!$A$2:$M$2344,4,FALSE)</f>
        <v>5-9-1988</v>
      </c>
      <c r="M936">
        <f>VLOOKUP(A936,'Hospitalisation Details'!$A$2:$M$2344,10,FALSE)</f>
        <v>11737.85</v>
      </c>
      <c r="N936" t="str">
        <f>VLOOKUP(A936,'Hospitalisation Details'!$A$2:$M$2344,11,FALSE)</f>
        <v>tier - 3</v>
      </c>
      <c r="O936" t="str">
        <f>VLOOKUP(A936,'Hospitalisation Details'!$A$2:$M$2344,12,FALSE)</f>
        <v>tier - 1</v>
      </c>
      <c r="P936" t="str">
        <f>VLOOKUP(A936,'Hospitalisation Details'!$A$2:$M$2344,13,FALSE)</f>
        <v>R1011</v>
      </c>
      <c r="Q936" s="11">
        <f>VLOOKUP(A936,'Hospitalisation Details'!$A$2:$M$2344,8,FALSE)</f>
        <v>34</v>
      </c>
    </row>
    <row r="937" spans="1:17" ht="15.75" x14ac:dyDescent="0.25">
      <c r="A937" s="1" t="s">
        <v>1434</v>
      </c>
      <c r="B937" t="str">
        <f>VLOOKUP(A937,'Customer Names'!$A$1:$B$2336,2,FALSE)</f>
        <v>Ausen</v>
      </c>
      <c r="C937" s="11">
        <f>VLOOKUP(A937,'Medical Examinations'!$A$1:$B$2336,2,FALSE)</f>
        <v>28.594999999999999</v>
      </c>
      <c r="D937" s="11">
        <f>VLOOKUP(A937,'Medical Examinations'!$A$1:$C$2336,3,FALSE)</f>
        <v>4.68</v>
      </c>
      <c r="E937" s="11" t="str">
        <f>VLOOKUP(A937,'Medical Examinations'!$A$1:$J$2336,4,FALSE)</f>
        <v>Yes</v>
      </c>
      <c r="F937" s="11" t="str">
        <f>VLOOKUP(A937,'Medical Examinations'!$A$1:$J$2336,5,FALSE)</f>
        <v>No</v>
      </c>
      <c r="G937" s="11" t="str">
        <f>VLOOKUP(A937,'Medical Examinations'!$A$1:$J$2336,6,FALSE)</f>
        <v>No</v>
      </c>
      <c r="H937" s="11">
        <f>VLOOKUP(A937,'Medical Examinations'!$A$1:$J$2336,7,FALSE)</f>
        <v>1</v>
      </c>
      <c r="I937" s="11" t="str">
        <f>VLOOKUP(A937,'Medical Examinations'!$A$1:$J$2336,8,FALSE)</f>
        <v>No</v>
      </c>
      <c r="J937" s="11" t="str">
        <f>VLOOKUP(A937,'Medical Examinations'!$A$1:$J$2336,9,FALSE)</f>
        <v>OVERWEIGHT</v>
      </c>
      <c r="K937" s="11" t="str">
        <f>VLOOKUP(A937,'Medical Examinations'!$A$1:$J$2336,10,FALSE)</f>
        <v>NORMAL</v>
      </c>
      <c r="L937" t="str">
        <f>VLOOKUP(A937,'Hospitalisation Details'!$A$2:$M$2344,4,FALSE)</f>
        <v>9-11-1964</v>
      </c>
      <c r="M937">
        <f>VLOOKUP(A937,'Hospitalisation Details'!$A$2:$M$2344,10,FALSE)</f>
        <v>11735.88</v>
      </c>
      <c r="N937" t="str">
        <f>VLOOKUP(A937,'Hospitalisation Details'!$A$2:$M$2344,11,FALSE)</f>
        <v>tier - 3</v>
      </c>
      <c r="O937" t="str">
        <f>VLOOKUP(A937,'Hospitalisation Details'!$A$2:$M$2344,12,FALSE)</f>
        <v>tier - 1</v>
      </c>
      <c r="P937" t="str">
        <f>VLOOKUP(A937,'Hospitalisation Details'!$A$2:$M$2344,13,FALSE)</f>
        <v>R1012</v>
      </c>
      <c r="Q937" s="11">
        <f>VLOOKUP(A937,'Hospitalisation Details'!$A$2:$M$2344,8,FALSE)</f>
        <v>58</v>
      </c>
    </row>
    <row r="938" spans="1:17" ht="15.75" x14ac:dyDescent="0.25">
      <c r="A938" s="1" t="s">
        <v>1433</v>
      </c>
      <c r="B938" t="str">
        <f>VLOOKUP(A938,'Customer Names'!$A$1:$B$2336,2,FALSE)</f>
        <v>Savage</v>
      </c>
      <c r="C938" s="11">
        <f>VLOOKUP(A938,'Medical Examinations'!$A$1:$B$2336,2,FALSE)</f>
        <v>36.799999999999997</v>
      </c>
      <c r="D938" s="11">
        <f>VLOOKUP(A938,'Medical Examinations'!$A$1:$C$2336,3,FALSE)</f>
        <v>5.88</v>
      </c>
      <c r="E938" s="11" t="str">
        <f>VLOOKUP(A938,'Medical Examinations'!$A$1:$J$2336,4,FALSE)</f>
        <v>No</v>
      </c>
      <c r="F938" s="11" t="str">
        <f>VLOOKUP(A938,'Medical Examinations'!$A$1:$J$2336,5,FALSE)</f>
        <v>No</v>
      </c>
      <c r="G938" s="11" t="str">
        <f>VLOOKUP(A938,'Medical Examinations'!$A$1:$J$2336,6,FALSE)</f>
        <v>No</v>
      </c>
      <c r="H938" s="11">
        <f>VLOOKUP(A938,'Medical Examinations'!$A$1:$J$2336,7,FALSE)</f>
        <v>1</v>
      </c>
      <c r="I938" s="11" t="str">
        <f>VLOOKUP(A938,'Medical Examinations'!$A$1:$J$2336,8,FALSE)</f>
        <v>No</v>
      </c>
      <c r="J938" s="11" t="str">
        <f>VLOOKUP(A938,'Medical Examinations'!$A$1:$J$2336,9,FALSE)</f>
        <v>OBESITY</v>
      </c>
      <c r="K938" s="11" t="str">
        <f>VLOOKUP(A938,'Medical Examinations'!$A$1:$J$2336,10,FALSE)</f>
        <v>PREDIABETES</v>
      </c>
      <c r="L938" t="str">
        <f>VLOOKUP(A938,'Hospitalisation Details'!$A$2:$M$2344,4,FALSE)</f>
        <v>26-11-1984</v>
      </c>
      <c r="M938">
        <f>VLOOKUP(A938,'Hospitalisation Details'!$A$2:$M$2344,10,FALSE)</f>
        <v>11730.82</v>
      </c>
      <c r="N938" t="str">
        <f>VLOOKUP(A938,'Hospitalisation Details'!$A$2:$M$2344,11,FALSE)</f>
        <v>tier - 3</v>
      </c>
      <c r="O938" t="str">
        <f>VLOOKUP(A938,'Hospitalisation Details'!$A$2:$M$2344,12,FALSE)</f>
        <v>tier - 3</v>
      </c>
      <c r="P938" t="str">
        <f>VLOOKUP(A938,'Hospitalisation Details'!$A$2:$M$2344,13,FALSE)</f>
        <v>R1026</v>
      </c>
      <c r="Q938" s="11">
        <f>VLOOKUP(A938,'Hospitalisation Details'!$A$2:$M$2344,8,FALSE)</f>
        <v>38</v>
      </c>
    </row>
    <row r="939" spans="1:17" ht="15.75" x14ac:dyDescent="0.25">
      <c r="A939" s="1" t="s">
        <v>1432</v>
      </c>
      <c r="B939" t="str">
        <f>VLOOKUP(A939,'Customer Names'!$A$1:$B$2336,2,FALSE)</f>
        <v>O'Leary</v>
      </c>
      <c r="C939" s="11">
        <f>VLOOKUP(A939,'Medical Examinations'!$A$1:$B$2336,2,FALSE)</f>
        <v>23.75</v>
      </c>
      <c r="D939" s="11">
        <f>VLOOKUP(A939,'Medical Examinations'!$A$1:$C$2336,3,FALSE)</f>
        <v>5.42</v>
      </c>
      <c r="E939" s="11" t="str">
        <f>VLOOKUP(A939,'Medical Examinations'!$A$1:$J$2336,4,FALSE)</f>
        <v>Yes</v>
      </c>
      <c r="F939" s="11" t="str">
        <f>VLOOKUP(A939,'Medical Examinations'!$A$1:$J$2336,5,FALSE)</f>
        <v>No</v>
      </c>
      <c r="G939" s="11" t="str">
        <f>VLOOKUP(A939,'Medical Examinations'!$A$1:$J$2336,6,FALSE)</f>
        <v>Yes</v>
      </c>
      <c r="H939" s="11">
        <f>VLOOKUP(A939,'Medical Examinations'!$A$1:$J$2336,7,FALSE)</f>
        <v>1</v>
      </c>
      <c r="I939" s="11" t="str">
        <f>VLOOKUP(A939,'Medical Examinations'!$A$1:$J$2336,8,FALSE)</f>
        <v>No</v>
      </c>
      <c r="J939" s="11" t="str">
        <f>VLOOKUP(A939,'Medical Examinations'!$A$1:$J$2336,9,FALSE)</f>
        <v>NORMALWEIGHT</v>
      </c>
      <c r="K939" s="11" t="str">
        <f>VLOOKUP(A939,'Medical Examinations'!$A$1:$J$2336,10,FALSE)</f>
        <v>NORMAL</v>
      </c>
      <c r="L939" t="str">
        <f>VLOOKUP(A939,'Hospitalisation Details'!$A$2:$M$2344,4,FALSE)</f>
        <v>12-10-1969</v>
      </c>
      <c r="M939">
        <f>VLOOKUP(A939,'Hospitalisation Details'!$A$2:$M$2344,10,FALSE)</f>
        <v>11729.68</v>
      </c>
      <c r="N939" t="str">
        <f>VLOOKUP(A939,'Hospitalisation Details'!$A$2:$M$2344,11,FALSE)</f>
        <v>tier - 3</v>
      </c>
      <c r="O939" t="str">
        <f>VLOOKUP(A939,'Hospitalisation Details'!$A$2:$M$2344,12,FALSE)</f>
        <v>tier - 1</v>
      </c>
      <c r="P939" t="str">
        <f>VLOOKUP(A939,'Hospitalisation Details'!$A$2:$M$2344,13,FALSE)</f>
        <v>R1024</v>
      </c>
      <c r="Q939" s="11">
        <f>VLOOKUP(A939,'Hospitalisation Details'!$A$2:$M$2344,8,FALSE)</f>
        <v>53</v>
      </c>
    </row>
    <row r="940" spans="1:17" ht="15.75" x14ac:dyDescent="0.25">
      <c r="A940" s="1" t="s">
        <v>1431</v>
      </c>
      <c r="B940" t="str">
        <f>VLOOKUP(A940,'Customer Names'!$A$1:$B$2336,2,FALSE)</f>
        <v>Scoville</v>
      </c>
      <c r="C940" s="11">
        <f>VLOOKUP(A940,'Medical Examinations'!$A$1:$B$2336,2,FALSE)</f>
        <v>35.619999999999997</v>
      </c>
      <c r="D940" s="11">
        <f>VLOOKUP(A940,'Medical Examinations'!$A$1:$C$2336,3,FALSE)</f>
        <v>4.16</v>
      </c>
      <c r="E940" s="11" t="str">
        <f>VLOOKUP(A940,'Medical Examinations'!$A$1:$J$2336,4,FALSE)</f>
        <v>No</v>
      </c>
      <c r="F940" s="11" t="str">
        <f>VLOOKUP(A940,'Medical Examinations'!$A$1:$J$2336,5,FALSE)</f>
        <v>No</v>
      </c>
      <c r="G940" s="11" t="str">
        <f>VLOOKUP(A940,'Medical Examinations'!$A$1:$J$2336,6,FALSE)</f>
        <v>No</v>
      </c>
      <c r="H940" s="11">
        <f>VLOOKUP(A940,'Medical Examinations'!$A$1:$J$2336,7,FALSE)</f>
        <v>0</v>
      </c>
      <c r="I940" s="11" t="str">
        <f>VLOOKUP(A940,'Medical Examinations'!$A$1:$J$2336,8,FALSE)</f>
        <v>No</v>
      </c>
      <c r="J940" s="11" t="str">
        <f>VLOOKUP(A940,'Medical Examinations'!$A$1:$J$2336,9,FALSE)</f>
        <v>OBESITY</v>
      </c>
      <c r="K940" s="11" t="str">
        <f>VLOOKUP(A940,'Medical Examinations'!$A$1:$J$2336,10,FALSE)</f>
        <v>NORMAL</v>
      </c>
      <c r="L940" t="str">
        <f>VLOOKUP(A940,'Hospitalisation Details'!$A$2:$M$2344,4,FALSE)</f>
        <v>21-10-1982</v>
      </c>
      <c r="M940">
        <f>VLOOKUP(A940,'Hospitalisation Details'!$A$2:$M$2344,10,FALSE)</f>
        <v>11712.97</v>
      </c>
      <c r="N940" t="str">
        <f>VLOOKUP(A940,'Hospitalisation Details'!$A$2:$M$2344,11,FALSE)</f>
        <v>tier - 3</v>
      </c>
      <c r="O940" t="str">
        <f>VLOOKUP(A940,'Hospitalisation Details'!$A$2:$M$2344,12,FALSE)</f>
        <v>tier - 2</v>
      </c>
      <c r="P940" t="str">
        <f>VLOOKUP(A940,'Hospitalisation Details'!$A$2:$M$2344,13,FALSE)</f>
        <v>R1021</v>
      </c>
      <c r="Q940" s="11">
        <f>VLOOKUP(A940,'Hospitalisation Details'!$A$2:$M$2344,8,FALSE)</f>
        <v>40</v>
      </c>
    </row>
    <row r="941" spans="1:17" ht="15.75" x14ac:dyDescent="0.25">
      <c r="A941" s="1" t="s">
        <v>1430</v>
      </c>
      <c r="B941" t="str">
        <f>VLOOKUP(A941,'Customer Names'!$A$1:$B$2336,2,FALSE)</f>
        <v>Kaus</v>
      </c>
      <c r="C941" s="11">
        <f>VLOOKUP(A941,'Medical Examinations'!$A$1:$B$2336,2,FALSE)</f>
        <v>30.69</v>
      </c>
      <c r="D941" s="11">
        <f>VLOOKUP(A941,'Medical Examinations'!$A$1:$C$2336,3,FALSE)</f>
        <v>7.05</v>
      </c>
      <c r="E941" s="11" t="str">
        <f>VLOOKUP(A941,'Medical Examinations'!$A$1:$J$2336,4,FALSE)</f>
        <v>Yes</v>
      </c>
      <c r="F941" s="11" t="str">
        <f>VLOOKUP(A941,'Medical Examinations'!$A$1:$J$2336,5,FALSE)</f>
        <v>No</v>
      </c>
      <c r="G941" s="11" t="str">
        <f>VLOOKUP(A941,'Medical Examinations'!$A$1:$J$2336,6,FALSE)</f>
        <v>No</v>
      </c>
      <c r="H941" s="11">
        <f>VLOOKUP(A941,'Medical Examinations'!$A$1:$J$2336,7,FALSE)</f>
        <v>2</v>
      </c>
      <c r="I941" s="11" t="str">
        <f>VLOOKUP(A941,'Medical Examinations'!$A$1:$J$2336,8,FALSE)</f>
        <v>No</v>
      </c>
      <c r="J941" s="11" t="str">
        <f>VLOOKUP(A941,'Medical Examinations'!$A$1:$J$2336,9,FALSE)</f>
        <v>OBESITY</v>
      </c>
      <c r="K941" s="11" t="str">
        <f>VLOOKUP(A941,'Medical Examinations'!$A$1:$J$2336,10,FALSE)</f>
        <v>DIABETES</v>
      </c>
      <c r="L941" t="str">
        <f>VLOOKUP(A941,'Hospitalisation Details'!$A$2:$M$2344,4,FALSE)</f>
        <v>1-12-1970</v>
      </c>
      <c r="M941">
        <f>VLOOKUP(A941,'Hospitalisation Details'!$A$2:$M$2344,10,FALSE)</f>
        <v>11696.52</v>
      </c>
      <c r="N941" t="str">
        <f>VLOOKUP(A941,'Hospitalisation Details'!$A$2:$M$2344,11,FALSE)</f>
        <v>tier - 3</v>
      </c>
      <c r="O941" t="str">
        <f>VLOOKUP(A941,'Hospitalisation Details'!$A$2:$M$2344,12,FALSE)</f>
        <v>tier - 1</v>
      </c>
      <c r="P941" t="str">
        <f>VLOOKUP(A941,'Hospitalisation Details'!$A$2:$M$2344,13,FALSE)</f>
        <v>R1021</v>
      </c>
      <c r="Q941" s="11">
        <f>VLOOKUP(A941,'Hospitalisation Details'!$A$2:$M$2344,8,FALSE)</f>
        <v>52</v>
      </c>
    </row>
    <row r="942" spans="1:17" ht="15.75" x14ac:dyDescent="0.25">
      <c r="A942" s="1" t="s">
        <v>1429</v>
      </c>
      <c r="B942" t="str">
        <f>VLOOKUP(A942,'Customer Names'!$A$1:$B$2336,2,FALSE)</f>
        <v>Rainey</v>
      </c>
      <c r="C942" s="11">
        <f>VLOOKUP(A942,'Medical Examinations'!$A$1:$B$2336,2,FALSE)</f>
        <v>35.799999999999997</v>
      </c>
      <c r="D942" s="11">
        <f>VLOOKUP(A942,'Medical Examinations'!$A$1:$C$2336,3,FALSE)</f>
        <v>5.63</v>
      </c>
      <c r="E942" s="11" t="str">
        <f>VLOOKUP(A942,'Medical Examinations'!$A$1:$J$2336,4,FALSE)</f>
        <v>Yes</v>
      </c>
      <c r="F942" s="11" t="str">
        <f>VLOOKUP(A942,'Medical Examinations'!$A$1:$J$2336,5,FALSE)</f>
        <v>No</v>
      </c>
      <c r="G942" s="11" t="str">
        <f>VLOOKUP(A942,'Medical Examinations'!$A$1:$J$2336,6,FALSE)</f>
        <v>No</v>
      </c>
      <c r="H942" s="11">
        <f>VLOOKUP(A942,'Medical Examinations'!$A$1:$J$2336,7,FALSE)</f>
        <v>2</v>
      </c>
      <c r="I942" s="11" t="str">
        <f>VLOOKUP(A942,'Medical Examinations'!$A$1:$J$2336,8,FALSE)</f>
        <v>No</v>
      </c>
      <c r="J942" s="11" t="str">
        <f>VLOOKUP(A942,'Medical Examinations'!$A$1:$J$2336,9,FALSE)</f>
        <v>OBESITY</v>
      </c>
      <c r="K942" s="11" t="str">
        <f>VLOOKUP(A942,'Medical Examinations'!$A$1:$J$2336,10,FALSE)</f>
        <v>NORMAL</v>
      </c>
      <c r="L942" t="str">
        <f>VLOOKUP(A942,'Hospitalisation Details'!$A$2:$M$2344,4,FALSE)</f>
        <v>9-11-1966</v>
      </c>
      <c r="M942">
        <f>VLOOKUP(A942,'Hospitalisation Details'!$A$2:$M$2344,10,FALSE)</f>
        <v>11674.13</v>
      </c>
      <c r="N942" t="str">
        <f>VLOOKUP(A942,'Hospitalisation Details'!$A$2:$M$2344,11,FALSE)</f>
        <v>tier - 3</v>
      </c>
      <c r="O942" t="str">
        <f>VLOOKUP(A942,'Hospitalisation Details'!$A$2:$M$2344,12,FALSE)</f>
        <v>tier - 1</v>
      </c>
      <c r="P942" t="str">
        <f>VLOOKUP(A942,'Hospitalisation Details'!$A$2:$M$2344,13,FALSE)</f>
        <v>R1011</v>
      </c>
      <c r="Q942" s="11">
        <f>VLOOKUP(A942,'Hospitalisation Details'!$A$2:$M$2344,8,FALSE)</f>
        <v>56</v>
      </c>
    </row>
    <row r="943" spans="1:17" ht="15.75" x14ac:dyDescent="0.25">
      <c r="A943" s="1" t="s">
        <v>1428</v>
      </c>
      <c r="B943" t="str">
        <f>VLOOKUP(A943,'Customer Names'!$A$1:$B$2336,2,FALSE)</f>
        <v>Rasch</v>
      </c>
      <c r="C943" s="11">
        <f>VLOOKUP(A943,'Medical Examinations'!$A$1:$B$2336,2,FALSE)</f>
        <v>28.785</v>
      </c>
      <c r="D943" s="11">
        <f>VLOOKUP(A943,'Medical Examinations'!$A$1:$C$2336,3,FALSE)</f>
        <v>4.24</v>
      </c>
      <c r="E943" s="11" t="str">
        <f>VLOOKUP(A943,'Medical Examinations'!$A$1:$J$2336,4,FALSE)</f>
        <v>Yes</v>
      </c>
      <c r="F943" s="11" t="str">
        <f>VLOOKUP(A943,'Medical Examinations'!$A$1:$J$2336,5,FALSE)</f>
        <v>No</v>
      </c>
      <c r="G943" s="11" t="str">
        <f>VLOOKUP(A943,'Medical Examinations'!$A$1:$J$2336,6,FALSE)</f>
        <v>No</v>
      </c>
      <c r="H943" s="11">
        <f>VLOOKUP(A943,'Medical Examinations'!$A$1:$J$2336,7,FALSE)</f>
        <v>2</v>
      </c>
      <c r="I943" s="11" t="str">
        <f>VLOOKUP(A943,'Medical Examinations'!$A$1:$J$2336,8,FALSE)</f>
        <v>No</v>
      </c>
      <c r="J943" s="11" t="str">
        <f>VLOOKUP(A943,'Medical Examinations'!$A$1:$J$2336,9,FALSE)</f>
        <v>OVERWEIGHT</v>
      </c>
      <c r="K943" s="11" t="str">
        <f>VLOOKUP(A943,'Medical Examinations'!$A$1:$J$2336,10,FALSE)</f>
        <v>NORMAL</v>
      </c>
      <c r="L943" t="str">
        <f>VLOOKUP(A943,'Hospitalisation Details'!$A$2:$M$2344,4,FALSE)</f>
        <v>23-8-1966</v>
      </c>
      <c r="M943">
        <f>VLOOKUP(A943,'Hospitalisation Details'!$A$2:$M$2344,10,FALSE)</f>
        <v>11658.38</v>
      </c>
      <c r="N943" t="str">
        <f>VLOOKUP(A943,'Hospitalisation Details'!$A$2:$M$2344,11,FALSE)</f>
        <v>tier - 3</v>
      </c>
      <c r="O943" t="str">
        <f>VLOOKUP(A943,'Hospitalisation Details'!$A$2:$M$2344,12,FALSE)</f>
        <v>tier - 3</v>
      </c>
      <c r="P943" t="str">
        <f>VLOOKUP(A943,'Hospitalisation Details'!$A$2:$M$2344,13,FALSE)</f>
        <v>R1024</v>
      </c>
      <c r="Q943" s="11">
        <f>VLOOKUP(A943,'Hospitalisation Details'!$A$2:$M$2344,8,FALSE)</f>
        <v>56</v>
      </c>
    </row>
    <row r="944" spans="1:17" ht="15.75" x14ac:dyDescent="0.25">
      <c r="A944" s="1" t="s">
        <v>1427</v>
      </c>
      <c r="B944" t="str">
        <f>VLOOKUP(A944,'Customer Names'!$A$1:$B$2336,2,FALSE)</f>
        <v>Plunkett</v>
      </c>
      <c r="C944" s="11">
        <f>VLOOKUP(A944,'Medical Examinations'!$A$1:$B$2336,2,FALSE)</f>
        <v>28.594999999999999</v>
      </c>
      <c r="D944" s="11">
        <f>VLOOKUP(A944,'Medical Examinations'!$A$1:$C$2336,3,FALSE)</f>
        <v>4.96</v>
      </c>
      <c r="E944" s="11" t="str">
        <f>VLOOKUP(A944,'Medical Examinations'!$A$1:$J$2336,4,FALSE)</f>
        <v>Yes</v>
      </c>
      <c r="F944" s="11" t="str">
        <f>VLOOKUP(A944,'Medical Examinations'!$A$1:$J$2336,5,FALSE)</f>
        <v>No</v>
      </c>
      <c r="G944" s="11" t="str">
        <f>VLOOKUP(A944,'Medical Examinations'!$A$1:$J$2336,6,FALSE)</f>
        <v>No</v>
      </c>
      <c r="H944" s="11">
        <f>VLOOKUP(A944,'Medical Examinations'!$A$1:$J$2336,7,FALSE)</f>
        <v>2</v>
      </c>
      <c r="I944" s="11" t="str">
        <f>VLOOKUP(A944,'Medical Examinations'!$A$1:$J$2336,8,FALSE)</f>
        <v>No</v>
      </c>
      <c r="J944" s="11" t="str">
        <f>VLOOKUP(A944,'Medical Examinations'!$A$1:$J$2336,9,FALSE)</f>
        <v>OVERWEIGHT</v>
      </c>
      <c r="K944" s="11" t="str">
        <f>VLOOKUP(A944,'Medical Examinations'!$A$1:$J$2336,10,FALSE)</f>
        <v>NORMAL</v>
      </c>
      <c r="L944" t="str">
        <f>VLOOKUP(A944,'Hospitalisation Details'!$A$2:$M$2344,4,FALSE)</f>
        <v>6-7-1966</v>
      </c>
      <c r="M944">
        <f>VLOOKUP(A944,'Hospitalisation Details'!$A$2:$M$2344,10,FALSE)</f>
        <v>11658.12</v>
      </c>
      <c r="N944" t="str">
        <f>VLOOKUP(A944,'Hospitalisation Details'!$A$2:$M$2344,11,FALSE)</f>
        <v>tier - 3</v>
      </c>
      <c r="O944" t="str">
        <f>VLOOKUP(A944,'Hospitalisation Details'!$A$2:$M$2344,12,FALSE)</f>
        <v>tier - 1</v>
      </c>
      <c r="P944" t="str">
        <f>VLOOKUP(A944,'Hospitalisation Details'!$A$2:$M$2344,13,FALSE)</f>
        <v>R1024</v>
      </c>
      <c r="Q944" s="11">
        <f>VLOOKUP(A944,'Hospitalisation Details'!$A$2:$M$2344,8,FALSE)</f>
        <v>56</v>
      </c>
    </row>
    <row r="945" spans="1:17" ht="15.75" x14ac:dyDescent="0.25">
      <c r="A945" s="1" t="s">
        <v>1426</v>
      </c>
      <c r="B945" t="str">
        <f>VLOOKUP(A945,'Customer Names'!$A$1:$B$2336,2,FALSE)</f>
        <v>Murphy</v>
      </c>
      <c r="C945" s="11">
        <f>VLOOKUP(A945,'Medical Examinations'!$A$1:$B$2336,2,FALSE)</f>
        <v>48.75</v>
      </c>
      <c r="D945" s="11">
        <f>VLOOKUP(A945,'Medical Examinations'!$A$1:$C$2336,3,FALSE)</f>
        <v>4.34</v>
      </c>
      <c r="E945" s="11" t="str">
        <f>VLOOKUP(A945,'Medical Examinations'!$A$1:$J$2336,4,FALSE)</f>
        <v>No</v>
      </c>
      <c r="F945" s="11" t="str">
        <f>VLOOKUP(A945,'Medical Examinations'!$A$1:$J$2336,5,FALSE)</f>
        <v>No</v>
      </c>
      <c r="G945" s="11" t="str">
        <f>VLOOKUP(A945,'Medical Examinations'!$A$1:$J$2336,6,FALSE)</f>
        <v>No</v>
      </c>
      <c r="H945" s="11">
        <f>VLOOKUP(A945,'Medical Examinations'!$A$1:$J$2336,7,FALSE)</f>
        <v>0</v>
      </c>
      <c r="I945" s="11" t="str">
        <f>VLOOKUP(A945,'Medical Examinations'!$A$1:$J$2336,8,FALSE)</f>
        <v>No</v>
      </c>
      <c r="J945" s="11" t="str">
        <f>VLOOKUP(A945,'Medical Examinations'!$A$1:$J$2336,9,FALSE)</f>
        <v>OBESITY</v>
      </c>
      <c r="K945" s="11" t="str">
        <f>VLOOKUP(A945,'Medical Examinations'!$A$1:$J$2336,10,FALSE)</f>
        <v>NORMAL</v>
      </c>
      <c r="L945" t="str">
        <f>VLOOKUP(A945,'Hospitalisation Details'!$A$2:$M$2344,4,FALSE)</f>
        <v>20-7-1994</v>
      </c>
      <c r="M945">
        <f>VLOOKUP(A945,'Hospitalisation Details'!$A$2:$M$2344,10,FALSE)</f>
        <v>11657.81</v>
      </c>
      <c r="N945" t="str">
        <f>VLOOKUP(A945,'Hospitalisation Details'!$A$2:$M$2344,11,FALSE)</f>
        <v>tier - 3</v>
      </c>
      <c r="O945" t="str">
        <f>VLOOKUP(A945,'Hospitalisation Details'!$A$2:$M$2344,12,FALSE)</f>
        <v>tier - 2</v>
      </c>
      <c r="P945" t="str">
        <f>VLOOKUP(A945,'Hospitalisation Details'!$A$2:$M$2344,13,FALSE)</f>
        <v>R1023</v>
      </c>
      <c r="Q945" s="11">
        <f>VLOOKUP(A945,'Hospitalisation Details'!$A$2:$M$2344,8,FALSE)</f>
        <v>28</v>
      </c>
    </row>
    <row r="946" spans="1:17" ht="15.75" x14ac:dyDescent="0.25">
      <c r="A946" s="1" t="s">
        <v>1425</v>
      </c>
      <c r="B946" t="str">
        <f>VLOOKUP(A946,'Customer Names'!$A$1:$B$2336,2,FALSE)</f>
        <v>Gusmer</v>
      </c>
      <c r="C946" s="11">
        <f>VLOOKUP(A946,'Medical Examinations'!$A$1:$B$2336,2,FALSE)</f>
        <v>28.31</v>
      </c>
      <c r="D946" s="11">
        <f>VLOOKUP(A946,'Medical Examinations'!$A$1:$C$2336,3,FALSE)</f>
        <v>5.43</v>
      </c>
      <c r="E946" s="11" t="str">
        <f>VLOOKUP(A946,'Medical Examinations'!$A$1:$J$2336,4,FALSE)</f>
        <v>Yes</v>
      </c>
      <c r="F946" s="11" t="str">
        <f>VLOOKUP(A946,'Medical Examinations'!$A$1:$J$2336,5,FALSE)</f>
        <v>No</v>
      </c>
      <c r="G946" s="11" t="str">
        <f>VLOOKUP(A946,'Medical Examinations'!$A$1:$J$2336,6,FALSE)</f>
        <v>No</v>
      </c>
      <c r="H946" s="11">
        <f>VLOOKUP(A946,'Medical Examinations'!$A$1:$J$2336,7,FALSE)</f>
        <v>2</v>
      </c>
      <c r="I946" s="11" t="str">
        <f>VLOOKUP(A946,'Medical Examinations'!$A$1:$J$2336,8,FALSE)</f>
        <v>No</v>
      </c>
      <c r="J946" s="11" t="str">
        <f>VLOOKUP(A946,'Medical Examinations'!$A$1:$J$2336,9,FALSE)</f>
        <v>OVERWEIGHT</v>
      </c>
      <c r="K946" s="11" t="str">
        <f>VLOOKUP(A946,'Medical Examinations'!$A$1:$J$2336,10,FALSE)</f>
        <v>NORMAL</v>
      </c>
      <c r="L946" t="str">
        <f>VLOOKUP(A946,'Hospitalisation Details'!$A$2:$M$2344,4,FALSE)</f>
        <v>4-10-1966</v>
      </c>
      <c r="M946">
        <f>VLOOKUP(A946,'Hospitalisation Details'!$A$2:$M$2344,10,FALSE)</f>
        <v>11657.72</v>
      </c>
      <c r="N946" t="str">
        <f>VLOOKUP(A946,'Hospitalisation Details'!$A$2:$M$2344,11,FALSE)</f>
        <v>tier - 3</v>
      </c>
      <c r="O946" t="str">
        <f>VLOOKUP(A946,'Hospitalisation Details'!$A$2:$M$2344,12,FALSE)</f>
        <v>tier - 2</v>
      </c>
      <c r="P946" t="str">
        <f>VLOOKUP(A946,'Hospitalisation Details'!$A$2:$M$2344,13,FALSE)</f>
        <v>R1024</v>
      </c>
      <c r="Q946" s="11">
        <f>VLOOKUP(A946,'Hospitalisation Details'!$A$2:$M$2344,8,FALSE)</f>
        <v>56</v>
      </c>
    </row>
    <row r="947" spans="1:17" ht="15.75" x14ac:dyDescent="0.25">
      <c r="A947" s="1" t="s">
        <v>1424</v>
      </c>
      <c r="B947" t="str">
        <f>VLOOKUP(A947,'Customer Names'!$A$1:$B$2336,2,FALSE)</f>
        <v>Loftus</v>
      </c>
      <c r="C947" s="11">
        <f>VLOOKUP(A947,'Medical Examinations'!$A$1:$B$2336,2,FALSE)</f>
        <v>38.39</v>
      </c>
      <c r="D947" s="11">
        <f>VLOOKUP(A947,'Medical Examinations'!$A$1:$C$2336,3,FALSE)</f>
        <v>8.33</v>
      </c>
      <c r="E947" s="11" t="str">
        <f>VLOOKUP(A947,'Medical Examinations'!$A$1:$J$2336,4,FALSE)</f>
        <v>Yes</v>
      </c>
      <c r="F947" s="11" t="str">
        <f>VLOOKUP(A947,'Medical Examinations'!$A$1:$J$2336,5,FALSE)</f>
        <v>No</v>
      </c>
      <c r="G947" s="11" t="str">
        <f>VLOOKUP(A947,'Medical Examinations'!$A$1:$J$2336,6,FALSE)</f>
        <v>No</v>
      </c>
      <c r="H947" s="11">
        <f>VLOOKUP(A947,'Medical Examinations'!$A$1:$J$2336,7,FALSE)</f>
        <v>1</v>
      </c>
      <c r="I947" s="11" t="str">
        <f>VLOOKUP(A947,'Medical Examinations'!$A$1:$J$2336,8,FALSE)</f>
        <v>No</v>
      </c>
      <c r="J947" s="11" t="str">
        <f>VLOOKUP(A947,'Medical Examinations'!$A$1:$J$2336,9,FALSE)</f>
        <v>OBESITY</v>
      </c>
      <c r="K947" s="11" t="str">
        <f>VLOOKUP(A947,'Medical Examinations'!$A$1:$J$2336,10,FALSE)</f>
        <v>DIABETES</v>
      </c>
      <c r="L947" t="str">
        <f>VLOOKUP(A947,'Hospitalisation Details'!$A$2:$M$2344,4,FALSE)</f>
        <v>17-7-1986</v>
      </c>
      <c r="M947">
        <f>VLOOKUP(A947,'Hospitalisation Details'!$A$2:$M$2344,10,FALSE)</f>
        <v>11625.11</v>
      </c>
      <c r="N947" t="str">
        <f>VLOOKUP(A947,'Hospitalisation Details'!$A$2:$M$2344,11,FALSE)</f>
        <v>tier - 3</v>
      </c>
      <c r="O947" t="str">
        <f>VLOOKUP(A947,'Hospitalisation Details'!$A$2:$M$2344,12,FALSE)</f>
        <v>tier - 3</v>
      </c>
      <c r="P947" t="str">
        <f>VLOOKUP(A947,'Hospitalisation Details'!$A$2:$M$2344,13,FALSE)</f>
        <v>R1022</v>
      </c>
      <c r="Q947" s="11">
        <f>VLOOKUP(A947,'Hospitalisation Details'!$A$2:$M$2344,8,FALSE)</f>
        <v>36</v>
      </c>
    </row>
    <row r="948" spans="1:17" ht="15.75" x14ac:dyDescent="0.25">
      <c r="A948" s="1" t="s">
        <v>1423</v>
      </c>
      <c r="B948" t="str">
        <f>VLOOKUP(A948,'Customer Names'!$A$1:$B$2336,2,FALSE)</f>
        <v>Scott</v>
      </c>
      <c r="C948" s="11">
        <f>VLOOKUP(A948,'Medical Examinations'!$A$1:$B$2336,2,FALSE)</f>
        <v>25.87</v>
      </c>
      <c r="D948" s="11">
        <f>VLOOKUP(A948,'Medical Examinations'!$A$1:$C$2336,3,FALSE)</f>
        <v>5.63</v>
      </c>
      <c r="E948" s="11" t="str">
        <f>VLOOKUP(A948,'Medical Examinations'!$A$1:$J$2336,4,FALSE)</f>
        <v>Yes</v>
      </c>
      <c r="F948" s="11" t="str">
        <f>VLOOKUP(A948,'Medical Examinations'!$A$1:$J$2336,5,FALSE)</f>
        <v>No</v>
      </c>
      <c r="G948" s="11" t="str">
        <f>VLOOKUP(A948,'Medical Examinations'!$A$1:$J$2336,6,FALSE)</f>
        <v>No</v>
      </c>
      <c r="H948" s="11">
        <f>VLOOKUP(A948,'Medical Examinations'!$A$1:$J$2336,7,FALSE)</f>
        <v>1</v>
      </c>
      <c r="I948" s="11" t="str">
        <f>VLOOKUP(A948,'Medical Examinations'!$A$1:$J$2336,8,FALSE)</f>
        <v>No</v>
      </c>
      <c r="J948" s="11" t="str">
        <f>VLOOKUP(A948,'Medical Examinations'!$A$1:$J$2336,9,FALSE)</f>
        <v>OVERWEIGHT</v>
      </c>
      <c r="K948" s="11" t="str">
        <f>VLOOKUP(A948,'Medical Examinations'!$A$1:$J$2336,10,FALSE)</f>
        <v>NORMAL</v>
      </c>
      <c r="L948" t="str">
        <f>VLOOKUP(A948,'Hospitalisation Details'!$A$2:$M$2344,4,FALSE)</f>
        <v>20-6-1964</v>
      </c>
      <c r="M948">
        <f>VLOOKUP(A948,'Hospitalisation Details'!$A$2:$M$2344,10,FALSE)</f>
        <v>11602.75</v>
      </c>
      <c r="N948" t="str">
        <f>VLOOKUP(A948,'Hospitalisation Details'!$A$2:$M$2344,11,FALSE)</f>
        <v>tier - 3</v>
      </c>
      <c r="O948" t="str">
        <f>VLOOKUP(A948,'Hospitalisation Details'!$A$2:$M$2344,12,FALSE)</f>
        <v>tier - 1</v>
      </c>
      <c r="P948" t="str">
        <f>VLOOKUP(A948,'Hospitalisation Details'!$A$2:$M$2344,13,FALSE)</f>
        <v>R1020</v>
      </c>
      <c r="Q948" s="11">
        <f>VLOOKUP(A948,'Hospitalisation Details'!$A$2:$M$2344,8,FALSE)</f>
        <v>58</v>
      </c>
    </row>
    <row r="949" spans="1:17" ht="15.75" x14ac:dyDescent="0.25">
      <c r="A949" s="1" t="s">
        <v>1422</v>
      </c>
      <c r="B949" t="str">
        <f>VLOOKUP(A949,'Customer Names'!$A$1:$B$2336,2,FALSE)</f>
        <v>Alvarez</v>
      </c>
      <c r="C949" s="11">
        <f>VLOOKUP(A949,'Medical Examinations'!$A$1:$B$2336,2,FALSE)</f>
        <v>43.7</v>
      </c>
      <c r="D949" s="11">
        <f>VLOOKUP(A949,'Medical Examinations'!$A$1:$C$2336,3,FALSE)</f>
        <v>7.23</v>
      </c>
      <c r="E949" s="11" t="str">
        <f>VLOOKUP(A949,'Medical Examinations'!$A$1:$J$2336,4,FALSE)</f>
        <v>No</v>
      </c>
      <c r="F949" s="11" t="str">
        <f>VLOOKUP(A949,'Medical Examinations'!$A$1:$J$2336,5,FALSE)</f>
        <v>No</v>
      </c>
      <c r="G949" s="11" t="str">
        <f>VLOOKUP(A949,'Medical Examinations'!$A$1:$J$2336,6,FALSE)</f>
        <v>No</v>
      </c>
      <c r="H949" s="11">
        <f>VLOOKUP(A949,'Medical Examinations'!$A$1:$J$2336,7,FALSE)</f>
        <v>0</v>
      </c>
      <c r="I949" s="11" t="str">
        <f>VLOOKUP(A949,'Medical Examinations'!$A$1:$J$2336,8,FALSE)</f>
        <v>No</v>
      </c>
      <c r="J949" s="11" t="str">
        <f>VLOOKUP(A949,'Medical Examinations'!$A$1:$J$2336,9,FALSE)</f>
        <v>OBESITY</v>
      </c>
      <c r="K949" s="11" t="str">
        <f>VLOOKUP(A949,'Medical Examinations'!$A$1:$J$2336,10,FALSE)</f>
        <v>DIABETES</v>
      </c>
      <c r="L949" t="str">
        <f>VLOOKUP(A949,'Hospitalisation Details'!$A$2:$M$2344,4,FALSE)</f>
        <v>6-11-1965</v>
      </c>
      <c r="M949">
        <f>VLOOKUP(A949,'Hospitalisation Details'!$A$2:$M$2344,10,FALSE)</f>
        <v>11576.13</v>
      </c>
      <c r="N949" t="str">
        <f>VLOOKUP(A949,'Hospitalisation Details'!$A$2:$M$2344,11,FALSE)</f>
        <v>tier - 3</v>
      </c>
      <c r="O949" t="str">
        <f>VLOOKUP(A949,'Hospitalisation Details'!$A$2:$M$2344,12,FALSE)</f>
        <v>tier - 3</v>
      </c>
      <c r="P949" t="str">
        <f>VLOOKUP(A949,'Hospitalisation Details'!$A$2:$M$2344,13,FALSE)</f>
        <v>R1011</v>
      </c>
      <c r="Q949" s="11">
        <f>VLOOKUP(A949,'Hospitalisation Details'!$A$2:$M$2344,8,FALSE)</f>
        <v>57</v>
      </c>
    </row>
    <row r="950" spans="1:17" ht="15.75" x14ac:dyDescent="0.25">
      <c r="A950" s="1" t="s">
        <v>1421</v>
      </c>
      <c r="B950" t="str">
        <f>VLOOKUP(A950,'Customer Names'!$A$1:$B$2336,2,FALSE)</f>
        <v>Petersson</v>
      </c>
      <c r="C950" s="11">
        <f>VLOOKUP(A950,'Medical Examinations'!$A$1:$B$2336,2,FALSE)</f>
        <v>40.945</v>
      </c>
      <c r="D950" s="11">
        <f>VLOOKUP(A950,'Medical Examinations'!$A$1:$C$2336,3,FALSE)</f>
        <v>10.57</v>
      </c>
      <c r="E950" s="11" t="str">
        <f>VLOOKUP(A950,'Medical Examinations'!$A$1:$J$2336,4,FALSE)</f>
        <v>No</v>
      </c>
      <c r="F950" s="11" t="str">
        <f>VLOOKUP(A950,'Medical Examinations'!$A$1:$J$2336,5,FALSE)</f>
        <v>No</v>
      </c>
      <c r="G950" s="11" t="str">
        <f>VLOOKUP(A950,'Medical Examinations'!$A$1:$J$2336,6,FALSE)</f>
        <v>No</v>
      </c>
      <c r="H950" s="11">
        <f>VLOOKUP(A950,'Medical Examinations'!$A$1:$J$2336,7,FALSE)</f>
        <v>0</v>
      </c>
      <c r="I950" s="11" t="str">
        <f>VLOOKUP(A950,'Medical Examinations'!$A$1:$J$2336,8,FALSE)</f>
        <v>No</v>
      </c>
      <c r="J950" s="11" t="str">
        <f>VLOOKUP(A950,'Medical Examinations'!$A$1:$J$2336,9,FALSE)</f>
        <v>OBESITY</v>
      </c>
      <c r="K950" s="11" t="str">
        <f>VLOOKUP(A950,'Medical Examinations'!$A$1:$J$2336,10,FALSE)</f>
        <v>DIABETES</v>
      </c>
      <c r="L950" t="str">
        <f>VLOOKUP(A950,'Hospitalisation Details'!$A$2:$M$2344,4,FALSE)</f>
        <v>25-12-1965</v>
      </c>
      <c r="M950">
        <f>VLOOKUP(A950,'Hospitalisation Details'!$A$2:$M$2344,10,FALSE)</f>
        <v>11566.3</v>
      </c>
      <c r="N950" t="str">
        <f>VLOOKUP(A950,'Hospitalisation Details'!$A$2:$M$2344,11,FALSE)</f>
        <v>tier - 3</v>
      </c>
      <c r="O950" t="str">
        <f>VLOOKUP(A950,'Hospitalisation Details'!$A$2:$M$2344,12,FALSE)</f>
        <v>tier - 3</v>
      </c>
      <c r="P950" t="str">
        <f>VLOOKUP(A950,'Hospitalisation Details'!$A$2:$M$2344,13,FALSE)</f>
        <v>R1016</v>
      </c>
      <c r="Q950" s="11">
        <f>VLOOKUP(A950,'Hospitalisation Details'!$A$2:$M$2344,8,FALSE)</f>
        <v>57</v>
      </c>
    </row>
    <row r="951" spans="1:17" ht="15.75" x14ac:dyDescent="0.25">
      <c r="A951" s="1" t="s">
        <v>1420</v>
      </c>
      <c r="B951" t="str">
        <f>VLOOKUP(A951,'Customer Names'!$A$1:$B$2336,2,FALSE)</f>
        <v>Liaw</v>
      </c>
      <c r="C951" s="11">
        <f>VLOOKUP(A951,'Medical Examinations'!$A$1:$B$2336,2,FALSE)</f>
        <v>27.94</v>
      </c>
      <c r="D951" s="11">
        <f>VLOOKUP(A951,'Medical Examinations'!$A$1:$C$2336,3,FALSE)</f>
        <v>7.92</v>
      </c>
      <c r="E951" s="11" t="str">
        <f>VLOOKUP(A951,'Medical Examinations'!$A$1:$J$2336,4,FALSE)</f>
        <v>No</v>
      </c>
      <c r="F951" s="11" t="str">
        <f>VLOOKUP(A951,'Medical Examinations'!$A$1:$J$2336,5,FALSE)</f>
        <v>No</v>
      </c>
      <c r="G951" s="11" t="str">
        <f>VLOOKUP(A951,'Medical Examinations'!$A$1:$J$2336,6,FALSE)</f>
        <v>No</v>
      </c>
      <c r="H951" s="11">
        <f>VLOOKUP(A951,'Medical Examinations'!$A$1:$J$2336,7,FALSE)</f>
        <v>0</v>
      </c>
      <c r="I951" s="11" t="str">
        <f>VLOOKUP(A951,'Medical Examinations'!$A$1:$J$2336,8,FALSE)</f>
        <v>No</v>
      </c>
      <c r="J951" s="11" t="str">
        <f>VLOOKUP(A951,'Medical Examinations'!$A$1:$J$2336,9,FALSE)</f>
        <v>OVERWEIGHT</v>
      </c>
      <c r="K951" s="11" t="str">
        <f>VLOOKUP(A951,'Medical Examinations'!$A$1:$J$2336,10,FALSE)</f>
        <v>DIABETES</v>
      </c>
      <c r="L951" t="str">
        <f>VLOOKUP(A951,'Hospitalisation Details'!$A$2:$M$2344,4,FALSE)</f>
        <v>27-10-1965</v>
      </c>
      <c r="M951">
        <f>VLOOKUP(A951,'Hospitalisation Details'!$A$2:$M$2344,10,FALSE)</f>
        <v>11554.22</v>
      </c>
      <c r="N951" t="str">
        <f>VLOOKUP(A951,'Hospitalisation Details'!$A$2:$M$2344,11,FALSE)</f>
        <v>tier - 3</v>
      </c>
      <c r="O951" t="str">
        <f>VLOOKUP(A951,'Hospitalisation Details'!$A$2:$M$2344,12,FALSE)</f>
        <v>tier - 1</v>
      </c>
      <c r="P951" t="str">
        <f>VLOOKUP(A951,'Hospitalisation Details'!$A$2:$M$2344,13,FALSE)</f>
        <v>R1013</v>
      </c>
      <c r="Q951" s="11">
        <f>VLOOKUP(A951,'Hospitalisation Details'!$A$2:$M$2344,8,FALSE)</f>
        <v>57</v>
      </c>
    </row>
    <row r="952" spans="1:17" ht="15.75" x14ac:dyDescent="0.25">
      <c r="A952" s="1" t="s">
        <v>1419</v>
      </c>
      <c r="B952" t="str">
        <f>VLOOKUP(A952,'Customer Names'!$A$1:$B$2336,2,FALSE)</f>
        <v>Tripaldi</v>
      </c>
      <c r="C952" s="11">
        <f>VLOOKUP(A952,'Medical Examinations'!$A$1:$B$2336,2,FALSE)</f>
        <v>31.9</v>
      </c>
      <c r="D952" s="11">
        <f>VLOOKUP(A952,'Medical Examinations'!$A$1:$C$2336,3,FALSE)</f>
        <v>10.119999999999999</v>
      </c>
      <c r="E952" s="11" t="str">
        <f>VLOOKUP(A952,'Medical Examinations'!$A$1:$J$2336,4,FALSE)</f>
        <v>No</v>
      </c>
      <c r="F952" s="11" t="str">
        <f>VLOOKUP(A952,'Medical Examinations'!$A$1:$J$2336,5,FALSE)</f>
        <v>No</v>
      </c>
      <c r="G952" s="11" t="str">
        <f>VLOOKUP(A952,'Medical Examinations'!$A$1:$J$2336,6,FALSE)</f>
        <v>No</v>
      </c>
      <c r="H952" s="11">
        <f>VLOOKUP(A952,'Medical Examinations'!$A$1:$J$2336,7,FALSE)</f>
        <v>2</v>
      </c>
      <c r="I952" s="11" t="str">
        <f>VLOOKUP(A952,'Medical Examinations'!$A$1:$J$2336,8,FALSE)</f>
        <v>No</v>
      </c>
      <c r="J952" s="11" t="str">
        <f>VLOOKUP(A952,'Medical Examinations'!$A$1:$J$2336,9,FALSE)</f>
        <v>OBESITY</v>
      </c>
      <c r="K952" s="11" t="str">
        <f>VLOOKUP(A952,'Medical Examinations'!$A$1:$J$2336,10,FALSE)</f>
        <v>DIABETES</v>
      </c>
      <c r="L952" t="str">
        <f>VLOOKUP(A952,'Hospitalisation Details'!$A$2:$M$2344,4,FALSE)</f>
        <v>23-7-1973</v>
      </c>
      <c r="M952">
        <f>VLOOKUP(A952,'Hospitalisation Details'!$A$2:$M$2344,10,FALSE)</f>
        <v>11552.9</v>
      </c>
      <c r="N952" t="str">
        <f>VLOOKUP(A952,'Hospitalisation Details'!$A$2:$M$2344,11,FALSE)</f>
        <v>tier - 3</v>
      </c>
      <c r="O952" t="str">
        <f>VLOOKUP(A952,'Hospitalisation Details'!$A$2:$M$2344,12,FALSE)</f>
        <v>tier - 2</v>
      </c>
      <c r="P952" t="str">
        <f>VLOOKUP(A952,'Hospitalisation Details'!$A$2:$M$2344,13,FALSE)</f>
        <v>R1011</v>
      </c>
      <c r="Q952" s="11">
        <f>VLOOKUP(A952,'Hospitalisation Details'!$A$2:$M$2344,8,FALSE)</f>
        <v>49</v>
      </c>
    </row>
    <row r="953" spans="1:17" ht="15.75" x14ac:dyDescent="0.25">
      <c r="A953" s="1" t="s">
        <v>1418</v>
      </c>
      <c r="B953" t="str">
        <f>VLOOKUP(A953,'Customer Names'!$A$1:$B$2336,2,FALSE)</f>
        <v>Kelley</v>
      </c>
      <c r="C953" s="11">
        <f>VLOOKUP(A953,'Medical Examinations'!$A$1:$B$2336,2,FALSE)</f>
        <v>31.64</v>
      </c>
      <c r="D953" s="11">
        <f>VLOOKUP(A953,'Medical Examinations'!$A$1:$C$2336,3,FALSE)</f>
        <v>7.91</v>
      </c>
      <c r="E953" s="11" t="str">
        <f>VLOOKUP(A953,'Medical Examinations'!$A$1:$J$2336,4,FALSE)</f>
        <v>No</v>
      </c>
      <c r="F953" s="11" t="str">
        <f>VLOOKUP(A953,'Medical Examinations'!$A$1:$J$2336,5,FALSE)</f>
        <v>No</v>
      </c>
      <c r="G953" s="11" t="str">
        <f>VLOOKUP(A953,'Medical Examinations'!$A$1:$J$2336,6,FALSE)</f>
        <v>No</v>
      </c>
      <c r="H953" s="11">
        <f>VLOOKUP(A953,'Medical Examinations'!$A$1:$J$2336,7,FALSE)</f>
        <v>0</v>
      </c>
      <c r="I953" s="11" t="str">
        <f>VLOOKUP(A953,'Medical Examinations'!$A$1:$J$2336,8,FALSE)</f>
        <v>No</v>
      </c>
      <c r="J953" s="11" t="str">
        <f>VLOOKUP(A953,'Medical Examinations'!$A$1:$J$2336,9,FALSE)</f>
        <v>OBESITY</v>
      </c>
      <c r="K953" s="11" t="str">
        <f>VLOOKUP(A953,'Medical Examinations'!$A$1:$J$2336,10,FALSE)</f>
        <v>DIABETES</v>
      </c>
      <c r="L953" t="str">
        <f>VLOOKUP(A953,'Hospitalisation Details'!$A$2:$M$2344,4,FALSE)</f>
        <v>1-12-1971</v>
      </c>
      <c r="M953">
        <f>VLOOKUP(A953,'Hospitalisation Details'!$A$2:$M$2344,10,FALSE)</f>
        <v>11540.25</v>
      </c>
      <c r="N953" t="str">
        <f>VLOOKUP(A953,'Hospitalisation Details'!$A$2:$M$2344,11,FALSE)</f>
        <v>tier - 3</v>
      </c>
      <c r="O953" t="str">
        <f>VLOOKUP(A953,'Hospitalisation Details'!$A$2:$M$2344,12,FALSE)</f>
        <v>tier - 1</v>
      </c>
      <c r="P953" t="str">
        <f>VLOOKUP(A953,'Hospitalisation Details'!$A$2:$M$2344,13,FALSE)</f>
        <v>R1012</v>
      </c>
      <c r="Q953" s="11">
        <f>VLOOKUP(A953,'Hospitalisation Details'!$A$2:$M$2344,8,FALSE)</f>
        <v>51</v>
      </c>
    </row>
    <row r="954" spans="1:17" ht="15.75" x14ac:dyDescent="0.25">
      <c r="A954" s="1" t="s">
        <v>1417</v>
      </c>
      <c r="B954" t="str">
        <f>VLOOKUP(A954,'Customer Names'!$A$1:$B$2336,2,FALSE)</f>
        <v>Endara</v>
      </c>
      <c r="C954" s="11">
        <f>VLOOKUP(A954,'Medical Examinations'!$A$1:$B$2336,2,FALSE)</f>
        <v>46.7</v>
      </c>
      <c r="D954" s="11">
        <f>VLOOKUP(A954,'Medical Examinations'!$A$1:$C$2336,3,FALSE)</f>
        <v>10.9</v>
      </c>
      <c r="E954" s="11" t="str">
        <f>VLOOKUP(A954,'Medical Examinations'!$A$1:$J$2336,4,FALSE)</f>
        <v>No</v>
      </c>
      <c r="F954" s="11" t="str">
        <f>VLOOKUP(A954,'Medical Examinations'!$A$1:$J$2336,5,FALSE)</f>
        <v>No</v>
      </c>
      <c r="G954" s="11" t="str">
        <f>VLOOKUP(A954,'Medical Examinations'!$A$1:$J$2336,6,FALSE)</f>
        <v>No</v>
      </c>
      <c r="H954" s="11">
        <f>VLOOKUP(A954,'Medical Examinations'!$A$1:$J$2336,7,FALSE)</f>
        <v>0</v>
      </c>
      <c r="I954" s="11" t="str">
        <f>VLOOKUP(A954,'Medical Examinations'!$A$1:$J$2336,8,FALSE)</f>
        <v>No</v>
      </c>
      <c r="J954" s="11" t="str">
        <f>VLOOKUP(A954,'Medical Examinations'!$A$1:$J$2336,9,FALSE)</f>
        <v>OBESITY</v>
      </c>
      <c r="K954" s="11" t="str">
        <f>VLOOKUP(A954,'Medical Examinations'!$A$1:$J$2336,10,FALSE)</f>
        <v>DIABETES</v>
      </c>
      <c r="L954" t="str">
        <f>VLOOKUP(A954,'Hospitalisation Details'!$A$2:$M$2344,4,FALSE)</f>
        <v>14-11-1968</v>
      </c>
      <c r="M954">
        <f>VLOOKUP(A954,'Hospitalisation Details'!$A$2:$M$2344,10,FALSE)</f>
        <v>11538.42</v>
      </c>
      <c r="N954" t="str">
        <f>VLOOKUP(A954,'Hospitalisation Details'!$A$2:$M$2344,11,FALSE)</f>
        <v>tier - 3</v>
      </c>
      <c r="O954" t="str">
        <f>VLOOKUP(A954,'Hospitalisation Details'!$A$2:$M$2344,12,FALSE)</f>
        <v>tier - 1</v>
      </c>
      <c r="P954" t="str">
        <f>VLOOKUP(A954,'Hospitalisation Details'!$A$2:$M$2344,13,FALSE)</f>
        <v>R1011</v>
      </c>
      <c r="Q954" s="11">
        <f>VLOOKUP(A954,'Hospitalisation Details'!$A$2:$M$2344,8,FALSE)</f>
        <v>54</v>
      </c>
    </row>
    <row r="955" spans="1:17" ht="15.75" x14ac:dyDescent="0.25">
      <c r="A955" s="1" t="s">
        <v>1416</v>
      </c>
      <c r="B955" t="str">
        <f>VLOOKUP(A955,'Customer Names'!$A$1:$B$2336,2,FALSE)</f>
        <v>Valle</v>
      </c>
      <c r="C955" s="11">
        <f>VLOOKUP(A955,'Medical Examinations'!$A$1:$B$2336,2,FALSE)</f>
        <v>18.335000000000001</v>
      </c>
      <c r="D955" s="11">
        <f>VLOOKUP(A955,'Medical Examinations'!$A$1:$C$2336,3,FALSE)</f>
        <v>11.83</v>
      </c>
      <c r="E955" s="11" t="str">
        <f>VLOOKUP(A955,'Medical Examinations'!$A$1:$J$2336,4,FALSE)</f>
        <v>No</v>
      </c>
      <c r="F955" s="11" t="str">
        <f>VLOOKUP(A955,'Medical Examinations'!$A$1:$J$2336,5,FALSE)</f>
        <v>No</v>
      </c>
      <c r="G955" s="11" t="str">
        <f>VLOOKUP(A955,'Medical Examinations'!$A$1:$J$2336,6,FALSE)</f>
        <v>No</v>
      </c>
      <c r="H955" s="11">
        <f>VLOOKUP(A955,'Medical Examinations'!$A$1:$J$2336,7,FALSE)</f>
        <v>0</v>
      </c>
      <c r="I955" s="11" t="str">
        <f>VLOOKUP(A955,'Medical Examinations'!$A$1:$J$2336,8,FALSE)</f>
        <v>No</v>
      </c>
      <c r="J955" s="11" t="str">
        <f>VLOOKUP(A955,'Medical Examinations'!$A$1:$J$2336,9,FALSE)</f>
        <v>NORMALWEIGHT</v>
      </c>
      <c r="K955" s="11" t="str">
        <f>VLOOKUP(A955,'Medical Examinations'!$A$1:$J$2336,10,FALSE)</f>
        <v>DIABETES</v>
      </c>
      <c r="L955" t="str">
        <f>VLOOKUP(A955,'Hospitalisation Details'!$A$2:$M$2344,4,FALSE)</f>
        <v>3-10-1965</v>
      </c>
      <c r="M955">
        <f>VLOOKUP(A955,'Hospitalisation Details'!$A$2:$M$2344,10,FALSE)</f>
        <v>11534.87</v>
      </c>
      <c r="N955" t="str">
        <f>VLOOKUP(A955,'Hospitalisation Details'!$A$2:$M$2344,11,FALSE)</f>
        <v>tier - 3</v>
      </c>
      <c r="O955" t="str">
        <f>VLOOKUP(A955,'Hospitalisation Details'!$A$2:$M$2344,12,FALSE)</f>
        <v>tier - 1</v>
      </c>
      <c r="P955" t="str">
        <f>VLOOKUP(A955,'Hospitalisation Details'!$A$2:$M$2344,13,FALSE)</f>
        <v>R1017</v>
      </c>
      <c r="Q955" s="11">
        <f>VLOOKUP(A955,'Hospitalisation Details'!$A$2:$M$2344,8,FALSE)</f>
        <v>57</v>
      </c>
    </row>
    <row r="956" spans="1:17" ht="15.75" x14ac:dyDescent="0.25">
      <c r="A956" s="1" t="s">
        <v>1415</v>
      </c>
      <c r="B956" t="str">
        <f>VLOOKUP(A956,'Customer Names'!$A$1:$B$2336,2,FALSE)</f>
        <v>Germain</v>
      </c>
      <c r="C956" s="11">
        <f>VLOOKUP(A956,'Medical Examinations'!$A$1:$B$2336,2,FALSE)</f>
        <v>31.24</v>
      </c>
      <c r="D956" s="11">
        <f>VLOOKUP(A956,'Medical Examinations'!$A$1:$C$2336,3,FALSE)</f>
        <v>7.42</v>
      </c>
      <c r="E956" s="11" t="str">
        <f>VLOOKUP(A956,'Medical Examinations'!$A$1:$J$2336,4,FALSE)</f>
        <v>Yes</v>
      </c>
      <c r="F956" s="11" t="str">
        <f>VLOOKUP(A956,'Medical Examinations'!$A$1:$J$2336,5,FALSE)</f>
        <v>No</v>
      </c>
      <c r="G956" s="11" t="str">
        <f>VLOOKUP(A956,'Medical Examinations'!$A$1:$J$2336,6,FALSE)</f>
        <v>No</v>
      </c>
      <c r="H956" s="11">
        <f>VLOOKUP(A956,'Medical Examinations'!$A$1:$J$2336,7,FALSE)</f>
        <v>2</v>
      </c>
      <c r="I956" s="11" t="str">
        <f>VLOOKUP(A956,'Medical Examinations'!$A$1:$J$2336,8,FALSE)</f>
        <v>No</v>
      </c>
      <c r="J956" s="11" t="str">
        <f>VLOOKUP(A956,'Medical Examinations'!$A$1:$J$2336,9,FALSE)</f>
        <v>OBESITY</v>
      </c>
      <c r="K956" s="11" t="str">
        <f>VLOOKUP(A956,'Medical Examinations'!$A$1:$J$2336,10,FALSE)</f>
        <v>DIABETES</v>
      </c>
      <c r="L956" t="str">
        <f>VLOOKUP(A956,'Hospitalisation Details'!$A$2:$M$2344,4,FALSE)</f>
        <v>23-7-1970</v>
      </c>
      <c r="M956">
        <f>VLOOKUP(A956,'Hospitalisation Details'!$A$2:$M$2344,10,FALSE)</f>
        <v>11530.12</v>
      </c>
      <c r="N956" t="str">
        <f>VLOOKUP(A956,'Hospitalisation Details'!$A$2:$M$2344,11,FALSE)</f>
        <v>tier - 3</v>
      </c>
      <c r="O956" t="str">
        <f>VLOOKUP(A956,'Hospitalisation Details'!$A$2:$M$2344,12,FALSE)</f>
        <v>tier - 1</v>
      </c>
      <c r="P956" t="str">
        <f>VLOOKUP(A956,'Hospitalisation Details'!$A$2:$M$2344,13,FALSE)</f>
        <v>R1012</v>
      </c>
      <c r="Q956" s="11">
        <f>VLOOKUP(A956,'Hospitalisation Details'!$A$2:$M$2344,8,FALSE)</f>
        <v>52</v>
      </c>
    </row>
    <row r="957" spans="1:17" ht="15.75" x14ac:dyDescent="0.25">
      <c r="A957" s="1" t="s">
        <v>1414</v>
      </c>
      <c r="B957" t="str">
        <f>VLOOKUP(A957,'Customer Names'!$A$1:$B$2336,2,FALSE)</f>
        <v>Finecey</v>
      </c>
      <c r="C957" s="11">
        <f>VLOOKUP(A957,'Medical Examinations'!$A$1:$B$2336,2,FALSE)</f>
        <v>39.22</v>
      </c>
      <c r="D957" s="11">
        <f>VLOOKUP(A957,'Medical Examinations'!$A$1:$C$2336,3,FALSE)</f>
        <v>5.62</v>
      </c>
      <c r="E957" s="11" t="str">
        <f>VLOOKUP(A957,'Medical Examinations'!$A$1:$J$2336,4,FALSE)</f>
        <v>Yes</v>
      </c>
      <c r="F957" s="11" t="str">
        <f>VLOOKUP(A957,'Medical Examinations'!$A$1:$J$2336,5,FALSE)</f>
        <v>No</v>
      </c>
      <c r="G957" s="11" t="str">
        <f>VLOOKUP(A957,'Medical Examinations'!$A$1:$J$2336,6,FALSE)</f>
        <v>No</v>
      </c>
      <c r="H957" s="11">
        <f>VLOOKUP(A957,'Medical Examinations'!$A$1:$J$2336,7,FALSE)</f>
        <v>1</v>
      </c>
      <c r="I957" s="11" t="str">
        <f>VLOOKUP(A957,'Medical Examinations'!$A$1:$J$2336,8,FALSE)</f>
        <v>No</v>
      </c>
      <c r="J957" s="11" t="str">
        <f>VLOOKUP(A957,'Medical Examinations'!$A$1:$J$2336,9,FALSE)</f>
        <v>OBESITY</v>
      </c>
      <c r="K957" s="11" t="str">
        <f>VLOOKUP(A957,'Medical Examinations'!$A$1:$J$2336,10,FALSE)</f>
        <v>NORMAL</v>
      </c>
      <c r="L957" t="str">
        <f>VLOOKUP(A957,'Hospitalisation Details'!$A$2:$M$2344,4,FALSE)</f>
        <v>12-6-1988</v>
      </c>
      <c r="M957">
        <f>VLOOKUP(A957,'Hospitalisation Details'!$A$2:$M$2344,10,FALSE)</f>
        <v>11524.25</v>
      </c>
      <c r="N957" t="str">
        <f>VLOOKUP(A957,'Hospitalisation Details'!$A$2:$M$2344,11,FALSE)</f>
        <v>tier - 3</v>
      </c>
      <c r="O957" t="str">
        <f>VLOOKUP(A957,'Hospitalisation Details'!$A$2:$M$2344,12,FALSE)</f>
        <v>tier - 1</v>
      </c>
      <c r="P957" t="str">
        <f>VLOOKUP(A957,'Hospitalisation Details'!$A$2:$M$2344,13,FALSE)</f>
        <v>R1026</v>
      </c>
      <c r="Q957" s="11">
        <f>VLOOKUP(A957,'Hospitalisation Details'!$A$2:$M$2344,8,FALSE)</f>
        <v>34</v>
      </c>
    </row>
    <row r="958" spans="1:17" ht="15.75" x14ac:dyDescent="0.25">
      <c r="A958" s="1" t="s">
        <v>1413</v>
      </c>
      <c r="B958" t="str">
        <f>VLOOKUP(A958,'Customer Names'!$A$1:$B$2336,2,FALSE)</f>
        <v>Mendoza</v>
      </c>
      <c r="C958" s="11">
        <f>VLOOKUP(A958,'Medical Examinations'!$A$1:$B$2336,2,FALSE)</f>
        <v>24.414999999999999</v>
      </c>
      <c r="D958" s="11">
        <f>VLOOKUP(A958,'Medical Examinations'!$A$1:$C$2336,3,FALSE)</f>
        <v>7.16</v>
      </c>
      <c r="E958" s="11" t="str">
        <f>VLOOKUP(A958,'Medical Examinations'!$A$1:$J$2336,4,FALSE)</f>
        <v>No</v>
      </c>
      <c r="F958" s="11" t="str">
        <f>VLOOKUP(A958,'Medical Examinations'!$A$1:$J$2336,5,FALSE)</f>
        <v>No</v>
      </c>
      <c r="G958" s="11" t="str">
        <f>VLOOKUP(A958,'Medical Examinations'!$A$1:$J$2336,6,FALSE)</f>
        <v>No</v>
      </c>
      <c r="H958" s="11">
        <f>VLOOKUP(A958,'Medical Examinations'!$A$1:$J$2336,7,FALSE)</f>
        <v>0</v>
      </c>
      <c r="I958" s="11" t="str">
        <f>VLOOKUP(A958,'Medical Examinations'!$A$1:$J$2336,8,FALSE)</f>
        <v>No</v>
      </c>
      <c r="J958" s="11" t="str">
        <f>VLOOKUP(A958,'Medical Examinations'!$A$1:$J$2336,9,FALSE)</f>
        <v>NORMALWEIGHT</v>
      </c>
      <c r="K958" s="11" t="str">
        <f>VLOOKUP(A958,'Medical Examinations'!$A$1:$J$2336,10,FALSE)</f>
        <v>DIABETES</v>
      </c>
      <c r="L958" t="str">
        <f>VLOOKUP(A958,'Hospitalisation Details'!$A$2:$M$2344,4,FALSE)</f>
        <v>19-12-1971</v>
      </c>
      <c r="M958">
        <f>VLOOKUP(A958,'Hospitalisation Details'!$A$2:$M$2344,10,FALSE)</f>
        <v>11520.1</v>
      </c>
      <c r="N958" t="str">
        <f>VLOOKUP(A958,'Hospitalisation Details'!$A$2:$M$2344,11,FALSE)</f>
        <v>tier - 3</v>
      </c>
      <c r="O958" t="str">
        <f>VLOOKUP(A958,'Hospitalisation Details'!$A$2:$M$2344,12,FALSE)</f>
        <v>tier - 1</v>
      </c>
      <c r="P958" t="str">
        <f>VLOOKUP(A958,'Hospitalisation Details'!$A$2:$M$2344,13,FALSE)</f>
        <v>R1012</v>
      </c>
      <c r="Q958" s="11">
        <f>VLOOKUP(A958,'Hospitalisation Details'!$A$2:$M$2344,8,FALSE)</f>
        <v>51</v>
      </c>
    </row>
    <row r="959" spans="1:17" ht="15.75" x14ac:dyDescent="0.25">
      <c r="A959" s="1" t="s">
        <v>1412</v>
      </c>
      <c r="B959" t="str">
        <f>VLOOKUP(A959,'Customer Names'!$A$1:$B$2336,2,FALSE)</f>
        <v>Roe</v>
      </c>
      <c r="C959" s="11">
        <f>VLOOKUP(A959,'Medical Examinations'!$A$1:$B$2336,2,FALSE)</f>
        <v>32.299999999999997</v>
      </c>
      <c r="D959" s="11">
        <f>VLOOKUP(A959,'Medical Examinations'!$A$1:$C$2336,3,FALSE)</f>
        <v>9.89</v>
      </c>
      <c r="E959" s="11" t="str">
        <f>VLOOKUP(A959,'Medical Examinations'!$A$1:$J$2336,4,FALSE)</f>
        <v>No</v>
      </c>
      <c r="F959" s="11" t="str">
        <f>VLOOKUP(A959,'Medical Examinations'!$A$1:$J$2336,5,FALSE)</f>
        <v>No</v>
      </c>
      <c r="G959" s="11" t="str">
        <f>VLOOKUP(A959,'Medical Examinations'!$A$1:$J$2336,6,FALSE)</f>
        <v>No</v>
      </c>
      <c r="H959" s="11">
        <f>VLOOKUP(A959,'Medical Examinations'!$A$1:$J$2336,7,FALSE)</f>
        <v>0</v>
      </c>
      <c r="I959" s="11" t="str">
        <f>VLOOKUP(A959,'Medical Examinations'!$A$1:$J$2336,8,FALSE)</f>
        <v>No</v>
      </c>
      <c r="J959" s="11" t="str">
        <f>VLOOKUP(A959,'Medical Examinations'!$A$1:$J$2336,9,FALSE)</f>
        <v>OBESITY</v>
      </c>
      <c r="K959" s="11" t="str">
        <f>VLOOKUP(A959,'Medical Examinations'!$A$1:$J$2336,10,FALSE)</f>
        <v>DIABETES</v>
      </c>
      <c r="L959" t="str">
        <f>VLOOKUP(A959,'Hospitalisation Details'!$A$2:$M$2344,4,FALSE)</f>
        <v>24-6-1968</v>
      </c>
      <c r="M959">
        <f>VLOOKUP(A959,'Hospitalisation Details'!$A$2:$M$2344,10,FALSE)</f>
        <v>11512.41</v>
      </c>
      <c r="N959" t="str">
        <f>VLOOKUP(A959,'Hospitalisation Details'!$A$2:$M$2344,11,FALSE)</f>
        <v>tier - 3</v>
      </c>
      <c r="O959" t="str">
        <f>VLOOKUP(A959,'Hospitalisation Details'!$A$2:$M$2344,12,FALSE)</f>
        <v>tier - 1</v>
      </c>
      <c r="P959" t="str">
        <f>VLOOKUP(A959,'Hospitalisation Details'!$A$2:$M$2344,13,FALSE)</f>
        <v>R1024</v>
      </c>
      <c r="Q959" s="11">
        <f>VLOOKUP(A959,'Hospitalisation Details'!$A$2:$M$2344,8,FALSE)</f>
        <v>54</v>
      </c>
    </row>
    <row r="960" spans="1:17" ht="15.75" x14ac:dyDescent="0.25">
      <c r="A960" s="1" t="s">
        <v>1411</v>
      </c>
      <c r="B960" t="str">
        <f>VLOOKUP(A960,'Customer Names'!$A$1:$B$2336,2,FALSE)</f>
        <v>Webb</v>
      </c>
      <c r="C960" s="11">
        <f>VLOOKUP(A960,'Medical Examinations'!$A$1:$B$2336,2,FALSE)</f>
        <v>39.94</v>
      </c>
      <c r="D960" s="11">
        <f>VLOOKUP(A960,'Medical Examinations'!$A$1:$C$2336,3,FALSE)</f>
        <v>5.14</v>
      </c>
      <c r="E960" s="11" t="str">
        <f>VLOOKUP(A960,'Medical Examinations'!$A$1:$J$2336,4,FALSE)</f>
        <v>No</v>
      </c>
      <c r="F960" s="11" t="str">
        <f>VLOOKUP(A960,'Medical Examinations'!$A$1:$J$2336,5,FALSE)</f>
        <v>No</v>
      </c>
      <c r="G960" s="11" t="str">
        <f>VLOOKUP(A960,'Medical Examinations'!$A$1:$J$2336,6,FALSE)</f>
        <v>No</v>
      </c>
      <c r="H960" s="11">
        <f>VLOOKUP(A960,'Medical Examinations'!$A$1:$J$2336,7,FALSE)</f>
        <v>0</v>
      </c>
      <c r="I960" s="11" t="str">
        <f>VLOOKUP(A960,'Medical Examinations'!$A$1:$J$2336,8,FALSE)</f>
        <v>No</v>
      </c>
      <c r="J960" s="11" t="str">
        <f>VLOOKUP(A960,'Medical Examinations'!$A$1:$J$2336,9,FALSE)</f>
        <v>OBESITY</v>
      </c>
      <c r="K960" s="11" t="str">
        <f>VLOOKUP(A960,'Medical Examinations'!$A$1:$J$2336,10,FALSE)</f>
        <v>NORMAL</v>
      </c>
      <c r="L960" t="str">
        <f>VLOOKUP(A960,'Hospitalisation Details'!$A$2:$M$2344,4,FALSE)</f>
        <v>6-10-1989</v>
      </c>
      <c r="M960">
        <f>VLOOKUP(A960,'Hospitalisation Details'!$A$2:$M$2344,10,FALSE)</f>
        <v>11511.61</v>
      </c>
      <c r="N960" t="str">
        <f>VLOOKUP(A960,'Hospitalisation Details'!$A$2:$M$2344,11,FALSE)</f>
        <v>tier - 3</v>
      </c>
      <c r="O960" t="str">
        <f>VLOOKUP(A960,'Hospitalisation Details'!$A$2:$M$2344,12,FALSE)</f>
        <v>tier - 3</v>
      </c>
      <c r="P960" t="str">
        <f>VLOOKUP(A960,'Hospitalisation Details'!$A$2:$M$2344,13,FALSE)</f>
        <v>R1026</v>
      </c>
      <c r="Q960" s="11">
        <f>VLOOKUP(A960,'Hospitalisation Details'!$A$2:$M$2344,8,FALSE)</f>
        <v>33</v>
      </c>
    </row>
    <row r="961" spans="1:17" ht="15.75" x14ac:dyDescent="0.25">
      <c r="A961" s="1" t="s">
        <v>1410</v>
      </c>
      <c r="B961" t="str">
        <f>VLOOKUP(A961,'Customer Names'!$A$1:$B$2336,2,FALSE)</f>
        <v>Stocker</v>
      </c>
      <c r="C961" s="11">
        <f>VLOOKUP(A961,'Medical Examinations'!$A$1:$B$2336,2,FALSE)</f>
        <v>30</v>
      </c>
      <c r="D961" s="11">
        <f>VLOOKUP(A961,'Medical Examinations'!$A$1:$C$2336,3,FALSE)</f>
        <v>5.61</v>
      </c>
      <c r="E961" s="11" t="str">
        <f>VLOOKUP(A961,'Medical Examinations'!$A$1:$J$2336,4,FALSE)</f>
        <v>Yes</v>
      </c>
      <c r="F961" s="11" t="str">
        <f>VLOOKUP(A961,'Medical Examinations'!$A$1:$J$2336,5,FALSE)</f>
        <v>No</v>
      </c>
      <c r="G961" s="11" t="str">
        <f>VLOOKUP(A961,'Medical Examinations'!$A$1:$J$2336,6,FALSE)</f>
        <v>Yes</v>
      </c>
      <c r="H961" s="11">
        <f>VLOOKUP(A961,'Medical Examinations'!$A$1:$J$2336,7,FALSE)</f>
        <v>1</v>
      </c>
      <c r="I961" s="11" t="str">
        <f>VLOOKUP(A961,'Medical Examinations'!$A$1:$J$2336,8,FALSE)</f>
        <v>No</v>
      </c>
      <c r="J961" s="11" t="str">
        <f>VLOOKUP(A961,'Medical Examinations'!$A$1:$J$2336,9,FALSE)</f>
        <v>OBESITY</v>
      </c>
      <c r="K961" s="11" t="str">
        <f>VLOOKUP(A961,'Medical Examinations'!$A$1:$J$2336,10,FALSE)</f>
        <v>NORMAL</v>
      </c>
      <c r="L961" t="str">
        <f>VLOOKUP(A961,'Hospitalisation Details'!$A$2:$M$2344,4,FALSE)</f>
        <v>11-8-1969</v>
      </c>
      <c r="M961">
        <f>VLOOKUP(A961,'Hospitalisation Details'!$A$2:$M$2344,10,FALSE)</f>
        <v>11497.69</v>
      </c>
      <c r="N961" t="str">
        <f>VLOOKUP(A961,'Hospitalisation Details'!$A$2:$M$2344,11,FALSE)</f>
        <v>tier - 3</v>
      </c>
      <c r="O961" t="str">
        <f>VLOOKUP(A961,'Hospitalisation Details'!$A$2:$M$2344,12,FALSE)</f>
        <v>tier - 1</v>
      </c>
      <c r="P961" t="str">
        <f>VLOOKUP(A961,'Hospitalisation Details'!$A$2:$M$2344,13,FALSE)</f>
        <v>R1012</v>
      </c>
      <c r="Q961" s="11">
        <f>VLOOKUP(A961,'Hospitalisation Details'!$A$2:$M$2344,8,FALSE)</f>
        <v>53</v>
      </c>
    </row>
    <row r="962" spans="1:17" ht="15.75" x14ac:dyDescent="0.25">
      <c r="A962" s="1" t="s">
        <v>1409</v>
      </c>
      <c r="B962" t="str">
        <f>VLOOKUP(A962,'Customer Names'!$A$1:$B$2336,2,FALSE)</f>
        <v>Jacobson</v>
      </c>
      <c r="C962" s="11">
        <f>VLOOKUP(A962,'Medical Examinations'!$A$1:$B$2336,2,FALSE)</f>
        <v>35.340000000000003</v>
      </c>
      <c r="D962" s="11">
        <f>VLOOKUP(A962,'Medical Examinations'!$A$1:$C$2336,3,FALSE)</f>
        <v>5.51</v>
      </c>
      <c r="E962" s="11" t="str">
        <f>VLOOKUP(A962,'Medical Examinations'!$A$1:$J$2336,4,FALSE)</f>
        <v>Yes</v>
      </c>
      <c r="F962" s="11" t="str">
        <f>VLOOKUP(A962,'Medical Examinations'!$A$1:$J$2336,5,FALSE)</f>
        <v>No</v>
      </c>
      <c r="G962" s="11" t="str">
        <f>VLOOKUP(A962,'Medical Examinations'!$A$1:$J$2336,6,FALSE)</f>
        <v>Yes</v>
      </c>
      <c r="H962" s="11">
        <f>VLOOKUP(A962,'Medical Examinations'!$A$1:$J$2336,7,FALSE)</f>
        <v>1</v>
      </c>
      <c r="I962" s="11" t="str">
        <f>VLOOKUP(A962,'Medical Examinations'!$A$1:$J$2336,8,FALSE)</f>
        <v>No</v>
      </c>
      <c r="J962" s="11" t="str">
        <f>VLOOKUP(A962,'Medical Examinations'!$A$1:$J$2336,9,FALSE)</f>
        <v>OBESITY</v>
      </c>
      <c r="K962" s="11" t="str">
        <f>VLOOKUP(A962,'Medical Examinations'!$A$1:$J$2336,10,FALSE)</f>
        <v>NORMAL</v>
      </c>
      <c r="L962" t="str">
        <f>VLOOKUP(A962,'Hospitalisation Details'!$A$2:$M$2344,4,FALSE)</f>
        <v>7-6-1983</v>
      </c>
      <c r="M962">
        <f>VLOOKUP(A962,'Hospitalisation Details'!$A$2:$M$2344,10,FALSE)</f>
        <v>11492.46</v>
      </c>
      <c r="N962" t="str">
        <f>VLOOKUP(A962,'Hospitalisation Details'!$A$2:$M$2344,11,FALSE)</f>
        <v>tier - 3</v>
      </c>
      <c r="O962" t="str">
        <f>VLOOKUP(A962,'Hospitalisation Details'!$A$2:$M$2344,12,FALSE)</f>
        <v>tier - 3</v>
      </c>
      <c r="P962" t="str">
        <f>VLOOKUP(A962,'Hospitalisation Details'!$A$2:$M$2344,13,FALSE)</f>
        <v>R1026</v>
      </c>
      <c r="Q962" s="11">
        <f>VLOOKUP(A962,'Hospitalisation Details'!$A$2:$M$2344,8,FALSE)</f>
        <v>40</v>
      </c>
    </row>
    <row r="963" spans="1:17" ht="15.75" x14ac:dyDescent="0.25">
      <c r="A963" s="1" t="s">
        <v>1408</v>
      </c>
      <c r="B963" t="str">
        <f>VLOOKUP(A963,'Customer Names'!$A$1:$B$2336,2,FALSE)</f>
        <v>Shaw</v>
      </c>
      <c r="C963" s="11">
        <f>VLOOKUP(A963,'Medical Examinations'!$A$1:$B$2336,2,FALSE)</f>
        <v>32.204999999999998</v>
      </c>
      <c r="D963" s="11">
        <f>VLOOKUP(A963,'Medical Examinations'!$A$1:$C$2336,3,FALSE)</f>
        <v>8.3800000000000008</v>
      </c>
      <c r="E963" s="11" t="str">
        <f>VLOOKUP(A963,'Medical Examinations'!$A$1:$J$2336,4,FALSE)</f>
        <v>Yes</v>
      </c>
      <c r="F963" s="11" t="str">
        <f>VLOOKUP(A963,'Medical Examinations'!$A$1:$J$2336,5,FALSE)</f>
        <v>No</v>
      </c>
      <c r="G963" s="11" t="str">
        <f>VLOOKUP(A963,'Medical Examinations'!$A$1:$J$2336,6,FALSE)</f>
        <v>No</v>
      </c>
      <c r="H963" s="11">
        <f>VLOOKUP(A963,'Medical Examinations'!$A$1:$J$2336,7,FALSE)</f>
        <v>2</v>
      </c>
      <c r="I963" s="11" t="str">
        <f>VLOOKUP(A963,'Medical Examinations'!$A$1:$J$2336,8,FALSE)</f>
        <v>No</v>
      </c>
      <c r="J963" s="11" t="str">
        <f>VLOOKUP(A963,'Medical Examinations'!$A$1:$J$2336,9,FALSE)</f>
        <v>OBESITY</v>
      </c>
      <c r="K963" s="11" t="str">
        <f>VLOOKUP(A963,'Medical Examinations'!$A$1:$J$2336,10,FALSE)</f>
        <v>DIABETES</v>
      </c>
      <c r="L963" t="str">
        <f>VLOOKUP(A963,'Hospitalisation Details'!$A$2:$M$2344,4,FALSE)</f>
        <v>13-10-1970</v>
      </c>
      <c r="M963">
        <f>VLOOKUP(A963,'Hospitalisation Details'!$A$2:$M$2344,10,FALSE)</f>
        <v>11488.32</v>
      </c>
      <c r="N963" t="str">
        <f>VLOOKUP(A963,'Hospitalisation Details'!$A$2:$M$2344,11,FALSE)</f>
        <v>tier - 3</v>
      </c>
      <c r="O963" t="str">
        <f>VLOOKUP(A963,'Hospitalisation Details'!$A$2:$M$2344,12,FALSE)</f>
        <v>tier - 1</v>
      </c>
      <c r="P963" t="str">
        <f>VLOOKUP(A963,'Hospitalisation Details'!$A$2:$M$2344,13,FALSE)</f>
        <v>R1014</v>
      </c>
      <c r="Q963" s="11">
        <f>VLOOKUP(A963,'Hospitalisation Details'!$A$2:$M$2344,8,FALSE)</f>
        <v>52</v>
      </c>
    </row>
    <row r="964" spans="1:17" ht="15.75" x14ac:dyDescent="0.25">
      <c r="A964" s="1" t="s">
        <v>1407</v>
      </c>
      <c r="B964" t="str">
        <f>VLOOKUP(A964,'Customer Names'!$A$1:$B$2336,2,FALSE)</f>
        <v>Goodwin</v>
      </c>
      <c r="C964" s="11">
        <f>VLOOKUP(A964,'Medical Examinations'!$A$1:$B$2336,2,FALSE)</f>
        <v>33.880000000000003</v>
      </c>
      <c r="D964" s="11">
        <f>VLOOKUP(A964,'Medical Examinations'!$A$1:$C$2336,3,FALSE)</f>
        <v>4.68</v>
      </c>
      <c r="E964" s="11" t="str">
        <f>VLOOKUP(A964,'Medical Examinations'!$A$1:$J$2336,4,FALSE)</f>
        <v>No</v>
      </c>
      <c r="F964" s="11" t="str">
        <f>VLOOKUP(A964,'Medical Examinations'!$A$1:$J$2336,5,FALSE)</f>
        <v>Yes</v>
      </c>
      <c r="G964" s="11" t="str">
        <f>VLOOKUP(A964,'Medical Examinations'!$A$1:$J$2336,6,FALSE)</f>
        <v>No</v>
      </c>
      <c r="H964" s="11">
        <f>VLOOKUP(A964,'Medical Examinations'!$A$1:$J$2336,7,FALSE)</f>
        <v>1</v>
      </c>
      <c r="I964" s="11" t="str">
        <f>VLOOKUP(A964,'Medical Examinations'!$A$1:$J$2336,8,FALSE)</f>
        <v>No</v>
      </c>
      <c r="J964" s="11" t="str">
        <f>VLOOKUP(A964,'Medical Examinations'!$A$1:$J$2336,9,FALSE)</f>
        <v>OBESITY</v>
      </c>
      <c r="K964" s="11" t="str">
        <f>VLOOKUP(A964,'Medical Examinations'!$A$1:$J$2336,10,FALSE)</f>
        <v>NORMAL</v>
      </c>
      <c r="L964" t="str">
        <f>VLOOKUP(A964,'Hospitalisation Details'!$A$2:$M$2344,4,FALSE)</f>
        <v>10-9-2004</v>
      </c>
      <c r="M964">
        <f>VLOOKUP(A964,'Hospitalisation Details'!$A$2:$M$2344,10,FALSE)</f>
        <v>11482.63</v>
      </c>
      <c r="N964" t="str">
        <f>VLOOKUP(A964,'Hospitalisation Details'!$A$2:$M$2344,11,FALSE)</f>
        <v>tier - 3</v>
      </c>
      <c r="O964" t="str">
        <f>VLOOKUP(A964,'Hospitalisation Details'!$A$2:$M$2344,12,FALSE)</f>
        <v>tier - 2</v>
      </c>
      <c r="P964" t="str">
        <f>VLOOKUP(A964,'Hospitalisation Details'!$A$2:$M$2344,13,FALSE)</f>
        <v>R1013</v>
      </c>
      <c r="Q964" s="11">
        <f>VLOOKUP(A964,'Hospitalisation Details'!$A$2:$M$2344,8,FALSE)</f>
        <v>18</v>
      </c>
    </row>
    <row r="965" spans="1:17" ht="15.75" x14ac:dyDescent="0.25">
      <c r="A965" s="1" t="s">
        <v>1406</v>
      </c>
      <c r="B965" t="str">
        <f>VLOOKUP(A965,'Customer Names'!$A$1:$B$2336,2,FALSE)</f>
        <v>Brock</v>
      </c>
      <c r="C965" s="11">
        <f>VLOOKUP(A965,'Medical Examinations'!$A$1:$B$2336,2,FALSE)</f>
        <v>26.63</v>
      </c>
      <c r="D965" s="11">
        <f>VLOOKUP(A965,'Medical Examinations'!$A$1:$C$2336,3,FALSE)</f>
        <v>4.3600000000000003</v>
      </c>
      <c r="E965" s="11" t="str">
        <f>VLOOKUP(A965,'Medical Examinations'!$A$1:$J$2336,4,FALSE)</f>
        <v>Yes</v>
      </c>
      <c r="F965" s="11" t="str">
        <f>VLOOKUP(A965,'Medical Examinations'!$A$1:$J$2336,5,FALSE)</f>
        <v>No</v>
      </c>
      <c r="G965" s="11" t="str">
        <f>VLOOKUP(A965,'Medical Examinations'!$A$1:$J$2336,6,FALSE)</f>
        <v>No</v>
      </c>
      <c r="H965" s="11">
        <f>VLOOKUP(A965,'Medical Examinations'!$A$1:$J$2336,7,FALSE)</f>
        <v>2</v>
      </c>
      <c r="I965" s="11" t="str">
        <f>VLOOKUP(A965,'Medical Examinations'!$A$1:$J$2336,8,FALSE)</f>
        <v>No</v>
      </c>
      <c r="J965" s="11" t="str">
        <f>VLOOKUP(A965,'Medical Examinations'!$A$1:$J$2336,9,FALSE)</f>
        <v>OVERWEIGHT</v>
      </c>
      <c r="K965" s="11" t="str">
        <f>VLOOKUP(A965,'Medical Examinations'!$A$1:$J$2336,10,FALSE)</f>
        <v>NORMAL</v>
      </c>
      <c r="L965" t="str">
        <f>VLOOKUP(A965,'Hospitalisation Details'!$A$2:$M$2344,4,FALSE)</f>
        <v>7-9-1966</v>
      </c>
      <c r="M965">
        <f>VLOOKUP(A965,'Hospitalisation Details'!$A$2:$M$2344,10,FALSE)</f>
        <v>11478.14</v>
      </c>
      <c r="N965" t="str">
        <f>VLOOKUP(A965,'Hospitalisation Details'!$A$2:$M$2344,11,FALSE)</f>
        <v>tier - 3</v>
      </c>
      <c r="O965" t="str">
        <f>VLOOKUP(A965,'Hospitalisation Details'!$A$2:$M$2344,12,FALSE)</f>
        <v>tier - 2</v>
      </c>
      <c r="P965" t="str">
        <f>VLOOKUP(A965,'Hospitalisation Details'!$A$2:$M$2344,13,FALSE)</f>
        <v>R1025</v>
      </c>
      <c r="Q965" s="11">
        <f>VLOOKUP(A965,'Hospitalisation Details'!$A$2:$M$2344,8,FALSE)</f>
        <v>56</v>
      </c>
    </row>
    <row r="966" spans="1:17" ht="15.75" x14ac:dyDescent="0.25">
      <c r="A966" s="1" t="s">
        <v>1405</v>
      </c>
      <c r="B966" t="str">
        <f>VLOOKUP(A966,'Customer Names'!$A$1:$B$2336,2,FALSE)</f>
        <v>Papp</v>
      </c>
      <c r="C966" s="11">
        <f>VLOOKUP(A966,'Medical Examinations'!$A$1:$B$2336,2,FALSE)</f>
        <v>28.7</v>
      </c>
      <c r="D966" s="11">
        <f>VLOOKUP(A966,'Medical Examinations'!$A$1:$C$2336,3,FALSE)</f>
        <v>7.74</v>
      </c>
      <c r="E966" s="11" t="str">
        <f>VLOOKUP(A966,'Medical Examinations'!$A$1:$J$2336,4,FALSE)</f>
        <v>No</v>
      </c>
      <c r="F966" s="11" t="str">
        <f>VLOOKUP(A966,'Medical Examinations'!$A$1:$J$2336,5,FALSE)</f>
        <v>No</v>
      </c>
      <c r="G966" s="11" t="str">
        <f>VLOOKUP(A966,'Medical Examinations'!$A$1:$J$2336,6,FALSE)</f>
        <v>No</v>
      </c>
      <c r="H966" s="11">
        <f>VLOOKUP(A966,'Medical Examinations'!$A$1:$J$2336,7,FALSE)</f>
        <v>0</v>
      </c>
      <c r="I966" s="11" t="str">
        <f>VLOOKUP(A966,'Medical Examinations'!$A$1:$J$2336,8,FALSE)</f>
        <v>No</v>
      </c>
      <c r="J966" s="11" t="str">
        <f>VLOOKUP(A966,'Medical Examinations'!$A$1:$J$2336,9,FALSE)</f>
        <v>OVERWEIGHT</v>
      </c>
      <c r="K966" s="11" t="str">
        <f>VLOOKUP(A966,'Medical Examinations'!$A$1:$J$2336,10,FALSE)</f>
        <v>DIABETES</v>
      </c>
      <c r="L966" t="str">
        <f>VLOOKUP(A966,'Hospitalisation Details'!$A$2:$M$2344,4,FALSE)</f>
        <v>23-6-1965</v>
      </c>
      <c r="M966">
        <f>VLOOKUP(A966,'Hospitalisation Details'!$A$2:$M$2344,10,FALSE)</f>
        <v>11455.28</v>
      </c>
      <c r="N966" t="str">
        <f>VLOOKUP(A966,'Hospitalisation Details'!$A$2:$M$2344,11,FALSE)</f>
        <v>tier - 3</v>
      </c>
      <c r="O966" t="str">
        <f>VLOOKUP(A966,'Hospitalisation Details'!$A$2:$M$2344,12,FALSE)</f>
        <v>tier - 2</v>
      </c>
      <c r="P966" t="str">
        <f>VLOOKUP(A966,'Hospitalisation Details'!$A$2:$M$2344,13,FALSE)</f>
        <v>R1011</v>
      </c>
      <c r="Q966" s="11">
        <f>VLOOKUP(A966,'Hospitalisation Details'!$A$2:$M$2344,8,FALSE)</f>
        <v>57</v>
      </c>
    </row>
    <row r="967" spans="1:17" ht="15.75" x14ac:dyDescent="0.25">
      <c r="A967" s="1" t="s">
        <v>1404</v>
      </c>
      <c r="B967" t="str">
        <f>VLOOKUP(A967,'Customer Names'!$A$1:$B$2336,2,FALSE)</f>
        <v>Siragusa</v>
      </c>
      <c r="C967" s="11">
        <f>VLOOKUP(A967,'Medical Examinations'!$A$1:$B$2336,2,FALSE)</f>
        <v>25.65</v>
      </c>
      <c r="D967" s="11">
        <f>VLOOKUP(A967,'Medical Examinations'!$A$1:$C$2336,3,FALSE)</f>
        <v>4.05</v>
      </c>
      <c r="E967" s="11" t="str">
        <f>VLOOKUP(A967,'Medical Examinations'!$A$1:$J$2336,4,FALSE)</f>
        <v>Yes</v>
      </c>
      <c r="F967" s="11" t="str">
        <f>VLOOKUP(A967,'Medical Examinations'!$A$1:$J$2336,5,FALSE)</f>
        <v>No</v>
      </c>
      <c r="G967" s="11" t="str">
        <f>VLOOKUP(A967,'Medical Examinations'!$A$1:$J$2336,6,FALSE)</f>
        <v>No</v>
      </c>
      <c r="H967" s="11">
        <f>VLOOKUP(A967,'Medical Examinations'!$A$1:$J$2336,7,FALSE)</f>
        <v>2</v>
      </c>
      <c r="I967" s="11" t="str">
        <f>VLOOKUP(A967,'Medical Examinations'!$A$1:$J$2336,8,FALSE)</f>
        <v>No</v>
      </c>
      <c r="J967" s="11" t="str">
        <f>VLOOKUP(A967,'Medical Examinations'!$A$1:$J$2336,9,FALSE)</f>
        <v>OVERWEIGHT</v>
      </c>
      <c r="K967" s="11" t="str">
        <f>VLOOKUP(A967,'Medical Examinations'!$A$1:$J$2336,10,FALSE)</f>
        <v>NORMAL</v>
      </c>
      <c r="L967" t="str">
        <f>VLOOKUP(A967,'Hospitalisation Details'!$A$2:$M$2344,4,FALSE)</f>
        <v>14-6-1966</v>
      </c>
      <c r="M967">
        <f>VLOOKUP(A967,'Hospitalisation Details'!$A$2:$M$2344,10,FALSE)</f>
        <v>11454.02</v>
      </c>
      <c r="N967" t="str">
        <f>VLOOKUP(A967,'Hospitalisation Details'!$A$2:$M$2344,11,FALSE)</f>
        <v>tier - 3</v>
      </c>
      <c r="O967" t="str">
        <f>VLOOKUP(A967,'Hospitalisation Details'!$A$2:$M$2344,12,FALSE)</f>
        <v>tier - 1</v>
      </c>
      <c r="P967" t="str">
        <f>VLOOKUP(A967,'Hospitalisation Details'!$A$2:$M$2344,13,FALSE)</f>
        <v>R1012</v>
      </c>
      <c r="Q967" s="11">
        <f>VLOOKUP(A967,'Hospitalisation Details'!$A$2:$M$2344,8,FALSE)</f>
        <v>56</v>
      </c>
    </row>
    <row r="968" spans="1:17" ht="15.75" x14ac:dyDescent="0.25">
      <c r="A968" s="1" t="s">
        <v>1403</v>
      </c>
      <c r="B968" t="str">
        <f>VLOOKUP(A968,'Customer Names'!$A$1:$B$2336,2,FALSE)</f>
        <v>Pizarro</v>
      </c>
      <c r="C968" s="11">
        <f>VLOOKUP(A968,'Medical Examinations'!$A$1:$B$2336,2,FALSE)</f>
        <v>36.384999999999998</v>
      </c>
      <c r="D968" s="11">
        <f>VLOOKUP(A968,'Medical Examinations'!$A$1:$C$2336,3,FALSE)</f>
        <v>11.49</v>
      </c>
      <c r="E968" s="11" t="str">
        <f>VLOOKUP(A968,'Medical Examinations'!$A$1:$J$2336,4,FALSE)</f>
        <v>No</v>
      </c>
      <c r="F968" s="11" t="str">
        <f>VLOOKUP(A968,'Medical Examinations'!$A$1:$J$2336,5,FALSE)</f>
        <v>No</v>
      </c>
      <c r="G968" s="11" t="str">
        <f>VLOOKUP(A968,'Medical Examinations'!$A$1:$J$2336,6,FALSE)</f>
        <v>No</v>
      </c>
      <c r="H968" s="11">
        <f>VLOOKUP(A968,'Medical Examinations'!$A$1:$J$2336,7,FALSE)</f>
        <v>0</v>
      </c>
      <c r="I968" s="11" t="str">
        <f>VLOOKUP(A968,'Medical Examinations'!$A$1:$J$2336,8,FALSE)</f>
        <v>No</v>
      </c>
      <c r="J968" s="11" t="str">
        <f>VLOOKUP(A968,'Medical Examinations'!$A$1:$J$2336,9,FALSE)</f>
        <v>OBESITY</v>
      </c>
      <c r="K968" s="11" t="str">
        <f>VLOOKUP(A968,'Medical Examinations'!$A$1:$J$2336,10,FALSE)</f>
        <v>DIABETES</v>
      </c>
      <c r="L968" t="str">
        <f>VLOOKUP(A968,'Hospitalisation Details'!$A$2:$M$2344,4,FALSE)</f>
        <v>12-9-1971</v>
      </c>
      <c r="M968">
        <f>VLOOKUP(A968,'Hospitalisation Details'!$A$2:$M$2344,10,FALSE)</f>
        <v>11436.74</v>
      </c>
      <c r="N968" t="str">
        <f>VLOOKUP(A968,'Hospitalisation Details'!$A$2:$M$2344,11,FALSE)</f>
        <v>tier - 3</v>
      </c>
      <c r="O968" t="str">
        <f>VLOOKUP(A968,'Hospitalisation Details'!$A$2:$M$2344,12,FALSE)</f>
        <v>tier - 3</v>
      </c>
      <c r="P968" t="str">
        <f>VLOOKUP(A968,'Hospitalisation Details'!$A$2:$M$2344,13,FALSE)</f>
        <v>R1012</v>
      </c>
      <c r="Q968" s="11">
        <f>VLOOKUP(A968,'Hospitalisation Details'!$A$2:$M$2344,8,FALSE)</f>
        <v>51</v>
      </c>
    </row>
    <row r="969" spans="1:17" ht="15.75" x14ac:dyDescent="0.25">
      <c r="A969" s="1" t="s">
        <v>1402</v>
      </c>
      <c r="B969" t="str">
        <f>VLOOKUP(A969,'Customer Names'!$A$1:$B$2336,2,FALSE)</f>
        <v>Strange</v>
      </c>
      <c r="C969" s="11">
        <f>VLOOKUP(A969,'Medical Examinations'!$A$1:$B$2336,2,FALSE)</f>
        <v>34.69</v>
      </c>
      <c r="D969" s="11">
        <f>VLOOKUP(A969,'Medical Examinations'!$A$1:$C$2336,3,FALSE)</f>
        <v>5.65</v>
      </c>
      <c r="E969" s="11" t="str">
        <f>VLOOKUP(A969,'Medical Examinations'!$A$1:$J$2336,4,FALSE)</f>
        <v>No</v>
      </c>
      <c r="F969" s="11" t="str">
        <f>VLOOKUP(A969,'Medical Examinations'!$A$1:$J$2336,5,FALSE)</f>
        <v>No</v>
      </c>
      <c r="G969" s="11" t="str">
        <f>VLOOKUP(A969,'Medical Examinations'!$A$1:$J$2336,6,FALSE)</f>
        <v>No</v>
      </c>
      <c r="H969" s="11">
        <f>VLOOKUP(A969,'Medical Examinations'!$A$1:$J$2336,7,FALSE)</f>
        <v>0</v>
      </c>
      <c r="I969" s="11" t="str">
        <f>VLOOKUP(A969,'Medical Examinations'!$A$1:$J$2336,8,FALSE)</f>
        <v>No</v>
      </c>
      <c r="J969" s="11" t="str">
        <f>VLOOKUP(A969,'Medical Examinations'!$A$1:$J$2336,9,FALSE)</f>
        <v>OBESITY</v>
      </c>
      <c r="K969" s="11" t="str">
        <f>VLOOKUP(A969,'Medical Examinations'!$A$1:$J$2336,10,FALSE)</f>
        <v>NORMAL</v>
      </c>
      <c r="L969" t="str">
        <f>VLOOKUP(A969,'Hospitalisation Details'!$A$2:$M$2344,4,FALSE)</f>
        <v>17-7-1980</v>
      </c>
      <c r="M969">
        <f>VLOOKUP(A969,'Hospitalisation Details'!$A$2:$M$2344,10,FALSE)</f>
        <v>11435.74</v>
      </c>
      <c r="N969" t="str">
        <f>VLOOKUP(A969,'Hospitalisation Details'!$A$2:$M$2344,11,FALSE)</f>
        <v>tier - 3</v>
      </c>
      <c r="O969" t="str">
        <f>VLOOKUP(A969,'Hospitalisation Details'!$A$2:$M$2344,12,FALSE)</f>
        <v>tier - 3</v>
      </c>
      <c r="P969" t="str">
        <f>VLOOKUP(A969,'Hospitalisation Details'!$A$2:$M$2344,13,FALSE)</f>
        <v>R1021</v>
      </c>
      <c r="Q969" s="11">
        <f>VLOOKUP(A969,'Hospitalisation Details'!$A$2:$M$2344,8,FALSE)</f>
        <v>42</v>
      </c>
    </row>
    <row r="970" spans="1:17" ht="15.75" x14ac:dyDescent="0.25">
      <c r="A970" s="1" t="s">
        <v>1401</v>
      </c>
      <c r="B970" t="str">
        <f>VLOOKUP(A970,'Customer Names'!$A$1:$B$2336,2,FALSE)</f>
        <v>Eidinger</v>
      </c>
      <c r="C970" s="11">
        <f>VLOOKUP(A970,'Medical Examinations'!$A$1:$B$2336,2,FALSE)</f>
        <v>37.68</v>
      </c>
      <c r="D970" s="11">
        <f>VLOOKUP(A970,'Medical Examinations'!$A$1:$C$2336,3,FALSE)</f>
        <v>4.29</v>
      </c>
      <c r="E970" s="11" t="str">
        <f>VLOOKUP(A970,'Medical Examinations'!$A$1:$J$2336,4,FALSE)</f>
        <v>Yes</v>
      </c>
      <c r="F970" s="11" t="str">
        <f>VLOOKUP(A970,'Medical Examinations'!$A$1:$J$2336,5,FALSE)</f>
        <v>No</v>
      </c>
      <c r="G970" s="11" t="str">
        <f>VLOOKUP(A970,'Medical Examinations'!$A$1:$J$2336,6,FALSE)</f>
        <v>No</v>
      </c>
      <c r="H970" s="11">
        <f>VLOOKUP(A970,'Medical Examinations'!$A$1:$J$2336,7,FALSE)</f>
        <v>0</v>
      </c>
      <c r="I970" s="11" t="str">
        <f>VLOOKUP(A970,'Medical Examinations'!$A$1:$J$2336,8,FALSE)</f>
        <v>No</v>
      </c>
      <c r="J970" s="11" t="str">
        <f>VLOOKUP(A970,'Medical Examinations'!$A$1:$J$2336,9,FALSE)</f>
        <v>OBESITY</v>
      </c>
      <c r="K970" s="11" t="str">
        <f>VLOOKUP(A970,'Medical Examinations'!$A$1:$J$2336,10,FALSE)</f>
        <v>NORMAL</v>
      </c>
      <c r="L970" t="str">
        <f>VLOOKUP(A970,'Hospitalisation Details'!$A$2:$M$2344,4,FALSE)</f>
        <v>9-6-1985</v>
      </c>
      <c r="M970">
        <f>VLOOKUP(A970,'Hospitalisation Details'!$A$2:$M$2344,10,FALSE)</f>
        <v>11419.49</v>
      </c>
      <c r="N970" t="str">
        <f>VLOOKUP(A970,'Hospitalisation Details'!$A$2:$M$2344,11,FALSE)</f>
        <v>tier - 3</v>
      </c>
      <c r="O970" t="str">
        <f>VLOOKUP(A970,'Hospitalisation Details'!$A$2:$M$2344,12,FALSE)</f>
        <v>tier - 1</v>
      </c>
      <c r="P970" t="str">
        <f>VLOOKUP(A970,'Hospitalisation Details'!$A$2:$M$2344,13,FALSE)</f>
        <v>R1012</v>
      </c>
      <c r="Q970" s="11">
        <f>VLOOKUP(A970,'Hospitalisation Details'!$A$2:$M$2344,8,FALSE)</f>
        <v>37</v>
      </c>
    </row>
    <row r="971" spans="1:17" ht="15.75" x14ac:dyDescent="0.25">
      <c r="A971" s="1" t="s">
        <v>1400</v>
      </c>
      <c r="B971" t="str">
        <f>VLOOKUP(A971,'Customer Names'!$A$1:$B$2336,2,FALSE)</f>
        <v>Ginsburg</v>
      </c>
      <c r="C971" s="11">
        <f>VLOOKUP(A971,'Medical Examinations'!$A$1:$B$2336,2,FALSE)</f>
        <v>35.49</v>
      </c>
      <c r="D971" s="11">
        <f>VLOOKUP(A971,'Medical Examinations'!$A$1:$C$2336,3,FALSE)</f>
        <v>4.74</v>
      </c>
      <c r="E971" s="11" t="str">
        <f>VLOOKUP(A971,'Medical Examinations'!$A$1:$J$2336,4,FALSE)</f>
        <v>Yes</v>
      </c>
      <c r="F971" s="11" t="str">
        <f>VLOOKUP(A971,'Medical Examinations'!$A$1:$J$2336,5,FALSE)</f>
        <v>No</v>
      </c>
      <c r="G971" s="11" t="str">
        <f>VLOOKUP(A971,'Medical Examinations'!$A$1:$J$2336,6,FALSE)</f>
        <v>Yes</v>
      </c>
      <c r="H971" s="11">
        <f>VLOOKUP(A971,'Medical Examinations'!$A$1:$J$2336,7,FALSE)</f>
        <v>1</v>
      </c>
      <c r="I971" s="11" t="str">
        <f>VLOOKUP(A971,'Medical Examinations'!$A$1:$J$2336,8,FALSE)</f>
        <v>No</v>
      </c>
      <c r="J971" s="11" t="str">
        <f>VLOOKUP(A971,'Medical Examinations'!$A$1:$J$2336,9,FALSE)</f>
        <v>OBESITY</v>
      </c>
      <c r="K971" s="11" t="str">
        <f>VLOOKUP(A971,'Medical Examinations'!$A$1:$J$2336,10,FALSE)</f>
        <v>NORMAL</v>
      </c>
      <c r="L971" t="str">
        <f>VLOOKUP(A971,'Hospitalisation Details'!$A$2:$M$2344,4,FALSE)</f>
        <v>23-10-1983</v>
      </c>
      <c r="M971">
        <f>VLOOKUP(A971,'Hospitalisation Details'!$A$2:$M$2344,10,FALSE)</f>
        <v>11412.02</v>
      </c>
      <c r="N971" t="str">
        <f>VLOOKUP(A971,'Hospitalisation Details'!$A$2:$M$2344,11,FALSE)</f>
        <v>tier - 3</v>
      </c>
      <c r="O971" t="str">
        <f>VLOOKUP(A971,'Hospitalisation Details'!$A$2:$M$2344,12,FALSE)</f>
        <v>tier - 1</v>
      </c>
      <c r="P971" t="str">
        <f>VLOOKUP(A971,'Hospitalisation Details'!$A$2:$M$2344,13,FALSE)</f>
        <v>R1021</v>
      </c>
      <c r="Q971" s="11">
        <f>VLOOKUP(A971,'Hospitalisation Details'!$A$2:$M$2344,8,FALSE)</f>
        <v>39</v>
      </c>
    </row>
    <row r="972" spans="1:17" ht="15.75" x14ac:dyDescent="0.25">
      <c r="A972" s="1" t="s">
        <v>1399</v>
      </c>
      <c r="B972" t="str">
        <f>VLOOKUP(A972,'Customer Names'!$A$1:$B$2336,2,FALSE)</f>
        <v>Truex</v>
      </c>
      <c r="C972" s="11">
        <f>VLOOKUP(A972,'Medical Examinations'!$A$1:$B$2336,2,FALSE)</f>
        <v>44.7</v>
      </c>
      <c r="D972" s="11">
        <f>VLOOKUP(A972,'Medical Examinations'!$A$1:$C$2336,3,FALSE)</f>
        <v>7.6</v>
      </c>
      <c r="E972" s="11" t="str">
        <f>VLOOKUP(A972,'Medical Examinations'!$A$1:$J$2336,4,FALSE)</f>
        <v>Yes</v>
      </c>
      <c r="F972" s="11" t="str">
        <f>VLOOKUP(A972,'Medical Examinations'!$A$1:$J$2336,5,FALSE)</f>
        <v>No</v>
      </c>
      <c r="G972" s="11" t="str">
        <f>VLOOKUP(A972,'Medical Examinations'!$A$1:$J$2336,6,FALSE)</f>
        <v>No</v>
      </c>
      <c r="H972" s="11">
        <f>VLOOKUP(A972,'Medical Examinations'!$A$1:$J$2336,7,FALSE)</f>
        <v>2</v>
      </c>
      <c r="I972" s="11" t="str">
        <f>VLOOKUP(A972,'Medical Examinations'!$A$1:$J$2336,8,FALSE)</f>
        <v>No</v>
      </c>
      <c r="J972" s="11" t="str">
        <f>VLOOKUP(A972,'Medical Examinations'!$A$1:$J$2336,9,FALSE)</f>
        <v>OBESITY</v>
      </c>
      <c r="K972" s="11" t="str">
        <f>VLOOKUP(A972,'Medical Examinations'!$A$1:$J$2336,10,FALSE)</f>
        <v>DIABETES</v>
      </c>
      <c r="L972" t="str">
        <f>VLOOKUP(A972,'Hospitalisation Details'!$A$2:$M$2344,4,FALSE)</f>
        <v>7-10-1970</v>
      </c>
      <c r="M972">
        <f>VLOOKUP(A972,'Hospitalisation Details'!$A$2:$M$2344,10,FALSE)</f>
        <v>11411.69</v>
      </c>
      <c r="N972" t="str">
        <f>VLOOKUP(A972,'Hospitalisation Details'!$A$2:$M$2344,11,FALSE)</f>
        <v>tier - 3</v>
      </c>
      <c r="O972" t="str">
        <f>VLOOKUP(A972,'Hospitalisation Details'!$A$2:$M$2344,12,FALSE)</f>
        <v>tier - 2</v>
      </c>
      <c r="P972" t="str">
        <f>VLOOKUP(A972,'Hospitalisation Details'!$A$2:$M$2344,13,FALSE)</f>
        <v>R1011</v>
      </c>
      <c r="Q972" s="11">
        <f>VLOOKUP(A972,'Hospitalisation Details'!$A$2:$M$2344,8,FALSE)</f>
        <v>52</v>
      </c>
    </row>
    <row r="973" spans="1:17" ht="15.75" x14ac:dyDescent="0.25">
      <c r="A973" s="1" t="s">
        <v>1398</v>
      </c>
      <c r="B973" t="str">
        <f>VLOOKUP(A973,'Customer Names'!$A$1:$B$2336,2,FALSE)</f>
        <v>Higgins</v>
      </c>
      <c r="C973" s="11">
        <f>VLOOKUP(A973,'Medical Examinations'!$A$1:$B$2336,2,FALSE)</f>
        <v>38.380000000000003</v>
      </c>
      <c r="D973" s="11">
        <f>VLOOKUP(A973,'Medical Examinations'!$A$1:$C$2336,3,FALSE)</f>
        <v>8.5</v>
      </c>
      <c r="E973" s="11" t="str">
        <f>VLOOKUP(A973,'Medical Examinations'!$A$1:$J$2336,4,FALSE)</f>
        <v>Yes</v>
      </c>
      <c r="F973" s="11" t="str">
        <f>VLOOKUP(A973,'Medical Examinations'!$A$1:$J$2336,5,FALSE)</f>
        <v>No</v>
      </c>
      <c r="G973" s="11" t="str">
        <f>VLOOKUP(A973,'Medical Examinations'!$A$1:$J$2336,6,FALSE)</f>
        <v>No</v>
      </c>
      <c r="H973" s="11">
        <f>VLOOKUP(A973,'Medical Examinations'!$A$1:$J$2336,7,FALSE)</f>
        <v>2</v>
      </c>
      <c r="I973" s="11" t="str">
        <f>VLOOKUP(A973,'Medical Examinations'!$A$1:$J$2336,8,FALSE)</f>
        <v>No</v>
      </c>
      <c r="J973" s="11" t="str">
        <f>VLOOKUP(A973,'Medical Examinations'!$A$1:$J$2336,9,FALSE)</f>
        <v>OBESITY</v>
      </c>
      <c r="K973" s="11" t="str">
        <f>VLOOKUP(A973,'Medical Examinations'!$A$1:$J$2336,10,FALSE)</f>
        <v>DIABETES</v>
      </c>
      <c r="L973" t="str">
        <f>VLOOKUP(A973,'Hospitalisation Details'!$A$2:$M$2344,4,FALSE)</f>
        <v>2-10-1970</v>
      </c>
      <c r="M973">
        <f>VLOOKUP(A973,'Hospitalisation Details'!$A$2:$M$2344,10,FALSE)</f>
        <v>11396.9</v>
      </c>
      <c r="N973" t="str">
        <f>VLOOKUP(A973,'Hospitalisation Details'!$A$2:$M$2344,11,FALSE)</f>
        <v>tier - 3</v>
      </c>
      <c r="O973" t="str">
        <f>VLOOKUP(A973,'Hospitalisation Details'!$A$2:$M$2344,12,FALSE)</f>
        <v>tier - 3</v>
      </c>
      <c r="P973" t="str">
        <f>VLOOKUP(A973,'Hospitalisation Details'!$A$2:$M$2344,13,FALSE)</f>
        <v>R1024</v>
      </c>
      <c r="Q973" s="11">
        <f>VLOOKUP(A973,'Hospitalisation Details'!$A$2:$M$2344,8,FALSE)</f>
        <v>52</v>
      </c>
    </row>
    <row r="974" spans="1:17" ht="15.75" x14ac:dyDescent="0.25">
      <c r="A974" s="1" t="s">
        <v>1397</v>
      </c>
      <c r="B974" t="str">
        <f>VLOOKUP(A974,'Customer Names'!$A$1:$B$2336,2,FALSE)</f>
        <v>McCurdy</v>
      </c>
      <c r="C974" s="11">
        <f>VLOOKUP(A974,'Medical Examinations'!$A$1:$B$2336,2,FALSE)</f>
        <v>35.244999999999997</v>
      </c>
      <c r="D974" s="11">
        <f>VLOOKUP(A974,'Medical Examinations'!$A$1:$C$2336,3,FALSE)</f>
        <v>11.22</v>
      </c>
      <c r="E974" s="11" t="str">
        <f>VLOOKUP(A974,'Medical Examinations'!$A$1:$J$2336,4,FALSE)</f>
        <v>Yes</v>
      </c>
      <c r="F974" s="11" t="str">
        <f>VLOOKUP(A974,'Medical Examinations'!$A$1:$J$2336,5,FALSE)</f>
        <v>No</v>
      </c>
      <c r="G974" s="11" t="str">
        <f>VLOOKUP(A974,'Medical Examinations'!$A$1:$J$2336,6,FALSE)</f>
        <v>No</v>
      </c>
      <c r="H974" s="11">
        <f>VLOOKUP(A974,'Medical Examinations'!$A$1:$J$2336,7,FALSE)</f>
        <v>0</v>
      </c>
      <c r="I974" s="11" t="str">
        <f>VLOOKUP(A974,'Medical Examinations'!$A$1:$J$2336,8,FALSE)</f>
        <v>No</v>
      </c>
      <c r="J974" s="11" t="str">
        <f>VLOOKUP(A974,'Medical Examinations'!$A$1:$J$2336,9,FALSE)</f>
        <v>OBESITY</v>
      </c>
      <c r="K974" s="11" t="str">
        <f>VLOOKUP(A974,'Medical Examinations'!$A$1:$J$2336,10,FALSE)</f>
        <v>DIABETES</v>
      </c>
      <c r="L974" t="str">
        <f>VLOOKUP(A974,'Hospitalisation Details'!$A$2:$M$2344,4,FALSE)</f>
        <v>19-12-1967</v>
      </c>
      <c r="M974">
        <f>VLOOKUP(A974,'Hospitalisation Details'!$A$2:$M$2344,10,FALSE)</f>
        <v>11394.07</v>
      </c>
      <c r="N974" t="str">
        <f>VLOOKUP(A974,'Hospitalisation Details'!$A$2:$M$2344,11,FALSE)</f>
        <v>tier - 3</v>
      </c>
      <c r="O974" t="str">
        <f>VLOOKUP(A974,'Hospitalisation Details'!$A$2:$M$2344,12,FALSE)</f>
        <v>tier - 1</v>
      </c>
      <c r="P974" t="str">
        <f>VLOOKUP(A974,'Hospitalisation Details'!$A$2:$M$2344,13,FALSE)</f>
        <v>R1018</v>
      </c>
      <c r="Q974" s="11">
        <f>VLOOKUP(A974,'Hospitalisation Details'!$A$2:$M$2344,8,FALSE)</f>
        <v>55</v>
      </c>
    </row>
    <row r="975" spans="1:17" ht="15.75" x14ac:dyDescent="0.25">
      <c r="A975" s="1" t="s">
        <v>1396</v>
      </c>
      <c r="B975" t="str">
        <f>VLOOKUP(A975,'Customer Names'!$A$1:$B$2336,2,FALSE)</f>
        <v>Hughes</v>
      </c>
      <c r="C975" s="11">
        <f>VLOOKUP(A975,'Medical Examinations'!$A$1:$B$2336,2,FALSE)</f>
        <v>49.84</v>
      </c>
      <c r="D975" s="11">
        <f>VLOOKUP(A975,'Medical Examinations'!$A$1:$C$2336,3,FALSE)</f>
        <v>5.0999999999999996</v>
      </c>
      <c r="E975" s="11" t="str">
        <f>VLOOKUP(A975,'Medical Examinations'!$A$1:$J$2336,4,FALSE)</f>
        <v>Yes</v>
      </c>
      <c r="F975" s="11" t="str">
        <f>VLOOKUP(A975,'Medical Examinations'!$A$1:$J$2336,5,FALSE)</f>
        <v>No</v>
      </c>
      <c r="G975" s="11" t="str">
        <f>VLOOKUP(A975,'Medical Examinations'!$A$1:$J$2336,6,FALSE)</f>
        <v>Yes</v>
      </c>
      <c r="H975" s="11">
        <f>VLOOKUP(A975,'Medical Examinations'!$A$1:$J$2336,7,FALSE)</f>
        <v>1</v>
      </c>
      <c r="I975" s="11" t="str">
        <f>VLOOKUP(A975,'Medical Examinations'!$A$1:$J$2336,8,FALSE)</f>
        <v>No</v>
      </c>
      <c r="J975" s="11" t="str">
        <f>VLOOKUP(A975,'Medical Examinations'!$A$1:$J$2336,9,FALSE)</f>
        <v>OBESITY</v>
      </c>
      <c r="K975" s="11" t="str">
        <f>VLOOKUP(A975,'Medical Examinations'!$A$1:$J$2336,10,FALSE)</f>
        <v>NORMAL</v>
      </c>
      <c r="L975" t="str">
        <f>VLOOKUP(A975,'Hospitalisation Details'!$A$2:$M$2344,4,FALSE)</f>
        <v>28-7-1997</v>
      </c>
      <c r="M975">
        <f>VLOOKUP(A975,'Hospitalisation Details'!$A$2:$M$2344,10,FALSE)</f>
        <v>11388.27</v>
      </c>
      <c r="N975" t="str">
        <f>VLOOKUP(A975,'Hospitalisation Details'!$A$2:$M$2344,11,FALSE)</f>
        <v>tier - 3</v>
      </c>
      <c r="O975" t="str">
        <f>VLOOKUP(A975,'Hospitalisation Details'!$A$2:$M$2344,12,FALSE)</f>
        <v>tier - 2</v>
      </c>
      <c r="P975" t="str">
        <f>VLOOKUP(A975,'Hospitalisation Details'!$A$2:$M$2344,13,FALSE)</f>
        <v>R1026</v>
      </c>
      <c r="Q975" s="11">
        <f>VLOOKUP(A975,'Hospitalisation Details'!$A$2:$M$2344,8,FALSE)</f>
        <v>25</v>
      </c>
    </row>
    <row r="976" spans="1:17" ht="15.75" x14ac:dyDescent="0.25">
      <c r="A976" s="1" t="s">
        <v>1395</v>
      </c>
      <c r="B976" t="str">
        <f>VLOOKUP(A976,'Customer Names'!$A$1:$B$2336,2,FALSE)</f>
        <v>Varner</v>
      </c>
      <c r="C976" s="11">
        <f>VLOOKUP(A976,'Medical Examinations'!$A$1:$B$2336,2,FALSE)</f>
        <v>49.06</v>
      </c>
      <c r="D976" s="11">
        <f>VLOOKUP(A976,'Medical Examinations'!$A$1:$C$2336,3,FALSE)</f>
        <v>5.43</v>
      </c>
      <c r="E976" s="11" t="str">
        <f>VLOOKUP(A976,'Medical Examinations'!$A$1:$J$2336,4,FALSE)</f>
        <v>Yes</v>
      </c>
      <c r="F976" s="11" t="str">
        <f>VLOOKUP(A976,'Medical Examinations'!$A$1:$J$2336,5,FALSE)</f>
        <v>No</v>
      </c>
      <c r="G976" s="11" t="str">
        <f>VLOOKUP(A976,'Medical Examinations'!$A$1:$J$2336,6,FALSE)</f>
        <v>No</v>
      </c>
      <c r="H976" s="11">
        <f>VLOOKUP(A976,'Medical Examinations'!$A$1:$J$2336,7,FALSE)</f>
        <v>1</v>
      </c>
      <c r="I976" s="11" t="str">
        <f>VLOOKUP(A976,'Medical Examinations'!$A$1:$J$2336,8,FALSE)</f>
        <v>No</v>
      </c>
      <c r="J976" s="11" t="str">
        <f>VLOOKUP(A976,'Medical Examinations'!$A$1:$J$2336,9,FALSE)</f>
        <v>OBESITY</v>
      </c>
      <c r="K976" s="11" t="str">
        <f>VLOOKUP(A976,'Medical Examinations'!$A$1:$J$2336,10,FALSE)</f>
        <v>NORMAL</v>
      </c>
      <c r="L976" t="str">
        <f>VLOOKUP(A976,'Hospitalisation Details'!$A$2:$M$2344,4,FALSE)</f>
        <v>13-6-1964</v>
      </c>
      <c r="M976">
        <f>VLOOKUP(A976,'Hospitalisation Details'!$A$2:$M$2344,10,FALSE)</f>
        <v>11381.33</v>
      </c>
      <c r="N976" t="str">
        <f>VLOOKUP(A976,'Hospitalisation Details'!$A$2:$M$2344,11,FALSE)</f>
        <v>tier - 3</v>
      </c>
      <c r="O976" t="str">
        <f>VLOOKUP(A976,'Hospitalisation Details'!$A$2:$M$2344,12,FALSE)</f>
        <v>tier - 2</v>
      </c>
      <c r="P976" t="str">
        <f>VLOOKUP(A976,'Hospitalisation Details'!$A$2:$M$2344,13,FALSE)</f>
        <v>R1013</v>
      </c>
      <c r="Q976" s="11">
        <f>VLOOKUP(A976,'Hospitalisation Details'!$A$2:$M$2344,8,FALSE)</f>
        <v>58</v>
      </c>
    </row>
    <row r="977" spans="1:17" ht="15.75" x14ac:dyDescent="0.25">
      <c r="A977" s="1" t="s">
        <v>1394</v>
      </c>
      <c r="B977" t="str">
        <f>VLOOKUP(A977,'Customer Names'!$A$1:$B$2336,2,FALSE)</f>
        <v>Dahmen</v>
      </c>
      <c r="C977" s="11">
        <f>VLOOKUP(A977,'Medical Examinations'!$A$1:$B$2336,2,FALSE)</f>
        <v>30.88</v>
      </c>
      <c r="D977" s="11">
        <f>VLOOKUP(A977,'Medical Examinations'!$A$1:$C$2336,3,FALSE)</f>
        <v>5.82</v>
      </c>
      <c r="E977" s="11" t="str">
        <f>VLOOKUP(A977,'Medical Examinations'!$A$1:$J$2336,4,FALSE)</f>
        <v>No</v>
      </c>
      <c r="F977" s="11" t="str">
        <f>VLOOKUP(A977,'Medical Examinations'!$A$1:$J$2336,5,FALSE)</f>
        <v>No</v>
      </c>
      <c r="G977" s="11" t="str">
        <f>VLOOKUP(A977,'Medical Examinations'!$A$1:$J$2336,6,FALSE)</f>
        <v>No</v>
      </c>
      <c r="H977" s="11">
        <f>VLOOKUP(A977,'Medical Examinations'!$A$1:$J$2336,7,FALSE)</f>
        <v>2</v>
      </c>
      <c r="I977" s="11" t="str">
        <f>VLOOKUP(A977,'Medical Examinations'!$A$1:$J$2336,8,FALSE)</f>
        <v>No</v>
      </c>
      <c r="J977" s="11" t="str">
        <f>VLOOKUP(A977,'Medical Examinations'!$A$1:$J$2336,9,FALSE)</f>
        <v>OBESITY</v>
      </c>
      <c r="K977" s="11" t="str">
        <f>VLOOKUP(A977,'Medical Examinations'!$A$1:$J$2336,10,FALSE)</f>
        <v>PREDIABETES</v>
      </c>
      <c r="L977" t="str">
        <f>VLOOKUP(A977,'Hospitalisation Details'!$A$2:$M$2344,4,FALSE)</f>
        <v>6-12-1972</v>
      </c>
      <c r="M977">
        <f>VLOOKUP(A977,'Hospitalisation Details'!$A$2:$M$2344,10,FALSE)</f>
        <v>11378.57</v>
      </c>
      <c r="N977" t="str">
        <f>VLOOKUP(A977,'Hospitalisation Details'!$A$2:$M$2344,11,FALSE)</f>
        <v>tier - 3</v>
      </c>
      <c r="O977" t="str">
        <f>VLOOKUP(A977,'Hospitalisation Details'!$A$2:$M$2344,12,FALSE)</f>
        <v>tier - 2</v>
      </c>
      <c r="P977" t="str">
        <f>VLOOKUP(A977,'Hospitalisation Details'!$A$2:$M$2344,13,FALSE)</f>
        <v>R1025</v>
      </c>
      <c r="Q977" s="11">
        <f>VLOOKUP(A977,'Hospitalisation Details'!$A$2:$M$2344,8,FALSE)</f>
        <v>50</v>
      </c>
    </row>
    <row r="978" spans="1:17" ht="15.75" x14ac:dyDescent="0.25">
      <c r="A978" s="1" t="s">
        <v>1393</v>
      </c>
      <c r="B978" t="str">
        <f>VLOOKUP(A978,'Customer Names'!$A$1:$B$2336,2,FALSE)</f>
        <v>Young</v>
      </c>
      <c r="C978" s="11">
        <f>VLOOKUP(A978,'Medical Examinations'!$A$1:$B$2336,2,FALSE)</f>
        <v>33.35</v>
      </c>
      <c r="D978" s="11">
        <f>VLOOKUP(A978,'Medical Examinations'!$A$1:$C$2336,3,FALSE)</f>
        <v>6.05</v>
      </c>
      <c r="E978" s="11" t="str">
        <f>VLOOKUP(A978,'Medical Examinations'!$A$1:$J$2336,4,FALSE)</f>
        <v>No</v>
      </c>
      <c r="F978" s="11" t="str">
        <f>VLOOKUP(A978,'Medical Examinations'!$A$1:$J$2336,5,FALSE)</f>
        <v>No</v>
      </c>
      <c r="G978" s="11" t="str">
        <f>VLOOKUP(A978,'Medical Examinations'!$A$1:$J$2336,6,FALSE)</f>
        <v>Yes</v>
      </c>
      <c r="H978" s="11">
        <f>VLOOKUP(A978,'Medical Examinations'!$A$1:$J$2336,7,FALSE)</f>
        <v>1</v>
      </c>
      <c r="I978" s="11" t="str">
        <f>VLOOKUP(A978,'Medical Examinations'!$A$1:$J$2336,8,FALSE)</f>
        <v>No</v>
      </c>
      <c r="J978" s="11" t="str">
        <f>VLOOKUP(A978,'Medical Examinations'!$A$1:$J$2336,9,FALSE)</f>
        <v>OBESITY</v>
      </c>
      <c r="K978" s="11" t="str">
        <f>VLOOKUP(A978,'Medical Examinations'!$A$1:$J$2336,10,FALSE)</f>
        <v>PREDIABETES</v>
      </c>
      <c r="L978" t="str">
        <f>VLOOKUP(A978,'Hospitalisation Details'!$A$2:$M$2344,4,FALSE)</f>
        <v>7-6-1979</v>
      </c>
      <c r="M978">
        <f>VLOOKUP(A978,'Hospitalisation Details'!$A$2:$M$2344,10,FALSE)</f>
        <v>11369.39</v>
      </c>
      <c r="N978" t="str">
        <f>VLOOKUP(A978,'Hospitalisation Details'!$A$2:$M$2344,11,FALSE)</f>
        <v>tier - 3</v>
      </c>
      <c r="O978" t="str">
        <f>VLOOKUP(A978,'Hospitalisation Details'!$A$2:$M$2344,12,FALSE)</f>
        <v>tier - 1</v>
      </c>
      <c r="P978" t="str">
        <f>VLOOKUP(A978,'Hospitalisation Details'!$A$2:$M$2344,13,FALSE)</f>
        <v>R1026</v>
      </c>
      <c r="Q978" s="11">
        <f>VLOOKUP(A978,'Hospitalisation Details'!$A$2:$M$2344,8,FALSE)</f>
        <v>44</v>
      </c>
    </row>
    <row r="979" spans="1:17" ht="15.75" x14ac:dyDescent="0.25">
      <c r="A979" s="1" t="s">
        <v>1392</v>
      </c>
      <c r="B979" t="str">
        <f>VLOOKUP(A979,'Customer Names'!$A$1:$B$2336,2,FALSE)</f>
        <v>Fraser</v>
      </c>
      <c r="C979" s="11">
        <f>VLOOKUP(A979,'Medical Examinations'!$A$1:$B$2336,2,FALSE)</f>
        <v>38</v>
      </c>
      <c r="D979" s="11">
        <f>VLOOKUP(A979,'Medical Examinations'!$A$1:$C$2336,3,FALSE)</f>
        <v>6.38</v>
      </c>
      <c r="E979" s="11" t="str">
        <f>VLOOKUP(A979,'Medical Examinations'!$A$1:$J$2336,4,FALSE)</f>
        <v>Yes</v>
      </c>
      <c r="F979" s="11" t="str">
        <f>VLOOKUP(A979,'Medical Examinations'!$A$1:$J$2336,5,FALSE)</f>
        <v>No</v>
      </c>
      <c r="G979" s="11" t="str">
        <f>VLOOKUP(A979,'Medical Examinations'!$A$1:$J$2336,6,FALSE)</f>
        <v>No</v>
      </c>
      <c r="H979" s="11">
        <f>VLOOKUP(A979,'Medical Examinations'!$A$1:$J$2336,7,FALSE)</f>
        <v>1</v>
      </c>
      <c r="I979" s="11" t="str">
        <f>VLOOKUP(A979,'Medical Examinations'!$A$1:$J$2336,8,FALSE)</f>
        <v>No</v>
      </c>
      <c r="J979" s="11" t="str">
        <f>VLOOKUP(A979,'Medical Examinations'!$A$1:$J$2336,9,FALSE)</f>
        <v>OBESITY</v>
      </c>
      <c r="K979" s="11" t="str">
        <f>VLOOKUP(A979,'Medical Examinations'!$A$1:$J$2336,10,FALSE)</f>
        <v>PREDIABETES</v>
      </c>
      <c r="L979" t="str">
        <f>VLOOKUP(A979,'Hospitalisation Details'!$A$2:$M$2344,4,FALSE)</f>
        <v>13-12-1964</v>
      </c>
      <c r="M979">
        <f>VLOOKUP(A979,'Hospitalisation Details'!$A$2:$M$2344,10,FALSE)</f>
        <v>11365.95</v>
      </c>
      <c r="N979" t="str">
        <f>VLOOKUP(A979,'Hospitalisation Details'!$A$2:$M$2344,11,FALSE)</f>
        <v>tier - 3</v>
      </c>
      <c r="O979" t="str">
        <f>VLOOKUP(A979,'Hospitalisation Details'!$A$2:$M$2344,12,FALSE)</f>
        <v>tier - 2</v>
      </c>
      <c r="P979" t="str">
        <f>VLOOKUP(A979,'Hospitalisation Details'!$A$2:$M$2344,13,FALSE)</f>
        <v>R1011</v>
      </c>
      <c r="Q979" s="11">
        <f>VLOOKUP(A979,'Hospitalisation Details'!$A$2:$M$2344,8,FALSE)</f>
        <v>58</v>
      </c>
    </row>
    <row r="980" spans="1:17" ht="15.75" x14ac:dyDescent="0.25">
      <c r="A980" s="1" t="s">
        <v>1391</v>
      </c>
      <c r="B980" t="str">
        <f>VLOOKUP(A980,'Customer Names'!$A$1:$B$2336,2,FALSE)</f>
        <v>Deeg</v>
      </c>
      <c r="C980" s="11">
        <f>VLOOKUP(A980,'Medical Examinations'!$A$1:$B$2336,2,FALSE)</f>
        <v>36.08</v>
      </c>
      <c r="D980" s="11">
        <f>VLOOKUP(A980,'Medical Examinations'!$A$1:$C$2336,3,FALSE)</f>
        <v>5.73</v>
      </c>
      <c r="E980" s="11" t="str">
        <f>VLOOKUP(A980,'Medical Examinations'!$A$1:$J$2336,4,FALSE)</f>
        <v>Yes</v>
      </c>
      <c r="F980" s="11" t="str">
        <f>VLOOKUP(A980,'Medical Examinations'!$A$1:$J$2336,5,FALSE)</f>
        <v>No</v>
      </c>
      <c r="G980" s="11" t="str">
        <f>VLOOKUP(A980,'Medical Examinations'!$A$1:$J$2336,6,FALSE)</f>
        <v>No</v>
      </c>
      <c r="H980" s="11">
        <f>VLOOKUP(A980,'Medical Examinations'!$A$1:$J$2336,7,FALSE)</f>
        <v>1</v>
      </c>
      <c r="I980" s="11" t="str">
        <f>VLOOKUP(A980,'Medical Examinations'!$A$1:$J$2336,8,FALSE)</f>
        <v>No</v>
      </c>
      <c r="J980" s="11" t="str">
        <f>VLOOKUP(A980,'Medical Examinations'!$A$1:$J$2336,9,FALSE)</f>
        <v>OBESITY</v>
      </c>
      <c r="K980" s="11" t="str">
        <f>VLOOKUP(A980,'Medical Examinations'!$A$1:$J$2336,10,FALSE)</f>
        <v>PREDIABETES</v>
      </c>
      <c r="L980" t="str">
        <f>VLOOKUP(A980,'Hospitalisation Details'!$A$2:$M$2344,4,FALSE)</f>
        <v>3-7-1964</v>
      </c>
      <c r="M980">
        <f>VLOOKUP(A980,'Hospitalisation Details'!$A$2:$M$2344,10,FALSE)</f>
        <v>11363.28</v>
      </c>
      <c r="N980" t="str">
        <f>VLOOKUP(A980,'Hospitalisation Details'!$A$2:$M$2344,11,FALSE)</f>
        <v>tier - 3</v>
      </c>
      <c r="O980" t="str">
        <f>VLOOKUP(A980,'Hospitalisation Details'!$A$2:$M$2344,12,FALSE)</f>
        <v>tier - 1</v>
      </c>
      <c r="P980" t="str">
        <f>VLOOKUP(A980,'Hospitalisation Details'!$A$2:$M$2344,13,FALSE)</f>
        <v>R1013</v>
      </c>
      <c r="Q980" s="11">
        <f>VLOOKUP(A980,'Hospitalisation Details'!$A$2:$M$2344,8,FALSE)</f>
        <v>58</v>
      </c>
    </row>
    <row r="981" spans="1:17" ht="15.75" x14ac:dyDescent="0.25">
      <c r="A981" s="1" t="s">
        <v>1390</v>
      </c>
      <c r="B981" t="str">
        <f>VLOOKUP(A981,'Customer Names'!$A$1:$B$2336,2,FALSE)</f>
        <v>Robertson</v>
      </c>
      <c r="C981" s="11">
        <f>VLOOKUP(A981,'Medical Examinations'!$A$1:$B$2336,2,FALSE)</f>
        <v>35.700000000000003</v>
      </c>
      <c r="D981" s="11">
        <f>VLOOKUP(A981,'Medical Examinations'!$A$1:$C$2336,3,FALSE)</f>
        <v>5.47</v>
      </c>
      <c r="E981" s="11" t="str">
        <f>VLOOKUP(A981,'Medical Examinations'!$A$1:$J$2336,4,FALSE)</f>
        <v>Yes</v>
      </c>
      <c r="F981" s="11" t="str">
        <f>VLOOKUP(A981,'Medical Examinations'!$A$1:$J$2336,5,FALSE)</f>
        <v>No</v>
      </c>
      <c r="G981" s="11" t="str">
        <f>VLOOKUP(A981,'Medical Examinations'!$A$1:$J$2336,6,FALSE)</f>
        <v>No</v>
      </c>
      <c r="H981" s="11">
        <f>VLOOKUP(A981,'Medical Examinations'!$A$1:$J$2336,7,FALSE)</f>
        <v>1</v>
      </c>
      <c r="I981" s="11" t="str">
        <f>VLOOKUP(A981,'Medical Examinations'!$A$1:$J$2336,8,FALSE)</f>
        <v>No</v>
      </c>
      <c r="J981" s="11" t="str">
        <f>VLOOKUP(A981,'Medical Examinations'!$A$1:$J$2336,9,FALSE)</f>
        <v>OBESITY</v>
      </c>
      <c r="K981" s="11" t="str">
        <f>VLOOKUP(A981,'Medical Examinations'!$A$1:$J$2336,10,FALSE)</f>
        <v>NORMAL</v>
      </c>
      <c r="L981" t="str">
        <f>VLOOKUP(A981,'Hospitalisation Details'!$A$2:$M$2344,4,FALSE)</f>
        <v>4-7-1964</v>
      </c>
      <c r="M981">
        <f>VLOOKUP(A981,'Hospitalisation Details'!$A$2:$M$2344,10,FALSE)</f>
        <v>11362.76</v>
      </c>
      <c r="N981" t="str">
        <f>VLOOKUP(A981,'Hospitalisation Details'!$A$2:$M$2344,11,FALSE)</f>
        <v>tier - 3</v>
      </c>
      <c r="O981" t="str">
        <f>VLOOKUP(A981,'Hospitalisation Details'!$A$2:$M$2344,12,FALSE)</f>
        <v>tier - 1</v>
      </c>
      <c r="P981" t="str">
        <f>VLOOKUP(A981,'Hospitalisation Details'!$A$2:$M$2344,13,FALSE)</f>
        <v>R1011</v>
      </c>
      <c r="Q981" s="11">
        <f>VLOOKUP(A981,'Hospitalisation Details'!$A$2:$M$2344,8,FALSE)</f>
        <v>58</v>
      </c>
    </row>
    <row r="982" spans="1:17" ht="15.75" x14ac:dyDescent="0.25">
      <c r="A982" s="1" t="s">
        <v>1389</v>
      </c>
      <c r="B982" t="str">
        <f>VLOOKUP(A982,'Customer Names'!$A$1:$B$2336,2,FALSE)</f>
        <v>Peck</v>
      </c>
      <c r="C982" s="11">
        <f>VLOOKUP(A982,'Medical Examinations'!$A$1:$B$2336,2,FALSE)</f>
        <v>34.01</v>
      </c>
      <c r="D982" s="11">
        <f>VLOOKUP(A982,'Medical Examinations'!$A$1:$C$2336,3,FALSE)</f>
        <v>11.3</v>
      </c>
      <c r="E982" s="11" t="str">
        <f>VLOOKUP(A982,'Medical Examinations'!$A$1:$J$2336,4,FALSE)</f>
        <v>No</v>
      </c>
      <c r="F982" s="11" t="str">
        <f>VLOOKUP(A982,'Medical Examinations'!$A$1:$J$2336,5,FALSE)</f>
        <v>No</v>
      </c>
      <c r="G982" s="11" t="str">
        <f>VLOOKUP(A982,'Medical Examinations'!$A$1:$J$2336,6,FALSE)</f>
        <v>No</v>
      </c>
      <c r="H982" s="11">
        <f>VLOOKUP(A982,'Medical Examinations'!$A$1:$J$2336,7,FALSE)</f>
        <v>0</v>
      </c>
      <c r="I982" s="11" t="str">
        <f>VLOOKUP(A982,'Medical Examinations'!$A$1:$J$2336,8,FALSE)</f>
        <v>No</v>
      </c>
      <c r="J982" s="11" t="str">
        <f>VLOOKUP(A982,'Medical Examinations'!$A$1:$J$2336,9,FALSE)</f>
        <v>OBESITY</v>
      </c>
      <c r="K982" s="11" t="str">
        <f>VLOOKUP(A982,'Medical Examinations'!$A$1:$J$2336,10,FALSE)</f>
        <v>DIABETES</v>
      </c>
      <c r="L982" t="str">
        <f>VLOOKUP(A982,'Hospitalisation Details'!$A$2:$M$2344,4,FALSE)</f>
        <v>26-9-1965</v>
      </c>
      <c r="M982">
        <f>VLOOKUP(A982,'Hospitalisation Details'!$A$2:$M$2344,10,FALSE)</f>
        <v>11356.66</v>
      </c>
      <c r="N982" t="str">
        <f>VLOOKUP(A982,'Hospitalisation Details'!$A$2:$M$2344,11,FALSE)</f>
        <v>tier - 3</v>
      </c>
      <c r="O982" t="str">
        <f>VLOOKUP(A982,'Hospitalisation Details'!$A$2:$M$2344,12,FALSE)</f>
        <v>tier - 3</v>
      </c>
      <c r="P982" t="str">
        <f>VLOOKUP(A982,'Hospitalisation Details'!$A$2:$M$2344,13,FALSE)</f>
        <v>R1012</v>
      </c>
      <c r="Q982" s="11">
        <f>VLOOKUP(A982,'Hospitalisation Details'!$A$2:$M$2344,8,FALSE)</f>
        <v>57</v>
      </c>
    </row>
    <row r="983" spans="1:17" ht="15.75" x14ac:dyDescent="0.25">
      <c r="A983" s="1" t="s">
        <v>1388</v>
      </c>
      <c r="B983" t="str">
        <f>VLOOKUP(A983,'Customer Names'!$A$1:$B$2336,2,FALSE)</f>
        <v>Burger</v>
      </c>
      <c r="C983" s="11">
        <f>VLOOKUP(A983,'Medical Examinations'!$A$1:$B$2336,2,FALSE)</f>
        <v>31.54</v>
      </c>
      <c r="D983" s="11">
        <f>VLOOKUP(A983,'Medical Examinations'!$A$1:$C$2336,3,FALSE)</f>
        <v>6.72</v>
      </c>
      <c r="E983" s="11" t="str">
        <f>VLOOKUP(A983,'Medical Examinations'!$A$1:$J$2336,4,FALSE)</f>
        <v>No</v>
      </c>
      <c r="F983" s="11" t="str">
        <f>VLOOKUP(A983,'Medical Examinations'!$A$1:$J$2336,5,FALSE)</f>
        <v>No</v>
      </c>
      <c r="G983" s="11" t="str">
        <f>VLOOKUP(A983,'Medical Examinations'!$A$1:$J$2336,6,FALSE)</f>
        <v>No</v>
      </c>
      <c r="H983" s="11">
        <f>VLOOKUP(A983,'Medical Examinations'!$A$1:$J$2336,7,FALSE)</f>
        <v>0</v>
      </c>
      <c r="I983" s="11" t="str">
        <f>VLOOKUP(A983,'Medical Examinations'!$A$1:$J$2336,8,FALSE)</f>
        <v>No</v>
      </c>
      <c r="J983" s="11" t="str">
        <f>VLOOKUP(A983,'Medical Examinations'!$A$1:$J$2336,9,FALSE)</f>
        <v>OBESITY</v>
      </c>
      <c r="K983" s="11" t="str">
        <f>VLOOKUP(A983,'Medical Examinations'!$A$1:$J$2336,10,FALSE)</f>
        <v>DIABETES</v>
      </c>
      <c r="L983" t="str">
        <f>VLOOKUP(A983,'Hospitalisation Details'!$A$2:$M$2344,4,FALSE)</f>
        <v>29-11-1965</v>
      </c>
      <c r="M983">
        <f>VLOOKUP(A983,'Hospitalisation Details'!$A$2:$M$2344,10,FALSE)</f>
        <v>11353.23</v>
      </c>
      <c r="N983" t="str">
        <f>VLOOKUP(A983,'Hospitalisation Details'!$A$2:$M$2344,11,FALSE)</f>
        <v>tier - 3</v>
      </c>
      <c r="O983" t="str">
        <f>VLOOKUP(A983,'Hospitalisation Details'!$A$2:$M$2344,12,FALSE)</f>
        <v>tier - 1</v>
      </c>
      <c r="P983" t="str">
        <f>VLOOKUP(A983,'Hospitalisation Details'!$A$2:$M$2344,13,FALSE)</f>
        <v>R1012</v>
      </c>
      <c r="Q983" s="11">
        <f>VLOOKUP(A983,'Hospitalisation Details'!$A$2:$M$2344,8,FALSE)</f>
        <v>57</v>
      </c>
    </row>
    <row r="984" spans="1:17" ht="15.75" x14ac:dyDescent="0.25">
      <c r="A984" s="1" t="s">
        <v>1387</v>
      </c>
      <c r="B984" t="str">
        <f>VLOOKUP(A984,'Customer Names'!$A$1:$B$2336,2,FALSE)</f>
        <v>Blain</v>
      </c>
      <c r="C984" s="11">
        <f>VLOOKUP(A984,'Medical Examinations'!$A$1:$B$2336,2,FALSE)</f>
        <v>23.3</v>
      </c>
      <c r="D984" s="11">
        <f>VLOOKUP(A984,'Medical Examinations'!$A$1:$C$2336,3,FALSE)</f>
        <v>5.36</v>
      </c>
      <c r="E984" s="11" t="str">
        <f>VLOOKUP(A984,'Medical Examinations'!$A$1:$J$2336,4,FALSE)</f>
        <v>Yes</v>
      </c>
      <c r="F984" s="11" t="str">
        <f>VLOOKUP(A984,'Medical Examinations'!$A$1:$J$2336,5,FALSE)</f>
        <v>No</v>
      </c>
      <c r="G984" s="11" t="str">
        <f>VLOOKUP(A984,'Medical Examinations'!$A$1:$J$2336,6,FALSE)</f>
        <v>No</v>
      </c>
      <c r="H984" s="11">
        <f>VLOOKUP(A984,'Medical Examinations'!$A$1:$J$2336,7,FALSE)</f>
        <v>1</v>
      </c>
      <c r="I984" s="11" t="str">
        <f>VLOOKUP(A984,'Medical Examinations'!$A$1:$J$2336,8,FALSE)</f>
        <v>No</v>
      </c>
      <c r="J984" s="11" t="str">
        <f>VLOOKUP(A984,'Medical Examinations'!$A$1:$J$2336,9,FALSE)</f>
        <v>NORMALWEIGHT</v>
      </c>
      <c r="K984" s="11" t="str">
        <f>VLOOKUP(A984,'Medical Examinations'!$A$1:$J$2336,10,FALSE)</f>
        <v>NORMAL</v>
      </c>
      <c r="L984" t="str">
        <f>VLOOKUP(A984,'Hospitalisation Details'!$A$2:$M$2344,4,FALSE)</f>
        <v>12-7-1964</v>
      </c>
      <c r="M984">
        <f>VLOOKUP(A984,'Hospitalisation Details'!$A$2:$M$2344,10,FALSE)</f>
        <v>11345.52</v>
      </c>
      <c r="N984" t="str">
        <f>VLOOKUP(A984,'Hospitalisation Details'!$A$2:$M$2344,11,FALSE)</f>
        <v>tier - 3</v>
      </c>
      <c r="O984" t="str">
        <f>VLOOKUP(A984,'Hospitalisation Details'!$A$2:$M$2344,12,FALSE)</f>
        <v>tier - 3</v>
      </c>
      <c r="P984" t="str">
        <f>VLOOKUP(A984,'Hospitalisation Details'!$A$2:$M$2344,13,FALSE)</f>
        <v>R1011</v>
      </c>
      <c r="Q984" s="11">
        <f>VLOOKUP(A984,'Hospitalisation Details'!$A$2:$M$2344,8,FALSE)</f>
        <v>58</v>
      </c>
    </row>
    <row r="985" spans="1:17" ht="15.75" x14ac:dyDescent="0.25">
      <c r="A985" s="1" t="s">
        <v>1386</v>
      </c>
      <c r="B985" t="str">
        <f>VLOOKUP(A985,'Customer Names'!$A$1:$B$2336,2,FALSE)</f>
        <v>Winters</v>
      </c>
      <c r="C985" s="11">
        <f>VLOOKUP(A985,'Medical Examinations'!$A$1:$B$2336,2,FALSE)</f>
        <v>27.75</v>
      </c>
      <c r="D985" s="11">
        <f>VLOOKUP(A985,'Medical Examinations'!$A$1:$C$2336,3,FALSE)</f>
        <v>9.8800000000000008</v>
      </c>
      <c r="E985" s="11" t="str">
        <f>VLOOKUP(A985,'Medical Examinations'!$A$1:$J$2336,4,FALSE)</f>
        <v>No</v>
      </c>
      <c r="F985" s="11" t="str">
        <f>VLOOKUP(A985,'Medical Examinations'!$A$1:$J$2336,5,FALSE)</f>
        <v>No</v>
      </c>
      <c r="G985" s="11" t="str">
        <f>VLOOKUP(A985,'Medical Examinations'!$A$1:$J$2336,6,FALSE)</f>
        <v>No</v>
      </c>
      <c r="H985" s="11">
        <f>VLOOKUP(A985,'Medical Examinations'!$A$1:$J$2336,7,FALSE)</f>
        <v>0</v>
      </c>
      <c r="I985" s="11" t="str">
        <f>VLOOKUP(A985,'Medical Examinations'!$A$1:$J$2336,8,FALSE)</f>
        <v>No</v>
      </c>
      <c r="J985" s="11" t="str">
        <f>VLOOKUP(A985,'Medical Examinations'!$A$1:$J$2336,9,FALSE)</f>
        <v>OVERWEIGHT</v>
      </c>
      <c r="K985" s="11" t="str">
        <f>VLOOKUP(A985,'Medical Examinations'!$A$1:$J$2336,10,FALSE)</f>
        <v>DIABETES</v>
      </c>
      <c r="L985" t="str">
        <f>VLOOKUP(A985,'Hospitalisation Details'!$A$2:$M$2344,4,FALSE)</f>
        <v>2-11-1968</v>
      </c>
      <c r="M985">
        <f>VLOOKUP(A985,'Hospitalisation Details'!$A$2:$M$2344,10,FALSE)</f>
        <v>11344.32</v>
      </c>
      <c r="N985" t="str">
        <f>VLOOKUP(A985,'Hospitalisation Details'!$A$2:$M$2344,11,FALSE)</f>
        <v>tier - 3</v>
      </c>
      <c r="O985" t="str">
        <f>VLOOKUP(A985,'Hospitalisation Details'!$A$2:$M$2344,12,FALSE)</f>
        <v>tier - 2</v>
      </c>
      <c r="P985" t="str">
        <f>VLOOKUP(A985,'Hospitalisation Details'!$A$2:$M$2344,13,FALSE)</f>
        <v>R1025</v>
      </c>
      <c r="Q985" s="11">
        <f>VLOOKUP(A985,'Hospitalisation Details'!$A$2:$M$2344,8,FALSE)</f>
        <v>54</v>
      </c>
    </row>
    <row r="986" spans="1:17" ht="15.75" x14ac:dyDescent="0.25">
      <c r="A986" s="1" t="s">
        <v>1385</v>
      </c>
      <c r="B986" t="str">
        <f>VLOOKUP(A986,'Customer Names'!$A$1:$B$2336,2,FALSE)</f>
        <v>McCue</v>
      </c>
      <c r="C986" s="11">
        <f>VLOOKUP(A986,'Medical Examinations'!$A$1:$B$2336,2,FALSE)</f>
        <v>42.46</v>
      </c>
      <c r="D986" s="11">
        <f>VLOOKUP(A986,'Medical Examinations'!$A$1:$C$2336,3,FALSE)</f>
        <v>4.1100000000000003</v>
      </c>
      <c r="E986" s="11" t="str">
        <f>VLOOKUP(A986,'Medical Examinations'!$A$1:$J$2336,4,FALSE)</f>
        <v>No</v>
      </c>
      <c r="F986" s="11" t="str">
        <f>VLOOKUP(A986,'Medical Examinations'!$A$1:$J$2336,5,FALSE)</f>
        <v>No</v>
      </c>
      <c r="G986" s="11" t="str">
        <f>VLOOKUP(A986,'Medical Examinations'!$A$1:$J$2336,6,FALSE)</f>
        <v>No</v>
      </c>
      <c r="H986" s="11">
        <f>VLOOKUP(A986,'Medical Examinations'!$A$1:$J$2336,7,FALSE)</f>
        <v>0</v>
      </c>
      <c r="I986" s="11" t="str">
        <f>VLOOKUP(A986,'Medical Examinations'!$A$1:$J$2336,8,FALSE)</f>
        <v>No</v>
      </c>
      <c r="J986" s="11" t="str">
        <f>VLOOKUP(A986,'Medical Examinations'!$A$1:$J$2336,9,FALSE)</f>
        <v>OBESITY</v>
      </c>
      <c r="K986" s="11" t="str">
        <f>VLOOKUP(A986,'Medical Examinations'!$A$1:$J$2336,10,FALSE)</f>
        <v>NORMAL</v>
      </c>
      <c r="L986" t="str">
        <f>VLOOKUP(A986,'Hospitalisation Details'!$A$2:$M$2344,4,FALSE)</f>
        <v>19-8-1989</v>
      </c>
      <c r="M986">
        <f>VLOOKUP(A986,'Hospitalisation Details'!$A$2:$M$2344,10,FALSE)</f>
        <v>11326.71</v>
      </c>
      <c r="N986" t="str">
        <f>VLOOKUP(A986,'Hospitalisation Details'!$A$2:$M$2344,11,FALSE)</f>
        <v>tier - 3</v>
      </c>
      <c r="O986" t="str">
        <f>VLOOKUP(A986,'Hospitalisation Details'!$A$2:$M$2344,12,FALSE)</f>
        <v>tier - 3</v>
      </c>
      <c r="P986" t="str">
        <f>VLOOKUP(A986,'Hospitalisation Details'!$A$2:$M$2344,13,FALSE)</f>
        <v>R1013</v>
      </c>
      <c r="Q986" s="11">
        <f>VLOOKUP(A986,'Hospitalisation Details'!$A$2:$M$2344,8,FALSE)</f>
        <v>33</v>
      </c>
    </row>
    <row r="987" spans="1:17" ht="15.75" x14ac:dyDescent="0.25">
      <c r="A987" s="1" t="s">
        <v>1384</v>
      </c>
      <c r="B987" t="str">
        <f>VLOOKUP(A987,'Customer Names'!$A$1:$B$2336,2,FALSE)</f>
        <v>Webster</v>
      </c>
      <c r="C987" s="11">
        <f>VLOOKUP(A987,'Medical Examinations'!$A$1:$B$2336,2,FALSE)</f>
        <v>54.47</v>
      </c>
      <c r="D987" s="11">
        <f>VLOOKUP(A987,'Medical Examinations'!$A$1:$C$2336,3,FALSE)</f>
        <v>7.48</v>
      </c>
      <c r="E987" s="11" t="str">
        <f>VLOOKUP(A987,'Medical Examinations'!$A$1:$J$2336,4,FALSE)</f>
        <v>No</v>
      </c>
      <c r="F987" s="11" t="str">
        <f>VLOOKUP(A987,'Medical Examinations'!$A$1:$J$2336,5,FALSE)</f>
        <v>No</v>
      </c>
      <c r="G987" s="11" t="str">
        <f>VLOOKUP(A987,'Medical Examinations'!$A$1:$J$2336,6,FALSE)</f>
        <v>No</v>
      </c>
      <c r="H987" s="11">
        <f>VLOOKUP(A987,'Medical Examinations'!$A$1:$J$2336,7,FALSE)</f>
        <v>0</v>
      </c>
      <c r="I987" s="11" t="str">
        <f>VLOOKUP(A987,'Medical Examinations'!$A$1:$J$2336,8,FALSE)</f>
        <v>No</v>
      </c>
      <c r="J987" s="11" t="str">
        <f>VLOOKUP(A987,'Medical Examinations'!$A$1:$J$2336,9,FALSE)</f>
        <v>OBESITY</v>
      </c>
      <c r="K987" s="11" t="str">
        <f>VLOOKUP(A987,'Medical Examinations'!$A$1:$J$2336,10,FALSE)</f>
        <v>DIABETES</v>
      </c>
      <c r="L987" t="str">
        <f>VLOOKUP(A987,'Hospitalisation Details'!$A$2:$M$2344,4,FALSE)</f>
        <v>20-9-2002</v>
      </c>
      <c r="M987">
        <f>VLOOKUP(A987,'Hospitalisation Details'!$A$2:$M$2344,10,FALSE)</f>
        <v>11321.49</v>
      </c>
      <c r="N987" t="str">
        <f>VLOOKUP(A987,'Hospitalisation Details'!$A$2:$M$2344,11,FALSE)</f>
        <v>tier - 3</v>
      </c>
      <c r="O987" t="str">
        <f>VLOOKUP(A987,'Hospitalisation Details'!$A$2:$M$2344,12,FALSE)</f>
        <v>tier - 3</v>
      </c>
      <c r="P987" t="str">
        <f>VLOOKUP(A987,'Hospitalisation Details'!$A$2:$M$2344,13,FALSE)</f>
        <v>R1012</v>
      </c>
      <c r="Q987" s="11">
        <f>VLOOKUP(A987,'Hospitalisation Details'!$A$2:$M$2344,8,FALSE)</f>
        <v>20</v>
      </c>
    </row>
    <row r="988" spans="1:17" ht="15.75" x14ac:dyDescent="0.25">
      <c r="A988" s="1" t="s">
        <v>1383</v>
      </c>
      <c r="B988" t="str">
        <f>VLOOKUP(A988,'Customer Names'!$A$1:$B$2336,2,FALSE)</f>
        <v>Anderson</v>
      </c>
      <c r="C988" s="11">
        <f>VLOOKUP(A988,'Medical Examinations'!$A$1:$B$2336,2,FALSE)</f>
        <v>24.93</v>
      </c>
      <c r="D988" s="11">
        <f>VLOOKUP(A988,'Medical Examinations'!$A$1:$C$2336,3,FALSE)</f>
        <v>9.18</v>
      </c>
      <c r="E988" s="11" t="str">
        <f>VLOOKUP(A988,'Medical Examinations'!$A$1:$J$2336,4,FALSE)</f>
        <v>Yes</v>
      </c>
      <c r="F988" s="11" t="str">
        <f>VLOOKUP(A988,'Medical Examinations'!$A$1:$J$2336,5,FALSE)</f>
        <v>No</v>
      </c>
      <c r="G988" s="11" t="str">
        <f>VLOOKUP(A988,'Medical Examinations'!$A$1:$J$2336,6,FALSE)</f>
        <v>Yes</v>
      </c>
      <c r="H988" s="11">
        <f>VLOOKUP(A988,'Medical Examinations'!$A$1:$J$2336,7,FALSE)</f>
        <v>1</v>
      </c>
      <c r="I988" s="11" t="str">
        <f>VLOOKUP(A988,'Medical Examinations'!$A$1:$J$2336,8,FALSE)</f>
        <v>No</v>
      </c>
      <c r="J988" s="11" t="str">
        <f>VLOOKUP(A988,'Medical Examinations'!$A$1:$J$2336,9,FALSE)</f>
        <v>OVERWEIGHT</v>
      </c>
      <c r="K988" s="11" t="str">
        <f>VLOOKUP(A988,'Medical Examinations'!$A$1:$J$2336,10,FALSE)</f>
        <v>DIABETES</v>
      </c>
      <c r="L988" t="str">
        <f>VLOOKUP(A988,'Hospitalisation Details'!$A$2:$M$2344,4,FALSE)</f>
        <v>11-7-1963</v>
      </c>
      <c r="M988">
        <f>VLOOKUP(A988,'Hospitalisation Details'!$A$2:$M$2344,10,FALSE)</f>
        <v>11319.12</v>
      </c>
      <c r="N988" t="str">
        <f>VLOOKUP(A988,'Hospitalisation Details'!$A$2:$M$2344,11,FALSE)</f>
        <v>tier - 3</v>
      </c>
      <c r="O988" t="str">
        <f>VLOOKUP(A988,'Hospitalisation Details'!$A$2:$M$2344,12,FALSE)</f>
        <v>tier - 1</v>
      </c>
      <c r="P988" t="str">
        <f>VLOOKUP(A988,'Hospitalisation Details'!$A$2:$M$2344,13,FALSE)</f>
        <v>R1012</v>
      </c>
      <c r="Q988" s="11">
        <f>VLOOKUP(A988,'Hospitalisation Details'!$A$2:$M$2344,8,FALSE)</f>
        <v>59</v>
      </c>
    </row>
    <row r="989" spans="1:17" ht="15.75" x14ac:dyDescent="0.25">
      <c r="A989" s="1" t="s">
        <v>1382</v>
      </c>
      <c r="B989" t="str">
        <f>VLOOKUP(A989,'Customer Names'!$A$1:$B$2336,2,FALSE)</f>
        <v>Chiappone</v>
      </c>
      <c r="C989" s="11">
        <f>VLOOKUP(A989,'Medical Examinations'!$A$1:$B$2336,2,FALSE)</f>
        <v>48.12</v>
      </c>
      <c r="D989" s="11">
        <f>VLOOKUP(A989,'Medical Examinations'!$A$1:$C$2336,3,FALSE)</f>
        <v>4.51</v>
      </c>
      <c r="E989" s="11" t="str">
        <f>VLOOKUP(A989,'Medical Examinations'!$A$1:$J$2336,4,FALSE)</f>
        <v>Yes</v>
      </c>
      <c r="F989" s="11" t="str">
        <f>VLOOKUP(A989,'Medical Examinations'!$A$1:$J$2336,5,FALSE)</f>
        <v>No</v>
      </c>
      <c r="G989" s="11" t="str">
        <f>VLOOKUP(A989,'Medical Examinations'!$A$1:$J$2336,6,FALSE)</f>
        <v>No</v>
      </c>
      <c r="H989" s="11">
        <f>VLOOKUP(A989,'Medical Examinations'!$A$1:$J$2336,7,FALSE)</f>
        <v>1</v>
      </c>
      <c r="I989" s="11" t="str">
        <f>VLOOKUP(A989,'Medical Examinations'!$A$1:$J$2336,8,FALSE)</f>
        <v>No</v>
      </c>
      <c r="J989" s="11" t="str">
        <f>VLOOKUP(A989,'Medical Examinations'!$A$1:$J$2336,9,FALSE)</f>
        <v>OBESITY</v>
      </c>
      <c r="K989" s="11" t="str">
        <f>VLOOKUP(A989,'Medical Examinations'!$A$1:$J$2336,10,FALSE)</f>
        <v>NORMAL</v>
      </c>
      <c r="L989" t="str">
        <f>VLOOKUP(A989,'Hospitalisation Details'!$A$2:$M$2344,4,FALSE)</f>
        <v>10-12-1995</v>
      </c>
      <c r="M989">
        <f>VLOOKUP(A989,'Hospitalisation Details'!$A$2:$M$2344,10,FALSE)</f>
        <v>11318.57</v>
      </c>
      <c r="N989" t="str">
        <f>VLOOKUP(A989,'Hospitalisation Details'!$A$2:$M$2344,11,FALSE)</f>
        <v>tier - 3</v>
      </c>
      <c r="O989" t="str">
        <f>VLOOKUP(A989,'Hospitalisation Details'!$A$2:$M$2344,12,FALSE)</f>
        <v>tier - 2</v>
      </c>
      <c r="P989" t="str">
        <f>VLOOKUP(A989,'Hospitalisation Details'!$A$2:$M$2344,13,FALSE)</f>
        <v>R1026</v>
      </c>
      <c r="Q989" s="11">
        <f>VLOOKUP(A989,'Hospitalisation Details'!$A$2:$M$2344,8,FALSE)</f>
        <v>27</v>
      </c>
    </row>
    <row r="990" spans="1:17" ht="15.75" x14ac:dyDescent="0.25">
      <c r="A990" s="1" t="s">
        <v>1381</v>
      </c>
      <c r="B990" t="str">
        <f>VLOOKUP(A990,'Customer Names'!$A$1:$B$2336,2,FALSE)</f>
        <v>Opie</v>
      </c>
      <c r="C990" s="11">
        <f>VLOOKUP(A990,'Medical Examinations'!$A$1:$B$2336,2,FALSE)</f>
        <v>24.91</v>
      </c>
      <c r="D990" s="11">
        <f>VLOOKUP(A990,'Medical Examinations'!$A$1:$C$2336,3,FALSE)</f>
        <v>7.33</v>
      </c>
      <c r="E990" s="11" t="str">
        <f>VLOOKUP(A990,'Medical Examinations'!$A$1:$J$2336,4,FALSE)</f>
        <v>Yes</v>
      </c>
      <c r="F990" s="11" t="str">
        <f>VLOOKUP(A990,'Medical Examinations'!$A$1:$J$2336,5,FALSE)</f>
        <v>No</v>
      </c>
      <c r="G990" s="11" t="str">
        <f>VLOOKUP(A990,'Medical Examinations'!$A$1:$J$2336,6,FALSE)</f>
        <v>Yes</v>
      </c>
      <c r="H990" s="11">
        <f>VLOOKUP(A990,'Medical Examinations'!$A$1:$J$2336,7,FALSE)</f>
        <v>1</v>
      </c>
      <c r="I990" s="11" t="str">
        <f>VLOOKUP(A990,'Medical Examinations'!$A$1:$J$2336,8,FALSE)</f>
        <v>No</v>
      </c>
      <c r="J990" s="11" t="str">
        <f>VLOOKUP(A990,'Medical Examinations'!$A$1:$J$2336,9,FALSE)</f>
        <v>OVERWEIGHT</v>
      </c>
      <c r="K990" s="11" t="str">
        <f>VLOOKUP(A990,'Medical Examinations'!$A$1:$J$2336,10,FALSE)</f>
        <v>DIABETES</v>
      </c>
      <c r="L990" t="str">
        <f>VLOOKUP(A990,'Hospitalisation Details'!$A$2:$M$2344,4,FALSE)</f>
        <v>22-11-1963</v>
      </c>
      <c r="M990">
        <f>VLOOKUP(A990,'Hospitalisation Details'!$A$2:$M$2344,10,FALSE)</f>
        <v>11312.33</v>
      </c>
      <c r="N990" t="str">
        <f>VLOOKUP(A990,'Hospitalisation Details'!$A$2:$M$2344,11,FALSE)</f>
        <v>tier - 3</v>
      </c>
      <c r="O990" t="str">
        <f>VLOOKUP(A990,'Hospitalisation Details'!$A$2:$M$2344,12,FALSE)</f>
        <v>tier - 3</v>
      </c>
      <c r="P990" t="str">
        <f>VLOOKUP(A990,'Hospitalisation Details'!$A$2:$M$2344,13,FALSE)</f>
        <v>R1012</v>
      </c>
      <c r="Q990" s="11">
        <f>VLOOKUP(A990,'Hospitalisation Details'!$A$2:$M$2344,8,FALSE)</f>
        <v>59</v>
      </c>
    </row>
    <row r="991" spans="1:17" ht="15.75" x14ac:dyDescent="0.25">
      <c r="A991" s="1" t="s">
        <v>1380</v>
      </c>
      <c r="B991" t="str">
        <f>VLOOKUP(A991,'Customer Names'!$A$1:$B$2336,2,FALSE)</f>
        <v>Donnelly</v>
      </c>
      <c r="C991" s="11">
        <f>VLOOKUP(A991,'Medical Examinations'!$A$1:$B$2336,2,FALSE)</f>
        <v>27.645</v>
      </c>
      <c r="D991" s="11">
        <f>VLOOKUP(A991,'Medical Examinations'!$A$1:$C$2336,3,FALSE)</f>
        <v>10.56</v>
      </c>
      <c r="E991" s="11" t="str">
        <f>VLOOKUP(A991,'Medical Examinations'!$A$1:$J$2336,4,FALSE)</f>
        <v>No</v>
      </c>
      <c r="F991" s="11" t="str">
        <f>VLOOKUP(A991,'Medical Examinations'!$A$1:$J$2336,5,FALSE)</f>
        <v>No</v>
      </c>
      <c r="G991" s="11" t="str">
        <f>VLOOKUP(A991,'Medical Examinations'!$A$1:$J$2336,6,FALSE)</f>
        <v>No</v>
      </c>
      <c r="H991" s="11">
        <f>VLOOKUP(A991,'Medical Examinations'!$A$1:$J$2336,7,FALSE)</f>
        <v>0</v>
      </c>
      <c r="I991" s="11" t="str">
        <f>VLOOKUP(A991,'Medical Examinations'!$A$1:$J$2336,8,FALSE)</f>
        <v>No</v>
      </c>
      <c r="J991" s="11" t="str">
        <f>VLOOKUP(A991,'Medical Examinations'!$A$1:$J$2336,9,FALSE)</f>
        <v>OVERWEIGHT</v>
      </c>
      <c r="K991" s="11" t="str">
        <f>VLOOKUP(A991,'Medical Examinations'!$A$1:$J$2336,10,FALSE)</f>
        <v>DIABETES</v>
      </c>
      <c r="L991" t="str">
        <f>VLOOKUP(A991,'Hospitalisation Details'!$A$2:$M$2344,4,FALSE)</f>
        <v>6-10-1968</v>
      </c>
      <c r="M991">
        <f>VLOOKUP(A991,'Hospitalisation Details'!$A$2:$M$2344,10,FALSE)</f>
        <v>11305.93</v>
      </c>
      <c r="N991" t="str">
        <f>VLOOKUP(A991,'Hospitalisation Details'!$A$2:$M$2344,11,FALSE)</f>
        <v>tier - 3</v>
      </c>
      <c r="O991" t="str">
        <f>VLOOKUP(A991,'Hospitalisation Details'!$A$2:$M$2344,12,FALSE)</f>
        <v>tier - 1</v>
      </c>
      <c r="P991" t="str">
        <f>VLOOKUP(A991,'Hospitalisation Details'!$A$2:$M$2344,13,FALSE)</f>
        <v>R1012</v>
      </c>
      <c r="Q991" s="11">
        <f>VLOOKUP(A991,'Hospitalisation Details'!$A$2:$M$2344,8,FALSE)</f>
        <v>54</v>
      </c>
    </row>
    <row r="992" spans="1:17" ht="15.75" x14ac:dyDescent="0.25">
      <c r="A992" s="1" t="s">
        <v>1379</v>
      </c>
      <c r="B992" t="str">
        <f>VLOOKUP(A992,'Customer Names'!$A$1:$B$2336,2,FALSE)</f>
        <v>Rall</v>
      </c>
      <c r="C992" s="11">
        <f>VLOOKUP(A992,'Medical Examinations'!$A$1:$B$2336,2,FALSE)</f>
        <v>33.700000000000003</v>
      </c>
      <c r="D992" s="11">
        <f>VLOOKUP(A992,'Medical Examinations'!$A$1:$C$2336,3,FALSE)</f>
        <v>4.01</v>
      </c>
      <c r="E992" s="11" t="str">
        <f>VLOOKUP(A992,'Medical Examinations'!$A$1:$J$2336,4,FALSE)</f>
        <v>No</v>
      </c>
      <c r="F992" s="11" t="str">
        <f>VLOOKUP(A992,'Medical Examinations'!$A$1:$J$2336,5,FALSE)</f>
        <v>No</v>
      </c>
      <c r="G992" s="11" t="str">
        <f>VLOOKUP(A992,'Medical Examinations'!$A$1:$J$2336,6,FALSE)</f>
        <v>No</v>
      </c>
      <c r="H992" s="11">
        <f>VLOOKUP(A992,'Medical Examinations'!$A$1:$J$2336,7,FALSE)</f>
        <v>2</v>
      </c>
      <c r="I992" s="11" t="str">
        <f>VLOOKUP(A992,'Medical Examinations'!$A$1:$J$2336,8,FALSE)</f>
        <v>No</v>
      </c>
      <c r="J992" s="11" t="str">
        <f>VLOOKUP(A992,'Medical Examinations'!$A$1:$J$2336,9,FALSE)</f>
        <v>OBESITY</v>
      </c>
      <c r="K992" s="11" t="str">
        <f>VLOOKUP(A992,'Medical Examinations'!$A$1:$J$2336,10,FALSE)</f>
        <v>NORMAL</v>
      </c>
      <c r="L992" t="str">
        <f>VLOOKUP(A992,'Hospitalisation Details'!$A$2:$M$2344,4,FALSE)</f>
        <v>25-9-1972</v>
      </c>
      <c r="M992">
        <f>VLOOKUP(A992,'Hospitalisation Details'!$A$2:$M$2344,10,FALSE)</f>
        <v>11299.34</v>
      </c>
      <c r="N992" t="str">
        <f>VLOOKUP(A992,'Hospitalisation Details'!$A$2:$M$2344,11,FALSE)</f>
        <v>tier - 3</v>
      </c>
      <c r="O992" t="str">
        <f>VLOOKUP(A992,'Hospitalisation Details'!$A$2:$M$2344,12,FALSE)</f>
        <v>tier - 2</v>
      </c>
      <c r="P992" t="str">
        <f>VLOOKUP(A992,'Hospitalisation Details'!$A$2:$M$2344,13,FALSE)</f>
        <v>R1011</v>
      </c>
      <c r="Q992" s="11">
        <f>VLOOKUP(A992,'Hospitalisation Details'!$A$2:$M$2344,8,FALSE)</f>
        <v>50</v>
      </c>
    </row>
    <row r="993" spans="1:17" ht="15.75" x14ac:dyDescent="0.25">
      <c r="A993" s="1" t="s">
        <v>1378</v>
      </c>
      <c r="B993" t="str">
        <f>VLOOKUP(A993,'Customer Names'!$A$1:$B$2336,2,FALSE)</f>
        <v>Mitchell</v>
      </c>
      <c r="C993" s="11">
        <f>VLOOKUP(A993,'Medical Examinations'!$A$1:$B$2336,2,FALSE)</f>
        <v>38.93</v>
      </c>
      <c r="D993" s="11">
        <f>VLOOKUP(A993,'Medical Examinations'!$A$1:$C$2336,3,FALSE)</f>
        <v>5.64</v>
      </c>
      <c r="E993" s="11" t="str">
        <f>VLOOKUP(A993,'Medical Examinations'!$A$1:$J$2336,4,FALSE)</f>
        <v>Yes</v>
      </c>
      <c r="F993" s="11" t="str">
        <f>VLOOKUP(A993,'Medical Examinations'!$A$1:$J$2336,5,FALSE)</f>
        <v>No</v>
      </c>
      <c r="G993" s="11" t="str">
        <f>VLOOKUP(A993,'Medical Examinations'!$A$1:$J$2336,6,FALSE)</f>
        <v>No</v>
      </c>
      <c r="H993" s="11">
        <f>VLOOKUP(A993,'Medical Examinations'!$A$1:$J$2336,7,FALSE)</f>
        <v>1</v>
      </c>
      <c r="I993" s="11" t="str">
        <f>VLOOKUP(A993,'Medical Examinations'!$A$1:$J$2336,8,FALSE)</f>
        <v>No</v>
      </c>
      <c r="J993" s="11" t="str">
        <f>VLOOKUP(A993,'Medical Examinations'!$A$1:$J$2336,9,FALSE)</f>
        <v>OBESITY</v>
      </c>
      <c r="K993" s="11" t="str">
        <f>VLOOKUP(A993,'Medical Examinations'!$A$1:$J$2336,10,FALSE)</f>
        <v>NORMAL</v>
      </c>
      <c r="L993" t="str">
        <f>VLOOKUP(A993,'Hospitalisation Details'!$A$2:$M$2344,4,FALSE)</f>
        <v>14-11-1988</v>
      </c>
      <c r="M993">
        <f>VLOOKUP(A993,'Hospitalisation Details'!$A$2:$M$2344,10,FALSE)</f>
        <v>11294.57</v>
      </c>
      <c r="N993" t="str">
        <f>VLOOKUP(A993,'Hospitalisation Details'!$A$2:$M$2344,11,FALSE)</f>
        <v>tier - 3</v>
      </c>
      <c r="O993" t="str">
        <f>VLOOKUP(A993,'Hospitalisation Details'!$A$2:$M$2344,12,FALSE)</f>
        <v>tier - 1</v>
      </c>
      <c r="P993" t="str">
        <f>VLOOKUP(A993,'Hospitalisation Details'!$A$2:$M$2344,13,FALSE)</f>
        <v>R1022</v>
      </c>
      <c r="Q993" s="11">
        <f>VLOOKUP(A993,'Hospitalisation Details'!$A$2:$M$2344,8,FALSE)</f>
        <v>34</v>
      </c>
    </row>
    <row r="994" spans="1:17" ht="15.75" x14ac:dyDescent="0.25">
      <c r="A994" s="1" t="s">
        <v>1377</v>
      </c>
      <c r="B994" t="str">
        <f>VLOOKUP(A994,'Customer Names'!$A$1:$B$2336,2,FALSE)</f>
        <v>Chen</v>
      </c>
      <c r="C994" s="11">
        <f>VLOOKUP(A994,'Medical Examinations'!$A$1:$B$2336,2,FALSE)</f>
        <v>32.774999999999999</v>
      </c>
      <c r="D994" s="11">
        <f>VLOOKUP(A994,'Medical Examinations'!$A$1:$C$2336,3,FALSE)</f>
        <v>8.02</v>
      </c>
      <c r="E994" s="11" t="str">
        <f>VLOOKUP(A994,'Medical Examinations'!$A$1:$J$2336,4,FALSE)</f>
        <v>Yes</v>
      </c>
      <c r="F994" s="11" t="str">
        <f>VLOOKUP(A994,'Medical Examinations'!$A$1:$J$2336,5,FALSE)</f>
        <v>No</v>
      </c>
      <c r="G994" s="11" t="str">
        <f>VLOOKUP(A994,'Medical Examinations'!$A$1:$J$2336,6,FALSE)</f>
        <v>No</v>
      </c>
      <c r="H994" s="11">
        <f>VLOOKUP(A994,'Medical Examinations'!$A$1:$J$2336,7,FALSE)</f>
        <v>2</v>
      </c>
      <c r="I994" s="11" t="str">
        <f>VLOOKUP(A994,'Medical Examinations'!$A$1:$J$2336,8,FALSE)</f>
        <v>No</v>
      </c>
      <c r="J994" s="11" t="str">
        <f>VLOOKUP(A994,'Medical Examinations'!$A$1:$J$2336,9,FALSE)</f>
        <v>OBESITY</v>
      </c>
      <c r="K994" s="11" t="str">
        <f>VLOOKUP(A994,'Medical Examinations'!$A$1:$J$2336,10,FALSE)</f>
        <v>DIABETES</v>
      </c>
      <c r="L994" t="str">
        <f>VLOOKUP(A994,'Hospitalisation Details'!$A$2:$M$2344,4,FALSE)</f>
        <v>22-6-1970</v>
      </c>
      <c r="M994">
        <f>VLOOKUP(A994,'Hospitalisation Details'!$A$2:$M$2344,10,FALSE)</f>
        <v>11289.11</v>
      </c>
      <c r="N994" t="str">
        <f>VLOOKUP(A994,'Hospitalisation Details'!$A$2:$M$2344,11,FALSE)</f>
        <v>tier - 3</v>
      </c>
      <c r="O994" t="str">
        <f>VLOOKUP(A994,'Hospitalisation Details'!$A$2:$M$2344,12,FALSE)</f>
        <v>tier - 1</v>
      </c>
      <c r="P994" t="str">
        <f>VLOOKUP(A994,'Hospitalisation Details'!$A$2:$M$2344,13,FALSE)</f>
        <v>R1012</v>
      </c>
      <c r="Q994" s="11">
        <f>VLOOKUP(A994,'Hospitalisation Details'!$A$2:$M$2344,8,FALSE)</f>
        <v>52</v>
      </c>
    </row>
    <row r="995" spans="1:17" ht="15.75" x14ac:dyDescent="0.25">
      <c r="A995" s="1" t="s">
        <v>1376</v>
      </c>
      <c r="B995" t="str">
        <f>VLOOKUP(A995,'Customer Names'!$A$1:$B$2336,2,FALSE)</f>
        <v>Tufaro</v>
      </c>
      <c r="C995" s="11">
        <f>VLOOKUP(A995,'Medical Examinations'!$A$1:$B$2336,2,FALSE)</f>
        <v>29.83</v>
      </c>
      <c r="D995" s="11">
        <f>VLOOKUP(A995,'Medical Examinations'!$A$1:$C$2336,3,FALSE)</f>
        <v>7.2</v>
      </c>
      <c r="E995" s="11" t="str">
        <f>VLOOKUP(A995,'Medical Examinations'!$A$1:$J$2336,4,FALSE)</f>
        <v>Yes</v>
      </c>
      <c r="F995" s="11" t="str">
        <f>VLOOKUP(A995,'Medical Examinations'!$A$1:$J$2336,5,FALSE)</f>
        <v>No</v>
      </c>
      <c r="G995" s="11" t="str">
        <f>VLOOKUP(A995,'Medical Examinations'!$A$1:$J$2336,6,FALSE)</f>
        <v>No</v>
      </c>
      <c r="H995" s="11">
        <f>VLOOKUP(A995,'Medical Examinations'!$A$1:$J$2336,7,FALSE)</f>
        <v>0</v>
      </c>
      <c r="I995" s="11" t="str">
        <f>VLOOKUP(A995,'Medical Examinations'!$A$1:$J$2336,8,FALSE)</f>
        <v>No</v>
      </c>
      <c r="J995" s="11" t="str">
        <f>VLOOKUP(A995,'Medical Examinations'!$A$1:$J$2336,9,FALSE)</f>
        <v>OVERWEIGHT</v>
      </c>
      <c r="K995" s="11" t="str">
        <f>VLOOKUP(A995,'Medical Examinations'!$A$1:$J$2336,10,FALSE)</f>
        <v>DIABETES</v>
      </c>
      <c r="L995" t="str">
        <f>VLOOKUP(A995,'Hospitalisation Details'!$A$2:$M$2344,4,FALSE)</f>
        <v>14-6-1967</v>
      </c>
      <c r="M995">
        <f>VLOOKUP(A995,'Hospitalisation Details'!$A$2:$M$2344,10,FALSE)</f>
        <v>11286.54</v>
      </c>
      <c r="N995" t="str">
        <f>VLOOKUP(A995,'Hospitalisation Details'!$A$2:$M$2344,11,FALSE)</f>
        <v>tier - 3</v>
      </c>
      <c r="O995" t="str">
        <f>VLOOKUP(A995,'Hospitalisation Details'!$A$2:$M$2344,12,FALSE)</f>
        <v>tier - 3</v>
      </c>
      <c r="P995" t="str">
        <f>VLOOKUP(A995,'Hospitalisation Details'!$A$2:$M$2344,13,FALSE)</f>
        <v>R1024</v>
      </c>
      <c r="Q995" s="11">
        <f>VLOOKUP(A995,'Hospitalisation Details'!$A$2:$M$2344,8,FALSE)</f>
        <v>55</v>
      </c>
    </row>
    <row r="996" spans="1:17" ht="15.75" x14ac:dyDescent="0.25">
      <c r="A996" s="1" t="s">
        <v>1375</v>
      </c>
      <c r="B996" t="str">
        <f>VLOOKUP(A996,'Customer Names'!$A$1:$B$2336,2,FALSE)</f>
        <v>Peters</v>
      </c>
      <c r="C996" s="11">
        <f>VLOOKUP(A996,'Medical Examinations'!$A$1:$B$2336,2,FALSE)</f>
        <v>28.31</v>
      </c>
      <c r="D996" s="11">
        <f>VLOOKUP(A996,'Medical Examinations'!$A$1:$C$2336,3,FALSE)</f>
        <v>4.55</v>
      </c>
      <c r="E996" s="11" t="str">
        <f>VLOOKUP(A996,'Medical Examinations'!$A$1:$J$2336,4,FALSE)</f>
        <v>No</v>
      </c>
      <c r="F996" s="11" t="str">
        <f>VLOOKUP(A996,'Medical Examinations'!$A$1:$J$2336,5,FALSE)</f>
        <v>Yes</v>
      </c>
      <c r="G996" s="11" t="str">
        <f>VLOOKUP(A996,'Medical Examinations'!$A$1:$J$2336,6,FALSE)</f>
        <v>No</v>
      </c>
      <c r="H996" s="11">
        <f>VLOOKUP(A996,'Medical Examinations'!$A$1:$J$2336,7,FALSE)</f>
        <v>1</v>
      </c>
      <c r="I996" s="11" t="str">
        <f>VLOOKUP(A996,'Medical Examinations'!$A$1:$J$2336,8,FALSE)</f>
        <v>No</v>
      </c>
      <c r="J996" s="11" t="str">
        <f>VLOOKUP(A996,'Medical Examinations'!$A$1:$J$2336,9,FALSE)</f>
        <v>OVERWEIGHT</v>
      </c>
      <c r="K996" s="11" t="str">
        <f>VLOOKUP(A996,'Medical Examinations'!$A$1:$J$2336,10,FALSE)</f>
        <v>NORMAL</v>
      </c>
      <c r="L996" t="str">
        <f>VLOOKUP(A996,'Hospitalisation Details'!$A$2:$M$2344,4,FALSE)</f>
        <v>4-10-2004</v>
      </c>
      <c r="M996">
        <f>VLOOKUP(A996,'Hospitalisation Details'!$A$2:$M$2344,10,FALSE)</f>
        <v>11272.33</v>
      </c>
      <c r="N996" t="str">
        <f>VLOOKUP(A996,'Hospitalisation Details'!$A$2:$M$2344,11,FALSE)</f>
        <v>tier - 3</v>
      </c>
      <c r="O996" t="str">
        <f>VLOOKUP(A996,'Hospitalisation Details'!$A$2:$M$2344,12,FALSE)</f>
        <v>tier - 2</v>
      </c>
      <c r="P996" t="str">
        <f>VLOOKUP(A996,'Hospitalisation Details'!$A$2:$M$2344,13,FALSE)</f>
        <v>R1019</v>
      </c>
      <c r="Q996" s="11">
        <f>VLOOKUP(A996,'Hospitalisation Details'!$A$2:$M$2344,8,FALSE)</f>
        <v>18</v>
      </c>
    </row>
    <row r="997" spans="1:17" ht="15.75" x14ac:dyDescent="0.25">
      <c r="A997" s="1" t="s">
        <v>1374</v>
      </c>
      <c r="B997" t="str">
        <f>VLOOKUP(A997,'Customer Names'!$A$1:$B$2336,2,FALSE)</f>
        <v>Susedik</v>
      </c>
      <c r="C997" s="11">
        <f>VLOOKUP(A997,'Medical Examinations'!$A$1:$B$2336,2,FALSE)</f>
        <v>29.79</v>
      </c>
      <c r="D997" s="11">
        <f>VLOOKUP(A997,'Medical Examinations'!$A$1:$C$2336,3,FALSE)</f>
        <v>9.0299999999999994</v>
      </c>
      <c r="E997" s="11" t="str">
        <f>VLOOKUP(A997,'Medical Examinations'!$A$1:$J$2336,4,FALSE)</f>
        <v>No</v>
      </c>
      <c r="F997" s="11" t="str">
        <f>VLOOKUP(A997,'Medical Examinations'!$A$1:$J$2336,5,FALSE)</f>
        <v>No</v>
      </c>
      <c r="G997" s="11" t="str">
        <f>VLOOKUP(A997,'Medical Examinations'!$A$1:$J$2336,6,FALSE)</f>
        <v>No</v>
      </c>
      <c r="H997" s="11">
        <f>VLOOKUP(A997,'Medical Examinations'!$A$1:$J$2336,7,FALSE)</f>
        <v>0</v>
      </c>
      <c r="I997" s="11" t="str">
        <f>VLOOKUP(A997,'Medical Examinations'!$A$1:$J$2336,8,FALSE)</f>
        <v>No</v>
      </c>
      <c r="J997" s="11" t="str">
        <f>VLOOKUP(A997,'Medical Examinations'!$A$1:$J$2336,9,FALSE)</f>
        <v>OVERWEIGHT</v>
      </c>
      <c r="K997" s="11" t="str">
        <f>VLOOKUP(A997,'Medical Examinations'!$A$1:$J$2336,10,FALSE)</f>
        <v>DIABETES</v>
      </c>
      <c r="L997" t="str">
        <f>VLOOKUP(A997,'Hospitalisation Details'!$A$2:$M$2344,4,FALSE)</f>
        <v>26-12-1971</v>
      </c>
      <c r="M997">
        <f>VLOOKUP(A997,'Hospitalisation Details'!$A$2:$M$2344,10,FALSE)</f>
        <v>11265.71</v>
      </c>
      <c r="N997" t="str">
        <f>VLOOKUP(A997,'Hospitalisation Details'!$A$2:$M$2344,11,FALSE)</f>
        <v>tier - 3</v>
      </c>
      <c r="O997" t="str">
        <f>VLOOKUP(A997,'Hospitalisation Details'!$A$2:$M$2344,12,FALSE)</f>
        <v>tier - 1</v>
      </c>
      <c r="P997" t="str">
        <f>VLOOKUP(A997,'Hospitalisation Details'!$A$2:$M$2344,13,FALSE)</f>
        <v>R1025</v>
      </c>
      <c r="Q997" s="11">
        <f>VLOOKUP(A997,'Hospitalisation Details'!$A$2:$M$2344,8,FALSE)</f>
        <v>51</v>
      </c>
    </row>
    <row r="998" spans="1:17" ht="15.75" x14ac:dyDescent="0.25">
      <c r="A998" s="1" t="s">
        <v>1373</v>
      </c>
      <c r="B998" t="str">
        <f>VLOOKUP(A998,'Customer Names'!$A$1:$B$2336,2,FALSE)</f>
        <v>Garcia</v>
      </c>
      <c r="C998" s="11">
        <f>VLOOKUP(A998,'Medical Examinations'!$A$1:$B$2336,2,FALSE)</f>
        <v>36.6</v>
      </c>
      <c r="D998" s="11">
        <f>VLOOKUP(A998,'Medical Examinations'!$A$1:$C$2336,3,FALSE)</f>
        <v>5.2</v>
      </c>
      <c r="E998" s="11" t="str">
        <f>VLOOKUP(A998,'Medical Examinations'!$A$1:$J$2336,4,FALSE)</f>
        <v>Yes</v>
      </c>
      <c r="F998" s="11" t="str">
        <f>VLOOKUP(A998,'Medical Examinations'!$A$1:$J$2336,5,FALSE)</f>
        <v>No</v>
      </c>
      <c r="G998" s="11" t="str">
        <f>VLOOKUP(A998,'Medical Examinations'!$A$1:$J$2336,6,FALSE)</f>
        <v>Yes</v>
      </c>
      <c r="H998" s="11">
        <f>VLOOKUP(A998,'Medical Examinations'!$A$1:$J$2336,7,FALSE)</f>
        <v>1</v>
      </c>
      <c r="I998" s="11" t="str">
        <f>VLOOKUP(A998,'Medical Examinations'!$A$1:$J$2336,8,FALSE)</f>
        <v>No</v>
      </c>
      <c r="J998" s="11" t="str">
        <f>VLOOKUP(A998,'Medical Examinations'!$A$1:$J$2336,9,FALSE)</f>
        <v>OBESITY</v>
      </c>
      <c r="K998" s="11" t="str">
        <f>VLOOKUP(A998,'Medical Examinations'!$A$1:$J$2336,10,FALSE)</f>
        <v>NORMAL</v>
      </c>
      <c r="L998" t="str">
        <f>VLOOKUP(A998,'Hospitalisation Details'!$A$2:$M$2344,4,FALSE)</f>
        <v>11-10-1969</v>
      </c>
      <c r="M998">
        <f>VLOOKUP(A998,'Hospitalisation Details'!$A$2:$M$2344,10,FALSE)</f>
        <v>11264.54</v>
      </c>
      <c r="N998" t="str">
        <f>VLOOKUP(A998,'Hospitalisation Details'!$A$2:$M$2344,11,FALSE)</f>
        <v>tier - 3</v>
      </c>
      <c r="O998" t="str">
        <f>VLOOKUP(A998,'Hospitalisation Details'!$A$2:$M$2344,12,FALSE)</f>
        <v>tier - 2</v>
      </c>
      <c r="P998" t="str">
        <f>VLOOKUP(A998,'Hospitalisation Details'!$A$2:$M$2344,13,FALSE)</f>
        <v>R1011</v>
      </c>
      <c r="Q998" s="11">
        <f>VLOOKUP(A998,'Hospitalisation Details'!$A$2:$M$2344,8,FALSE)</f>
        <v>53</v>
      </c>
    </row>
    <row r="999" spans="1:17" ht="15.75" x14ac:dyDescent="0.25">
      <c r="A999" s="1" t="s">
        <v>1372</v>
      </c>
      <c r="B999" t="str">
        <f>VLOOKUP(A999,'Customer Names'!$A$1:$B$2336,2,FALSE)</f>
        <v>Deady</v>
      </c>
      <c r="C999" s="11">
        <f>VLOOKUP(A999,'Medical Examinations'!$A$1:$B$2336,2,FALSE)</f>
        <v>35.93</v>
      </c>
      <c r="D999" s="11">
        <f>VLOOKUP(A999,'Medical Examinations'!$A$1:$C$2336,3,FALSE)</f>
        <v>8.3000000000000007</v>
      </c>
      <c r="E999" s="11" t="str">
        <f>VLOOKUP(A999,'Medical Examinations'!$A$1:$J$2336,4,FALSE)</f>
        <v>Yes</v>
      </c>
      <c r="F999" s="11" t="str">
        <f>VLOOKUP(A999,'Medical Examinations'!$A$1:$J$2336,5,FALSE)</f>
        <v>No</v>
      </c>
      <c r="G999" s="11" t="str">
        <f>VLOOKUP(A999,'Medical Examinations'!$A$1:$J$2336,6,FALSE)</f>
        <v>No</v>
      </c>
      <c r="H999" s="11">
        <f>VLOOKUP(A999,'Medical Examinations'!$A$1:$J$2336,7,FALSE)</f>
        <v>0</v>
      </c>
      <c r="I999" s="11" t="str">
        <f>VLOOKUP(A999,'Medical Examinations'!$A$1:$J$2336,8,FALSE)</f>
        <v>No</v>
      </c>
      <c r="J999" s="11" t="str">
        <f>VLOOKUP(A999,'Medical Examinations'!$A$1:$J$2336,9,FALSE)</f>
        <v>OBESITY</v>
      </c>
      <c r="K999" s="11" t="str">
        <f>VLOOKUP(A999,'Medical Examinations'!$A$1:$J$2336,10,FALSE)</f>
        <v>DIABETES</v>
      </c>
      <c r="L999" t="str">
        <f>VLOOKUP(A999,'Hospitalisation Details'!$A$2:$M$2344,4,FALSE)</f>
        <v>2-10-1981</v>
      </c>
      <c r="M999">
        <f>VLOOKUP(A999,'Hospitalisation Details'!$A$2:$M$2344,10,FALSE)</f>
        <v>11255.29</v>
      </c>
      <c r="N999" t="str">
        <f>VLOOKUP(A999,'Hospitalisation Details'!$A$2:$M$2344,11,FALSE)</f>
        <v>tier - 3</v>
      </c>
      <c r="O999" t="str">
        <f>VLOOKUP(A999,'Hospitalisation Details'!$A$2:$M$2344,12,FALSE)</f>
        <v>tier - 1</v>
      </c>
      <c r="P999" t="str">
        <f>VLOOKUP(A999,'Hospitalisation Details'!$A$2:$M$2344,13,FALSE)</f>
        <v>R1026</v>
      </c>
      <c r="Q999" s="11">
        <f>VLOOKUP(A999,'Hospitalisation Details'!$A$2:$M$2344,8,FALSE)</f>
        <v>41</v>
      </c>
    </row>
    <row r="1000" spans="1:17" ht="15.75" x14ac:dyDescent="0.25">
      <c r="A1000" s="1" t="s">
        <v>1371</v>
      </c>
      <c r="B1000" t="str">
        <f>VLOOKUP(A1000,'Customer Names'!$A$1:$B$2336,2,FALSE)</f>
        <v>Campbell</v>
      </c>
      <c r="C1000" s="11">
        <f>VLOOKUP(A1000,'Medical Examinations'!$A$1:$B$2336,2,FALSE)</f>
        <v>28.6</v>
      </c>
      <c r="D1000" s="11">
        <f>VLOOKUP(A1000,'Medical Examinations'!$A$1:$C$2336,3,FALSE)</f>
        <v>5.56</v>
      </c>
      <c r="E1000" s="11" t="str">
        <f>VLOOKUP(A1000,'Medical Examinations'!$A$1:$J$2336,4,FALSE)</f>
        <v>Yes</v>
      </c>
      <c r="F1000" s="11" t="str">
        <f>VLOOKUP(A1000,'Medical Examinations'!$A$1:$J$2336,5,FALSE)</f>
        <v>No</v>
      </c>
      <c r="G1000" s="11" t="str">
        <f>VLOOKUP(A1000,'Medical Examinations'!$A$1:$J$2336,6,FALSE)</f>
        <v>Yes</v>
      </c>
      <c r="H1000" s="11">
        <f>VLOOKUP(A1000,'Medical Examinations'!$A$1:$J$2336,7,FALSE)</f>
        <v>1</v>
      </c>
      <c r="I1000" s="11" t="str">
        <f>VLOOKUP(A1000,'Medical Examinations'!$A$1:$J$2336,8,FALSE)</f>
        <v>No</v>
      </c>
      <c r="J1000" s="11" t="str">
        <f>VLOOKUP(A1000,'Medical Examinations'!$A$1:$J$2336,9,FALSE)</f>
        <v>OVERWEIGHT</v>
      </c>
      <c r="K1000" s="11" t="str">
        <f>VLOOKUP(A1000,'Medical Examinations'!$A$1:$J$2336,10,FALSE)</f>
        <v>NORMAL</v>
      </c>
      <c r="L1000" t="str">
        <f>VLOOKUP(A1000,'Hospitalisation Details'!$A$2:$M$2344,4,FALSE)</f>
        <v>20-8-1969</v>
      </c>
      <c r="M1000">
        <f>VLOOKUP(A1000,'Hospitalisation Details'!$A$2:$M$2344,10,FALSE)</f>
        <v>11253.42</v>
      </c>
      <c r="N1000" t="str">
        <f>VLOOKUP(A1000,'Hospitalisation Details'!$A$2:$M$2344,11,FALSE)</f>
        <v>tier - 3</v>
      </c>
      <c r="O1000" t="str">
        <f>VLOOKUP(A1000,'Hospitalisation Details'!$A$2:$M$2344,12,FALSE)</f>
        <v>tier - 1</v>
      </c>
      <c r="P1000" t="str">
        <f>VLOOKUP(A1000,'Hospitalisation Details'!$A$2:$M$2344,13,FALSE)</f>
        <v>R1011</v>
      </c>
      <c r="Q1000" s="11">
        <f>VLOOKUP(A1000,'Hospitalisation Details'!$A$2:$M$2344,8,FALSE)</f>
        <v>53</v>
      </c>
    </row>
    <row r="1001" spans="1:17" ht="15.75" x14ac:dyDescent="0.25">
      <c r="A1001" s="1" t="s">
        <v>1370</v>
      </c>
      <c r="B1001" t="str">
        <f>VLOOKUP(A1001,'Customer Names'!$A$1:$B$2336,2,FALSE)</f>
        <v>Schaefer</v>
      </c>
      <c r="C1001" s="11">
        <f>VLOOKUP(A1001,'Medical Examinations'!$A$1:$B$2336,2,FALSE)</f>
        <v>39.17</v>
      </c>
      <c r="D1001" s="11">
        <f>VLOOKUP(A1001,'Medical Examinations'!$A$1:$C$2336,3,FALSE)</f>
        <v>4.1500000000000004</v>
      </c>
      <c r="E1001" s="11" t="str">
        <f>VLOOKUP(A1001,'Medical Examinations'!$A$1:$J$2336,4,FALSE)</f>
        <v>No</v>
      </c>
      <c r="F1001" s="11" t="str">
        <f>VLOOKUP(A1001,'Medical Examinations'!$A$1:$J$2336,5,FALSE)</f>
        <v>No</v>
      </c>
      <c r="G1001" s="11" t="str">
        <f>VLOOKUP(A1001,'Medical Examinations'!$A$1:$J$2336,6,FALSE)</f>
        <v>No</v>
      </c>
      <c r="H1001" s="11">
        <f>VLOOKUP(A1001,'Medical Examinations'!$A$1:$J$2336,7,FALSE)</f>
        <v>0</v>
      </c>
      <c r="I1001" s="11" t="str">
        <f>VLOOKUP(A1001,'Medical Examinations'!$A$1:$J$2336,8,FALSE)</f>
        <v>No</v>
      </c>
      <c r="J1001" s="11" t="str">
        <f>VLOOKUP(A1001,'Medical Examinations'!$A$1:$J$2336,9,FALSE)</f>
        <v>OBESITY</v>
      </c>
      <c r="K1001" s="11" t="str">
        <f>VLOOKUP(A1001,'Medical Examinations'!$A$1:$J$2336,10,FALSE)</f>
        <v>NORMAL</v>
      </c>
      <c r="L1001" t="str">
        <f>VLOOKUP(A1001,'Hospitalisation Details'!$A$2:$M$2344,4,FALSE)</f>
        <v>17-12-1989</v>
      </c>
      <c r="M1001">
        <f>VLOOKUP(A1001,'Hospitalisation Details'!$A$2:$M$2344,10,FALSE)</f>
        <v>11250.43</v>
      </c>
      <c r="N1001" t="str">
        <f>VLOOKUP(A1001,'Hospitalisation Details'!$A$2:$M$2344,11,FALSE)</f>
        <v>tier - 3</v>
      </c>
      <c r="O1001" t="str">
        <f>VLOOKUP(A1001,'Hospitalisation Details'!$A$2:$M$2344,12,FALSE)</f>
        <v>tier - 2</v>
      </c>
      <c r="P1001" t="str">
        <f>VLOOKUP(A1001,'Hospitalisation Details'!$A$2:$M$2344,13,FALSE)</f>
        <v>R1026</v>
      </c>
      <c r="Q1001" s="11">
        <f>VLOOKUP(A1001,'Hospitalisation Details'!$A$2:$M$2344,8,FALSE)</f>
        <v>33</v>
      </c>
    </row>
    <row r="1002" spans="1:17" ht="15.75" x14ac:dyDescent="0.25">
      <c r="A1002" s="1" t="s">
        <v>1369</v>
      </c>
      <c r="B1002" t="str">
        <f>VLOOKUP(A1002,'Customer Names'!$A$1:$B$2336,2,FALSE)</f>
        <v>D'Alessandro</v>
      </c>
      <c r="C1002" s="11">
        <f>VLOOKUP(A1002,'Medical Examinations'!$A$1:$B$2336,2,FALSE)</f>
        <v>26.41</v>
      </c>
      <c r="D1002" s="11">
        <f>VLOOKUP(A1002,'Medical Examinations'!$A$1:$C$2336,3,FALSE)</f>
        <v>5.99</v>
      </c>
      <c r="E1002" s="11" t="str">
        <f>VLOOKUP(A1002,'Medical Examinations'!$A$1:$J$2336,4,FALSE)</f>
        <v>Yes</v>
      </c>
      <c r="F1002" s="11" t="str">
        <f>VLOOKUP(A1002,'Medical Examinations'!$A$1:$J$2336,5,FALSE)</f>
        <v>No</v>
      </c>
      <c r="G1002" s="11" t="str">
        <f>VLOOKUP(A1002,'Medical Examinations'!$A$1:$J$2336,6,FALSE)</f>
        <v>Yes</v>
      </c>
      <c r="H1002" s="11">
        <f>VLOOKUP(A1002,'Medical Examinations'!$A$1:$J$2336,7,FALSE)</f>
        <v>1</v>
      </c>
      <c r="I1002" s="11" t="str">
        <f>VLOOKUP(A1002,'Medical Examinations'!$A$1:$J$2336,8,FALSE)</f>
        <v>No</v>
      </c>
      <c r="J1002" s="11" t="str">
        <f>VLOOKUP(A1002,'Medical Examinations'!$A$1:$J$2336,9,FALSE)</f>
        <v>OVERWEIGHT</v>
      </c>
      <c r="K1002" s="11" t="str">
        <f>VLOOKUP(A1002,'Medical Examinations'!$A$1:$J$2336,10,FALSE)</f>
        <v>PREDIABETES</v>
      </c>
      <c r="L1002" t="str">
        <f>VLOOKUP(A1002,'Hospitalisation Details'!$A$2:$M$2344,4,FALSE)</f>
        <v>30-12-1969</v>
      </c>
      <c r="M1002">
        <f>VLOOKUP(A1002,'Hospitalisation Details'!$A$2:$M$2344,10,FALSE)</f>
        <v>11244.38</v>
      </c>
      <c r="N1002" t="str">
        <f>VLOOKUP(A1002,'Hospitalisation Details'!$A$2:$M$2344,11,FALSE)</f>
        <v>tier - 3</v>
      </c>
      <c r="O1002" t="str">
        <f>VLOOKUP(A1002,'Hospitalisation Details'!$A$2:$M$2344,12,FALSE)</f>
        <v>tier - 1</v>
      </c>
      <c r="P1002" t="str">
        <f>VLOOKUP(A1002,'Hospitalisation Details'!$A$2:$M$2344,13,FALSE)</f>
        <v>R1016</v>
      </c>
      <c r="Q1002" s="11">
        <f>VLOOKUP(A1002,'Hospitalisation Details'!$A$2:$M$2344,8,FALSE)</f>
        <v>53</v>
      </c>
    </row>
    <row r="1003" spans="1:17" ht="15.75" x14ac:dyDescent="0.25">
      <c r="A1003" s="1" t="s">
        <v>1368</v>
      </c>
      <c r="B1003" t="str">
        <f>VLOOKUP(A1003,'Customer Names'!$A$1:$B$2336,2,FALSE)</f>
        <v>Wyss</v>
      </c>
      <c r="C1003" s="11">
        <f>VLOOKUP(A1003,'Medical Examinations'!$A$1:$B$2336,2,FALSE)</f>
        <v>30.63</v>
      </c>
      <c r="D1003" s="11">
        <f>VLOOKUP(A1003,'Medical Examinations'!$A$1:$C$2336,3,FALSE)</f>
        <v>5.8</v>
      </c>
      <c r="E1003" s="11" t="str">
        <f>VLOOKUP(A1003,'Medical Examinations'!$A$1:$J$2336,4,FALSE)</f>
        <v>Yes</v>
      </c>
      <c r="F1003" s="11" t="str">
        <f>VLOOKUP(A1003,'Medical Examinations'!$A$1:$J$2336,5,FALSE)</f>
        <v>No</v>
      </c>
      <c r="G1003" s="11" t="str">
        <f>VLOOKUP(A1003,'Medical Examinations'!$A$1:$J$2336,6,FALSE)</f>
        <v>No</v>
      </c>
      <c r="H1003" s="11">
        <f>VLOOKUP(A1003,'Medical Examinations'!$A$1:$J$2336,7,FALSE)</f>
        <v>0</v>
      </c>
      <c r="I1003" s="11" t="str">
        <f>VLOOKUP(A1003,'Medical Examinations'!$A$1:$J$2336,8,FALSE)</f>
        <v>No</v>
      </c>
      <c r="J1003" s="11" t="str">
        <f>VLOOKUP(A1003,'Medical Examinations'!$A$1:$J$2336,9,FALSE)</f>
        <v>OBESITY</v>
      </c>
      <c r="K1003" s="11" t="str">
        <f>VLOOKUP(A1003,'Medical Examinations'!$A$1:$J$2336,10,FALSE)</f>
        <v>PREDIABETES</v>
      </c>
      <c r="L1003" t="str">
        <f>VLOOKUP(A1003,'Hospitalisation Details'!$A$2:$M$2344,4,FALSE)</f>
        <v>28-6-1976</v>
      </c>
      <c r="M1003">
        <f>VLOOKUP(A1003,'Hospitalisation Details'!$A$2:$M$2344,10,FALSE)</f>
        <v>11217.35</v>
      </c>
      <c r="N1003" t="str">
        <f>VLOOKUP(A1003,'Hospitalisation Details'!$A$2:$M$2344,11,FALSE)</f>
        <v>tier - 3</v>
      </c>
      <c r="O1003" t="str">
        <f>VLOOKUP(A1003,'Hospitalisation Details'!$A$2:$M$2344,12,FALSE)</f>
        <v>tier - 2</v>
      </c>
      <c r="P1003" t="str">
        <f>VLOOKUP(A1003,'Hospitalisation Details'!$A$2:$M$2344,13,FALSE)</f>
        <v>R1025</v>
      </c>
      <c r="Q1003" s="11">
        <f>VLOOKUP(A1003,'Hospitalisation Details'!$A$2:$M$2344,8,FALSE)</f>
        <v>46</v>
      </c>
    </row>
    <row r="1004" spans="1:17" ht="15.75" x14ac:dyDescent="0.25">
      <c r="A1004" s="1" t="s">
        <v>1367</v>
      </c>
      <c r="B1004" t="str">
        <f>VLOOKUP(A1004,'Customer Names'!$A$1:$B$2336,2,FALSE)</f>
        <v>Rose</v>
      </c>
      <c r="C1004" s="11">
        <f>VLOOKUP(A1004,'Medical Examinations'!$A$1:$B$2336,2,FALSE)</f>
        <v>31.73</v>
      </c>
      <c r="D1004" s="11">
        <f>VLOOKUP(A1004,'Medical Examinations'!$A$1:$C$2336,3,FALSE)</f>
        <v>7.32</v>
      </c>
      <c r="E1004" s="11" t="str">
        <f>VLOOKUP(A1004,'Medical Examinations'!$A$1:$J$2336,4,FALSE)</f>
        <v>Yes</v>
      </c>
      <c r="F1004" s="11" t="str">
        <f>VLOOKUP(A1004,'Medical Examinations'!$A$1:$J$2336,5,FALSE)</f>
        <v>No</v>
      </c>
      <c r="G1004" s="11" t="str">
        <f>VLOOKUP(A1004,'Medical Examinations'!$A$1:$J$2336,6,FALSE)</f>
        <v>No</v>
      </c>
      <c r="H1004" s="11">
        <f>VLOOKUP(A1004,'Medical Examinations'!$A$1:$J$2336,7,FALSE)</f>
        <v>2</v>
      </c>
      <c r="I1004" s="11" t="str">
        <f>VLOOKUP(A1004,'Medical Examinations'!$A$1:$J$2336,8,FALSE)</f>
        <v>No</v>
      </c>
      <c r="J1004" s="11" t="str">
        <f>VLOOKUP(A1004,'Medical Examinations'!$A$1:$J$2336,9,FALSE)</f>
        <v>OBESITY</v>
      </c>
      <c r="K1004" s="11" t="str">
        <f>VLOOKUP(A1004,'Medical Examinations'!$A$1:$J$2336,10,FALSE)</f>
        <v>DIABETES</v>
      </c>
      <c r="L1004" t="str">
        <f>VLOOKUP(A1004,'Hospitalisation Details'!$A$2:$M$2344,4,FALSE)</f>
        <v>14-6-1970</v>
      </c>
      <c r="M1004">
        <f>VLOOKUP(A1004,'Hospitalisation Details'!$A$2:$M$2344,10,FALSE)</f>
        <v>11187.66</v>
      </c>
      <c r="N1004" t="str">
        <f>VLOOKUP(A1004,'Hospitalisation Details'!$A$2:$M$2344,11,FALSE)</f>
        <v>tier - 3</v>
      </c>
      <c r="O1004" t="str">
        <f>VLOOKUP(A1004,'Hospitalisation Details'!$A$2:$M$2344,12,FALSE)</f>
        <v>tier - 2</v>
      </c>
      <c r="P1004" t="str">
        <f>VLOOKUP(A1004,'Hospitalisation Details'!$A$2:$M$2344,13,FALSE)</f>
        <v>R1012</v>
      </c>
      <c r="Q1004" s="11">
        <f>VLOOKUP(A1004,'Hospitalisation Details'!$A$2:$M$2344,8,FALSE)</f>
        <v>52</v>
      </c>
    </row>
    <row r="1005" spans="1:17" ht="15.75" x14ac:dyDescent="0.25">
      <c r="A1005" s="1" t="s">
        <v>1366</v>
      </c>
      <c r="B1005" t="str">
        <f>VLOOKUP(A1005,'Customer Names'!$A$1:$B$2336,2,FALSE)</f>
        <v>Hopper</v>
      </c>
      <c r="C1005" s="11">
        <f>VLOOKUP(A1005,'Medical Examinations'!$A$1:$B$2336,2,FALSE)</f>
        <v>30.7</v>
      </c>
      <c r="D1005" s="11">
        <f>VLOOKUP(A1005,'Medical Examinations'!$A$1:$C$2336,3,FALSE)</f>
        <v>5.16</v>
      </c>
      <c r="E1005" s="11" t="str">
        <f>VLOOKUP(A1005,'Medical Examinations'!$A$1:$J$2336,4,FALSE)</f>
        <v>No</v>
      </c>
      <c r="F1005" s="11" t="str">
        <f>VLOOKUP(A1005,'Medical Examinations'!$A$1:$J$2336,5,FALSE)</f>
        <v>No</v>
      </c>
      <c r="G1005" s="11" t="str">
        <f>VLOOKUP(A1005,'Medical Examinations'!$A$1:$J$2336,6,FALSE)</f>
        <v>No</v>
      </c>
      <c r="H1005" s="11">
        <f>VLOOKUP(A1005,'Medical Examinations'!$A$1:$J$2336,7,FALSE)</f>
        <v>2</v>
      </c>
      <c r="I1005" s="11" t="str">
        <f>VLOOKUP(A1005,'Medical Examinations'!$A$1:$J$2336,8,FALSE)</f>
        <v>No</v>
      </c>
      <c r="J1005" s="11" t="str">
        <f>VLOOKUP(A1005,'Medical Examinations'!$A$1:$J$2336,9,FALSE)</f>
        <v>OBESITY</v>
      </c>
      <c r="K1005" s="11" t="str">
        <f>VLOOKUP(A1005,'Medical Examinations'!$A$1:$J$2336,10,FALSE)</f>
        <v>NORMAL</v>
      </c>
      <c r="L1005" t="str">
        <f>VLOOKUP(A1005,'Hospitalisation Details'!$A$2:$M$2344,4,FALSE)</f>
        <v>3-9-1972</v>
      </c>
      <c r="M1005">
        <f>VLOOKUP(A1005,'Hospitalisation Details'!$A$2:$M$2344,10,FALSE)</f>
        <v>11186.2</v>
      </c>
      <c r="N1005" t="str">
        <f>VLOOKUP(A1005,'Hospitalisation Details'!$A$2:$M$2344,11,FALSE)</f>
        <v>tier - 3</v>
      </c>
      <c r="O1005" t="str">
        <f>VLOOKUP(A1005,'Hospitalisation Details'!$A$2:$M$2344,12,FALSE)</f>
        <v>tier - 2</v>
      </c>
      <c r="P1005" t="str">
        <f>VLOOKUP(A1005,'Hospitalisation Details'!$A$2:$M$2344,13,FALSE)</f>
        <v>R1021</v>
      </c>
      <c r="Q1005" s="11">
        <f>VLOOKUP(A1005,'Hospitalisation Details'!$A$2:$M$2344,8,FALSE)</f>
        <v>50</v>
      </c>
    </row>
    <row r="1006" spans="1:17" ht="15.75" x14ac:dyDescent="0.25">
      <c r="A1006" s="1" t="s">
        <v>1365</v>
      </c>
      <c r="B1006" t="str">
        <f>VLOOKUP(A1006,'Customer Names'!$A$1:$B$2336,2,FALSE)</f>
        <v>Finneran</v>
      </c>
      <c r="C1006" s="11">
        <f>VLOOKUP(A1006,'Medical Examinations'!$A$1:$B$2336,2,FALSE)</f>
        <v>25.934999999999999</v>
      </c>
      <c r="D1006" s="11">
        <f>VLOOKUP(A1006,'Medical Examinations'!$A$1:$C$2336,3,FALSE)</f>
        <v>5.96</v>
      </c>
      <c r="E1006" s="11" t="str">
        <f>VLOOKUP(A1006,'Medical Examinations'!$A$1:$J$2336,4,FALSE)</f>
        <v>Yes</v>
      </c>
      <c r="F1006" s="11" t="str">
        <f>VLOOKUP(A1006,'Medical Examinations'!$A$1:$J$2336,5,FALSE)</f>
        <v>No</v>
      </c>
      <c r="G1006" s="11" t="str">
        <f>VLOOKUP(A1006,'Medical Examinations'!$A$1:$J$2336,6,FALSE)</f>
        <v>No</v>
      </c>
      <c r="H1006" s="11">
        <f>VLOOKUP(A1006,'Medical Examinations'!$A$1:$J$2336,7,FALSE)</f>
        <v>2</v>
      </c>
      <c r="I1006" s="11" t="str">
        <f>VLOOKUP(A1006,'Medical Examinations'!$A$1:$J$2336,8,FALSE)</f>
        <v>No</v>
      </c>
      <c r="J1006" s="11" t="str">
        <f>VLOOKUP(A1006,'Medical Examinations'!$A$1:$J$2336,9,FALSE)</f>
        <v>OVERWEIGHT</v>
      </c>
      <c r="K1006" s="11" t="str">
        <f>VLOOKUP(A1006,'Medical Examinations'!$A$1:$J$2336,10,FALSE)</f>
        <v>PREDIABETES</v>
      </c>
      <c r="L1006" t="str">
        <f>VLOOKUP(A1006,'Hospitalisation Details'!$A$2:$M$2344,4,FALSE)</f>
        <v>6-8-1966</v>
      </c>
      <c r="M1006">
        <f>VLOOKUP(A1006,'Hospitalisation Details'!$A$2:$M$2344,10,FALSE)</f>
        <v>11165.42</v>
      </c>
      <c r="N1006" t="str">
        <f>VLOOKUP(A1006,'Hospitalisation Details'!$A$2:$M$2344,11,FALSE)</f>
        <v>tier - 3</v>
      </c>
      <c r="O1006" t="str">
        <f>VLOOKUP(A1006,'Hospitalisation Details'!$A$2:$M$2344,12,FALSE)</f>
        <v>tier - 1</v>
      </c>
      <c r="P1006" t="str">
        <f>VLOOKUP(A1006,'Hospitalisation Details'!$A$2:$M$2344,13,FALSE)</f>
        <v>R1016</v>
      </c>
      <c r="Q1006" s="11">
        <f>VLOOKUP(A1006,'Hospitalisation Details'!$A$2:$M$2344,8,FALSE)</f>
        <v>56</v>
      </c>
    </row>
    <row r="1007" spans="1:17" ht="15.75" x14ac:dyDescent="0.25">
      <c r="A1007" s="1" t="s">
        <v>1364</v>
      </c>
      <c r="B1007" t="str">
        <f>VLOOKUP(A1007,'Customer Names'!$A$1:$B$2336,2,FALSE)</f>
        <v>Basham</v>
      </c>
      <c r="C1007" s="11">
        <f>VLOOKUP(A1007,'Medical Examinations'!$A$1:$B$2336,2,FALSE)</f>
        <v>35.9</v>
      </c>
      <c r="D1007" s="11">
        <f>VLOOKUP(A1007,'Medical Examinations'!$A$1:$C$2336,3,FALSE)</f>
        <v>4.8499999999999996</v>
      </c>
      <c r="E1007" s="11" t="str">
        <f>VLOOKUP(A1007,'Medical Examinations'!$A$1:$J$2336,4,FALSE)</f>
        <v>Yes</v>
      </c>
      <c r="F1007" s="11" t="str">
        <f>VLOOKUP(A1007,'Medical Examinations'!$A$1:$J$2336,5,FALSE)</f>
        <v>No</v>
      </c>
      <c r="G1007" s="11" t="str">
        <f>VLOOKUP(A1007,'Medical Examinations'!$A$1:$J$2336,6,FALSE)</f>
        <v>Yes</v>
      </c>
      <c r="H1007" s="11">
        <f>VLOOKUP(A1007,'Medical Examinations'!$A$1:$J$2336,7,FALSE)</f>
        <v>1</v>
      </c>
      <c r="I1007" s="11" t="str">
        <f>VLOOKUP(A1007,'Medical Examinations'!$A$1:$J$2336,8,FALSE)</f>
        <v>No</v>
      </c>
      <c r="J1007" s="11" t="str">
        <f>VLOOKUP(A1007,'Medical Examinations'!$A$1:$J$2336,9,FALSE)</f>
        <v>OBESITY</v>
      </c>
      <c r="K1007" s="11" t="str">
        <f>VLOOKUP(A1007,'Medical Examinations'!$A$1:$J$2336,10,FALSE)</f>
        <v>NORMAL</v>
      </c>
      <c r="L1007" t="str">
        <f>VLOOKUP(A1007,'Hospitalisation Details'!$A$2:$M$2344,4,FALSE)</f>
        <v>25-6-1969</v>
      </c>
      <c r="M1007">
        <f>VLOOKUP(A1007,'Hospitalisation Details'!$A$2:$M$2344,10,FALSE)</f>
        <v>11163.57</v>
      </c>
      <c r="N1007" t="str">
        <f>VLOOKUP(A1007,'Hospitalisation Details'!$A$2:$M$2344,11,FALSE)</f>
        <v>tier - 3</v>
      </c>
      <c r="O1007" t="str">
        <f>VLOOKUP(A1007,'Hospitalisation Details'!$A$2:$M$2344,12,FALSE)</f>
        <v>tier - 2</v>
      </c>
      <c r="P1007" t="str">
        <f>VLOOKUP(A1007,'Hospitalisation Details'!$A$2:$M$2344,13,FALSE)</f>
        <v>R1011</v>
      </c>
      <c r="Q1007" s="11">
        <f>VLOOKUP(A1007,'Hospitalisation Details'!$A$2:$M$2344,8,FALSE)</f>
        <v>53</v>
      </c>
    </row>
    <row r="1008" spans="1:17" ht="15.75" x14ac:dyDescent="0.25">
      <c r="A1008" s="1" t="s">
        <v>1363</v>
      </c>
      <c r="B1008" t="str">
        <f>VLOOKUP(A1008,'Customer Names'!$A$1:$B$2336,2,FALSE)</f>
        <v>Inman</v>
      </c>
      <c r="C1008" s="11">
        <f>VLOOKUP(A1008,'Medical Examinations'!$A$1:$B$2336,2,FALSE)</f>
        <v>26.7</v>
      </c>
      <c r="D1008" s="11">
        <f>VLOOKUP(A1008,'Medical Examinations'!$A$1:$C$2336,3,FALSE)</f>
        <v>5.09</v>
      </c>
      <c r="E1008" s="11" t="str">
        <f>VLOOKUP(A1008,'Medical Examinations'!$A$1:$J$2336,4,FALSE)</f>
        <v>Yes</v>
      </c>
      <c r="F1008" s="11" t="str">
        <f>VLOOKUP(A1008,'Medical Examinations'!$A$1:$J$2336,5,FALSE)</f>
        <v>No</v>
      </c>
      <c r="G1008" s="11" t="str">
        <f>VLOOKUP(A1008,'Medical Examinations'!$A$1:$J$2336,6,FALSE)</f>
        <v>Yes</v>
      </c>
      <c r="H1008" s="11">
        <f>VLOOKUP(A1008,'Medical Examinations'!$A$1:$J$2336,7,FALSE)</f>
        <v>1</v>
      </c>
      <c r="I1008" s="11" t="str">
        <f>VLOOKUP(A1008,'Medical Examinations'!$A$1:$J$2336,8,FALSE)</f>
        <v>No</v>
      </c>
      <c r="J1008" s="11" t="str">
        <f>VLOOKUP(A1008,'Medical Examinations'!$A$1:$J$2336,9,FALSE)</f>
        <v>OVERWEIGHT</v>
      </c>
      <c r="K1008" s="11" t="str">
        <f>VLOOKUP(A1008,'Medical Examinations'!$A$1:$J$2336,10,FALSE)</f>
        <v>NORMAL</v>
      </c>
      <c r="L1008" t="str">
        <f>VLOOKUP(A1008,'Hospitalisation Details'!$A$2:$M$2344,4,FALSE)</f>
        <v>30-11-1969</v>
      </c>
      <c r="M1008">
        <f>VLOOKUP(A1008,'Hospitalisation Details'!$A$2:$M$2344,10,FALSE)</f>
        <v>11150.78</v>
      </c>
      <c r="N1008" t="str">
        <f>VLOOKUP(A1008,'Hospitalisation Details'!$A$2:$M$2344,11,FALSE)</f>
        <v>tier - 3</v>
      </c>
      <c r="O1008" t="str">
        <f>VLOOKUP(A1008,'Hospitalisation Details'!$A$2:$M$2344,12,FALSE)</f>
        <v>tier - 2</v>
      </c>
      <c r="P1008" t="str">
        <f>VLOOKUP(A1008,'Hospitalisation Details'!$A$2:$M$2344,13,FALSE)</f>
        <v>R1011</v>
      </c>
      <c r="Q1008" s="11">
        <f>VLOOKUP(A1008,'Hospitalisation Details'!$A$2:$M$2344,8,FALSE)</f>
        <v>53</v>
      </c>
    </row>
    <row r="1009" spans="1:17" ht="15.75" x14ac:dyDescent="0.25">
      <c r="A1009" s="1" t="s">
        <v>1362</v>
      </c>
      <c r="B1009" t="str">
        <f>VLOOKUP(A1009,'Customer Names'!$A$1:$B$2336,2,FALSE)</f>
        <v>Oscal</v>
      </c>
      <c r="C1009" s="11">
        <f>VLOOKUP(A1009,'Medical Examinations'!$A$1:$B$2336,2,FALSE)</f>
        <v>33.71</v>
      </c>
      <c r="D1009" s="11">
        <f>VLOOKUP(A1009,'Medical Examinations'!$A$1:$C$2336,3,FALSE)</f>
        <v>4.9400000000000004</v>
      </c>
      <c r="E1009" s="11" t="str">
        <f>VLOOKUP(A1009,'Medical Examinations'!$A$1:$J$2336,4,FALSE)</f>
        <v>No</v>
      </c>
      <c r="F1009" s="11" t="str">
        <f>VLOOKUP(A1009,'Medical Examinations'!$A$1:$J$2336,5,FALSE)</f>
        <v>No</v>
      </c>
      <c r="G1009" s="11" t="str">
        <f>VLOOKUP(A1009,'Medical Examinations'!$A$1:$J$2336,6,FALSE)</f>
        <v>No</v>
      </c>
      <c r="H1009" s="11">
        <f>VLOOKUP(A1009,'Medical Examinations'!$A$1:$J$2336,7,FALSE)</f>
        <v>0</v>
      </c>
      <c r="I1009" s="11" t="str">
        <f>VLOOKUP(A1009,'Medical Examinations'!$A$1:$J$2336,8,FALSE)</f>
        <v>No</v>
      </c>
      <c r="J1009" s="11" t="str">
        <f>VLOOKUP(A1009,'Medical Examinations'!$A$1:$J$2336,9,FALSE)</f>
        <v>OBESITY</v>
      </c>
      <c r="K1009" s="11" t="str">
        <f>VLOOKUP(A1009,'Medical Examinations'!$A$1:$J$2336,10,FALSE)</f>
        <v>NORMAL</v>
      </c>
      <c r="L1009" t="str">
        <f>VLOOKUP(A1009,'Hospitalisation Details'!$A$2:$M$2344,4,FALSE)</f>
        <v>20-8-1980</v>
      </c>
      <c r="M1009">
        <f>VLOOKUP(A1009,'Hospitalisation Details'!$A$2:$M$2344,10,FALSE)</f>
        <v>11103.33</v>
      </c>
      <c r="N1009" t="str">
        <f>VLOOKUP(A1009,'Hospitalisation Details'!$A$2:$M$2344,11,FALSE)</f>
        <v>tier - 3</v>
      </c>
      <c r="O1009" t="str">
        <f>VLOOKUP(A1009,'Hospitalisation Details'!$A$2:$M$2344,12,FALSE)</f>
        <v>tier - 1</v>
      </c>
      <c r="P1009" t="str">
        <f>VLOOKUP(A1009,'Hospitalisation Details'!$A$2:$M$2344,13,FALSE)</f>
        <v>R1021</v>
      </c>
      <c r="Q1009" s="11">
        <f>VLOOKUP(A1009,'Hospitalisation Details'!$A$2:$M$2344,8,FALSE)</f>
        <v>42</v>
      </c>
    </row>
    <row r="1010" spans="1:17" ht="15.75" x14ac:dyDescent="0.25">
      <c r="A1010" s="1" t="s">
        <v>1361</v>
      </c>
      <c r="B1010" t="str">
        <f>VLOOKUP(A1010,'Customer Names'!$A$1:$B$2336,2,FALSE)</f>
        <v>Craft</v>
      </c>
      <c r="C1010" s="11">
        <f>VLOOKUP(A1010,'Medical Examinations'!$A$1:$B$2336,2,FALSE)</f>
        <v>41.91</v>
      </c>
      <c r="D1010" s="11">
        <f>VLOOKUP(A1010,'Medical Examinations'!$A$1:$C$2336,3,FALSE)</f>
        <v>4.92</v>
      </c>
      <c r="E1010" s="11" t="str">
        <f>VLOOKUP(A1010,'Medical Examinations'!$A$1:$J$2336,4,FALSE)</f>
        <v>Yes</v>
      </c>
      <c r="F1010" s="11" t="str">
        <f>VLOOKUP(A1010,'Medical Examinations'!$A$1:$J$2336,5,FALSE)</f>
        <v>No</v>
      </c>
      <c r="G1010" s="11" t="str">
        <f>VLOOKUP(A1010,'Medical Examinations'!$A$1:$J$2336,6,FALSE)</f>
        <v>No</v>
      </c>
      <c r="H1010" s="11">
        <f>VLOOKUP(A1010,'Medical Examinations'!$A$1:$J$2336,7,FALSE)</f>
        <v>2</v>
      </c>
      <c r="I1010" s="11" t="str">
        <f>VLOOKUP(A1010,'Medical Examinations'!$A$1:$J$2336,8,FALSE)</f>
        <v>No</v>
      </c>
      <c r="J1010" s="11" t="str">
        <f>VLOOKUP(A1010,'Medical Examinations'!$A$1:$J$2336,9,FALSE)</f>
        <v>OBESITY</v>
      </c>
      <c r="K1010" s="11" t="str">
        <f>VLOOKUP(A1010,'Medical Examinations'!$A$1:$J$2336,10,FALSE)</f>
        <v>NORMAL</v>
      </c>
      <c r="L1010" t="str">
        <f>VLOOKUP(A1010,'Hospitalisation Details'!$A$2:$M$2344,4,FALSE)</f>
        <v>5-7-1966</v>
      </c>
      <c r="M1010">
        <f>VLOOKUP(A1010,'Hospitalisation Details'!$A$2:$M$2344,10,FALSE)</f>
        <v>11093.62</v>
      </c>
      <c r="N1010" t="str">
        <f>VLOOKUP(A1010,'Hospitalisation Details'!$A$2:$M$2344,11,FALSE)</f>
        <v>tier - 3</v>
      </c>
      <c r="O1010" t="str">
        <f>VLOOKUP(A1010,'Hospitalisation Details'!$A$2:$M$2344,12,FALSE)</f>
        <v>tier - 1</v>
      </c>
      <c r="P1010" t="str">
        <f>VLOOKUP(A1010,'Hospitalisation Details'!$A$2:$M$2344,13,FALSE)</f>
        <v>R1013</v>
      </c>
      <c r="Q1010" s="11">
        <f>VLOOKUP(A1010,'Hospitalisation Details'!$A$2:$M$2344,8,FALSE)</f>
        <v>56</v>
      </c>
    </row>
    <row r="1011" spans="1:17" ht="15.75" x14ac:dyDescent="0.25">
      <c r="A1011" s="1" t="s">
        <v>1360</v>
      </c>
      <c r="B1011" t="str">
        <f>VLOOKUP(A1011,'Customer Names'!$A$1:$B$2336,2,FALSE)</f>
        <v>Kebede</v>
      </c>
      <c r="C1011" s="11">
        <f>VLOOKUP(A1011,'Medical Examinations'!$A$1:$B$2336,2,FALSE)</f>
        <v>39.82</v>
      </c>
      <c r="D1011" s="11">
        <f>VLOOKUP(A1011,'Medical Examinations'!$A$1:$C$2336,3,FALSE)</f>
        <v>6.05</v>
      </c>
      <c r="E1011" s="11" t="str">
        <f>VLOOKUP(A1011,'Medical Examinations'!$A$1:$J$2336,4,FALSE)</f>
        <v>Yes</v>
      </c>
      <c r="F1011" s="11" t="str">
        <f>VLOOKUP(A1011,'Medical Examinations'!$A$1:$J$2336,5,FALSE)</f>
        <v>No</v>
      </c>
      <c r="G1011" s="11" t="str">
        <f>VLOOKUP(A1011,'Medical Examinations'!$A$1:$J$2336,6,FALSE)</f>
        <v>No</v>
      </c>
      <c r="H1011" s="11">
        <f>VLOOKUP(A1011,'Medical Examinations'!$A$1:$J$2336,7,FALSE)</f>
        <v>2</v>
      </c>
      <c r="I1011" s="11" t="str">
        <f>VLOOKUP(A1011,'Medical Examinations'!$A$1:$J$2336,8,FALSE)</f>
        <v>No</v>
      </c>
      <c r="J1011" s="11" t="str">
        <f>VLOOKUP(A1011,'Medical Examinations'!$A$1:$J$2336,9,FALSE)</f>
        <v>OBESITY</v>
      </c>
      <c r="K1011" s="11" t="str">
        <f>VLOOKUP(A1011,'Medical Examinations'!$A$1:$J$2336,10,FALSE)</f>
        <v>PREDIABETES</v>
      </c>
      <c r="L1011" t="str">
        <f>VLOOKUP(A1011,'Hospitalisation Details'!$A$2:$M$2344,4,FALSE)</f>
        <v>9-9-1966</v>
      </c>
      <c r="M1011">
        <f>VLOOKUP(A1011,'Hospitalisation Details'!$A$2:$M$2344,10,FALSE)</f>
        <v>11090.72</v>
      </c>
      <c r="N1011" t="str">
        <f>VLOOKUP(A1011,'Hospitalisation Details'!$A$2:$M$2344,11,FALSE)</f>
        <v>tier - 3</v>
      </c>
      <c r="O1011" t="str">
        <f>VLOOKUP(A1011,'Hospitalisation Details'!$A$2:$M$2344,12,FALSE)</f>
        <v>tier - 1</v>
      </c>
      <c r="P1011" t="str">
        <f>VLOOKUP(A1011,'Hospitalisation Details'!$A$2:$M$2344,13,FALSE)</f>
        <v>R1013</v>
      </c>
      <c r="Q1011" s="11">
        <f>VLOOKUP(A1011,'Hospitalisation Details'!$A$2:$M$2344,8,FALSE)</f>
        <v>56</v>
      </c>
    </row>
    <row r="1012" spans="1:17" ht="15.75" x14ac:dyDescent="0.25">
      <c r="A1012" s="1" t="s">
        <v>1359</v>
      </c>
      <c r="B1012" t="str">
        <f>VLOOKUP(A1012,'Customer Names'!$A$1:$B$2336,2,FALSE)</f>
        <v>Strobel</v>
      </c>
      <c r="C1012" s="11">
        <f>VLOOKUP(A1012,'Medical Examinations'!$A$1:$B$2336,2,FALSE)</f>
        <v>28.12</v>
      </c>
      <c r="D1012" s="11">
        <f>VLOOKUP(A1012,'Medical Examinations'!$A$1:$C$2336,3,FALSE)</f>
        <v>4.67</v>
      </c>
      <c r="E1012" s="11" t="str">
        <f>VLOOKUP(A1012,'Medical Examinations'!$A$1:$J$2336,4,FALSE)</f>
        <v>No</v>
      </c>
      <c r="F1012" s="11" t="str">
        <f>VLOOKUP(A1012,'Medical Examinations'!$A$1:$J$2336,5,FALSE)</f>
        <v>No</v>
      </c>
      <c r="G1012" s="11" t="str">
        <f>VLOOKUP(A1012,'Medical Examinations'!$A$1:$J$2336,6,FALSE)</f>
        <v>No</v>
      </c>
      <c r="H1012" s="11">
        <f>VLOOKUP(A1012,'Medical Examinations'!$A$1:$J$2336,7,FALSE)</f>
        <v>2</v>
      </c>
      <c r="I1012" s="11" t="str">
        <f>VLOOKUP(A1012,'Medical Examinations'!$A$1:$J$2336,8,FALSE)</f>
        <v>No</v>
      </c>
      <c r="J1012" s="11" t="str">
        <f>VLOOKUP(A1012,'Medical Examinations'!$A$1:$J$2336,9,FALSE)</f>
        <v>OVERWEIGHT</v>
      </c>
      <c r="K1012" s="11" t="str">
        <f>VLOOKUP(A1012,'Medical Examinations'!$A$1:$J$2336,10,FALSE)</f>
        <v>NORMAL</v>
      </c>
      <c r="L1012" t="str">
        <f>VLOOKUP(A1012,'Hospitalisation Details'!$A$2:$M$2344,4,FALSE)</f>
        <v>7-10-1972</v>
      </c>
      <c r="M1012">
        <f>VLOOKUP(A1012,'Hospitalisation Details'!$A$2:$M$2344,10,FALSE)</f>
        <v>11085.59</v>
      </c>
      <c r="N1012" t="str">
        <f>VLOOKUP(A1012,'Hospitalisation Details'!$A$2:$M$2344,11,FALSE)</f>
        <v>tier - 3</v>
      </c>
      <c r="O1012" t="str">
        <f>VLOOKUP(A1012,'Hospitalisation Details'!$A$2:$M$2344,12,FALSE)</f>
        <v>tier - 2</v>
      </c>
      <c r="P1012" t="str">
        <f>VLOOKUP(A1012,'Hospitalisation Details'!$A$2:$M$2344,13,FALSE)</f>
        <v>R1012</v>
      </c>
      <c r="Q1012" s="11">
        <f>VLOOKUP(A1012,'Hospitalisation Details'!$A$2:$M$2344,8,FALSE)</f>
        <v>50</v>
      </c>
    </row>
    <row r="1013" spans="1:17" ht="15.75" x14ac:dyDescent="0.25">
      <c r="A1013" s="1" t="s">
        <v>1358</v>
      </c>
      <c r="B1013" t="str">
        <f>VLOOKUP(A1013,'Customer Names'!$A$1:$B$2336,2,FALSE)</f>
        <v>Dalton</v>
      </c>
      <c r="C1013" s="11">
        <f>VLOOKUP(A1013,'Medical Examinations'!$A$1:$B$2336,2,FALSE)</f>
        <v>26.98</v>
      </c>
      <c r="D1013" s="11">
        <f>VLOOKUP(A1013,'Medical Examinations'!$A$1:$C$2336,3,FALSE)</f>
        <v>9.81</v>
      </c>
      <c r="E1013" s="11" t="str">
        <f>VLOOKUP(A1013,'Medical Examinations'!$A$1:$J$2336,4,FALSE)</f>
        <v>Yes</v>
      </c>
      <c r="F1013" s="11" t="str">
        <f>VLOOKUP(A1013,'Medical Examinations'!$A$1:$J$2336,5,FALSE)</f>
        <v>No</v>
      </c>
      <c r="G1013" s="11" t="str">
        <f>VLOOKUP(A1013,'Medical Examinations'!$A$1:$J$2336,6,FALSE)</f>
        <v>No</v>
      </c>
      <c r="H1013" s="11">
        <f>VLOOKUP(A1013,'Medical Examinations'!$A$1:$J$2336,7,FALSE)</f>
        <v>0</v>
      </c>
      <c r="I1013" s="11" t="str">
        <f>VLOOKUP(A1013,'Medical Examinations'!$A$1:$J$2336,8,FALSE)</f>
        <v>No</v>
      </c>
      <c r="J1013" s="11" t="str">
        <f>VLOOKUP(A1013,'Medical Examinations'!$A$1:$J$2336,9,FALSE)</f>
        <v>OVERWEIGHT</v>
      </c>
      <c r="K1013" s="11" t="str">
        <f>VLOOKUP(A1013,'Medical Examinations'!$A$1:$J$2336,10,FALSE)</f>
        <v>DIABETES</v>
      </c>
      <c r="L1013" t="str">
        <f>VLOOKUP(A1013,'Hospitalisation Details'!$A$2:$M$2344,4,FALSE)</f>
        <v>4-9-1967</v>
      </c>
      <c r="M1013">
        <f>VLOOKUP(A1013,'Hospitalisation Details'!$A$2:$M$2344,10,FALSE)</f>
        <v>11082.58</v>
      </c>
      <c r="N1013" t="str">
        <f>VLOOKUP(A1013,'Hospitalisation Details'!$A$2:$M$2344,11,FALSE)</f>
        <v>tier - 3</v>
      </c>
      <c r="O1013" t="str">
        <f>VLOOKUP(A1013,'Hospitalisation Details'!$A$2:$M$2344,12,FALSE)</f>
        <v>tier - 2</v>
      </c>
      <c r="P1013" t="str">
        <f>VLOOKUP(A1013,'Hospitalisation Details'!$A$2:$M$2344,13,FALSE)</f>
        <v>R1012</v>
      </c>
      <c r="Q1013" s="11">
        <f>VLOOKUP(A1013,'Hospitalisation Details'!$A$2:$M$2344,8,FALSE)</f>
        <v>55</v>
      </c>
    </row>
    <row r="1014" spans="1:17" ht="15.75" x14ac:dyDescent="0.25">
      <c r="A1014" s="1" t="s">
        <v>1357</v>
      </c>
      <c r="B1014" t="str">
        <f>VLOOKUP(A1014,'Customer Names'!$A$1:$B$2336,2,FALSE)</f>
        <v>Morimoto</v>
      </c>
      <c r="C1014" s="11">
        <f>VLOOKUP(A1014,'Medical Examinations'!$A$1:$B$2336,2,FALSE)</f>
        <v>27.2</v>
      </c>
      <c r="D1014" s="11">
        <f>VLOOKUP(A1014,'Medical Examinations'!$A$1:$C$2336,3,FALSE)</f>
        <v>6.06</v>
      </c>
      <c r="E1014" s="11" t="str">
        <f>VLOOKUP(A1014,'Medical Examinations'!$A$1:$J$2336,4,FALSE)</f>
        <v>Yes</v>
      </c>
      <c r="F1014" s="11" t="str">
        <f>VLOOKUP(A1014,'Medical Examinations'!$A$1:$J$2336,5,FALSE)</f>
        <v>No</v>
      </c>
      <c r="G1014" s="11" t="str">
        <f>VLOOKUP(A1014,'Medical Examinations'!$A$1:$J$2336,6,FALSE)</f>
        <v>No</v>
      </c>
      <c r="H1014" s="11">
        <f>VLOOKUP(A1014,'Medical Examinations'!$A$1:$J$2336,7,FALSE)</f>
        <v>2</v>
      </c>
      <c r="I1014" s="11" t="str">
        <f>VLOOKUP(A1014,'Medical Examinations'!$A$1:$J$2336,8,FALSE)</f>
        <v>No</v>
      </c>
      <c r="J1014" s="11" t="str">
        <f>VLOOKUP(A1014,'Medical Examinations'!$A$1:$J$2336,9,FALSE)</f>
        <v>OVERWEIGHT</v>
      </c>
      <c r="K1014" s="11" t="str">
        <f>VLOOKUP(A1014,'Medical Examinations'!$A$1:$J$2336,10,FALSE)</f>
        <v>PREDIABETES</v>
      </c>
      <c r="L1014" t="str">
        <f>VLOOKUP(A1014,'Hospitalisation Details'!$A$2:$M$2344,4,FALSE)</f>
        <v>20-11-1966</v>
      </c>
      <c r="M1014">
        <f>VLOOKUP(A1014,'Hospitalisation Details'!$A$2:$M$2344,10,FALSE)</f>
        <v>11073.18</v>
      </c>
      <c r="N1014" t="str">
        <f>VLOOKUP(A1014,'Hospitalisation Details'!$A$2:$M$2344,11,FALSE)</f>
        <v>tier - 3</v>
      </c>
      <c r="O1014" t="str">
        <f>VLOOKUP(A1014,'Hospitalisation Details'!$A$2:$M$2344,12,FALSE)</f>
        <v>tier - 3</v>
      </c>
      <c r="P1014" t="str">
        <f>VLOOKUP(A1014,'Hospitalisation Details'!$A$2:$M$2344,13,FALSE)</f>
        <v>R1011</v>
      </c>
      <c r="Q1014" s="11">
        <f>VLOOKUP(A1014,'Hospitalisation Details'!$A$2:$M$2344,8,FALSE)</f>
        <v>56</v>
      </c>
    </row>
    <row r="1015" spans="1:17" ht="15.75" x14ac:dyDescent="0.25">
      <c r="A1015" s="1" t="s">
        <v>1356</v>
      </c>
      <c r="B1015" t="str">
        <f>VLOOKUP(A1015,'Customer Names'!$A$1:$B$2336,2,FALSE)</f>
        <v>Manlove</v>
      </c>
      <c r="C1015" s="11">
        <f>VLOOKUP(A1015,'Medical Examinations'!$A$1:$B$2336,2,FALSE)</f>
        <v>25.3</v>
      </c>
      <c r="D1015" s="11">
        <f>VLOOKUP(A1015,'Medical Examinations'!$A$1:$C$2336,3,FALSE)</f>
        <v>5.19</v>
      </c>
      <c r="E1015" s="11" t="str">
        <f>VLOOKUP(A1015,'Medical Examinations'!$A$1:$J$2336,4,FALSE)</f>
        <v>Yes</v>
      </c>
      <c r="F1015" s="11" t="str">
        <f>VLOOKUP(A1015,'Medical Examinations'!$A$1:$J$2336,5,FALSE)</f>
        <v>No</v>
      </c>
      <c r="G1015" s="11" t="str">
        <f>VLOOKUP(A1015,'Medical Examinations'!$A$1:$J$2336,6,FALSE)</f>
        <v>No</v>
      </c>
      <c r="H1015" s="11">
        <f>VLOOKUP(A1015,'Medical Examinations'!$A$1:$J$2336,7,FALSE)</f>
        <v>2</v>
      </c>
      <c r="I1015" s="11" t="str">
        <f>VLOOKUP(A1015,'Medical Examinations'!$A$1:$J$2336,8,FALSE)</f>
        <v>No</v>
      </c>
      <c r="J1015" s="11" t="str">
        <f>VLOOKUP(A1015,'Medical Examinations'!$A$1:$J$2336,9,FALSE)</f>
        <v>OVERWEIGHT</v>
      </c>
      <c r="K1015" s="11" t="str">
        <f>VLOOKUP(A1015,'Medical Examinations'!$A$1:$J$2336,10,FALSE)</f>
        <v>NORMAL</v>
      </c>
      <c r="L1015" t="str">
        <f>VLOOKUP(A1015,'Hospitalisation Details'!$A$2:$M$2344,4,FALSE)</f>
        <v>7-11-1966</v>
      </c>
      <c r="M1015">
        <f>VLOOKUP(A1015,'Hospitalisation Details'!$A$2:$M$2344,10,FALSE)</f>
        <v>11070.54</v>
      </c>
      <c r="N1015" t="str">
        <f>VLOOKUP(A1015,'Hospitalisation Details'!$A$2:$M$2344,11,FALSE)</f>
        <v>tier - 3</v>
      </c>
      <c r="O1015" t="str">
        <f>VLOOKUP(A1015,'Hospitalisation Details'!$A$2:$M$2344,12,FALSE)</f>
        <v>tier - 3</v>
      </c>
      <c r="P1015" t="str">
        <f>VLOOKUP(A1015,'Hospitalisation Details'!$A$2:$M$2344,13,FALSE)</f>
        <v>R1011</v>
      </c>
      <c r="Q1015" s="11">
        <f>VLOOKUP(A1015,'Hospitalisation Details'!$A$2:$M$2344,8,FALSE)</f>
        <v>56</v>
      </c>
    </row>
    <row r="1016" spans="1:17" ht="15.75" x14ac:dyDescent="0.25">
      <c r="A1016" s="1" t="s">
        <v>1355</v>
      </c>
      <c r="B1016" t="str">
        <f>VLOOKUP(A1016,'Customer Names'!$A$1:$B$2336,2,FALSE)</f>
        <v>Madzik</v>
      </c>
      <c r="C1016" s="11">
        <f>VLOOKUP(A1016,'Medical Examinations'!$A$1:$B$2336,2,FALSE)</f>
        <v>30.25</v>
      </c>
      <c r="D1016" s="11">
        <f>VLOOKUP(A1016,'Medical Examinations'!$A$1:$C$2336,3,FALSE)</f>
        <v>10.16</v>
      </c>
      <c r="E1016" s="11" t="str">
        <f>VLOOKUP(A1016,'Medical Examinations'!$A$1:$J$2336,4,FALSE)</f>
        <v>No</v>
      </c>
      <c r="F1016" s="11" t="str">
        <f>VLOOKUP(A1016,'Medical Examinations'!$A$1:$J$2336,5,FALSE)</f>
        <v>No</v>
      </c>
      <c r="G1016" s="11" t="str">
        <f>VLOOKUP(A1016,'Medical Examinations'!$A$1:$J$2336,6,FALSE)</f>
        <v>No</v>
      </c>
      <c r="H1016" s="11">
        <f>VLOOKUP(A1016,'Medical Examinations'!$A$1:$J$2336,7,FALSE)</f>
        <v>0</v>
      </c>
      <c r="I1016" s="11" t="str">
        <f>VLOOKUP(A1016,'Medical Examinations'!$A$1:$J$2336,8,FALSE)</f>
        <v>No</v>
      </c>
      <c r="J1016" s="11" t="str">
        <f>VLOOKUP(A1016,'Medical Examinations'!$A$1:$J$2336,9,FALSE)</f>
        <v>OBESITY</v>
      </c>
      <c r="K1016" s="11" t="str">
        <f>VLOOKUP(A1016,'Medical Examinations'!$A$1:$J$2336,10,FALSE)</f>
        <v>DIABETES</v>
      </c>
      <c r="L1016" t="str">
        <f>VLOOKUP(A1016,'Hospitalisation Details'!$A$2:$M$2344,4,FALSE)</f>
        <v>9-11-1971</v>
      </c>
      <c r="M1016">
        <f>VLOOKUP(A1016,'Hospitalisation Details'!$A$2:$M$2344,10,FALSE)</f>
        <v>11068.77</v>
      </c>
      <c r="N1016" t="str">
        <f>VLOOKUP(A1016,'Hospitalisation Details'!$A$2:$M$2344,11,FALSE)</f>
        <v>tier - 3</v>
      </c>
      <c r="O1016" t="str">
        <f>VLOOKUP(A1016,'Hospitalisation Details'!$A$2:$M$2344,12,FALSE)</f>
        <v>tier - 2</v>
      </c>
      <c r="P1016" t="str">
        <f>VLOOKUP(A1016,'Hospitalisation Details'!$A$2:$M$2344,13,FALSE)</f>
        <v>R1012</v>
      </c>
      <c r="Q1016" s="11">
        <f>VLOOKUP(A1016,'Hospitalisation Details'!$A$2:$M$2344,8,FALSE)</f>
        <v>51</v>
      </c>
    </row>
    <row r="1017" spans="1:17" ht="15.75" x14ac:dyDescent="0.25">
      <c r="A1017" s="1" t="s">
        <v>1354</v>
      </c>
      <c r="B1017" t="str">
        <f>VLOOKUP(A1017,'Customer Names'!$A$1:$B$2336,2,FALSE)</f>
        <v>Hobson</v>
      </c>
      <c r="C1017" s="11">
        <f>VLOOKUP(A1017,'Medical Examinations'!$A$1:$B$2336,2,FALSE)</f>
        <v>54</v>
      </c>
      <c r="D1017" s="11">
        <f>VLOOKUP(A1017,'Medical Examinations'!$A$1:$C$2336,3,FALSE)</f>
        <v>4.68</v>
      </c>
      <c r="E1017" s="11" t="str">
        <f>VLOOKUP(A1017,'Medical Examinations'!$A$1:$J$2336,4,FALSE)</f>
        <v>Yes</v>
      </c>
      <c r="F1017" s="11" t="str">
        <f>VLOOKUP(A1017,'Medical Examinations'!$A$1:$J$2336,5,FALSE)</f>
        <v>Yes</v>
      </c>
      <c r="G1017" s="11" t="str">
        <f>VLOOKUP(A1017,'Medical Examinations'!$A$1:$J$2336,6,FALSE)</f>
        <v>No</v>
      </c>
      <c r="H1017" s="11">
        <f>VLOOKUP(A1017,'Medical Examinations'!$A$1:$J$2336,7,FALSE)</f>
        <v>2</v>
      </c>
      <c r="I1017" s="11" t="str">
        <f>VLOOKUP(A1017,'Medical Examinations'!$A$1:$J$2336,8,FALSE)</f>
        <v>No</v>
      </c>
      <c r="J1017" s="11" t="str">
        <f>VLOOKUP(A1017,'Medical Examinations'!$A$1:$J$2336,9,FALSE)</f>
        <v>OBESITY</v>
      </c>
      <c r="K1017" s="11" t="str">
        <f>VLOOKUP(A1017,'Medical Examinations'!$A$1:$J$2336,10,FALSE)</f>
        <v>NORMAL</v>
      </c>
      <c r="L1017" t="str">
        <f>VLOOKUP(A1017,'Hospitalisation Details'!$A$2:$M$2344,4,FALSE)</f>
        <v>18-9-2000</v>
      </c>
      <c r="M1017">
        <f>VLOOKUP(A1017,'Hospitalisation Details'!$A$2:$M$2344,10,FALSE)</f>
        <v>11068.7</v>
      </c>
      <c r="N1017" t="str">
        <f>VLOOKUP(A1017,'Hospitalisation Details'!$A$2:$M$2344,11,FALSE)</f>
        <v>tier - 3</v>
      </c>
      <c r="O1017" t="str">
        <f>VLOOKUP(A1017,'Hospitalisation Details'!$A$2:$M$2344,12,FALSE)</f>
        <v>tier - 1</v>
      </c>
      <c r="P1017" t="str">
        <f>VLOOKUP(A1017,'Hospitalisation Details'!$A$2:$M$2344,13,FALSE)</f>
        <v>R1011</v>
      </c>
      <c r="Q1017" s="11">
        <f>VLOOKUP(A1017,'Hospitalisation Details'!$A$2:$M$2344,8,FALSE)</f>
        <v>22</v>
      </c>
    </row>
    <row r="1018" spans="1:17" ht="15.75" x14ac:dyDescent="0.25">
      <c r="A1018" s="1" t="s">
        <v>1353</v>
      </c>
      <c r="B1018" t="str">
        <f>VLOOKUP(A1018,'Customer Names'!$A$1:$B$2336,2,FALSE)</f>
        <v>Reyes</v>
      </c>
      <c r="C1018" s="11">
        <f>VLOOKUP(A1018,'Medical Examinations'!$A$1:$B$2336,2,FALSE)</f>
        <v>51.86</v>
      </c>
      <c r="D1018" s="11">
        <f>VLOOKUP(A1018,'Medical Examinations'!$A$1:$C$2336,3,FALSE)</f>
        <v>5.32</v>
      </c>
      <c r="E1018" s="11" t="str">
        <f>VLOOKUP(A1018,'Medical Examinations'!$A$1:$J$2336,4,FALSE)</f>
        <v>Yes</v>
      </c>
      <c r="F1018" s="11" t="str">
        <f>VLOOKUP(A1018,'Medical Examinations'!$A$1:$J$2336,5,FALSE)</f>
        <v>No</v>
      </c>
      <c r="G1018" s="11" t="str">
        <f>VLOOKUP(A1018,'Medical Examinations'!$A$1:$J$2336,6,FALSE)</f>
        <v>No</v>
      </c>
      <c r="H1018" s="11">
        <f>VLOOKUP(A1018,'Medical Examinations'!$A$1:$J$2336,7,FALSE)</f>
        <v>0</v>
      </c>
      <c r="I1018" s="11" t="str">
        <f>VLOOKUP(A1018,'Medical Examinations'!$A$1:$J$2336,8,FALSE)</f>
        <v>No</v>
      </c>
      <c r="J1018" s="11" t="str">
        <f>VLOOKUP(A1018,'Medical Examinations'!$A$1:$J$2336,9,FALSE)</f>
        <v>OBESITY</v>
      </c>
      <c r="K1018" s="11" t="str">
        <f>VLOOKUP(A1018,'Medical Examinations'!$A$1:$J$2336,10,FALSE)</f>
        <v>NORMAL</v>
      </c>
      <c r="L1018" t="str">
        <f>VLOOKUP(A1018,'Hospitalisation Details'!$A$2:$M$2344,4,FALSE)</f>
        <v>17-12-2001</v>
      </c>
      <c r="M1018">
        <f>VLOOKUP(A1018,'Hospitalisation Details'!$A$2:$M$2344,10,FALSE)</f>
        <v>11046.02</v>
      </c>
      <c r="N1018" t="str">
        <f>VLOOKUP(A1018,'Hospitalisation Details'!$A$2:$M$2344,11,FALSE)</f>
        <v>tier - 3</v>
      </c>
      <c r="O1018" t="str">
        <f>VLOOKUP(A1018,'Hospitalisation Details'!$A$2:$M$2344,12,FALSE)</f>
        <v>tier - 1</v>
      </c>
      <c r="P1018" t="str">
        <f>VLOOKUP(A1018,'Hospitalisation Details'!$A$2:$M$2344,13,FALSE)</f>
        <v>R1026</v>
      </c>
      <c r="Q1018" s="11">
        <f>VLOOKUP(A1018,'Hospitalisation Details'!$A$2:$M$2344,8,FALSE)</f>
        <v>21</v>
      </c>
    </row>
    <row r="1019" spans="1:17" ht="15.75" x14ac:dyDescent="0.25">
      <c r="A1019" s="1" t="s">
        <v>1352</v>
      </c>
      <c r="B1019" t="str">
        <f>VLOOKUP(A1019,'Customer Names'!$A$1:$B$2336,2,FALSE)</f>
        <v>Tierney</v>
      </c>
      <c r="C1019" s="11">
        <f>VLOOKUP(A1019,'Medical Examinations'!$A$1:$B$2336,2,FALSE)</f>
        <v>31.39</v>
      </c>
      <c r="D1019" s="11">
        <f>VLOOKUP(A1019,'Medical Examinations'!$A$1:$C$2336,3,FALSE)</f>
        <v>6.99</v>
      </c>
      <c r="E1019" s="11" t="str">
        <f>VLOOKUP(A1019,'Medical Examinations'!$A$1:$J$2336,4,FALSE)</f>
        <v>No</v>
      </c>
      <c r="F1019" s="11" t="str">
        <f>VLOOKUP(A1019,'Medical Examinations'!$A$1:$J$2336,5,FALSE)</f>
        <v>No</v>
      </c>
      <c r="G1019" s="11" t="str">
        <f>VLOOKUP(A1019,'Medical Examinations'!$A$1:$J$2336,6,FALSE)</f>
        <v>No</v>
      </c>
      <c r="H1019" s="11">
        <f>VLOOKUP(A1019,'Medical Examinations'!$A$1:$J$2336,7,FALSE)</f>
        <v>0</v>
      </c>
      <c r="I1019" s="11" t="str">
        <f>VLOOKUP(A1019,'Medical Examinations'!$A$1:$J$2336,8,FALSE)</f>
        <v>No</v>
      </c>
      <c r="J1019" s="11" t="str">
        <f>VLOOKUP(A1019,'Medical Examinations'!$A$1:$J$2336,9,FALSE)</f>
        <v>OBESITY</v>
      </c>
      <c r="K1019" s="11" t="str">
        <f>VLOOKUP(A1019,'Medical Examinations'!$A$1:$J$2336,10,FALSE)</f>
        <v>DIABETES</v>
      </c>
      <c r="L1019" t="str">
        <f>VLOOKUP(A1019,'Hospitalisation Details'!$A$2:$M$2344,4,FALSE)</f>
        <v>30-8-1974</v>
      </c>
      <c r="M1019">
        <f>VLOOKUP(A1019,'Hospitalisation Details'!$A$2:$M$2344,10,FALSE)</f>
        <v>11037.85</v>
      </c>
      <c r="N1019" t="str">
        <f>VLOOKUP(A1019,'Hospitalisation Details'!$A$2:$M$2344,11,FALSE)</f>
        <v>tier - 3</v>
      </c>
      <c r="O1019" t="str">
        <f>VLOOKUP(A1019,'Hospitalisation Details'!$A$2:$M$2344,12,FALSE)</f>
        <v>tier - 2</v>
      </c>
      <c r="P1019" t="str">
        <f>VLOOKUP(A1019,'Hospitalisation Details'!$A$2:$M$2344,13,FALSE)</f>
        <v>R1025</v>
      </c>
      <c r="Q1019" s="11">
        <f>VLOOKUP(A1019,'Hospitalisation Details'!$A$2:$M$2344,8,FALSE)</f>
        <v>48</v>
      </c>
    </row>
    <row r="1020" spans="1:17" ht="15.75" x14ac:dyDescent="0.25">
      <c r="A1020" s="1" t="s">
        <v>1351</v>
      </c>
      <c r="B1020" t="str">
        <f>VLOOKUP(A1020,'Customer Names'!$A$1:$B$2336,2,FALSE)</f>
        <v>Gabris</v>
      </c>
      <c r="C1020" s="11">
        <f>VLOOKUP(A1020,'Medical Examinations'!$A$1:$B$2336,2,FALSE)</f>
        <v>39.97</v>
      </c>
      <c r="D1020" s="11">
        <f>VLOOKUP(A1020,'Medical Examinations'!$A$1:$C$2336,3,FALSE)</f>
        <v>5.55</v>
      </c>
      <c r="E1020" s="11" t="str">
        <f>VLOOKUP(A1020,'Medical Examinations'!$A$1:$J$2336,4,FALSE)</f>
        <v>No</v>
      </c>
      <c r="F1020" s="11" t="str">
        <f>VLOOKUP(A1020,'Medical Examinations'!$A$1:$J$2336,5,FALSE)</f>
        <v>No</v>
      </c>
      <c r="G1020" s="11" t="str">
        <f>VLOOKUP(A1020,'Medical Examinations'!$A$1:$J$2336,6,FALSE)</f>
        <v>No</v>
      </c>
      <c r="H1020" s="11">
        <f>VLOOKUP(A1020,'Medical Examinations'!$A$1:$J$2336,7,FALSE)</f>
        <v>0</v>
      </c>
      <c r="I1020" s="11" t="str">
        <f>VLOOKUP(A1020,'Medical Examinations'!$A$1:$J$2336,8,FALSE)</f>
        <v>No</v>
      </c>
      <c r="J1020" s="11" t="str">
        <f>VLOOKUP(A1020,'Medical Examinations'!$A$1:$J$2336,9,FALSE)</f>
        <v>OBESITY</v>
      </c>
      <c r="K1020" s="11" t="str">
        <f>VLOOKUP(A1020,'Medical Examinations'!$A$1:$J$2336,10,FALSE)</f>
        <v>NORMAL</v>
      </c>
      <c r="L1020" t="str">
        <f>VLOOKUP(A1020,'Hospitalisation Details'!$A$2:$M$2344,4,FALSE)</f>
        <v>25-10-1989</v>
      </c>
      <c r="M1020">
        <f>VLOOKUP(A1020,'Hospitalisation Details'!$A$2:$M$2344,10,FALSE)</f>
        <v>11037.51</v>
      </c>
      <c r="N1020" t="str">
        <f>VLOOKUP(A1020,'Hospitalisation Details'!$A$2:$M$2344,11,FALSE)</f>
        <v>tier - 3</v>
      </c>
      <c r="O1020" t="str">
        <f>VLOOKUP(A1020,'Hospitalisation Details'!$A$2:$M$2344,12,FALSE)</f>
        <v>tier - 1</v>
      </c>
      <c r="P1020" t="str">
        <f>VLOOKUP(A1020,'Hospitalisation Details'!$A$2:$M$2344,13,FALSE)</f>
        <v>R1012</v>
      </c>
      <c r="Q1020" s="11">
        <f>VLOOKUP(A1020,'Hospitalisation Details'!$A$2:$M$2344,8,FALSE)</f>
        <v>33</v>
      </c>
    </row>
    <row r="1021" spans="1:17" ht="15.75" x14ac:dyDescent="0.25">
      <c r="A1021" s="1" t="s">
        <v>1350</v>
      </c>
      <c r="B1021" t="str">
        <f>VLOOKUP(A1021,'Customer Names'!$A$1:$B$2336,2,FALSE)</f>
        <v>Howard</v>
      </c>
      <c r="C1021" s="11">
        <f>VLOOKUP(A1021,'Medical Examinations'!$A$1:$B$2336,2,FALSE)</f>
        <v>41.23</v>
      </c>
      <c r="D1021" s="11">
        <f>VLOOKUP(A1021,'Medical Examinations'!$A$1:$C$2336,3,FALSE)</f>
        <v>6.94</v>
      </c>
      <c r="E1021" s="11" t="str">
        <f>VLOOKUP(A1021,'Medical Examinations'!$A$1:$J$2336,4,FALSE)</f>
        <v>No</v>
      </c>
      <c r="F1021" s="11" t="str">
        <f>VLOOKUP(A1021,'Medical Examinations'!$A$1:$J$2336,5,FALSE)</f>
        <v>No</v>
      </c>
      <c r="G1021" s="11" t="str">
        <f>VLOOKUP(A1021,'Medical Examinations'!$A$1:$J$2336,6,FALSE)</f>
        <v>No</v>
      </c>
      <c r="H1021" s="11">
        <f>VLOOKUP(A1021,'Medical Examinations'!$A$1:$J$2336,7,FALSE)</f>
        <v>0</v>
      </c>
      <c r="I1021" s="11" t="str">
        <f>VLOOKUP(A1021,'Medical Examinations'!$A$1:$J$2336,8,FALSE)</f>
        <v>No</v>
      </c>
      <c r="J1021" s="11" t="str">
        <f>VLOOKUP(A1021,'Medical Examinations'!$A$1:$J$2336,9,FALSE)</f>
        <v>OBESITY</v>
      </c>
      <c r="K1021" s="11" t="str">
        <f>VLOOKUP(A1021,'Medical Examinations'!$A$1:$J$2336,10,FALSE)</f>
        <v>DIABETES</v>
      </c>
      <c r="L1021" t="str">
        <f>VLOOKUP(A1021,'Hospitalisation Details'!$A$2:$M$2344,4,FALSE)</f>
        <v>10-12-1974</v>
      </c>
      <c r="M1021">
        <f>VLOOKUP(A1021,'Hospitalisation Details'!$A$2:$M$2344,10,FALSE)</f>
        <v>11033.66</v>
      </c>
      <c r="N1021" t="str">
        <f>VLOOKUP(A1021,'Hospitalisation Details'!$A$2:$M$2344,11,FALSE)</f>
        <v>tier - 3</v>
      </c>
      <c r="O1021" t="str">
        <f>VLOOKUP(A1021,'Hospitalisation Details'!$A$2:$M$2344,12,FALSE)</f>
        <v>tier - 3</v>
      </c>
      <c r="P1021" t="str">
        <f>VLOOKUP(A1021,'Hospitalisation Details'!$A$2:$M$2344,13,FALSE)</f>
        <v>R1012</v>
      </c>
      <c r="Q1021" s="11">
        <f>VLOOKUP(A1021,'Hospitalisation Details'!$A$2:$M$2344,8,FALSE)</f>
        <v>48</v>
      </c>
    </row>
    <row r="1022" spans="1:17" ht="15.75" x14ac:dyDescent="0.25">
      <c r="A1022" s="1" t="s">
        <v>1349</v>
      </c>
      <c r="B1022" t="str">
        <f>VLOOKUP(A1022,'Customer Names'!$A$1:$B$2336,2,FALSE)</f>
        <v>Kallay</v>
      </c>
      <c r="C1022" s="11">
        <f>VLOOKUP(A1022,'Medical Examinations'!$A$1:$B$2336,2,FALSE)</f>
        <v>49.45</v>
      </c>
      <c r="D1022" s="11">
        <f>VLOOKUP(A1022,'Medical Examinations'!$A$1:$C$2336,3,FALSE)</f>
        <v>4.2</v>
      </c>
      <c r="E1022" s="11" t="str">
        <f>VLOOKUP(A1022,'Medical Examinations'!$A$1:$J$2336,4,FALSE)</f>
        <v>Yes</v>
      </c>
      <c r="F1022" s="11" t="str">
        <f>VLOOKUP(A1022,'Medical Examinations'!$A$1:$J$2336,5,FALSE)</f>
        <v>No</v>
      </c>
      <c r="G1022" s="11" t="str">
        <f>VLOOKUP(A1022,'Medical Examinations'!$A$1:$J$2336,6,FALSE)</f>
        <v>No</v>
      </c>
      <c r="H1022" s="11">
        <f>VLOOKUP(A1022,'Medical Examinations'!$A$1:$J$2336,7,FALSE)</f>
        <v>0</v>
      </c>
      <c r="I1022" s="11" t="str">
        <f>VLOOKUP(A1022,'Medical Examinations'!$A$1:$J$2336,8,FALSE)</f>
        <v>No</v>
      </c>
      <c r="J1022" s="11" t="str">
        <f>VLOOKUP(A1022,'Medical Examinations'!$A$1:$J$2336,9,FALSE)</f>
        <v>OBESITY</v>
      </c>
      <c r="K1022" s="11" t="str">
        <f>VLOOKUP(A1022,'Medical Examinations'!$A$1:$J$2336,10,FALSE)</f>
        <v>NORMAL</v>
      </c>
      <c r="L1022" t="str">
        <f>VLOOKUP(A1022,'Hospitalisation Details'!$A$2:$M$2344,4,FALSE)</f>
        <v>21-7-1996</v>
      </c>
      <c r="M1022">
        <f>VLOOKUP(A1022,'Hospitalisation Details'!$A$2:$M$2344,10,FALSE)</f>
        <v>11028.56</v>
      </c>
      <c r="N1022" t="str">
        <f>VLOOKUP(A1022,'Hospitalisation Details'!$A$2:$M$2344,11,FALSE)</f>
        <v>tier - 3</v>
      </c>
      <c r="O1022" t="str">
        <f>VLOOKUP(A1022,'Hospitalisation Details'!$A$2:$M$2344,12,FALSE)</f>
        <v>tier - 3</v>
      </c>
      <c r="P1022" t="str">
        <f>VLOOKUP(A1022,'Hospitalisation Details'!$A$2:$M$2344,13,FALSE)</f>
        <v>R1012</v>
      </c>
      <c r="Q1022" s="11">
        <f>VLOOKUP(A1022,'Hospitalisation Details'!$A$2:$M$2344,8,FALSE)</f>
        <v>26</v>
      </c>
    </row>
    <row r="1023" spans="1:17" ht="15.75" x14ac:dyDescent="0.25">
      <c r="A1023" s="1" t="s">
        <v>1348</v>
      </c>
      <c r="B1023" t="str">
        <f>VLOOKUP(A1023,'Customer Names'!$A$1:$B$2336,2,FALSE)</f>
        <v>Leguizamo</v>
      </c>
      <c r="C1023" s="11">
        <f>VLOOKUP(A1023,'Medical Examinations'!$A$1:$B$2336,2,FALSE)</f>
        <v>41.04</v>
      </c>
      <c r="D1023" s="11">
        <f>VLOOKUP(A1023,'Medical Examinations'!$A$1:$C$2336,3,FALSE)</f>
        <v>5.59</v>
      </c>
      <c r="E1023" s="11" t="str">
        <f>VLOOKUP(A1023,'Medical Examinations'!$A$1:$J$2336,4,FALSE)</f>
        <v>No</v>
      </c>
      <c r="F1023" s="11" t="str">
        <f>VLOOKUP(A1023,'Medical Examinations'!$A$1:$J$2336,5,FALSE)</f>
        <v>No</v>
      </c>
      <c r="G1023" s="11" t="str">
        <f>VLOOKUP(A1023,'Medical Examinations'!$A$1:$J$2336,6,FALSE)</f>
        <v>No</v>
      </c>
      <c r="H1023" s="11">
        <f>VLOOKUP(A1023,'Medical Examinations'!$A$1:$J$2336,7,FALSE)</f>
        <v>0</v>
      </c>
      <c r="I1023" s="11" t="str">
        <f>VLOOKUP(A1023,'Medical Examinations'!$A$1:$J$2336,8,FALSE)</f>
        <v>No</v>
      </c>
      <c r="J1023" s="11" t="str">
        <f>VLOOKUP(A1023,'Medical Examinations'!$A$1:$J$2336,9,FALSE)</f>
        <v>OBESITY</v>
      </c>
      <c r="K1023" s="11" t="str">
        <f>VLOOKUP(A1023,'Medical Examinations'!$A$1:$J$2336,10,FALSE)</f>
        <v>NORMAL</v>
      </c>
      <c r="L1023" t="str">
        <f>VLOOKUP(A1023,'Hospitalisation Details'!$A$2:$M$2344,4,FALSE)</f>
        <v>26-6-1991</v>
      </c>
      <c r="M1023">
        <f>VLOOKUP(A1023,'Hospitalisation Details'!$A$2:$M$2344,10,FALSE)</f>
        <v>11018.05</v>
      </c>
      <c r="N1023" t="str">
        <f>VLOOKUP(A1023,'Hospitalisation Details'!$A$2:$M$2344,11,FALSE)</f>
        <v>tier - 3</v>
      </c>
      <c r="O1023" t="str">
        <f>VLOOKUP(A1023,'Hospitalisation Details'!$A$2:$M$2344,12,FALSE)</f>
        <v>tier - 2</v>
      </c>
      <c r="P1023" t="str">
        <f>VLOOKUP(A1023,'Hospitalisation Details'!$A$2:$M$2344,13,FALSE)</f>
        <v>R1012</v>
      </c>
      <c r="Q1023" s="11">
        <f>VLOOKUP(A1023,'Hospitalisation Details'!$A$2:$M$2344,8,FALSE)</f>
        <v>31</v>
      </c>
    </row>
    <row r="1024" spans="1:17" ht="15.75" x14ac:dyDescent="0.25">
      <c r="A1024" s="1" t="s">
        <v>1347</v>
      </c>
      <c r="B1024" t="str">
        <f>VLOOKUP(A1024,'Customer Names'!$A$1:$B$2336,2,FALSE)</f>
        <v>Escartin</v>
      </c>
      <c r="C1024" s="11">
        <f>VLOOKUP(A1024,'Medical Examinations'!$A$1:$B$2336,2,FALSE)</f>
        <v>27.93</v>
      </c>
      <c r="D1024" s="11">
        <f>VLOOKUP(A1024,'Medical Examinations'!$A$1:$C$2336,3,FALSE)</f>
        <v>9.9600000000000009</v>
      </c>
      <c r="E1024" s="11" t="str">
        <f>VLOOKUP(A1024,'Medical Examinations'!$A$1:$J$2336,4,FALSE)</f>
        <v>No</v>
      </c>
      <c r="F1024" s="11" t="str">
        <f>VLOOKUP(A1024,'Medical Examinations'!$A$1:$J$2336,5,FALSE)</f>
        <v>No</v>
      </c>
      <c r="G1024" s="11" t="str">
        <f>VLOOKUP(A1024,'Medical Examinations'!$A$1:$J$2336,6,FALSE)</f>
        <v>No</v>
      </c>
      <c r="H1024" s="11">
        <f>VLOOKUP(A1024,'Medical Examinations'!$A$1:$J$2336,7,FALSE)</f>
        <v>0</v>
      </c>
      <c r="I1024" s="11" t="str">
        <f>VLOOKUP(A1024,'Medical Examinations'!$A$1:$J$2336,8,FALSE)</f>
        <v>No</v>
      </c>
      <c r="J1024" s="11" t="str">
        <f>VLOOKUP(A1024,'Medical Examinations'!$A$1:$J$2336,9,FALSE)</f>
        <v>OVERWEIGHT</v>
      </c>
      <c r="K1024" s="11" t="str">
        <f>VLOOKUP(A1024,'Medical Examinations'!$A$1:$J$2336,10,FALSE)</f>
        <v>DIABETES</v>
      </c>
      <c r="L1024" t="str">
        <f>VLOOKUP(A1024,'Hospitalisation Details'!$A$2:$M$2344,4,FALSE)</f>
        <v>15-12-1974</v>
      </c>
      <c r="M1024">
        <f>VLOOKUP(A1024,'Hospitalisation Details'!$A$2:$M$2344,10,FALSE)</f>
        <v>11015.17</v>
      </c>
      <c r="N1024" t="str">
        <f>VLOOKUP(A1024,'Hospitalisation Details'!$A$2:$M$2344,11,FALSE)</f>
        <v>tier - 3</v>
      </c>
      <c r="O1024" t="str">
        <f>VLOOKUP(A1024,'Hospitalisation Details'!$A$2:$M$2344,12,FALSE)</f>
        <v>tier - 1</v>
      </c>
      <c r="P1024" t="str">
        <f>VLOOKUP(A1024,'Hospitalisation Details'!$A$2:$M$2344,13,FALSE)</f>
        <v>R1012</v>
      </c>
      <c r="Q1024" s="11">
        <f>VLOOKUP(A1024,'Hospitalisation Details'!$A$2:$M$2344,8,FALSE)</f>
        <v>48</v>
      </c>
    </row>
    <row r="1025" spans="1:17" ht="15.75" x14ac:dyDescent="0.25">
      <c r="A1025" s="1" t="s">
        <v>1346</v>
      </c>
      <c r="B1025" t="str">
        <f>VLOOKUP(A1025,'Customer Names'!$A$1:$B$2336,2,FALSE)</f>
        <v>Chorey</v>
      </c>
      <c r="C1025" s="11">
        <f>VLOOKUP(A1025,'Medical Examinations'!$A$1:$B$2336,2,FALSE)</f>
        <v>21.01</v>
      </c>
      <c r="D1025" s="11">
        <f>VLOOKUP(A1025,'Medical Examinations'!$A$1:$C$2336,3,FALSE)</f>
        <v>7.37</v>
      </c>
      <c r="E1025" s="11" t="str">
        <f>VLOOKUP(A1025,'Medical Examinations'!$A$1:$J$2336,4,FALSE)</f>
        <v>No</v>
      </c>
      <c r="F1025" s="11" t="str">
        <f>VLOOKUP(A1025,'Medical Examinations'!$A$1:$J$2336,5,FALSE)</f>
        <v>No</v>
      </c>
      <c r="G1025" s="11" t="str">
        <f>VLOOKUP(A1025,'Medical Examinations'!$A$1:$J$2336,6,FALSE)</f>
        <v>No</v>
      </c>
      <c r="H1025" s="11">
        <f>VLOOKUP(A1025,'Medical Examinations'!$A$1:$J$2336,7,FALSE)</f>
        <v>0</v>
      </c>
      <c r="I1025" s="11" t="str">
        <f>VLOOKUP(A1025,'Medical Examinations'!$A$1:$J$2336,8,FALSE)</f>
        <v>No</v>
      </c>
      <c r="J1025" s="11" t="str">
        <f>VLOOKUP(A1025,'Medical Examinations'!$A$1:$J$2336,9,FALSE)</f>
        <v>NORMALWEIGHT</v>
      </c>
      <c r="K1025" s="11" t="str">
        <f>VLOOKUP(A1025,'Medical Examinations'!$A$1:$J$2336,10,FALSE)</f>
        <v>DIABETES</v>
      </c>
      <c r="L1025" t="str">
        <f>VLOOKUP(A1025,'Hospitalisation Details'!$A$2:$M$2344,4,FALSE)</f>
        <v>24-10-1968</v>
      </c>
      <c r="M1025">
        <f>VLOOKUP(A1025,'Hospitalisation Details'!$A$2:$M$2344,10,FALSE)</f>
        <v>11013.71</v>
      </c>
      <c r="N1025" t="str">
        <f>VLOOKUP(A1025,'Hospitalisation Details'!$A$2:$M$2344,11,FALSE)</f>
        <v>tier - 3</v>
      </c>
      <c r="O1025" t="str">
        <f>VLOOKUP(A1025,'Hospitalisation Details'!$A$2:$M$2344,12,FALSE)</f>
        <v>tier - 1</v>
      </c>
      <c r="P1025" t="str">
        <f>VLOOKUP(A1025,'Hospitalisation Details'!$A$2:$M$2344,13,FALSE)</f>
        <v>R1013</v>
      </c>
      <c r="Q1025" s="11">
        <f>VLOOKUP(A1025,'Hospitalisation Details'!$A$2:$M$2344,8,FALSE)</f>
        <v>54</v>
      </c>
    </row>
    <row r="1026" spans="1:17" ht="15.75" x14ac:dyDescent="0.25">
      <c r="A1026" s="1" t="s">
        <v>1345</v>
      </c>
      <c r="B1026" t="str">
        <f>VLOOKUP(A1026,'Customer Names'!$A$1:$B$2336,2,FALSE)</f>
        <v>McVay</v>
      </c>
      <c r="C1026" s="11">
        <f>VLOOKUP(A1026,'Medical Examinations'!$A$1:$B$2336,2,FALSE)</f>
        <v>52.37</v>
      </c>
      <c r="D1026" s="11">
        <f>VLOOKUP(A1026,'Medical Examinations'!$A$1:$C$2336,3,FALSE)</f>
        <v>5.0599999999999996</v>
      </c>
      <c r="E1026" s="11" t="str">
        <f>VLOOKUP(A1026,'Medical Examinations'!$A$1:$J$2336,4,FALSE)</f>
        <v>Yes</v>
      </c>
      <c r="F1026" s="11" t="str">
        <f>VLOOKUP(A1026,'Medical Examinations'!$A$1:$J$2336,5,FALSE)</f>
        <v>Yes</v>
      </c>
      <c r="G1026" s="11" t="str">
        <f>VLOOKUP(A1026,'Medical Examinations'!$A$1:$J$2336,6,FALSE)</f>
        <v>No</v>
      </c>
      <c r="H1026" s="11">
        <f>VLOOKUP(A1026,'Medical Examinations'!$A$1:$J$2336,7,FALSE)</f>
        <v>2</v>
      </c>
      <c r="I1026" s="11" t="str">
        <f>VLOOKUP(A1026,'Medical Examinations'!$A$1:$J$2336,8,FALSE)</f>
        <v>No</v>
      </c>
      <c r="J1026" s="11" t="str">
        <f>VLOOKUP(A1026,'Medical Examinations'!$A$1:$J$2336,9,FALSE)</f>
        <v>OBESITY</v>
      </c>
      <c r="K1026" s="11" t="str">
        <f>VLOOKUP(A1026,'Medical Examinations'!$A$1:$J$2336,10,FALSE)</f>
        <v>NORMAL</v>
      </c>
      <c r="L1026" t="str">
        <f>VLOOKUP(A1026,'Hospitalisation Details'!$A$2:$M$2344,4,FALSE)</f>
        <v>17-9-2000</v>
      </c>
      <c r="M1026">
        <f>VLOOKUP(A1026,'Hospitalisation Details'!$A$2:$M$2344,10,FALSE)</f>
        <v>10991.58</v>
      </c>
      <c r="N1026" t="str">
        <f>VLOOKUP(A1026,'Hospitalisation Details'!$A$2:$M$2344,11,FALSE)</f>
        <v>tier - 3</v>
      </c>
      <c r="O1026" t="str">
        <f>VLOOKUP(A1026,'Hospitalisation Details'!$A$2:$M$2344,12,FALSE)</f>
        <v>tier - 3</v>
      </c>
      <c r="P1026" t="str">
        <f>VLOOKUP(A1026,'Hospitalisation Details'!$A$2:$M$2344,13,FALSE)</f>
        <v>R1012</v>
      </c>
      <c r="Q1026" s="11">
        <f>VLOOKUP(A1026,'Hospitalisation Details'!$A$2:$M$2344,8,FALSE)</f>
        <v>22</v>
      </c>
    </row>
    <row r="1027" spans="1:17" ht="15.75" x14ac:dyDescent="0.25">
      <c r="A1027" s="1" t="s">
        <v>1344</v>
      </c>
      <c r="B1027" t="str">
        <f>VLOOKUP(A1027,'Customer Names'!$A$1:$B$2336,2,FALSE)</f>
        <v>Vinson</v>
      </c>
      <c r="C1027" s="11">
        <f>VLOOKUP(A1027,'Medical Examinations'!$A$1:$B$2336,2,FALSE)</f>
        <v>40.369999999999997</v>
      </c>
      <c r="D1027" s="11">
        <f>VLOOKUP(A1027,'Medical Examinations'!$A$1:$C$2336,3,FALSE)</f>
        <v>8.2100000000000009</v>
      </c>
      <c r="E1027" s="11" t="str">
        <f>VLOOKUP(A1027,'Medical Examinations'!$A$1:$J$2336,4,FALSE)</f>
        <v>No</v>
      </c>
      <c r="F1027" s="11" t="str">
        <f>VLOOKUP(A1027,'Medical Examinations'!$A$1:$J$2336,5,FALSE)</f>
        <v>No</v>
      </c>
      <c r="G1027" s="11" t="str">
        <f>VLOOKUP(A1027,'Medical Examinations'!$A$1:$J$2336,6,FALSE)</f>
        <v>No</v>
      </c>
      <c r="H1027" s="11">
        <f>VLOOKUP(A1027,'Medical Examinations'!$A$1:$J$2336,7,FALSE)</f>
        <v>0</v>
      </c>
      <c r="I1027" s="11" t="str">
        <f>VLOOKUP(A1027,'Medical Examinations'!$A$1:$J$2336,8,FALSE)</f>
        <v>No</v>
      </c>
      <c r="J1027" s="11" t="str">
        <f>VLOOKUP(A1027,'Medical Examinations'!$A$1:$J$2336,9,FALSE)</f>
        <v>OBESITY</v>
      </c>
      <c r="K1027" s="11" t="str">
        <f>VLOOKUP(A1027,'Medical Examinations'!$A$1:$J$2336,10,FALSE)</f>
        <v>DIABETES</v>
      </c>
      <c r="L1027" t="str">
        <f>VLOOKUP(A1027,'Hospitalisation Details'!$A$2:$M$2344,4,FALSE)</f>
        <v>18-12-1965</v>
      </c>
      <c r="M1027">
        <f>VLOOKUP(A1027,'Hospitalisation Details'!$A$2:$M$2344,10,FALSE)</f>
        <v>10982.5</v>
      </c>
      <c r="N1027" t="str">
        <f>VLOOKUP(A1027,'Hospitalisation Details'!$A$2:$M$2344,11,FALSE)</f>
        <v>tier - 3</v>
      </c>
      <c r="O1027" t="str">
        <f>VLOOKUP(A1027,'Hospitalisation Details'!$A$2:$M$2344,12,FALSE)</f>
        <v>tier - 3</v>
      </c>
      <c r="P1027" t="str">
        <f>VLOOKUP(A1027,'Hospitalisation Details'!$A$2:$M$2344,13,FALSE)</f>
        <v>R1013</v>
      </c>
      <c r="Q1027" s="11">
        <f>VLOOKUP(A1027,'Hospitalisation Details'!$A$2:$M$2344,8,FALSE)</f>
        <v>57</v>
      </c>
    </row>
    <row r="1028" spans="1:17" ht="15.75" x14ac:dyDescent="0.25">
      <c r="A1028" s="1" t="s">
        <v>1343</v>
      </c>
      <c r="B1028" t="str">
        <f>VLOOKUP(A1028,'Customer Names'!$A$1:$B$2336,2,FALSE)</f>
        <v>Astrike-Davis</v>
      </c>
      <c r="C1028" s="11">
        <f>VLOOKUP(A1028,'Medical Examinations'!$A$1:$B$2336,2,FALSE)</f>
        <v>41.47</v>
      </c>
      <c r="D1028" s="11">
        <f>VLOOKUP(A1028,'Medical Examinations'!$A$1:$C$2336,3,FALSE)</f>
        <v>10.34</v>
      </c>
      <c r="E1028" s="11" t="str">
        <f>VLOOKUP(A1028,'Medical Examinations'!$A$1:$J$2336,4,FALSE)</f>
        <v>No</v>
      </c>
      <c r="F1028" s="11" t="str">
        <f>VLOOKUP(A1028,'Medical Examinations'!$A$1:$J$2336,5,FALSE)</f>
        <v>No</v>
      </c>
      <c r="G1028" s="11" t="str">
        <f>VLOOKUP(A1028,'Medical Examinations'!$A$1:$J$2336,6,FALSE)</f>
        <v>No</v>
      </c>
      <c r="H1028" s="11">
        <f>VLOOKUP(A1028,'Medical Examinations'!$A$1:$J$2336,7,FALSE)</f>
        <v>2</v>
      </c>
      <c r="I1028" s="11" t="str">
        <f>VLOOKUP(A1028,'Medical Examinations'!$A$1:$J$2336,8,FALSE)</f>
        <v>No</v>
      </c>
      <c r="J1028" s="11" t="str">
        <f>VLOOKUP(A1028,'Medical Examinations'!$A$1:$J$2336,9,FALSE)</f>
        <v>OBESITY</v>
      </c>
      <c r="K1028" s="11" t="str">
        <f>VLOOKUP(A1028,'Medical Examinations'!$A$1:$J$2336,10,FALSE)</f>
        <v>DIABETES</v>
      </c>
      <c r="L1028" t="str">
        <f>VLOOKUP(A1028,'Hospitalisation Details'!$A$2:$M$2344,4,FALSE)</f>
        <v>21-10-1973</v>
      </c>
      <c r="M1028">
        <f>VLOOKUP(A1028,'Hospitalisation Details'!$A$2:$M$2344,10,FALSE)</f>
        <v>10977.21</v>
      </c>
      <c r="N1028" t="str">
        <f>VLOOKUP(A1028,'Hospitalisation Details'!$A$2:$M$2344,11,FALSE)</f>
        <v>tier - 3</v>
      </c>
      <c r="O1028" t="str">
        <f>VLOOKUP(A1028,'Hospitalisation Details'!$A$2:$M$2344,12,FALSE)</f>
        <v>tier - 1</v>
      </c>
      <c r="P1028" t="str">
        <f>VLOOKUP(A1028,'Hospitalisation Details'!$A$2:$M$2344,13,FALSE)</f>
        <v>R1013</v>
      </c>
      <c r="Q1028" s="11">
        <f>VLOOKUP(A1028,'Hospitalisation Details'!$A$2:$M$2344,8,FALSE)</f>
        <v>49</v>
      </c>
    </row>
    <row r="1029" spans="1:17" ht="15.75" x14ac:dyDescent="0.25">
      <c r="A1029" s="1" t="s">
        <v>1342</v>
      </c>
      <c r="B1029" t="str">
        <f>VLOOKUP(A1029,'Customer Names'!$A$1:$B$2336,2,FALSE)</f>
        <v>Harder</v>
      </c>
      <c r="C1029" s="11">
        <f>VLOOKUP(A1029,'Medical Examinations'!$A$1:$B$2336,2,FALSE)</f>
        <v>33.725000000000001</v>
      </c>
      <c r="D1029" s="11">
        <f>VLOOKUP(A1029,'Medical Examinations'!$A$1:$C$2336,3,FALSE)</f>
        <v>5.51</v>
      </c>
      <c r="E1029" s="11" t="str">
        <f>VLOOKUP(A1029,'Medical Examinations'!$A$1:$J$2336,4,FALSE)</f>
        <v>Yes</v>
      </c>
      <c r="F1029" s="11" t="str">
        <f>VLOOKUP(A1029,'Medical Examinations'!$A$1:$J$2336,5,FALSE)</f>
        <v>No</v>
      </c>
      <c r="G1029" s="11" t="str">
        <f>VLOOKUP(A1029,'Medical Examinations'!$A$1:$J$2336,6,FALSE)</f>
        <v>No</v>
      </c>
      <c r="H1029" s="11">
        <f>VLOOKUP(A1029,'Medical Examinations'!$A$1:$J$2336,7,FALSE)</f>
        <v>2</v>
      </c>
      <c r="I1029" s="11" t="str">
        <f>VLOOKUP(A1029,'Medical Examinations'!$A$1:$J$2336,8,FALSE)</f>
        <v>No</v>
      </c>
      <c r="J1029" s="11" t="str">
        <f>VLOOKUP(A1029,'Medical Examinations'!$A$1:$J$2336,9,FALSE)</f>
        <v>OBESITY</v>
      </c>
      <c r="K1029" s="11" t="str">
        <f>VLOOKUP(A1029,'Medical Examinations'!$A$1:$J$2336,10,FALSE)</f>
        <v>NORMAL</v>
      </c>
      <c r="L1029" t="str">
        <f>VLOOKUP(A1029,'Hospitalisation Details'!$A$2:$M$2344,4,FALSE)</f>
        <v>9-7-1966</v>
      </c>
      <c r="M1029">
        <f>VLOOKUP(A1029,'Hospitalisation Details'!$A$2:$M$2344,10,FALSE)</f>
        <v>10976.25</v>
      </c>
      <c r="N1029" t="str">
        <f>VLOOKUP(A1029,'Hospitalisation Details'!$A$2:$M$2344,11,FALSE)</f>
        <v>tier - 3</v>
      </c>
      <c r="O1029" t="str">
        <f>VLOOKUP(A1029,'Hospitalisation Details'!$A$2:$M$2344,12,FALSE)</f>
        <v>tier - 2</v>
      </c>
      <c r="P1029" t="str">
        <f>VLOOKUP(A1029,'Hospitalisation Details'!$A$2:$M$2344,13,FALSE)</f>
        <v>R1012</v>
      </c>
      <c r="Q1029" s="11">
        <f>VLOOKUP(A1029,'Hospitalisation Details'!$A$2:$M$2344,8,FALSE)</f>
        <v>56</v>
      </c>
    </row>
    <row r="1030" spans="1:17" ht="15.75" x14ac:dyDescent="0.25">
      <c r="A1030" s="1" t="s">
        <v>1341</v>
      </c>
      <c r="B1030" t="str">
        <f>VLOOKUP(A1030,'Customer Names'!$A$1:$B$2336,2,FALSE)</f>
        <v>Bell</v>
      </c>
      <c r="C1030" s="11">
        <f>VLOOKUP(A1030,'Medical Examinations'!$A$1:$B$2336,2,FALSE)</f>
        <v>28.1</v>
      </c>
      <c r="D1030" s="11">
        <f>VLOOKUP(A1030,'Medical Examinations'!$A$1:$C$2336,3,FALSE)</f>
        <v>11.2</v>
      </c>
      <c r="E1030" s="11" t="str">
        <f>VLOOKUP(A1030,'Medical Examinations'!$A$1:$J$2336,4,FALSE)</f>
        <v>No</v>
      </c>
      <c r="F1030" s="11" t="str">
        <f>VLOOKUP(A1030,'Medical Examinations'!$A$1:$J$2336,5,FALSE)</f>
        <v>No</v>
      </c>
      <c r="G1030" s="11" t="str">
        <f>VLOOKUP(A1030,'Medical Examinations'!$A$1:$J$2336,6,FALSE)</f>
        <v>No</v>
      </c>
      <c r="H1030" s="11">
        <f>VLOOKUP(A1030,'Medical Examinations'!$A$1:$J$2336,7,FALSE)</f>
        <v>0</v>
      </c>
      <c r="I1030" s="11" t="str">
        <f>VLOOKUP(A1030,'Medical Examinations'!$A$1:$J$2336,8,FALSE)</f>
        <v>No</v>
      </c>
      <c r="J1030" s="11" t="str">
        <f>VLOOKUP(A1030,'Medical Examinations'!$A$1:$J$2336,9,FALSE)</f>
        <v>OVERWEIGHT</v>
      </c>
      <c r="K1030" s="11" t="str">
        <f>VLOOKUP(A1030,'Medical Examinations'!$A$1:$J$2336,10,FALSE)</f>
        <v>DIABETES</v>
      </c>
      <c r="L1030" t="str">
        <f>VLOOKUP(A1030,'Hospitalisation Details'!$A$2:$M$2344,4,FALSE)</f>
        <v>19-6-1965</v>
      </c>
      <c r="M1030">
        <f>VLOOKUP(A1030,'Hospitalisation Details'!$A$2:$M$2344,10,FALSE)</f>
        <v>10965.45</v>
      </c>
      <c r="N1030" t="str">
        <f>VLOOKUP(A1030,'Hospitalisation Details'!$A$2:$M$2344,11,FALSE)</f>
        <v>tier - 3</v>
      </c>
      <c r="O1030" t="str">
        <f>VLOOKUP(A1030,'Hospitalisation Details'!$A$2:$M$2344,12,FALSE)</f>
        <v>tier - 2</v>
      </c>
      <c r="P1030" t="str">
        <f>VLOOKUP(A1030,'Hospitalisation Details'!$A$2:$M$2344,13,FALSE)</f>
        <v>R1011</v>
      </c>
      <c r="Q1030" s="11">
        <f>VLOOKUP(A1030,'Hospitalisation Details'!$A$2:$M$2344,8,FALSE)</f>
        <v>57</v>
      </c>
    </row>
    <row r="1031" spans="1:17" ht="15.75" x14ac:dyDescent="0.25">
      <c r="A1031" s="1" t="s">
        <v>1340</v>
      </c>
      <c r="B1031" t="str">
        <f>VLOOKUP(A1031,'Customer Names'!$A$1:$B$2336,2,FALSE)</f>
        <v>Dawes</v>
      </c>
      <c r="C1031" s="11">
        <f>VLOOKUP(A1031,'Medical Examinations'!$A$1:$B$2336,2,FALSE)</f>
        <v>37.43</v>
      </c>
      <c r="D1031" s="11">
        <f>VLOOKUP(A1031,'Medical Examinations'!$A$1:$C$2336,3,FALSE)</f>
        <v>4.3499999999999996</v>
      </c>
      <c r="E1031" s="11" t="str">
        <f>VLOOKUP(A1031,'Medical Examinations'!$A$1:$J$2336,4,FALSE)</f>
        <v>Yes</v>
      </c>
      <c r="F1031" s="11" t="str">
        <f>VLOOKUP(A1031,'Medical Examinations'!$A$1:$J$2336,5,FALSE)</f>
        <v>No</v>
      </c>
      <c r="G1031" s="11" t="str">
        <f>VLOOKUP(A1031,'Medical Examinations'!$A$1:$J$2336,6,FALSE)</f>
        <v>Yes</v>
      </c>
      <c r="H1031" s="11">
        <f>VLOOKUP(A1031,'Medical Examinations'!$A$1:$J$2336,7,FALSE)</f>
        <v>1</v>
      </c>
      <c r="I1031" s="11" t="str">
        <f>VLOOKUP(A1031,'Medical Examinations'!$A$1:$J$2336,8,FALSE)</f>
        <v>No</v>
      </c>
      <c r="J1031" s="11" t="str">
        <f>VLOOKUP(A1031,'Medical Examinations'!$A$1:$J$2336,9,FALSE)</f>
        <v>OBESITY</v>
      </c>
      <c r="K1031" s="11" t="str">
        <f>VLOOKUP(A1031,'Medical Examinations'!$A$1:$J$2336,10,FALSE)</f>
        <v>NORMAL</v>
      </c>
      <c r="L1031" t="str">
        <f>VLOOKUP(A1031,'Hospitalisation Details'!$A$2:$M$2344,4,FALSE)</f>
        <v>14-8-1969</v>
      </c>
      <c r="M1031">
        <f>VLOOKUP(A1031,'Hospitalisation Details'!$A$2:$M$2344,10,FALSE)</f>
        <v>10959.69</v>
      </c>
      <c r="N1031" t="str">
        <f>VLOOKUP(A1031,'Hospitalisation Details'!$A$2:$M$2344,11,FALSE)</f>
        <v>tier - 3</v>
      </c>
      <c r="O1031" t="str">
        <f>VLOOKUP(A1031,'Hospitalisation Details'!$A$2:$M$2344,12,FALSE)</f>
        <v>tier - 3</v>
      </c>
      <c r="P1031" t="str">
        <f>VLOOKUP(A1031,'Hospitalisation Details'!$A$2:$M$2344,13,FALSE)</f>
        <v>R1012</v>
      </c>
      <c r="Q1031" s="11">
        <f>VLOOKUP(A1031,'Hospitalisation Details'!$A$2:$M$2344,8,FALSE)</f>
        <v>53</v>
      </c>
    </row>
    <row r="1032" spans="1:17" ht="15.75" x14ac:dyDescent="0.25">
      <c r="A1032" s="1" t="s">
        <v>1339</v>
      </c>
      <c r="B1032" t="str">
        <f>VLOOKUP(A1032,'Customer Names'!$A$1:$B$2336,2,FALSE)</f>
        <v>Larios</v>
      </c>
      <c r="C1032" s="11">
        <f>VLOOKUP(A1032,'Medical Examinations'!$A$1:$B$2336,2,FALSE)</f>
        <v>23.7</v>
      </c>
      <c r="D1032" s="11">
        <f>VLOOKUP(A1032,'Medical Examinations'!$A$1:$C$2336,3,FALSE)</f>
        <v>10.45</v>
      </c>
      <c r="E1032" s="11" t="str">
        <f>VLOOKUP(A1032,'Medical Examinations'!$A$1:$J$2336,4,FALSE)</f>
        <v>No</v>
      </c>
      <c r="F1032" s="11" t="str">
        <f>VLOOKUP(A1032,'Medical Examinations'!$A$1:$J$2336,5,FALSE)</f>
        <v>No</v>
      </c>
      <c r="G1032" s="11" t="str">
        <f>VLOOKUP(A1032,'Medical Examinations'!$A$1:$J$2336,6,FALSE)</f>
        <v>No</v>
      </c>
      <c r="H1032" s="11">
        <f>VLOOKUP(A1032,'Medical Examinations'!$A$1:$J$2336,7,FALSE)</f>
        <v>0</v>
      </c>
      <c r="I1032" s="11" t="str">
        <f>VLOOKUP(A1032,'Medical Examinations'!$A$1:$J$2336,8,FALSE)</f>
        <v>No</v>
      </c>
      <c r="J1032" s="11" t="str">
        <f>VLOOKUP(A1032,'Medical Examinations'!$A$1:$J$2336,9,FALSE)</f>
        <v>NORMALWEIGHT</v>
      </c>
      <c r="K1032" s="11" t="str">
        <f>VLOOKUP(A1032,'Medical Examinations'!$A$1:$J$2336,10,FALSE)</f>
        <v>DIABETES</v>
      </c>
      <c r="L1032" t="str">
        <f>VLOOKUP(A1032,'Hospitalisation Details'!$A$2:$M$2344,4,FALSE)</f>
        <v>4-12-1965</v>
      </c>
      <c r="M1032">
        <f>VLOOKUP(A1032,'Hospitalisation Details'!$A$2:$M$2344,10,FALSE)</f>
        <v>10959.33</v>
      </c>
      <c r="N1032" t="str">
        <f>VLOOKUP(A1032,'Hospitalisation Details'!$A$2:$M$2344,11,FALSE)</f>
        <v>tier - 3</v>
      </c>
      <c r="O1032" t="str">
        <f>VLOOKUP(A1032,'Hospitalisation Details'!$A$2:$M$2344,12,FALSE)</f>
        <v>tier - 3</v>
      </c>
      <c r="P1032" t="str">
        <f>VLOOKUP(A1032,'Hospitalisation Details'!$A$2:$M$2344,13,FALSE)</f>
        <v>R1011</v>
      </c>
      <c r="Q1032" s="11">
        <f>VLOOKUP(A1032,'Hospitalisation Details'!$A$2:$M$2344,8,FALSE)</f>
        <v>57</v>
      </c>
    </row>
    <row r="1033" spans="1:17" ht="15.75" x14ac:dyDescent="0.25">
      <c r="A1033" s="1" t="s">
        <v>1338</v>
      </c>
      <c r="B1033" t="str">
        <f>VLOOKUP(A1033,'Customer Names'!$A$1:$B$2336,2,FALSE)</f>
        <v>Yaremczuk</v>
      </c>
      <c r="C1033" s="11">
        <f>VLOOKUP(A1033,'Medical Examinations'!$A$1:$B$2336,2,FALSE)</f>
        <v>24.795000000000002</v>
      </c>
      <c r="D1033" s="11">
        <f>VLOOKUP(A1033,'Medical Examinations'!$A$1:$C$2336,3,FALSE)</f>
        <v>4.07</v>
      </c>
      <c r="E1033" s="11" t="str">
        <f>VLOOKUP(A1033,'Medical Examinations'!$A$1:$J$2336,4,FALSE)</f>
        <v>Yes</v>
      </c>
      <c r="F1033" s="11" t="str">
        <f>VLOOKUP(A1033,'Medical Examinations'!$A$1:$J$2336,5,FALSE)</f>
        <v>No</v>
      </c>
      <c r="G1033" s="11" t="str">
        <f>VLOOKUP(A1033,'Medical Examinations'!$A$1:$J$2336,6,FALSE)</f>
        <v>Yes</v>
      </c>
      <c r="H1033" s="11">
        <f>VLOOKUP(A1033,'Medical Examinations'!$A$1:$J$2336,7,FALSE)</f>
        <v>1</v>
      </c>
      <c r="I1033" s="11" t="str">
        <f>VLOOKUP(A1033,'Medical Examinations'!$A$1:$J$2336,8,FALSE)</f>
        <v>No</v>
      </c>
      <c r="J1033" s="11" t="str">
        <f>VLOOKUP(A1033,'Medical Examinations'!$A$1:$J$2336,9,FALSE)</f>
        <v>NORMALWEIGHT</v>
      </c>
      <c r="K1033" s="11" t="str">
        <f>VLOOKUP(A1033,'Medical Examinations'!$A$1:$J$2336,10,FALSE)</f>
        <v>NORMAL</v>
      </c>
      <c r="L1033" t="str">
        <f>VLOOKUP(A1033,'Hospitalisation Details'!$A$2:$M$2344,4,FALSE)</f>
        <v>10-11-1969</v>
      </c>
      <c r="M1033">
        <f>VLOOKUP(A1033,'Hospitalisation Details'!$A$2:$M$2344,10,FALSE)</f>
        <v>10942.13</v>
      </c>
      <c r="N1033" t="str">
        <f>VLOOKUP(A1033,'Hospitalisation Details'!$A$2:$M$2344,11,FALSE)</f>
        <v>tier - 3</v>
      </c>
      <c r="O1033" t="str">
        <f>VLOOKUP(A1033,'Hospitalisation Details'!$A$2:$M$2344,12,FALSE)</f>
        <v>tier - 3</v>
      </c>
      <c r="P1033" t="str">
        <f>VLOOKUP(A1033,'Hospitalisation Details'!$A$2:$M$2344,13,FALSE)</f>
        <v>R1012</v>
      </c>
      <c r="Q1033" s="11">
        <f>VLOOKUP(A1033,'Hospitalisation Details'!$A$2:$M$2344,8,FALSE)</f>
        <v>53</v>
      </c>
    </row>
    <row r="1034" spans="1:17" ht="15.75" x14ac:dyDescent="0.25">
      <c r="A1034" s="1" t="s">
        <v>1337</v>
      </c>
      <c r="B1034" t="str">
        <f>VLOOKUP(A1034,'Customer Names'!$A$1:$B$2336,2,FALSE)</f>
        <v>Knight</v>
      </c>
      <c r="C1034" s="11">
        <f>VLOOKUP(A1034,'Medical Examinations'!$A$1:$B$2336,2,FALSE)</f>
        <v>31.9</v>
      </c>
      <c r="D1034" s="11">
        <f>VLOOKUP(A1034,'Medical Examinations'!$A$1:$C$2336,3,FALSE)</f>
        <v>8.34</v>
      </c>
      <c r="E1034" s="11" t="str">
        <f>VLOOKUP(A1034,'Medical Examinations'!$A$1:$J$2336,4,FALSE)</f>
        <v>No</v>
      </c>
      <c r="F1034" s="11" t="str">
        <f>VLOOKUP(A1034,'Medical Examinations'!$A$1:$J$2336,5,FALSE)</f>
        <v>No</v>
      </c>
      <c r="G1034" s="11" t="str">
        <f>VLOOKUP(A1034,'Medical Examinations'!$A$1:$J$2336,6,FALSE)</f>
        <v>No</v>
      </c>
      <c r="H1034" s="11">
        <f>VLOOKUP(A1034,'Medical Examinations'!$A$1:$J$2336,7,FALSE)</f>
        <v>0</v>
      </c>
      <c r="I1034" s="11" t="str">
        <f>VLOOKUP(A1034,'Medical Examinations'!$A$1:$J$2336,8,FALSE)</f>
        <v>No</v>
      </c>
      <c r="J1034" s="11" t="str">
        <f>VLOOKUP(A1034,'Medical Examinations'!$A$1:$J$2336,9,FALSE)</f>
        <v>OBESITY</v>
      </c>
      <c r="K1034" s="11" t="str">
        <f>VLOOKUP(A1034,'Medical Examinations'!$A$1:$J$2336,10,FALSE)</f>
        <v>DIABETES</v>
      </c>
      <c r="L1034" t="str">
        <f>VLOOKUP(A1034,'Hospitalisation Details'!$A$2:$M$2344,4,FALSE)</f>
        <v>12-11-1968</v>
      </c>
      <c r="M1034">
        <f>VLOOKUP(A1034,'Hospitalisation Details'!$A$2:$M$2344,10,FALSE)</f>
        <v>10928.85</v>
      </c>
      <c r="N1034" t="str">
        <f>VLOOKUP(A1034,'Hospitalisation Details'!$A$2:$M$2344,11,FALSE)</f>
        <v>tier - 3</v>
      </c>
      <c r="O1034" t="str">
        <f>VLOOKUP(A1034,'Hospitalisation Details'!$A$2:$M$2344,12,FALSE)</f>
        <v>tier - 3</v>
      </c>
      <c r="P1034" t="str">
        <f>VLOOKUP(A1034,'Hospitalisation Details'!$A$2:$M$2344,13,FALSE)</f>
        <v>R1013</v>
      </c>
      <c r="Q1034" s="11">
        <f>VLOOKUP(A1034,'Hospitalisation Details'!$A$2:$M$2344,8,FALSE)</f>
        <v>54</v>
      </c>
    </row>
    <row r="1035" spans="1:17" ht="15.75" x14ac:dyDescent="0.25">
      <c r="A1035" s="1" t="s">
        <v>1336</v>
      </c>
      <c r="B1035" t="str">
        <f>VLOOKUP(A1035,'Customer Names'!$A$1:$B$2336,2,FALSE)</f>
        <v>Eversman</v>
      </c>
      <c r="C1035" s="11">
        <f>VLOOKUP(A1035,'Medical Examinations'!$A$1:$B$2336,2,FALSE)</f>
        <v>32.68</v>
      </c>
      <c r="D1035" s="11">
        <f>VLOOKUP(A1035,'Medical Examinations'!$A$1:$C$2336,3,FALSE)</f>
        <v>7.41</v>
      </c>
      <c r="E1035" s="11" t="str">
        <f>VLOOKUP(A1035,'Medical Examinations'!$A$1:$J$2336,4,FALSE)</f>
        <v>No</v>
      </c>
      <c r="F1035" s="11" t="str">
        <f>VLOOKUP(A1035,'Medical Examinations'!$A$1:$J$2336,5,FALSE)</f>
        <v>No</v>
      </c>
      <c r="G1035" s="11" t="str">
        <f>VLOOKUP(A1035,'Medical Examinations'!$A$1:$J$2336,6,FALSE)</f>
        <v>No</v>
      </c>
      <c r="H1035" s="11">
        <f>VLOOKUP(A1035,'Medical Examinations'!$A$1:$J$2336,7,FALSE)</f>
        <v>0</v>
      </c>
      <c r="I1035" s="11" t="str">
        <f>VLOOKUP(A1035,'Medical Examinations'!$A$1:$J$2336,8,FALSE)</f>
        <v>No</v>
      </c>
      <c r="J1035" s="11" t="str">
        <f>VLOOKUP(A1035,'Medical Examinations'!$A$1:$J$2336,9,FALSE)</f>
        <v>OBESITY</v>
      </c>
      <c r="K1035" s="11" t="str">
        <f>VLOOKUP(A1035,'Medical Examinations'!$A$1:$J$2336,10,FALSE)</f>
        <v>DIABETES</v>
      </c>
      <c r="L1035" t="str">
        <f>VLOOKUP(A1035,'Hospitalisation Details'!$A$2:$M$2344,4,FALSE)</f>
        <v>13-11-1968</v>
      </c>
      <c r="M1035">
        <f>VLOOKUP(A1035,'Hospitalisation Details'!$A$2:$M$2344,10,FALSE)</f>
        <v>10923.93</v>
      </c>
      <c r="N1035" t="str">
        <f>VLOOKUP(A1035,'Hospitalisation Details'!$A$2:$M$2344,11,FALSE)</f>
        <v>tier - 3</v>
      </c>
      <c r="O1035" t="str">
        <f>VLOOKUP(A1035,'Hospitalisation Details'!$A$2:$M$2344,12,FALSE)</f>
        <v>tier - 1</v>
      </c>
      <c r="P1035" t="str">
        <f>VLOOKUP(A1035,'Hospitalisation Details'!$A$2:$M$2344,13,FALSE)</f>
        <v>R1024</v>
      </c>
      <c r="Q1035" s="11">
        <f>VLOOKUP(A1035,'Hospitalisation Details'!$A$2:$M$2344,8,FALSE)</f>
        <v>54</v>
      </c>
    </row>
    <row r="1036" spans="1:17" ht="15.75" x14ac:dyDescent="0.25">
      <c r="A1036" s="1" t="s">
        <v>1335</v>
      </c>
      <c r="B1036" t="str">
        <f>VLOOKUP(A1036,'Customer Names'!$A$1:$B$2336,2,FALSE)</f>
        <v>Hickory</v>
      </c>
      <c r="C1036" s="11">
        <f>VLOOKUP(A1036,'Medical Examinations'!$A$1:$B$2336,2,FALSE)</f>
        <v>47.13</v>
      </c>
      <c r="D1036" s="11">
        <f>VLOOKUP(A1036,'Medical Examinations'!$A$1:$C$2336,3,FALSE)</f>
        <v>4.3099999999999996</v>
      </c>
      <c r="E1036" s="11" t="str">
        <f>VLOOKUP(A1036,'Medical Examinations'!$A$1:$J$2336,4,FALSE)</f>
        <v>No</v>
      </c>
      <c r="F1036" s="11" t="str">
        <f>VLOOKUP(A1036,'Medical Examinations'!$A$1:$J$2336,5,FALSE)</f>
        <v>No</v>
      </c>
      <c r="G1036" s="11" t="str">
        <f>VLOOKUP(A1036,'Medical Examinations'!$A$1:$J$2336,6,FALSE)</f>
        <v>No</v>
      </c>
      <c r="H1036" s="11">
        <f>VLOOKUP(A1036,'Medical Examinations'!$A$1:$J$2336,7,FALSE)</f>
        <v>0</v>
      </c>
      <c r="I1036" s="11" t="str">
        <f>VLOOKUP(A1036,'Medical Examinations'!$A$1:$J$2336,8,FALSE)</f>
        <v>No</v>
      </c>
      <c r="J1036" s="11" t="str">
        <f>VLOOKUP(A1036,'Medical Examinations'!$A$1:$J$2336,9,FALSE)</f>
        <v>OBESITY</v>
      </c>
      <c r="K1036" s="11" t="str">
        <f>VLOOKUP(A1036,'Medical Examinations'!$A$1:$J$2336,10,FALSE)</f>
        <v>NORMAL</v>
      </c>
      <c r="L1036" t="str">
        <f>VLOOKUP(A1036,'Hospitalisation Details'!$A$2:$M$2344,4,FALSE)</f>
        <v>6-9-1994</v>
      </c>
      <c r="M1036">
        <f>VLOOKUP(A1036,'Hospitalisation Details'!$A$2:$M$2344,10,FALSE)</f>
        <v>10886.66</v>
      </c>
      <c r="N1036" t="str">
        <f>VLOOKUP(A1036,'Hospitalisation Details'!$A$2:$M$2344,11,FALSE)</f>
        <v>tier - 3</v>
      </c>
      <c r="O1036" t="str">
        <f>VLOOKUP(A1036,'Hospitalisation Details'!$A$2:$M$2344,12,FALSE)</f>
        <v>tier - 3</v>
      </c>
      <c r="P1036" t="str">
        <f>VLOOKUP(A1036,'Hospitalisation Details'!$A$2:$M$2344,13,FALSE)</f>
        <v>R1012</v>
      </c>
      <c r="Q1036" s="11">
        <f>VLOOKUP(A1036,'Hospitalisation Details'!$A$2:$M$2344,8,FALSE)</f>
        <v>28</v>
      </c>
    </row>
    <row r="1037" spans="1:17" ht="15.75" x14ac:dyDescent="0.25">
      <c r="A1037" s="1" t="s">
        <v>1334</v>
      </c>
      <c r="B1037" t="str">
        <f>VLOOKUP(A1037,'Customer Names'!$A$1:$B$2336,2,FALSE)</f>
        <v>Mooney</v>
      </c>
      <c r="C1037" s="11">
        <f>VLOOKUP(A1037,'Medical Examinations'!$A$1:$B$2336,2,FALSE)</f>
        <v>36.67</v>
      </c>
      <c r="D1037" s="11">
        <f>VLOOKUP(A1037,'Medical Examinations'!$A$1:$C$2336,3,FALSE)</f>
        <v>10.83</v>
      </c>
      <c r="E1037" s="11" t="str">
        <f>VLOOKUP(A1037,'Medical Examinations'!$A$1:$J$2336,4,FALSE)</f>
        <v>No</v>
      </c>
      <c r="F1037" s="11" t="str">
        <f>VLOOKUP(A1037,'Medical Examinations'!$A$1:$J$2336,5,FALSE)</f>
        <v>No</v>
      </c>
      <c r="G1037" s="11" t="str">
        <f>VLOOKUP(A1037,'Medical Examinations'!$A$1:$J$2336,6,FALSE)</f>
        <v>No</v>
      </c>
      <c r="H1037" s="11">
        <f>VLOOKUP(A1037,'Medical Examinations'!$A$1:$J$2336,7,FALSE)</f>
        <v>0</v>
      </c>
      <c r="I1037" s="11" t="str">
        <f>VLOOKUP(A1037,'Medical Examinations'!$A$1:$J$2336,8,FALSE)</f>
        <v>No</v>
      </c>
      <c r="J1037" s="11" t="str">
        <f>VLOOKUP(A1037,'Medical Examinations'!$A$1:$J$2336,9,FALSE)</f>
        <v>OBESITY</v>
      </c>
      <c r="K1037" s="11" t="str">
        <f>VLOOKUP(A1037,'Medical Examinations'!$A$1:$J$2336,10,FALSE)</f>
        <v>DIABETES</v>
      </c>
      <c r="L1037" t="str">
        <f>VLOOKUP(A1037,'Hospitalisation Details'!$A$2:$M$2344,4,FALSE)</f>
        <v>20-12-1971</v>
      </c>
      <c r="M1037">
        <f>VLOOKUP(A1037,'Hospitalisation Details'!$A$2:$M$2344,10,FALSE)</f>
        <v>10848.13</v>
      </c>
      <c r="N1037" t="str">
        <f>VLOOKUP(A1037,'Hospitalisation Details'!$A$2:$M$2344,11,FALSE)</f>
        <v>tier - 3</v>
      </c>
      <c r="O1037" t="str">
        <f>VLOOKUP(A1037,'Hospitalisation Details'!$A$2:$M$2344,12,FALSE)</f>
        <v>tier - 3</v>
      </c>
      <c r="P1037" t="str">
        <f>VLOOKUP(A1037,'Hospitalisation Details'!$A$2:$M$2344,13,FALSE)</f>
        <v>R1012</v>
      </c>
      <c r="Q1037" s="11">
        <f>VLOOKUP(A1037,'Hospitalisation Details'!$A$2:$M$2344,8,FALSE)</f>
        <v>51</v>
      </c>
    </row>
    <row r="1038" spans="1:17" ht="15.75" x14ac:dyDescent="0.25">
      <c r="A1038" s="1" t="s">
        <v>1333</v>
      </c>
      <c r="B1038" t="str">
        <f>VLOOKUP(A1038,'Customer Names'!$A$1:$B$2336,2,FALSE)</f>
        <v>Craighead</v>
      </c>
      <c r="C1038" s="11">
        <f>VLOOKUP(A1038,'Medical Examinations'!$A$1:$B$2336,2,FALSE)</f>
        <v>33.630000000000003</v>
      </c>
      <c r="D1038" s="11">
        <f>VLOOKUP(A1038,'Medical Examinations'!$A$1:$C$2336,3,FALSE)</f>
        <v>11.31</v>
      </c>
      <c r="E1038" s="11" t="str">
        <f>VLOOKUP(A1038,'Medical Examinations'!$A$1:$J$2336,4,FALSE)</f>
        <v>No</v>
      </c>
      <c r="F1038" s="11" t="str">
        <f>VLOOKUP(A1038,'Medical Examinations'!$A$1:$J$2336,5,FALSE)</f>
        <v>No</v>
      </c>
      <c r="G1038" s="11" t="str">
        <f>VLOOKUP(A1038,'Medical Examinations'!$A$1:$J$2336,6,FALSE)</f>
        <v>No</v>
      </c>
      <c r="H1038" s="11">
        <f>VLOOKUP(A1038,'Medical Examinations'!$A$1:$J$2336,7,FALSE)</f>
        <v>0</v>
      </c>
      <c r="I1038" s="11" t="str">
        <f>VLOOKUP(A1038,'Medical Examinations'!$A$1:$J$2336,8,FALSE)</f>
        <v>No</v>
      </c>
      <c r="J1038" s="11" t="str">
        <f>VLOOKUP(A1038,'Medical Examinations'!$A$1:$J$2336,9,FALSE)</f>
        <v>OBESITY</v>
      </c>
      <c r="K1038" s="11" t="str">
        <f>VLOOKUP(A1038,'Medical Examinations'!$A$1:$J$2336,10,FALSE)</f>
        <v>DIABETES</v>
      </c>
      <c r="L1038" t="str">
        <f>VLOOKUP(A1038,'Hospitalisation Details'!$A$2:$M$2344,4,FALSE)</f>
        <v>28-7-1968</v>
      </c>
      <c r="M1038">
        <f>VLOOKUP(A1038,'Hospitalisation Details'!$A$2:$M$2344,10,FALSE)</f>
        <v>10825.25</v>
      </c>
      <c r="N1038" t="str">
        <f>VLOOKUP(A1038,'Hospitalisation Details'!$A$2:$M$2344,11,FALSE)</f>
        <v>tier - 3</v>
      </c>
      <c r="O1038" t="str">
        <f>VLOOKUP(A1038,'Hospitalisation Details'!$A$2:$M$2344,12,FALSE)</f>
        <v>tier - 3</v>
      </c>
      <c r="P1038" t="str">
        <f>VLOOKUP(A1038,'Hospitalisation Details'!$A$2:$M$2344,13,FALSE)</f>
        <v>R1012</v>
      </c>
      <c r="Q1038" s="11">
        <f>VLOOKUP(A1038,'Hospitalisation Details'!$A$2:$M$2344,8,FALSE)</f>
        <v>54</v>
      </c>
    </row>
    <row r="1039" spans="1:17" ht="15.75" x14ac:dyDescent="0.25">
      <c r="A1039" s="1" t="s">
        <v>1332</v>
      </c>
      <c r="B1039" t="str">
        <f>VLOOKUP(A1039,'Customer Names'!$A$1:$B$2336,2,FALSE)</f>
        <v>Gardner</v>
      </c>
      <c r="C1039" s="11">
        <f>VLOOKUP(A1039,'Medical Examinations'!$A$1:$B$2336,2,FALSE)</f>
        <v>32.67</v>
      </c>
      <c r="D1039" s="11">
        <f>VLOOKUP(A1039,'Medical Examinations'!$A$1:$C$2336,3,FALSE)</f>
        <v>11.81</v>
      </c>
      <c r="E1039" s="11" t="str">
        <f>VLOOKUP(A1039,'Medical Examinations'!$A$1:$J$2336,4,FALSE)</f>
        <v>Yes</v>
      </c>
      <c r="F1039" s="11" t="str">
        <f>VLOOKUP(A1039,'Medical Examinations'!$A$1:$J$2336,5,FALSE)</f>
        <v>No</v>
      </c>
      <c r="G1039" s="11" t="str">
        <f>VLOOKUP(A1039,'Medical Examinations'!$A$1:$J$2336,6,FALSE)</f>
        <v>No</v>
      </c>
      <c r="H1039" s="11">
        <f>VLOOKUP(A1039,'Medical Examinations'!$A$1:$J$2336,7,FALSE)</f>
        <v>0</v>
      </c>
      <c r="I1039" s="11" t="str">
        <f>VLOOKUP(A1039,'Medical Examinations'!$A$1:$J$2336,8,FALSE)</f>
        <v>No</v>
      </c>
      <c r="J1039" s="11" t="str">
        <f>VLOOKUP(A1039,'Medical Examinations'!$A$1:$J$2336,9,FALSE)</f>
        <v>OBESITY</v>
      </c>
      <c r="K1039" s="11" t="str">
        <f>VLOOKUP(A1039,'Medical Examinations'!$A$1:$J$2336,10,FALSE)</f>
        <v>DIABETES</v>
      </c>
      <c r="L1039" t="str">
        <f>VLOOKUP(A1039,'Hospitalisation Details'!$A$2:$M$2344,4,FALSE)</f>
        <v>2-10-1967</v>
      </c>
      <c r="M1039">
        <f>VLOOKUP(A1039,'Hospitalisation Details'!$A$2:$M$2344,10,FALSE)</f>
        <v>10807.49</v>
      </c>
      <c r="N1039" t="str">
        <f>VLOOKUP(A1039,'Hospitalisation Details'!$A$2:$M$2344,11,FALSE)</f>
        <v>tier - 3</v>
      </c>
      <c r="O1039" t="str">
        <f>VLOOKUP(A1039,'Hospitalisation Details'!$A$2:$M$2344,12,FALSE)</f>
        <v>tier - 2</v>
      </c>
      <c r="P1039" t="str">
        <f>VLOOKUP(A1039,'Hospitalisation Details'!$A$2:$M$2344,13,FALSE)</f>
        <v>R1013</v>
      </c>
      <c r="Q1039" s="11">
        <f>VLOOKUP(A1039,'Hospitalisation Details'!$A$2:$M$2344,8,FALSE)</f>
        <v>55</v>
      </c>
    </row>
    <row r="1040" spans="1:17" ht="15.75" x14ac:dyDescent="0.25">
      <c r="A1040" s="1" t="s">
        <v>1331</v>
      </c>
      <c r="B1040" t="str">
        <f>VLOOKUP(A1040,'Customer Names'!$A$1:$B$2336,2,FALSE)</f>
        <v>Lohrenz</v>
      </c>
      <c r="C1040" s="11">
        <f>VLOOKUP(A1040,'Medical Examinations'!$A$1:$B$2336,2,FALSE)</f>
        <v>33.299999999999997</v>
      </c>
      <c r="D1040" s="11">
        <f>VLOOKUP(A1040,'Medical Examinations'!$A$1:$C$2336,3,FALSE)</f>
        <v>8.26</v>
      </c>
      <c r="E1040" s="11" t="str">
        <f>VLOOKUP(A1040,'Medical Examinations'!$A$1:$J$2336,4,FALSE)</f>
        <v>Yes</v>
      </c>
      <c r="F1040" s="11" t="str">
        <f>VLOOKUP(A1040,'Medical Examinations'!$A$1:$J$2336,5,FALSE)</f>
        <v>No</v>
      </c>
      <c r="G1040" s="11" t="str">
        <f>VLOOKUP(A1040,'Medical Examinations'!$A$1:$J$2336,6,FALSE)</f>
        <v>No</v>
      </c>
      <c r="H1040" s="11">
        <f>VLOOKUP(A1040,'Medical Examinations'!$A$1:$J$2336,7,FALSE)</f>
        <v>2</v>
      </c>
      <c r="I1040" s="11" t="str">
        <f>VLOOKUP(A1040,'Medical Examinations'!$A$1:$J$2336,8,FALSE)</f>
        <v>No</v>
      </c>
      <c r="J1040" s="11" t="str">
        <f>VLOOKUP(A1040,'Medical Examinations'!$A$1:$J$2336,9,FALSE)</f>
        <v>OBESITY</v>
      </c>
      <c r="K1040" s="11" t="str">
        <f>VLOOKUP(A1040,'Medical Examinations'!$A$1:$J$2336,10,FALSE)</f>
        <v>DIABETES</v>
      </c>
      <c r="L1040" t="str">
        <f>VLOOKUP(A1040,'Hospitalisation Details'!$A$2:$M$2344,4,FALSE)</f>
        <v>18-12-1970</v>
      </c>
      <c r="M1040">
        <f>VLOOKUP(A1040,'Hospitalisation Details'!$A$2:$M$2344,10,FALSE)</f>
        <v>10806.84</v>
      </c>
      <c r="N1040" t="str">
        <f>VLOOKUP(A1040,'Hospitalisation Details'!$A$2:$M$2344,11,FALSE)</f>
        <v>tier - 3</v>
      </c>
      <c r="O1040" t="str">
        <f>VLOOKUP(A1040,'Hospitalisation Details'!$A$2:$M$2344,12,FALSE)</f>
        <v>tier - 2</v>
      </c>
      <c r="P1040" t="str">
        <f>VLOOKUP(A1040,'Hospitalisation Details'!$A$2:$M$2344,13,FALSE)</f>
        <v>R1011</v>
      </c>
      <c r="Q1040" s="11">
        <f>VLOOKUP(A1040,'Hospitalisation Details'!$A$2:$M$2344,8,FALSE)</f>
        <v>52</v>
      </c>
    </row>
    <row r="1041" spans="1:17" ht="15.75" x14ac:dyDescent="0.25">
      <c r="A1041" s="1" t="s">
        <v>1330</v>
      </c>
      <c r="B1041" t="str">
        <f>VLOOKUP(A1041,'Customer Names'!$A$1:$B$2336,2,FALSE)</f>
        <v>Demise</v>
      </c>
      <c r="C1041" s="11">
        <f>VLOOKUP(A1041,'Medical Examinations'!$A$1:$B$2336,2,FALSE)</f>
        <v>30.78</v>
      </c>
      <c r="D1041" s="11">
        <f>VLOOKUP(A1041,'Medical Examinations'!$A$1:$C$2336,3,FALSE)</f>
        <v>10.74</v>
      </c>
      <c r="E1041" s="11" t="str">
        <f>VLOOKUP(A1041,'Medical Examinations'!$A$1:$J$2336,4,FALSE)</f>
        <v>Yes</v>
      </c>
      <c r="F1041" s="11" t="str">
        <f>VLOOKUP(A1041,'Medical Examinations'!$A$1:$J$2336,5,FALSE)</f>
        <v>No</v>
      </c>
      <c r="G1041" s="11" t="str">
        <f>VLOOKUP(A1041,'Medical Examinations'!$A$1:$J$2336,6,FALSE)</f>
        <v>No</v>
      </c>
      <c r="H1041" s="11">
        <f>VLOOKUP(A1041,'Medical Examinations'!$A$1:$J$2336,7,FALSE)</f>
        <v>2</v>
      </c>
      <c r="I1041" s="11" t="str">
        <f>VLOOKUP(A1041,'Medical Examinations'!$A$1:$J$2336,8,FALSE)</f>
        <v>No</v>
      </c>
      <c r="J1041" s="11" t="str">
        <f>VLOOKUP(A1041,'Medical Examinations'!$A$1:$J$2336,9,FALSE)</f>
        <v>OBESITY</v>
      </c>
      <c r="K1041" s="11" t="str">
        <f>VLOOKUP(A1041,'Medical Examinations'!$A$1:$J$2336,10,FALSE)</f>
        <v>DIABETES</v>
      </c>
      <c r="L1041" t="str">
        <f>VLOOKUP(A1041,'Hospitalisation Details'!$A$2:$M$2344,4,FALSE)</f>
        <v>28-10-1970</v>
      </c>
      <c r="M1041">
        <f>VLOOKUP(A1041,'Hospitalisation Details'!$A$2:$M$2344,10,FALSE)</f>
        <v>10797.34</v>
      </c>
      <c r="N1041" t="str">
        <f>VLOOKUP(A1041,'Hospitalisation Details'!$A$2:$M$2344,11,FALSE)</f>
        <v>tier - 3</v>
      </c>
      <c r="O1041" t="str">
        <f>VLOOKUP(A1041,'Hospitalisation Details'!$A$2:$M$2344,12,FALSE)</f>
        <v>tier - 2</v>
      </c>
      <c r="P1041" t="str">
        <f>VLOOKUP(A1041,'Hospitalisation Details'!$A$2:$M$2344,13,FALSE)</f>
        <v>R1023</v>
      </c>
      <c r="Q1041" s="11">
        <f>VLOOKUP(A1041,'Hospitalisation Details'!$A$2:$M$2344,8,FALSE)</f>
        <v>52</v>
      </c>
    </row>
    <row r="1042" spans="1:17" ht="15.75" x14ac:dyDescent="0.25">
      <c r="A1042" s="1" t="s">
        <v>1329</v>
      </c>
      <c r="B1042" t="str">
        <f>VLOOKUP(A1042,'Customer Names'!$A$1:$B$2336,2,FALSE)</f>
        <v>Nelson</v>
      </c>
      <c r="C1042" s="11">
        <f>VLOOKUP(A1042,'Medical Examinations'!$A$1:$B$2336,2,FALSE)</f>
        <v>28.975000000000001</v>
      </c>
      <c r="D1042" s="11">
        <f>VLOOKUP(A1042,'Medical Examinations'!$A$1:$C$2336,3,FALSE)</f>
        <v>7.69</v>
      </c>
      <c r="E1042" s="11" t="str">
        <f>VLOOKUP(A1042,'Medical Examinations'!$A$1:$J$2336,4,FALSE)</f>
        <v>Yes</v>
      </c>
      <c r="F1042" s="11" t="str">
        <f>VLOOKUP(A1042,'Medical Examinations'!$A$1:$J$2336,5,FALSE)</f>
        <v>No</v>
      </c>
      <c r="G1042" s="11" t="str">
        <f>VLOOKUP(A1042,'Medical Examinations'!$A$1:$J$2336,6,FALSE)</f>
        <v>No</v>
      </c>
      <c r="H1042" s="11">
        <f>VLOOKUP(A1042,'Medical Examinations'!$A$1:$J$2336,7,FALSE)</f>
        <v>0</v>
      </c>
      <c r="I1042" s="11" t="str">
        <f>VLOOKUP(A1042,'Medical Examinations'!$A$1:$J$2336,8,FALSE)</f>
        <v>No</v>
      </c>
      <c r="J1042" s="11" t="str">
        <f>VLOOKUP(A1042,'Medical Examinations'!$A$1:$J$2336,9,FALSE)</f>
        <v>OVERWEIGHT</v>
      </c>
      <c r="K1042" s="11" t="str">
        <f>VLOOKUP(A1042,'Medical Examinations'!$A$1:$J$2336,10,FALSE)</f>
        <v>DIABETES</v>
      </c>
      <c r="L1042" t="str">
        <f>VLOOKUP(A1042,'Hospitalisation Details'!$A$2:$M$2344,4,FALSE)</f>
        <v>23-10-1967</v>
      </c>
      <c r="M1042">
        <f>VLOOKUP(A1042,'Hospitalisation Details'!$A$2:$M$2344,10,FALSE)</f>
        <v>10796.35</v>
      </c>
      <c r="N1042" t="str">
        <f>VLOOKUP(A1042,'Hospitalisation Details'!$A$2:$M$2344,11,FALSE)</f>
        <v>tier - 3</v>
      </c>
      <c r="O1042" t="str">
        <f>VLOOKUP(A1042,'Hospitalisation Details'!$A$2:$M$2344,12,FALSE)</f>
        <v>tier - 1</v>
      </c>
      <c r="P1042" t="str">
        <f>VLOOKUP(A1042,'Hospitalisation Details'!$A$2:$M$2344,13,FALSE)</f>
        <v>R1019</v>
      </c>
      <c r="Q1042" s="11">
        <f>VLOOKUP(A1042,'Hospitalisation Details'!$A$2:$M$2344,8,FALSE)</f>
        <v>55</v>
      </c>
    </row>
    <row r="1043" spans="1:17" ht="15.75" x14ac:dyDescent="0.25">
      <c r="A1043" s="1" t="s">
        <v>1328</v>
      </c>
      <c r="B1043" t="str">
        <f>VLOOKUP(A1043,'Customer Names'!$A$1:$B$2336,2,FALSE)</f>
        <v>Guitard</v>
      </c>
      <c r="C1043" s="11">
        <f>VLOOKUP(A1043,'Medical Examinations'!$A$1:$B$2336,2,FALSE)</f>
        <v>33.4</v>
      </c>
      <c r="D1043" s="11">
        <f>VLOOKUP(A1043,'Medical Examinations'!$A$1:$C$2336,3,FALSE)</f>
        <v>4.84</v>
      </c>
      <c r="E1043" s="11" t="str">
        <f>VLOOKUP(A1043,'Medical Examinations'!$A$1:$J$2336,4,FALSE)</f>
        <v>No</v>
      </c>
      <c r="F1043" s="11" t="str">
        <f>VLOOKUP(A1043,'Medical Examinations'!$A$1:$J$2336,5,FALSE)</f>
        <v>No</v>
      </c>
      <c r="G1043" s="11" t="str">
        <f>VLOOKUP(A1043,'Medical Examinations'!$A$1:$J$2336,6,FALSE)</f>
        <v>No</v>
      </c>
      <c r="H1043" s="11">
        <f>VLOOKUP(A1043,'Medical Examinations'!$A$1:$J$2336,7,FALSE)</f>
        <v>0</v>
      </c>
      <c r="I1043" s="11" t="str">
        <f>VLOOKUP(A1043,'Medical Examinations'!$A$1:$J$2336,8,FALSE)</f>
        <v>No</v>
      </c>
      <c r="J1043" s="11" t="str">
        <f>VLOOKUP(A1043,'Medical Examinations'!$A$1:$J$2336,9,FALSE)</f>
        <v>OBESITY</v>
      </c>
      <c r="K1043" s="11" t="str">
        <f>VLOOKUP(A1043,'Medical Examinations'!$A$1:$J$2336,10,FALSE)</f>
        <v>NORMAL</v>
      </c>
      <c r="L1043" t="str">
        <f>VLOOKUP(A1043,'Hospitalisation Details'!$A$2:$M$2344,4,FALSE)</f>
        <v>24-12-1999</v>
      </c>
      <c r="M1043">
        <f>VLOOKUP(A1043,'Hospitalisation Details'!$A$2:$M$2344,10,FALSE)</f>
        <v>10795.94</v>
      </c>
      <c r="N1043" t="str">
        <f>VLOOKUP(A1043,'Hospitalisation Details'!$A$2:$M$2344,11,FALSE)</f>
        <v>tier - 3</v>
      </c>
      <c r="O1043" t="str">
        <f>VLOOKUP(A1043,'Hospitalisation Details'!$A$2:$M$2344,12,FALSE)</f>
        <v>tier - 1</v>
      </c>
      <c r="P1043" t="str">
        <f>VLOOKUP(A1043,'Hospitalisation Details'!$A$2:$M$2344,13,FALSE)</f>
        <v>R1011</v>
      </c>
      <c r="Q1043" s="11">
        <f>VLOOKUP(A1043,'Hospitalisation Details'!$A$2:$M$2344,8,FALSE)</f>
        <v>23</v>
      </c>
    </row>
    <row r="1044" spans="1:17" ht="15.75" x14ac:dyDescent="0.25">
      <c r="A1044" s="1" t="s">
        <v>1327</v>
      </c>
      <c r="B1044" t="str">
        <f>VLOOKUP(A1044,'Customer Names'!$A$1:$B$2336,2,FALSE)</f>
        <v>Navas</v>
      </c>
      <c r="C1044" s="11">
        <f>VLOOKUP(A1044,'Medical Examinations'!$A$1:$B$2336,2,FALSE)</f>
        <v>21.5</v>
      </c>
      <c r="D1044" s="11">
        <f>VLOOKUP(A1044,'Medical Examinations'!$A$1:$C$2336,3,FALSE)</f>
        <v>9.77</v>
      </c>
      <c r="E1044" s="11" t="str">
        <f>VLOOKUP(A1044,'Medical Examinations'!$A$1:$J$2336,4,FALSE)</f>
        <v>Yes</v>
      </c>
      <c r="F1044" s="11" t="str">
        <f>VLOOKUP(A1044,'Medical Examinations'!$A$1:$J$2336,5,FALSE)</f>
        <v>No</v>
      </c>
      <c r="G1044" s="11" t="str">
        <f>VLOOKUP(A1044,'Medical Examinations'!$A$1:$J$2336,6,FALSE)</f>
        <v>No</v>
      </c>
      <c r="H1044" s="11">
        <f>VLOOKUP(A1044,'Medical Examinations'!$A$1:$J$2336,7,FALSE)</f>
        <v>0</v>
      </c>
      <c r="I1044" s="11" t="str">
        <f>VLOOKUP(A1044,'Medical Examinations'!$A$1:$J$2336,8,FALSE)</f>
        <v>No</v>
      </c>
      <c r="J1044" s="11" t="str">
        <f>VLOOKUP(A1044,'Medical Examinations'!$A$1:$J$2336,9,FALSE)</f>
        <v>NORMALWEIGHT</v>
      </c>
      <c r="K1044" s="11" t="str">
        <f>VLOOKUP(A1044,'Medical Examinations'!$A$1:$J$2336,10,FALSE)</f>
        <v>DIABETES</v>
      </c>
      <c r="L1044" t="str">
        <f>VLOOKUP(A1044,'Hospitalisation Details'!$A$2:$M$2344,4,FALSE)</f>
        <v>11-11-1967</v>
      </c>
      <c r="M1044">
        <f>VLOOKUP(A1044,'Hospitalisation Details'!$A$2:$M$2344,10,FALSE)</f>
        <v>10791.96</v>
      </c>
      <c r="N1044" t="str">
        <f>VLOOKUP(A1044,'Hospitalisation Details'!$A$2:$M$2344,11,FALSE)</f>
        <v>tier - 3</v>
      </c>
      <c r="O1044" t="str">
        <f>VLOOKUP(A1044,'Hospitalisation Details'!$A$2:$M$2344,12,FALSE)</f>
        <v>tier - 2</v>
      </c>
      <c r="P1044" t="str">
        <f>VLOOKUP(A1044,'Hospitalisation Details'!$A$2:$M$2344,13,FALSE)</f>
        <v>R1011</v>
      </c>
      <c r="Q1044" s="11">
        <f>VLOOKUP(A1044,'Hospitalisation Details'!$A$2:$M$2344,8,FALSE)</f>
        <v>55</v>
      </c>
    </row>
    <row r="1045" spans="1:17" ht="15.75" x14ac:dyDescent="0.25">
      <c r="A1045" s="1" t="s">
        <v>1326</v>
      </c>
      <c r="B1045" t="str">
        <f>VLOOKUP(A1045,'Customer Names'!$A$1:$B$2336,2,FALSE)</f>
        <v>Ptucha</v>
      </c>
      <c r="C1045" s="11">
        <f>VLOOKUP(A1045,'Medical Examinations'!$A$1:$B$2336,2,FALSE)</f>
        <v>38.14</v>
      </c>
      <c r="D1045" s="11">
        <f>VLOOKUP(A1045,'Medical Examinations'!$A$1:$C$2336,3,FALSE)</f>
        <v>5.84</v>
      </c>
      <c r="E1045" s="11" t="str">
        <f>VLOOKUP(A1045,'Medical Examinations'!$A$1:$J$2336,4,FALSE)</f>
        <v>No</v>
      </c>
      <c r="F1045" s="11" t="str">
        <f>VLOOKUP(A1045,'Medical Examinations'!$A$1:$J$2336,5,FALSE)</f>
        <v>No</v>
      </c>
      <c r="G1045" s="11" t="str">
        <f>VLOOKUP(A1045,'Medical Examinations'!$A$1:$J$2336,6,FALSE)</f>
        <v>No</v>
      </c>
      <c r="H1045" s="11">
        <f>VLOOKUP(A1045,'Medical Examinations'!$A$1:$J$2336,7,FALSE)</f>
        <v>0</v>
      </c>
      <c r="I1045" s="11" t="str">
        <f>VLOOKUP(A1045,'Medical Examinations'!$A$1:$J$2336,8,FALSE)</f>
        <v>No</v>
      </c>
      <c r="J1045" s="11" t="str">
        <f>VLOOKUP(A1045,'Medical Examinations'!$A$1:$J$2336,9,FALSE)</f>
        <v>OBESITY</v>
      </c>
      <c r="K1045" s="11" t="str">
        <f>VLOOKUP(A1045,'Medical Examinations'!$A$1:$J$2336,10,FALSE)</f>
        <v>PREDIABETES</v>
      </c>
      <c r="L1045" t="str">
        <f>VLOOKUP(A1045,'Hospitalisation Details'!$A$2:$M$2344,4,FALSE)</f>
        <v>25-11-1989</v>
      </c>
      <c r="M1045">
        <f>VLOOKUP(A1045,'Hospitalisation Details'!$A$2:$M$2344,10,FALSE)</f>
        <v>10769.75</v>
      </c>
      <c r="N1045" t="str">
        <f>VLOOKUP(A1045,'Hospitalisation Details'!$A$2:$M$2344,11,FALSE)</f>
        <v>tier - 3</v>
      </c>
      <c r="O1045" t="str">
        <f>VLOOKUP(A1045,'Hospitalisation Details'!$A$2:$M$2344,12,FALSE)</f>
        <v>tier - 2</v>
      </c>
      <c r="P1045" t="str">
        <f>VLOOKUP(A1045,'Hospitalisation Details'!$A$2:$M$2344,13,FALSE)</f>
        <v>R1022</v>
      </c>
      <c r="Q1045" s="11">
        <f>VLOOKUP(A1045,'Hospitalisation Details'!$A$2:$M$2344,8,FALSE)</f>
        <v>33</v>
      </c>
    </row>
    <row r="1046" spans="1:17" ht="15.75" x14ac:dyDescent="0.25">
      <c r="A1046" s="1" t="s">
        <v>1325</v>
      </c>
      <c r="B1046" t="str">
        <f>VLOOKUP(A1046,'Customer Names'!$A$1:$B$2336,2,FALSE)</f>
        <v>Kirouac</v>
      </c>
      <c r="C1046" s="11">
        <f>VLOOKUP(A1046,'Medical Examinations'!$A$1:$B$2336,2,FALSE)</f>
        <v>35.42</v>
      </c>
      <c r="D1046" s="11">
        <f>VLOOKUP(A1046,'Medical Examinations'!$A$1:$C$2336,3,FALSE)</f>
        <v>8.6999999999999993</v>
      </c>
      <c r="E1046" s="11" t="str">
        <f>VLOOKUP(A1046,'Medical Examinations'!$A$1:$J$2336,4,FALSE)</f>
        <v>Yes</v>
      </c>
      <c r="F1046" s="11" t="str">
        <f>VLOOKUP(A1046,'Medical Examinations'!$A$1:$J$2336,5,FALSE)</f>
        <v>No</v>
      </c>
      <c r="G1046" s="11" t="str">
        <f>VLOOKUP(A1046,'Medical Examinations'!$A$1:$J$2336,6,FALSE)</f>
        <v>No</v>
      </c>
      <c r="H1046" s="11">
        <f>VLOOKUP(A1046,'Medical Examinations'!$A$1:$J$2336,7,FALSE)</f>
        <v>1</v>
      </c>
      <c r="I1046" s="11" t="str">
        <f>VLOOKUP(A1046,'Medical Examinations'!$A$1:$J$2336,8,FALSE)</f>
        <v>No</v>
      </c>
      <c r="J1046" s="11" t="str">
        <f>VLOOKUP(A1046,'Medical Examinations'!$A$1:$J$2336,9,FALSE)</f>
        <v>OBESITY</v>
      </c>
      <c r="K1046" s="11" t="str">
        <f>VLOOKUP(A1046,'Medical Examinations'!$A$1:$J$2336,10,FALSE)</f>
        <v>DIABETES</v>
      </c>
      <c r="L1046" t="str">
        <f>VLOOKUP(A1046,'Hospitalisation Details'!$A$2:$M$2344,4,FALSE)</f>
        <v>29-8-1986</v>
      </c>
      <c r="M1046">
        <f>VLOOKUP(A1046,'Hospitalisation Details'!$A$2:$M$2344,10,FALSE)</f>
        <v>10749.02</v>
      </c>
      <c r="N1046" t="str">
        <f>VLOOKUP(A1046,'Hospitalisation Details'!$A$2:$M$2344,11,FALSE)</f>
        <v>tier - 3</v>
      </c>
      <c r="O1046" t="str">
        <f>VLOOKUP(A1046,'Hospitalisation Details'!$A$2:$M$2344,12,FALSE)</f>
        <v>tier - 1</v>
      </c>
      <c r="P1046" t="str">
        <f>VLOOKUP(A1046,'Hospitalisation Details'!$A$2:$M$2344,13,FALSE)</f>
        <v>R1026</v>
      </c>
      <c r="Q1046" s="11">
        <f>VLOOKUP(A1046,'Hospitalisation Details'!$A$2:$M$2344,8,FALSE)</f>
        <v>36</v>
      </c>
    </row>
    <row r="1047" spans="1:17" ht="15.75" x14ac:dyDescent="0.25">
      <c r="A1047" s="1" t="s">
        <v>1324</v>
      </c>
      <c r="B1047" t="str">
        <f>VLOOKUP(A1047,'Customer Names'!$A$1:$B$2336,2,FALSE)</f>
        <v>Toews</v>
      </c>
      <c r="C1047" s="11">
        <f>VLOOKUP(A1047,'Medical Examinations'!$A$1:$B$2336,2,FALSE)</f>
        <v>35.625</v>
      </c>
      <c r="D1047" s="11">
        <f>VLOOKUP(A1047,'Medical Examinations'!$A$1:$C$2336,3,FALSE)</f>
        <v>10.79</v>
      </c>
      <c r="E1047" s="11" t="str">
        <f>VLOOKUP(A1047,'Medical Examinations'!$A$1:$J$2336,4,FALSE)</f>
        <v>No</v>
      </c>
      <c r="F1047" s="11" t="str">
        <f>VLOOKUP(A1047,'Medical Examinations'!$A$1:$J$2336,5,FALSE)</f>
        <v>No</v>
      </c>
      <c r="G1047" s="11" t="str">
        <f>VLOOKUP(A1047,'Medical Examinations'!$A$1:$J$2336,6,FALSE)</f>
        <v>No</v>
      </c>
      <c r="H1047" s="11">
        <f>VLOOKUP(A1047,'Medical Examinations'!$A$1:$J$2336,7,FALSE)</f>
        <v>0</v>
      </c>
      <c r="I1047" s="11" t="str">
        <f>VLOOKUP(A1047,'Medical Examinations'!$A$1:$J$2336,8,FALSE)</f>
        <v>No</v>
      </c>
      <c r="J1047" s="11" t="str">
        <f>VLOOKUP(A1047,'Medical Examinations'!$A$1:$J$2336,9,FALSE)</f>
        <v>OBESITY</v>
      </c>
      <c r="K1047" s="11" t="str">
        <f>VLOOKUP(A1047,'Medical Examinations'!$A$1:$J$2336,10,FALSE)</f>
        <v>DIABETES</v>
      </c>
      <c r="L1047" t="str">
        <f>VLOOKUP(A1047,'Hospitalisation Details'!$A$2:$M$2344,4,FALSE)</f>
        <v>9-12-1974</v>
      </c>
      <c r="M1047">
        <f>VLOOKUP(A1047,'Hospitalisation Details'!$A$2:$M$2344,10,FALSE)</f>
        <v>10736.87</v>
      </c>
      <c r="N1047" t="str">
        <f>VLOOKUP(A1047,'Hospitalisation Details'!$A$2:$M$2344,11,FALSE)</f>
        <v>tier - 3</v>
      </c>
      <c r="O1047" t="str">
        <f>VLOOKUP(A1047,'Hospitalisation Details'!$A$2:$M$2344,12,FALSE)</f>
        <v>tier - 1</v>
      </c>
      <c r="P1047" t="str">
        <f>VLOOKUP(A1047,'Hospitalisation Details'!$A$2:$M$2344,13,FALSE)</f>
        <v>R1016</v>
      </c>
      <c r="Q1047" s="11">
        <f>VLOOKUP(A1047,'Hospitalisation Details'!$A$2:$M$2344,8,FALSE)</f>
        <v>48</v>
      </c>
    </row>
    <row r="1048" spans="1:17" ht="15.75" x14ac:dyDescent="0.25">
      <c r="A1048" s="1" t="s">
        <v>1323</v>
      </c>
      <c r="B1048" t="str">
        <f>VLOOKUP(A1048,'Customer Names'!$A$1:$B$2336,2,FALSE)</f>
        <v>Perry</v>
      </c>
      <c r="C1048" s="11">
        <f>VLOOKUP(A1048,'Medical Examinations'!$A$1:$B$2336,2,FALSE)</f>
        <v>45.51</v>
      </c>
      <c r="D1048" s="11">
        <f>VLOOKUP(A1048,'Medical Examinations'!$A$1:$C$2336,3,FALSE)</f>
        <v>4.32</v>
      </c>
      <c r="E1048" s="11" t="str">
        <f>VLOOKUP(A1048,'Medical Examinations'!$A$1:$J$2336,4,FALSE)</f>
        <v>No</v>
      </c>
      <c r="F1048" s="11" t="str">
        <f>VLOOKUP(A1048,'Medical Examinations'!$A$1:$J$2336,5,FALSE)</f>
        <v>No</v>
      </c>
      <c r="G1048" s="11" t="str">
        <f>VLOOKUP(A1048,'Medical Examinations'!$A$1:$J$2336,6,FALSE)</f>
        <v>No</v>
      </c>
      <c r="H1048" s="11">
        <f>VLOOKUP(A1048,'Medical Examinations'!$A$1:$J$2336,7,FALSE)</f>
        <v>1</v>
      </c>
      <c r="I1048" s="11" t="str">
        <f>VLOOKUP(A1048,'Medical Examinations'!$A$1:$J$2336,8,FALSE)</f>
        <v>No</v>
      </c>
      <c r="J1048" s="11" t="str">
        <f>VLOOKUP(A1048,'Medical Examinations'!$A$1:$J$2336,9,FALSE)</f>
        <v>OBESITY</v>
      </c>
      <c r="K1048" s="11" t="str">
        <f>VLOOKUP(A1048,'Medical Examinations'!$A$1:$J$2336,10,FALSE)</f>
        <v>NORMAL</v>
      </c>
      <c r="L1048" t="str">
        <f>VLOOKUP(A1048,'Hospitalisation Details'!$A$2:$M$2344,4,FALSE)</f>
        <v>25-6-1992</v>
      </c>
      <c r="M1048">
        <f>VLOOKUP(A1048,'Hospitalisation Details'!$A$2:$M$2344,10,FALSE)</f>
        <v>10719.57</v>
      </c>
      <c r="N1048" t="str">
        <f>VLOOKUP(A1048,'Hospitalisation Details'!$A$2:$M$2344,11,FALSE)</f>
        <v>tier - 3</v>
      </c>
      <c r="O1048" t="str">
        <f>VLOOKUP(A1048,'Hospitalisation Details'!$A$2:$M$2344,12,FALSE)</f>
        <v>tier - 1</v>
      </c>
      <c r="P1048" t="str">
        <f>VLOOKUP(A1048,'Hospitalisation Details'!$A$2:$M$2344,13,FALSE)</f>
        <v>R1012</v>
      </c>
      <c r="Q1048" s="11">
        <f>VLOOKUP(A1048,'Hospitalisation Details'!$A$2:$M$2344,8,FALSE)</f>
        <v>30</v>
      </c>
    </row>
    <row r="1049" spans="1:17" ht="15.75" x14ac:dyDescent="0.25">
      <c r="A1049" s="1" t="s">
        <v>1322</v>
      </c>
      <c r="B1049" t="str">
        <f>VLOOKUP(A1049,'Customer Names'!$A$1:$B$2336,2,FALSE)</f>
        <v>Kretz</v>
      </c>
      <c r="C1049" s="11">
        <f>VLOOKUP(A1049,'Medical Examinations'!$A$1:$B$2336,2,FALSE)</f>
        <v>37.1</v>
      </c>
      <c r="D1049" s="11">
        <f>VLOOKUP(A1049,'Medical Examinations'!$A$1:$C$2336,3,FALSE)</f>
        <v>7.19</v>
      </c>
      <c r="E1049" s="11" t="str">
        <f>VLOOKUP(A1049,'Medical Examinations'!$A$1:$J$2336,4,FALSE)</f>
        <v>Yes</v>
      </c>
      <c r="F1049" s="11" t="str">
        <f>VLOOKUP(A1049,'Medical Examinations'!$A$1:$J$2336,5,FALSE)</f>
        <v>No</v>
      </c>
      <c r="G1049" s="11" t="str">
        <f>VLOOKUP(A1049,'Medical Examinations'!$A$1:$J$2336,6,FALSE)</f>
        <v>No</v>
      </c>
      <c r="H1049" s="11">
        <f>VLOOKUP(A1049,'Medical Examinations'!$A$1:$J$2336,7,FALSE)</f>
        <v>0</v>
      </c>
      <c r="I1049" s="11" t="str">
        <f>VLOOKUP(A1049,'Medical Examinations'!$A$1:$J$2336,8,FALSE)</f>
        <v>No</v>
      </c>
      <c r="J1049" s="11" t="str">
        <f>VLOOKUP(A1049,'Medical Examinations'!$A$1:$J$2336,9,FALSE)</f>
        <v>OBESITY</v>
      </c>
      <c r="K1049" s="11" t="str">
        <f>VLOOKUP(A1049,'Medical Examinations'!$A$1:$J$2336,10,FALSE)</f>
        <v>DIABETES</v>
      </c>
      <c r="L1049" t="str">
        <f>VLOOKUP(A1049,'Hospitalisation Details'!$A$2:$M$2344,4,FALSE)</f>
        <v>5-10-1967</v>
      </c>
      <c r="M1049">
        <f>VLOOKUP(A1049,'Hospitalisation Details'!$A$2:$M$2344,10,FALSE)</f>
        <v>10713.64</v>
      </c>
      <c r="N1049" t="str">
        <f>VLOOKUP(A1049,'Hospitalisation Details'!$A$2:$M$2344,11,FALSE)</f>
        <v>tier - 3</v>
      </c>
      <c r="O1049" t="str">
        <f>VLOOKUP(A1049,'Hospitalisation Details'!$A$2:$M$2344,12,FALSE)</f>
        <v>tier - 3</v>
      </c>
      <c r="P1049" t="str">
        <f>VLOOKUP(A1049,'Hospitalisation Details'!$A$2:$M$2344,13,FALSE)</f>
        <v>R1011</v>
      </c>
      <c r="Q1049" s="11">
        <f>VLOOKUP(A1049,'Hospitalisation Details'!$A$2:$M$2344,8,FALSE)</f>
        <v>55</v>
      </c>
    </row>
    <row r="1050" spans="1:17" ht="15.75" x14ac:dyDescent="0.25">
      <c r="A1050" s="1" t="s">
        <v>1321</v>
      </c>
      <c r="B1050" t="str">
        <f>VLOOKUP(A1050,'Customer Names'!$A$1:$B$2336,2,FALSE)</f>
        <v>Hempel</v>
      </c>
      <c r="C1050" s="11">
        <f>VLOOKUP(A1050,'Medical Examinations'!$A$1:$B$2336,2,FALSE)</f>
        <v>30.5</v>
      </c>
      <c r="D1050" s="11">
        <f>VLOOKUP(A1050,'Medical Examinations'!$A$1:$C$2336,3,FALSE)</f>
        <v>11.94</v>
      </c>
      <c r="E1050" s="11" t="str">
        <f>VLOOKUP(A1050,'Medical Examinations'!$A$1:$J$2336,4,FALSE)</f>
        <v>Yes</v>
      </c>
      <c r="F1050" s="11" t="str">
        <f>VLOOKUP(A1050,'Medical Examinations'!$A$1:$J$2336,5,FALSE)</f>
        <v>No</v>
      </c>
      <c r="G1050" s="11" t="str">
        <f>VLOOKUP(A1050,'Medical Examinations'!$A$1:$J$2336,6,FALSE)</f>
        <v>No</v>
      </c>
      <c r="H1050" s="11">
        <f>VLOOKUP(A1050,'Medical Examinations'!$A$1:$J$2336,7,FALSE)</f>
        <v>0</v>
      </c>
      <c r="I1050" s="11" t="str">
        <f>VLOOKUP(A1050,'Medical Examinations'!$A$1:$J$2336,8,FALSE)</f>
        <v>No</v>
      </c>
      <c r="J1050" s="11" t="str">
        <f>VLOOKUP(A1050,'Medical Examinations'!$A$1:$J$2336,9,FALSE)</f>
        <v>OBESITY</v>
      </c>
      <c r="K1050" s="11" t="str">
        <f>VLOOKUP(A1050,'Medical Examinations'!$A$1:$J$2336,10,FALSE)</f>
        <v>DIABETES</v>
      </c>
      <c r="L1050" t="str">
        <f>VLOOKUP(A1050,'Hospitalisation Details'!$A$2:$M$2344,4,FALSE)</f>
        <v>30-7-1967</v>
      </c>
      <c r="M1050">
        <f>VLOOKUP(A1050,'Hospitalisation Details'!$A$2:$M$2344,10,FALSE)</f>
        <v>10704.47</v>
      </c>
      <c r="N1050" t="str">
        <f>VLOOKUP(A1050,'Hospitalisation Details'!$A$2:$M$2344,11,FALSE)</f>
        <v>tier - 3</v>
      </c>
      <c r="O1050" t="str">
        <f>VLOOKUP(A1050,'Hospitalisation Details'!$A$2:$M$2344,12,FALSE)</f>
        <v>tier - 2</v>
      </c>
      <c r="P1050" t="str">
        <f>VLOOKUP(A1050,'Hospitalisation Details'!$A$2:$M$2344,13,FALSE)</f>
        <v>R1011</v>
      </c>
      <c r="Q1050" s="11">
        <f>VLOOKUP(A1050,'Hospitalisation Details'!$A$2:$M$2344,8,FALSE)</f>
        <v>55</v>
      </c>
    </row>
    <row r="1051" spans="1:17" ht="15.75" x14ac:dyDescent="0.25">
      <c r="A1051" s="1" t="s">
        <v>1320</v>
      </c>
      <c r="B1051" t="str">
        <f>VLOOKUP(A1051,'Customer Names'!$A$1:$B$2336,2,FALSE)</f>
        <v>McBroom</v>
      </c>
      <c r="C1051" s="11">
        <f>VLOOKUP(A1051,'Medical Examinations'!$A$1:$B$2336,2,FALSE)</f>
        <v>28.16</v>
      </c>
      <c r="D1051" s="11">
        <f>VLOOKUP(A1051,'Medical Examinations'!$A$1:$C$2336,3,FALSE)</f>
        <v>5.56</v>
      </c>
      <c r="E1051" s="11" t="str">
        <f>VLOOKUP(A1051,'Medical Examinations'!$A$1:$J$2336,4,FALSE)</f>
        <v>No</v>
      </c>
      <c r="F1051" s="11" t="str">
        <f>VLOOKUP(A1051,'Medical Examinations'!$A$1:$J$2336,5,FALSE)</f>
        <v>No</v>
      </c>
      <c r="G1051" s="11" t="str">
        <f>VLOOKUP(A1051,'Medical Examinations'!$A$1:$J$2336,6,FALSE)</f>
        <v>No</v>
      </c>
      <c r="H1051" s="11">
        <f>VLOOKUP(A1051,'Medical Examinations'!$A$1:$J$2336,7,FALSE)</f>
        <v>2</v>
      </c>
      <c r="I1051" s="11" t="str">
        <f>VLOOKUP(A1051,'Medical Examinations'!$A$1:$J$2336,8,FALSE)</f>
        <v>No</v>
      </c>
      <c r="J1051" s="11" t="str">
        <f>VLOOKUP(A1051,'Medical Examinations'!$A$1:$J$2336,9,FALSE)</f>
        <v>OVERWEIGHT</v>
      </c>
      <c r="K1051" s="11" t="str">
        <f>VLOOKUP(A1051,'Medical Examinations'!$A$1:$J$2336,10,FALSE)</f>
        <v>NORMAL</v>
      </c>
      <c r="L1051" t="str">
        <f>VLOOKUP(A1051,'Hospitalisation Details'!$A$2:$M$2344,4,FALSE)</f>
        <v>24-10-1972</v>
      </c>
      <c r="M1051">
        <f>VLOOKUP(A1051,'Hospitalisation Details'!$A$2:$M$2344,10,FALSE)</f>
        <v>10702.64</v>
      </c>
      <c r="N1051" t="str">
        <f>VLOOKUP(A1051,'Hospitalisation Details'!$A$2:$M$2344,11,FALSE)</f>
        <v>tier - 3</v>
      </c>
      <c r="O1051" t="str">
        <f>VLOOKUP(A1051,'Hospitalisation Details'!$A$2:$M$2344,12,FALSE)</f>
        <v>tier - 3</v>
      </c>
      <c r="P1051" t="str">
        <f>VLOOKUP(A1051,'Hospitalisation Details'!$A$2:$M$2344,13,FALSE)</f>
        <v>R1013</v>
      </c>
      <c r="Q1051" s="11">
        <f>VLOOKUP(A1051,'Hospitalisation Details'!$A$2:$M$2344,8,FALSE)</f>
        <v>50</v>
      </c>
    </row>
    <row r="1052" spans="1:17" ht="15.75" x14ac:dyDescent="0.25">
      <c r="A1052" s="1" t="s">
        <v>1319</v>
      </c>
      <c r="B1052" t="str">
        <f>VLOOKUP(A1052,'Customer Names'!$A$1:$B$2336,2,FALSE)</f>
        <v>Yoo</v>
      </c>
      <c r="C1052" s="11">
        <f>VLOOKUP(A1052,'Medical Examinations'!$A$1:$B$2336,2,FALSE)</f>
        <v>29.1</v>
      </c>
      <c r="D1052" s="11">
        <f>VLOOKUP(A1052,'Medical Examinations'!$A$1:$C$2336,3,FALSE)</f>
        <v>5.64</v>
      </c>
      <c r="E1052" s="11" t="str">
        <f>VLOOKUP(A1052,'Medical Examinations'!$A$1:$J$2336,4,FALSE)</f>
        <v>Yes</v>
      </c>
      <c r="F1052" s="11" t="str">
        <f>VLOOKUP(A1052,'Medical Examinations'!$A$1:$J$2336,5,FALSE)</f>
        <v>No</v>
      </c>
      <c r="G1052" s="11" t="str">
        <f>VLOOKUP(A1052,'Medical Examinations'!$A$1:$J$2336,6,FALSE)</f>
        <v>No</v>
      </c>
      <c r="H1052" s="11">
        <f>VLOOKUP(A1052,'Medical Examinations'!$A$1:$J$2336,7,FALSE)</f>
        <v>0</v>
      </c>
      <c r="I1052" s="11" t="str">
        <f>VLOOKUP(A1052,'Medical Examinations'!$A$1:$J$2336,8,FALSE)</f>
        <v>No</v>
      </c>
      <c r="J1052" s="11" t="str">
        <f>VLOOKUP(A1052,'Medical Examinations'!$A$1:$J$2336,9,FALSE)</f>
        <v>OVERWEIGHT</v>
      </c>
      <c r="K1052" s="11" t="str">
        <f>VLOOKUP(A1052,'Medical Examinations'!$A$1:$J$2336,10,FALSE)</f>
        <v>NORMAL</v>
      </c>
      <c r="L1052" t="str">
        <f>VLOOKUP(A1052,'Hospitalisation Details'!$A$2:$M$2344,4,FALSE)</f>
        <v>30-9-1976</v>
      </c>
      <c r="M1052">
        <f>VLOOKUP(A1052,'Hospitalisation Details'!$A$2:$M$2344,10,FALSE)</f>
        <v>10698.38</v>
      </c>
      <c r="N1052" t="str">
        <f>VLOOKUP(A1052,'Hospitalisation Details'!$A$2:$M$2344,11,FALSE)</f>
        <v>tier - 3</v>
      </c>
      <c r="O1052" t="str">
        <f>VLOOKUP(A1052,'Hospitalisation Details'!$A$2:$M$2344,12,FALSE)</f>
        <v>tier - 1</v>
      </c>
      <c r="P1052" t="str">
        <f>VLOOKUP(A1052,'Hospitalisation Details'!$A$2:$M$2344,13,FALSE)</f>
        <v>R1025</v>
      </c>
      <c r="Q1052" s="11">
        <f>VLOOKUP(A1052,'Hospitalisation Details'!$A$2:$M$2344,8,FALSE)</f>
        <v>46</v>
      </c>
    </row>
    <row r="1053" spans="1:17" ht="15.75" x14ac:dyDescent="0.25">
      <c r="A1053" s="1" t="s">
        <v>1318</v>
      </c>
      <c r="B1053" t="str">
        <f>VLOOKUP(A1053,'Customer Names'!$A$1:$B$2336,2,FALSE)</f>
        <v>Rand</v>
      </c>
      <c r="C1053" s="11">
        <f>VLOOKUP(A1053,'Medical Examinations'!$A$1:$B$2336,2,FALSE)</f>
        <v>30.22</v>
      </c>
      <c r="D1053" s="11">
        <f>VLOOKUP(A1053,'Medical Examinations'!$A$1:$C$2336,3,FALSE)</f>
        <v>4.6500000000000004</v>
      </c>
      <c r="E1053" s="11" t="str">
        <f>VLOOKUP(A1053,'Medical Examinations'!$A$1:$J$2336,4,FALSE)</f>
        <v>No</v>
      </c>
      <c r="F1053" s="11" t="str">
        <f>VLOOKUP(A1053,'Medical Examinations'!$A$1:$J$2336,5,FALSE)</f>
        <v>No</v>
      </c>
      <c r="G1053" s="11" t="str">
        <f>VLOOKUP(A1053,'Medical Examinations'!$A$1:$J$2336,6,FALSE)</f>
        <v>No</v>
      </c>
      <c r="H1053" s="11">
        <f>VLOOKUP(A1053,'Medical Examinations'!$A$1:$J$2336,7,FALSE)</f>
        <v>0</v>
      </c>
      <c r="I1053" s="11" t="str">
        <f>VLOOKUP(A1053,'Medical Examinations'!$A$1:$J$2336,8,FALSE)</f>
        <v>No</v>
      </c>
      <c r="J1053" s="11" t="str">
        <f>VLOOKUP(A1053,'Medical Examinations'!$A$1:$J$2336,9,FALSE)</f>
        <v>OBESITY</v>
      </c>
      <c r="K1053" s="11" t="str">
        <f>VLOOKUP(A1053,'Medical Examinations'!$A$1:$J$2336,10,FALSE)</f>
        <v>NORMAL</v>
      </c>
      <c r="L1053" t="str">
        <f>VLOOKUP(A1053,'Hospitalisation Details'!$A$2:$M$2344,4,FALSE)</f>
        <v>2-8-1977</v>
      </c>
      <c r="M1053">
        <f>VLOOKUP(A1053,'Hospitalisation Details'!$A$2:$M$2344,10,FALSE)</f>
        <v>10690.11</v>
      </c>
      <c r="N1053" t="str">
        <f>VLOOKUP(A1053,'Hospitalisation Details'!$A$2:$M$2344,11,FALSE)</f>
        <v>tier - 3</v>
      </c>
      <c r="O1053" t="str">
        <f>VLOOKUP(A1053,'Hospitalisation Details'!$A$2:$M$2344,12,FALSE)</f>
        <v>tier - 2</v>
      </c>
      <c r="P1053" t="str">
        <f>VLOOKUP(A1053,'Hospitalisation Details'!$A$2:$M$2344,13,FALSE)</f>
        <v>R1021</v>
      </c>
      <c r="Q1053" s="11">
        <f>VLOOKUP(A1053,'Hospitalisation Details'!$A$2:$M$2344,8,FALSE)</f>
        <v>45</v>
      </c>
    </row>
    <row r="1054" spans="1:17" ht="15.75" x14ac:dyDescent="0.25">
      <c r="A1054" s="1" t="s">
        <v>1317</v>
      </c>
      <c r="B1054" t="str">
        <f>VLOOKUP(A1054,'Customer Names'!$A$1:$B$2336,2,FALSE)</f>
        <v>Wolfe</v>
      </c>
      <c r="C1054" s="11">
        <f>VLOOKUP(A1054,'Medical Examinations'!$A$1:$B$2336,2,FALSE)</f>
        <v>24.29</v>
      </c>
      <c r="D1054" s="11">
        <f>VLOOKUP(A1054,'Medical Examinations'!$A$1:$C$2336,3,FALSE)</f>
        <v>9.0500000000000007</v>
      </c>
      <c r="E1054" s="11" t="str">
        <f>VLOOKUP(A1054,'Medical Examinations'!$A$1:$J$2336,4,FALSE)</f>
        <v>No</v>
      </c>
      <c r="F1054" s="11" t="str">
        <f>VLOOKUP(A1054,'Medical Examinations'!$A$1:$J$2336,5,FALSE)</f>
        <v>No</v>
      </c>
      <c r="G1054" s="11" t="str">
        <f>VLOOKUP(A1054,'Medical Examinations'!$A$1:$J$2336,6,FALSE)</f>
        <v>No</v>
      </c>
      <c r="H1054" s="11">
        <f>VLOOKUP(A1054,'Medical Examinations'!$A$1:$J$2336,7,FALSE)</f>
        <v>0</v>
      </c>
      <c r="I1054" s="11" t="str">
        <f>VLOOKUP(A1054,'Medical Examinations'!$A$1:$J$2336,8,FALSE)</f>
        <v>No</v>
      </c>
      <c r="J1054" s="11" t="str">
        <f>VLOOKUP(A1054,'Medical Examinations'!$A$1:$J$2336,9,FALSE)</f>
        <v>NORMALWEIGHT</v>
      </c>
      <c r="K1054" s="11" t="str">
        <f>VLOOKUP(A1054,'Medical Examinations'!$A$1:$J$2336,10,FALSE)</f>
        <v>DIABETES</v>
      </c>
      <c r="L1054" t="str">
        <f>VLOOKUP(A1054,'Hospitalisation Details'!$A$2:$M$2344,4,FALSE)</f>
        <v>7-9-1962</v>
      </c>
      <c r="M1054">
        <f>VLOOKUP(A1054,'Hospitalisation Details'!$A$2:$M$2344,10,FALSE)</f>
        <v>10676.83</v>
      </c>
      <c r="N1054" t="str">
        <f>VLOOKUP(A1054,'Hospitalisation Details'!$A$2:$M$2344,11,FALSE)</f>
        <v>tier - 3</v>
      </c>
      <c r="O1054" t="str">
        <f>VLOOKUP(A1054,'Hospitalisation Details'!$A$2:$M$2344,12,FALSE)</f>
        <v>tier - 3</v>
      </c>
      <c r="P1054" t="str">
        <f>VLOOKUP(A1054,'Hospitalisation Details'!$A$2:$M$2344,13,FALSE)</f>
        <v>R1013</v>
      </c>
      <c r="Q1054" s="11">
        <f>VLOOKUP(A1054,'Hospitalisation Details'!$A$2:$M$2344,8,FALSE)</f>
        <v>60</v>
      </c>
    </row>
    <row r="1055" spans="1:17" ht="15.75" x14ac:dyDescent="0.25">
      <c r="A1055" s="1" t="s">
        <v>1316</v>
      </c>
      <c r="B1055" t="str">
        <f>VLOOKUP(A1055,'Customer Names'!$A$1:$B$2336,2,FALSE)</f>
        <v>Vance</v>
      </c>
      <c r="C1055" s="11">
        <f>VLOOKUP(A1055,'Medical Examinations'!$A$1:$B$2336,2,FALSE)</f>
        <v>29.39</v>
      </c>
      <c r="D1055" s="11">
        <f>VLOOKUP(A1055,'Medical Examinations'!$A$1:$C$2336,3,FALSE)</f>
        <v>4.5199999999999996</v>
      </c>
      <c r="E1055" s="11" t="str">
        <f>VLOOKUP(A1055,'Medical Examinations'!$A$1:$J$2336,4,FALSE)</f>
        <v>Yes</v>
      </c>
      <c r="F1055" s="11" t="str">
        <f>VLOOKUP(A1055,'Medical Examinations'!$A$1:$J$2336,5,FALSE)</f>
        <v>No</v>
      </c>
      <c r="G1055" s="11" t="str">
        <f>VLOOKUP(A1055,'Medical Examinations'!$A$1:$J$2336,6,FALSE)</f>
        <v>No</v>
      </c>
      <c r="H1055" s="11">
        <f>VLOOKUP(A1055,'Medical Examinations'!$A$1:$J$2336,7,FALSE)</f>
        <v>0</v>
      </c>
      <c r="I1055" s="11" t="str">
        <f>VLOOKUP(A1055,'Medical Examinations'!$A$1:$J$2336,8,FALSE)</f>
        <v>No</v>
      </c>
      <c r="J1055" s="11" t="str">
        <f>VLOOKUP(A1055,'Medical Examinations'!$A$1:$J$2336,9,FALSE)</f>
        <v>OVERWEIGHT</v>
      </c>
      <c r="K1055" s="11" t="str">
        <f>VLOOKUP(A1055,'Medical Examinations'!$A$1:$J$2336,10,FALSE)</f>
        <v>NORMAL</v>
      </c>
      <c r="L1055" t="str">
        <f>VLOOKUP(A1055,'Hospitalisation Details'!$A$2:$M$2344,4,FALSE)</f>
        <v>22-11-1976</v>
      </c>
      <c r="M1055">
        <f>VLOOKUP(A1055,'Hospitalisation Details'!$A$2:$M$2344,10,FALSE)</f>
        <v>10665.44</v>
      </c>
      <c r="N1055" t="str">
        <f>VLOOKUP(A1055,'Hospitalisation Details'!$A$2:$M$2344,11,FALSE)</f>
        <v>tier - 3</v>
      </c>
      <c r="O1055" t="str">
        <f>VLOOKUP(A1055,'Hospitalisation Details'!$A$2:$M$2344,12,FALSE)</f>
        <v>tier - 2</v>
      </c>
      <c r="P1055" t="str">
        <f>VLOOKUP(A1055,'Hospitalisation Details'!$A$2:$M$2344,13,FALSE)</f>
        <v>R1021</v>
      </c>
      <c r="Q1055" s="11">
        <f>VLOOKUP(A1055,'Hospitalisation Details'!$A$2:$M$2344,8,FALSE)</f>
        <v>46</v>
      </c>
    </row>
    <row r="1056" spans="1:17" ht="15.75" x14ac:dyDescent="0.25">
      <c r="A1056" s="1" t="s">
        <v>1315</v>
      </c>
      <c r="B1056" t="str">
        <f>VLOOKUP(A1056,'Customer Names'!$A$1:$B$2336,2,FALSE)</f>
        <v>Burnett</v>
      </c>
      <c r="C1056" s="11">
        <f>VLOOKUP(A1056,'Medical Examinations'!$A$1:$B$2336,2,FALSE)</f>
        <v>25.66</v>
      </c>
      <c r="D1056" s="11">
        <f>VLOOKUP(A1056,'Medical Examinations'!$A$1:$C$2336,3,FALSE)</f>
        <v>4.62</v>
      </c>
      <c r="E1056" s="11" t="str">
        <f>VLOOKUP(A1056,'Medical Examinations'!$A$1:$J$2336,4,FALSE)</f>
        <v>Yes</v>
      </c>
      <c r="F1056" s="11" t="str">
        <f>VLOOKUP(A1056,'Medical Examinations'!$A$1:$J$2336,5,FALSE)</f>
        <v>No</v>
      </c>
      <c r="G1056" s="11" t="str">
        <f>VLOOKUP(A1056,'Medical Examinations'!$A$1:$J$2336,6,FALSE)</f>
        <v>No</v>
      </c>
      <c r="H1056" s="11">
        <f>VLOOKUP(A1056,'Medical Examinations'!$A$1:$J$2336,7,FALSE)</f>
        <v>1</v>
      </c>
      <c r="I1056" s="11" t="str">
        <f>VLOOKUP(A1056,'Medical Examinations'!$A$1:$J$2336,8,FALSE)</f>
        <v>No</v>
      </c>
      <c r="J1056" s="11" t="str">
        <f>VLOOKUP(A1056,'Medical Examinations'!$A$1:$J$2336,9,FALSE)</f>
        <v>OVERWEIGHT</v>
      </c>
      <c r="K1056" s="11" t="str">
        <f>VLOOKUP(A1056,'Medical Examinations'!$A$1:$J$2336,10,FALSE)</f>
        <v>NORMAL</v>
      </c>
      <c r="L1056" t="str">
        <f>VLOOKUP(A1056,'Hospitalisation Details'!$A$2:$M$2344,4,FALSE)</f>
        <v>8-8-1964</v>
      </c>
      <c r="M1056">
        <f>VLOOKUP(A1056,'Hospitalisation Details'!$A$2:$M$2344,10,FALSE)</f>
        <v>10627.81</v>
      </c>
      <c r="N1056" t="str">
        <f>VLOOKUP(A1056,'Hospitalisation Details'!$A$2:$M$2344,11,FALSE)</f>
        <v>tier - 3</v>
      </c>
      <c r="O1056" t="str">
        <f>VLOOKUP(A1056,'Hospitalisation Details'!$A$2:$M$2344,12,FALSE)</f>
        <v>tier - 3</v>
      </c>
      <c r="P1056" t="str">
        <f>VLOOKUP(A1056,'Hospitalisation Details'!$A$2:$M$2344,13,FALSE)</f>
        <v>R1013</v>
      </c>
      <c r="Q1056" s="11">
        <f>VLOOKUP(A1056,'Hospitalisation Details'!$A$2:$M$2344,8,FALSE)</f>
        <v>58</v>
      </c>
    </row>
    <row r="1057" spans="1:17" ht="15.75" x14ac:dyDescent="0.25">
      <c r="A1057" s="1" t="s">
        <v>1314</v>
      </c>
      <c r="B1057" t="str">
        <f>VLOOKUP(A1057,'Customer Names'!$A$1:$B$2336,2,FALSE)</f>
        <v>Clason</v>
      </c>
      <c r="C1057" s="11">
        <f>VLOOKUP(A1057,'Medical Examinations'!$A$1:$B$2336,2,FALSE)</f>
        <v>39.11</v>
      </c>
      <c r="D1057" s="11">
        <f>VLOOKUP(A1057,'Medical Examinations'!$A$1:$C$2336,3,FALSE)</f>
        <v>5.87</v>
      </c>
      <c r="E1057" s="11" t="str">
        <f>VLOOKUP(A1057,'Medical Examinations'!$A$1:$J$2336,4,FALSE)</f>
        <v>No</v>
      </c>
      <c r="F1057" s="11" t="str">
        <f>VLOOKUP(A1057,'Medical Examinations'!$A$1:$J$2336,5,FALSE)</f>
        <v>No</v>
      </c>
      <c r="G1057" s="11" t="str">
        <f>VLOOKUP(A1057,'Medical Examinations'!$A$1:$J$2336,6,FALSE)</f>
        <v>No</v>
      </c>
      <c r="H1057" s="11">
        <f>VLOOKUP(A1057,'Medical Examinations'!$A$1:$J$2336,7,FALSE)</f>
        <v>0</v>
      </c>
      <c r="I1057" s="11" t="str">
        <f>VLOOKUP(A1057,'Medical Examinations'!$A$1:$J$2336,8,FALSE)</f>
        <v>No</v>
      </c>
      <c r="J1057" s="11" t="str">
        <f>VLOOKUP(A1057,'Medical Examinations'!$A$1:$J$2336,9,FALSE)</f>
        <v>OBESITY</v>
      </c>
      <c r="K1057" s="11" t="str">
        <f>VLOOKUP(A1057,'Medical Examinations'!$A$1:$J$2336,10,FALSE)</f>
        <v>PREDIABETES</v>
      </c>
      <c r="L1057" t="str">
        <f>VLOOKUP(A1057,'Hospitalisation Details'!$A$2:$M$2344,4,FALSE)</f>
        <v>6-7-1990</v>
      </c>
      <c r="M1057">
        <f>VLOOKUP(A1057,'Hospitalisation Details'!$A$2:$M$2344,10,FALSE)</f>
        <v>10620.26</v>
      </c>
      <c r="N1057" t="str">
        <f>VLOOKUP(A1057,'Hospitalisation Details'!$A$2:$M$2344,11,FALSE)</f>
        <v>tier - 3</v>
      </c>
      <c r="O1057" t="str">
        <f>VLOOKUP(A1057,'Hospitalisation Details'!$A$2:$M$2344,12,FALSE)</f>
        <v>tier - 3</v>
      </c>
      <c r="P1057" t="str">
        <f>VLOOKUP(A1057,'Hospitalisation Details'!$A$2:$M$2344,13,FALSE)</f>
        <v>R1012</v>
      </c>
      <c r="Q1057" s="11">
        <f>VLOOKUP(A1057,'Hospitalisation Details'!$A$2:$M$2344,8,FALSE)</f>
        <v>32</v>
      </c>
    </row>
    <row r="1058" spans="1:17" ht="15.75" x14ac:dyDescent="0.25">
      <c r="A1058" s="1" t="s">
        <v>1313</v>
      </c>
      <c r="B1058" t="str">
        <f>VLOOKUP(A1058,'Customer Names'!$A$1:$B$2336,2,FALSE)</f>
        <v>Donnelly</v>
      </c>
      <c r="C1058" s="11">
        <f>VLOOKUP(A1058,'Medical Examinations'!$A$1:$B$2336,2,FALSE)</f>
        <v>43.78</v>
      </c>
      <c r="D1058" s="11">
        <f>VLOOKUP(A1058,'Medical Examinations'!$A$1:$C$2336,3,FALSE)</f>
        <v>5.71</v>
      </c>
      <c r="E1058" s="11" t="str">
        <f>VLOOKUP(A1058,'Medical Examinations'!$A$1:$J$2336,4,FALSE)</f>
        <v>No</v>
      </c>
      <c r="F1058" s="11" t="str">
        <f>VLOOKUP(A1058,'Medical Examinations'!$A$1:$J$2336,5,FALSE)</f>
        <v>No</v>
      </c>
      <c r="G1058" s="11" t="str">
        <f>VLOOKUP(A1058,'Medical Examinations'!$A$1:$J$2336,6,FALSE)</f>
        <v>No</v>
      </c>
      <c r="H1058" s="11">
        <f>VLOOKUP(A1058,'Medical Examinations'!$A$1:$J$2336,7,FALSE)</f>
        <v>1</v>
      </c>
      <c r="I1058" s="11" t="str">
        <f>VLOOKUP(A1058,'Medical Examinations'!$A$1:$J$2336,8,FALSE)</f>
        <v>No</v>
      </c>
      <c r="J1058" s="11" t="str">
        <f>VLOOKUP(A1058,'Medical Examinations'!$A$1:$J$2336,9,FALSE)</f>
        <v>OBESITY</v>
      </c>
      <c r="K1058" s="11" t="str">
        <f>VLOOKUP(A1058,'Medical Examinations'!$A$1:$J$2336,10,FALSE)</f>
        <v>PREDIABETES</v>
      </c>
      <c r="L1058" t="str">
        <f>VLOOKUP(A1058,'Hospitalisation Details'!$A$2:$M$2344,4,FALSE)</f>
        <v>23-7-1992</v>
      </c>
      <c r="M1058">
        <f>VLOOKUP(A1058,'Hospitalisation Details'!$A$2:$M$2344,10,FALSE)</f>
        <v>10617.04</v>
      </c>
      <c r="N1058" t="str">
        <f>VLOOKUP(A1058,'Hospitalisation Details'!$A$2:$M$2344,11,FALSE)</f>
        <v>tier - 3</v>
      </c>
      <c r="O1058" t="str">
        <f>VLOOKUP(A1058,'Hospitalisation Details'!$A$2:$M$2344,12,FALSE)</f>
        <v>tier - 3</v>
      </c>
      <c r="P1058" t="str">
        <f>VLOOKUP(A1058,'Hospitalisation Details'!$A$2:$M$2344,13,FALSE)</f>
        <v>R1026</v>
      </c>
      <c r="Q1058" s="11">
        <f>VLOOKUP(A1058,'Hospitalisation Details'!$A$2:$M$2344,8,FALSE)</f>
        <v>30</v>
      </c>
    </row>
    <row r="1059" spans="1:17" ht="15.75" x14ac:dyDescent="0.25">
      <c r="A1059" s="1" t="s">
        <v>1312</v>
      </c>
      <c r="B1059" t="str">
        <f>VLOOKUP(A1059,'Customer Names'!$A$1:$B$2336,2,FALSE)</f>
        <v>Pietz</v>
      </c>
      <c r="C1059" s="11">
        <f>VLOOKUP(A1059,'Medical Examinations'!$A$1:$B$2336,2,FALSE)</f>
        <v>24.35</v>
      </c>
      <c r="D1059" s="11">
        <f>VLOOKUP(A1059,'Medical Examinations'!$A$1:$C$2336,3,FALSE)</f>
        <v>9.08</v>
      </c>
      <c r="E1059" s="11" t="str">
        <f>VLOOKUP(A1059,'Medical Examinations'!$A$1:$J$2336,4,FALSE)</f>
        <v>No</v>
      </c>
      <c r="F1059" s="11" t="str">
        <f>VLOOKUP(A1059,'Medical Examinations'!$A$1:$J$2336,5,FALSE)</f>
        <v>No</v>
      </c>
      <c r="G1059" s="11" t="str">
        <f>VLOOKUP(A1059,'Medical Examinations'!$A$1:$J$2336,6,FALSE)</f>
        <v>No</v>
      </c>
      <c r="H1059" s="11">
        <f>VLOOKUP(A1059,'Medical Examinations'!$A$1:$J$2336,7,FALSE)</f>
        <v>0</v>
      </c>
      <c r="I1059" s="11" t="str">
        <f>VLOOKUP(A1059,'Medical Examinations'!$A$1:$J$2336,8,FALSE)</f>
        <v>No</v>
      </c>
      <c r="J1059" s="11" t="str">
        <f>VLOOKUP(A1059,'Medical Examinations'!$A$1:$J$2336,9,FALSE)</f>
        <v>NORMALWEIGHT</v>
      </c>
      <c r="K1059" s="11" t="str">
        <f>VLOOKUP(A1059,'Medical Examinations'!$A$1:$J$2336,10,FALSE)</f>
        <v>DIABETES</v>
      </c>
      <c r="L1059" t="str">
        <f>VLOOKUP(A1059,'Hospitalisation Details'!$A$2:$M$2344,4,FALSE)</f>
        <v>27-6-1965</v>
      </c>
      <c r="M1059">
        <f>VLOOKUP(A1059,'Hospitalisation Details'!$A$2:$M$2344,10,FALSE)</f>
        <v>10608.67</v>
      </c>
      <c r="N1059" t="str">
        <f>VLOOKUP(A1059,'Hospitalisation Details'!$A$2:$M$2344,11,FALSE)</f>
        <v>tier - 3</v>
      </c>
      <c r="O1059" t="str">
        <f>VLOOKUP(A1059,'Hospitalisation Details'!$A$2:$M$2344,12,FALSE)</f>
        <v>tier - 3</v>
      </c>
      <c r="P1059" t="str">
        <f>VLOOKUP(A1059,'Hospitalisation Details'!$A$2:$M$2344,13,FALSE)</f>
        <v>R1012</v>
      </c>
      <c r="Q1059" s="11">
        <f>VLOOKUP(A1059,'Hospitalisation Details'!$A$2:$M$2344,8,FALSE)</f>
        <v>57</v>
      </c>
    </row>
    <row r="1060" spans="1:17" ht="15.75" x14ac:dyDescent="0.25">
      <c r="A1060" s="1" t="s">
        <v>1311</v>
      </c>
      <c r="B1060" t="str">
        <f>VLOOKUP(A1060,'Customer Names'!$A$1:$B$2336,2,FALSE)</f>
        <v>Tegenkamp</v>
      </c>
      <c r="C1060" s="11">
        <f>VLOOKUP(A1060,'Medical Examinations'!$A$1:$B$2336,2,FALSE)</f>
        <v>40.299999999999997</v>
      </c>
      <c r="D1060" s="11">
        <f>VLOOKUP(A1060,'Medical Examinations'!$A$1:$C$2336,3,FALSE)</f>
        <v>5.3</v>
      </c>
      <c r="E1060" s="11" t="str">
        <f>VLOOKUP(A1060,'Medical Examinations'!$A$1:$J$2336,4,FALSE)</f>
        <v>Yes</v>
      </c>
      <c r="F1060" s="11" t="str">
        <f>VLOOKUP(A1060,'Medical Examinations'!$A$1:$J$2336,5,FALSE)</f>
        <v>No</v>
      </c>
      <c r="G1060" s="11" t="str">
        <f>VLOOKUP(A1060,'Medical Examinations'!$A$1:$J$2336,6,FALSE)</f>
        <v>No</v>
      </c>
      <c r="H1060" s="11">
        <f>VLOOKUP(A1060,'Medical Examinations'!$A$1:$J$2336,7,FALSE)</f>
        <v>2</v>
      </c>
      <c r="I1060" s="11" t="str">
        <f>VLOOKUP(A1060,'Medical Examinations'!$A$1:$J$2336,8,FALSE)</f>
        <v>No</v>
      </c>
      <c r="J1060" s="11" t="str">
        <f>VLOOKUP(A1060,'Medical Examinations'!$A$1:$J$2336,9,FALSE)</f>
        <v>OBESITY</v>
      </c>
      <c r="K1060" s="11" t="str">
        <f>VLOOKUP(A1060,'Medical Examinations'!$A$1:$J$2336,10,FALSE)</f>
        <v>NORMAL</v>
      </c>
      <c r="L1060" t="str">
        <f>VLOOKUP(A1060,'Hospitalisation Details'!$A$2:$M$2344,4,FALSE)</f>
        <v>2-7-1966</v>
      </c>
      <c r="M1060">
        <f>VLOOKUP(A1060,'Hospitalisation Details'!$A$2:$M$2344,10,FALSE)</f>
        <v>10602.39</v>
      </c>
      <c r="N1060" t="str">
        <f>VLOOKUP(A1060,'Hospitalisation Details'!$A$2:$M$2344,11,FALSE)</f>
        <v>tier - 3</v>
      </c>
      <c r="O1060" t="str">
        <f>VLOOKUP(A1060,'Hospitalisation Details'!$A$2:$M$2344,12,FALSE)</f>
        <v>tier - 3</v>
      </c>
      <c r="P1060" t="str">
        <f>VLOOKUP(A1060,'Hospitalisation Details'!$A$2:$M$2344,13,FALSE)</f>
        <v>R1011</v>
      </c>
      <c r="Q1060" s="11">
        <f>VLOOKUP(A1060,'Hospitalisation Details'!$A$2:$M$2344,8,FALSE)</f>
        <v>56</v>
      </c>
    </row>
    <row r="1061" spans="1:17" ht="15.75" x14ac:dyDescent="0.25">
      <c r="A1061" s="1" t="s">
        <v>1310</v>
      </c>
      <c r="B1061" t="str">
        <f>VLOOKUP(A1061,'Customer Names'!$A$1:$B$2336,2,FALSE)</f>
        <v>Dover</v>
      </c>
      <c r="C1061" s="11">
        <f>VLOOKUP(A1061,'Medical Examinations'!$A$1:$B$2336,2,FALSE)</f>
        <v>32.774999999999999</v>
      </c>
      <c r="D1061" s="11">
        <f>VLOOKUP(A1061,'Medical Examinations'!$A$1:$C$2336,3,FALSE)</f>
        <v>11.76</v>
      </c>
      <c r="E1061" s="11" t="str">
        <f>VLOOKUP(A1061,'Medical Examinations'!$A$1:$J$2336,4,FALSE)</f>
        <v>Yes</v>
      </c>
      <c r="F1061" s="11" t="str">
        <f>VLOOKUP(A1061,'Medical Examinations'!$A$1:$J$2336,5,FALSE)</f>
        <v>No</v>
      </c>
      <c r="G1061" s="11" t="str">
        <f>VLOOKUP(A1061,'Medical Examinations'!$A$1:$J$2336,6,FALSE)</f>
        <v>No</v>
      </c>
      <c r="H1061" s="11">
        <f>VLOOKUP(A1061,'Medical Examinations'!$A$1:$J$2336,7,FALSE)</f>
        <v>0</v>
      </c>
      <c r="I1061" s="11" t="str">
        <f>VLOOKUP(A1061,'Medical Examinations'!$A$1:$J$2336,8,FALSE)</f>
        <v>No</v>
      </c>
      <c r="J1061" s="11" t="str">
        <f>VLOOKUP(A1061,'Medical Examinations'!$A$1:$J$2336,9,FALSE)</f>
        <v>OBESITY</v>
      </c>
      <c r="K1061" s="11" t="str">
        <f>VLOOKUP(A1061,'Medical Examinations'!$A$1:$J$2336,10,FALSE)</f>
        <v>DIABETES</v>
      </c>
      <c r="L1061" t="str">
        <f>VLOOKUP(A1061,'Hospitalisation Details'!$A$2:$M$2344,4,FALSE)</f>
        <v>23-6-1967</v>
      </c>
      <c r="M1061">
        <f>VLOOKUP(A1061,'Hospitalisation Details'!$A$2:$M$2344,10,FALSE)</f>
        <v>10601.63</v>
      </c>
      <c r="N1061" t="str">
        <f>VLOOKUP(A1061,'Hospitalisation Details'!$A$2:$M$2344,11,FALSE)</f>
        <v>tier - 3</v>
      </c>
      <c r="O1061" t="str">
        <f>VLOOKUP(A1061,'Hospitalisation Details'!$A$2:$M$2344,12,FALSE)</f>
        <v>tier - 2</v>
      </c>
      <c r="P1061" t="str">
        <f>VLOOKUP(A1061,'Hospitalisation Details'!$A$2:$M$2344,13,FALSE)</f>
        <v>R1012</v>
      </c>
      <c r="Q1061" s="11">
        <f>VLOOKUP(A1061,'Hospitalisation Details'!$A$2:$M$2344,8,FALSE)</f>
        <v>55</v>
      </c>
    </row>
    <row r="1062" spans="1:17" ht="15.75" x14ac:dyDescent="0.25">
      <c r="A1062" s="1" t="s">
        <v>1309</v>
      </c>
      <c r="B1062" t="str">
        <f>VLOOKUP(A1062,'Customer Names'!$A$1:$B$2336,2,FALSE)</f>
        <v>Dockemeyer</v>
      </c>
      <c r="C1062" s="11">
        <f>VLOOKUP(A1062,'Medical Examinations'!$A$1:$B$2336,2,FALSE)</f>
        <v>39.6</v>
      </c>
      <c r="D1062" s="11">
        <f>VLOOKUP(A1062,'Medical Examinations'!$A$1:$C$2336,3,FALSE)</f>
        <v>5.1100000000000003</v>
      </c>
      <c r="E1062" s="11" t="str">
        <f>VLOOKUP(A1062,'Medical Examinations'!$A$1:$J$2336,4,FALSE)</f>
        <v>Yes</v>
      </c>
      <c r="F1062" s="11" t="str">
        <f>VLOOKUP(A1062,'Medical Examinations'!$A$1:$J$2336,5,FALSE)</f>
        <v>No</v>
      </c>
      <c r="G1062" s="11" t="str">
        <f>VLOOKUP(A1062,'Medical Examinations'!$A$1:$J$2336,6,FALSE)</f>
        <v>No</v>
      </c>
      <c r="H1062" s="11">
        <f>VLOOKUP(A1062,'Medical Examinations'!$A$1:$J$2336,7,FALSE)</f>
        <v>2</v>
      </c>
      <c r="I1062" s="11" t="str">
        <f>VLOOKUP(A1062,'Medical Examinations'!$A$1:$J$2336,8,FALSE)</f>
        <v>No</v>
      </c>
      <c r="J1062" s="11" t="str">
        <f>VLOOKUP(A1062,'Medical Examinations'!$A$1:$J$2336,9,FALSE)</f>
        <v>OBESITY</v>
      </c>
      <c r="K1062" s="11" t="str">
        <f>VLOOKUP(A1062,'Medical Examinations'!$A$1:$J$2336,10,FALSE)</f>
        <v>NORMAL</v>
      </c>
      <c r="L1062" t="str">
        <f>VLOOKUP(A1062,'Hospitalisation Details'!$A$2:$M$2344,4,FALSE)</f>
        <v>20-7-1966</v>
      </c>
      <c r="M1062">
        <f>VLOOKUP(A1062,'Hospitalisation Details'!$A$2:$M$2344,10,FALSE)</f>
        <v>10601.41</v>
      </c>
      <c r="N1062" t="str">
        <f>VLOOKUP(A1062,'Hospitalisation Details'!$A$2:$M$2344,11,FALSE)</f>
        <v>tier - 3</v>
      </c>
      <c r="O1062" t="str">
        <f>VLOOKUP(A1062,'Hospitalisation Details'!$A$2:$M$2344,12,FALSE)</f>
        <v>tier - 2</v>
      </c>
      <c r="P1062" t="str">
        <f>VLOOKUP(A1062,'Hospitalisation Details'!$A$2:$M$2344,13,FALSE)</f>
        <v>R1011</v>
      </c>
      <c r="Q1062" s="11">
        <f>VLOOKUP(A1062,'Hospitalisation Details'!$A$2:$M$2344,8,FALSE)</f>
        <v>56</v>
      </c>
    </row>
    <row r="1063" spans="1:17" ht="15.75" x14ac:dyDescent="0.25">
      <c r="A1063" s="1" t="s">
        <v>1308</v>
      </c>
      <c r="B1063" t="str">
        <f>VLOOKUP(A1063,'Customer Names'!$A$1:$B$2336,2,FALSE)</f>
        <v>Steele</v>
      </c>
      <c r="C1063" s="11">
        <f>VLOOKUP(A1063,'Medical Examinations'!$A$1:$B$2336,2,FALSE)</f>
        <v>30.97</v>
      </c>
      <c r="D1063" s="11">
        <f>VLOOKUP(A1063,'Medical Examinations'!$A$1:$C$2336,3,FALSE)</f>
        <v>5.54</v>
      </c>
      <c r="E1063" s="11" t="str">
        <f>VLOOKUP(A1063,'Medical Examinations'!$A$1:$J$2336,4,FALSE)</f>
        <v>No</v>
      </c>
      <c r="F1063" s="11" t="str">
        <f>VLOOKUP(A1063,'Medical Examinations'!$A$1:$J$2336,5,FALSE)</f>
        <v>No</v>
      </c>
      <c r="G1063" s="11" t="str">
        <f>VLOOKUP(A1063,'Medical Examinations'!$A$1:$J$2336,6,FALSE)</f>
        <v>No</v>
      </c>
      <c r="H1063" s="11">
        <f>VLOOKUP(A1063,'Medical Examinations'!$A$1:$J$2336,7,FALSE)</f>
        <v>2</v>
      </c>
      <c r="I1063" s="11" t="str">
        <f>VLOOKUP(A1063,'Medical Examinations'!$A$1:$J$2336,8,FALSE)</f>
        <v>No</v>
      </c>
      <c r="J1063" s="11" t="str">
        <f>VLOOKUP(A1063,'Medical Examinations'!$A$1:$J$2336,9,FALSE)</f>
        <v>OBESITY</v>
      </c>
      <c r="K1063" s="11" t="str">
        <f>VLOOKUP(A1063,'Medical Examinations'!$A$1:$J$2336,10,FALSE)</f>
        <v>NORMAL</v>
      </c>
      <c r="L1063" t="str">
        <f>VLOOKUP(A1063,'Hospitalisation Details'!$A$2:$M$2344,4,FALSE)</f>
        <v>14-12-1972</v>
      </c>
      <c r="M1063">
        <f>VLOOKUP(A1063,'Hospitalisation Details'!$A$2:$M$2344,10,FALSE)</f>
        <v>10600.55</v>
      </c>
      <c r="N1063" t="str">
        <f>VLOOKUP(A1063,'Hospitalisation Details'!$A$2:$M$2344,11,FALSE)</f>
        <v>tier - 3</v>
      </c>
      <c r="O1063" t="str">
        <f>VLOOKUP(A1063,'Hospitalisation Details'!$A$2:$M$2344,12,FALSE)</f>
        <v>tier - 1</v>
      </c>
      <c r="P1063" t="str">
        <f>VLOOKUP(A1063,'Hospitalisation Details'!$A$2:$M$2344,13,FALSE)</f>
        <v>R1012</v>
      </c>
      <c r="Q1063" s="11">
        <f>VLOOKUP(A1063,'Hospitalisation Details'!$A$2:$M$2344,8,FALSE)</f>
        <v>50</v>
      </c>
    </row>
    <row r="1064" spans="1:17" ht="15.75" x14ac:dyDescent="0.25">
      <c r="A1064" s="1" t="s">
        <v>1307</v>
      </c>
      <c r="B1064" t="str">
        <f>VLOOKUP(A1064,'Customer Names'!$A$1:$B$2336,2,FALSE)</f>
        <v>Harel</v>
      </c>
      <c r="C1064" s="11">
        <f>VLOOKUP(A1064,'Medical Examinations'!$A$1:$B$2336,2,FALSE)</f>
        <v>27.645</v>
      </c>
      <c r="D1064" s="11">
        <f>VLOOKUP(A1064,'Medical Examinations'!$A$1:$C$2336,3,FALSE)</f>
        <v>8.8699999999999992</v>
      </c>
      <c r="E1064" s="11" t="str">
        <f>VLOOKUP(A1064,'Medical Examinations'!$A$1:$J$2336,4,FALSE)</f>
        <v>Yes</v>
      </c>
      <c r="F1064" s="11" t="str">
        <f>VLOOKUP(A1064,'Medical Examinations'!$A$1:$J$2336,5,FALSE)</f>
        <v>No</v>
      </c>
      <c r="G1064" s="11" t="str">
        <f>VLOOKUP(A1064,'Medical Examinations'!$A$1:$J$2336,6,FALSE)</f>
        <v>No</v>
      </c>
      <c r="H1064" s="11">
        <f>VLOOKUP(A1064,'Medical Examinations'!$A$1:$J$2336,7,FALSE)</f>
        <v>0</v>
      </c>
      <c r="I1064" s="11" t="str">
        <f>VLOOKUP(A1064,'Medical Examinations'!$A$1:$J$2336,8,FALSE)</f>
        <v>No</v>
      </c>
      <c r="J1064" s="11" t="str">
        <f>VLOOKUP(A1064,'Medical Examinations'!$A$1:$J$2336,9,FALSE)</f>
        <v>OVERWEIGHT</v>
      </c>
      <c r="K1064" s="11" t="str">
        <f>VLOOKUP(A1064,'Medical Examinations'!$A$1:$J$2336,10,FALSE)</f>
        <v>DIABETES</v>
      </c>
      <c r="L1064" t="str">
        <f>VLOOKUP(A1064,'Hospitalisation Details'!$A$2:$M$2344,4,FALSE)</f>
        <v>29-11-1967</v>
      </c>
      <c r="M1064">
        <f>VLOOKUP(A1064,'Hospitalisation Details'!$A$2:$M$2344,10,FALSE)</f>
        <v>10594.5</v>
      </c>
      <c r="N1064" t="str">
        <f>VLOOKUP(A1064,'Hospitalisation Details'!$A$2:$M$2344,11,FALSE)</f>
        <v>tier - 3</v>
      </c>
      <c r="O1064" t="str">
        <f>VLOOKUP(A1064,'Hospitalisation Details'!$A$2:$M$2344,12,FALSE)</f>
        <v>tier - 1</v>
      </c>
      <c r="P1064" t="str">
        <f>VLOOKUP(A1064,'Hospitalisation Details'!$A$2:$M$2344,13,FALSE)</f>
        <v>R1012</v>
      </c>
      <c r="Q1064" s="11">
        <f>VLOOKUP(A1064,'Hospitalisation Details'!$A$2:$M$2344,8,FALSE)</f>
        <v>55</v>
      </c>
    </row>
    <row r="1065" spans="1:17" ht="15.75" x14ac:dyDescent="0.25">
      <c r="A1065" s="1" t="s">
        <v>1306</v>
      </c>
      <c r="B1065" t="str">
        <f>VLOOKUP(A1065,'Customer Names'!$A$1:$B$2336,2,FALSE)</f>
        <v>Aguila</v>
      </c>
      <c r="C1065" s="11">
        <f>VLOOKUP(A1065,'Medical Examinations'!$A$1:$B$2336,2,FALSE)</f>
        <v>34.43</v>
      </c>
      <c r="D1065" s="11">
        <f>VLOOKUP(A1065,'Medical Examinations'!$A$1:$C$2336,3,FALSE)</f>
        <v>5.96</v>
      </c>
      <c r="E1065" s="11" t="str">
        <f>VLOOKUP(A1065,'Medical Examinations'!$A$1:$J$2336,4,FALSE)</f>
        <v>Yes</v>
      </c>
      <c r="F1065" s="11" t="str">
        <f>VLOOKUP(A1065,'Medical Examinations'!$A$1:$J$2336,5,FALSE)</f>
        <v>No</v>
      </c>
      <c r="G1065" s="11" t="str">
        <f>VLOOKUP(A1065,'Medical Examinations'!$A$1:$J$2336,6,FALSE)</f>
        <v>No</v>
      </c>
      <c r="H1065" s="11">
        <f>VLOOKUP(A1065,'Medical Examinations'!$A$1:$J$2336,7,FALSE)</f>
        <v>2</v>
      </c>
      <c r="I1065" s="11" t="str">
        <f>VLOOKUP(A1065,'Medical Examinations'!$A$1:$J$2336,8,FALSE)</f>
        <v>No</v>
      </c>
      <c r="J1065" s="11" t="str">
        <f>VLOOKUP(A1065,'Medical Examinations'!$A$1:$J$2336,9,FALSE)</f>
        <v>OBESITY</v>
      </c>
      <c r="K1065" s="11" t="str">
        <f>VLOOKUP(A1065,'Medical Examinations'!$A$1:$J$2336,10,FALSE)</f>
        <v>PREDIABETES</v>
      </c>
      <c r="L1065" t="str">
        <f>VLOOKUP(A1065,'Hospitalisation Details'!$A$2:$M$2344,4,FALSE)</f>
        <v>3-11-1966</v>
      </c>
      <c r="M1065">
        <f>VLOOKUP(A1065,'Hospitalisation Details'!$A$2:$M$2344,10,FALSE)</f>
        <v>10594.23</v>
      </c>
      <c r="N1065" t="str">
        <f>VLOOKUP(A1065,'Hospitalisation Details'!$A$2:$M$2344,11,FALSE)</f>
        <v>tier - 3</v>
      </c>
      <c r="O1065" t="str">
        <f>VLOOKUP(A1065,'Hospitalisation Details'!$A$2:$M$2344,12,FALSE)</f>
        <v>tier - 3</v>
      </c>
      <c r="P1065" t="str">
        <f>VLOOKUP(A1065,'Hospitalisation Details'!$A$2:$M$2344,13,FALSE)</f>
        <v>R1013</v>
      </c>
      <c r="Q1065" s="11">
        <f>VLOOKUP(A1065,'Hospitalisation Details'!$A$2:$M$2344,8,FALSE)</f>
        <v>56</v>
      </c>
    </row>
    <row r="1066" spans="1:17" ht="15.75" x14ac:dyDescent="0.25">
      <c r="A1066" s="1" t="s">
        <v>1305</v>
      </c>
      <c r="B1066" t="str">
        <f>VLOOKUP(A1066,'Customer Names'!$A$1:$B$2336,2,FALSE)</f>
        <v>Vallejo Sarmiento</v>
      </c>
      <c r="C1066" s="11">
        <f>VLOOKUP(A1066,'Medical Examinations'!$A$1:$B$2336,2,FALSE)</f>
        <v>39.6</v>
      </c>
      <c r="D1066" s="11">
        <f>VLOOKUP(A1066,'Medical Examinations'!$A$1:$C$2336,3,FALSE)</f>
        <v>4.4400000000000004</v>
      </c>
      <c r="E1066" s="11" t="str">
        <f>VLOOKUP(A1066,'Medical Examinations'!$A$1:$J$2336,4,FALSE)</f>
        <v>Yes</v>
      </c>
      <c r="F1066" s="11" t="str">
        <f>VLOOKUP(A1066,'Medical Examinations'!$A$1:$J$2336,5,FALSE)</f>
        <v>No</v>
      </c>
      <c r="G1066" s="11" t="str">
        <f>VLOOKUP(A1066,'Medical Examinations'!$A$1:$J$2336,6,FALSE)</f>
        <v>Yes</v>
      </c>
      <c r="H1066" s="11">
        <f>VLOOKUP(A1066,'Medical Examinations'!$A$1:$J$2336,7,FALSE)</f>
        <v>1</v>
      </c>
      <c r="I1066" s="11" t="str">
        <f>VLOOKUP(A1066,'Medical Examinations'!$A$1:$J$2336,8,FALSE)</f>
        <v>No</v>
      </c>
      <c r="J1066" s="11" t="str">
        <f>VLOOKUP(A1066,'Medical Examinations'!$A$1:$J$2336,9,FALSE)</f>
        <v>OBESITY</v>
      </c>
      <c r="K1066" s="11" t="str">
        <f>VLOOKUP(A1066,'Medical Examinations'!$A$1:$J$2336,10,FALSE)</f>
        <v>NORMAL</v>
      </c>
      <c r="L1066" t="str">
        <f>VLOOKUP(A1066,'Hospitalisation Details'!$A$2:$M$2344,4,FALSE)</f>
        <v>25-12-1969</v>
      </c>
      <c r="M1066">
        <f>VLOOKUP(A1066,'Hospitalisation Details'!$A$2:$M$2344,10,FALSE)</f>
        <v>10579.71</v>
      </c>
      <c r="N1066" t="str">
        <f>VLOOKUP(A1066,'Hospitalisation Details'!$A$2:$M$2344,11,FALSE)</f>
        <v>tier - 3</v>
      </c>
      <c r="O1066" t="str">
        <f>VLOOKUP(A1066,'Hospitalisation Details'!$A$2:$M$2344,12,FALSE)</f>
        <v>tier - 3</v>
      </c>
      <c r="P1066" t="str">
        <f>VLOOKUP(A1066,'Hospitalisation Details'!$A$2:$M$2344,13,FALSE)</f>
        <v>R1013</v>
      </c>
      <c r="Q1066" s="11">
        <f>VLOOKUP(A1066,'Hospitalisation Details'!$A$2:$M$2344,8,FALSE)</f>
        <v>53</v>
      </c>
    </row>
    <row r="1067" spans="1:17" ht="15.75" x14ac:dyDescent="0.25">
      <c r="A1067" s="1" t="s">
        <v>1304</v>
      </c>
      <c r="B1067" t="str">
        <f>VLOOKUP(A1067,'Customer Names'!$A$1:$B$2336,2,FALSE)</f>
        <v>Beisheim</v>
      </c>
      <c r="C1067" s="11">
        <f>VLOOKUP(A1067,'Medical Examinations'!$A$1:$B$2336,2,FALSE)</f>
        <v>22.1</v>
      </c>
      <c r="D1067" s="11">
        <f>VLOOKUP(A1067,'Medical Examinations'!$A$1:$C$2336,3,FALSE)</f>
        <v>4.6500000000000004</v>
      </c>
      <c r="E1067" s="11" t="str">
        <f>VLOOKUP(A1067,'Medical Examinations'!$A$1:$J$2336,4,FALSE)</f>
        <v>Yes</v>
      </c>
      <c r="F1067" s="11" t="str">
        <f>VLOOKUP(A1067,'Medical Examinations'!$A$1:$J$2336,5,FALSE)</f>
        <v>No</v>
      </c>
      <c r="G1067" s="11" t="str">
        <f>VLOOKUP(A1067,'Medical Examinations'!$A$1:$J$2336,6,FALSE)</f>
        <v>No</v>
      </c>
      <c r="H1067" s="11">
        <f>VLOOKUP(A1067,'Medical Examinations'!$A$1:$J$2336,7,FALSE)</f>
        <v>2</v>
      </c>
      <c r="I1067" s="11" t="str">
        <f>VLOOKUP(A1067,'Medical Examinations'!$A$1:$J$2336,8,FALSE)</f>
        <v>No</v>
      </c>
      <c r="J1067" s="11" t="str">
        <f>VLOOKUP(A1067,'Medical Examinations'!$A$1:$J$2336,9,FALSE)</f>
        <v>NORMALWEIGHT</v>
      </c>
      <c r="K1067" s="11" t="str">
        <f>VLOOKUP(A1067,'Medical Examinations'!$A$1:$J$2336,10,FALSE)</f>
        <v>NORMAL</v>
      </c>
      <c r="L1067" t="str">
        <f>VLOOKUP(A1067,'Hospitalisation Details'!$A$2:$M$2344,4,FALSE)</f>
        <v>11-12-1966</v>
      </c>
      <c r="M1067">
        <f>VLOOKUP(A1067,'Hospitalisation Details'!$A$2:$M$2344,10,FALSE)</f>
        <v>10577.09</v>
      </c>
      <c r="N1067" t="str">
        <f>VLOOKUP(A1067,'Hospitalisation Details'!$A$2:$M$2344,11,FALSE)</f>
        <v>tier - 3</v>
      </c>
      <c r="O1067" t="str">
        <f>VLOOKUP(A1067,'Hospitalisation Details'!$A$2:$M$2344,12,FALSE)</f>
        <v>tier - 3</v>
      </c>
      <c r="P1067" t="str">
        <f>VLOOKUP(A1067,'Hospitalisation Details'!$A$2:$M$2344,13,FALSE)</f>
        <v>R1011</v>
      </c>
      <c r="Q1067" s="11">
        <f>VLOOKUP(A1067,'Hospitalisation Details'!$A$2:$M$2344,8,FALSE)</f>
        <v>56</v>
      </c>
    </row>
    <row r="1068" spans="1:17" ht="15.75" x14ac:dyDescent="0.25">
      <c r="A1068" s="1" t="s">
        <v>1303</v>
      </c>
      <c r="B1068" t="str">
        <f>VLOOKUP(A1068,'Customer Names'!$A$1:$B$2336,2,FALSE)</f>
        <v>Lenhoff</v>
      </c>
      <c r="C1068" s="11">
        <f>VLOOKUP(A1068,'Medical Examinations'!$A$1:$B$2336,2,FALSE)</f>
        <v>33.25</v>
      </c>
      <c r="D1068" s="11">
        <f>VLOOKUP(A1068,'Medical Examinations'!$A$1:$C$2336,3,FALSE)</f>
        <v>5.64</v>
      </c>
      <c r="E1068" s="11" t="str">
        <f>VLOOKUP(A1068,'Medical Examinations'!$A$1:$J$2336,4,FALSE)</f>
        <v>Yes</v>
      </c>
      <c r="F1068" s="11" t="str">
        <f>VLOOKUP(A1068,'Medical Examinations'!$A$1:$J$2336,5,FALSE)</f>
        <v>No</v>
      </c>
      <c r="G1068" s="11" t="str">
        <f>VLOOKUP(A1068,'Medical Examinations'!$A$1:$J$2336,6,FALSE)</f>
        <v>Yes</v>
      </c>
      <c r="H1068" s="11">
        <f>VLOOKUP(A1068,'Medical Examinations'!$A$1:$J$2336,7,FALSE)</f>
        <v>1</v>
      </c>
      <c r="I1068" s="11" t="str">
        <f>VLOOKUP(A1068,'Medical Examinations'!$A$1:$J$2336,8,FALSE)</f>
        <v>No</v>
      </c>
      <c r="J1068" s="11" t="str">
        <f>VLOOKUP(A1068,'Medical Examinations'!$A$1:$J$2336,9,FALSE)</f>
        <v>OBESITY</v>
      </c>
      <c r="K1068" s="11" t="str">
        <f>VLOOKUP(A1068,'Medical Examinations'!$A$1:$J$2336,10,FALSE)</f>
        <v>NORMAL</v>
      </c>
      <c r="L1068" t="str">
        <f>VLOOKUP(A1068,'Hospitalisation Details'!$A$2:$M$2344,4,FALSE)</f>
        <v>17-7-1969</v>
      </c>
      <c r="M1068">
        <f>VLOOKUP(A1068,'Hospitalisation Details'!$A$2:$M$2344,10,FALSE)</f>
        <v>10564.88</v>
      </c>
      <c r="N1068" t="str">
        <f>VLOOKUP(A1068,'Hospitalisation Details'!$A$2:$M$2344,11,FALSE)</f>
        <v>tier - 3</v>
      </c>
      <c r="O1068" t="str">
        <f>VLOOKUP(A1068,'Hospitalisation Details'!$A$2:$M$2344,12,FALSE)</f>
        <v>tier - 1</v>
      </c>
      <c r="P1068" t="str">
        <f>VLOOKUP(A1068,'Hospitalisation Details'!$A$2:$M$2344,13,FALSE)</f>
        <v>R1024</v>
      </c>
      <c r="Q1068" s="11">
        <f>VLOOKUP(A1068,'Hospitalisation Details'!$A$2:$M$2344,8,FALSE)</f>
        <v>53</v>
      </c>
    </row>
    <row r="1069" spans="1:17" ht="15.75" x14ac:dyDescent="0.25">
      <c r="A1069" s="1" t="s">
        <v>1302</v>
      </c>
      <c r="B1069" t="str">
        <f>VLOOKUP(A1069,'Customer Names'!$A$1:$B$2336,2,FALSE)</f>
        <v>Wehrwein</v>
      </c>
      <c r="C1069" s="11">
        <f>VLOOKUP(A1069,'Medical Examinations'!$A$1:$B$2336,2,FALSE)</f>
        <v>33.33</v>
      </c>
      <c r="D1069" s="11">
        <f>VLOOKUP(A1069,'Medical Examinations'!$A$1:$C$2336,3,FALSE)</f>
        <v>10.19</v>
      </c>
      <c r="E1069" s="11" t="str">
        <f>VLOOKUP(A1069,'Medical Examinations'!$A$1:$J$2336,4,FALSE)</f>
        <v>No</v>
      </c>
      <c r="F1069" s="11" t="str">
        <f>VLOOKUP(A1069,'Medical Examinations'!$A$1:$J$2336,5,FALSE)</f>
        <v>No</v>
      </c>
      <c r="G1069" s="11" t="str">
        <f>VLOOKUP(A1069,'Medical Examinations'!$A$1:$J$2336,6,FALSE)</f>
        <v>No</v>
      </c>
      <c r="H1069" s="11">
        <f>VLOOKUP(A1069,'Medical Examinations'!$A$1:$J$2336,7,FALSE)</f>
        <v>0</v>
      </c>
      <c r="I1069" s="11" t="str">
        <f>VLOOKUP(A1069,'Medical Examinations'!$A$1:$J$2336,8,FALSE)</f>
        <v>No</v>
      </c>
      <c r="J1069" s="11" t="str">
        <f>VLOOKUP(A1069,'Medical Examinations'!$A$1:$J$2336,9,FALSE)</f>
        <v>OBESITY</v>
      </c>
      <c r="K1069" s="11" t="str">
        <f>VLOOKUP(A1069,'Medical Examinations'!$A$1:$J$2336,10,FALSE)</f>
        <v>DIABETES</v>
      </c>
      <c r="L1069" t="str">
        <f>VLOOKUP(A1069,'Hospitalisation Details'!$A$2:$M$2344,4,FALSE)</f>
        <v>29-6-1971</v>
      </c>
      <c r="M1069">
        <f>VLOOKUP(A1069,'Hospitalisation Details'!$A$2:$M$2344,10,FALSE)</f>
        <v>10560.49</v>
      </c>
      <c r="N1069" t="str">
        <f>VLOOKUP(A1069,'Hospitalisation Details'!$A$2:$M$2344,11,FALSE)</f>
        <v>tier - 3</v>
      </c>
      <c r="O1069" t="str">
        <f>VLOOKUP(A1069,'Hospitalisation Details'!$A$2:$M$2344,12,FALSE)</f>
        <v>tier - 2</v>
      </c>
      <c r="P1069" t="str">
        <f>VLOOKUP(A1069,'Hospitalisation Details'!$A$2:$M$2344,13,FALSE)</f>
        <v>R1013</v>
      </c>
      <c r="Q1069" s="11">
        <f>VLOOKUP(A1069,'Hospitalisation Details'!$A$2:$M$2344,8,FALSE)</f>
        <v>51</v>
      </c>
    </row>
    <row r="1070" spans="1:17" ht="15.75" x14ac:dyDescent="0.25">
      <c r="A1070" s="1" t="s">
        <v>1301</v>
      </c>
      <c r="B1070" t="str">
        <f>VLOOKUP(A1070,'Customer Names'!$A$1:$B$2336,2,FALSE)</f>
        <v>Wallace</v>
      </c>
      <c r="C1070" s="11">
        <f>VLOOKUP(A1070,'Medical Examinations'!$A$1:$B$2336,2,FALSE)</f>
        <v>30.5</v>
      </c>
      <c r="D1070" s="11">
        <f>VLOOKUP(A1070,'Medical Examinations'!$A$1:$C$2336,3,FALSE)</f>
        <v>10.79</v>
      </c>
      <c r="E1070" s="11" t="str">
        <f>VLOOKUP(A1070,'Medical Examinations'!$A$1:$J$2336,4,FALSE)</f>
        <v>No</v>
      </c>
      <c r="F1070" s="11" t="str">
        <f>VLOOKUP(A1070,'Medical Examinations'!$A$1:$J$2336,5,FALSE)</f>
        <v>No</v>
      </c>
      <c r="G1070" s="11" t="str">
        <f>VLOOKUP(A1070,'Medical Examinations'!$A$1:$J$2336,6,FALSE)</f>
        <v>No</v>
      </c>
      <c r="H1070" s="11">
        <f>VLOOKUP(A1070,'Medical Examinations'!$A$1:$J$2336,7,FALSE)</f>
        <v>0</v>
      </c>
      <c r="I1070" s="11" t="str">
        <f>VLOOKUP(A1070,'Medical Examinations'!$A$1:$J$2336,8,FALSE)</f>
        <v>No</v>
      </c>
      <c r="J1070" s="11" t="str">
        <f>VLOOKUP(A1070,'Medical Examinations'!$A$1:$J$2336,9,FALSE)</f>
        <v>OBESITY</v>
      </c>
      <c r="K1070" s="11" t="str">
        <f>VLOOKUP(A1070,'Medical Examinations'!$A$1:$J$2336,10,FALSE)</f>
        <v>DIABETES</v>
      </c>
      <c r="L1070" t="str">
        <f>VLOOKUP(A1070,'Hospitalisation Details'!$A$2:$M$2344,4,FALSE)</f>
        <v>26-9-1971</v>
      </c>
      <c r="M1070">
        <f>VLOOKUP(A1070,'Hospitalisation Details'!$A$2:$M$2344,10,FALSE)</f>
        <v>10546.48</v>
      </c>
      <c r="N1070" t="str">
        <f>VLOOKUP(A1070,'Hospitalisation Details'!$A$2:$M$2344,11,FALSE)</f>
        <v>tier - 3</v>
      </c>
      <c r="O1070" t="str">
        <f>VLOOKUP(A1070,'Hospitalisation Details'!$A$2:$M$2344,12,FALSE)</f>
        <v>tier - 3</v>
      </c>
      <c r="P1070" t="str">
        <f>VLOOKUP(A1070,'Hospitalisation Details'!$A$2:$M$2344,13,FALSE)</f>
        <v>R1011</v>
      </c>
      <c r="Q1070" s="11">
        <f>VLOOKUP(A1070,'Hospitalisation Details'!$A$2:$M$2344,8,FALSE)</f>
        <v>51</v>
      </c>
    </row>
    <row r="1071" spans="1:17" ht="15.75" x14ac:dyDescent="0.25">
      <c r="A1071" s="1" t="s">
        <v>1300</v>
      </c>
      <c r="B1071" t="str">
        <f>VLOOKUP(A1071,'Customer Names'!$A$1:$B$2336,2,FALSE)</f>
        <v>Markowitz</v>
      </c>
      <c r="C1071" s="11">
        <f>VLOOKUP(A1071,'Medical Examinations'!$A$1:$B$2336,2,FALSE)</f>
        <v>30.3</v>
      </c>
      <c r="D1071" s="11">
        <f>VLOOKUP(A1071,'Medical Examinations'!$A$1:$C$2336,3,FALSE)</f>
        <v>4.24</v>
      </c>
      <c r="E1071" s="11" t="str">
        <f>VLOOKUP(A1071,'Medical Examinations'!$A$1:$J$2336,4,FALSE)</f>
        <v>No</v>
      </c>
      <c r="F1071" s="11" t="str">
        <f>VLOOKUP(A1071,'Medical Examinations'!$A$1:$J$2336,5,FALSE)</f>
        <v>No</v>
      </c>
      <c r="G1071" s="11" t="str">
        <f>VLOOKUP(A1071,'Medical Examinations'!$A$1:$J$2336,6,FALSE)</f>
        <v>No</v>
      </c>
      <c r="H1071" s="11">
        <f>VLOOKUP(A1071,'Medical Examinations'!$A$1:$J$2336,7,FALSE)</f>
        <v>0</v>
      </c>
      <c r="I1071" s="11" t="str">
        <f>VLOOKUP(A1071,'Medical Examinations'!$A$1:$J$2336,8,FALSE)</f>
        <v>No</v>
      </c>
      <c r="J1071" s="11" t="str">
        <f>VLOOKUP(A1071,'Medical Examinations'!$A$1:$J$2336,9,FALSE)</f>
        <v>OBESITY</v>
      </c>
      <c r="K1071" s="11" t="str">
        <f>VLOOKUP(A1071,'Medical Examinations'!$A$1:$J$2336,10,FALSE)</f>
        <v>NORMAL</v>
      </c>
      <c r="L1071" t="str">
        <f>VLOOKUP(A1071,'Hospitalisation Details'!$A$2:$M$2344,4,FALSE)</f>
        <v>25-10-1977</v>
      </c>
      <c r="M1071">
        <f>VLOOKUP(A1071,'Hospitalisation Details'!$A$2:$M$2344,10,FALSE)</f>
        <v>10495.6</v>
      </c>
      <c r="N1071" t="str">
        <f>VLOOKUP(A1071,'Hospitalisation Details'!$A$2:$M$2344,11,FALSE)</f>
        <v>tier - 3</v>
      </c>
      <c r="O1071" t="str">
        <f>VLOOKUP(A1071,'Hospitalisation Details'!$A$2:$M$2344,12,FALSE)</f>
        <v>tier - 1</v>
      </c>
      <c r="P1071" t="str">
        <f>VLOOKUP(A1071,'Hospitalisation Details'!$A$2:$M$2344,13,FALSE)</f>
        <v>R1012</v>
      </c>
      <c r="Q1071" s="11">
        <f>VLOOKUP(A1071,'Hospitalisation Details'!$A$2:$M$2344,8,FALSE)</f>
        <v>45</v>
      </c>
    </row>
    <row r="1072" spans="1:17" ht="15.75" x14ac:dyDescent="0.25">
      <c r="A1072" s="1" t="s">
        <v>1299</v>
      </c>
      <c r="B1072" t="str">
        <f>VLOOKUP(A1072,'Customer Names'!$A$1:$B$2336,2,FALSE)</f>
        <v>Vos</v>
      </c>
      <c r="C1072" s="11">
        <f>VLOOKUP(A1072,'Medical Examinations'!$A$1:$B$2336,2,FALSE)</f>
        <v>26.22</v>
      </c>
      <c r="D1072" s="11">
        <f>VLOOKUP(A1072,'Medical Examinations'!$A$1:$C$2336,3,FALSE)</f>
        <v>5.83</v>
      </c>
      <c r="E1072" s="11" t="str">
        <f>VLOOKUP(A1072,'Medical Examinations'!$A$1:$J$2336,4,FALSE)</f>
        <v>No</v>
      </c>
      <c r="F1072" s="11" t="str">
        <f>VLOOKUP(A1072,'Medical Examinations'!$A$1:$J$2336,5,FALSE)</f>
        <v>No</v>
      </c>
      <c r="G1072" s="11" t="str">
        <f>VLOOKUP(A1072,'Medical Examinations'!$A$1:$J$2336,6,FALSE)</f>
        <v>No</v>
      </c>
      <c r="H1072" s="11">
        <f>VLOOKUP(A1072,'Medical Examinations'!$A$1:$J$2336,7,FALSE)</f>
        <v>2</v>
      </c>
      <c r="I1072" s="11" t="str">
        <f>VLOOKUP(A1072,'Medical Examinations'!$A$1:$J$2336,8,FALSE)</f>
        <v>No</v>
      </c>
      <c r="J1072" s="11" t="str">
        <f>VLOOKUP(A1072,'Medical Examinations'!$A$1:$J$2336,9,FALSE)</f>
        <v>OVERWEIGHT</v>
      </c>
      <c r="K1072" s="11" t="str">
        <f>VLOOKUP(A1072,'Medical Examinations'!$A$1:$J$2336,10,FALSE)</f>
        <v>PREDIABETES</v>
      </c>
      <c r="L1072" t="str">
        <f>VLOOKUP(A1072,'Hospitalisation Details'!$A$2:$M$2344,4,FALSE)</f>
        <v>19-10-1972</v>
      </c>
      <c r="M1072">
        <f>VLOOKUP(A1072,'Hospitalisation Details'!$A$2:$M$2344,10,FALSE)</f>
        <v>10493.95</v>
      </c>
      <c r="N1072" t="str">
        <f>VLOOKUP(A1072,'Hospitalisation Details'!$A$2:$M$2344,11,FALSE)</f>
        <v>tier - 3</v>
      </c>
      <c r="O1072" t="str">
        <f>VLOOKUP(A1072,'Hospitalisation Details'!$A$2:$M$2344,12,FALSE)</f>
        <v>tier - 1</v>
      </c>
      <c r="P1072" t="str">
        <f>VLOOKUP(A1072,'Hospitalisation Details'!$A$2:$M$2344,13,FALSE)</f>
        <v>R1012</v>
      </c>
      <c r="Q1072" s="11">
        <f>VLOOKUP(A1072,'Hospitalisation Details'!$A$2:$M$2344,8,FALSE)</f>
        <v>50</v>
      </c>
    </row>
    <row r="1073" spans="1:17" ht="15.75" x14ac:dyDescent="0.25">
      <c r="A1073" s="1" t="s">
        <v>1298</v>
      </c>
      <c r="B1073" t="str">
        <f>VLOOKUP(A1073,'Customer Names'!$A$1:$B$2336,2,FALSE)</f>
        <v>McLeod</v>
      </c>
      <c r="C1073" s="11">
        <f>VLOOKUP(A1073,'Medical Examinations'!$A$1:$B$2336,2,FALSE)</f>
        <v>29.99</v>
      </c>
      <c r="D1073" s="11">
        <f>VLOOKUP(A1073,'Medical Examinations'!$A$1:$C$2336,3,FALSE)</f>
        <v>11.85</v>
      </c>
      <c r="E1073" s="11" t="str">
        <f>VLOOKUP(A1073,'Medical Examinations'!$A$1:$J$2336,4,FALSE)</f>
        <v>No</v>
      </c>
      <c r="F1073" s="11" t="str">
        <f>VLOOKUP(A1073,'Medical Examinations'!$A$1:$J$2336,5,FALSE)</f>
        <v>No</v>
      </c>
      <c r="G1073" s="11" t="str">
        <f>VLOOKUP(A1073,'Medical Examinations'!$A$1:$J$2336,6,FALSE)</f>
        <v>No</v>
      </c>
      <c r="H1073" s="11">
        <f>VLOOKUP(A1073,'Medical Examinations'!$A$1:$J$2336,7,FALSE)</f>
        <v>0</v>
      </c>
      <c r="I1073" s="11" t="str">
        <f>VLOOKUP(A1073,'Medical Examinations'!$A$1:$J$2336,8,FALSE)</f>
        <v>No</v>
      </c>
      <c r="J1073" s="11" t="str">
        <f>VLOOKUP(A1073,'Medical Examinations'!$A$1:$J$2336,9,FALSE)</f>
        <v>OVERWEIGHT</v>
      </c>
      <c r="K1073" s="11" t="str">
        <f>VLOOKUP(A1073,'Medical Examinations'!$A$1:$J$2336,10,FALSE)</f>
        <v>DIABETES</v>
      </c>
      <c r="L1073" t="str">
        <f>VLOOKUP(A1073,'Hospitalisation Details'!$A$2:$M$2344,4,FALSE)</f>
        <v>21-8-1978</v>
      </c>
      <c r="M1073">
        <f>VLOOKUP(A1073,'Hospitalisation Details'!$A$2:$M$2344,10,FALSE)</f>
        <v>10486.55</v>
      </c>
      <c r="N1073" t="str">
        <f>VLOOKUP(A1073,'Hospitalisation Details'!$A$2:$M$2344,11,FALSE)</f>
        <v>tier - 3</v>
      </c>
      <c r="O1073" t="str">
        <f>VLOOKUP(A1073,'Hospitalisation Details'!$A$2:$M$2344,12,FALSE)</f>
        <v>tier - 3</v>
      </c>
      <c r="P1073" t="str">
        <f>VLOOKUP(A1073,'Hospitalisation Details'!$A$2:$M$2344,13,FALSE)</f>
        <v>R1025</v>
      </c>
      <c r="Q1073" s="11">
        <f>VLOOKUP(A1073,'Hospitalisation Details'!$A$2:$M$2344,8,FALSE)</f>
        <v>44</v>
      </c>
    </row>
    <row r="1074" spans="1:17" ht="15.75" x14ac:dyDescent="0.25">
      <c r="A1074" s="1" t="s">
        <v>1297</v>
      </c>
      <c r="B1074" t="str">
        <f>VLOOKUP(A1074,'Customer Names'!$A$1:$B$2336,2,FALSE)</f>
        <v>Balcom</v>
      </c>
      <c r="C1074" s="11">
        <f>VLOOKUP(A1074,'Medical Examinations'!$A$1:$B$2336,2,FALSE)</f>
        <v>36.380000000000003</v>
      </c>
      <c r="D1074" s="11">
        <f>VLOOKUP(A1074,'Medical Examinations'!$A$1:$C$2336,3,FALSE)</f>
        <v>5.98</v>
      </c>
      <c r="E1074" s="11" t="str">
        <f>VLOOKUP(A1074,'Medical Examinations'!$A$1:$J$2336,4,FALSE)</f>
        <v>No</v>
      </c>
      <c r="F1074" s="11" t="str">
        <f>VLOOKUP(A1074,'Medical Examinations'!$A$1:$J$2336,5,FALSE)</f>
        <v>No</v>
      </c>
      <c r="G1074" s="11" t="str">
        <f>VLOOKUP(A1074,'Medical Examinations'!$A$1:$J$2336,6,FALSE)</f>
        <v>No</v>
      </c>
      <c r="H1074" s="11">
        <f>VLOOKUP(A1074,'Medical Examinations'!$A$1:$J$2336,7,FALSE)</f>
        <v>1</v>
      </c>
      <c r="I1074" s="11" t="str">
        <f>VLOOKUP(A1074,'Medical Examinations'!$A$1:$J$2336,8,FALSE)</f>
        <v>No</v>
      </c>
      <c r="J1074" s="11" t="str">
        <f>VLOOKUP(A1074,'Medical Examinations'!$A$1:$J$2336,9,FALSE)</f>
        <v>OBESITY</v>
      </c>
      <c r="K1074" s="11" t="str">
        <f>VLOOKUP(A1074,'Medical Examinations'!$A$1:$J$2336,10,FALSE)</f>
        <v>PREDIABETES</v>
      </c>
      <c r="L1074" t="str">
        <f>VLOOKUP(A1074,'Hospitalisation Details'!$A$2:$M$2344,4,FALSE)</f>
        <v>28-6-1987</v>
      </c>
      <c r="M1074">
        <f>VLOOKUP(A1074,'Hospitalisation Details'!$A$2:$M$2344,10,FALSE)</f>
        <v>10464.83</v>
      </c>
      <c r="N1074" t="str">
        <f>VLOOKUP(A1074,'Hospitalisation Details'!$A$2:$M$2344,11,FALSE)</f>
        <v>tier - 3</v>
      </c>
      <c r="O1074" t="str">
        <f>VLOOKUP(A1074,'Hospitalisation Details'!$A$2:$M$2344,12,FALSE)</f>
        <v>tier - 1</v>
      </c>
      <c r="P1074" t="str">
        <f>VLOOKUP(A1074,'Hospitalisation Details'!$A$2:$M$2344,13,FALSE)</f>
        <v>R1012</v>
      </c>
      <c r="Q1074" s="11">
        <f>VLOOKUP(A1074,'Hospitalisation Details'!$A$2:$M$2344,8,FALSE)</f>
        <v>35</v>
      </c>
    </row>
    <row r="1075" spans="1:17" ht="15.75" x14ac:dyDescent="0.25">
      <c r="A1075" s="1" t="s">
        <v>1296</v>
      </c>
      <c r="B1075" t="str">
        <f>VLOOKUP(A1075,'Customer Names'!$A$1:$B$2336,2,FALSE)</f>
        <v>Dirth</v>
      </c>
      <c r="C1075" s="11">
        <f>VLOOKUP(A1075,'Medical Examinations'!$A$1:$B$2336,2,FALSE)</f>
        <v>31.16</v>
      </c>
      <c r="D1075" s="11">
        <f>VLOOKUP(A1075,'Medical Examinations'!$A$1:$C$2336,3,FALSE)</f>
        <v>4.26</v>
      </c>
      <c r="E1075" s="11" t="str">
        <f>VLOOKUP(A1075,'Medical Examinations'!$A$1:$J$2336,4,FALSE)</f>
        <v>Yes</v>
      </c>
      <c r="F1075" s="11" t="str">
        <f>VLOOKUP(A1075,'Medical Examinations'!$A$1:$J$2336,5,FALSE)</f>
        <v>No</v>
      </c>
      <c r="G1075" s="11" t="str">
        <f>VLOOKUP(A1075,'Medical Examinations'!$A$1:$J$2336,6,FALSE)</f>
        <v>Yes</v>
      </c>
      <c r="H1075" s="11">
        <f>VLOOKUP(A1075,'Medical Examinations'!$A$1:$J$2336,7,FALSE)</f>
        <v>1</v>
      </c>
      <c r="I1075" s="11" t="str">
        <f>VLOOKUP(A1075,'Medical Examinations'!$A$1:$J$2336,8,FALSE)</f>
        <v>No</v>
      </c>
      <c r="J1075" s="11" t="str">
        <f>VLOOKUP(A1075,'Medical Examinations'!$A$1:$J$2336,9,FALSE)</f>
        <v>OBESITY</v>
      </c>
      <c r="K1075" s="11" t="str">
        <f>VLOOKUP(A1075,'Medical Examinations'!$A$1:$J$2336,10,FALSE)</f>
        <v>NORMAL</v>
      </c>
      <c r="L1075" t="str">
        <f>VLOOKUP(A1075,'Hospitalisation Details'!$A$2:$M$2344,4,FALSE)</f>
        <v>22-9-1969</v>
      </c>
      <c r="M1075">
        <f>VLOOKUP(A1075,'Hospitalisation Details'!$A$2:$M$2344,10,FALSE)</f>
        <v>10461.98</v>
      </c>
      <c r="N1075" t="str">
        <f>VLOOKUP(A1075,'Hospitalisation Details'!$A$2:$M$2344,11,FALSE)</f>
        <v>tier - 3</v>
      </c>
      <c r="O1075" t="str">
        <f>VLOOKUP(A1075,'Hospitalisation Details'!$A$2:$M$2344,12,FALSE)</f>
        <v>tier - 1</v>
      </c>
      <c r="P1075" t="str">
        <f>VLOOKUP(A1075,'Hospitalisation Details'!$A$2:$M$2344,13,FALSE)</f>
        <v>R1012</v>
      </c>
      <c r="Q1075" s="11">
        <f>VLOOKUP(A1075,'Hospitalisation Details'!$A$2:$M$2344,8,FALSE)</f>
        <v>53</v>
      </c>
    </row>
    <row r="1076" spans="1:17" ht="15.75" x14ac:dyDescent="0.25">
      <c r="A1076" s="1" t="s">
        <v>1295</v>
      </c>
      <c r="B1076" t="str">
        <f>VLOOKUP(A1076,'Customer Names'!$A$1:$B$2336,2,FALSE)</f>
        <v>Inglish</v>
      </c>
      <c r="C1076" s="11">
        <f>VLOOKUP(A1076,'Medical Examinations'!$A$1:$B$2336,2,FALSE)</f>
        <v>25.55</v>
      </c>
      <c r="D1076" s="11">
        <f>VLOOKUP(A1076,'Medical Examinations'!$A$1:$C$2336,3,FALSE)</f>
        <v>4.96</v>
      </c>
      <c r="E1076" s="11" t="str">
        <f>VLOOKUP(A1076,'Medical Examinations'!$A$1:$J$2336,4,FALSE)</f>
        <v>Yes</v>
      </c>
      <c r="F1076" s="11" t="str">
        <f>VLOOKUP(A1076,'Medical Examinations'!$A$1:$J$2336,5,FALSE)</f>
        <v>No</v>
      </c>
      <c r="G1076" s="11" t="str">
        <f>VLOOKUP(A1076,'Medical Examinations'!$A$1:$J$2336,6,FALSE)</f>
        <v>No</v>
      </c>
      <c r="H1076" s="11">
        <f>VLOOKUP(A1076,'Medical Examinations'!$A$1:$J$2336,7,FALSE)</f>
        <v>1</v>
      </c>
      <c r="I1076" s="11" t="str">
        <f>VLOOKUP(A1076,'Medical Examinations'!$A$1:$J$2336,8,FALSE)</f>
        <v>No</v>
      </c>
      <c r="J1076" s="11" t="str">
        <f>VLOOKUP(A1076,'Medical Examinations'!$A$1:$J$2336,9,FALSE)</f>
        <v>OVERWEIGHT</v>
      </c>
      <c r="K1076" s="11" t="str">
        <f>VLOOKUP(A1076,'Medical Examinations'!$A$1:$J$2336,10,FALSE)</f>
        <v>NORMAL</v>
      </c>
      <c r="L1076" t="str">
        <f>VLOOKUP(A1076,'Hospitalisation Details'!$A$2:$M$2344,4,FALSE)</f>
        <v>27-7-1964</v>
      </c>
      <c r="M1076">
        <f>VLOOKUP(A1076,'Hospitalisation Details'!$A$2:$M$2344,10,FALSE)</f>
        <v>10459.19</v>
      </c>
      <c r="N1076" t="str">
        <f>VLOOKUP(A1076,'Hospitalisation Details'!$A$2:$M$2344,11,FALSE)</f>
        <v>tier - 3</v>
      </c>
      <c r="O1076" t="str">
        <f>VLOOKUP(A1076,'Hospitalisation Details'!$A$2:$M$2344,12,FALSE)</f>
        <v>tier - 1</v>
      </c>
      <c r="P1076" t="str">
        <f>VLOOKUP(A1076,'Hospitalisation Details'!$A$2:$M$2344,13,FALSE)</f>
        <v>R1013</v>
      </c>
      <c r="Q1076" s="11">
        <f>VLOOKUP(A1076,'Hospitalisation Details'!$A$2:$M$2344,8,FALSE)</f>
        <v>58</v>
      </c>
    </row>
    <row r="1077" spans="1:17" ht="15.75" x14ac:dyDescent="0.25">
      <c r="A1077" s="1" t="s">
        <v>1294</v>
      </c>
      <c r="B1077" t="str">
        <f>VLOOKUP(A1077,'Customer Names'!$A$1:$B$2336,2,FALSE)</f>
        <v>Matthews</v>
      </c>
      <c r="C1077" s="11">
        <f>VLOOKUP(A1077,'Medical Examinations'!$A$1:$B$2336,2,FALSE)</f>
        <v>28.77</v>
      </c>
      <c r="D1077" s="11">
        <f>VLOOKUP(A1077,'Medical Examinations'!$A$1:$C$2336,3,FALSE)</f>
        <v>4</v>
      </c>
      <c r="E1077" s="11" t="str">
        <f>VLOOKUP(A1077,'Medical Examinations'!$A$1:$J$2336,4,FALSE)</f>
        <v>Yes</v>
      </c>
      <c r="F1077" s="11" t="str">
        <f>VLOOKUP(A1077,'Medical Examinations'!$A$1:$J$2336,5,FALSE)</f>
        <v>No</v>
      </c>
      <c r="G1077" s="11" t="str">
        <f>VLOOKUP(A1077,'Medical Examinations'!$A$1:$J$2336,6,FALSE)</f>
        <v>No</v>
      </c>
      <c r="H1077" s="11">
        <f>VLOOKUP(A1077,'Medical Examinations'!$A$1:$J$2336,7,FALSE)</f>
        <v>0</v>
      </c>
      <c r="I1077" s="11" t="str">
        <f>VLOOKUP(A1077,'Medical Examinations'!$A$1:$J$2336,8,FALSE)</f>
        <v>No</v>
      </c>
      <c r="J1077" s="11" t="str">
        <f>VLOOKUP(A1077,'Medical Examinations'!$A$1:$J$2336,9,FALSE)</f>
        <v>OVERWEIGHT</v>
      </c>
      <c r="K1077" s="11" t="str">
        <f>VLOOKUP(A1077,'Medical Examinations'!$A$1:$J$2336,10,FALSE)</f>
        <v>NORMAL</v>
      </c>
      <c r="L1077" t="str">
        <f>VLOOKUP(A1077,'Hospitalisation Details'!$A$2:$M$2344,4,FALSE)</f>
        <v>3-8-1976</v>
      </c>
      <c r="M1077">
        <f>VLOOKUP(A1077,'Hospitalisation Details'!$A$2:$M$2344,10,FALSE)</f>
        <v>10455.14</v>
      </c>
      <c r="N1077" t="str">
        <f>VLOOKUP(A1077,'Hospitalisation Details'!$A$2:$M$2344,11,FALSE)</f>
        <v>tier - 3</v>
      </c>
      <c r="O1077" t="str">
        <f>VLOOKUP(A1077,'Hospitalisation Details'!$A$2:$M$2344,12,FALSE)</f>
        <v>tier - 2</v>
      </c>
      <c r="P1077" t="str">
        <f>VLOOKUP(A1077,'Hospitalisation Details'!$A$2:$M$2344,13,FALSE)</f>
        <v>R1021</v>
      </c>
      <c r="Q1077" s="11">
        <f>VLOOKUP(A1077,'Hospitalisation Details'!$A$2:$M$2344,8,FALSE)</f>
        <v>46</v>
      </c>
    </row>
    <row r="1078" spans="1:17" ht="15.75" x14ac:dyDescent="0.25">
      <c r="A1078" s="1" t="s">
        <v>1293</v>
      </c>
      <c r="B1078" t="str">
        <f>VLOOKUP(A1078,'Customer Names'!$A$1:$B$2336,2,FALSE)</f>
        <v>Massa-Musiak</v>
      </c>
      <c r="C1078" s="11">
        <f>VLOOKUP(A1078,'Medical Examinations'!$A$1:$B$2336,2,FALSE)</f>
        <v>23.14</v>
      </c>
      <c r="D1078" s="11">
        <f>VLOOKUP(A1078,'Medical Examinations'!$A$1:$C$2336,3,FALSE)</f>
        <v>4.1500000000000004</v>
      </c>
      <c r="E1078" s="11" t="str">
        <f>VLOOKUP(A1078,'Medical Examinations'!$A$1:$J$2336,4,FALSE)</f>
        <v>Yes</v>
      </c>
      <c r="F1078" s="11" t="str">
        <f>VLOOKUP(A1078,'Medical Examinations'!$A$1:$J$2336,5,FALSE)</f>
        <v>No</v>
      </c>
      <c r="G1078" s="11" t="str">
        <f>VLOOKUP(A1078,'Medical Examinations'!$A$1:$J$2336,6,FALSE)</f>
        <v>No</v>
      </c>
      <c r="H1078" s="11">
        <f>VLOOKUP(A1078,'Medical Examinations'!$A$1:$J$2336,7,FALSE)</f>
        <v>1</v>
      </c>
      <c r="I1078" s="11" t="str">
        <f>VLOOKUP(A1078,'Medical Examinations'!$A$1:$J$2336,8,FALSE)</f>
        <v>No</v>
      </c>
      <c r="J1078" s="11" t="str">
        <f>VLOOKUP(A1078,'Medical Examinations'!$A$1:$J$2336,9,FALSE)</f>
        <v>NORMALWEIGHT</v>
      </c>
      <c r="K1078" s="11" t="str">
        <f>VLOOKUP(A1078,'Medical Examinations'!$A$1:$J$2336,10,FALSE)</f>
        <v>NORMAL</v>
      </c>
      <c r="L1078" t="str">
        <f>VLOOKUP(A1078,'Hospitalisation Details'!$A$2:$M$2344,4,FALSE)</f>
        <v>14-10-1964</v>
      </c>
      <c r="M1078">
        <f>VLOOKUP(A1078,'Hospitalisation Details'!$A$2:$M$2344,10,FALSE)</f>
        <v>10455.1</v>
      </c>
      <c r="N1078" t="str">
        <f>VLOOKUP(A1078,'Hospitalisation Details'!$A$2:$M$2344,11,FALSE)</f>
        <v>tier - 3</v>
      </c>
      <c r="O1078" t="str">
        <f>VLOOKUP(A1078,'Hospitalisation Details'!$A$2:$M$2344,12,FALSE)</f>
        <v>tier - 1</v>
      </c>
      <c r="P1078" t="str">
        <f>VLOOKUP(A1078,'Hospitalisation Details'!$A$2:$M$2344,13,FALSE)</f>
        <v>R1012</v>
      </c>
      <c r="Q1078" s="11">
        <f>VLOOKUP(A1078,'Hospitalisation Details'!$A$2:$M$2344,8,FALSE)</f>
        <v>58</v>
      </c>
    </row>
    <row r="1079" spans="1:17" ht="15.75" x14ac:dyDescent="0.25">
      <c r="A1079" s="1" t="s">
        <v>1292</v>
      </c>
      <c r="B1079" t="str">
        <f>VLOOKUP(A1079,'Customer Names'!$A$1:$B$2336,2,FALSE)</f>
        <v>Bailey</v>
      </c>
      <c r="C1079" s="11">
        <f>VLOOKUP(A1079,'Medical Examinations'!$A$1:$B$2336,2,FALSE)</f>
        <v>39.6</v>
      </c>
      <c r="D1079" s="11">
        <f>VLOOKUP(A1079,'Medical Examinations'!$A$1:$C$2336,3,FALSE)</f>
        <v>11.36</v>
      </c>
      <c r="E1079" s="11" t="str">
        <f>VLOOKUP(A1079,'Medical Examinations'!$A$1:$J$2336,4,FALSE)</f>
        <v>No</v>
      </c>
      <c r="F1079" s="11" t="str">
        <f>VLOOKUP(A1079,'Medical Examinations'!$A$1:$J$2336,5,FALSE)</f>
        <v>No</v>
      </c>
      <c r="G1079" s="11" t="str">
        <f>VLOOKUP(A1079,'Medical Examinations'!$A$1:$J$2336,6,FALSE)</f>
        <v>No</v>
      </c>
      <c r="H1079" s="11">
        <f>VLOOKUP(A1079,'Medical Examinations'!$A$1:$J$2336,7,FALSE)</f>
        <v>0</v>
      </c>
      <c r="I1079" s="11" t="str">
        <f>VLOOKUP(A1079,'Medical Examinations'!$A$1:$J$2336,8,FALSE)</f>
        <v>No</v>
      </c>
      <c r="J1079" s="11" t="str">
        <f>VLOOKUP(A1079,'Medical Examinations'!$A$1:$J$2336,9,FALSE)</f>
        <v>OBESITY</v>
      </c>
      <c r="K1079" s="11" t="str">
        <f>VLOOKUP(A1079,'Medical Examinations'!$A$1:$J$2336,10,FALSE)</f>
        <v>DIABETES</v>
      </c>
      <c r="L1079" t="str">
        <f>VLOOKUP(A1079,'Hospitalisation Details'!$A$2:$M$2344,4,FALSE)</f>
        <v>8-11-1968</v>
      </c>
      <c r="M1079">
        <f>VLOOKUP(A1079,'Hospitalisation Details'!$A$2:$M$2344,10,FALSE)</f>
        <v>10450.549999999999</v>
      </c>
      <c r="N1079" t="str">
        <f>VLOOKUP(A1079,'Hospitalisation Details'!$A$2:$M$2344,11,FALSE)</f>
        <v>tier - 3</v>
      </c>
      <c r="O1079" t="str">
        <f>VLOOKUP(A1079,'Hospitalisation Details'!$A$2:$M$2344,12,FALSE)</f>
        <v>tier - 1</v>
      </c>
      <c r="P1079" t="str">
        <f>VLOOKUP(A1079,'Hospitalisation Details'!$A$2:$M$2344,13,FALSE)</f>
        <v>R1011</v>
      </c>
      <c r="Q1079" s="11">
        <f>VLOOKUP(A1079,'Hospitalisation Details'!$A$2:$M$2344,8,FALSE)</f>
        <v>54</v>
      </c>
    </row>
    <row r="1080" spans="1:17" ht="15.75" x14ac:dyDescent="0.25">
      <c r="A1080" s="1" t="s">
        <v>1291</v>
      </c>
      <c r="B1080" t="str">
        <f>VLOOKUP(A1080,'Customer Names'!$A$1:$B$2336,2,FALSE)</f>
        <v>Jacoby</v>
      </c>
      <c r="C1080" s="11">
        <f>VLOOKUP(A1080,'Medical Examinations'!$A$1:$B$2336,2,FALSE)</f>
        <v>29.2</v>
      </c>
      <c r="D1080" s="11">
        <f>VLOOKUP(A1080,'Medical Examinations'!$A$1:$C$2336,3,FALSE)</f>
        <v>7.53</v>
      </c>
      <c r="E1080" s="11" t="str">
        <f>VLOOKUP(A1080,'Medical Examinations'!$A$1:$J$2336,4,FALSE)</f>
        <v>No</v>
      </c>
      <c r="F1080" s="11" t="str">
        <f>VLOOKUP(A1080,'Medical Examinations'!$A$1:$J$2336,5,FALSE)</f>
        <v>No</v>
      </c>
      <c r="G1080" s="11" t="str">
        <f>VLOOKUP(A1080,'Medical Examinations'!$A$1:$J$2336,6,FALSE)</f>
        <v>No</v>
      </c>
      <c r="H1080" s="11">
        <f>VLOOKUP(A1080,'Medical Examinations'!$A$1:$J$2336,7,FALSE)</f>
        <v>0</v>
      </c>
      <c r="I1080" s="11" t="str">
        <f>VLOOKUP(A1080,'Medical Examinations'!$A$1:$J$2336,8,FALSE)</f>
        <v>No</v>
      </c>
      <c r="J1080" s="11" t="str">
        <f>VLOOKUP(A1080,'Medical Examinations'!$A$1:$J$2336,9,FALSE)</f>
        <v>OVERWEIGHT</v>
      </c>
      <c r="K1080" s="11" t="str">
        <f>VLOOKUP(A1080,'Medical Examinations'!$A$1:$J$2336,10,FALSE)</f>
        <v>DIABETES</v>
      </c>
      <c r="L1080" t="str">
        <f>VLOOKUP(A1080,'Hospitalisation Details'!$A$2:$M$2344,4,FALSE)</f>
        <v>29-8-1968</v>
      </c>
      <c r="M1080">
        <f>VLOOKUP(A1080,'Hospitalisation Details'!$A$2:$M$2344,10,FALSE)</f>
        <v>10436.1</v>
      </c>
      <c r="N1080" t="str">
        <f>VLOOKUP(A1080,'Hospitalisation Details'!$A$2:$M$2344,11,FALSE)</f>
        <v>tier - 3</v>
      </c>
      <c r="O1080" t="str">
        <f>VLOOKUP(A1080,'Hospitalisation Details'!$A$2:$M$2344,12,FALSE)</f>
        <v>tier - 3</v>
      </c>
      <c r="P1080" t="str">
        <f>VLOOKUP(A1080,'Hospitalisation Details'!$A$2:$M$2344,13,FALSE)</f>
        <v>R1011</v>
      </c>
      <c r="Q1080" s="11">
        <f>VLOOKUP(A1080,'Hospitalisation Details'!$A$2:$M$2344,8,FALSE)</f>
        <v>54</v>
      </c>
    </row>
    <row r="1081" spans="1:17" ht="15.75" x14ac:dyDescent="0.25">
      <c r="A1081" s="1" t="s">
        <v>1290</v>
      </c>
      <c r="B1081" t="str">
        <f>VLOOKUP(A1081,'Customer Names'!$A$1:$B$2336,2,FALSE)</f>
        <v>Crimmings</v>
      </c>
      <c r="C1081" s="11">
        <f>VLOOKUP(A1081,'Medical Examinations'!$A$1:$B$2336,2,FALSE)</f>
        <v>32.774999999999999</v>
      </c>
      <c r="D1081" s="11">
        <f>VLOOKUP(A1081,'Medical Examinations'!$A$1:$C$2336,3,FALSE)</f>
        <v>7.95</v>
      </c>
      <c r="E1081" s="11" t="str">
        <f>VLOOKUP(A1081,'Medical Examinations'!$A$1:$J$2336,4,FALSE)</f>
        <v>No</v>
      </c>
      <c r="F1081" s="11" t="str">
        <f>VLOOKUP(A1081,'Medical Examinations'!$A$1:$J$2336,5,FALSE)</f>
        <v>No</v>
      </c>
      <c r="G1081" s="11" t="str">
        <f>VLOOKUP(A1081,'Medical Examinations'!$A$1:$J$2336,6,FALSE)</f>
        <v>No</v>
      </c>
      <c r="H1081" s="11">
        <f>VLOOKUP(A1081,'Medical Examinations'!$A$1:$J$2336,7,FALSE)</f>
        <v>0</v>
      </c>
      <c r="I1081" s="11" t="str">
        <f>VLOOKUP(A1081,'Medical Examinations'!$A$1:$J$2336,8,FALSE)</f>
        <v>No</v>
      </c>
      <c r="J1081" s="11" t="str">
        <f>VLOOKUP(A1081,'Medical Examinations'!$A$1:$J$2336,9,FALSE)</f>
        <v>OBESITY</v>
      </c>
      <c r="K1081" s="11" t="str">
        <f>VLOOKUP(A1081,'Medical Examinations'!$A$1:$J$2336,10,FALSE)</f>
        <v>DIABETES</v>
      </c>
      <c r="L1081" t="str">
        <f>VLOOKUP(A1081,'Hospitalisation Details'!$A$2:$M$2344,4,FALSE)</f>
        <v>23-8-1968</v>
      </c>
      <c r="M1081">
        <f>VLOOKUP(A1081,'Hospitalisation Details'!$A$2:$M$2344,10,FALSE)</f>
        <v>10435.07</v>
      </c>
      <c r="N1081" t="str">
        <f>VLOOKUP(A1081,'Hospitalisation Details'!$A$2:$M$2344,11,FALSE)</f>
        <v>tier - 3</v>
      </c>
      <c r="O1081" t="str">
        <f>VLOOKUP(A1081,'Hospitalisation Details'!$A$2:$M$2344,12,FALSE)</f>
        <v>tier - 1</v>
      </c>
      <c r="P1081" t="str">
        <f>VLOOKUP(A1081,'Hospitalisation Details'!$A$2:$M$2344,13,FALSE)</f>
        <v>R1016</v>
      </c>
      <c r="Q1081" s="11">
        <f>VLOOKUP(A1081,'Hospitalisation Details'!$A$2:$M$2344,8,FALSE)</f>
        <v>54</v>
      </c>
    </row>
    <row r="1082" spans="1:17" ht="15.75" x14ac:dyDescent="0.25">
      <c r="A1082" s="1" t="s">
        <v>1289</v>
      </c>
      <c r="B1082" t="str">
        <f>VLOOKUP(A1082,'Customer Names'!$A$1:$B$2336,2,FALSE)</f>
        <v>Crane</v>
      </c>
      <c r="C1082" s="11">
        <f>VLOOKUP(A1082,'Medical Examinations'!$A$1:$B$2336,2,FALSE)</f>
        <v>24.035</v>
      </c>
      <c r="D1082" s="11">
        <f>VLOOKUP(A1082,'Medical Examinations'!$A$1:$C$2336,3,FALSE)</f>
        <v>8.5</v>
      </c>
      <c r="E1082" s="11" t="str">
        <f>VLOOKUP(A1082,'Medical Examinations'!$A$1:$J$2336,4,FALSE)</f>
        <v>No</v>
      </c>
      <c r="F1082" s="11" t="str">
        <f>VLOOKUP(A1082,'Medical Examinations'!$A$1:$J$2336,5,FALSE)</f>
        <v>No</v>
      </c>
      <c r="G1082" s="11" t="str">
        <f>VLOOKUP(A1082,'Medical Examinations'!$A$1:$J$2336,6,FALSE)</f>
        <v>No</v>
      </c>
      <c r="H1082" s="11">
        <f>VLOOKUP(A1082,'Medical Examinations'!$A$1:$J$2336,7,FALSE)</f>
        <v>0</v>
      </c>
      <c r="I1082" s="11" t="str">
        <f>VLOOKUP(A1082,'Medical Examinations'!$A$1:$J$2336,8,FALSE)</f>
        <v>No</v>
      </c>
      <c r="J1082" s="11" t="str">
        <f>VLOOKUP(A1082,'Medical Examinations'!$A$1:$J$2336,9,FALSE)</f>
        <v>NORMALWEIGHT</v>
      </c>
      <c r="K1082" s="11" t="str">
        <f>VLOOKUP(A1082,'Medical Examinations'!$A$1:$J$2336,10,FALSE)</f>
        <v>DIABETES</v>
      </c>
      <c r="L1082" t="str">
        <f>VLOOKUP(A1082,'Hospitalisation Details'!$A$2:$M$2344,4,FALSE)</f>
        <v>27-12-1968</v>
      </c>
      <c r="M1082">
        <f>VLOOKUP(A1082,'Hospitalisation Details'!$A$2:$M$2344,10,FALSE)</f>
        <v>10422.92</v>
      </c>
      <c r="N1082" t="str">
        <f>VLOOKUP(A1082,'Hospitalisation Details'!$A$2:$M$2344,11,FALSE)</f>
        <v>tier - 3</v>
      </c>
      <c r="O1082" t="str">
        <f>VLOOKUP(A1082,'Hospitalisation Details'!$A$2:$M$2344,12,FALSE)</f>
        <v>tier - 1</v>
      </c>
      <c r="P1082" t="str">
        <f>VLOOKUP(A1082,'Hospitalisation Details'!$A$2:$M$2344,13,FALSE)</f>
        <v>R1017</v>
      </c>
      <c r="Q1082" s="11">
        <f>VLOOKUP(A1082,'Hospitalisation Details'!$A$2:$M$2344,8,FALSE)</f>
        <v>54</v>
      </c>
    </row>
    <row r="1083" spans="1:17" ht="15.75" x14ac:dyDescent="0.25">
      <c r="A1083" s="1" t="s">
        <v>1288</v>
      </c>
      <c r="B1083" t="str">
        <f>VLOOKUP(A1083,'Customer Names'!$A$1:$B$2336,2,FALSE)</f>
        <v>Swartzfager</v>
      </c>
      <c r="C1083" s="11">
        <f>VLOOKUP(A1083,'Medical Examinations'!$A$1:$B$2336,2,FALSE)</f>
        <v>30.55</v>
      </c>
      <c r="D1083" s="11">
        <f>VLOOKUP(A1083,'Medical Examinations'!$A$1:$C$2336,3,FALSE)</f>
        <v>5.89</v>
      </c>
      <c r="E1083" s="11" t="str">
        <f>VLOOKUP(A1083,'Medical Examinations'!$A$1:$J$2336,4,FALSE)</f>
        <v>No</v>
      </c>
      <c r="F1083" s="11" t="str">
        <f>VLOOKUP(A1083,'Medical Examinations'!$A$1:$J$2336,5,FALSE)</f>
        <v>No</v>
      </c>
      <c r="G1083" s="11" t="str">
        <f>VLOOKUP(A1083,'Medical Examinations'!$A$1:$J$2336,6,FALSE)</f>
        <v>Yes</v>
      </c>
      <c r="H1083" s="11">
        <f>VLOOKUP(A1083,'Medical Examinations'!$A$1:$J$2336,7,FALSE)</f>
        <v>1</v>
      </c>
      <c r="I1083" s="11" t="str">
        <f>VLOOKUP(A1083,'Medical Examinations'!$A$1:$J$2336,8,FALSE)</f>
        <v>No</v>
      </c>
      <c r="J1083" s="11" t="str">
        <f>VLOOKUP(A1083,'Medical Examinations'!$A$1:$J$2336,9,FALSE)</f>
        <v>OBESITY</v>
      </c>
      <c r="K1083" s="11" t="str">
        <f>VLOOKUP(A1083,'Medical Examinations'!$A$1:$J$2336,10,FALSE)</f>
        <v>PREDIABETES</v>
      </c>
      <c r="L1083" t="str">
        <f>VLOOKUP(A1083,'Hospitalisation Details'!$A$2:$M$2344,4,FALSE)</f>
        <v>25-11-1979</v>
      </c>
      <c r="M1083">
        <f>VLOOKUP(A1083,'Hospitalisation Details'!$A$2:$M$2344,10,FALSE)</f>
        <v>10419.65</v>
      </c>
      <c r="N1083" t="str">
        <f>VLOOKUP(A1083,'Hospitalisation Details'!$A$2:$M$2344,11,FALSE)</f>
        <v>tier - 3</v>
      </c>
      <c r="O1083" t="str">
        <f>VLOOKUP(A1083,'Hospitalisation Details'!$A$2:$M$2344,12,FALSE)</f>
        <v>tier - 2</v>
      </c>
      <c r="P1083" t="str">
        <f>VLOOKUP(A1083,'Hospitalisation Details'!$A$2:$M$2344,13,FALSE)</f>
        <v>R1025</v>
      </c>
      <c r="Q1083" s="11">
        <f>VLOOKUP(A1083,'Hospitalisation Details'!$A$2:$M$2344,8,FALSE)</f>
        <v>43</v>
      </c>
    </row>
    <row r="1084" spans="1:17" ht="15.75" x14ac:dyDescent="0.25">
      <c r="A1084" s="1" t="s">
        <v>1287</v>
      </c>
      <c r="B1084" t="str">
        <f>VLOOKUP(A1084,'Customer Names'!$A$1:$B$2336,2,FALSE)</f>
        <v>Clevenger</v>
      </c>
      <c r="C1084" s="11">
        <f>VLOOKUP(A1084,'Medical Examinations'!$A$1:$B$2336,2,FALSE)</f>
        <v>28.81</v>
      </c>
      <c r="D1084" s="11">
        <f>VLOOKUP(A1084,'Medical Examinations'!$A$1:$C$2336,3,FALSE)</f>
        <v>8.76</v>
      </c>
      <c r="E1084" s="11" t="str">
        <f>VLOOKUP(A1084,'Medical Examinations'!$A$1:$J$2336,4,FALSE)</f>
        <v>No</v>
      </c>
      <c r="F1084" s="11" t="str">
        <f>VLOOKUP(A1084,'Medical Examinations'!$A$1:$J$2336,5,FALSE)</f>
        <v>No</v>
      </c>
      <c r="G1084" s="11" t="str">
        <f>VLOOKUP(A1084,'Medical Examinations'!$A$1:$J$2336,6,FALSE)</f>
        <v>No</v>
      </c>
      <c r="H1084" s="11">
        <f>VLOOKUP(A1084,'Medical Examinations'!$A$1:$J$2336,7,FALSE)</f>
        <v>2</v>
      </c>
      <c r="I1084" s="11" t="str">
        <f>VLOOKUP(A1084,'Medical Examinations'!$A$1:$J$2336,8,FALSE)</f>
        <v>No</v>
      </c>
      <c r="J1084" s="11" t="str">
        <f>VLOOKUP(A1084,'Medical Examinations'!$A$1:$J$2336,9,FALSE)</f>
        <v>OVERWEIGHT</v>
      </c>
      <c r="K1084" s="11" t="str">
        <f>VLOOKUP(A1084,'Medical Examinations'!$A$1:$J$2336,10,FALSE)</f>
        <v>DIABETES</v>
      </c>
      <c r="L1084" t="str">
        <f>VLOOKUP(A1084,'Hospitalisation Details'!$A$2:$M$2344,4,FALSE)</f>
        <v>11-10-1973</v>
      </c>
      <c r="M1084">
        <f>VLOOKUP(A1084,'Hospitalisation Details'!$A$2:$M$2344,10,FALSE)</f>
        <v>10419.59</v>
      </c>
      <c r="N1084" t="str">
        <f>VLOOKUP(A1084,'Hospitalisation Details'!$A$2:$M$2344,11,FALSE)</f>
        <v>tier - 3</v>
      </c>
      <c r="O1084" t="str">
        <f>VLOOKUP(A1084,'Hospitalisation Details'!$A$2:$M$2344,12,FALSE)</f>
        <v>tier - 2</v>
      </c>
      <c r="P1084" t="str">
        <f>VLOOKUP(A1084,'Hospitalisation Details'!$A$2:$M$2344,13,FALSE)</f>
        <v>R1025</v>
      </c>
      <c r="Q1084" s="11">
        <f>VLOOKUP(A1084,'Hospitalisation Details'!$A$2:$M$2344,8,FALSE)</f>
        <v>49</v>
      </c>
    </row>
    <row r="1085" spans="1:17" ht="15.75" x14ac:dyDescent="0.25">
      <c r="A1085" s="1" t="s">
        <v>1286</v>
      </c>
      <c r="B1085" t="str">
        <f>VLOOKUP(A1085,'Customer Names'!$A$1:$B$2336,2,FALSE)</f>
        <v>Reichardt</v>
      </c>
      <c r="C1085" s="11">
        <f>VLOOKUP(A1085,'Medical Examinations'!$A$1:$B$2336,2,FALSE)</f>
        <v>31.66</v>
      </c>
      <c r="D1085" s="11">
        <f>VLOOKUP(A1085,'Medical Examinations'!$A$1:$C$2336,3,FALSE)</f>
        <v>4.1100000000000003</v>
      </c>
      <c r="E1085" s="11" t="str">
        <f>VLOOKUP(A1085,'Medical Examinations'!$A$1:$J$2336,4,FALSE)</f>
        <v>No</v>
      </c>
      <c r="F1085" s="11" t="str">
        <f>VLOOKUP(A1085,'Medical Examinations'!$A$1:$J$2336,5,FALSE)</f>
        <v>No</v>
      </c>
      <c r="G1085" s="11" t="str">
        <f>VLOOKUP(A1085,'Medical Examinations'!$A$1:$J$2336,6,FALSE)</f>
        <v>No</v>
      </c>
      <c r="H1085" s="11">
        <f>VLOOKUP(A1085,'Medical Examinations'!$A$1:$J$2336,7,FALSE)</f>
        <v>0</v>
      </c>
      <c r="I1085" s="11" t="str">
        <f>VLOOKUP(A1085,'Medical Examinations'!$A$1:$J$2336,8,FALSE)</f>
        <v>No</v>
      </c>
      <c r="J1085" s="11" t="str">
        <f>VLOOKUP(A1085,'Medical Examinations'!$A$1:$J$2336,9,FALSE)</f>
        <v>OBESITY</v>
      </c>
      <c r="K1085" s="11" t="str">
        <f>VLOOKUP(A1085,'Medical Examinations'!$A$1:$J$2336,10,FALSE)</f>
        <v>NORMAL</v>
      </c>
      <c r="L1085" t="str">
        <f>VLOOKUP(A1085,'Hospitalisation Details'!$A$2:$M$2344,4,FALSE)</f>
        <v>24-10-1980</v>
      </c>
      <c r="M1085">
        <f>VLOOKUP(A1085,'Hospitalisation Details'!$A$2:$M$2344,10,FALSE)</f>
        <v>10407.98</v>
      </c>
      <c r="N1085" t="str">
        <f>VLOOKUP(A1085,'Hospitalisation Details'!$A$2:$M$2344,11,FALSE)</f>
        <v>tier - 3</v>
      </c>
      <c r="O1085" t="str">
        <f>VLOOKUP(A1085,'Hospitalisation Details'!$A$2:$M$2344,12,FALSE)</f>
        <v>tier - 1</v>
      </c>
      <c r="P1085" t="str">
        <f>VLOOKUP(A1085,'Hospitalisation Details'!$A$2:$M$2344,13,FALSE)</f>
        <v>R1021</v>
      </c>
      <c r="Q1085" s="11">
        <f>VLOOKUP(A1085,'Hospitalisation Details'!$A$2:$M$2344,8,FALSE)</f>
        <v>42</v>
      </c>
    </row>
    <row r="1086" spans="1:17" ht="15.75" x14ac:dyDescent="0.25">
      <c r="A1086" s="1" t="s">
        <v>1285</v>
      </c>
      <c r="B1086" t="str">
        <f>VLOOKUP(A1086,'Customer Names'!$A$1:$B$2336,2,FALSE)</f>
        <v>Morton</v>
      </c>
      <c r="C1086" s="11">
        <f>VLOOKUP(A1086,'Medical Examinations'!$A$1:$B$2336,2,FALSE)</f>
        <v>28.215</v>
      </c>
      <c r="D1086" s="11">
        <f>VLOOKUP(A1086,'Medical Examinations'!$A$1:$C$2336,3,FALSE)</f>
        <v>7.56</v>
      </c>
      <c r="E1086" s="11" t="str">
        <f>VLOOKUP(A1086,'Medical Examinations'!$A$1:$J$2336,4,FALSE)</f>
        <v>Yes</v>
      </c>
      <c r="F1086" s="11" t="str">
        <f>VLOOKUP(A1086,'Medical Examinations'!$A$1:$J$2336,5,FALSE)</f>
        <v>No</v>
      </c>
      <c r="G1086" s="11" t="str">
        <f>VLOOKUP(A1086,'Medical Examinations'!$A$1:$J$2336,6,FALSE)</f>
        <v>No</v>
      </c>
      <c r="H1086" s="11">
        <f>VLOOKUP(A1086,'Medical Examinations'!$A$1:$J$2336,7,FALSE)</f>
        <v>1</v>
      </c>
      <c r="I1086" s="11" t="str">
        <f>VLOOKUP(A1086,'Medical Examinations'!$A$1:$J$2336,8,FALSE)</f>
        <v>No</v>
      </c>
      <c r="J1086" s="11" t="str">
        <f>VLOOKUP(A1086,'Medical Examinations'!$A$1:$J$2336,9,FALSE)</f>
        <v>OVERWEIGHT</v>
      </c>
      <c r="K1086" s="11" t="str">
        <f>VLOOKUP(A1086,'Medical Examinations'!$A$1:$J$2336,10,FALSE)</f>
        <v>DIABETES</v>
      </c>
      <c r="L1086" t="str">
        <f>VLOOKUP(A1086,'Hospitalisation Details'!$A$2:$M$2344,4,FALSE)</f>
        <v>5-6-1975</v>
      </c>
      <c r="M1086">
        <f>VLOOKUP(A1086,'Hospitalisation Details'!$A$2:$M$2344,10,FALSE)</f>
        <v>10407.09</v>
      </c>
      <c r="N1086" t="str">
        <f>VLOOKUP(A1086,'Hospitalisation Details'!$A$2:$M$2344,11,FALSE)</f>
        <v>tier - 3</v>
      </c>
      <c r="O1086" t="str">
        <f>VLOOKUP(A1086,'Hospitalisation Details'!$A$2:$M$2344,12,FALSE)</f>
        <v>tier - 1</v>
      </c>
      <c r="P1086" t="str">
        <f>VLOOKUP(A1086,'Hospitalisation Details'!$A$2:$M$2344,13,FALSE)</f>
        <v>R1015</v>
      </c>
      <c r="Q1086" s="11">
        <f>VLOOKUP(A1086,'Hospitalisation Details'!$A$2:$M$2344,8,FALSE)</f>
        <v>48</v>
      </c>
    </row>
    <row r="1087" spans="1:17" ht="15.75" x14ac:dyDescent="0.25">
      <c r="A1087" s="1" t="s">
        <v>1284</v>
      </c>
      <c r="B1087" t="str">
        <f>VLOOKUP(A1087,'Customer Names'!$A$1:$B$2336,2,FALSE)</f>
        <v>Sunstrum</v>
      </c>
      <c r="C1087" s="11">
        <f>VLOOKUP(A1087,'Medical Examinations'!$A$1:$B$2336,2,FALSE)</f>
        <v>26.12</v>
      </c>
      <c r="D1087" s="11">
        <f>VLOOKUP(A1087,'Medical Examinations'!$A$1:$C$2336,3,FALSE)</f>
        <v>4.17</v>
      </c>
      <c r="E1087" s="11" t="str">
        <f>VLOOKUP(A1087,'Medical Examinations'!$A$1:$J$2336,4,FALSE)</f>
        <v>Yes</v>
      </c>
      <c r="F1087" s="11" t="str">
        <f>VLOOKUP(A1087,'Medical Examinations'!$A$1:$J$2336,5,FALSE)</f>
        <v>No</v>
      </c>
      <c r="G1087" s="11" t="str">
        <f>VLOOKUP(A1087,'Medical Examinations'!$A$1:$J$2336,6,FALSE)</f>
        <v>Yes</v>
      </c>
      <c r="H1087" s="11">
        <f>VLOOKUP(A1087,'Medical Examinations'!$A$1:$J$2336,7,FALSE)</f>
        <v>1</v>
      </c>
      <c r="I1087" s="11" t="str">
        <f>VLOOKUP(A1087,'Medical Examinations'!$A$1:$J$2336,8,FALSE)</f>
        <v>No</v>
      </c>
      <c r="J1087" s="11" t="str">
        <f>VLOOKUP(A1087,'Medical Examinations'!$A$1:$J$2336,9,FALSE)</f>
        <v>OVERWEIGHT</v>
      </c>
      <c r="K1087" s="11" t="str">
        <f>VLOOKUP(A1087,'Medical Examinations'!$A$1:$J$2336,10,FALSE)</f>
        <v>NORMAL</v>
      </c>
      <c r="L1087" t="str">
        <f>VLOOKUP(A1087,'Hospitalisation Details'!$A$2:$M$2344,4,FALSE)</f>
        <v>7-7-1969</v>
      </c>
      <c r="M1087">
        <f>VLOOKUP(A1087,'Hospitalisation Details'!$A$2:$M$2344,10,FALSE)</f>
        <v>10403.27</v>
      </c>
      <c r="N1087" t="str">
        <f>VLOOKUP(A1087,'Hospitalisation Details'!$A$2:$M$2344,11,FALSE)</f>
        <v>tier - 3</v>
      </c>
      <c r="O1087" t="str">
        <f>VLOOKUP(A1087,'Hospitalisation Details'!$A$2:$M$2344,12,FALSE)</f>
        <v>tier - 2</v>
      </c>
      <c r="P1087" t="str">
        <f>VLOOKUP(A1087,'Hospitalisation Details'!$A$2:$M$2344,13,FALSE)</f>
        <v>R1020</v>
      </c>
      <c r="Q1087" s="11">
        <f>VLOOKUP(A1087,'Hospitalisation Details'!$A$2:$M$2344,8,FALSE)</f>
        <v>53</v>
      </c>
    </row>
    <row r="1088" spans="1:17" ht="15.75" x14ac:dyDescent="0.25">
      <c r="A1088" s="1" t="s">
        <v>1283</v>
      </c>
      <c r="B1088" t="str">
        <f>VLOOKUP(A1088,'Customer Names'!$A$1:$B$2336,2,FALSE)</f>
        <v>Frownfelter</v>
      </c>
      <c r="C1088" s="11">
        <f>VLOOKUP(A1088,'Medical Examinations'!$A$1:$B$2336,2,FALSE)</f>
        <v>36.630000000000003</v>
      </c>
      <c r="D1088" s="11">
        <f>VLOOKUP(A1088,'Medical Examinations'!$A$1:$C$2336,3,FALSE)</f>
        <v>11.42</v>
      </c>
      <c r="E1088" s="11" t="str">
        <f>VLOOKUP(A1088,'Medical Examinations'!$A$1:$J$2336,4,FALSE)</f>
        <v>No</v>
      </c>
      <c r="F1088" s="11" t="str">
        <f>VLOOKUP(A1088,'Medical Examinations'!$A$1:$J$2336,5,FALSE)</f>
        <v>No</v>
      </c>
      <c r="G1088" s="11" t="str">
        <f>VLOOKUP(A1088,'Medical Examinations'!$A$1:$J$2336,6,FALSE)</f>
        <v>No</v>
      </c>
      <c r="H1088" s="11">
        <f>VLOOKUP(A1088,'Medical Examinations'!$A$1:$J$2336,7,FALSE)</f>
        <v>2</v>
      </c>
      <c r="I1088" s="11" t="str">
        <f>VLOOKUP(A1088,'Medical Examinations'!$A$1:$J$2336,8,FALSE)</f>
        <v>No</v>
      </c>
      <c r="J1088" s="11" t="str">
        <f>VLOOKUP(A1088,'Medical Examinations'!$A$1:$J$2336,9,FALSE)</f>
        <v>OBESITY</v>
      </c>
      <c r="K1088" s="11" t="str">
        <f>VLOOKUP(A1088,'Medical Examinations'!$A$1:$J$2336,10,FALSE)</f>
        <v>DIABETES</v>
      </c>
      <c r="L1088" t="str">
        <f>VLOOKUP(A1088,'Hospitalisation Details'!$A$2:$M$2344,4,FALSE)</f>
        <v>19-9-1973</v>
      </c>
      <c r="M1088">
        <f>VLOOKUP(A1088,'Hospitalisation Details'!$A$2:$M$2344,10,FALSE)</f>
        <v>10381.48</v>
      </c>
      <c r="N1088" t="str">
        <f>VLOOKUP(A1088,'Hospitalisation Details'!$A$2:$M$2344,11,FALSE)</f>
        <v>tier - 3</v>
      </c>
      <c r="O1088" t="str">
        <f>VLOOKUP(A1088,'Hospitalisation Details'!$A$2:$M$2344,12,FALSE)</f>
        <v>tier - 3</v>
      </c>
      <c r="P1088" t="str">
        <f>VLOOKUP(A1088,'Hospitalisation Details'!$A$2:$M$2344,13,FALSE)</f>
        <v>R1013</v>
      </c>
      <c r="Q1088" s="11">
        <f>VLOOKUP(A1088,'Hospitalisation Details'!$A$2:$M$2344,8,FALSE)</f>
        <v>49</v>
      </c>
    </row>
    <row r="1089" spans="1:17" ht="15.75" x14ac:dyDescent="0.25">
      <c r="A1089" s="1" t="s">
        <v>1282</v>
      </c>
      <c r="B1089" t="str">
        <f>VLOOKUP(A1089,'Customer Names'!$A$1:$B$2336,2,FALSE)</f>
        <v>Richter</v>
      </c>
      <c r="C1089" s="11">
        <f>VLOOKUP(A1089,'Medical Examinations'!$A$1:$B$2336,2,FALSE)</f>
        <v>33.344999999999999</v>
      </c>
      <c r="D1089" s="11">
        <f>VLOOKUP(A1089,'Medical Examinations'!$A$1:$C$2336,3,FALSE)</f>
        <v>7.33</v>
      </c>
      <c r="E1089" s="11" t="str">
        <f>VLOOKUP(A1089,'Medical Examinations'!$A$1:$J$2336,4,FALSE)</f>
        <v>No</v>
      </c>
      <c r="F1089" s="11" t="str">
        <f>VLOOKUP(A1089,'Medical Examinations'!$A$1:$J$2336,5,FALSE)</f>
        <v>No</v>
      </c>
      <c r="G1089" s="11" t="str">
        <f>VLOOKUP(A1089,'Medical Examinations'!$A$1:$J$2336,6,FALSE)</f>
        <v>No</v>
      </c>
      <c r="H1089" s="11">
        <f>VLOOKUP(A1089,'Medical Examinations'!$A$1:$J$2336,7,FALSE)</f>
        <v>2</v>
      </c>
      <c r="I1089" s="11" t="str">
        <f>VLOOKUP(A1089,'Medical Examinations'!$A$1:$J$2336,8,FALSE)</f>
        <v>No</v>
      </c>
      <c r="J1089" s="11" t="str">
        <f>VLOOKUP(A1089,'Medical Examinations'!$A$1:$J$2336,9,FALSE)</f>
        <v>OBESITY</v>
      </c>
      <c r="K1089" s="11" t="str">
        <f>VLOOKUP(A1089,'Medical Examinations'!$A$1:$J$2336,10,FALSE)</f>
        <v>DIABETES</v>
      </c>
      <c r="L1089" t="str">
        <f>VLOOKUP(A1089,'Hospitalisation Details'!$A$2:$M$2344,4,FALSE)</f>
        <v>29-9-1973</v>
      </c>
      <c r="M1089">
        <f>VLOOKUP(A1089,'Hospitalisation Details'!$A$2:$M$2344,10,FALSE)</f>
        <v>10370.91</v>
      </c>
      <c r="N1089" t="str">
        <f>VLOOKUP(A1089,'Hospitalisation Details'!$A$2:$M$2344,11,FALSE)</f>
        <v>tier - 3</v>
      </c>
      <c r="O1089" t="str">
        <f>VLOOKUP(A1089,'Hospitalisation Details'!$A$2:$M$2344,12,FALSE)</f>
        <v>tier - 3</v>
      </c>
      <c r="P1089" t="str">
        <f>VLOOKUP(A1089,'Hospitalisation Details'!$A$2:$M$2344,13,FALSE)</f>
        <v>R1024</v>
      </c>
      <c r="Q1089" s="11">
        <f>VLOOKUP(A1089,'Hospitalisation Details'!$A$2:$M$2344,8,FALSE)</f>
        <v>49</v>
      </c>
    </row>
    <row r="1090" spans="1:17" ht="15.75" x14ac:dyDescent="0.25">
      <c r="A1090" s="1" t="s">
        <v>1281</v>
      </c>
      <c r="B1090" t="str">
        <f>VLOOKUP(A1090,'Customer Names'!$A$1:$B$2336,2,FALSE)</f>
        <v>England</v>
      </c>
      <c r="C1090" s="11">
        <f>VLOOKUP(A1090,'Medical Examinations'!$A$1:$B$2336,2,FALSE)</f>
        <v>27.11</v>
      </c>
      <c r="D1090" s="11">
        <f>VLOOKUP(A1090,'Medical Examinations'!$A$1:$C$2336,3,FALSE)</f>
        <v>6.7</v>
      </c>
      <c r="E1090" s="11" t="str">
        <f>VLOOKUP(A1090,'Medical Examinations'!$A$1:$J$2336,4,FALSE)</f>
        <v>No</v>
      </c>
      <c r="F1090" s="11" t="str">
        <f>VLOOKUP(A1090,'Medical Examinations'!$A$1:$J$2336,5,FALSE)</f>
        <v>No</v>
      </c>
      <c r="G1090" s="11" t="str">
        <f>VLOOKUP(A1090,'Medical Examinations'!$A$1:$J$2336,6,FALSE)</f>
        <v>No</v>
      </c>
      <c r="H1090" s="11">
        <f>VLOOKUP(A1090,'Medical Examinations'!$A$1:$J$2336,7,FALSE)</f>
        <v>0</v>
      </c>
      <c r="I1090" s="11" t="str">
        <f>VLOOKUP(A1090,'Medical Examinations'!$A$1:$J$2336,8,FALSE)</f>
        <v>No</v>
      </c>
      <c r="J1090" s="11" t="str">
        <f>VLOOKUP(A1090,'Medical Examinations'!$A$1:$J$2336,9,FALSE)</f>
        <v>OVERWEIGHT</v>
      </c>
      <c r="K1090" s="11" t="str">
        <f>VLOOKUP(A1090,'Medical Examinations'!$A$1:$J$2336,10,FALSE)</f>
        <v>DIABETES</v>
      </c>
      <c r="L1090" t="str">
        <f>VLOOKUP(A1090,'Hospitalisation Details'!$A$2:$M$2344,4,FALSE)</f>
        <v>6-9-1971</v>
      </c>
      <c r="M1090">
        <f>VLOOKUP(A1090,'Hospitalisation Details'!$A$2:$M$2344,10,FALSE)</f>
        <v>10356.67</v>
      </c>
      <c r="N1090" t="str">
        <f>VLOOKUP(A1090,'Hospitalisation Details'!$A$2:$M$2344,11,FALSE)</f>
        <v>tier - 3</v>
      </c>
      <c r="O1090" t="str">
        <f>VLOOKUP(A1090,'Hospitalisation Details'!$A$2:$M$2344,12,FALSE)</f>
        <v>tier - 1</v>
      </c>
      <c r="P1090" t="str">
        <f>VLOOKUP(A1090,'Hospitalisation Details'!$A$2:$M$2344,13,FALSE)</f>
        <v>R1025</v>
      </c>
      <c r="Q1090" s="11">
        <f>VLOOKUP(A1090,'Hospitalisation Details'!$A$2:$M$2344,8,FALSE)</f>
        <v>51</v>
      </c>
    </row>
    <row r="1091" spans="1:17" ht="15.75" x14ac:dyDescent="0.25">
      <c r="A1091" s="1" t="s">
        <v>1280</v>
      </c>
      <c r="B1091" t="str">
        <f>VLOOKUP(A1091,'Customer Names'!$A$1:$B$2336,2,FALSE)</f>
        <v>McLean</v>
      </c>
      <c r="C1091" s="11">
        <f>VLOOKUP(A1091,'Medical Examinations'!$A$1:$B$2336,2,FALSE)</f>
        <v>26.6</v>
      </c>
      <c r="D1091" s="11">
        <f>VLOOKUP(A1091,'Medical Examinations'!$A$1:$C$2336,3,FALSE)</f>
        <v>5.27</v>
      </c>
      <c r="E1091" s="11" t="str">
        <f>VLOOKUP(A1091,'Medical Examinations'!$A$1:$J$2336,4,FALSE)</f>
        <v>Yes</v>
      </c>
      <c r="F1091" s="11" t="str">
        <f>VLOOKUP(A1091,'Medical Examinations'!$A$1:$J$2336,5,FALSE)</f>
        <v>No</v>
      </c>
      <c r="G1091" s="11" t="str">
        <f>VLOOKUP(A1091,'Medical Examinations'!$A$1:$J$2336,6,FALSE)</f>
        <v>Yes</v>
      </c>
      <c r="H1091" s="11">
        <f>VLOOKUP(A1091,'Medical Examinations'!$A$1:$J$2336,7,FALSE)</f>
        <v>1</v>
      </c>
      <c r="I1091" s="11" t="str">
        <f>VLOOKUP(A1091,'Medical Examinations'!$A$1:$J$2336,8,FALSE)</f>
        <v>No</v>
      </c>
      <c r="J1091" s="11" t="str">
        <f>VLOOKUP(A1091,'Medical Examinations'!$A$1:$J$2336,9,FALSE)</f>
        <v>OVERWEIGHT</v>
      </c>
      <c r="K1091" s="11" t="str">
        <f>VLOOKUP(A1091,'Medical Examinations'!$A$1:$J$2336,10,FALSE)</f>
        <v>NORMAL</v>
      </c>
      <c r="L1091" t="str">
        <f>VLOOKUP(A1091,'Hospitalisation Details'!$A$2:$M$2344,4,FALSE)</f>
        <v>17-6-1969</v>
      </c>
      <c r="M1091">
        <f>VLOOKUP(A1091,'Hospitalisation Details'!$A$2:$M$2344,10,FALSE)</f>
        <v>10355.64</v>
      </c>
      <c r="N1091" t="str">
        <f>VLOOKUP(A1091,'Hospitalisation Details'!$A$2:$M$2344,11,FALSE)</f>
        <v>tier - 3</v>
      </c>
      <c r="O1091" t="str">
        <f>VLOOKUP(A1091,'Hospitalisation Details'!$A$2:$M$2344,12,FALSE)</f>
        <v>tier - 1</v>
      </c>
      <c r="P1091" t="str">
        <f>VLOOKUP(A1091,'Hospitalisation Details'!$A$2:$M$2344,13,FALSE)</f>
        <v>R1012</v>
      </c>
      <c r="Q1091" s="11">
        <f>VLOOKUP(A1091,'Hospitalisation Details'!$A$2:$M$2344,8,FALSE)</f>
        <v>53</v>
      </c>
    </row>
    <row r="1092" spans="1:17" ht="15.75" x14ac:dyDescent="0.25">
      <c r="A1092" s="1" t="s">
        <v>1279</v>
      </c>
      <c r="B1092" t="str">
        <f>VLOOKUP(A1092,'Customer Names'!$A$1:$B$2336,2,FALSE)</f>
        <v>Gardner</v>
      </c>
      <c r="C1092" s="11">
        <f>VLOOKUP(A1092,'Medical Examinations'!$A$1:$B$2336,2,FALSE)</f>
        <v>30.41</v>
      </c>
      <c r="D1092" s="11">
        <f>VLOOKUP(A1092,'Medical Examinations'!$A$1:$C$2336,3,FALSE)</f>
        <v>7.72</v>
      </c>
      <c r="E1092" s="11" t="str">
        <f>VLOOKUP(A1092,'Medical Examinations'!$A$1:$J$2336,4,FALSE)</f>
        <v>No</v>
      </c>
      <c r="F1092" s="11" t="str">
        <f>VLOOKUP(A1092,'Medical Examinations'!$A$1:$J$2336,5,FALSE)</f>
        <v>No</v>
      </c>
      <c r="G1092" s="11" t="str">
        <f>VLOOKUP(A1092,'Medical Examinations'!$A$1:$J$2336,6,FALSE)</f>
        <v>No</v>
      </c>
      <c r="H1092" s="11">
        <f>VLOOKUP(A1092,'Medical Examinations'!$A$1:$J$2336,7,FALSE)</f>
        <v>0</v>
      </c>
      <c r="I1092" s="11" t="str">
        <f>VLOOKUP(A1092,'Medical Examinations'!$A$1:$J$2336,8,FALSE)</f>
        <v>No</v>
      </c>
      <c r="J1092" s="11" t="str">
        <f>VLOOKUP(A1092,'Medical Examinations'!$A$1:$J$2336,9,FALSE)</f>
        <v>OBESITY</v>
      </c>
      <c r="K1092" s="11" t="str">
        <f>VLOOKUP(A1092,'Medical Examinations'!$A$1:$J$2336,10,FALSE)</f>
        <v>DIABETES</v>
      </c>
      <c r="L1092" t="str">
        <f>VLOOKUP(A1092,'Hospitalisation Details'!$A$2:$M$2344,4,FALSE)</f>
        <v>29-9-1974</v>
      </c>
      <c r="M1092">
        <f>VLOOKUP(A1092,'Hospitalisation Details'!$A$2:$M$2344,10,FALSE)</f>
        <v>10352.48</v>
      </c>
      <c r="N1092" t="str">
        <f>VLOOKUP(A1092,'Hospitalisation Details'!$A$2:$M$2344,11,FALSE)</f>
        <v>tier - 3</v>
      </c>
      <c r="O1092" t="str">
        <f>VLOOKUP(A1092,'Hospitalisation Details'!$A$2:$M$2344,12,FALSE)</f>
        <v>tier - 1</v>
      </c>
      <c r="P1092" t="str">
        <f>VLOOKUP(A1092,'Hospitalisation Details'!$A$2:$M$2344,13,FALSE)</f>
        <v>R1012</v>
      </c>
      <c r="Q1092" s="11">
        <f>VLOOKUP(A1092,'Hospitalisation Details'!$A$2:$M$2344,8,FALSE)</f>
        <v>48</v>
      </c>
    </row>
    <row r="1093" spans="1:17" ht="15.75" x14ac:dyDescent="0.25">
      <c r="A1093" s="1" t="s">
        <v>1278</v>
      </c>
      <c r="B1093" t="str">
        <f>VLOOKUP(A1093,'Customer Names'!$A$1:$B$2336,2,FALSE)</f>
        <v>Lane</v>
      </c>
      <c r="C1093" s="11">
        <f>VLOOKUP(A1093,'Medical Examinations'!$A$1:$B$2336,2,FALSE)</f>
        <v>28.98</v>
      </c>
      <c r="D1093" s="11">
        <f>VLOOKUP(A1093,'Medical Examinations'!$A$1:$C$2336,3,FALSE)</f>
        <v>8.68</v>
      </c>
      <c r="E1093" s="11" t="str">
        <f>VLOOKUP(A1093,'Medical Examinations'!$A$1:$J$2336,4,FALSE)</f>
        <v>No</v>
      </c>
      <c r="F1093" s="11" t="str">
        <f>VLOOKUP(A1093,'Medical Examinations'!$A$1:$J$2336,5,FALSE)</f>
        <v>No</v>
      </c>
      <c r="G1093" s="11" t="str">
        <f>VLOOKUP(A1093,'Medical Examinations'!$A$1:$J$2336,6,FALSE)</f>
        <v>No</v>
      </c>
      <c r="H1093" s="11">
        <f>VLOOKUP(A1093,'Medical Examinations'!$A$1:$J$2336,7,FALSE)</f>
        <v>2</v>
      </c>
      <c r="I1093" s="11" t="str">
        <f>VLOOKUP(A1093,'Medical Examinations'!$A$1:$J$2336,8,FALSE)</f>
        <v>No</v>
      </c>
      <c r="J1093" s="11" t="str">
        <f>VLOOKUP(A1093,'Medical Examinations'!$A$1:$J$2336,9,FALSE)</f>
        <v>OVERWEIGHT</v>
      </c>
      <c r="K1093" s="11" t="str">
        <f>VLOOKUP(A1093,'Medical Examinations'!$A$1:$J$2336,10,FALSE)</f>
        <v>DIABETES</v>
      </c>
      <c r="L1093" t="str">
        <f>VLOOKUP(A1093,'Hospitalisation Details'!$A$2:$M$2344,4,FALSE)</f>
        <v>8-8-1973</v>
      </c>
      <c r="M1093">
        <f>VLOOKUP(A1093,'Hospitalisation Details'!$A$2:$M$2344,10,FALSE)</f>
        <v>10345.93</v>
      </c>
      <c r="N1093" t="str">
        <f>VLOOKUP(A1093,'Hospitalisation Details'!$A$2:$M$2344,11,FALSE)</f>
        <v>tier - 3</v>
      </c>
      <c r="O1093" t="str">
        <f>VLOOKUP(A1093,'Hospitalisation Details'!$A$2:$M$2344,12,FALSE)</f>
        <v>tier - 2</v>
      </c>
      <c r="P1093" t="str">
        <f>VLOOKUP(A1093,'Hospitalisation Details'!$A$2:$M$2344,13,FALSE)</f>
        <v>R1021</v>
      </c>
      <c r="Q1093" s="11">
        <f>VLOOKUP(A1093,'Hospitalisation Details'!$A$2:$M$2344,8,FALSE)</f>
        <v>49</v>
      </c>
    </row>
    <row r="1094" spans="1:17" ht="15.75" x14ac:dyDescent="0.25">
      <c r="A1094" s="1" t="s">
        <v>1277</v>
      </c>
      <c r="B1094" t="str">
        <f>VLOOKUP(A1094,'Customer Names'!$A$1:$B$2336,2,FALSE)</f>
        <v>Vonachen</v>
      </c>
      <c r="C1094" s="11">
        <f>VLOOKUP(A1094,'Medical Examinations'!$A$1:$B$2336,2,FALSE)</f>
        <v>31.24</v>
      </c>
      <c r="D1094" s="11">
        <f>VLOOKUP(A1094,'Medical Examinations'!$A$1:$C$2336,3,FALSE)</f>
        <v>9.8000000000000007</v>
      </c>
      <c r="E1094" s="11" t="str">
        <f>VLOOKUP(A1094,'Medical Examinations'!$A$1:$J$2336,4,FALSE)</f>
        <v>No</v>
      </c>
      <c r="F1094" s="11" t="str">
        <f>VLOOKUP(A1094,'Medical Examinations'!$A$1:$J$2336,5,FALSE)</f>
        <v>No</v>
      </c>
      <c r="G1094" s="11" t="str">
        <f>VLOOKUP(A1094,'Medical Examinations'!$A$1:$J$2336,6,FALSE)</f>
        <v>No</v>
      </c>
      <c r="H1094" s="11">
        <f>VLOOKUP(A1094,'Medical Examinations'!$A$1:$J$2336,7,FALSE)</f>
        <v>0</v>
      </c>
      <c r="I1094" s="11" t="str">
        <f>VLOOKUP(A1094,'Medical Examinations'!$A$1:$J$2336,8,FALSE)</f>
        <v>No</v>
      </c>
      <c r="J1094" s="11" t="str">
        <f>VLOOKUP(A1094,'Medical Examinations'!$A$1:$J$2336,9,FALSE)</f>
        <v>OBESITY</v>
      </c>
      <c r="K1094" s="11" t="str">
        <f>VLOOKUP(A1094,'Medical Examinations'!$A$1:$J$2336,10,FALSE)</f>
        <v>DIABETES</v>
      </c>
      <c r="L1094" t="str">
        <f>VLOOKUP(A1094,'Hospitalisation Details'!$A$2:$M$2344,4,FALSE)</f>
        <v>19-7-1968</v>
      </c>
      <c r="M1094">
        <f>VLOOKUP(A1094,'Hospitalisation Details'!$A$2:$M$2344,10,FALSE)</f>
        <v>10338.93</v>
      </c>
      <c r="N1094" t="str">
        <f>VLOOKUP(A1094,'Hospitalisation Details'!$A$2:$M$2344,11,FALSE)</f>
        <v>tier - 3</v>
      </c>
      <c r="O1094" t="str">
        <f>VLOOKUP(A1094,'Hospitalisation Details'!$A$2:$M$2344,12,FALSE)</f>
        <v>tier - 1</v>
      </c>
      <c r="P1094" t="str">
        <f>VLOOKUP(A1094,'Hospitalisation Details'!$A$2:$M$2344,13,FALSE)</f>
        <v>R1013</v>
      </c>
      <c r="Q1094" s="11">
        <f>VLOOKUP(A1094,'Hospitalisation Details'!$A$2:$M$2344,8,FALSE)</f>
        <v>54</v>
      </c>
    </row>
    <row r="1095" spans="1:17" ht="15.75" x14ac:dyDescent="0.25">
      <c r="A1095" s="1" t="s">
        <v>1276</v>
      </c>
      <c r="B1095" t="str">
        <f>VLOOKUP(A1095,'Customer Names'!$A$1:$B$2336,2,FALSE)</f>
        <v>Smith</v>
      </c>
      <c r="C1095" s="11">
        <f>VLOOKUP(A1095,'Medical Examinations'!$A$1:$B$2336,2,FALSE)</f>
        <v>31.54</v>
      </c>
      <c r="D1095" s="11">
        <f>VLOOKUP(A1095,'Medical Examinations'!$A$1:$C$2336,3,FALSE)</f>
        <v>4.4400000000000004</v>
      </c>
      <c r="E1095" s="11" t="str">
        <f>VLOOKUP(A1095,'Medical Examinations'!$A$1:$J$2336,4,FALSE)</f>
        <v>No</v>
      </c>
      <c r="F1095" s="11" t="str">
        <f>VLOOKUP(A1095,'Medical Examinations'!$A$1:$J$2336,5,FALSE)</f>
        <v>No</v>
      </c>
      <c r="G1095" s="11" t="str">
        <f>VLOOKUP(A1095,'Medical Examinations'!$A$1:$J$2336,6,FALSE)</f>
        <v>No</v>
      </c>
      <c r="H1095" s="11">
        <f>VLOOKUP(A1095,'Medical Examinations'!$A$1:$J$2336,7,FALSE)</f>
        <v>0</v>
      </c>
      <c r="I1095" s="11" t="str">
        <f>VLOOKUP(A1095,'Medical Examinations'!$A$1:$J$2336,8,FALSE)</f>
        <v>No</v>
      </c>
      <c r="J1095" s="11" t="str">
        <f>VLOOKUP(A1095,'Medical Examinations'!$A$1:$J$2336,9,FALSE)</f>
        <v>OBESITY</v>
      </c>
      <c r="K1095" s="11" t="str">
        <f>VLOOKUP(A1095,'Medical Examinations'!$A$1:$J$2336,10,FALSE)</f>
        <v>NORMAL</v>
      </c>
      <c r="L1095" t="str">
        <f>VLOOKUP(A1095,'Hospitalisation Details'!$A$2:$M$2344,4,FALSE)</f>
        <v>21-7-1982</v>
      </c>
      <c r="M1095">
        <f>VLOOKUP(A1095,'Hospitalisation Details'!$A$2:$M$2344,10,FALSE)</f>
        <v>10329.06</v>
      </c>
      <c r="N1095" t="str">
        <f>VLOOKUP(A1095,'Hospitalisation Details'!$A$2:$M$2344,11,FALSE)</f>
        <v>tier - 3</v>
      </c>
      <c r="O1095" t="str">
        <f>VLOOKUP(A1095,'Hospitalisation Details'!$A$2:$M$2344,12,FALSE)</f>
        <v>tier - 1</v>
      </c>
      <c r="P1095" t="str">
        <f>VLOOKUP(A1095,'Hospitalisation Details'!$A$2:$M$2344,13,FALSE)</f>
        <v>R1021</v>
      </c>
      <c r="Q1095" s="11">
        <f>VLOOKUP(A1095,'Hospitalisation Details'!$A$2:$M$2344,8,FALSE)</f>
        <v>40</v>
      </c>
    </row>
    <row r="1096" spans="1:17" ht="15.75" x14ac:dyDescent="0.25">
      <c r="A1096" s="1" t="s">
        <v>1275</v>
      </c>
      <c r="B1096" t="str">
        <f>VLOOKUP(A1096,'Customer Names'!$A$1:$B$2336,2,FALSE)</f>
        <v>Kidwell</v>
      </c>
      <c r="C1096" s="11">
        <f>VLOOKUP(A1096,'Medical Examinations'!$A$1:$B$2336,2,FALSE)</f>
        <v>38.6</v>
      </c>
      <c r="D1096" s="11">
        <f>VLOOKUP(A1096,'Medical Examinations'!$A$1:$C$2336,3,FALSE)</f>
        <v>7.19</v>
      </c>
      <c r="E1096" s="11" t="str">
        <f>VLOOKUP(A1096,'Medical Examinations'!$A$1:$J$2336,4,FALSE)</f>
        <v>Yes</v>
      </c>
      <c r="F1096" s="11" t="str">
        <f>VLOOKUP(A1096,'Medical Examinations'!$A$1:$J$2336,5,FALSE)</f>
        <v>No</v>
      </c>
      <c r="G1096" s="11" t="str">
        <f>VLOOKUP(A1096,'Medical Examinations'!$A$1:$J$2336,6,FALSE)</f>
        <v>No</v>
      </c>
      <c r="H1096" s="11">
        <f>VLOOKUP(A1096,'Medical Examinations'!$A$1:$J$2336,7,FALSE)</f>
        <v>2</v>
      </c>
      <c r="I1096" s="11" t="str">
        <f>VLOOKUP(A1096,'Medical Examinations'!$A$1:$J$2336,8,FALSE)</f>
        <v>No</v>
      </c>
      <c r="J1096" s="11" t="str">
        <f>VLOOKUP(A1096,'Medical Examinations'!$A$1:$J$2336,9,FALSE)</f>
        <v>OBESITY</v>
      </c>
      <c r="K1096" s="11" t="str">
        <f>VLOOKUP(A1096,'Medical Examinations'!$A$1:$J$2336,10,FALSE)</f>
        <v>DIABETES</v>
      </c>
      <c r="L1096" t="str">
        <f>VLOOKUP(A1096,'Hospitalisation Details'!$A$2:$M$2344,4,FALSE)</f>
        <v>1-12-1970</v>
      </c>
      <c r="M1096">
        <f>VLOOKUP(A1096,'Hospitalisation Details'!$A$2:$M$2344,10,FALSE)</f>
        <v>10325.209999999999</v>
      </c>
      <c r="N1096" t="str">
        <f>VLOOKUP(A1096,'Hospitalisation Details'!$A$2:$M$2344,11,FALSE)</f>
        <v>tier - 3</v>
      </c>
      <c r="O1096" t="str">
        <f>VLOOKUP(A1096,'Hospitalisation Details'!$A$2:$M$2344,12,FALSE)</f>
        <v>tier - 3</v>
      </c>
      <c r="P1096" t="str">
        <f>VLOOKUP(A1096,'Hospitalisation Details'!$A$2:$M$2344,13,FALSE)</f>
        <v>R1011</v>
      </c>
      <c r="Q1096" s="11">
        <f>VLOOKUP(A1096,'Hospitalisation Details'!$A$2:$M$2344,8,FALSE)</f>
        <v>52</v>
      </c>
    </row>
    <row r="1097" spans="1:17" ht="15.75" x14ac:dyDescent="0.25">
      <c r="A1097" s="1" t="s">
        <v>1274</v>
      </c>
      <c r="B1097" t="str">
        <f>VLOOKUP(A1097,'Customer Names'!$A$1:$B$2336,2,FALSE)</f>
        <v>Betancourth</v>
      </c>
      <c r="C1097" s="11">
        <f>VLOOKUP(A1097,'Medical Examinations'!$A$1:$B$2336,2,FALSE)</f>
        <v>37.950000000000003</v>
      </c>
      <c r="D1097" s="11">
        <f>VLOOKUP(A1097,'Medical Examinations'!$A$1:$C$2336,3,FALSE)</f>
        <v>6.06</v>
      </c>
      <c r="E1097" s="11" t="str">
        <f>VLOOKUP(A1097,'Medical Examinations'!$A$1:$J$2336,4,FALSE)</f>
        <v>No</v>
      </c>
      <c r="F1097" s="11" t="str">
        <f>VLOOKUP(A1097,'Medical Examinations'!$A$1:$J$2336,5,FALSE)</f>
        <v>No</v>
      </c>
      <c r="G1097" s="11" t="str">
        <f>VLOOKUP(A1097,'Medical Examinations'!$A$1:$J$2336,6,FALSE)</f>
        <v>No</v>
      </c>
      <c r="H1097" s="11">
        <f>VLOOKUP(A1097,'Medical Examinations'!$A$1:$J$2336,7,FALSE)</f>
        <v>0</v>
      </c>
      <c r="I1097" s="11" t="str">
        <f>VLOOKUP(A1097,'Medical Examinations'!$A$1:$J$2336,8,FALSE)</f>
        <v>No</v>
      </c>
      <c r="J1097" s="11" t="str">
        <f>VLOOKUP(A1097,'Medical Examinations'!$A$1:$J$2336,9,FALSE)</f>
        <v>OBESITY</v>
      </c>
      <c r="K1097" s="11" t="str">
        <f>VLOOKUP(A1097,'Medical Examinations'!$A$1:$J$2336,10,FALSE)</f>
        <v>PREDIABETES</v>
      </c>
      <c r="L1097" t="str">
        <f>VLOOKUP(A1097,'Hospitalisation Details'!$A$2:$M$2344,4,FALSE)</f>
        <v>21-8-1991</v>
      </c>
      <c r="M1097">
        <f>VLOOKUP(A1097,'Hospitalisation Details'!$A$2:$M$2344,10,FALSE)</f>
        <v>10322.9</v>
      </c>
      <c r="N1097" t="str">
        <f>VLOOKUP(A1097,'Hospitalisation Details'!$A$2:$M$2344,11,FALSE)</f>
        <v>tier - 3</v>
      </c>
      <c r="O1097" t="str">
        <f>VLOOKUP(A1097,'Hospitalisation Details'!$A$2:$M$2344,12,FALSE)</f>
        <v>tier - 1</v>
      </c>
      <c r="P1097" t="str">
        <f>VLOOKUP(A1097,'Hospitalisation Details'!$A$2:$M$2344,13,FALSE)</f>
        <v>R1026</v>
      </c>
      <c r="Q1097" s="11">
        <f>VLOOKUP(A1097,'Hospitalisation Details'!$A$2:$M$2344,8,FALSE)</f>
        <v>31</v>
      </c>
    </row>
    <row r="1098" spans="1:17" ht="15.75" x14ac:dyDescent="0.25">
      <c r="A1098" s="1" t="s">
        <v>1273</v>
      </c>
      <c r="B1098" t="str">
        <f>VLOOKUP(A1098,'Customer Names'!$A$1:$B$2336,2,FALSE)</f>
        <v>Henstrom</v>
      </c>
      <c r="C1098" s="11">
        <f>VLOOKUP(A1098,'Medical Examinations'!$A$1:$B$2336,2,FALSE)</f>
        <v>38.97</v>
      </c>
      <c r="D1098" s="11">
        <f>VLOOKUP(A1098,'Medical Examinations'!$A$1:$C$2336,3,FALSE)</f>
        <v>5.12</v>
      </c>
      <c r="E1098" s="11" t="str">
        <f>VLOOKUP(A1098,'Medical Examinations'!$A$1:$J$2336,4,FALSE)</f>
        <v>No</v>
      </c>
      <c r="F1098" s="11" t="str">
        <f>VLOOKUP(A1098,'Medical Examinations'!$A$1:$J$2336,5,FALSE)</f>
        <v>No</v>
      </c>
      <c r="G1098" s="11" t="str">
        <f>VLOOKUP(A1098,'Medical Examinations'!$A$1:$J$2336,6,FALSE)</f>
        <v>No</v>
      </c>
      <c r="H1098" s="11">
        <f>VLOOKUP(A1098,'Medical Examinations'!$A$1:$J$2336,7,FALSE)</f>
        <v>0</v>
      </c>
      <c r="I1098" s="11" t="str">
        <f>VLOOKUP(A1098,'Medical Examinations'!$A$1:$J$2336,8,FALSE)</f>
        <v>No</v>
      </c>
      <c r="J1098" s="11" t="str">
        <f>VLOOKUP(A1098,'Medical Examinations'!$A$1:$J$2336,9,FALSE)</f>
        <v>OBESITY</v>
      </c>
      <c r="K1098" s="11" t="str">
        <f>VLOOKUP(A1098,'Medical Examinations'!$A$1:$J$2336,10,FALSE)</f>
        <v>NORMAL</v>
      </c>
      <c r="L1098" t="str">
        <f>VLOOKUP(A1098,'Hospitalisation Details'!$A$2:$M$2344,4,FALSE)</f>
        <v>17-11-1991</v>
      </c>
      <c r="M1098">
        <f>VLOOKUP(A1098,'Hospitalisation Details'!$A$2:$M$2344,10,FALSE)</f>
        <v>10315.91</v>
      </c>
      <c r="N1098" t="str">
        <f>VLOOKUP(A1098,'Hospitalisation Details'!$A$2:$M$2344,11,FALSE)</f>
        <v>tier - 3</v>
      </c>
      <c r="O1098" t="str">
        <f>VLOOKUP(A1098,'Hospitalisation Details'!$A$2:$M$2344,12,FALSE)</f>
        <v>tier - 2</v>
      </c>
      <c r="P1098" t="str">
        <f>VLOOKUP(A1098,'Hospitalisation Details'!$A$2:$M$2344,13,FALSE)</f>
        <v>R1012</v>
      </c>
      <c r="Q1098" s="11">
        <f>VLOOKUP(A1098,'Hospitalisation Details'!$A$2:$M$2344,8,FALSE)</f>
        <v>31</v>
      </c>
    </row>
    <row r="1099" spans="1:17" ht="15.75" x14ac:dyDescent="0.25">
      <c r="A1099" s="1" t="s">
        <v>1272</v>
      </c>
      <c r="B1099" t="str">
        <f>VLOOKUP(A1099,'Customer Names'!$A$1:$B$2336,2,FALSE)</f>
        <v>Pereira</v>
      </c>
      <c r="C1099" s="11">
        <f>VLOOKUP(A1099,'Medical Examinations'!$A$1:$B$2336,2,FALSE)</f>
        <v>21.2</v>
      </c>
      <c r="D1099" s="11">
        <f>VLOOKUP(A1099,'Medical Examinations'!$A$1:$C$2336,3,FALSE)</f>
        <v>10.72</v>
      </c>
      <c r="E1099" s="11" t="str">
        <f>VLOOKUP(A1099,'Medical Examinations'!$A$1:$J$2336,4,FALSE)</f>
        <v>No</v>
      </c>
      <c r="F1099" s="11" t="str">
        <f>VLOOKUP(A1099,'Medical Examinations'!$A$1:$J$2336,5,FALSE)</f>
        <v>No</v>
      </c>
      <c r="G1099" s="11" t="str">
        <f>VLOOKUP(A1099,'Medical Examinations'!$A$1:$J$2336,6,FALSE)</f>
        <v>No</v>
      </c>
      <c r="H1099" s="11">
        <f>VLOOKUP(A1099,'Medical Examinations'!$A$1:$J$2336,7,FALSE)</f>
        <v>0</v>
      </c>
      <c r="I1099" s="11" t="str">
        <f>VLOOKUP(A1099,'Medical Examinations'!$A$1:$J$2336,8,FALSE)</f>
        <v>No</v>
      </c>
      <c r="J1099" s="11" t="str">
        <f>VLOOKUP(A1099,'Medical Examinations'!$A$1:$J$2336,9,FALSE)</f>
        <v>NORMALWEIGHT</v>
      </c>
      <c r="K1099" s="11" t="str">
        <f>VLOOKUP(A1099,'Medical Examinations'!$A$1:$J$2336,10,FALSE)</f>
        <v>DIABETES</v>
      </c>
      <c r="L1099" t="str">
        <f>VLOOKUP(A1099,'Hospitalisation Details'!$A$2:$M$2344,4,FALSE)</f>
        <v>12-7-1962</v>
      </c>
      <c r="M1099">
        <f>VLOOKUP(A1099,'Hospitalisation Details'!$A$2:$M$2344,10,FALSE)</f>
        <v>10310.780000000001</v>
      </c>
      <c r="N1099" t="str">
        <f>VLOOKUP(A1099,'Hospitalisation Details'!$A$2:$M$2344,11,FALSE)</f>
        <v>tier - 3</v>
      </c>
      <c r="O1099" t="str">
        <f>VLOOKUP(A1099,'Hospitalisation Details'!$A$2:$M$2344,12,FALSE)</f>
        <v>tier - 3</v>
      </c>
      <c r="P1099" t="str">
        <f>VLOOKUP(A1099,'Hospitalisation Details'!$A$2:$M$2344,13,FALSE)</f>
        <v>R1012</v>
      </c>
      <c r="Q1099" s="11">
        <f>VLOOKUP(A1099,'Hospitalisation Details'!$A$2:$M$2344,8,FALSE)</f>
        <v>60</v>
      </c>
    </row>
    <row r="1100" spans="1:17" ht="15.75" x14ac:dyDescent="0.25">
      <c r="A1100" s="1" t="s">
        <v>1271</v>
      </c>
      <c r="B1100" t="str">
        <f>VLOOKUP(A1100,'Customer Names'!$A$1:$B$2336,2,FALSE)</f>
        <v>Black</v>
      </c>
      <c r="C1100" s="11">
        <f>VLOOKUP(A1100,'Medical Examinations'!$A$1:$B$2336,2,FALSE)</f>
        <v>23.96</v>
      </c>
      <c r="D1100" s="11">
        <f>VLOOKUP(A1100,'Medical Examinations'!$A$1:$C$2336,3,FALSE)</f>
        <v>9.58</v>
      </c>
      <c r="E1100" s="11" t="str">
        <f>VLOOKUP(A1100,'Medical Examinations'!$A$1:$J$2336,4,FALSE)</f>
        <v>Yes</v>
      </c>
      <c r="F1100" s="11" t="str">
        <f>VLOOKUP(A1100,'Medical Examinations'!$A$1:$J$2336,5,FALSE)</f>
        <v>No</v>
      </c>
      <c r="G1100" s="11" t="str">
        <f>VLOOKUP(A1100,'Medical Examinations'!$A$1:$J$2336,6,FALSE)</f>
        <v>Yes</v>
      </c>
      <c r="H1100" s="11">
        <f>VLOOKUP(A1100,'Medical Examinations'!$A$1:$J$2336,7,FALSE)</f>
        <v>1</v>
      </c>
      <c r="I1100" s="11" t="str">
        <f>VLOOKUP(A1100,'Medical Examinations'!$A$1:$J$2336,8,FALSE)</f>
        <v>No</v>
      </c>
      <c r="J1100" s="11" t="str">
        <f>VLOOKUP(A1100,'Medical Examinations'!$A$1:$J$2336,9,FALSE)</f>
        <v>NORMALWEIGHT</v>
      </c>
      <c r="K1100" s="11" t="str">
        <f>VLOOKUP(A1100,'Medical Examinations'!$A$1:$J$2336,10,FALSE)</f>
        <v>DIABETES</v>
      </c>
      <c r="L1100" t="str">
        <f>VLOOKUP(A1100,'Hospitalisation Details'!$A$2:$M$2344,4,FALSE)</f>
        <v>24-9-1963</v>
      </c>
      <c r="M1100">
        <f>VLOOKUP(A1100,'Hospitalisation Details'!$A$2:$M$2344,10,FALSE)</f>
        <v>10308.040000000001</v>
      </c>
      <c r="N1100" t="str">
        <f>VLOOKUP(A1100,'Hospitalisation Details'!$A$2:$M$2344,11,FALSE)</f>
        <v>tier - 3</v>
      </c>
      <c r="O1100" t="str">
        <f>VLOOKUP(A1100,'Hospitalisation Details'!$A$2:$M$2344,12,FALSE)</f>
        <v>tier - 1</v>
      </c>
      <c r="P1100" t="str">
        <f>VLOOKUP(A1100,'Hospitalisation Details'!$A$2:$M$2344,13,FALSE)</f>
        <v>R1013</v>
      </c>
      <c r="Q1100" s="11">
        <f>VLOOKUP(A1100,'Hospitalisation Details'!$A$2:$M$2344,8,FALSE)</f>
        <v>59</v>
      </c>
    </row>
    <row r="1101" spans="1:17" ht="15.75" x14ac:dyDescent="0.25">
      <c r="A1101" s="1" t="s">
        <v>1270</v>
      </c>
      <c r="B1101" t="str">
        <f>VLOOKUP(A1101,'Customer Names'!$A$1:$B$2336,2,FALSE)</f>
        <v>Brown</v>
      </c>
      <c r="C1101" s="11">
        <f>VLOOKUP(A1101,'Medical Examinations'!$A$1:$B$2336,2,FALSE)</f>
        <v>35.93</v>
      </c>
      <c r="D1101" s="11">
        <f>VLOOKUP(A1101,'Medical Examinations'!$A$1:$C$2336,3,FALSE)</f>
        <v>6.4</v>
      </c>
      <c r="E1101" s="11" t="str">
        <f>VLOOKUP(A1101,'Medical Examinations'!$A$1:$J$2336,4,FALSE)</f>
        <v>Yes</v>
      </c>
      <c r="F1101" s="11" t="str">
        <f>VLOOKUP(A1101,'Medical Examinations'!$A$1:$J$2336,5,FALSE)</f>
        <v>No</v>
      </c>
      <c r="G1101" s="11" t="str">
        <f>VLOOKUP(A1101,'Medical Examinations'!$A$1:$J$2336,6,FALSE)</f>
        <v>No</v>
      </c>
      <c r="H1101" s="11">
        <f>VLOOKUP(A1101,'Medical Examinations'!$A$1:$J$2336,7,FALSE)</f>
        <v>1</v>
      </c>
      <c r="I1101" s="11" t="str">
        <f>VLOOKUP(A1101,'Medical Examinations'!$A$1:$J$2336,8,FALSE)</f>
        <v>No</v>
      </c>
      <c r="J1101" s="11" t="str">
        <f>VLOOKUP(A1101,'Medical Examinations'!$A$1:$J$2336,9,FALSE)</f>
        <v>OBESITY</v>
      </c>
      <c r="K1101" s="11" t="str">
        <f>VLOOKUP(A1101,'Medical Examinations'!$A$1:$J$2336,10,FALSE)</f>
        <v>PREDIABETES</v>
      </c>
      <c r="L1101" t="str">
        <f>VLOOKUP(A1101,'Hospitalisation Details'!$A$2:$M$2344,4,FALSE)</f>
        <v>14-9-1988</v>
      </c>
      <c r="M1101">
        <f>VLOOKUP(A1101,'Hospitalisation Details'!$A$2:$M$2344,10,FALSE)</f>
        <v>10276.99</v>
      </c>
      <c r="N1101" t="str">
        <f>VLOOKUP(A1101,'Hospitalisation Details'!$A$2:$M$2344,11,FALSE)</f>
        <v>tier - 3</v>
      </c>
      <c r="O1101" t="str">
        <f>VLOOKUP(A1101,'Hospitalisation Details'!$A$2:$M$2344,12,FALSE)</f>
        <v>tier - 1</v>
      </c>
      <c r="P1101" t="str">
        <f>VLOOKUP(A1101,'Hospitalisation Details'!$A$2:$M$2344,13,FALSE)</f>
        <v>R1021</v>
      </c>
      <c r="Q1101" s="11">
        <f>VLOOKUP(A1101,'Hospitalisation Details'!$A$2:$M$2344,8,FALSE)</f>
        <v>34</v>
      </c>
    </row>
    <row r="1102" spans="1:17" ht="15.75" x14ac:dyDescent="0.25">
      <c r="A1102" s="1" t="s">
        <v>1269</v>
      </c>
      <c r="B1102" t="str">
        <f>VLOOKUP(A1102,'Customer Names'!$A$1:$B$2336,2,FALSE)</f>
        <v>Reasoner</v>
      </c>
      <c r="C1102" s="11">
        <f>VLOOKUP(A1102,'Medical Examinations'!$A$1:$B$2336,2,FALSE)</f>
        <v>26.11</v>
      </c>
      <c r="D1102" s="11">
        <f>VLOOKUP(A1102,'Medical Examinations'!$A$1:$C$2336,3,FALSE)</f>
        <v>6.8</v>
      </c>
      <c r="E1102" s="11" t="str">
        <f>VLOOKUP(A1102,'Medical Examinations'!$A$1:$J$2336,4,FALSE)</f>
        <v>Yes</v>
      </c>
      <c r="F1102" s="11" t="str">
        <f>VLOOKUP(A1102,'Medical Examinations'!$A$1:$J$2336,5,FALSE)</f>
        <v>No</v>
      </c>
      <c r="G1102" s="11" t="str">
        <f>VLOOKUP(A1102,'Medical Examinations'!$A$1:$J$2336,6,FALSE)</f>
        <v>No</v>
      </c>
      <c r="H1102" s="11">
        <f>VLOOKUP(A1102,'Medical Examinations'!$A$1:$J$2336,7,FALSE)</f>
        <v>2</v>
      </c>
      <c r="I1102" s="11" t="str">
        <f>VLOOKUP(A1102,'Medical Examinations'!$A$1:$J$2336,8,FALSE)</f>
        <v>No</v>
      </c>
      <c r="J1102" s="11" t="str">
        <f>VLOOKUP(A1102,'Medical Examinations'!$A$1:$J$2336,9,FALSE)</f>
        <v>OVERWEIGHT</v>
      </c>
      <c r="K1102" s="11" t="str">
        <f>VLOOKUP(A1102,'Medical Examinations'!$A$1:$J$2336,10,FALSE)</f>
        <v>DIABETES</v>
      </c>
      <c r="L1102" t="str">
        <f>VLOOKUP(A1102,'Hospitalisation Details'!$A$2:$M$2344,4,FALSE)</f>
        <v>21-6-1970</v>
      </c>
      <c r="M1102">
        <f>VLOOKUP(A1102,'Hospitalisation Details'!$A$2:$M$2344,10,FALSE)</f>
        <v>10274.33</v>
      </c>
      <c r="N1102" t="str">
        <f>VLOOKUP(A1102,'Hospitalisation Details'!$A$2:$M$2344,11,FALSE)</f>
        <v>tier - 3</v>
      </c>
      <c r="O1102" t="str">
        <f>VLOOKUP(A1102,'Hospitalisation Details'!$A$2:$M$2344,12,FALSE)</f>
        <v>tier - 1</v>
      </c>
      <c r="P1102" t="str">
        <f>VLOOKUP(A1102,'Hospitalisation Details'!$A$2:$M$2344,13,FALSE)</f>
        <v>R1024</v>
      </c>
      <c r="Q1102" s="11">
        <f>VLOOKUP(A1102,'Hospitalisation Details'!$A$2:$M$2344,8,FALSE)</f>
        <v>52</v>
      </c>
    </row>
    <row r="1103" spans="1:17" ht="15.75" x14ac:dyDescent="0.25">
      <c r="A1103" s="1" t="s">
        <v>1268</v>
      </c>
      <c r="B1103" t="str">
        <f>VLOOKUP(A1103,'Customer Names'!$A$1:$B$2336,2,FALSE)</f>
        <v>Wandzilak</v>
      </c>
      <c r="C1103" s="11">
        <f>VLOOKUP(A1103,'Medical Examinations'!$A$1:$B$2336,2,FALSE)</f>
        <v>32.299999999999997</v>
      </c>
      <c r="D1103" s="11">
        <f>VLOOKUP(A1103,'Medical Examinations'!$A$1:$C$2336,3,FALSE)</f>
        <v>9.48</v>
      </c>
      <c r="E1103" s="11" t="str">
        <f>VLOOKUP(A1103,'Medical Examinations'!$A$1:$J$2336,4,FALSE)</f>
        <v>No</v>
      </c>
      <c r="F1103" s="11" t="str">
        <f>VLOOKUP(A1103,'Medical Examinations'!$A$1:$J$2336,5,FALSE)</f>
        <v>No</v>
      </c>
      <c r="G1103" s="11" t="str">
        <f>VLOOKUP(A1103,'Medical Examinations'!$A$1:$J$2336,6,FALSE)</f>
        <v>No</v>
      </c>
      <c r="H1103" s="11">
        <f>VLOOKUP(A1103,'Medical Examinations'!$A$1:$J$2336,7,FALSE)</f>
        <v>2</v>
      </c>
      <c r="I1103" s="11" t="str">
        <f>VLOOKUP(A1103,'Medical Examinations'!$A$1:$J$2336,8,FALSE)</f>
        <v>No</v>
      </c>
      <c r="J1103" s="11" t="str">
        <f>VLOOKUP(A1103,'Medical Examinations'!$A$1:$J$2336,9,FALSE)</f>
        <v>OBESITY</v>
      </c>
      <c r="K1103" s="11" t="str">
        <f>VLOOKUP(A1103,'Medical Examinations'!$A$1:$J$2336,10,FALSE)</f>
        <v>DIABETES</v>
      </c>
      <c r="L1103" t="str">
        <f>VLOOKUP(A1103,'Hospitalisation Details'!$A$2:$M$2344,4,FALSE)</f>
        <v>27-11-1973</v>
      </c>
      <c r="M1103">
        <f>VLOOKUP(A1103,'Hospitalisation Details'!$A$2:$M$2344,10,FALSE)</f>
        <v>10269.459999999999</v>
      </c>
      <c r="N1103" t="str">
        <f>VLOOKUP(A1103,'Hospitalisation Details'!$A$2:$M$2344,11,FALSE)</f>
        <v>tier - 3</v>
      </c>
      <c r="O1103" t="str">
        <f>VLOOKUP(A1103,'Hospitalisation Details'!$A$2:$M$2344,12,FALSE)</f>
        <v>tier - 3</v>
      </c>
      <c r="P1103" t="str">
        <f>VLOOKUP(A1103,'Hospitalisation Details'!$A$2:$M$2344,13,FALSE)</f>
        <v>R1012</v>
      </c>
      <c r="Q1103" s="11">
        <f>VLOOKUP(A1103,'Hospitalisation Details'!$A$2:$M$2344,8,FALSE)</f>
        <v>49</v>
      </c>
    </row>
    <row r="1104" spans="1:17" ht="15.75" x14ac:dyDescent="0.25">
      <c r="A1104" s="1" t="s">
        <v>1267</v>
      </c>
      <c r="B1104" t="str">
        <f>VLOOKUP(A1104,'Customer Names'!$A$1:$B$2336,2,FALSE)</f>
        <v>Carver</v>
      </c>
      <c r="C1104" s="11">
        <f>VLOOKUP(A1104,'Medical Examinations'!$A$1:$B$2336,2,FALSE)</f>
        <v>28.69</v>
      </c>
      <c r="D1104" s="11">
        <f>VLOOKUP(A1104,'Medical Examinations'!$A$1:$C$2336,3,FALSE)</f>
        <v>7.45</v>
      </c>
      <c r="E1104" s="11" t="str">
        <f>VLOOKUP(A1104,'Medical Examinations'!$A$1:$J$2336,4,FALSE)</f>
        <v>No</v>
      </c>
      <c r="F1104" s="11" t="str">
        <f>VLOOKUP(A1104,'Medical Examinations'!$A$1:$J$2336,5,FALSE)</f>
        <v>No</v>
      </c>
      <c r="G1104" s="11" t="str">
        <f>VLOOKUP(A1104,'Medical Examinations'!$A$1:$J$2336,6,FALSE)</f>
        <v>No</v>
      </c>
      <c r="H1104" s="11">
        <f>VLOOKUP(A1104,'Medical Examinations'!$A$1:$J$2336,7,FALSE)</f>
        <v>2</v>
      </c>
      <c r="I1104" s="11" t="str">
        <f>VLOOKUP(A1104,'Medical Examinations'!$A$1:$J$2336,8,FALSE)</f>
        <v>No</v>
      </c>
      <c r="J1104" s="11" t="str">
        <f>VLOOKUP(A1104,'Medical Examinations'!$A$1:$J$2336,9,FALSE)</f>
        <v>OVERWEIGHT</v>
      </c>
      <c r="K1104" s="11" t="str">
        <f>VLOOKUP(A1104,'Medical Examinations'!$A$1:$J$2336,10,FALSE)</f>
        <v>DIABETES</v>
      </c>
      <c r="L1104" t="str">
        <f>VLOOKUP(A1104,'Hospitalisation Details'!$A$2:$M$2344,4,FALSE)</f>
        <v>5-9-1973</v>
      </c>
      <c r="M1104">
        <f>VLOOKUP(A1104,'Hospitalisation Details'!$A$2:$M$2344,10,FALSE)</f>
        <v>10264.44</v>
      </c>
      <c r="N1104" t="str">
        <f>VLOOKUP(A1104,'Hospitalisation Details'!$A$2:$M$2344,11,FALSE)</f>
        <v>tier - 3</v>
      </c>
      <c r="O1104" t="str">
        <f>VLOOKUP(A1104,'Hospitalisation Details'!$A$2:$M$2344,12,FALSE)</f>
        <v>tier - 2</v>
      </c>
      <c r="P1104" t="str">
        <f>VLOOKUP(A1104,'Hospitalisation Details'!$A$2:$M$2344,13,FALSE)</f>
        <v>R1012</v>
      </c>
      <c r="Q1104" s="11">
        <f>VLOOKUP(A1104,'Hospitalisation Details'!$A$2:$M$2344,8,FALSE)</f>
        <v>49</v>
      </c>
    </row>
    <row r="1105" spans="1:17" ht="15.75" x14ac:dyDescent="0.25">
      <c r="A1105" s="1" t="s">
        <v>1266</v>
      </c>
      <c r="B1105" t="str">
        <f>VLOOKUP(A1105,'Customer Names'!$A$1:$B$2336,2,FALSE)</f>
        <v>Borror</v>
      </c>
      <c r="C1105" s="11">
        <f>VLOOKUP(A1105,'Medical Examinations'!$A$1:$B$2336,2,FALSE)</f>
        <v>31.28</v>
      </c>
      <c r="D1105" s="11">
        <f>VLOOKUP(A1105,'Medical Examinations'!$A$1:$C$2336,3,FALSE)</f>
        <v>6.94</v>
      </c>
      <c r="E1105" s="11" t="str">
        <f>VLOOKUP(A1105,'Medical Examinations'!$A$1:$J$2336,4,FALSE)</f>
        <v>Yes</v>
      </c>
      <c r="F1105" s="11" t="str">
        <f>VLOOKUP(A1105,'Medical Examinations'!$A$1:$J$2336,5,FALSE)</f>
        <v>No</v>
      </c>
      <c r="G1105" s="11" t="str">
        <f>VLOOKUP(A1105,'Medical Examinations'!$A$1:$J$2336,6,FALSE)</f>
        <v>No</v>
      </c>
      <c r="H1105" s="11">
        <f>VLOOKUP(A1105,'Medical Examinations'!$A$1:$J$2336,7,FALSE)</f>
        <v>1</v>
      </c>
      <c r="I1105" s="11" t="str">
        <f>VLOOKUP(A1105,'Medical Examinations'!$A$1:$J$2336,8,FALSE)</f>
        <v>No</v>
      </c>
      <c r="J1105" s="11" t="str">
        <f>VLOOKUP(A1105,'Medical Examinations'!$A$1:$J$2336,9,FALSE)</f>
        <v>OBESITY</v>
      </c>
      <c r="K1105" s="11" t="str">
        <f>VLOOKUP(A1105,'Medical Examinations'!$A$1:$J$2336,10,FALSE)</f>
        <v>DIABETES</v>
      </c>
      <c r="L1105" t="str">
        <f>VLOOKUP(A1105,'Hospitalisation Details'!$A$2:$M$2344,4,FALSE)</f>
        <v>15-8-1975</v>
      </c>
      <c r="M1105">
        <f>VLOOKUP(A1105,'Hospitalisation Details'!$A$2:$M$2344,10,FALSE)</f>
        <v>10259.129999999999</v>
      </c>
      <c r="N1105" t="str">
        <f>VLOOKUP(A1105,'Hospitalisation Details'!$A$2:$M$2344,11,FALSE)</f>
        <v>tier - 3</v>
      </c>
      <c r="O1105" t="str">
        <f>VLOOKUP(A1105,'Hospitalisation Details'!$A$2:$M$2344,12,FALSE)</f>
        <v>tier - 2</v>
      </c>
      <c r="P1105" t="str">
        <f>VLOOKUP(A1105,'Hospitalisation Details'!$A$2:$M$2344,13,FALSE)</f>
        <v>R1011</v>
      </c>
      <c r="Q1105" s="11">
        <f>VLOOKUP(A1105,'Hospitalisation Details'!$A$2:$M$2344,8,FALSE)</f>
        <v>47</v>
      </c>
    </row>
    <row r="1106" spans="1:17" ht="15.75" x14ac:dyDescent="0.25">
      <c r="A1106" s="1" t="s">
        <v>1265</v>
      </c>
      <c r="B1106" t="str">
        <f>VLOOKUP(A1106,'Customer Names'!$A$1:$B$2336,2,FALSE)</f>
        <v>Saad</v>
      </c>
      <c r="C1106" s="11">
        <f>VLOOKUP(A1106,'Medical Examinations'!$A$1:$B$2336,2,FALSE)</f>
        <v>30.21</v>
      </c>
      <c r="D1106" s="11">
        <f>VLOOKUP(A1106,'Medical Examinations'!$A$1:$C$2336,3,FALSE)</f>
        <v>7.83</v>
      </c>
      <c r="E1106" s="11" t="str">
        <f>VLOOKUP(A1106,'Medical Examinations'!$A$1:$J$2336,4,FALSE)</f>
        <v>No</v>
      </c>
      <c r="F1106" s="11" t="str">
        <f>VLOOKUP(A1106,'Medical Examinations'!$A$1:$J$2336,5,FALSE)</f>
        <v>No</v>
      </c>
      <c r="G1106" s="11" t="str">
        <f>VLOOKUP(A1106,'Medical Examinations'!$A$1:$J$2336,6,FALSE)</f>
        <v>No</v>
      </c>
      <c r="H1106" s="11">
        <f>VLOOKUP(A1106,'Medical Examinations'!$A$1:$J$2336,7,FALSE)</f>
        <v>0</v>
      </c>
      <c r="I1106" s="11" t="str">
        <f>VLOOKUP(A1106,'Medical Examinations'!$A$1:$J$2336,8,FALSE)</f>
        <v>No</v>
      </c>
      <c r="J1106" s="11" t="str">
        <f>VLOOKUP(A1106,'Medical Examinations'!$A$1:$J$2336,9,FALSE)</f>
        <v>OBESITY</v>
      </c>
      <c r="K1106" s="11" t="str">
        <f>VLOOKUP(A1106,'Medical Examinations'!$A$1:$J$2336,10,FALSE)</f>
        <v>DIABETES</v>
      </c>
      <c r="L1106" t="str">
        <f>VLOOKUP(A1106,'Hospitalisation Details'!$A$2:$M$2344,4,FALSE)</f>
        <v>23-9-1968</v>
      </c>
      <c r="M1106">
        <f>VLOOKUP(A1106,'Hospitalisation Details'!$A$2:$M$2344,10,FALSE)</f>
        <v>10231.5</v>
      </c>
      <c r="N1106" t="str">
        <f>VLOOKUP(A1106,'Hospitalisation Details'!$A$2:$M$2344,11,FALSE)</f>
        <v>tier - 3</v>
      </c>
      <c r="O1106" t="str">
        <f>VLOOKUP(A1106,'Hospitalisation Details'!$A$2:$M$2344,12,FALSE)</f>
        <v>tier - 1</v>
      </c>
      <c r="P1106" t="str">
        <f>VLOOKUP(A1106,'Hospitalisation Details'!$A$2:$M$2344,13,FALSE)</f>
        <v>R1012</v>
      </c>
      <c r="Q1106" s="11">
        <f>VLOOKUP(A1106,'Hospitalisation Details'!$A$2:$M$2344,8,FALSE)</f>
        <v>54</v>
      </c>
    </row>
    <row r="1107" spans="1:17" ht="15.75" x14ac:dyDescent="0.25">
      <c r="A1107" s="1" t="s">
        <v>1264</v>
      </c>
      <c r="B1107" t="str">
        <f>VLOOKUP(A1107,'Customer Names'!$A$1:$B$2336,2,FALSE)</f>
        <v>Paul</v>
      </c>
      <c r="C1107" s="11">
        <f>VLOOKUP(A1107,'Medical Examinations'!$A$1:$B$2336,2,FALSE)</f>
        <v>38.28</v>
      </c>
      <c r="D1107" s="11">
        <f>VLOOKUP(A1107,'Medical Examinations'!$A$1:$C$2336,3,FALSE)</f>
        <v>10.17</v>
      </c>
      <c r="E1107" s="11" t="str">
        <f>VLOOKUP(A1107,'Medical Examinations'!$A$1:$J$2336,4,FALSE)</f>
        <v>Yes</v>
      </c>
      <c r="F1107" s="11" t="str">
        <f>VLOOKUP(A1107,'Medical Examinations'!$A$1:$J$2336,5,FALSE)</f>
        <v>No</v>
      </c>
      <c r="G1107" s="11" t="str">
        <f>VLOOKUP(A1107,'Medical Examinations'!$A$1:$J$2336,6,FALSE)</f>
        <v>No</v>
      </c>
      <c r="H1107" s="11">
        <f>VLOOKUP(A1107,'Medical Examinations'!$A$1:$J$2336,7,FALSE)</f>
        <v>0</v>
      </c>
      <c r="I1107" s="11" t="str">
        <f>VLOOKUP(A1107,'Medical Examinations'!$A$1:$J$2336,8,FALSE)</f>
        <v>No</v>
      </c>
      <c r="J1107" s="11" t="str">
        <f>VLOOKUP(A1107,'Medical Examinations'!$A$1:$J$2336,9,FALSE)</f>
        <v>OBESITY</v>
      </c>
      <c r="K1107" s="11" t="str">
        <f>VLOOKUP(A1107,'Medical Examinations'!$A$1:$J$2336,10,FALSE)</f>
        <v>DIABETES</v>
      </c>
      <c r="L1107" t="str">
        <f>VLOOKUP(A1107,'Hospitalisation Details'!$A$2:$M$2344,4,FALSE)</f>
        <v>28-6-1967</v>
      </c>
      <c r="M1107">
        <f>VLOOKUP(A1107,'Hospitalisation Details'!$A$2:$M$2344,10,FALSE)</f>
        <v>10226.280000000001</v>
      </c>
      <c r="N1107" t="str">
        <f>VLOOKUP(A1107,'Hospitalisation Details'!$A$2:$M$2344,11,FALSE)</f>
        <v>tier - 3</v>
      </c>
      <c r="O1107" t="str">
        <f>VLOOKUP(A1107,'Hospitalisation Details'!$A$2:$M$2344,12,FALSE)</f>
        <v>tier - 3</v>
      </c>
      <c r="P1107" t="str">
        <f>VLOOKUP(A1107,'Hospitalisation Details'!$A$2:$M$2344,13,FALSE)</f>
        <v>R1013</v>
      </c>
      <c r="Q1107" s="11">
        <f>VLOOKUP(A1107,'Hospitalisation Details'!$A$2:$M$2344,8,FALSE)</f>
        <v>55</v>
      </c>
    </row>
    <row r="1108" spans="1:17" ht="15.75" x14ac:dyDescent="0.25">
      <c r="A1108" s="1" t="s">
        <v>1263</v>
      </c>
      <c r="B1108" t="str">
        <f>VLOOKUP(A1108,'Customer Names'!$A$1:$B$2336,2,FALSE)</f>
        <v>Trail</v>
      </c>
      <c r="C1108" s="11">
        <f>VLOOKUP(A1108,'Medical Examinations'!$A$1:$B$2336,2,FALSE)</f>
        <v>29.9</v>
      </c>
      <c r="D1108" s="11">
        <f>VLOOKUP(A1108,'Medical Examinations'!$A$1:$C$2336,3,FALSE)</f>
        <v>8.9600000000000009</v>
      </c>
      <c r="E1108" s="11" t="str">
        <f>VLOOKUP(A1108,'Medical Examinations'!$A$1:$J$2336,4,FALSE)</f>
        <v>Yes</v>
      </c>
      <c r="F1108" s="11" t="str">
        <f>VLOOKUP(A1108,'Medical Examinations'!$A$1:$J$2336,5,FALSE)</f>
        <v>No</v>
      </c>
      <c r="G1108" s="11" t="str">
        <f>VLOOKUP(A1108,'Medical Examinations'!$A$1:$J$2336,6,FALSE)</f>
        <v>No</v>
      </c>
      <c r="H1108" s="11">
        <f>VLOOKUP(A1108,'Medical Examinations'!$A$1:$J$2336,7,FALSE)</f>
        <v>0</v>
      </c>
      <c r="I1108" s="11" t="str">
        <f>VLOOKUP(A1108,'Medical Examinations'!$A$1:$J$2336,8,FALSE)</f>
        <v>No</v>
      </c>
      <c r="J1108" s="11" t="str">
        <f>VLOOKUP(A1108,'Medical Examinations'!$A$1:$J$2336,9,FALSE)</f>
        <v>OVERWEIGHT</v>
      </c>
      <c r="K1108" s="11" t="str">
        <f>VLOOKUP(A1108,'Medical Examinations'!$A$1:$J$2336,10,FALSE)</f>
        <v>DIABETES</v>
      </c>
      <c r="L1108" t="str">
        <f>VLOOKUP(A1108,'Hospitalisation Details'!$A$2:$M$2344,4,FALSE)</f>
        <v>26-9-1967</v>
      </c>
      <c r="M1108">
        <f>VLOOKUP(A1108,'Hospitalisation Details'!$A$2:$M$2344,10,FALSE)</f>
        <v>10214.64</v>
      </c>
      <c r="N1108" t="str">
        <f>VLOOKUP(A1108,'Hospitalisation Details'!$A$2:$M$2344,11,FALSE)</f>
        <v>tier - 3</v>
      </c>
      <c r="O1108" t="str">
        <f>VLOOKUP(A1108,'Hospitalisation Details'!$A$2:$M$2344,12,FALSE)</f>
        <v>tier - 2</v>
      </c>
      <c r="P1108" t="str">
        <f>VLOOKUP(A1108,'Hospitalisation Details'!$A$2:$M$2344,13,FALSE)</f>
        <v>R1011</v>
      </c>
      <c r="Q1108" s="11">
        <f>VLOOKUP(A1108,'Hospitalisation Details'!$A$2:$M$2344,8,FALSE)</f>
        <v>55</v>
      </c>
    </row>
    <row r="1109" spans="1:17" ht="15.75" x14ac:dyDescent="0.25">
      <c r="A1109" s="1" t="s">
        <v>1262</v>
      </c>
      <c r="B1109" t="str">
        <f>VLOOKUP(A1109,'Customer Names'!$A$1:$B$2336,2,FALSE)</f>
        <v>Benton</v>
      </c>
      <c r="C1109" s="11">
        <f>VLOOKUP(A1109,'Medical Examinations'!$A$1:$B$2336,2,FALSE)</f>
        <v>23.18</v>
      </c>
      <c r="D1109" s="11">
        <f>VLOOKUP(A1109,'Medical Examinations'!$A$1:$C$2336,3,FALSE)</f>
        <v>6.96</v>
      </c>
      <c r="E1109" s="11" t="str">
        <f>VLOOKUP(A1109,'Medical Examinations'!$A$1:$J$2336,4,FALSE)</f>
        <v>Yes</v>
      </c>
      <c r="F1109" s="11" t="str">
        <f>VLOOKUP(A1109,'Medical Examinations'!$A$1:$J$2336,5,FALSE)</f>
        <v>No</v>
      </c>
      <c r="G1109" s="11" t="str">
        <f>VLOOKUP(A1109,'Medical Examinations'!$A$1:$J$2336,6,FALSE)</f>
        <v>No</v>
      </c>
      <c r="H1109" s="11">
        <f>VLOOKUP(A1109,'Medical Examinations'!$A$1:$J$2336,7,FALSE)</f>
        <v>2</v>
      </c>
      <c r="I1109" s="11" t="str">
        <f>VLOOKUP(A1109,'Medical Examinations'!$A$1:$J$2336,8,FALSE)</f>
        <v>No</v>
      </c>
      <c r="J1109" s="11" t="str">
        <f>VLOOKUP(A1109,'Medical Examinations'!$A$1:$J$2336,9,FALSE)</f>
        <v>NORMALWEIGHT</v>
      </c>
      <c r="K1109" s="11" t="str">
        <f>VLOOKUP(A1109,'Medical Examinations'!$A$1:$J$2336,10,FALSE)</f>
        <v>DIABETES</v>
      </c>
      <c r="L1109" t="str">
        <f>VLOOKUP(A1109,'Hospitalisation Details'!$A$2:$M$2344,4,FALSE)</f>
        <v>24-12-1970</v>
      </c>
      <c r="M1109">
        <f>VLOOKUP(A1109,'Hospitalisation Details'!$A$2:$M$2344,10,FALSE)</f>
        <v>10197.77</v>
      </c>
      <c r="N1109" t="str">
        <f>VLOOKUP(A1109,'Hospitalisation Details'!$A$2:$M$2344,11,FALSE)</f>
        <v>tier - 3</v>
      </c>
      <c r="O1109" t="str">
        <f>VLOOKUP(A1109,'Hospitalisation Details'!$A$2:$M$2344,12,FALSE)</f>
        <v>tier - 1</v>
      </c>
      <c r="P1109" t="str">
        <f>VLOOKUP(A1109,'Hospitalisation Details'!$A$2:$M$2344,13,FALSE)</f>
        <v>R1024</v>
      </c>
      <c r="Q1109" s="11">
        <f>VLOOKUP(A1109,'Hospitalisation Details'!$A$2:$M$2344,8,FALSE)</f>
        <v>52</v>
      </c>
    </row>
    <row r="1110" spans="1:17" ht="15.75" x14ac:dyDescent="0.25">
      <c r="A1110" s="1" t="s">
        <v>1261</v>
      </c>
      <c r="B1110" t="str">
        <f>VLOOKUP(A1110,'Customer Names'!$A$1:$B$2336,2,FALSE)</f>
        <v>Bauman</v>
      </c>
      <c r="C1110" s="11">
        <f>VLOOKUP(A1110,'Medical Examinations'!$A$1:$B$2336,2,FALSE)</f>
        <v>33.020000000000003</v>
      </c>
      <c r="D1110" s="11">
        <f>VLOOKUP(A1110,'Medical Examinations'!$A$1:$C$2336,3,FALSE)</f>
        <v>5.07</v>
      </c>
      <c r="E1110" s="11" t="str">
        <f>VLOOKUP(A1110,'Medical Examinations'!$A$1:$J$2336,4,FALSE)</f>
        <v>Yes</v>
      </c>
      <c r="F1110" s="11" t="str">
        <f>VLOOKUP(A1110,'Medical Examinations'!$A$1:$J$2336,5,FALSE)</f>
        <v>No</v>
      </c>
      <c r="G1110" s="11" t="str">
        <f>VLOOKUP(A1110,'Medical Examinations'!$A$1:$J$2336,6,FALSE)</f>
        <v>No</v>
      </c>
      <c r="H1110" s="11">
        <f>VLOOKUP(A1110,'Medical Examinations'!$A$1:$J$2336,7,FALSE)</f>
        <v>0</v>
      </c>
      <c r="I1110" s="11" t="str">
        <f>VLOOKUP(A1110,'Medical Examinations'!$A$1:$J$2336,8,FALSE)</f>
        <v>No</v>
      </c>
      <c r="J1110" s="11" t="str">
        <f>VLOOKUP(A1110,'Medical Examinations'!$A$1:$J$2336,9,FALSE)</f>
        <v>OBESITY</v>
      </c>
      <c r="K1110" s="11" t="str">
        <f>VLOOKUP(A1110,'Medical Examinations'!$A$1:$J$2336,10,FALSE)</f>
        <v>NORMAL</v>
      </c>
      <c r="L1110" t="str">
        <f>VLOOKUP(A1110,'Hospitalisation Details'!$A$2:$M$2344,4,FALSE)</f>
        <v>16-10-1985</v>
      </c>
      <c r="M1110">
        <f>VLOOKUP(A1110,'Hospitalisation Details'!$A$2:$M$2344,10,FALSE)</f>
        <v>10191.82</v>
      </c>
      <c r="N1110" t="str">
        <f>VLOOKUP(A1110,'Hospitalisation Details'!$A$2:$M$2344,11,FALSE)</f>
        <v>tier - 3</v>
      </c>
      <c r="O1110" t="str">
        <f>VLOOKUP(A1110,'Hospitalisation Details'!$A$2:$M$2344,12,FALSE)</f>
        <v>tier - 2</v>
      </c>
      <c r="P1110" t="str">
        <f>VLOOKUP(A1110,'Hospitalisation Details'!$A$2:$M$2344,13,FALSE)</f>
        <v>R1026</v>
      </c>
      <c r="Q1110" s="11">
        <f>VLOOKUP(A1110,'Hospitalisation Details'!$A$2:$M$2344,8,FALSE)</f>
        <v>37</v>
      </c>
    </row>
    <row r="1111" spans="1:17" ht="15.75" x14ac:dyDescent="0.25">
      <c r="A1111" s="1" t="s">
        <v>1260</v>
      </c>
      <c r="B1111" t="str">
        <f>VLOOKUP(A1111,'Customer Names'!$A$1:$B$2336,2,FALSE)</f>
        <v>Bakula</v>
      </c>
      <c r="C1111" s="11">
        <f>VLOOKUP(A1111,'Medical Examinations'!$A$1:$B$2336,2,FALSE)</f>
        <v>27.29</v>
      </c>
      <c r="D1111" s="11">
        <f>VLOOKUP(A1111,'Medical Examinations'!$A$1:$C$2336,3,FALSE)</f>
        <v>5.85</v>
      </c>
      <c r="E1111" s="11" t="str">
        <f>VLOOKUP(A1111,'Medical Examinations'!$A$1:$J$2336,4,FALSE)</f>
        <v>No</v>
      </c>
      <c r="F1111" s="11" t="str">
        <f>VLOOKUP(A1111,'Medical Examinations'!$A$1:$J$2336,5,FALSE)</f>
        <v>No</v>
      </c>
      <c r="G1111" s="11" t="str">
        <f>VLOOKUP(A1111,'Medical Examinations'!$A$1:$J$2336,6,FALSE)</f>
        <v>No</v>
      </c>
      <c r="H1111" s="11">
        <f>VLOOKUP(A1111,'Medical Examinations'!$A$1:$J$2336,7,FALSE)</f>
        <v>2</v>
      </c>
      <c r="I1111" s="11" t="str">
        <f>VLOOKUP(A1111,'Medical Examinations'!$A$1:$J$2336,8,FALSE)</f>
        <v>No</v>
      </c>
      <c r="J1111" s="11" t="str">
        <f>VLOOKUP(A1111,'Medical Examinations'!$A$1:$J$2336,9,FALSE)</f>
        <v>OVERWEIGHT</v>
      </c>
      <c r="K1111" s="11" t="str">
        <f>VLOOKUP(A1111,'Medical Examinations'!$A$1:$J$2336,10,FALSE)</f>
        <v>PREDIABETES</v>
      </c>
      <c r="L1111" t="str">
        <f>VLOOKUP(A1111,'Hospitalisation Details'!$A$2:$M$2344,4,FALSE)</f>
        <v>10-7-1972</v>
      </c>
      <c r="M1111">
        <f>VLOOKUP(A1111,'Hospitalisation Details'!$A$2:$M$2344,10,FALSE)</f>
        <v>10160.870000000001</v>
      </c>
      <c r="N1111" t="str">
        <f>VLOOKUP(A1111,'Hospitalisation Details'!$A$2:$M$2344,11,FALSE)</f>
        <v>tier - 3</v>
      </c>
      <c r="O1111" t="str">
        <f>VLOOKUP(A1111,'Hospitalisation Details'!$A$2:$M$2344,12,FALSE)</f>
        <v>tier - 3</v>
      </c>
      <c r="P1111" t="str">
        <f>VLOOKUP(A1111,'Hospitalisation Details'!$A$2:$M$2344,13,FALSE)</f>
        <v>R1025</v>
      </c>
      <c r="Q1111" s="11">
        <f>VLOOKUP(A1111,'Hospitalisation Details'!$A$2:$M$2344,8,FALSE)</f>
        <v>50</v>
      </c>
    </row>
    <row r="1112" spans="1:17" ht="15.75" x14ac:dyDescent="0.25">
      <c r="A1112" s="1" t="s">
        <v>1259</v>
      </c>
      <c r="B1112" t="str">
        <f>VLOOKUP(A1112,'Customer Names'!$A$1:$B$2336,2,FALSE)</f>
        <v>Edwards</v>
      </c>
      <c r="C1112" s="11">
        <f>VLOOKUP(A1112,'Medical Examinations'!$A$1:$B$2336,2,FALSE)</f>
        <v>23.18</v>
      </c>
      <c r="D1112" s="11">
        <f>VLOOKUP(A1112,'Medical Examinations'!$A$1:$C$2336,3,FALSE)</f>
        <v>10.56</v>
      </c>
      <c r="E1112" s="11" t="str">
        <f>VLOOKUP(A1112,'Medical Examinations'!$A$1:$J$2336,4,FALSE)</f>
        <v>No</v>
      </c>
      <c r="F1112" s="11" t="str">
        <f>VLOOKUP(A1112,'Medical Examinations'!$A$1:$J$2336,5,FALSE)</f>
        <v>No</v>
      </c>
      <c r="G1112" s="11" t="str">
        <f>VLOOKUP(A1112,'Medical Examinations'!$A$1:$J$2336,6,FALSE)</f>
        <v>No</v>
      </c>
      <c r="H1112" s="11">
        <f>VLOOKUP(A1112,'Medical Examinations'!$A$1:$J$2336,7,FALSE)</f>
        <v>2</v>
      </c>
      <c r="I1112" s="11" t="str">
        <f>VLOOKUP(A1112,'Medical Examinations'!$A$1:$J$2336,8,FALSE)</f>
        <v>No</v>
      </c>
      <c r="J1112" s="11" t="str">
        <f>VLOOKUP(A1112,'Medical Examinations'!$A$1:$J$2336,9,FALSE)</f>
        <v>NORMALWEIGHT</v>
      </c>
      <c r="K1112" s="11" t="str">
        <f>VLOOKUP(A1112,'Medical Examinations'!$A$1:$J$2336,10,FALSE)</f>
        <v>DIABETES</v>
      </c>
      <c r="L1112" t="str">
        <f>VLOOKUP(A1112,'Hospitalisation Details'!$A$2:$M$2344,4,FALSE)</f>
        <v>13-10-1973</v>
      </c>
      <c r="M1112">
        <f>VLOOKUP(A1112,'Hospitalisation Details'!$A$2:$M$2344,10,FALSE)</f>
        <v>10156.780000000001</v>
      </c>
      <c r="N1112" t="str">
        <f>VLOOKUP(A1112,'Hospitalisation Details'!$A$2:$M$2344,11,FALSE)</f>
        <v>tier - 3</v>
      </c>
      <c r="O1112" t="str">
        <f>VLOOKUP(A1112,'Hospitalisation Details'!$A$2:$M$2344,12,FALSE)</f>
        <v>tier - 2</v>
      </c>
      <c r="P1112" t="str">
        <f>VLOOKUP(A1112,'Hospitalisation Details'!$A$2:$M$2344,13,FALSE)</f>
        <v>R1012</v>
      </c>
      <c r="Q1112" s="11">
        <f>VLOOKUP(A1112,'Hospitalisation Details'!$A$2:$M$2344,8,FALSE)</f>
        <v>49</v>
      </c>
    </row>
    <row r="1113" spans="1:17" ht="15.75" x14ac:dyDescent="0.25">
      <c r="A1113" s="1" t="s">
        <v>1258</v>
      </c>
      <c r="B1113" t="str">
        <f>VLOOKUP(A1113,'Customer Names'!$A$1:$B$2336,2,FALSE)</f>
        <v>Davis</v>
      </c>
      <c r="C1113" s="11">
        <f>VLOOKUP(A1113,'Medical Examinations'!$A$1:$B$2336,2,FALSE)</f>
        <v>32.659999999999997</v>
      </c>
      <c r="D1113" s="11">
        <f>VLOOKUP(A1113,'Medical Examinations'!$A$1:$C$2336,3,FALSE)</f>
        <v>8.92</v>
      </c>
      <c r="E1113" s="11" t="str">
        <f>VLOOKUP(A1113,'Medical Examinations'!$A$1:$J$2336,4,FALSE)</f>
        <v>Yes</v>
      </c>
      <c r="F1113" s="11" t="str">
        <f>VLOOKUP(A1113,'Medical Examinations'!$A$1:$J$2336,5,FALSE)</f>
        <v>No</v>
      </c>
      <c r="G1113" s="11" t="str">
        <f>VLOOKUP(A1113,'Medical Examinations'!$A$1:$J$2336,6,FALSE)</f>
        <v>No</v>
      </c>
      <c r="H1113" s="11">
        <f>VLOOKUP(A1113,'Medical Examinations'!$A$1:$J$2336,7,FALSE)</f>
        <v>0</v>
      </c>
      <c r="I1113" s="11" t="str">
        <f>VLOOKUP(A1113,'Medical Examinations'!$A$1:$J$2336,8,FALSE)</f>
        <v>No</v>
      </c>
      <c r="J1113" s="11" t="str">
        <f>VLOOKUP(A1113,'Medical Examinations'!$A$1:$J$2336,9,FALSE)</f>
        <v>OBESITY</v>
      </c>
      <c r="K1113" s="11" t="str">
        <f>VLOOKUP(A1113,'Medical Examinations'!$A$1:$J$2336,10,FALSE)</f>
        <v>DIABETES</v>
      </c>
      <c r="L1113" t="str">
        <f>VLOOKUP(A1113,'Hospitalisation Details'!$A$2:$M$2344,4,FALSE)</f>
        <v>12-6-1981</v>
      </c>
      <c r="M1113">
        <f>VLOOKUP(A1113,'Hospitalisation Details'!$A$2:$M$2344,10,FALSE)</f>
        <v>10146.129999999999</v>
      </c>
      <c r="N1113" t="str">
        <f>VLOOKUP(A1113,'Hospitalisation Details'!$A$2:$M$2344,11,FALSE)</f>
        <v>tier - 3</v>
      </c>
      <c r="O1113" t="str">
        <f>VLOOKUP(A1113,'Hospitalisation Details'!$A$2:$M$2344,12,FALSE)</f>
        <v>tier - 1</v>
      </c>
      <c r="P1113" t="str">
        <f>VLOOKUP(A1113,'Hospitalisation Details'!$A$2:$M$2344,13,FALSE)</f>
        <v>R1025</v>
      </c>
      <c r="Q1113" s="11">
        <f>VLOOKUP(A1113,'Hospitalisation Details'!$A$2:$M$2344,8,FALSE)</f>
        <v>41</v>
      </c>
    </row>
    <row r="1114" spans="1:17" ht="15.75" x14ac:dyDescent="0.25">
      <c r="A1114" s="1" t="s">
        <v>1257</v>
      </c>
      <c r="B1114" t="str">
        <f>VLOOKUP(A1114,'Customer Names'!$A$1:$B$2336,2,FALSE)</f>
        <v>Weiler</v>
      </c>
      <c r="C1114" s="11">
        <f>VLOOKUP(A1114,'Medical Examinations'!$A$1:$B$2336,2,FALSE)</f>
        <v>30.78</v>
      </c>
      <c r="D1114" s="11">
        <f>VLOOKUP(A1114,'Medical Examinations'!$A$1:$C$2336,3,FALSE)</f>
        <v>8.6300000000000008</v>
      </c>
      <c r="E1114" s="11" t="str">
        <f>VLOOKUP(A1114,'Medical Examinations'!$A$1:$J$2336,4,FALSE)</f>
        <v>No</v>
      </c>
      <c r="F1114" s="11" t="str">
        <f>VLOOKUP(A1114,'Medical Examinations'!$A$1:$J$2336,5,FALSE)</f>
        <v>No</v>
      </c>
      <c r="G1114" s="11" t="str">
        <f>VLOOKUP(A1114,'Medical Examinations'!$A$1:$J$2336,6,FALSE)</f>
        <v>No</v>
      </c>
      <c r="H1114" s="11">
        <f>VLOOKUP(A1114,'Medical Examinations'!$A$1:$J$2336,7,FALSE)</f>
        <v>0</v>
      </c>
      <c r="I1114" s="11" t="str">
        <f>VLOOKUP(A1114,'Medical Examinations'!$A$1:$J$2336,8,FALSE)</f>
        <v>No</v>
      </c>
      <c r="J1114" s="11" t="str">
        <f>VLOOKUP(A1114,'Medical Examinations'!$A$1:$J$2336,9,FALSE)</f>
        <v>OBESITY</v>
      </c>
      <c r="K1114" s="11" t="str">
        <f>VLOOKUP(A1114,'Medical Examinations'!$A$1:$J$2336,10,FALSE)</f>
        <v>DIABETES</v>
      </c>
      <c r="L1114" t="str">
        <f>VLOOKUP(A1114,'Hospitalisation Details'!$A$2:$M$2344,4,FALSE)</f>
        <v>30-12-1974</v>
      </c>
      <c r="M1114">
        <f>VLOOKUP(A1114,'Hospitalisation Details'!$A$2:$M$2344,10,FALSE)</f>
        <v>10141.14</v>
      </c>
      <c r="N1114" t="str">
        <f>VLOOKUP(A1114,'Hospitalisation Details'!$A$2:$M$2344,11,FALSE)</f>
        <v>tier - 3</v>
      </c>
      <c r="O1114" t="str">
        <f>VLOOKUP(A1114,'Hospitalisation Details'!$A$2:$M$2344,12,FALSE)</f>
        <v>tier - 1</v>
      </c>
      <c r="P1114" t="str">
        <f>VLOOKUP(A1114,'Hospitalisation Details'!$A$2:$M$2344,13,FALSE)</f>
        <v>R1016</v>
      </c>
      <c r="Q1114" s="11">
        <f>VLOOKUP(A1114,'Hospitalisation Details'!$A$2:$M$2344,8,FALSE)</f>
        <v>48</v>
      </c>
    </row>
    <row r="1115" spans="1:17" ht="15.75" x14ac:dyDescent="0.25">
      <c r="A1115" s="1" t="s">
        <v>1256</v>
      </c>
      <c r="B1115" t="str">
        <f>VLOOKUP(A1115,'Customer Names'!$A$1:$B$2336,2,FALSE)</f>
        <v>Schaaf</v>
      </c>
      <c r="C1115" s="11">
        <f>VLOOKUP(A1115,'Medical Examinations'!$A$1:$B$2336,2,FALSE)</f>
        <v>47.2</v>
      </c>
      <c r="D1115" s="11">
        <f>VLOOKUP(A1115,'Medical Examinations'!$A$1:$C$2336,3,FALSE)</f>
        <v>6.29</v>
      </c>
      <c r="E1115" s="11" t="str">
        <f>VLOOKUP(A1115,'Medical Examinations'!$A$1:$J$2336,4,FALSE)</f>
        <v>Yes</v>
      </c>
      <c r="F1115" s="11" t="str">
        <f>VLOOKUP(A1115,'Medical Examinations'!$A$1:$J$2336,5,FALSE)</f>
        <v>No</v>
      </c>
      <c r="G1115" s="11" t="str">
        <f>VLOOKUP(A1115,'Medical Examinations'!$A$1:$J$2336,6,FALSE)</f>
        <v>Yes</v>
      </c>
      <c r="H1115" s="11">
        <f>VLOOKUP(A1115,'Medical Examinations'!$A$1:$J$2336,7,FALSE)</f>
        <v>1</v>
      </c>
      <c r="I1115" s="11" t="str">
        <f>VLOOKUP(A1115,'Medical Examinations'!$A$1:$J$2336,8,FALSE)</f>
        <v>No</v>
      </c>
      <c r="J1115" s="11" t="str">
        <f>VLOOKUP(A1115,'Medical Examinations'!$A$1:$J$2336,9,FALSE)</f>
        <v>OBESITY</v>
      </c>
      <c r="K1115" s="11" t="str">
        <f>VLOOKUP(A1115,'Medical Examinations'!$A$1:$J$2336,10,FALSE)</f>
        <v>PREDIABETES</v>
      </c>
      <c r="L1115" t="str">
        <f>VLOOKUP(A1115,'Hospitalisation Details'!$A$2:$M$2344,4,FALSE)</f>
        <v>5-9-1997</v>
      </c>
      <c r="M1115">
        <f>VLOOKUP(A1115,'Hospitalisation Details'!$A$2:$M$2344,10,FALSE)</f>
        <v>10139.84</v>
      </c>
      <c r="N1115" t="str">
        <f>VLOOKUP(A1115,'Hospitalisation Details'!$A$2:$M$2344,11,FALSE)</f>
        <v>tier - 3</v>
      </c>
      <c r="O1115" t="str">
        <f>VLOOKUP(A1115,'Hospitalisation Details'!$A$2:$M$2344,12,FALSE)</f>
        <v>tier - 2</v>
      </c>
      <c r="P1115" t="str">
        <f>VLOOKUP(A1115,'Hospitalisation Details'!$A$2:$M$2344,13,FALSE)</f>
        <v>R1012</v>
      </c>
      <c r="Q1115" s="11">
        <f>VLOOKUP(A1115,'Hospitalisation Details'!$A$2:$M$2344,8,FALSE)</f>
        <v>25</v>
      </c>
    </row>
    <row r="1116" spans="1:17" ht="15.75" x14ac:dyDescent="0.25">
      <c r="A1116" s="1" t="s">
        <v>1255</v>
      </c>
      <c r="B1116" t="str">
        <f>VLOOKUP(A1116,'Customer Names'!$A$1:$B$2336,2,FALSE)</f>
        <v>Sack</v>
      </c>
      <c r="C1116" s="11">
        <f>VLOOKUP(A1116,'Medical Examinations'!$A$1:$B$2336,2,FALSE)</f>
        <v>31.6</v>
      </c>
      <c r="D1116" s="11">
        <f>VLOOKUP(A1116,'Medical Examinations'!$A$1:$C$2336,3,FALSE)</f>
        <v>5.75</v>
      </c>
      <c r="E1116" s="11" t="str">
        <f>VLOOKUP(A1116,'Medical Examinations'!$A$1:$J$2336,4,FALSE)</f>
        <v>No</v>
      </c>
      <c r="F1116" s="11" t="str">
        <f>VLOOKUP(A1116,'Medical Examinations'!$A$1:$J$2336,5,FALSE)</f>
        <v>No</v>
      </c>
      <c r="G1116" s="11" t="str">
        <f>VLOOKUP(A1116,'Medical Examinations'!$A$1:$J$2336,6,FALSE)</f>
        <v>No</v>
      </c>
      <c r="H1116" s="11">
        <f>VLOOKUP(A1116,'Medical Examinations'!$A$1:$J$2336,7,FALSE)</f>
        <v>2</v>
      </c>
      <c r="I1116" s="11" t="str">
        <f>VLOOKUP(A1116,'Medical Examinations'!$A$1:$J$2336,8,FALSE)</f>
        <v>No</v>
      </c>
      <c r="J1116" s="11" t="str">
        <f>VLOOKUP(A1116,'Medical Examinations'!$A$1:$J$2336,9,FALSE)</f>
        <v>OBESITY</v>
      </c>
      <c r="K1116" s="11" t="str">
        <f>VLOOKUP(A1116,'Medical Examinations'!$A$1:$J$2336,10,FALSE)</f>
        <v>PREDIABETES</v>
      </c>
      <c r="L1116" t="str">
        <f>VLOOKUP(A1116,'Hospitalisation Details'!$A$2:$M$2344,4,FALSE)</f>
        <v>16-11-1972</v>
      </c>
      <c r="M1116">
        <f>VLOOKUP(A1116,'Hospitalisation Details'!$A$2:$M$2344,10,FALSE)</f>
        <v>10118.42</v>
      </c>
      <c r="N1116" t="str">
        <f>VLOOKUP(A1116,'Hospitalisation Details'!$A$2:$M$2344,11,FALSE)</f>
        <v>tier - 3</v>
      </c>
      <c r="O1116" t="str">
        <f>VLOOKUP(A1116,'Hospitalisation Details'!$A$2:$M$2344,12,FALSE)</f>
        <v>tier - 3</v>
      </c>
      <c r="P1116" t="str">
        <f>VLOOKUP(A1116,'Hospitalisation Details'!$A$2:$M$2344,13,FALSE)</f>
        <v>R1011</v>
      </c>
      <c r="Q1116" s="11">
        <f>VLOOKUP(A1116,'Hospitalisation Details'!$A$2:$M$2344,8,FALSE)</f>
        <v>50</v>
      </c>
    </row>
    <row r="1117" spans="1:17" ht="15.75" x14ac:dyDescent="0.25">
      <c r="A1117" s="1" t="s">
        <v>1254</v>
      </c>
      <c r="B1117" t="str">
        <f>VLOOKUP(A1117,'Customer Names'!$A$1:$B$2336,2,FALSE)</f>
        <v>Chenard</v>
      </c>
      <c r="C1117" s="11">
        <f>VLOOKUP(A1117,'Medical Examinations'!$A$1:$B$2336,2,FALSE)</f>
        <v>33.914999999999999</v>
      </c>
      <c r="D1117" s="11">
        <f>VLOOKUP(A1117,'Medical Examinations'!$A$1:$C$2336,3,FALSE)</f>
        <v>6.66</v>
      </c>
      <c r="E1117" s="11" t="str">
        <f>VLOOKUP(A1117,'Medical Examinations'!$A$1:$J$2336,4,FALSE)</f>
        <v>Yes</v>
      </c>
      <c r="F1117" s="11" t="str">
        <f>VLOOKUP(A1117,'Medical Examinations'!$A$1:$J$2336,5,FALSE)</f>
        <v>No</v>
      </c>
      <c r="G1117" s="11" t="str">
        <f>VLOOKUP(A1117,'Medical Examinations'!$A$1:$J$2336,6,FALSE)</f>
        <v>No</v>
      </c>
      <c r="H1117" s="11">
        <f>VLOOKUP(A1117,'Medical Examinations'!$A$1:$J$2336,7,FALSE)</f>
        <v>1</v>
      </c>
      <c r="I1117" s="11" t="str">
        <f>VLOOKUP(A1117,'Medical Examinations'!$A$1:$J$2336,8,FALSE)</f>
        <v>No</v>
      </c>
      <c r="J1117" s="11" t="str">
        <f>VLOOKUP(A1117,'Medical Examinations'!$A$1:$J$2336,9,FALSE)</f>
        <v>OBESITY</v>
      </c>
      <c r="K1117" s="11" t="str">
        <f>VLOOKUP(A1117,'Medical Examinations'!$A$1:$J$2336,10,FALSE)</f>
        <v>DIABETES</v>
      </c>
      <c r="L1117" t="str">
        <f>VLOOKUP(A1117,'Hospitalisation Details'!$A$2:$M$2344,4,FALSE)</f>
        <v>2-7-1975</v>
      </c>
      <c r="M1117">
        <f>VLOOKUP(A1117,'Hospitalisation Details'!$A$2:$M$2344,10,FALSE)</f>
        <v>10115.01</v>
      </c>
      <c r="N1117" t="str">
        <f>VLOOKUP(A1117,'Hospitalisation Details'!$A$2:$M$2344,11,FALSE)</f>
        <v>tier - 3</v>
      </c>
      <c r="O1117" t="str">
        <f>VLOOKUP(A1117,'Hospitalisation Details'!$A$2:$M$2344,12,FALSE)</f>
        <v>tier - 3</v>
      </c>
      <c r="P1117" t="str">
        <f>VLOOKUP(A1117,'Hospitalisation Details'!$A$2:$M$2344,13,FALSE)</f>
        <v>R1012</v>
      </c>
      <c r="Q1117" s="11">
        <f>VLOOKUP(A1117,'Hospitalisation Details'!$A$2:$M$2344,8,FALSE)</f>
        <v>47</v>
      </c>
    </row>
    <row r="1118" spans="1:17" ht="15.75" x14ac:dyDescent="0.25">
      <c r="A1118" s="1" t="s">
        <v>1253</v>
      </c>
      <c r="B1118" t="str">
        <f>VLOOKUP(A1118,'Customer Names'!$A$1:$B$2336,2,FALSE)</f>
        <v>Williamson</v>
      </c>
      <c r="C1118" s="11">
        <f>VLOOKUP(A1118,'Medical Examinations'!$A$1:$B$2336,2,FALSE)</f>
        <v>23.54</v>
      </c>
      <c r="D1118" s="11">
        <f>VLOOKUP(A1118,'Medical Examinations'!$A$1:$C$2336,3,FALSE)</f>
        <v>5.0999999999999996</v>
      </c>
      <c r="E1118" s="11" t="str">
        <f>VLOOKUP(A1118,'Medical Examinations'!$A$1:$J$2336,4,FALSE)</f>
        <v>No</v>
      </c>
      <c r="F1118" s="11" t="str">
        <f>VLOOKUP(A1118,'Medical Examinations'!$A$1:$J$2336,5,FALSE)</f>
        <v>No</v>
      </c>
      <c r="G1118" s="11" t="str">
        <f>VLOOKUP(A1118,'Medical Examinations'!$A$1:$J$2336,6,FALSE)</f>
        <v>No</v>
      </c>
      <c r="H1118" s="11">
        <f>VLOOKUP(A1118,'Medical Examinations'!$A$1:$J$2336,7,FALSE)</f>
        <v>2</v>
      </c>
      <c r="I1118" s="11" t="str">
        <f>VLOOKUP(A1118,'Medical Examinations'!$A$1:$J$2336,8,FALSE)</f>
        <v>No</v>
      </c>
      <c r="J1118" s="11" t="str">
        <f>VLOOKUP(A1118,'Medical Examinations'!$A$1:$J$2336,9,FALSE)</f>
        <v>NORMALWEIGHT</v>
      </c>
      <c r="K1118" s="11" t="str">
        <f>VLOOKUP(A1118,'Medical Examinations'!$A$1:$J$2336,10,FALSE)</f>
        <v>NORMAL</v>
      </c>
      <c r="L1118" t="str">
        <f>VLOOKUP(A1118,'Hospitalisation Details'!$A$2:$M$2344,4,FALSE)</f>
        <v>8-8-1972</v>
      </c>
      <c r="M1118">
        <f>VLOOKUP(A1118,'Hospitalisation Details'!$A$2:$M$2344,10,FALSE)</f>
        <v>10107.219999999999</v>
      </c>
      <c r="N1118" t="str">
        <f>VLOOKUP(A1118,'Hospitalisation Details'!$A$2:$M$2344,11,FALSE)</f>
        <v>tier - 3</v>
      </c>
      <c r="O1118" t="str">
        <f>VLOOKUP(A1118,'Hospitalisation Details'!$A$2:$M$2344,12,FALSE)</f>
        <v>tier - 1</v>
      </c>
      <c r="P1118" t="str">
        <f>VLOOKUP(A1118,'Hospitalisation Details'!$A$2:$M$2344,13,FALSE)</f>
        <v>R1013</v>
      </c>
      <c r="Q1118" s="11">
        <f>VLOOKUP(A1118,'Hospitalisation Details'!$A$2:$M$2344,8,FALSE)</f>
        <v>50</v>
      </c>
    </row>
    <row r="1119" spans="1:17" ht="15.75" x14ac:dyDescent="0.25">
      <c r="A1119" s="1" t="s">
        <v>1252</v>
      </c>
      <c r="B1119" t="str">
        <f>VLOOKUP(A1119,'Customer Names'!$A$1:$B$2336,2,FALSE)</f>
        <v>Dollas</v>
      </c>
      <c r="C1119" s="11">
        <f>VLOOKUP(A1119,'Medical Examinations'!$A$1:$B$2336,2,FALSE)</f>
        <v>27.074999999999999</v>
      </c>
      <c r="D1119" s="11">
        <f>VLOOKUP(A1119,'Medical Examinations'!$A$1:$C$2336,3,FALSE)</f>
        <v>4.41</v>
      </c>
      <c r="E1119" s="11" t="str">
        <f>VLOOKUP(A1119,'Medical Examinations'!$A$1:$J$2336,4,FALSE)</f>
        <v>No</v>
      </c>
      <c r="F1119" s="11" t="str">
        <f>VLOOKUP(A1119,'Medical Examinations'!$A$1:$J$2336,5,FALSE)</f>
        <v>No</v>
      </c>
      <c r="G1119" s="11" t="str">
        <f>VLOOKUP(A1119,'Medical Examinations'!$A$1:$J$2336,6,FALSE)</f>
        <v>No</v>
      </c>
      <c r="H1119" s="11">
        <f>VLOOKUP(A1119,'Medical Examinations'!$A$1:$J$2336,7,FALSE)</f>
        <v>2</v>
      </c>
      <c r="I1119" s="11" t="str">
        <f>VLOOKUP(A1119,'Medical Examinations'!$A$1:$J$2336,8,FALSE)</f>
        <v>No</v>
      </c>
      <c r="J1119" s="11" t="str">
        <f>VLOOKUP(A1119,'Medical Examinations'!$A$1:$J$2336,9,FALSE)</f>
        <v>OVERWEIGHT</v>
      </c>
      <c r="K1119" s="11" t="str">
        <f>VLOOKUP(A1119,'Medical Examinations'!$A$1:$J$2336,10,FALSE)</f>
        <v>NORMAL</v>
      </c>
      <c r="L1119" t="str">
        <f>VLOOKUP(A1119,'Hospitalisation Details'!$A$2:$M$2344,4,FALSE)</f>
        <v>19-10-1972</v>
      </c>
      <c r="M1119">
        <f>VLOOKUP(A1119,'Hospitalisation Details'!$A$2:$M$2344,10,FALSE)</f>
        <v>10106.129999999999</v>
      </c>
      <c r="N1119" t="str">
        <f>VLOOKUP(A1119,'Hospitalisation Details'!$A$2:$M$2344,11,FALSE)</f>
        <v>tier - 3</v>
      </c>
      <c r="O1119" t="str">
        <f>VLOOKUP(A1119,'Hospitalisation Details'!$A$2:$M$2344,12,FALSE)</f>
        <v>tier - 1</v>
      </c>
      <c r="P1119" t="str">
        <f>VLOOKUP(A1119,'Hospitalisation Details'!$A$2:$M$2344,13,FALSE)</f>
        <v>R1024</v>
      </c>
      <c r="Q1119" s="11">
        <f>VLOOKUP(A1119,'Hospitalisation Details'!$A$2:$M$2344,8,FALSE)</f>
        <v>50</v>
      </c>
    </row>
    <row r="1120" spans="1:17" ht="15.75" x14ac:dyDescent="0.25">
      <c r="A1120" s="1" t="s">
        <v>1251</v>
      </c>
      <c r="B1120" t="str">
        <f>VLOOKUP(A1120,'Customer Names'!$A$1:$B$2336,2,FALSE)</f>
        <v>Sprague</v>
      </c>
      <c r="C1120" s="11">
        <f>VLOOKUP(A1120,'Medical Examinations'!$A$1:$B$2336,2,FALSE)</f>
        <v>25.8</v>
      </c>
      <c r="D1120" s="11">
        <f>VLOOKUP(A1120,'Medical Examinations'!$A$1:$C$2336,3,FALSE)</f>
        <v>5.52</v>
      </c>
      <c r="E1120" s="11" t="str">
        <f>VLOOKUP(A1120,'Medical Examinations'!$A$1:$J$2336,4,FALSE)</f>
        <v>Yes</v>
      </c>
      <c r="F1120" s="11" t="str">
        <f>VLOOKUP(A1120,'Medical Examinations'!$A$1:$J$2336,5,FALSE)</f>
        <v>No</v>
      </c>
      <c r="G1120" s="11" t="str">
        <f>VLOOKUP(A1120,'Medical Examinations'!$A$1:$J$2336,6,FALSE)</f>
        <v>No</v>
      </c>
      <c r="H1120" s="11">
        <f>VLOOKUP(A1120,'Medical Examinations'!$A$1:$J$2336,7,FALSE)</f>
        <v>0</v>
      </c>
      <c r="I1120" s="11" t="str">
        <f>VLOOKUP(A1120,'Medical Examinations'!$A$1:$J$2336,8,FALSE)</f>
        <v>No</v>
      </c>
      <c r="J1120" s="11" t="str">
        <f>VLOOKUP(A1120,'Medical Examinations'!$A$1:$J$2336,9,FALSE)</f>
        <v>OVERWEIGHT</v>
      </c>
      <c r="K1120" s="11" t="str">
        <f>VLOOKUP(A1120,'Medical Examinations'!$A$1:$J$2336,10,FALSE)</f>
        <v>NORMAL</v>
      </c>
      <c r="L1120" t="str">
        <f>VLOOKUP(A1120,'Hospitalisation Details'!$A$2:$M$2344,4,FALSE)</f>
        <v>19-12-1976</v>
      </c>
      <c r="M1120">
        <f>VLOOKUP(A1120,'Hospitalisation Details'!$A$2:$M$2344,10,FALSE)</f>
        <v>10096.969999999999</v>
      </c>
      <c r="N1120" t="str">
        <f>VLOOKUP(A1120,'Hospitalisation Details'!$A$2:$M$2344,11,FALSE)</f>
        <v>tier - 3</v>
      </c>
      <c r="O1120" t="str">
        <f>VLOOKUP(A1120,'Hospitalisation Details'!$A$2:$M$2344,12,FALSE)</f>
        <v>tier - 2</v>
      </c>
      <c r="P1120" t="str">
        <f>VLOOKUP(A1120,'Hospitalisation Details'!$A$2:$M$2344,13,FALSE)</f>
        <v>R1011</v>
      </c>
      <c r="Q1120" s="11">
        <f>VLOOKUP(A1120,'Hospitalisation Details'!$A$2:$M$2344,8,FALSE)</f>
        <v>46</v>
      </c>
    </row>
    <row r="1121" spans="1:17" ht="15.75" x14ac:dyDescent="0.25">
      <c r="A1121" s="1" t="s">
        <v>1250</v>
      </c>
      <c r="B1121" t="str">
        <f>VLOOKUP(A1121,'Customer Names'!$A$1:$B$2336,2,FALSE)</f>
        <v>Michell</v>
      </c>
      <c r="C1121" s="11">
        <f>VLOOKUP(A1121,'Medical Examinations'!$A$1:$B$2336,2,FALSE)</f>
        <v>36.1</v>
      </c>
      <c r="D1121" s="11">
        <f>VLOOKUP(A1121,'Medical Examinations'!$A$1:$C$2336,3,FALSE)</f>
        <v>4.62</v>
      </c>
      <c r="E1121" s="11" t="str">
        <f>VLOOKUP(A1121,'Medical Examinations'!$A$1:$J$2336,4,FALSE)</f>
        <v>Yes</v>
      </c>
      <c r="F1121" s="11" t="str">
        <f>VLOOKUP(A1121,'Medical Examinations'!$A$1:$J$2336,5,FALSE)</f>
        <v>No</v>
      </c>
      <c r="G1121" s="11" t="str">
        <f>VLOOKUP(A1121,'Medical Examinations'!$A$1:$J$2336,6,FALSE)</f>
        <v>Yes</v>
      </c>
      <c r="H1121" s="11">
        <f>VLOOKUP(A1121,'Medical Examinations'!$A$1:$J$2336,7,FALSE)</f>
        <v>1</v>
      </c>
      <c r="I1121" s="11" t="str">
        <f>VLOOKUP(A1121,'Medical Examinations'!$A$1:$J$2336,8,FALSE)</f>
        <v>No</v>
      </c>
      <c r="J1121" s="11" t="str">
        <f>VLOOKUP(A1121,'Medical Examinations'!$A$1:$J$2336,9,FALSE)</f>
        <v>OBESITY</v>
      </c>
      <c r="K1121" s="11" t="str">
        <f>VLOOKUP(A1121,'Medical Examinations'!$A$1:$J$2336,10,FALSE)</f>
        <v>NORMAL</v>
      </c>
      <c r="L1121" t="str">
        <f>VLOOKUP(A1121,'Hospitalisation Details'!$A$2:$M$2344,4,FALSE)</f>
        <v>3-7-1969</v>
      </c>
      <c r="M1121">
        <f>VLOOKUP(A1121,'Hospitalisation Details'!$A$2:$M$2344,10,FALSE)</f>
        <v>10085.85</v>
      </c>
      <c r="N1121" t="str">
        <f>VLOOKUP(A1121,'Hospitalisation Details'!$A$2:$M$2344,11,FALSE)</f>
        <v>tier - 3</v>
      </c>
      <c r="O1121" t="str">
        <f>VLOOKUP(A1121,'Hospitalisation Details'!$A$2:$M$2344,12,FALSE)</f>
        <v>tier - 3</v>
      </c>
      <c r="P1121" t="str">
        <f>VLOOKUP(A1121,'Hospitalisation Details'!$A$2:$M$2344,13,FALSE)</f>
        <v>R1011</v>
      </c>
      <c r="Q1121" s="11">
        <f>VLOOKUP(A1121,'Hospitalisation Details'!$A$2:$M$2344,8,FALSE)</f>
        <v>53</v>
      </c>
    </row>
    <row r="1122" spans="1:17" ht="15.75" x14ac:dyDescent="0.25">
      <c r="A1122" s="1" t="s">
        <v>1249</v>
      </c>
      <c r="B1122" t="str">
        <f>VLOOKUP(A1122,'Customer Names'!$A$1:$B$2336,2,FALSE)</f>
        <v>Datwyler</v>
      </c>
      <c r="C1122" s="11">
        <f>VLOOKUP(A1122,'Medical Examinations'!$A$1:$B$2336,2,FALSE)</f>
        <v>30.495000000000001</v>
      </c>
      <c r="D1122" s="11">
        <f>VLOOKUP(A1122,'Medical Examinations'!$A$1:$C$2336,3,FALSE)</f>
        <v>5.74</v>
      </c>
      <c r="E1122" s="11" t="str">
        <f>VLOOKUP(A1122,'Medical Examinations'!$A$1:$J$2336,4,FALSE)</f>
        <v>Yes</v>
      </c>
      <c r="F1122" s="11" t="str">
        <f>VLOOKUP(A1122,'Medical Examinations'!$A$1:$J$2336,5,FALSE)</f>
        <v>No</v>
      </c>
      <c r="G1122" s="11" t="str">
        <f>VLOOKUP(A1122,'Medical Examinations'!$A$1:$J$2336,6,FALSE)</f>
        <v>Yes</v>
      </c>
      <c r="H1122" s="11">
        <f>VLOOKUP(A1122,'Medical Examinations'!$A$1:$J$2336,7,FALSE)</f>
        <v>1</v>
      </c>
      <c r="I1122" s="11" t="str">
        <f>VLOOKUP(A1122,'Medical Examinations'!$A$1:$J$2336,8,FALSE)</f>
        <v>No</v>
      </c>
      <c r="J1122" s="11" t="str">
        <f>VLOOKUP(A1122,'Medical Examinations'!$A$1:$J$2336,9,FALSE)</f>
        <v>OBESITY</v>
      </c>
      <c r="K1122" s="11" t="str">
        <f>VLOOKUP(A1122,'Medical Examinations'!$A$1:$J$2336,10,FALSE)</f>
        <v>PREDIABETES</v>
      </c>
      <c r="L1122" t="str">
        <f>VLOOKUP(A1122,'Hospitalisation Details'!$A$2:$M$2344,4,FALSE)</f>
        <v>27-10-1969</v>
      </c>
      <c r="M1122">
        <f>VLOOKUP(A1122,'Hospitalisation Details'!$A$2:$M$2344,10,FALSE)</f>
        <v>10072.06</v>
      </c>
      <c r="N1122" t="str">
        <f>VLOOKUP(A1122,'Hospitalisation Details'!$A$2:$M$2344,11,FALSE)</f>
        <v>tier - 3</v>
      </c>
      <c r="O1122" t="str">
        <f>VLOOKUP(A1122,'Hospitalisation Details'!$A$2:$M$2344,12,FALSE)</f>
        <v>tier - 1</v>
      </c>
      <c r="P1122" t="str">
        <f>VLOOKUP(A1122,'Hospitalisation Details'!$A$2:$M$2344,13,FALSE)</f>
        <v>R1017</v>
      </c>
      <c r="Q1122" s="11">
        <f>VLOOKUP(A1122,'Hospitalisation Details'!$A$2:$M$2344,8,FALSE)</f>
        <v>53</v>
      </c>
    </row>
    <row r="1123" spans="1:17" ht="15.75" x14ac:dyDescent="0.25">
      <c r="A1123" s="1" t="s">
        <v>1248</v>
      </c>
      <c r="B1123" t="str">
        <f>VLOOKUP(A1123,'Customer Names'!$A$1:$B$2336,2,FALSE)</f>
        <v>Mead</v>
      </c>
      <c r="C1123" s="11">
        <f>VLOOKUP(A1123,'Medical Examinations'!$A$1:$B$2336,2,FALSE)</f>
        <v>21.4</v>
      </c>
      <c r="D1123" s="11">
        <f>VLOOKUP(A1123,'Medical Examinations'!$A$1:$C$2336,3,FALSE)</f>
        <v>6.3</v>
      </c>
      <c r="E1123" s="11" t="str">
        <f>VLOOKUP(A1123,'Medical Examinations'!$A$1:$J$2336,4,FALSE)</f>
        <v>Yes</v>
      </c>
      <c r="F1123" s="11" t="str">
        <f>VLOOKUP(A1123,'Medical Examinations'!$A$1:$J$2336,5,FALSE)</f>
        <v>No</v>
      </c>
      <c r="G1123" s="11" t="str">
        <f>VLOOKUP(A1123,'Medical Examinations'!$A$1:$J$2336,6,FALSE)</f>
        <v>Yes</v>
      </c>
      <c r="H1123" s="11">
        <f>VLOOKUP(A1123,'Medical Examinations'!$A$1:$J$2336,7,FALSE)</f>
        <v>1</v>
      </c>
      <c r="I1123" s="11" t="str">
        <f>VLOOKUP(A1123,'Medical Examinations'!$A$1:$J$2336,8,FALSE)</f>
        <v>No</v>
      </c>
      <c r="J1123" s="11" t="str">
        <f>VLOOKUP(A1123,'Medical Examinations'!$A$1:$J$2336,9,FALSE)</f>
        <v>NORMALWEIGHT</v>
      </c>
      <c r="K1123" s="11" t="str">
        <f>VLOOKUP(A1123,'Medical Examinations'!$A$1:$J$2336,10,FALSE)</f>
        <v>PREDIABETES</v>
      </c>
      <c r="L1123" t="str">
        <f>VLOOKUP(A1123,'Hospitalisation Details'!$A$2:$M$2344,4,FALSE)</f>
        <v>22-8-1969</v>
      </c>
      <c r="M1123">
        <f>VLOOKUP(A1123,'Hospitalisation Details'!$A$2:$M$2344,10,FALSE)</f>
        <v>10065.41</v>
      </c>
      <c r="N1123" t="str">
        <f>VLOOKUP(A1123,'Hospitalisation Details'!$A$2:$M$2344,11,FALSE)</f>
        <v>tier - 3</v>
      </c>
      <c r="O1123" t="str">
        <f>VLOOKUP(A1123,'Hospitalisation Details'!$A$2:$M$2344,12,FALSE)</f>
        <v>tier - 2</v>
      </c>
      <c r="P1123" t="str">
        <f>VLOOKUP(A1123,'Hospitalisation Details'!$A$2:$M$2344,13,FALSE)</f>
        <v>R1011</v>
      </c>
      <c r="Q1123" s="11">
        <f>VLOOKUP(A1123,'Hospitalisation Details'!$A$2:$M$2344,8,FALSE)</f>
        <v>53</v>
      </c>
    </row>
    <row r="1124" spans="1:17" ht="15.75" x14ac:dyDescent="0.25">
      <c r="A1124" s="1" t="s">
        <v>1247</v>
      </c>
      <c r="B1124" t="str">
        <f>VLOOKUP(A1124,'Customer Names'!$A$1:$B$2336,2,FALSE)</f>
        <v>Kennedy</v>
      </c>
      <c r="C1124" s="11">
        <f>VLOOKUP(A1124,'Medical Examinations'!$A$1:$B$2336,2,FALSE)</f>
        <v>32.299999999999997</v>
      </c>
      <c r="D1124" s="11">
        <f>VLOOKUP(A1124,'Medical Examinations'!$A$1:$C$2336,3,FALSE)</f>
        <v>10.27</v>
      </c>
      <c r="E1124" s="11" t="str">
        <f>VLOOKUP(A1124,'Medical Examinations'!$A$1:$J$2336,4,FALSE)</f>
        <v>No</v>
      </c>
      <c r="F1124" s="11" t="str">
        <f>VLOOKUP(A1124,'Medical Examinations'!$A$1:$J$2336,5,FALSE)</f>
        <v>No</v>
      </c>
      <c r="G1124" s="11" t="str">
        <f>VLOOKUP(A1124,'Medical Examinations'!$A$1:$J$2336,6,FALSE)</f>
        <v>No</v>
      </c>
      <c r="H1124" s="11">
        <f>VLOOKUP(A1124,'Medical Examinations'!$A$1:$J$2336,7,FALSE)</f>
        <v>0</v>
      </c>
      <c r="I1124" s="11" t="str">
        <f>VLOOKUP(A1124,'Medical Examinations'!$A$1:$J$2336,8,FALSE)</f>
        <v>No</v>
      </c>
      <c r="J1124" s="11" t="str">
        <f>VLOOKUP(A1124,'Medical Examinations'!$A$1:$J$2336,9,FALSE)</f>
        <v>OBESITY</v>
      </c>
      <c r="K1124" s="11" t="str">
        <f>VLOOKUP(A1124,'Medical Examinations'!$A$1:$J$2336,10,FALSE)</f>
        <v>DIABETES</v>
      </c>
      <c r="L1124" t="str">
        <f>VLOOKUP(A1124,'Hospitalisation Details'!$A$2:$M$2344,4,FALSE)</f>
        <v>30-8-1974</v>
      </c>
      <c r="M1124">
        <f>VLOOKUP(A1124,'Hospitalisation Details'!$A$2:$M$2344,10,FALSE)</f>
        <v>10043.25</v>
      </c>
      <c r="N1124" t="str">
        <f>VLOOKUP(A1124,'Hospitalisation Details'!$A$2:$M$2344,11,FALSE)</f>
        <v>tier - 3</v>
      </c>
      <c r="O1124" t="str">
        <f>VLOOKUP(A1124,'Hospitalisation Details'!$A$2:$M$2344,12,FALSE)</f>
        <v>tier - 2</v>
      </c>
      <c r="P1124" t="str">
        <f>VLOOKUP(A1124,'Hospitalisation Details'!$A$2:$M$2344,13,FALSE)</f>
        <v>R1024</v>
      </c>
      <c r="Q1124" s="11">
        <f>VLOOKUP(A1124,'Hospitalisation Details'!$A$2:$M$2344,8,FALSE)</f>
        <v>48</v>
      </c>
    </row>
    <row r="1125" spans="1:17" ht="15.75" x14ac:dyDescent="0.25">
      <c r="A1125" s="1" t="s">
        <v>1246</v>
      </c>
      <c r="B1125" t="str">
        <f>VLOOKUP(A1125,'Customer Names'!$A$1:$B$2336,2,FALSE)</f>
        <v>Czech</v>
      </c>
      <c r="C1125" s="11">
        <f>VLOOKUP(A1125,'Medical Examinations'!$A$1:$B$2336,2,FALSE)</f>
        <v>29.78</v>
      </c>
      <c r="D1125" s="11">
        <f>VLOOKUP(A1125,'Medical Examinations'!$A$1:$C$2336,3,FALSE)</f>
        <v>5.85</v>
      </c>
      <c r="E1125" s="11" t="str">
        <f>VLOOKUP(A1125,'Medical Examinations'!$A$1:$J$2336,4,FALSE)</f>
        <v>No</v>
      </c>
      <c r="F1125" s="11" t="str">
        <f>VLOOKUP(A1125,'Medical Examinations'!$A$1:$J$2336,5,FALSE)</f>
        <v>No</v>
      </c>
      <c r="G1125" s="11" t="str">
        <f>VLOOKUP(A1125,'Medical Examinations'!$A$1:$J$2336,6,FALSE)</f>
        <v>Yes</v>
      </c>
      <c r="H1125" s="11">
        <f>VLOOKUP(A1125,'Medical Examinations'!$A$1:$J$2336,7,FALSE)</f>
        <v>1</v>
      </c>
      <c r="I1125" s="11" t="str">
        <f>VLOOKUP(A1125,'Medical Examinations'!$A$1:$J$2336,8,FALSE)</f>
        <v>No</v>
      </c>
      <c r="J1125" s="11" t="str">
        <f>VLOOKUP(A1125,'Medical Examinations'!$A$1:$J$2336,9,FALSE)</f>
        <v>OVERWEIGHT</v>
      </c>
      <c r="K1125" s="11" t="str">
        <f>VLOOKUP(A1125,'Medical Examinations'!$A$1:$J$2336,10,FALSE)</f>
        <v>PREDIABETES</v>
      </c>
      <c r="L1125" t="str">
        <f>VLOOKUP(A1125,'Hospitalisation Details'!$A$2:$M$2344,4,FALSE)</f>
        <v>28-12-1979</v>
      </c>
      <c r="M1125">
        <f>VLOOKUP(A1125,'Hospitalisation Details'!$A$2:$M$2344,10,FALSE)</f>
        <v>10027.15</v>
      </c>
      <c r="N1125" t="str">
        <f>VLOOKUP(A1125,'Hospitalisation Details'!$A$2:$M$2344,11,FALSE)</f>
        <v>tier - 3</v>
      </c>
      <c r="O1125" t="str">
        <f>VLOOKUP(A1125,'Hospitalisation Details'!$A$2:$M$2344,12,FALSE)</f>
        <v>tier - 1</v>
      </c>
      <c r="P1125" t="str">
        <f>VLOOKUP(A1125,'Hospitalisation Details'!$A$2:$M$2344,13,FALSE)</f>
        <v>R1021</v>
      </c>
      <c r="Q1125" s="11">
        <f>VLOOKUP(A1125,'Hospitalisation Details'!$A$2:$M$2344,8,FALSE)</f>
        <v>43</v>
      </c>
    </row>
    <row r="1126" spans="1:17" ht="15.75" x14ac:dyDescent="0.25">
      <c r="A1126" s="1" t="s">
        <v>1245</v>
      </c>
      <c r="B1126" t="str">
        <f>VLOOKUP(A1126,'Customer Names'!$A$1:$B$2336,2,FALSE)</f>
        <v>O'Brien</v>
      </c>
      <c r="C1126" s="11">
        <f>VLOOKUP(A1126,'Medical Examinations'!$A$1:$B$2336,2,FALSE)</f>
        <v>34.76</v>
      </c>
      <c r="D1126" s="11">
        <f>VLOOKUP(A1126,'Medical Examinations'!$A$1:$C$2336,3,FALSE)</f>
        <v>5.92</v>
      </c>
      <c r="E1126" s="11" t="str">
        <f>VLOOKUP(A1126,'Medical Examinations'!$A$1:$J$2336,4,FALSE)</f>
        <v>Yes</v>
      </c>
      <c r="F1126" s="11" t="str">
        <f>VLOOKUP(A1126,'Medical Examinations'!$A$1:$J$2336,5,FALSE)</f>
        <v>No</v>
      </c>
      <c r="G1126" s="11" t="str">
        <f>VLOOKUP(A1126,'Medical Examinations'!$A$1:$J$2336,6,FALSE)</f>
        <v>No</v>
      </c>
      <c r="H1126" s="11">
        <f>VLOOKUP(A1126,'Medical Examinations'!$A$1:$J$2336,7,FALSE)</f>
        <v>1</v>
      </c>
      <c r="I1126" s="11" t="str">
        <f>VLOOKUP(A1126,'Medical Examinations'!$A$1:$J$2336,8,FALSE)</f>
        <v>No</v>
      </c>
      <c r="J1126" s="11" t="str">
        <f>VLOOKUP(A1126,'Medical Examinations'!$A$1:$J$2336,9,FALSE)</f>
        <v>OBESITY</v>
      </c>
      <c r="K1126" s="11" t="str">
        <f>VLOOKUP(A1126,'Medical Examinations'!$A$1:$J$2336,10,FALSE)</f>
        <v>PREDIABETES</v>
      </c>
      <c r="L1126" t="str">
        <f>VLOOKUP(A1126,'Hospitalisation Details'!$A$2:$M$2344,4,FALSE)</f>
        <v>3-7-1988</v>
      </c>
      <c r="M1126">
        <f>VLOOKUP(A1126,'Hospitalisation Details'!$A$2:$M$2344,10,FALSE)</f>
        <v>10011.44</v>
      </c>
      <c r="N1126" t="str">
        <f>VLOOKUP(A1126,'Hospitalisation Details'!$A$2:$M$2344,11,FALSE)</f>
        <v>tier - 3</v>
      </c>
      <c r="O1126" t="str">
        <f>VLOOKUP(A1126,'Hospitalisation Details'!$A$2:$M$2344,12,FALSE)</f>
        <v>tier - 3</v>
      </c>
      <c r="P1126" t="str">
        <f>VLOOKUP(A1126,'Hospitalisation Details'!$A$2:$M$2344,13,FALSE)</f>
        <v>R1026</v>
      </c>
      <c r="Q1126" s="11">
        <f>VLOOKUP(A1126,'Hospitalisation Details'!$A$2:$M$2344,8,FALSE)</f>
        <v>34</v>
      </c>
    </row>
    <row r="1127" spans="1:17" ht="15.75" x14ac:dyDescent="0.25">
      <c r="A1127" s="1" t="s">
        <v>1244</v>
      </c>
      <c r="B1127" t="str">
        <f>VLOOKUP(A1127,'Customer Names'!$A$1:$B$2336,2,FALSE)</f>
        <v>Bachman</v>
      </c>
      <c r="C1127" s="11">
        <f>VLOOKUP(A1127,'Medical Examinations'!$A$1:$B$2336,2,FALSE)</f>
        <v>18.335000000000001</v>
      </c>
      <c r="D1127" s="11">
        <f>VLOOKUP(A1127,'Medical Examinations'!$A$1:$C$2336,3,FALSE)</f>
        <v>10.01</v>
      </c>
      <c r="E1127" s="11" t="str">
        <f>VLOOKUP(A1127,'Medical Examinations'!$A$1:$J$2336,4,FALSE)</f>
        <v>Yes</v>
      </c>
      <c r="F1127" s="11" t="str">
        <f>VLOOKUP(A1127,'Medical Examinations'!$A$1:$J$2336,5,FALSE)</f>
        <v>No</v>
      </c>
      <c r="G1127" s="11" t="str">
        <f>VLOOKUP(A1127,'Medical Examinations'!$A$1:$J$2336,6,FALSE)</f>
        <v>No</v>
      </c>
      <c r="H1127" s="11">
        <f>VLOOKUP(A1127,'Medical Examinations'!$A$1:$J$2336,7,FALSE)</f>
        <v>2</v>
      </c>
      <c r="I1127" s="11" t="str">
        <f>VLOOKUP(A1127,'Medical Examinations'!$A$1:$J$2336,8,FALSE)</f>
        <v>No</v>
      </c>
      <c r="J1127" s="11" t="str">
        <f>VLOOKUP(A1127,'Medical Examinations'!$A$1:$J$2336,9,FALSE)</f>
        <v>NORMALWEIGHT</v>
      </c>
      <c r="K1127" s="11" t="str">
        <f>VLOOKUP(A1127,'Medical Examinations'!$A$1:$J$2336,10,FALSE)</f>
        <v>DIABETES</v>
      </c>
      <c r="L1127" t="str">
        <f>VLOOKUP(A1127,'Hospitalisation Details'!$A$2:$M$2344,4,FALSE)</f>
        <v>11-8-1970</v>
      </c>
      <c r="M1127">
        <f>VLOOKUP(A1127,'Hospitalisation Details'!$A$2:$M$2344,10,FALSE)</f>
        <v>9991.0400000000009</v>
      </c>
      <c r="N1127" t="str">
        <f>VLOOKUP(A1127,'Hospitalisation Details'!$A$2:$M$2344,11,FALSE)</f>
        <v>tier - 2</v>
      </c>
      <c r="O1127" t="str">
        <f>VLOOKUP(A1127,'Hospitalisation Details'!$A$2:$M$2344,12,FALSE)</f>
        <v>tier - 3</v>
      </c>
      <c r="P1127" t="str">
        <f>VLOOKUP(A1127,'Hospitalisation Details'!$A$2:$M$2344,13,FALSE)</f>
        <v>R1012</v>
      </c>
      <c r="Q1127" s="11">
        <f>VLOOKUP(A1127,'Hospitalisation Details'!$A$2:$M$2344,8,FALSE)</f>
        <v>52</v>
      </c>
    </row>
    <row r="1128" spans="1:17" ht="15.75" x14ac:dyDescent="0.25">
      <c r="A1128" s="1" t="s">
        <v>1243</v>
      </c>
      <c r="B1128" t="str">
        <f>VLOOKUP(A1128,'Customer Names'!$A$1:$B$2336,2,FALSE)</f>
        <v>Bednar</v>
      </c>
      <c r="C1128" s="11">
        <f>VLOOKUP(A1128,'Medical Examinations'!$A$1:$B$2336,2,FALSE)</f>
        <v>32.299999999999997</v>
      </c>
      <c r="D1128" s="11">
        <f>VLOOKUP(A1128,'Medical Examinations'!$A$1:$C$2336,3,FALSE)</f>
        <v>9.59</v>
      </c>
      <c r="E1128" s="11" t="str">
        <f>VLOOKUP(A1128,'Medical Examinations'!$A$1:$J$2336,4,FALSE)</f>
        <v>No</v>
      </c>
      <c r="F1128" s="11" t="str">
        <f>VLOOKUP(A1128,'Medical Examinations'!$A$1:$J$2336,5,FALSE)</f>
        <v>No</v>
      </c>
      <c r="G1128" s="11" t="str">
        <f>VLOOKUP(A1128,'Medical Examinations'!$A$1:$J$2336,6,FALSE)</f>
        <v>No</v>
      </c>
      <c r="H1128" s="11">
        <f>VLOOKUP(A1128,'Medical Examinations'!$A$1:$J$2336,7,FALSE)</f>
        <v>0</v>
      </c>
      <c r="I1128" s="11" t="str">
        <f>VLOOKUP(A1128,'Medical Examinations'!$A$1:$J$2336,8,FALSE)</f>
        <v>No</v>
      </c>
      <c r="J1128" s="11" t="str">
        <f>VLOOKUP(A1128,'Medical Examinations'!$A$1:$J$2336,9,FALSE)</f>
        <v>OBESITY</v>
      </c>
      <c r="K1128" s="11" t="str">
        <f>VLOOKUP(A1128,'Medical Examinations'!$A$1:$J$2336,10,FALSE)</f>
        <v>DIABETES</v>
      </c>
      <c r="L1128" t="str">
        <f>VLOOKUP(A1128,'Hospitalisation Details'!$A$2:$M$2344,4,FALSE)</f>
        <v>6-10-1971</v>
      </c>
      <c r="M1128">
        <f>VLOOKUP(A1128,'Hospitalisation Details'!$A$2:$M$2344,10,FALSE)</f>
        <v>9964.06</v>
      </c>
      <c r="N1128" t="str">
        <f>VLOOKUP(A1128,'Hospitalisation Details'!$A$2:$M$2344,11,FALSE)</f>
        <v>tier - 2</v>
      </c>
      <c r="O1128" t="str">
        <f>VLOOKUP(A1128,'Hospitalisation Details'!$A$2:$M$2344,12,FALSE)</f>
        <v>tier - 2</v>
      </c>
      <c r="P1128" t="str">
        <f>VLOOKUP(A1128,'Hospitalisation Details'!$A$2:$M$2344,13,FALSE)</f>
        <v>R1019</v>
      </c>
      <c r="Q1128" s="11">
        <f>VLOOKUP(A1128,'Hospitalisation Details'!$A$2:$M$2344,8,FALSE)</f>
        <v>51</v>
      </c>
    </row>
    <row r="1129" spans="1:17" ht="15.75" x14ac:dyDescent="0.25">
      <c r="A1129" s="1" t="s">
        <v>1242</v>
      </c>
      <c r="B1129" t="str">
        <f>VLOOKUP(A1129,'Customer Names'!$A$1:$B$2336,2,FALSE)</f>
        <v>Daye</v>
      </c>
      <c r="C1129" s="11">
        <f>VLOOKUP(A1129,'Medical Examinations'!$A$1:$B$2336,2,FALSE)</f>
        <v>27.74</v>
      </c>
      <c r="D1129" s="11">
        <f>VLOOKUP(A1129,'Medical Examinations'!$A$1:$C$2336,3,FALSE)</f>
        <v>10.37</v>
      </c>
      <c r="E1129" s="11" t="str">
        <f>VLOOKUP(A1129,'Medical Examinations'!$A$1:$J$2336,4,FALSE)</f>
        <v>No</v>
      </c>
      <c r="F1129" s="11" t="str">
        <f>VLOOKUP(A1129,'Medical Examinations'!$A$1:$J$2336,5,FALSE)</f>
        <v>No</v>
      </c>
      <c r="G1129" s="11" t="str">
        <f>VLOOKUP(A1129,'Medical Examinations'!$A$1:$J$2336,6,FALSE)</f>
        <v>No</v>
      </c>
      <c r="H1129" s="11">
        <f>VLOOKUP(A1129,'Medical Examinations'!$A$1:$J$2336,7,FALSE)</f>
        <v>0</v>
      </c>
      <c r="I1129" s="11" t="str">
        <f>VLOOKUP(A1129,'Medical Examinations'!$A$1:$J$2336,8,FALSE)</f>
        <v>No</v>
      </c>
      <c r="J1129" s="11" t="str">
        <f>VLOOKUP(A1129,'Medical Examinations'!$A$1:$J$2336,9,FALSE)</f>
        <v>OVERWEIGHT</v>
      </c>
      <c r="K1129" s="11" t="str">
        <f>VLOOKUP(A1129,'Medical Examinations'!$A$1:$J$2336,10,FALSE)</f>
        <v>DIABETES</v>
      </c>
      <c r="L1129" t="str">
        <f>VLOOKUP(A1129,'Hospitalisation Details'!$A$2:$M$2344,4,FALSE)</f>
        <v>26-12-1971</v>
      </c>
      <c r="M1129">
        <f>VLOOKUP(A1129,'Hospitalisation Details'!$A$2:$M$2344,10,FALSE)</f>
        <v>9957.7199999999993</v>
      </c>
      <c r="N1129" t="str">
        <f>VLOOKUP(A1129,'Hospitalisation Details'!$A$2:$M$2344,11,FALSE)</f>
        <v>tier - 2</v>
      </c>
      <c r="O1129" t="str">
        <f>VLOOKUP(A1129,'Hospitalisation Details'!$A$2:$M$2344,12,FALSE)</f>
        <v>tier - 3</v>
      </c>
      <c r="P1129" t="str">
        <f>VLOOKUP(A1129,'Hospitalisation Details'!$A$2:$M$2344,13,FALSE)</f>
        <v>R1018</v>
      </c>
      <c r="Q1129" s="11">
        <f>VLOOKUP(A1129,'Hospitalisation Details'!$A$2:$M$2344,8,FALSE)</f>
        <v>51</v>
      </c>
    </row>
    <row r="1130" spans="1:17" ht="15.75" x14ac:dyDescent="0.25">
      <c r="A1130" s="1" t="s">
        <v>1241</v>
      </c>
      <c r="B1130" t="str">
        <f>VLOOKUP(A1130,'Customer Names'!$A$1:$B$2336,2,FALSE)</f>
        <v>Clarke</v>
      </c>
      <c r="C1130" s="11">
        <f>VLOOKUP(A1130,'Medical Examinations'!$A$1:$B$2336,2,FALSE)</f>
        <v>24</v>
      </c>
      <c r="D1130" s="11">
        <f>VLOOKUP(A1130,'Medical Examinations'!$A$1:$C$2336,3,FALSE)</f>
        <v>4.01</v>
      </c>
      <c r="E1130" s="11" t="str">
        <f>VLOOKUP(A1130,'Medical Examinations'!$A$1:$J$2336,4,FALSE)</f>
        <v>Yes</v>
      </c>
      <c r="F1130" s="11" t="str">
        <f>VLOOKUP(A1130,'Medical Examinations'!$A$1:$J$2336,5,FALSE)</f>
        <v>No</v>
      </c>
      <c r="G1130" s="11" t="str">
        <f>VLOOKUP(A1130,'Medical Examinations'!$A$1:$J$2336,6,FALSE)</f>
        <v>No</v>
      </c>
      <c r="H1130" s="11">
        <f>VLOOKUP(A1130,'Medical Examinations'!$A$1:$J$2336,7,FALSE)</f>
        <v>1</v>
      </c>
      <c r="I1130" s="11" t="str">
        <f>VLOOKUP(A1130,'Medical Examinations'!$A$1:$J$2336,8,FALSE)</f>
        <v>No</v>
      </c>
      <c r="J1130" s="11" t="str">
        <f>VLOOKUP(A1130,'Medical Examinations'!$A$1:$J$2336,9,FALSE)</f>
        <v>NORMALWEIGHT</v>
      </c>
      <c r="K1130" s="11" t="str">
        <f>VLOOKUP(A1130,'Medical Examinations'!$A$1:$J$2336,10,FALSE)</f>
        <v>NORMAL</v>
      </c>
      <c r="L1130" t="str">
        <f>VLOOKUP(A1130,'Hospitalisation Details'!$A$2:$M$2344,4,FALSE)</f>
        <v>11-9-1964</v>
      </c>
      <c r="M1130">
        <f>VLOOKUP(A1130,'Hospitalisation Details'!$A$2:$M$2344,10,FALSE)</f>
        <v>9933.44</v>
      </c>
      <c r="N1130" t="str">
        <f>VLOOKUP(A1130,'Hospitalisation Details'!$A$2:$M$2344,11,FALSE)</f>
        <v>tier - 3</v>
      </c>
      <c r="O1130" t="str">
        <f>VLOOKUP(A1130,'Hospitalisation Details'!$A$2:$M$2344,12,FALSE)</f>
        <v>tier - 3</v>
      </c>
      <c r="P1130" t="str">
        <f>VLOOKUP(A1130,'Hospitalisation Details'!$A$2:$M$2344,13,FALSE)</f>
        <v>R1013</v>
      </c>
      <c r="Q1130" s="11">
        <f>VLOOKUP(A1130,'Hospitalisation Details'!$A$2:$M$2344,8,FALSE)</f>
        <v>58</v>
      </c>
    </row>
    <row r="1131" spans="1:17" ht="15.75" x14ac:dyDescent="0.25">
      <c r="A1131" s="1" t="s">
        <v>1240</v>
      </c>
      <c r="B1131" t="str">
        <f>VLOOKUP(A1131,'Customer Names'!$A$1:$B$2336,2,FALSE)</f>
        <v>Koren</v>
      </c>
      <c r="C1131" s="11">
        <f>VLOOKUP(A1131,'Medical Examinations'!$A$1:$B$2336,2,FALSE)</f>
        <v>31.78</v>
      </c>
      <c r="D1131" s="11">
        <f>VLOOKUP(A1131,'Medical Examinations'!$A$1:$C$2336,3,FALSE)</f>
        <v>4.24</v>
      </c>
      <c r="E1131" s="11" t="str">
        <f>VLOOKUP(A1131,'Medical Examinations'!$A$1:$J$2336,4,FALSE)</f>
        <v>Yes</v>
      </c>
      <c r="F1131" s="11" t="str">
        <f>VLOOKUP(A1131,'Medical Examinations'!$A$1:$J$2336,5,FALSE)</f>
        <v>No</v>
      </c>
      <c r="G1131" s="11" t="str">
        <f>VLOOKUP(A1131,'Medical Examinations'!$A$1:$J$2336,6,FALSE)</f>
        <v>Yes</v>
      </c>
      <c r="H1131" s="11">
        <f>VLOOKUP(A1131,'Medical Examinations'!$A$1:$J$2336,7,FALSE)</f>
        <v>1</v>
      </c>
      <c r="I1131" s="11" t="str">
        <f>VLOOKUP(A1131,'Medical Examinations'!$A$1:$J$2336,8,FALSE)</f>
        <v>No</v>
      </c>
      <c r="J1131" s="11" t="str">
        <f>VLOOKUP(A1131,'Medical Examinations'!$A$1:$J$2336,9,FALSE)</f>
        <v>OBESITY</v>
      </c>
      <c r="K1131" s="11" t="str">
        <f>VLOOKUP(A1131,'Medical Examinations'!$A$1:$J$2336,10,FALSE)</f>
        <v>NORMAL</v>
      </c>
      <c r="L1131" t="str">
        <f>VLOOKUP(A1131,'Hospitalisation Details'!$A$2:$M$2344,4,FALSE)</f>
        <v>3-12-1983</v>
      </c>
      <c r="M1131">
        <f>VLOOKUP(A1131,'Hospitalisation Details'!$A$2:$M$2344,10,FALSE)</f>
        <v>9931.9599999999991</v>
      </c>
      <c r="N1131" t="str">
        <f>VLOOKUP(A1131,'Hospitalisation Details'!$A$2:$M$2344,11,FALSE)</f>
        <v>tier - 2</v>
      </c>
      <c r="O1131" t="str">
        <f>VLOOKUP(A1131,'Hospitalisation Details'!$A$2:$M$2344,12,FALSE)</f>
        <v>tier - 2</v>
      </c>
      <c r="P1131" t="str">
        <f>VLOOKUP(A1131,'Hospitalisation Details'!$A$2:$M$2344,13,FALSE)</f>
        <v>R1012</v>
      </c>
      <c r="Q1131" s="11">
        <f>VLOOKUP(A1131,'Hospitalisation Details'!$A$2:$M$2344,8,FALSE)</f>
        <v>39</v>
      </c>
    </row>
    <row r="1132" spans="1:17" ht="15.75" x14ac:dyDescent="0.25">
      <c r="A1132" s="1" t="s">
        <v>1239</v>
      </c>
      <c r="B1132" t="str">
        <f>VLOOKUP(A1132,'Customer Names'!$A$1:$B$2336,2,FALSE)</f>
        <v>Kuramoto</v>
      </c>
      <c r="C1132" s="11">
        <f>VLOOKUP(A1132,'Medical Examinations'!$A$1:$B$2336,2,FALSE)</f>
        <v>32.25</v>
      </c>
      <c r="D1132" s="11">
        <f>VLOOKUP(A1132,'Medical Examinations'!$A$1:$C$2336,3,FALSE)</f>
        <v>5.36</v>
      </c>
      <c r="E1132" s="11" t="str">
        <f>VLOOKUP(A1132,'Medical Examinations'!$A$1:$J$2336,4,FALSE)</f>
        <v>Yes</v>
      </c>
      <c r="F1132" s="11" t="str">
        <f>VLOOKUP(A1132,'Medical Examinations'!$A$1:$J$2336,5,FALSE)</f>
        <v>No</v>
      </c>
      <c r="G1132" s="11" t="str">
        <f>VLOOKUP(A1132,'Medical Examinations'!$A$1:$J$2336,6,FALSE)</f>
        <v>No</v>
      </c>
      <c r="H1132" s="11">
        <f>VLOOKUP(A1132,'Medical Examinations'!$A$1:$J$2336,7,FALSE)</f>
        <v>0</v>
      </c>
      <c r="I1132" s="11" t="str">
        <f>VLOOKUP(A1132,'Medical Examinations'!$A$1:$J$2336,8,FALSE)</f>
        <v>No</v>
      </c>
      <c r="J1132" s="11" t="str">
        <f>VLOOKUP(A1132,'Medical Examinations'!$A$1:$J$2336,9,FALSE)</f>
        <v>OBESITY</v>
      </c>
      <c r="K1132" s="11" t="str">
        <f>VLOOKUP(A1132,'Medical Examinations'!$A$1:$J$2336,10,FALSE)</f>
        <v>NORMAL</v>
      </c>
      <c r="L1132" t="str">
        <f>VLOOKUP(A1132,'Hospitalisation Details'!$A$2:$M$2344,4,FALSE)</f>
        <v>19-8-1985</v>
      </c>
      <c r="M1132">
        <f>VLOOKUP(A1132,'Hospitalisation Details'!$A$2:$M$2344,10,FALSE)</f>
        <v>9930.64</v>
      </c>
      <c r="N1132" t="str">
        <f>VLOOKUP(A1132,'Hospitalisation Details'!$A$2:$M$2344,11,FALSE)</f>
        <v>tier - 2</v>
      </c>
      <c r="O1132" t="str">
        <f>VLOOKUP(A1132,'Hospitalisation Details'!$A$2:$M$2344,12,FALSE)</f>
        <v>tier - 3</v>
      </c>
      <c r="P1132" t="str">
        <f>VLOOKUP(A1132,'Hospitalisation Details'!$A$2:$M$2344,13,FALSE)</f>
        <v>R1025</v>
      </c>
      <c r="Q1132" s="11">
        <f>VLOOKUP(A1132,'Hospitalisation Details'!$A$2:$M$2344,8,FALSE)</f>
        <v>37</v>
      </c>
    </row>
    <row r="1133" spans="1:17" ht="15.75" x14ac:dyDescent="0.25">
      <c r="A1133" s="1" t="s">
        <v>1238</v>
      </c>
      <c r="B1133" t="str">
        <f>VLOOKUP(A1133,'Customer Names'!$A$1:$B$2336,2,FALSE)</f>
        <v>Lynn</v>
      </c>
      <c r="C1133" s="11">
        <f>VLOOKUP(A1133,'Medical Examinations'!$A$1:$B$2336,2,FALSE)</f>
        <v>30.114999999999998</v>
      </c>
      <c r="D1133" s="11">
        <f>VLOOKUP(A1133,'Medical Examinations'!$A$1:$C$2336,3,FALSE)</f>
        <v>4.99</v>
      </c>
      <c r="E1133" s="11" t="str">
        <f>VLOOKUP(A1133,'Medical Examinations'!$A$1:$J$2336,4,FALSE)</f>
        <v>No</v>
      </c>
      <c r="F1133" s="11" t="str">
        <f>VLOOKUP(A1133,'Medical Examinations'!$A$1:$J$2336,5,FALSE)</f>
        <v>No</v>
      </c>
      <c r="G1133" s="11" t="str">
        <f>VLOOKUP(A1133,'Medical Examinations'!$A$1:$J$2336,6,FALSE)</f>
        <v>No</v>
      </c>
      <c r="H1133" s="11">
        <f>VLOOKUP(A1133,'Medical Examinations'!$A$1:$J$2336,7,FALSE)</f>
        <v>2</v>
      </c>
      <c r="I1133" s="11" t="str">
        <f>VLOOKUP(A1133,'Medical Examinations'!$A$1:$J$2336,8,FALSE)</f>
        <v>No</v>
      </c>
      <c r="J1133" s="11" t="str">
        <f>VLOOKUP(A1133,'Medical Examinations'!$A$1:$J$2336,9,FALSE)</f>
        <v>OBESITY</v>
      </c>
      <c r="K1133" s="11" t="str">
        <f>VLOOKUP(A1133,'Medical Examinations'!$A$1:$J$2336,10,FALSE)</f>
        <v>NORMAL</v>
      </c>
      <c r="L1133" t="str">
        <f>VLOOKUP(A1133,'Hospitalisation Details'!$A$2:$M$2344,4,FALSE)</f>
        <v>14-9-1972</v>
      </c>
      <c r="M1133">
        <f>VLOOKUP(A1133,'Hospitalisation Details'!$A$2:$M$2344,10,FALSE)</f>
        <v>9910.36</v>
      </c>
      <c r="N1133" t="str">
        <f>VLOOKUP(A1133,'Hospitalisation Details'!$A$2:$M$2344,11,FALSE)</f>
        <v>tier - 2</v>
      </c>
      <c r="O1133" t="str">
        <f>VLOOKUP(A1133,'Hospitalisation Details'!$A$2:$M$2344,12,FALSE)</f>
        <v>tier - 3</v>
      </c>
      <c r="P1133" t="str">
        <f>VLOOKUP(A1133,'Hospitalisation Details'!$A$2:$M$2344,13,FALSE)</f>
        <v>R1012</v>
      </c>
      <c r="Q1133" s="11">
        <f>VLOOKUP(A1133,'Hospitalisation Details'!$A$2:$M$2344,8,FALSE)</f>
        <v>50</v>
      </c>
    </row>
    <row r="1134" spans="1:17" ht="15.75" x14ac:dyDescent="0.25">
      <c r="A1134" s="1" t="s">
        <v>1237</v>
      </c>
      <c r="B1134" t="str">
        <f>VLOOKUP(A1134,'Customer Names'!$A$1:$B$2336,2,FALSE)</f>
        <v>Dierksen</v>
      </c>
      <c r="C1134" s="11">
        <f>VLOOKUP(A1134,'Medical Examinations'!$A$1:$B$2336,2,FALSE)</f>
        <v>22.41</v>
      </c>
      <c r="D1134" s="11">
        <f>VLOOKUP(A1134,'Medical Examinations'!$A$1:$C$2336,3,FALSE)</f>
        <v>8.68</v>
      </c>
      <c r="E1134" s="11" t="str">
        <f>VLOOKUP(A1134,'Medical Examinations'!$A$1:$J$2336,4,FALSE)</f>
        <v>No</v>
      </c>
      <c r="F1134" s="11" t="str">
        <f>VLOOKUP(A1134,'Medical Examinations'!$A$1:$J$2336,5,FALSE)</f>
        <v>No</v>
      </c>
      <c r="G1134" s="11" t="str">
        <f>VLOOKUP(A1134,'Medical Examinations'!$A$1:$J$2336,6,FALSE)</f>
        <v>No</v>
      </c>
      <c r="H1134" s="11">
        <f>VLOOKUP(A1134,'Medical Examinations'!$A$1:$J$2336,7,FALSE)</f>
        <v>0</v>
      </c>
      <c r="I1134" s="11" t="str">
        <f>VLOOKUP(A1134,'Medical Examinations'!$A$1:$J$2336,8,FALSE)</f>
        <v>No</v>
      </c>
      <c r="J1134" s="11" t="str">
        <f>VLOOKUP(A1134,'Medical Examinations'!$A$1:$J$2336,9,FALSE)</f>
        <v>NORMALWEIGHT</v>
      </c>
      <c r="K1134" s="11" t="str">
        <f>VLOOKUP(A1134,'Medical Examinations'!$A$1:$J$2336,10,FALSE)</f>
        <v>DIABETES</v>
      </c>
      <c r="L1134" t="str">
        <f>VLOOKUP(A1134,'Hospitalisation Details'!$A$2:$M$2344,4,FALSE)</f>
        <v>17-8-1962</v>
      </c>
      <c r="M1134">
        <f>VLOOKUP(A1134,'Hospitalisation Details'!$A$2:$M$2344,10,FALSE)</f>
        <v>9907.83</v>
      </c>
      <c r="N1134" t="str">
        <f>VLOOKUP(A1134,'Hospitalisation Details'!$A$2:$M$2344,11,FALSE)</f>
        <v>tier - 3</v>
      </c>
      <c r="O1134" t="str">
        <f>VLOOKUP(A1134,'Hospitalisation Details'!$A$2:$M$2344,12,FALSE)</f>
        <v>tier - 2</v>
      </c>
      <c r="P1134" t="str">
        <f>VLOOKUP(A1134,'Hospitalisation Details'!$A$2:$M$2344,13,FALSE)</f>
        <v>R1013</v>
      </c>
      <c r="Q1134" s="11">
        <f>VLOOKUP(A1134,'Hospitalisation Details'!$A$2:$M$2344,8,FALSE)</f>
        <v>60</v>
      </c>
    </row>
    <row r="1135" spans="1:17" ht="15.75" x14ac:dyDescent="0.25">
      <c r="A1135" s="1" t="s">
        <v>1236</v>
      </c>
      <c r="B1135" t="str">
        <f>VLOOKUP(A1135,'Customer Names'!$A$1:$B$2336,2,FALSE)</f>
        <v>Zoeller</v>
      </c>
      <c r="C1135" s="11">
        <f>VLOOKUP(A1135,'Medical Examinations'!$A$1:$B$2336,2,FALSE)</f>
        <v>45.72</v>
      </c>
      <c r="D1135" s="11">
        <f>VLOOKUP(A1135,'Medical Examinations'!$A$1:$C$2336,3,FALSE)</f>
        <v>4.2300000000000004</v>
      </c>
      <c r="E1135" s="11" t="str">
        <f>VLOOKUP(A1135,'Medical Examinations'!$A$1:$J$2336,4,FALSE)</f>
        <v>Yes</v>
      </c>
      <c r="F1135" s="11" t="str">
        <f>VLOOKUP(A1135,'Medical Examinations'!$A$1:$J$2336,5,FALSE)</f>
        <v>No</v>
      </c>
      <c r="G1135" s="11" t="str">
        <f>VLOOKUP(A1135,'Medical Examinations'!$A$1:$J$2336,6,FALSE)</f>
        <v>No</v>
      </c>
      <c r="H1135" s="11">
        <f>VLOOKUP(A1135,'Medical Examinations'!$A$1:$J$2336,7,FALSE)</f>
        <v>0</v>
      </c>
      <c r="I1135" s="11" t="str">
        <f>VLOOKUP(A1135,'Medical Examinations'!$A$1:$J$2336,8,FALSE)</f>
        <v>No</v>
      </c>
      <c r="J1135" s="11" t="str">
        <f>VLOOKUP(A1135,'Medical Examinations'!$A$1:$J$2336,9,FALSE)</f>
        <v>OBESITY</v>
      </c>
      <c r="K1135" s="11" t="str">
        <f>VLOOKUP(A1135,'Medical Examinations'!$A$1:$J$2336,10,FALSE)</f>
        <v>NORMAL</v>
      </c>
      <c r="L1135" t="str">
        <f>VLOOKUP(A1135,'Hospitalisation Details'!$A$2:$M$2344,4,FALSE)</f>
        <v>8-7-1996</v>
      </c>
      <c r="M1135">
        <f>VLOOKUP(A1135,'Hospitalisation Details'!$A$2:$M$2344,10,FALSE)</f>
        <v>9894.69</v>
      </c>
      <c r="N1135" t="str">
        <f>VLOOKUP(A1135,'Hospitalisation Details'!$A$2:$M$2344,11,FALSE)</f>
        <v>tier - 2</v>
      </c>
      <c r="O1135" t="str">
        <f>VLOOKUP(A1135,'Hospitalisation Details'!$A$2:$M$2344,12,FALSE)</f>
        <v>tier - 3</v>
      </c>
      <c r="P1135" t="str">
        <f>VLOOKUP(A1135,'Hospitalisation Details'!$A$2:$M$2344,13,FALSE)</f>
        <v>R1012</v>
      </c>
      <c r="Q1135" s="11">
        <f>VLOOKUP(A1135,'Hospitalisation Details'!$A$2:$M$2344,8,FALSE)</f>
        <v>26</v>
      </c>
    </row>
    <row r="1136" spans="1:17" ht="15.75" x14ac:dyDescent="0.25">
      <c r="A1136" s="1" t="s">
        <v>1235</v>
      </c>
      <c r="B1136" t="str">
        <f>VLOOKUP(A1136,'Customer Names'!$A$1:$B$2336,2,FALSE)</f>
        <v>Flesch</v>
      </c>
      <c r="C1136" s="11">
        <f>VLOOKUP(A1136,'Medical Examinations'!$A$1:$B$2336,2,FALSE)</f>
        <v>25</v>
      </c>
      <c r="D1136" s="11">
        <f>VLOOKUP(A1136,'Medical Examinations'!$A$1:$C$2336,3,FALSE)</f>
        <v>5.32</v>
      </c>
      <c r="E1136" s="11" t="str">
        <f>VLOOKUP(A1136,'Medical Examinations'!$A$1:$J$2336,4,FALSE)</f>
        <v>Yes</v>
      </c>
      <c r="F1136" s="11" t="str">
        <f>VLOOKUP(A1136,'Medical Examinations'!$A$1:$J$2336,5,FALSE)</f>
        <v>No</v>
      </c>
      <c r="G1136" s="11" t="str">
        <f>VLOOKUP(A1136,'Medical Examinations'!$A$1:$J$2336,6,FALSE)</f>
        <v>No</v>
      </c>
      <c r="H1136" s="11">
        <f>VLOOKUP(A1136,'Medical Examinations'!$A$1:$J$2336,7,FALSE)</f>
        <v>2</v>
      </c>
      <c r="I1136" s="11" t="str">
        <f>VLOOKUP(A1136,'Medical Examinations'!$A$1:$J$2336,8,FALSE)</f>
        <v>No</v>
      </c>
      <c r="J1136" s="11" t="str">
        <f>VLOOKUP(A1136,'Medical Examinations'!$A$1:$J$2336,9,FALSE)</f>
        <v>OVERWEIGHT</v>
      </c>
      <c r="K1136" s="11" t="str">
        <f>VLOOKUP(A1136,'Medical Examinations'!$A$1:$J$2336,10,FALSE)</f>
        <v>NORMAL</v>
      </c>
      <c r="L1136" t="str">
        <f>VLOOKUP(A1136,'Hospitalisation Details'!$A$2:$M$2344,4,FALSE)</f>
        <v>5-11-1966</v>
      </c>
      <c r="M1136">
        <f>VLOOKUP(A1136,'Hospitalisation Details'!$A$2:$M$2344,10,FALSE)</f>
        <v>9890.23</v>
      </c>
      <c r="N1136" t="str">
        <f>VLOOKUP(A1136,'Hospitalisation Details'!$A$2:$M$2344,11,FALSE)</f>
        <v>tier - 3</v>
      </c>
      <c r="O1136" t="str">
        <f>VLOOKUP(A1136,'Hospitalisation Details'!$A$2:$M$2344,12,FALSE)</f>
        <v>tier - 3</v>
      </c>
      <c r="P1136" t="str">
        <f>VLOOKUP(A1136,'Hospitalisation Details'!$A$2:$M$2344,13,FALSE)</f>
        <v>R1013</v>
      </c>
      <c r="Q1136" s="11">
        <f>VLOOKUP(A1136,'Hospitalisation Details'!$A$2:$M$2344,8,FALSE)</f>
        <v>56</v>
      </c>
    </row>
    <row r="1137" spans="1:17" ht="15.75" x14ac:dyDescent="0.25">
      <c r="A1137" s="1" t="s">
        <v>1234</v>
      </c>
      <c r="B1137" t="str">
        <f>VLOOKUP(A1137,'Customer Names'!$A$1:$B$2336,2,FALSE)</f>
        <v>Maltby</v>
      </c>
      <c r="C1137" s="11">
        <f>VLOOKUP(A1137,'Medical Examinations'!$A$1:$B$2336,2,FALSE)</f>
        <v>39.5</v>
      </c>
      <c r="D1137" s="11">
        <f>VLOOKUP(A1137,'Medical Examinations'!$A$1:$C$2336,3,FALSE)</f>
        <v>6.66</v>
      </c>
      <c r="E1137" s="11" t="str">
        <f>VLOOKUP(A1137,'Medical Examinations'!$A$1:$J$2336,4,FALSE)</f>
        <v>No</v>
      </c>
      <c r="F1137" s="11" t="str">
        <f>VLOOKUP(A1137,'Medical Examinations'!$A$1:$J$2336,5,FALSE)</f>
        <v>No</v>
      </c>
      <c r="G1137" s="11" t="str">
        <f>VLOOKUP(A1137,'Medical Examinations'!$A$1:$J$2336,6,FALSE)</f>
        <v>No</v>
      </c>
      <c r="H1137" s="11">
        <f>VLOOKUP(A1137,'Medical Examinations'!$A$1:$J$2336,7,FALSE)</f>
        <v>0</v>
      </c>
      <c r="I1137" s="11" t="str">
        <f>VLOOKUP(A1137,'Medical Examinations'!$A$1:$J$2336,8,FALSE)</f>
        <v>No</v>
      </c>
      <c r="J1137" s="11" t="str">
        <f>VLOOKUP(A1137,'Medical Examinations'!$A$1:$J$2336,9,FALSE)</f>
        <v>OBESITY</v>
      </c>
      <c r="K1137" s="11" t="str">
        <f>VLOOKUP(A1137,'Medical Examinations'!$A$1:$J$2336,10,FALSE)</f>
        <v>DIABETES</v>
      </c>
      <c r="L1137" t="str">
        <f>VLOOKUP(A1137,'Hospitalisation Details'!$A$2:$M$2344,4,FALSE)</f>
        <v>8-11-1971</v>
      </c>
      <c r="M1137">
        <f>VLOOKUP(A1137,'Hospitalisation Details'!$A$2:$M$2344,10,FALSE)</f>
        <v>9880.07</v>
      </c>
      <c r="N1137" t="str">
        <f>VLOOKUP(A1137,'Hospitalisation Details'!$A$2:$M$2344,11,FALSE)</f>
        <v>tier - 2</v>
      </c>
      <c r="O1137" t="str">
        <f>VLOOKUP(A1137,'Hospitalisation Details'!$A$2:$M$2344,12,FALSE)</f>
        <v>tier - 3</v>
      </c>
      <c r="P1137" t="str">
        <f>VLOOKUP(A1137,'Hospitalisation Details'!$A$2:$M$2344,13,FALSE)</f>
        <v>R1011</v>
      </c>
      <c r="Q1137" s="11">
        <f>VLOOKUP(A1137,'Hospitalisation Details'!$A$2:$M$2344,8,FALSE)</f>
        <v>51</v>
      </c>
    </row>
    <row r="1138" spans="1:17" ht="15.75" x14ac:dyDescent="0.25">
      <c r="A1138" s="1" t="s">
        <v>1233</v>
      </c>
      <c r="B1138" t="str">
        <f>VLOOKUP(A1138,'Customer Names'!$A$1:$B$2336,2,FALSE)</f>
        <v>Custance</v>
      </c>
      <c r="C1138" s="11">
        <f>VLOOKUP(A1138,'Medical Examinations'!$A$1:$B$2336,2,FALSE)</f>
        <v>37.729999999999997</v>
      </c>
      <c r="D1138" s="11">
        <f>VLOOKUP(A1138,'Medical Examinations'!$A$1:$C$2336,3,FALSE)</f>
        <v>7.4</v>
      </c>
      <c r="E1138" s="11" t="str">
        <f>VLOOKUP(A1138,'Medical Examinations'!$A$1:$J$2336,4,FALSE)</f>
        <v>No</v>
      </c>
      <c r="F1138" s="11" t="str">
        <f>VLOOKUP(A1138,'Medical Examinations'!$A$1:$J$2336,5,FALSE)</f>
        <v>No</v>
      </c>
      <c r="G1138" s="11" t="str">
        <f>VLOOKUP(A1138,'Medical Examinations'!$A$1:$J$2336,6,FALSE)</f>
        <v>No</v>
      </c>
      <c r="H1138" s="11">
        <f>VLOOKUP(A1138,'Medical Examinations'!$A$1:$J$2336,7,FALSE)</f>
        <v>0</v>
      </c>
      <c r="I1138" s="11" t="str">
        <f>VLOOKUP(A1138,'Medical Examinations'!$A$1:$J$2336,8,FALSE)</f>
        <v>No</v>
      </c>
      <c r="J1138" s="11" t="str">
        <f>VLOOKUP(A1138,'Medical Examinations'!$A$1:$J$2336,9,FALSE)</f>
        <v>OBESITY</v>
      </c>
      <c r="K1138" s="11" t="str">
        <f>VLOOKUP(A1138,'Medical Examinations'!$A$1:$J$2336,10,FALSE)</f>
        <v>DIABETES</v>
      </c>
      <c r="L1138" t="str">
        <f>VLOOKUP(A1138,'Hospitalisation Details'!$A$2:$M$2344,4,FALSE)</f>
        <v>3-10-1971</v>
      </c>
      <c r="M1138">
        <f>VLOOKUP(A1138,'Hospitalisation Details'!$A$2:$M$2344,10,FALSE)</f>
        <v>9877.61</v>
      </c>
      <c r="N1138" t="str">
        <f>VLOOKUP(A1138,'Hospitalisation Details'!$A$2:$M$2344,11,FALSE)</f>
        <v>tier - 2</v>
      </c>
      <c r="O1138" t="str">
        <f>VLOOKUP(A1138,'Hospitalisation Details'!$A$2:$M$2344,12,FALSE)</f>
        <v>tier - 1</v>
      </c>
      <c r="P1138" t="str">
        <f>VLOOKUP(A1138,'Hospitalisation Details'!$A$2:$M$2344,13,FALSE)</f>
        <v>R1013</v>
      </c>
      <c r="Q1138" s="11">
        <f>VLOOKUP(A1138,'Hospitalisation Details'!$A$2:$M$2344,8,FALSE)</f>
        <v>51</v>
      </c>
    </row>
    <row r="1139" spans="1:17" ht="15.75" x14ac:dyDescent="0.25">
      <c r="A1139" s="1" t="s">
        <v>1232</v>
      </c>
      <c r="B1139" t="str">
        <f>VLOOKUP(A1139,'Customer Names'!$A$1:$B$2336,2,FALSE)</f>
        <v>Choi</v>
      </c>
      <c r="C1139" s="11">
        <f>VLOOKUP(A1139,'Medical Examinations'!$A$1:$B$2336,2,FALSE)</f>
        <v>40.659999999999997</v>
      </c>
      <c r="D1139" s="11">
        <f>VLOOKUP(A1139,'Medical Examinations'!$A$1:$C$2336,3,FALSE)</f>
        <v>10.08</v>
      </c>
      <c r="E1139" s="11" t="str">
        <f>VLOOKUP(A1139,'Medical Examinations'!$A$1:$J$2336,4,FALSE)</f>
        <v>No</v>
      </c>
      <c r="F1139" s="11" t="str">
        <f>VLOOKUP(A1139,'Medical Examinations'!$A$1:$J$2336,5,FALSE)</f>
        <v>No</v>
      </c>
      <c r="G1139" s="11" t="str">
        <f>VLOOKUP(A1139,'Medical Examinations'!$A$1:$J$2336,6,FALSE)</f>
        <v>No</v>
      </c>
      <c r="H1139" s="11">
        <f>VLOOKUP(A1139,'Medical Examinations'!$A$1:$J$2336,7,FALSE)</f>
        <v>0</v>
      </c>
      <c r="I1139" s="11" t="str">
        <f>VLOOKUP(A1139,'Medical Examinations'!$A$1:$J$2336,8,FALSE)</f>
        <v>No</v>
      </c>
      <c r="J1139" s="11" t="str">
        <f>VLOOKUP(A1139,'Medical Examinations'!$A$1:$J$2336,9,FALSE)</f>
        <v>OBESITY</v>
      </c>
      <c r="K1139" s="11" t="str">
        <f>VLOOKUP(A1139,'Medical Examinations'!$A$1:$J$2336,10,FALSE)</f>
        <v>DIABETES</v>
      </c>
      <c r="L1139" t="str">
        <f>VLOOKUP(A1139,'Hospitalisation Details'!$A$2:$M$2344,4,FALSE)</f>
        <v>3-7-1971</v>
      </c>
      <c r="M1139">
        <f>VLOOKUP(A1139,'Hospitalisation Details'!$A$2:$M$2344,10,FALSE)</f>
        <v>9875.68</v>
      </c>
      <c r="N1139" t="str">
        <f>VLOOKUP(A1139,'Hospitalisation Details'!$A$2:$M$2344,11,FALSE)</f>
        <v>tier - 2</v>
      </c>
      <c r="O1139" t="str">
        <f>VLOOKUP(A1139,'Hospitalisation Details'!$A$2:$M$2344,12,FALSE)</f>
        <v>tier - 3</v>
      </c>
      <c r="P1139" t="str">
        <f>VLOOKUP(A1139,'Hospitalisation Details'!$A$2:$M$2344,13,FALSE)</f>
        <v>R1024</v>
      </c>
      <c r="Q1139" s="11">
        <f>VLOOKUP(A1139,'Hospitalisation Details'!$A$2:$M$2344,8,FALSE)</f>
        <v>51</v>
      </c>
    </row>
    <row r="1140" spans="1:17" ht="15.75" x14ac:dyDescent="0.25">
      <c r="A1140" s="1" t="s">
        <v>1231</v>
      </c>
      <c r="B1140" t="str">
        <f>VLOOKUP(A1140,'Customer Names'!$A$1:$B$2336,2,FALSE)</f>
        <v>Barnett</v>
      </c>
      <c r="C1140" s="11">
        <f>VLOOKUP(A1140,'Medical Examinations'!$A$1:$B$2336,2,FALSE)</f>
        <v>34.200000000000003</v>
      </c>
      <c r="D1140" s="11">
        <f>VLOOKUP(A1140,'Medical Examinations'!$A$1:$C$2336,3,FALSE)</f>
        <v>8.58</v>
      </c>
      <c r="E1140" s="11" t="str">
        <f>VLOOKUP(A1140,'Medical Examinations'!$A$1:$J$2336,4,FALSE)</f>
        <v>No</v>
      </c>
      <c r="F1140" s="11" t="str">
        <f>VLOOKUP(A1140,'Medical Examinations'!$A$1:$J$2336,5,FALSE)</f>
        <v>No</v>
      </c>
      <c r="G1140" s="11" t="str">
        <f>VLOOKUP(A1140,'Medical Examinations'!$A$1:$J$2336,6,FALSE)</f>
        <v>No</v>
      </c>
      <c r="H1140" s="11">
        <f>VLOOKUP(A1140,'Medical Examinations'!$A$1:$J$2336,7,FALSE)</f>
        <v>0</v>
      </c>
      <c r="I1140" s="11" t="str">
        <f>VLOOKUP(A1140,'Medical Examinations'!$A$1:$J$2336,8,FALSE)</f>
        <v>No</v>
      </c>
      <c r="J1140" s="11" t="str">
        <f>VLOOKUP(A1140,'Medical Examinations'!$A$1:$J$2336,9,FALSE)</f>
        <v>OBESITY</v>
      </c>
      <c r="K1140" s="11" t="str">
        <f>VLOOKUP(A1140,'Medical Examinations'!$A$1:$J$2336,10,FALSE)</f>
        <v>DIABETES</v>
      </c>
      <c r="L1140" t="str">
        <f>VLOOKUP(A1140,'Hospitalisation Details'!$A$2:$M$2344,4,FALSE)</f>
        <v>22-12-1971</v>
      </c>
      <c r="M1140">
        <f>VLOOKUP(A1140,'Hospitalisation Details'!$A$2:$M$2344,10,FALSE)</f>
        <v>9872.7000000000007</v>
      </c>
      <c r="N1140" t="str">
        <f>VLOOKUP(A1140,'Hospitalisation Details'!$A$2:$M$2344,11,FALSE)</f>
        <v>tier - 2</v>
      </c>
      <c r="O1140" t="str">
        <f>VLOOKUP(A1140,'Hospitalisation Details'!$A$2:$M$2344,12,FALSE)</f>
        <v>tier - 2</v>
      </c>
      <c r="P1140" t="str">
        <f>VLOOKUP(A1140,'Hospitalisation Details'!$A$2:$M$2344,13,FALSE)</f>
        <v>R1011</v>
      </c>
      <c r="Q1140" s="11">
        <f>VLOOKUP(A1140,'Hospitalisation Details'!$A$2:$M$2344,8,FALSE)</f>
        <v>51</v>
      </c>
    </row>
    <row r="1141" spans="1:17" ht="15.75" x14ac:dyDescent="0.25">
      <c r="A1141" s="1" t="s">
        <v>1230</v>
      </c>
      <c r="B1141" t="str">
        <f>VLOOKUP(A1141,'Customer Names'!$A$1:$B$2336,2,FALSE)</f>
        <v>Proulx</v>
      </c>
      <c r="C1141" s="11">
        <f>VLOOKUP(A1141,'Medical Examinations'!$A$1:$B$2336,2,FALSE)</f>
        <v>46.51</v>
      </c>
      <c r="D1141" s="11">
        <f>VLOOKUP(A1141,'Medical Examinations'!$A$1:$C$2336,3,FALSE)</f>
        <v>5.84</v>
      </c>
      <c r="E1141" s="11" t="str">
        <f>VLOOKUP(A1141,'Medical Examinations'!$A$1:$J$2336,4,FALSE)</f>
        <v>No</v>
      </c>
      <c r="F1141" s="11" t="str">
        <f>VLOOKUP(A1141,'Medical Examinations'!$A$1:$J$2336,5,FALSE)</f>
        <v>No</v>
      </c>
      <c r="G1141" s="11" t="str">
        <f>VLOOKUP(A1141,'Medical Examinations'!$A$1:$J$2336,6,FALSE)</f>
        <v>No</v>
      </c>
      <c r="H1141" s="11">
        <f>VLOOKUP(A1141,'Medical Examinations'!$A$1:$J$2336,7,FALSE)</f>
        <v>1</v>
      </c>
      <c r="I1141" s="11" t="str">
        <f>VLOOKUP(A1141,'Medical Examinations'!$A$1:$J$2336,8,FALSE)</f>
        <v>No</v>
      </c>
      <c r="J1141" s="11" t="str">
        <f>VLOOKUP(A1141,'Medical Examinations'!$A$1:$J$2336,9,FALSE)</f>
        <v>OBESITY</v>
      </c>
      <c r="K1141" s="11" t="str">
        <f>VLOOKUP(A1141,'Medical Examinations'!$A$1:$J$2336,10,FALSE)</f>
        <v>PREDIABETES</v>
      </c>
      <c r="L1141" t="str">
        <f>VLOOKUP(A1141,'Hospitalisation Details'!$A$2:$M$2344,4,FALSE)</f>
        <v>6-7-1998</v>
      </c>
      <c r="M1141">
        <f>VLOOKUP(A1141,'Hospitalisation Details'!$A$2:$M$2344,10,FALSE)</f>
        <v>9870.59</v>
      </c>
      <c r="N1141" t="str">
        <f>VLOOKUP(A1141,'Hospitalisation Details'!$A$2:$M$2344,11,FALSE)</f>
        <v>tier - 2</v>
      </c>
      <c r="O1141" t="str">
        <f>VLOOKUP(A1141,'Hospitalisation Details'!$A$2:$M$2344,12,FALSE)</f>
        <v>tier - 2</v>
      </c>
      <c r="P1141" t="str">
        <f>VLOOKUP(A1141,'Hospitalisation Details'!$A$2:$M$2344,13,FALSE)</f>
        <v>R1023</v>
      </c>
      <c r="Q1141" s="11">
        <f>VLOOKUP(A1141,'Hospitalisation Details'!$A$2:$M$2344,8,FALSE)</f>
        <v>24</v>
      </c>
    </row>
    <row r="1142" spans="1:17" ht="15.75" x14ac:dyDescent="0.25">
      <c r="A1142" s="1" t="s">
        <v>1229</v>
      </c>
      <c r="B1142" t="str">
        <f>VLOOKUP(A1142,'Customer Names'!$A$1:$B$2336,2,FALSE)</f>
        <v>Hamilton</v>
      </c>
      <c r="C1142" s="11">
        <f>VLOOKUP(A1142,'Medical Examinations'!$A$1:$B$2336,2,FALSE)</f>
        <v>28.88</v>
      </c>
      <c r="D1142" s="11">
        <f>VLOOKUP(A1142,'Medical Examinations'!$A$1:$C$2336,3,FALSE)</f>
        <v>4.8600000000000003</v>
      </c>
      <c r="E1142" s="11" t="str">
        <f>VLOOKUP(A1142,'Medical Examinations'!$A$1:$J$2336,4,FALSE)</f>
        <v>Yes</v>
      </c>
      <c r="F1142" s="11" t="str">
        <f>VLOOKUP(A1142,'Medical Examinations'!$A$1:$J$2336,5,FALSE)</f>
        <v>No</v>
      </c>
      <c r="G1142" s="11" t="str">
        <f>VLOOKUP(A1142,'Medical Examinations'!$A$1:$J$2336,6,FALSE)</f>
        <v>Yes</v>
      </c>
      <c r="H1142" s="11">
        <f>VLOOKUP(A1142,'Medical Examinations'!$A$1:$J$2336,7,FALSE)</f>
        <v>1</v>
      </c>
      <c r="I1142" s="11" t="str">
        <f>VLOOKUP(A1142,'Medical Examinations'!$A$1:$J$2336,8,FALSE)</f>
        <v>No</v>
      </c>
      <c r="J1142" s="11" t="str">
        <f>VLOOKUP(A1142,'Medical Examinations'!$A$1:$J$2336,9,FALSE)</f>
        <v>OVERWEIGHT</v>
      </c>
      <c r="K1142" s="11" t="str">
        <f>VLOOKUP(A1142,'Medical Examinations'!$A$1:$J$2336,10,FALSE)</f>
        <v>NORMAL</v>
      </c>
      <c r="L1142" t="str">
        <f>VLOOKUP(A1142,'Hospitalisation Details'!$A$2:$M$2344,4,FALSE)</f>
        <v>13-8-1969</v>
      </c>
      <c r="M1142">
        <f>VLOOKUP(A1142,'Hospitalisation Details'!$A$2:$M$2344,10,FALSE)</f>
        <v>9869.81</v>
      </c>
      <c r="N1142" t="str">
        <f>VLOOKUP(A1142,'Hospitalisation Details'!$A$2:$M$2344,11,FALSE)</f>
        <v>tier - 3</v>
      </c>
      <c r="O1142" t="str">
        <f>VLOOKUP(A1142,'Hospitalisation Details'!$A$2:$M$2344,12,FALSE)</f>
        <v>tier - 3</v>
      </c>
      <c r="P1142" t="str">
        <f>VLOOKUP(A1142,'Hospitalisation Details'!$A$2:$M$2344,13,FALSE)</f>
        <v>R1012</v>
      </c>
      <c r="Q1142" s="11">
        <f>VLOOKUP(A1142,'Hospitalisation Details'!$A$2:$M$2344,8,FALSE)</f>
        <v>53</v>
      </c>
    </row>
    <row r="1143" spans="1:17" ht="15.75" x14ac:dyDescent="0.25">
      <c r="A1143" s="1" t="s">
        <v>1228</v>
      </c>
      <c r="B1143" t="str">
        <f>VLOOKUP(A1143,'Customer Names'!$A$1:$B$2336,2,FALSE)</f>
        <v>Lundine</v>
      </c>
      <c r="C1143" s="11">
        <f>VLOOKUP(A1143,'Medical Examinations'!$A$1:$B$2336,2,FALSE)</f>
        <v>33.914999999999999</v>
      </c>
      <c r="D1143" s="11">
        <f>VLOOKUP(A1143,'Medical Examinations'!$A$1:$C$2336,3,FALSE)</f>
        <v>11.52</v>
      </c>
      <c r="E1143" s="11" t="str">
        <f>VLOOKUP(A1143,'Medical Examinations'!$A$1:$J$2336,4,FALSE)</f>
        <v>No</v>
      </c>
      <c r="F1143" s="11" t="str">
        <f>VLOOKUP(A1143,'Medical Examinations'!$A$1:$J$2336,5,FALSE)</f>
        <v>No</v>
      </c>
      <c r="G1143" s="11" t="str">
        <f>VLOOKUP(A1143,'Medical Examinations'!$A$1:$J$2336,6,FALSE)</f>
        <v>No</v>
      </c>
      <c r="H1143" s="11">
        <f>VLOOKUP(A1143,'Medical Examinations'!$A$1:$J$2336,7,FALSE)</f>
        <v>0</v>
      </c>
      <c r="I1143" s="11" t="str">
        <f>VLOOKUP(A1143,'Medical Examinations'!$A$1:$J$2336,8,FALSE)</f>
        <v>No</v>
      </c>
      <c r="J1143" s="11" t="str">
        <f>VLOOKUP(A1143,'Medical Examinations'!$A$1:$J$2336,9,FALSE)</f>
        <v>OBESITY</v>
      </c>
      <c r="K1143" s="11" t="str">
        <f>VLOOKUP(A1143,'Medical Examinations'!$A$1:$J$2336,10,FALSE)</f>
        <v>DIABETES</v>
      </c>
      <c r="L1143" t="str">
        <f>VLOOKUP(A1143,'Hospitalisation Details'!$A$2:$M$2344,4,FALSE)</f>
        <v>9-11-1971</v>
      </c>
      <c r="M1143">
        <f>VLOOKUP(A1143,'Hospitalisation Details'!$A$2:$M$2344,10,FALSE)</f>
        <v>9866.2999999999993</v>
      </c>
      <c r="N1143" t="str">
        <f>VLOOKUP(A1143,'Hospitalisation Details'!$A$2:$M$2344,11,FALSE)</f>
        <v>tier - 2</v>
      </c>
      <c r="O1143" t="str">
        <f>VLOOKUP(A1143,'Hospitalisation Details'!$A$2:$M$2344,12,FALSE)</f>
        <v>tier - 3</v>
      </c>
      <c r="P1143" t="str">
        <f>VLOOKUP(A1143,'Hospitalisation Details'!$A$2:$M$2344,13,FALSE)</f>
        <v>R1024</v>
      </c>
      <c r="Q1143" s="11">
        <f>VLOOKUP(A1143,'Hospitalisation Details'!$A$2:$M$2344,8,FALSE)</f>
        <v>51</v>
      </c>
    </row>
    <row r="1144" spans="1:17" ht="15.75" x14ac:dyDescent="0.25">
      <c r="A1144" s="1" t="s">
        <v>1227</v>
      </c>
      <c r="B1144" t="str">
        <f>VLOOKUP(A1144,'Customer Names'!$A$1:$B$2336,2,FALSE)</f>
        <v>Paullin</v>
      </c>
      <c r="C1144" s="11">
        <f>VLOOKUP(A1144,'Medical Examinations'!$A$1:$B$2336,2,FALSE)</f>
        <v>24.32</v>
      </c>
      <c r="D1144" s="11">
        <f>VLOOKUP(A1144,'Medical Examinations'!$A$1:$C$2336,3,FALSE)</f>
        <v>6.15</v>
      </c>
      <c r="E1144" s="11" t="str">
        <f>VLOOKUP(A1144,'Medical Examinations'!$A$1:$J$2336,4,FALSE)</f>
        <v>Yes</v>
      </c>
      <c r="F1144" s="11" t="str">
        <f>VLOOKUP(A1144,'Medical Examinations'!$A$1:$J$2336,5,FALSE)</f>
        <v>No</v>
      </c>
      <c r="G1144" s="11" t="str">
        <f>VLOOKUP(A1144,'Medical Examinations'!$A$1:$J$2336,6,FALSE)</f>
        <v>Yes</v>
      </c>
      <c r="H1144" s="11">
        <f>VLOOKUP(A1144,'Medical Examinations'!$A$1:$J$2336,7,FALSE)</f>
        <v>1</v>
      </c>
      <c r="I1144" s="11" t="str">
        <f>VLOOKUP(A1144,'Medical Examinations'!$A$1:$J$2336,8,FALSE)</f>
        <v>No</v>
      </c>
      <c r="J1144" s="11" t="str">
        <f>VLOOKUP(A1144,'Medical Examinations'!$A$1:$J$2336,9,FALSE)</f>
        <v>NORMALWEIGHT</v>
      </c>
      <c r="K1144" s="11" t="str">
        <f>VLOOKUP(A1144,'Medical Examinations'!$A$1:$J$2336,10,FALSE)</f>
        <v>PREDIABETES</v>
      </c>
      <c r="L1144" t="str">
        <f>VLOOKUP(A1144,'Hospitalisation Details'!$A$2:$M$2344,4,FALSE)</f>
        <v>20-10-1969</v>
      </c>
      <c r="M1144">
        <f>VLOOKUP(A1144,'Hospitalisation Details'!$A$2:$M$2344,10,FALSE)</f>
        <v>9863.4699999999993</v>
      </c>
      <c r="N1144" t="str">
        <f>VLOOKUP(A1144,'Hospitalisation Details'!$A$2:$M$2344,11,FALSE)</f>
        <v>tier - 3</v>
      </c>
      <c r="O1144" t="str">
        <f>VLOOKUP(A1144,'Hospitalisation Details'!$A$2:$M$2344,12,FALSE)</f>
        <v>tier - 3</v>
      </c>
      <c r="P1144" t="str">
        <f>VLOOKUP(A1144,'Hospitalisation Details'!$A$2:$M$2344,13,FALSE)</f>
        <v>R1012</v>
      </c>
      <c r="Q1144" s="11">
        <f>VLOOKUP(A1144,'Hospitalisation Details'!$A$2:$M$2344,8,FALSE)</f>
        <v>53</v>
      </c>
    </row>
    <row r="1145" spans="1:17" ht="15.75" x14ac:dyDescent="0.25">
      <c r="A1145" s="1" t="s">
        <v>1226</v>
      </c>
      <c r="B1145" t="str">
        <f>VLOOKUP(A1145,'Customer Names'!$A$1:$B$2336,2,FALSE)</f>
        <v>Delucia</v>
      </c>
      <c r="C1145" s="11">
        <f>VLOOKUP(A1145,'Medical Examinations'!$A$1:$B$2336,2,FALSE)</f>
        <v>25.8</v>
      </c>
      <c r="D1145" s="11">
        <f>VLOOKUP(A1145,'Medical Examinations'!$A$1:$C$2336,3,FALSE)</f>
        <v>9.94</v>
      </c>
      <c r="E1145" s="11" t="str">
        <f>VLOOKUP(A1145,'Medical Examinations'!$A$1:$J$2336,4,FALSE)</f>
        <v>No</v>
      </c>
      <c r="F1145" s="11" t="str">
        <f>VLOOKUP(A1145,'Medical Examinations'!$A$1:$J$2336,5,FALSE)</f>
        <v>No</v>
      </c>
      <c r="G1145" s="11" t="str">
        <f>VLOOKUP(A1145,'Medical Examinations'!$A$1:$J$2336,6,FALSE)</f>
        <v>No</v>
      </c>
      <c r="H1145" s="11">
        <f>VLOOKUP(A1145,'Medical Examinations'!$A$1:$J$2336,7,FALSE)</f>
        <v>0</v>
      </c>
      <c r="I1145" s="11" t="str">
        <f>VLOOKUP(A1145,'Medical Examinations'!$A$1:$J$2336,8,FALSE)</f>
        <v>No</v>
      </c>
      <c r="J1145" s="11" t="str">
        <f>VLOOKUP(A1145,'Medical Examinations'!$A$1:$J$2336,9,FALSE)</f>
        <v>OVERWEIGHT</v>
      </c>
      <c r="K1145" s="11" t="str">
        <f>VLOOKUP(A1145,'Medical Examinations'!$A$1:$J$2336,10,FALSE)</f>
        <v>DIABETES</v>
      </c>
      <c r="L1145" t="str">
        <f>VLOOKUP(A1145,'Hospitalisation Details'!$A$2:$M$2344,4,FALSE)</f>
        <v>17-7-1971</v>
      </c>
      <c r="M1145">
        <f>VLOOKUP(A1145,'Hospitalisation Details'!$A$2:$M$2344,10,FALSE)</f>
        <v>9861.0300000000007</v>
      </c>
      <c r="N1145" t="str">
        <f>VLOOKUP(A1145,'Hospitalisation Details'!$A$2:$M$2344,11,FALSE)</f>
        <v>tier - 2</v>
      </c>
      <c r="O1145" t="str">
        <f>VLOOKUP(A1145,'Hospitalisation Details'!$A$2:$M$2344,12,FALSE)</f>
        <v>tier - 2</v>
      </c>
      <c r="P1145" t="str">
        <f>VLOOKUP(A1145,'Hospitalisation Details'!$A$2:$M$2344,13,FALSE)</f>
        <v>R1011</v>
      </c>
      <c r="Q1145" s="11">
        <f>VLOOKUP(A1145,'Hospitalisation Details'!$A$2:$M$2344,8,FALSE)</f>
        <v>51</v>
      </c>
    </row>
    <row r="1146" spans="1:17" ht="15.75" x14ac:dyDescent="0.25">
      <c r="A1146" s="1" t="s">
        <v>1225</v>
      </c>
      <c r="B1146" t="str">
        <f>VLOOKUP(A1146,'Customer Names'!$A$1:$B$2336,2,FALSE)</f>
        <v>Valentine</v>
      </c>
      <c r="C1146" s="11">
        <f>VLOOKUP(A1146,'Medical Examinations'!$A$1:$B$2336,2,FALSE)</f>
        <v>21.56</v>
      </c>
      <c r="D1146" s="11">
        <f>VLOOKUP(A1146,'Medical Examinations'!$A$1:$C$2336,3,FALSE)</f>
        <v>10.56</v>
      </c>
      <c r="E1146" s="11" t="str">
        <f>VLOOKUP(A1146,'Medical Examinations'!$A$1:$J$2336,4,FALSE)</f>
        <v>No</v>
      </c>
      <c r="F1146" s="11" t="str">
        <f>VLOOKUP(A1146,'Medical Examinations'!$A$1:$J$2336,5,FALSE)</f>
        <v>No</v>
      </c>
      <c r="G1146" s="11" t="str">
        <f>VLOOKUP(A1146,'Medical Examinations'!$A$1:$J$2336,6,FALSE)</f>
        <v>No</v>
      </c>
      <c r="H1146" s="11">
        <f>VLOOKUP(A1146,'Medical Examinations'!$A$1:$J$2336,7,FALSE)</f>
        <v>0</v>
      </c>
      <c r="I1146" s="11" t="str">
        <f>VLOOKUP(A1146,'Medical Examinations'!$A$1:$J$2336,8,FALSE)</f>
        <v>No</v>
      </c>
      <c r="J1146" s="11" t="str">
        <f>VLOOKUP(A1146,'Medical Examinations'!$A$1:$J$2336,9,FALSE)</f>
        <v>NORMALWEIGHT</v>
      </c>
      <c r="K1146" s="11" t="str">
        <f>VLOOKUP(A1146,'Medical Examinations'!$A$1:$J$2336,10,FALSE)</f>
        <v>DIABETES</v>
      </c>
      <c r="L1146" t="str">
        <f>VLOOKUP(A1146,'Hospitalisation Details'!$A$2:$M$2344,4,FALSE)</f>
        <v>23-10-1971</v>
      </c>
      <c r="M1146">
        <f>VLOOKUP(A1146,'Hospitalisation Details'!$A$2:$M$2344,10,FALSE)</f>
        <v>9855.1299999999992</v>
      </c>
      <c r="N1146" t="str">
        <f>VLOOKUP(A1146,'Hospitalisation Details'!$A$2:$M$2344,11,FALSE)</f>
        <v>tier - 2</v>
      </c>
      <c r="O1146" t="str">
        <f>VLOOKUP(A1146,'Hospitalisation Details'!$A$2:$M$2344,12,FALSE)</f>
        <v>tier - 3</v>
      </c>
      <c r="P1146" t="str">
        <f>VLOOKUP(A1146,'Hospitalisation Details'!$A$2:$M$2344,13,FALSE)</f>
        <v>R1013</v>
      </c>
      <c r="Q1146" s="11">
        <f>VLOOKUP(A1146,'Hospitalisation Details'!$A$2:$M$2344,8,FALSE)</f>
        <v>51</v>
      </c>
    </row>
    <row r="1147" spans="1:17" ht="15.75" x14ac:dyDescent="0.25">
      <c r="A1147" s="1" t="s">
        <v>1224</v>
      </c>
      <c r="B1147" t="str">
        <f>VLOOKUP(A1147,'Customer Names'!$A$1:$B$2336,2,FALSE)</f>
        <v>Mohara</v>
      </c>
      <c r="C1147" s="11">
        <f>VLOOKUP(A1147,'Medical Examinations'!$A$1:$B$2336,2,FALSE)</f>
        <v>31.6</v>
      </c>
      <c r="D1147" s="11">
        <f>VLOOKUP(A1147,'Medical Examinations'!$A$1:$C$2336,3,FALSE)</f>
        <v>6.79</v>
      </c>
      <c r="E1147" s="11" t="str">
        <f>VLOOKUP(A1147,'Medical Examinations'!$A$1:$J$2336,4,FALSE)</f>
        <v>No</v>
      </c>
      <c r="F1147" s="11" t="str">
        <f>VLOOKUP(A1147,'Medical Examinations'!$A$1:$J$2336,5,FALSE)</f>
        <v>No</v>
      </c>
      <c r="G1147" s="11" t="str">
        <f>VLOOKUP(A1147,'Medical Examinations'!$A$1:$J$2336,6,FALSE)</f>
        <v>No</v>
      </c>
      <c r="H1147" s="11">
        <f>VLOOKUP(A1147,'Medical Examinations'!$A$1:$J$2336,7,FALSE)</f>
        <v>0</v>
      </c>
      <c r="I1147" s="11" t="str">
        <f>VLOOKUP(A1147,'Medical Examinations'!$A$1:$J$2336,8,FALSE)</f>
        <v>No</v>
      </c>
      <c r="J1147" s="11" t="str">
        <f>VLOOKUP(A1147,'Medical Examinations'!$A$1:$J$2336,9,FALSE)</f>
        <v>OBESITY</v>
      </c>
      <c r="K1147" s="11" t="str">
        <f>VLOOKUP(A1147,'Medical Examinations'!$A$1:$J$2336,10,FALSE)</f>
        <v>DIABETES</v>
      </c>
      <c r="L1147" t="str">
        <f>VLOOKUP(A1147,'Hospitalisation Details'!$A$2:$M$2344,4,FALSE)</f>
        <v>4-11-1968</v>
      </c>
      <c r="M1147">
        <f>VLOOKUP(A1147,'Hospitalisation Details'!$A$2:$M$2344,10,FALSE)</f>
        <v>9850.43</v>
      </c>
      <c r="N1147" t="str">
        <f>VLOOKUP(A1147,'Hospitalisation Details'!$A$2:$M$2344,11,FALSE)</f>
        <v>tier - 3</v>
      </c>
      <c r="O1147" t="str">
        <f>VLOOKUP(A1147,'Hospitalisation Details'!$A$2:$M$2344,12,FALSE)</f>
        <v>tier - 3</v>
      </c>
      <c r="P1147" t="str">
        <f>VLOOKUP(A1147,'Hospitalisation Details'!$A$2:$M$2344,13,FALSE)</f>
        <v>R1011</v>
      </c>
      <c r="Q1147" s="11">
        <f>VLOOKUP(A1147,'Hospitalisation Details'!$A$2:$M$2344,8,FALSE)</f>
        <v>54</v>
      </c>
    </row>
    <row r="1148" spans="1:17" ht="15.75" x14ac:dyDescent="0.25">
      <c r="A1148" s="1" t="s">
        <v>1223</v>
      </c>
      <c r="B1148" t="str">
        <f>VLOOKUP(A1148,'Customer Names'!$A$1:$B$2336,2,FALSE)</f>
        <v>Fairbrother</v>
      </c>
      <c r="C1148" s="11">
        <f>VLOOKUP(A1148,'Medical Examinations'!$A$1:$B$2336,2,FALSE)</f>
        <v>42.93</v>
      </c>
      <c r="D1148" s="11">
        <f>VLOOKUP(A1148,'Medical Examinations'!$A$1:$C$2336,3,FALSE)</f>
        <v>4.8</v>
      </c>
      <c r="E1148" s="11" t="str">
        <f>VLOOKUP(A1148,'Medical Examinations'!$A$1:$J$2336,4,FALSE)</f>
        <v>No</v>
      </c>
      <c r="F1148" s="11" t="str">
        <f>VLOOKUP(A1148,'Medical Examinations'!$A$1:$J$2336,5,FALSE)</f>
        <v>No</v>
      </c>
      <c r="G1148" s="11" t="str">
        <f>VLOOKUP(A1148,'Medical Examinations'!$A$1:$J$2336,6,FALSE)</f>
        <v>No</v>
      </c>
      <c r="H1148" s="11">
        <f>VLOOKUP(A1148,'Medical Examinations'!$A$1:$J$2336,7,FALSE)</f>
        <v>1</v>
      </c>
      <c r="I1148" s="11" t="str">
        <f>VLOOKUP(A1148,'Medical Examinations'!$A$1:$J$2336,8,FALSE)</f>
        <v>No</v>
      </c>
      <c r="J1148" s="11" t="str">
        <f>VLOOKUP(A1148,'Medical Examinations'!$A$1:$J$2336,9,FALSE)</f>
        <v>OBESITY</v>
      </c>
      <c r="K1148" s="11" t="str">
        <f>VLOOKUP(A1148,'Medical Examinations'!$A$1:$J$2336,10,FALSE)</f>
        <v>NORMAL</v>
      </c>
      <c r="L1148" t="str">
        <f>VLOOKUP(A1148,'Hospitalisation Details'!$A$2:$M$2344,4,FALSE)</f>
        <v>13-8-1992</v>
      </c>
      <c r="M1148">
        <f>VLOOKUP(A1148,'Hospitalisation Details'!$A$2:$M$2344,10,FALSE)</f>
        <v>9844.4500000000007</v>
      </c>
      <c r="N1148" t="str">
        <f>VLOOKUP(A1148,'Hospitalisation Details'!$A$2:$M$2344,11,FALSE)</f>
        <v>tier - 2</v>
      </c>
      <c r="O1148" t="str">
        <f>VLOOKUP(A1148,'Hospitalisation Details'!$A$2:$M$2344,12,FALSE)</f>
        <v>tier - 1</v>
      </c>
      <c r="P1148" t="str">
        <f>VLOOKUP(A1148,'Hospitalisation Details'!$A$2:$M$2344,13,FALSE)</f>
        <v>R1012</v>
      </c>
      <c r="Q1148" s="11">
        <f>VLOOKUP(A1148,'Hospitalisation Details'!$A$2:$M$2344,8,FALSE)</f>
        <v>30</v>
      </c>
    </row>
    <row r="1149" spans="1:17" ht="15.75" x14ac:dyDescent="0.25">
      <c r="A1149" s="1" t="s">
        <v>1222</v>
      </c>
      <c r="B1149" t="str">
        <f>VLOOKUP(A1149,'Customer Names'!$A$1:$B$2336,2,FALSE)</f>
        <v>Fagan</v>
      </c>
      <c r="C1149" s="11">
        <f>VLOOKUP(A1149,'Medical Examinations'!$A$1:$B$2336,2,FALSE)</f>
        <v>26.72</v>
      </c>
      <c r="D1149" s="11">
        <f>VLOOKUP(A1149,'Medical Examinations'!$A$1:$C$2336,3,FALSE)</f>
        <v>5.75</v>
      </c>
      <c r="E1149" s="11" t="str">
        <f>VLOOKUP(A1149,'Medical Examinations'!$A$1:$J$2336,4,FALSE)</f>
        <v>No</v>
      </c>
      <c r="F1149" s="11" t="str">
        <f>VLOOKUP(A1149,'Medical Examinations'!$A$1:$J$2336,5,FALSE)</f>
        <v>No</v>
      </c>
      <c r="G1149" s="11" t="str">
        <f>VLOOKUP(A1149,'Medical Examinations'!$A$1:$J$2336,6,FALSE)</f>
        <v>No</v>
      </c>
      <c r="H1149" s="11">
        <f>VLOOKUP(A1149,'Medical Examinations'!$A$1:$J$2336,7,FALSE)</f>
        <v>2</v>
      </c>
      <c r="I1149" s="11" t="str">
        <f>VLOOKUP(A1149,'Medical Examinations'!$A$1:$J$2336,8,FALSE)</f>
        <v>No</v>
      </c>
      <c r="J1149" s="11" t="str">
        <f>VLOOKUP(A1149,'Medical Examinations'!$A$1:$J$2336,9,FALSE)</f>
        <v>OVERWEIGHT</v>
      </c>
      <c r="K1149" s="11" t="str">
        <f>VLOOKUP(A1149,'Medical Examinations'!$A$1:$J$2336,10,FALSE)</f>
        <v>PREDIABETES</v>
      </c>
      <c r="L1149" t="str">
        <f>VLOOKUP(A1149,'Hospitalisation Details'!$A$2:$M$2344,4,FALSE)</f>
        <v>26-9-1972</v>
      </c>
      <c r="M1149">
        <f>VLOOKUP(A1149,'Hospitalisation Details'!$A$2:$M$2344,10,FALSE)</f>
        <v>9836.2099999999991</v>
      </c>
      <c r="N1149" t="str">
        <f>VLOOKUP(A1149,'Hospitalisation Details'!$A$2:$M$2344,11,FALSE)</f>
        <v>tier - 2</v>
      </c>
      <c r="O1149" t="str">
        <f>VLOOKUP(A1149,'Hospitalisation Details'!$A$2:$M$2344,12,FALSE)</f>
        <v>tier - 3</v>
      </c>
      <c r="P1149" t="str">
        <f>VLOOKUP(A1149,'Hospitalisation Details'!$A$2:$M$2344,13,FALSE)</f>
        <v>R1021</v>
      </c>
      <c r="Q1149" s="11">
        <f>VLOOKUP(A1149,'Hospitalisation Details'!$A$2:$M$2344,8,FALSE)</f>
        <v>50</v>
      </c>
    </row>
    <row r="1150" spans="1:17" ht="15.75" x14ac:dyDescent="0.25">
      <c r="A1150" s="1" t="s">
        <v>1221</v>
      </c>
      <c r="B1150" t="str">
        <f>VLOOKUP(A1150,'Customer Names'!$A$1:$B$2336,2,FALSE)</f>
        <v>Toth</v>
      </c>
      <c r="C1150" s="11">
        <f>VLOOKUP(A1150,'Medical Examinations'!$A$1:$B$2336,2,FALSE)</f>
        <v>26.67</v>
      </c>
      <c r="D1150" s="11">
        <f>VLOOKUP(A1150,'Medical Examinations'!$A$1:$C$2336,3,FALSE)</f>
        <v>5.81</v>
      </c>
      <c r="E1150" s="11" t="str">
        <f>VLOOKUP(A1150,'Medical Examinations'!$A$1:$J$2336,4,FALSE)</f>
        <v>No</v>
      </c>
      <c r="F1150" s="11" t="str">
        <f>VLOOKUP(A1150,'Medical Examinations'!$A$1:$J$2336,5,FALSE)</f>
        <v>No</v>
      </c>
      <c r="G1150" s="11" t="str">
        <f>VLOOKUP(A1150,'Medical Examinations'!$A$1:$J$2336,6,FALSE)</f>
        <v>No</v>
      </c>
      <c r="H1150" s="11">
        <f>VLOOKUP(A1150,'Medical Examinations'!$A$1:$J$2336,7,FALSE)</f>
        <v>2</v>
      </c>
      <c r="I1150" s="11" t="str">
        <f>VLOOKUP(A1150,'Medical Examinations'!$A$1:$J$2336,8,FALSE)</f>
        <v>No</v>
      </c>
      <c r="J1150" s="11" t="str">
        <f>VLOOKUP(A1150,'Medical Examinations'!$A$1:$J$2336,9,FALSE)</f>
        <v>OVERWEIGHT</v>
      </c>
      <c r="K1150" s="11" t="str">
        <f>VLOOKUP(A1150,'Medical Examinations'!$A$1:$J$2336,10,FALSE)</f>
        <v>PREDIABETES</v>
      </c>
      <c r="L1150" t="str">
        <f>VLOOKUP(A1150,'Hospitalisation Details'!$A$2:$M$2344,4,FALSE)</f>
        <v>28-6-1972</v>
      </c>
      <c r="M1150">
        <f>VLOOKUP(A1150,'Hospitalisation Details'!$A$2:$M$2344,10,FALSE)</f>
        <v>9819.25</v>
      </c>
      <c r="N1150" t="str">
        <f>VLOOKUP(A1150,'Hospitalisation Details'!$A$2:$M$2344,11,FALSE)</f>
        <v>tier - 2</v>
      </c>
      <c r="O1150" t="str">
        <f>VLOOKUP(A1150,'Hospitalisation Details'!$A$2:$M$2344,12,FALSE)</f>
        <v>tier - 2</v>
      </c>
      <c r="P1150" t="str">
        <f>VLOOKUP(A1150,'Hospitalisation Details'!$A$2:$M$2344,13,FALSE)</f>
        <v>R1021</v>
      </c>
      <c r="Q1150" s="11">
        <f>VLOOKUP(A1150,'Hospitalisation Details'!$A$2:$M$2344,8,FALSE)</f>
        <v>50</v>
      </c>
    </row>
    <row r="1151" spans="1:17" ht="15.75" x14ac:dyDescent="0.25">
      <c r="A1151" s="1" t="s">
        <v>1220</v>
      </c>
      <c r="B1151" t="str">
        <f>VLOOKUP(A1151,'Customer Names'!$A$1:$B$2336,2,FALSE)</f>
        <v>Guinn</v>
      </c>
      <c r="C1151" s="11">
        <f>VLOOKUP(A1151,'Medical Examinations'!$A$1:$B$2336,2,FALSE)</f>
        <v>42.68</v>
      </c>
      <c r="D1151" s="11">
        <f>VLOOKUP(A1151,'Medical Examinations'!$A$1:$C$2336,3,FALSE)</f>
        <v>9.2799999999999994</v>
      </c>
      <c r="E1151" s="11" t="str">
        <f>VLOOKUP(A1151,'Medical Examinations'!$A$1:$J$2336,4,FALSE)</f>
        <v>No</v>
      </c>
      <c r="F1151" s="11" t="str">
        <f>VLOOKUP(A1151,'Medical Examinations'!$A$1:$J$2336,5,FALSE)</f>
        <v>No</v>
      </c>
      <c r="G1151" s="11" t="str">
        <f>VLOOKUP(A1151,'Medical Examinations'!$A$1:$J$2336,6,FALSE)</f>
        <v>No</v>
      </c>
      <c r="H1151" s="11">
        <f>VLOOKUP(A1151,'Medical Examinations'!$A$1:$J$2336,7,FALSE)</f>
        <v>2</v>
      </c>
      <c r="I1151" s="11" t="str">
        <f>VLOOKUP(A1151,'Medical Examinations'!$A$1:$J$2336,8,FALSE)</f>
        <v>No</v>
      </c>
      <c r="J1151" s="11" t="str">
        <f>VLOOKUP(A1151,'Medical Examinations'!$A$1:$J$2336,9,FALSE)</f>
        <v>OBESITY</v>
      </c>
      <c r="K1151" s="11" t="str">
        <f>VLOOKUP(A1151,'Medical Examinations'!$A$1:$J$2336,10,FALSE)</f>
        <v>DIABETES</v>
      </c>
      <c r="L1151" t="str">
        <f>VLOOKUP(A1151,'Hospitalisation Details'!$A$2:$M$2344,4,FALSE)</f>
        <v>17-9-1973</v>
      </c>
      <c r="M1151">
        <f>VLOOKUP(A1151,'Hospitalisation Details'!$A$2:$M$2344,10,FALSE)</f>
        <v>9800.89</v>
      </c>
      <c r="N1151" t="str">
        <f>VLOOKUP(A1151,'Hospitalisation Details'!$A$2:$M$2344,11,FALSE)</f>
        <v>tier - 2</v>
      </c>
      <c r="O1151" t="str">
        <f>VLOOKUP(A1151,'Hospitalisation Details'!$A$2:$M$2344,12,FALSE)</f>
        <v>tier - 1</v>
      </c>
      <c r="P1151" t="str">
        <f>VLOOKUP(A1151,'Hospitalisation Details'!$A$2:$M$2344,13,FALSE)</f>
        <v>R1013</v>
      </c>
      <c r="Q1151" s="11">
        <f>VLOOKUP(A1151,'Hospitalisation Details'!$A$2:$M$2344,8,FALSE)</f>
        <v>49</v>
      </c>
    </row>
    <row r="1152" spans="1:17" ht="15.75" x14ac:dyDescent="0.25">
      <c r="A1152" s="1" t="s">
        <v>1219</v>
      </c>
      <c r="B1152" t="str">
        <f>VLOOKUP(A1152,'Customer Names'!$A$1:$B$2336,2,FALSE)</f>
        <v>Rogers</v>
      </c>
      <c r="C1152" s="11">
        <f>VLOOKUP(A1152,'Medical Examinations'!$A$1:$B$2336,2,FALSE)</f>
        <v>24.31</v>
      </c>
      <c r="D1152" s="11">
        <f>VLOOKUP(A1152,'Medical Examinations'!$A$1:$C$2336,3,FALSE)</f>
        <v>6.37</v>
      </c>
      <c r="E1152" s="11" t="str">
        <f>VLOOKUP(A1152,'Medical Examinations'!$A$1:$J$2336,4,FALSE)</f>
        <v>No</v>
      </c>
      <c r="F1152" s="11" t="str">
        <f>VLOOKUP(A1152,'Medical Examinations'!$A$1:$J$2336,5,FALSE)</f>
        <v>No</v>
      </c>
      <c r="G1152" s="11" t="str">
        <f>VLOOKUP(A1152,'Medical Examinations'!$A$1:$J$2336,6,FALSE)</f>
        <v>No</v>
      </c>
      <c r="H1152" s="11">
        <f>VLOOKUP(A1152,'Medical Examinations'!$A$1:$J$2336,7,FALSE)</f>
        <v>0</v>
      </c>
      <c r="I1152" s="11" t="str">
        <f>VLOOKUP(A1152,'Medical Examinations'!$A$1:$J$2336,8,FALSE)</f>
        <v>No</v>
      </c>
      <c r="J1152" s="11" t="str">
        <f>VLOOKUP(A1152,'Medical Examinations'!$A$1:$J$2336,9,FALSE)</f>
        <v>NORMALWEIGHT</v>
      </c>
      <c r="K1152" s="11" t="str">
        <f>VLOOKUP(A1152,'Medical Examinations'!$A$1:$J$2336,10,FALSE)</f>
        <v>PREDIABETES</v>
      </c>
      <c r="L1152" t="str">
        <f>VLOOKUP(A1152,'Hospitalisation Details'!$A$2:$M$2344,4,FALSE)</f>
        <v>7-6-1977</v>
      </c>
      <c r="M1152">
        <f>VLOOKUP(A1152,'Hospitalisation Details'!$A$2:$M$2344,10,FALSE)</f>
        <v>9788.8700000000008</v>
      </c>
      <c r="N1152" t="str">
        <f>VLOOKUP(A1152,'Hospitalisation Details'!$A$2:$M$2344,11,FALSE)</f>
        <v>tier - 3</v>
      </c>
      <c r="O1152" t="str">
        <f>VLOOKUP(A1152,'Hospitalisation Details'!$A$2:$M$2344,12,FALSE)</f>
        <v>tier - 2</v>
      </c>
      <c r="P1152" t="str">
        <f>VLOOKUP(A1152,'Hospitalisation Details'!$A$2:$M$2344,13,FALSE)</f>
        <v>R1013</v>
      </c>
      <c r="Q1152" s="11">
        <f>VLOOKUP(A1152,'Hospitalisation Details'!$A$2:$M$2344,8,FALSE)</f>
        <v>46</v>
      </c>
    </row>
    <row r="1153" spans="1:17" ht="15.75" x14ac:dyDescent="0.25">
      <c r="A1153" s="1" t="s">
        <v>1218</v>
      </c>
      <c r="B1153" t="str">
        <f>VLOOKUP(A1153,'Customer Names'!$A$1:$B$2336,2,FALSE)</f>
        <v>Diviney</v>
      </c>
      <c r="C1153" s="11">
        <f>VLOOKUP(A1153,'Medical Examinations'!$A$1:$B$2336,2,FALSE)</f>
        <v>44.75</v>
      </c>
      <c r="D1153" s="11">
        <f>VLOOKUP(A1153,'Medical Examinations'!$A$1:$C$2336,3,FALSE)</f>
        <v>5.09</v>
      </c>
      <c r="E1153" s="11" t="str">
        <f>VLOOKUP(A1153,'Medical Examinations'!$A$1:$J$2336,4,FALSE)</f>
        <v>Yes</v>
      </c>
      <c r="F1153" s="11" t="str">
        <f>VLOOKUP(A1153,'Medical Examinations'!$A$1:$J$2336,5,FALSE)</f>
        <v>No</v>
      </c>
      <c r="G1153" s="11" t="str">
        <f>VLOOKUP(A1153,'Medical Examinations'!$A$1:$J$2336,6,FALSE)</f>
        <v>No</v>
      </c>
      <c r="H1153" s="11">
        <f>VLOOKUP(A1153,'Medical Examinations'!$A$1:$J$2336,7,FALSE)</f>
        <v>0</v>
      </c>
      <c r="I1153" s="11" t="str">
        <f>VLOOKUP(A1153,'Medical Examinations'!$A$1:$J$2336,8,FALSE)</f>
        <v>No</v>
      </c>
      <c r="J1153" s="11" t="str">
        <f>VLOOKUP(A1153,'Medical Examinations'!$A$1:$J$2336,9,FALSE)</f>
        <v>OBESITY</v>
      </c>
      <c r="K1153" s="11" t="str">
        <f>VLOOKUP(A1153,'Medical Examinations'!$A$1:$J$2336,10,FALSE)</f>
        <v>NORMAL</v>
      </c>
      <c r="L1153" t="str">
        <f>VLOOKUP(A1153,'Hospitalisation Details'!$A$2:$M$2344,4,FALSE)</f>
        <v>8-8-1996</v>
      </c>
      <c r="M1153">
        <f>VLOOKUP(A1153,'Hospitalisation Details'!$A$2:$M$2344,10,FALSE)</f>
        <v>9787.32</v>
      </c>
      <c r="N1153" t="str">
        <f>VLOOKUP(A1153,'Hospitalisation Details'!$A$2:$M$2344,11,FALSE)</f>
        <v>tier - 2</v>
      </c>
      <c r="O1153" t="str">
        <f>VLOOKUP(A1153,'Hospitalisation Details'!$A$2:$M$2344,12,FALSE)</f>
        <v>tier - 3</v>
      </c>
      <c r="P1153" t="str">
        <f>VLOOKUP(A1153,'Hospitalisation Details'!$A$2:$M$2344,13,FALSE)</f>
        <v>R1023</v>
      </c>
      <c r="Q1153" s="11">
        <f>VLOOKUP(A1153,'Hospitalisation Details'!$A$2:$M$2344,8,FALSE)</f>
        <v>26</v>
      </c>
    </row>
    <row r="1154" spans="1:17" ht="15.75" x14ac:dyDescent="0.25">
      <c r="A1154" s="1" t="s">
        <v>1217</v>
      </c>
      <c r="B1154" t="str">
        <f>VLOOKUP(A1154,'Customer Names'!$A$1:$B$2336,2,FALSE)</f>
        <v>Marlatt</v>
      </c>
      <c r="C1154" s="11">
        <f>VLOOKUP(A1154,'Medical Examinations'!$A$1:$B$2336,2,FALSE)</f>
        <v>30.78</v>
      </c>
      <c r="D1154" s="11">
        <f>VLOOKUP(A1154,'Medical Examinations'!$A$1:$C$2336,3,FALSE)</f>
        <v>7.94</v>
      </c>
      <c r="E1154" s="11" t="str">
        <f>VLOOKUP(A1154,'Medical Examinations'!$A$1:$J$2336,4,FALSE)</f>
        <v>No</v>
      </c>
      <c r="F1154" s="11" t="str">
        <f>VLOOKUP(A1154,'Medical Examinations'!$A$1:$J$2336,5,FALSE)</f>
        <v>No</v>
      </c>
      <c r="G1154" s="11" t="str">
        <f>VLOOKUP(A1154,'Medical Examinations'!$A$1:$J$2336,6,FALSE)</f>
        <v>No</v>
      </c>
      <c r="H1154" s="11">
        <f>VLOOKUP(A1154,'Medical Examinations'!$A$1:$J$2336,7,FALSE)</f>
        <v>2</v>
      </c>
      <c r="I1154" s="11" t="str">
        <f>VLOOKUP(A1154,'Medical Examinations'!$A$1:$J$2336,8,FALSE)</f>
        <v>No</v>
      </c>
      <c r="J1154" s="11" t="str">
        <f>VLOOKUP(A1154,'Medical Examinations'!$A$1:$J$2336,9,FALSE)</f>
        <v>OBESITY</v>
      </c>
      <c r="K1154" s="11" t="str">
        <f>VLOOKUP(A1154,'Medical Examinations'!$A$1:$J$2336,10,FALSE)</f>
        <v>DIABETES</v>
      </c>
      <c r="L1154" t="str">
        <f>VLOOKUP(A1154,'Hospitalisation Details'!$A$2:$M$2344,4,FALSE)</f>
        <v>7-7-1973</v>
      </c>
      <c r="M1154">
        <f>VLOOKUP(A1154,'Hospitalisation Details'!$A$2:$M$2344,10,FALSE)</f>
        <v>9778.35</v>
      </c>
      <c r="N1154" t="str">
        <f>VLOOKUP(A1154,'Hospitalisation Details'!$A$2:$M$2344,11,FALSE)</f>
        <v>tier - 2</v>
      </c>
      <c r="O1154" t="str">
        <f>VLOOKUP(A1154,'Hospitalisation Details'!$A$2:$M$2344,12,FALSE)</f>
        <v>tier - 2</v>
      </c>
      <c r="P1154" t="str">
        <f>VLOOKUP(A1154,'Hospitalisation Details'!$A$2:$M$2344,13,FALSE)</f>
        <v>R1024</v>
      </c>
      <c r="Q1154" s="11">
        <f>VLOOKUP(A1154,'Hospitalisation Details'!$A$2:$M$2344,8,FALSE)</f>
        <v>49</v>
      </c>
    </row>
    <row r="1155" spans="1:17" ht="15.75" x14ac:dyDescent="0.25">
      <c r="A1155" s="1" t="s">
        <v>1216</v>
      </c>
      <c r="B1155" t="str">
        <f>VLOOKUP(A1155,'Customer Names'!$A$1:$B$2336,2,FALSE)</f>
        <v>Ohler</v>
      </c>
      <c r="C1155" s="11">
        <f>VLOOKUP(A1155,'Medical Examinations'!$A$1:$B$2336,2,FALSE)</f>
        <v>21.86</v>
      </c>
      <c r="D1155" s="11">
        <f>VLOOKUP(A1155,'Medical Examinations'!$A$1:$C$2336,3,FALSE)</f>
        <v>10.95</v>
      </c>
      <c r="E1155" s="11" t="str">
        <f>VLOOKUP(A1155,'Medical Examinations'!$A$1:$J$2336,4,FALSE)</f>
        <v>No</v>
      </c>
      <c r="F1155" s="11" t="str">
        <f>VLOOKUP(A1155,'Medical Examinations'!$A$1:$J$2336,5,FALSE)</f>
        <v>No</v>
      </c>
      <c r="G1155" s="11" t="str">
        <f>VLOOKUP(A1155,'Medical Examinations'!$A$1:$J$2336,6,FALSE)</f>
        <v>No</v>
      </c>
      <c r="H1155" s="11">
        <f>VLOOKUP(A1155,'Medical Examinations'!$A$1:$J$2336,7,FALSE)</f>
        <v>0</v>
      </c>
      <c r="I1155" s="11" t="str">
        <f>VLOOKUP(A1155,'Medical Examinations'!$A$1:$J$2336,8,FALSE)</f>
        <v>No</v>
      </c>
      <c r="J1155" s="11" t="str">
        <f>VLOOKUP(A1155,'Medical Examinations'!$A$1:$J$2336,9,FALSE)</f>
        <v>NORMALWEIGHT</v>
      </c>
      <c r="K1155" s="11" t="str">
        <f>VLOOKUP(A1155,'Medical Examinations'!$A$1:$J$2336,10,FALSE)</f>
        <v>DIABETES</v>
      </c>
      <c r="L1155" t="str">
        <f>VLOOKUP(A1155,'Hospitalisation Details'!$A$2:$M$2344,4,FALSE)</f>
        <v>5-9-1965</v>
      </c>
      <c r="M1155">
        <f>VLOOKUP(A1155,'Hospitalisation Details'!$A$2:$M$2344,10,FALSE)</f>
        <v>9764.08</v>
      </c>
      <c r="N1155" t="str">
        <f>VLOOKUP(A1155,'Hospitalisation Details'!$A$2:$M$2344,11,FALSE)</f>
        <v>tier - 3</v>
      </c>
      <c r="O1155" t="str">
        <f>VLOOKUP(A1155,'Hospitalisation Details'!$A$2:$M$2344,12,FALSE)</f>
        <v>tier - 1</v>
      </c>
      <c r="P1155" t="str">
        <f>VLOOKUP(A1155,'Hospitalisation Details'!$A$2:$M$2344,13,FALSE)</f>
        <v>R1012</v>
      </c>
      <c r="Q1155" s="11">
        <f>VLOOKUP(A1155,'Hospitalisation Details'!$A$2:$M$2344,8,FALSE)</f>
        <v>57</v>
      </c>
    </row>
    <row r="1156" spans="1:17" ht="15.75" x14ac:dyDescent="0.25">
      <c r="A1156" s="1" t="s">
        <v>1215</v>
      </c>
      <c r="B1156" t="str">
        <f>VLOOKUP(A1156,'Customer Names'!$A$1:$B$2336,2,FALSE)</f>
        <v>Mossler</v>
      </c>
      <c r="C1156" s="11">
        <f>VLOOKUP(A1156,'Medical Examinations'!$A$1:$B$2336,2,FALSE)</f>
        <v>49.09</v>
      </c>
      <c r="D1156" s="11">
        <f>VLOOKUP(A1156,'Medical Examinations'!$A$1:$C$2336,3,FALSE)</f>
        <v>6.3</v>
      </c>
      <c r="E1156" s="11" t="str">
        <f>VLOOKUP(A1156,'Medical Examinations'!$A$1:$J$2336,4,FALSE)</f>
        <v>Yes</v>
      </c>
      <c r="F1156" s="11" t="str">
        <f>VLOOKUP(A1156,'Medical Examinations'!$A$1:$J$2336,5,FALSE)</f>
        <v>No</v>
      </c>
      <c r="G1156" s="11" t="str">
        <f>VLOOKUP(A1156,'Medical Examinations'!$A$1:$J$2336,6,FALSE)</f>
        <v>No</v>
      </c>
      <c r="H1156" s="11">
        <f>VLOOKUP(A1156,'Medical Examinations'!$A$1:$J$2336,7,FALSE)</f>
        <v>0</v>
      </c>
      <c r="I1156" s="11" t="str">
        <f>VLOOKUP(A1156,'Medical Examinations'!$A$1:$J$2336,8,FALSE)</f>
        <v>No</v>
      </c>
      <c r="J1156" s="11" t="str">
        <f>VLOOKUP(A1156,'Medical Examinations'!$A$1:$J$2336,9,FALSE)</f>
        <v>OBESITY</v>
      </c>
      <c r="K1156" s="11" t="str">
        <f>VLOOKUP(A1156,'Medical Examinations'!$A$1:$J$2336,10,FALSE)</f>
        <v>PREDIABETES</v>
      </c>
      <c r="L1156" t="str">
        <f>VLOOKUP(A1156,'Hospitalisation Details'!$A$2:$M$2344,4,FALSE)</f>
        <v>14-7-2001</v>
      </c>
      <c r="M1156">
        <f>VLOOKUP(A1156,'Hospitalisation Details'!$A$2:$M$2344,10,FALSE)</f>
        <v>9753.49</v>
      </c>
      <c r="N1156" t="str">
        <f>VLOOKUP(A1156,'Hospitalisation Details'!$A$2:$M$2344,11,FALSE)</f>
        <v>tier - 2</v>
      </c>
      <c r="O1156" t="str">
        <f>VLOOKUP(A1156,'Hospitalisation Details'!$A$2:$M$2344,12,FALSE)</f>
        <v>tier - 2</v>
      </c>
      <c r="P1156" t="str">
        <f>VLOOKUP(A1156,'Hospitalisation Details'!$A$2:$M$2344,13,FALSE)</f>
        <v>R1012</v>
      </c>
      <c r="Q1156" s="11">
        <f>VLOOKUP(A1156,'Hospitalisation Details'!$A$2:$M$2344,8,FALSE)</f>
        <v>21</v>
      </c>
    </row>
    <row r="1157" spans="1:17" ht="15.75" x14ac:dyDescent="0.25">
      <c r="A1157" s="1" t="s">
        <v>1214</v>
      </c>
      <c r="B1157" t="str">
        <f>VLOOKUP(A1157,'Customer Names'!$A$1:$B$2336,2,FALSE)</f>
        <v>Segall</v>
      </c>
      <c r="C1157" s="11">
        <f>VLOOKUP(A1157,'Medical Examinations'!$A$1:$B$2336,2,FALSE)</f>
        <v>47.74</v>
      </c>
      <c r="D1157" s="11">
        <f>VLOOKUP(A1157,'Medical Examinations'!$A$1:$C$2336,3,FALSE)</f>
        <v>8.0500000000000007</v>
      </c>
      <c r="E1157" s="11" t="str">
        <f>VLOOKUP(A1157,'Medical Examinations'!$A$1:$J$2336,4,FALSE)</f>
        <v>Yes</v>
      </c>
      <c r="F1157" s="11" t="str">
        <f>VLOOKUP(A1157,'Medical Examinations'!$A$1:$J$2336,5,FALSE)</f>
        <v>No</v>
      </c>
      <c r="G1157" s="11" t="str">
        <f>VLOOKUP(A1157,'Medical Examinations'!$A$1:$J$2336,6,FALSE)</f>
        <v>No</v>
      </c>
      <c r="H1157" s="11">
        <f>VLOOKUP(A1157,'Medical Examinations'!$A$1:$J$2336,7,FALSE)</f>
        <v>2</v>
      </c>
      <c r="I1157" s="11" t="str">
        <f>VLOOKUP(A1157,'Medical Examinations'!$A$1:$J$2336,8,FALSE)</f>
        <v>No</v>
      </c>
      <c r="J1157" s="11" t="str">
        <f>VLOOKUP(A1157,'Medical Examinations'!$A$1:$J$2336,9,FALSE)</f>
        <v>OBESITY</v>
      </c>
      <c r="K1157" s="11" t="str">
        <f>VLOOKUP(A1157,'Medical Examinations'!$A$1:$J$2336,10,FALSE)</f>
        <v>DIABETES</v>
      </c>
      <c r="L1157" t="str">
        <f>VLOOKUP(A1157,'Hospitalisation Details'!$A$2:$M$2344,4,FALSE)</f>
        <v>4-7-1970</v>
      </c>
      <c r="M1157">
        <f>VLOOKUP(A1157,'Hospitalisation Details'!$A$2:$M$2344,10,FALSE)</f>
        <v>9748.91</v>
      </c>
      <c r="N1157" t="str">
        <f>VLOOKUP(A1157,'Hospitalisation Details'!$A$2:$M$2344,11,FALSE)</f>
        <v>tier - 2</v>
      </c>
      <c r="O1157" t="str">
        <f>VLOOKUP(A1157,'Hospitalisation Details'!$A$2:$M$2344,12,FALSE)</f>
        <v>tier - 1</v>
      </c>
      <c r="P1157" t="str">
        <f>VLOOKUP(A1157,'Hospitalisation Details'!$A$2:$M$2344,13,FALSE)</f>
        <v>R1013</v>
      </c>
      <c r="Q1157" s="11">
        <f>VLOOKUP(A1157,'Hospitalisation Details'!$A$2:$M$2344,8,FALSE)</f>
        <v>52</v>
      </c>
    </row>
    <row r="1158" spans="1:17" ht="15.75" x14ac:dyDescent="0.25">
      <c r="A1158" s="1" t="s">
        <v>1213</v>
      </c>
      <c r="B1158" t="str">
        <f>VLOOKUP(A1158,'Customer Names'!$A$1:$B$2336,2,FALSE)</f>
        <v>Sprieser</v>
      </c>
      <c r="C1158" s="11">
        <f>VLOOKUP(A1158,'Medical Examinations'!$A$1:$B$2336,2,FALSE)</f>
        <v>30.2</v>
      </c>
      <c r="D1158" s="11">
        <f>VLOOKUP(A1158,'Medical Examinations'!$A$1:$C$2336,3,FALSE)</f>
        <v>9.8800000000000008</v>
      </c>
      <c r="E1158" s="11" t="str">
        <f>VLOOKUP(A1158,'Medical Examinations'!$A$1:$J$2336,4,FALSE)</f>
        <v>Yes</v>
      </c>
      <c r="F1158" s="11" t="str">
        <f>VLOOKUP(A1158,'Medical Examinations'!$A$1:$J$2336,5,FALSE)</f>
        <v>No</v>
      </c>
      <c r="G1158" s="11" t="str">
        <f>VLOOKUP(A1158,'Medical Examinations'!$A$1:$J$2336,6,FALSE)</f>
        <v>No</v>
      </c>
      <c r="H1158" s="11">
        <f>VLOOKUP(A1158,'Medical Examinations'!$A$1:$J$2336,7,FALSE)</f>
        <v>2</v>
      </c>
      <c r="I1158" s="11" t="str">
        <f>VLOOKUP(A1158,'Medical Examinations'!$A$1:$J$2336,8,FALSE)</f>
        <v>No</v>
      </c>
      <c r="J1158" s="11" t="str">
        <f>VLOOKUP(A1158,'Medical Examinations'!$A$1:$J$2336,9,FALSE)</f>
        <v>OBESITY</v>
      </c>
      <c r="K1158" s="11" t="str">
        <f>VLOOKUP(A1158,'Medical Examinations'!$A$1:$J$2336,10,FALSE)</f>
        <v>DIABETES</v>
      </c>
      <c r="L1158" t="str">
        <f>VLOOKUP(A1158,'Hospitalisation Details'!$A$2:$M$2344,4,FALSE)</f>
        <v>18-8-1970</v>
      </c>
      <c r="M1158">
        <f>VLOOKUP(A1158,'Hospitalisation Details'!$A$2:$M$2344,10,FALSE)</f>
        <v>9724.5300000000007</v>
      </c>
      <c r="N1158" t="str">
        <f>VLOOKUP(A1158,'Hospitalisation Details'!$A$2:$M$2344,11,FALSE)</f>
        <v>tier - 3</v>
      </c>
      <c r="O1158" t="str">
        <f>VLOOKUP(A1158,'Hospitalisation Details'!$A$2:$M$2344,12,FALSE)</f>
        <v>tier - 1</v>
      </c>
      <c r="P1158" t="str">
        <f>VLOOKUP(A1158,'Hospitalisation Details'!$A$2:$M$2344,13,FALSE)</f>
        <v>R1011</v>
      </c>
      <c r="Q1158" s="11">
        <f>VLOOKUP(A1158,'Hospitalisation Details'!$A$2:$M$2344,8,FALSE)</f>
        <v>52</v>
      </c>
    </row>
    <row r="1159" spans="1:17" ht="15.75" x14ac:dyDescent="0.25">
      <c r="A1159" s="1" t="s">
        <v>1212</v>
      </c>
      <c r="B1159" t="str">
        <f>VLOOKUP(A1159,'Customer Names'!$A$1:$B$2336,2,FALSE)</f>
        <v>Blanco</v>
      </c>
      <c r="C1159" s="11">
        <f>VLOOKUP(A1159,'Medical Examinations'!$A$1:$B$2336,2,FALSE)</f>
        <v>33.25</v>
      </c>
      <c r="D1159" s="11">
        <f>VLOOKUP(A1159,'Medical Examinations'!$A$1:$C$2336,3,FALSE)</f>
        <v>7.42</v>
      </c>
      <c r="E1159" s="11" t="str">
        <f>VLOOKUP(A1159,'Medical Examinations'!$A$1:$J$2336,4,FALSE)</f>
        <v>Yes</v>
      </c>
      <c r="F1159" s="11" t="str">
        <f>VLOOKUP(A1159,'Medical Examinations'!$A$1:$J$2336,5,FALSE)</f>
        <v>No</v>
      </c>
      <c r="G1159" s="11" t="str">
        <f>VLOOKUP(A1159,'Medical Examinations'!$A$1:$J$2336,6,FALSE)</f>
        <v>No</v>
      </c>
      <c r="H1159" s="11">
        <f>VLOOKUP(A1159,'Medical Examinations'!$A$1:$J$2336,7,FALSE)</f>
        <v>2</v>
      </c>
      <c r="I1159" s="11" t="str">
        <f>VLOOKUP(A1159,'Medical Examinations'!$A$1:$J$2336,8,FALSE)</f>
        <v>No</v>
      </c>
      <c r="J1159" s="11" t="str">
        <f>VLOOKUP(A1159,'Medical Examinations'!$A$1:$J$2336,9,FALSE)</f>
        <v>OBESITY</v>
      </c>
      <c r="K1159" s="11" t="str">
        <f>VLOOKUP(A1159,'Medical Examinations'!$A$1:$J$2336,10,FALSE)</f>
        <v>DIABETES</v>
      </c>
      <c r="L1159" t="str">
        <f>VLOOKUP(A1159,'Hospitalisation Details'!$A$2:$M$2344,4,FALSE)</f>
        <v>12-9-1970</v>
      </c>
      <c r="M1159">
        <f>VLOOKUP(A1159,'Hospitalisation Details'!$A$2:$M$2344,10,FALSE)</f>
        <v>9722.77</v>
      </c>
      <c r="N1159" t="str">
        <f>VLOOKUP(A1159,'Hospitalisation Details'!$A$2:$M$2344,11,FALSE)</f>
        <v>tier - 3</v>
      </c>
      <c r="O1159" t="str">
        <f>VLOOKUP(A1159,'Hospitalisation Details'!$A$2:$M$2344,12,FALSE)</f>
        <v>tier - 1</v>
      </c>
      <c r="P1159" t="str">
        <f>VLOOKUP(A1159,'Hospitalisation Details'!$A$2:$M$2344,13,FALSE)</f>
        <v>R1016</v>
      </c>
      <c r="Q1159" s="11">
        <f>VLOOKUP(A1159,'Hospitalisation Details'!$A$2:$M$2344,8,FALSE)</f>
        <v>52</v>
      </c>
    </row>
    <row r="1160" spans="1:17" ht="15.75" x14ac:dyDescent="0.25">
      <c r="A1160" s="1" t="s">
        <v>1211</v>
      </c>
      <c r="B1160" t="str">
        <f>VLOOKUP(A1160,'Customer Names'!$A$1:$B$2336,2,FALSE)</f>
        <v>Sheptock</v>
      </c>
      <c r="C1160" s="11">
        <f>VLOOKUP(A1160,'Medical Examinations'!$A$1:$B$2336,2,FALSE)</f>
        <v>26.6</v>
      </c>
      <c r="D1160" s="11">
        <f>VLOOKUP(A1160,'Medical Examinations'!$A$1:$C$2336,3,FALSE)</f>
        <v>8.4499999999999993</v>
      </c>
      <c r="E1160" s="11" t="str">
        <f>VLOOKUP(A1160,'Medical Examinations'!$A$1:$J$2336,4,FALSE)</f>
        <v>Yes</v>
      </c>
      <c r="F1160" s="11" t="str">
        <f>VLOOKUP(A1160,'Medical Examinations'!$A$1:$J$2336,5,FALSE)</f>
        <v>No</v>
      </c>
      <c r="G1160" s="11" t="str">
        <f>VLOOKUP(A1160,'Medical Examinations'!$A$1:$J$2336,6,FALSE)</f>
        <v>No</v>
      </c>
      <c r="H1160" s="11">
        <f>VLOOKUP(A1160,'Medical Examinations'!$A$1:$J$2336,7,FALSE)</f>
        <v>1</v>
      </c>
      <c r="I1160" s="11" t="str">
        <f>VLOOKUP(A1160,'Medical Examinations'!$A$1:$J$2336,8,FALSE)</f>
        <v>No</v>
      </c>
      <c r="J1160" s="11" t="str">
        <f>VLOOKUP(A1160,'Medical Examinations'!$A$1:$J$2336,9,FALSE)</f>
        <v>OVERWEIGHT</v>
      </c>
      <c r="K1160" s="11" t="str">
        <f>VLOOKUP(A1160,'Medical Examinations'!$A$1:$J$2336,10,FALSE)</f>
        <v>DIABETES</v>
      </c>
      <c r="L1160" t="str">
        <f>VLOOKUP(A1160,'Hospitalisation Details'!$A$2:$M$2344,4,FALSE)</f>
        <v>27-6-1975</v>
      </c>
      <c r="M1160">
        <f>VLOOKUP(A1160,'Hospitalisation Details'!$A$2:$M$2344,10,FALSE)</f>
        <v>9715.84</v>
      </c>
      <c r="N1160" t="str">
        <f>VLOOKUP(A1160,'Hospitalisation Details'!$A$2:$M$2344,11,FALSE)</f>
        <v>tier - 2</v>
      </c>
      <c r="O1160" t="str">
        <f>VLOOKUP(A1160,'Hospitalisation Details'!$A$2:$M$2344,12,FALSE)</f>
        <v>tier - 1</v>
      </c>
      <c r="P1160" t="str">
        <f>VLOOKUP(A1160,'Hospitalisation Details'!$A$2:$M$2344,13,FALSE)</f>
        <v>R1024</v>
      </c>
      <c r="Q1160" s="11">
        <f>VLOOKUP(A1160,'Hospitalisation Details'!$A$2:$M$2344,8,FALSE)</f>
        <v>47</v>
      </c>
    </row>
    <row r="1161" spans="1:17" ht="15.75" x14ac:dyDescent="0.25">
      <c r="A1161" s="1" t="s">
        <v>1210</v>
      </c>
      <c r="B1161" t="str">
        <f>VLOOKUP(A1161,'Customer Names'!$A$1:$B$2336,2,FALSE)</f>
        <v>Chruniak</v>
      </c>
      <c r="C1161" s="11">
        <f>VLOOKUP(A1161,'Medical Examinations'!$A$1:$B$2336,2,FALSE)</f>
        <v>26.35</v>
      </c>
      <c r="D1161" s="11">
        <f>VLOOKUP(A1161,'Medical Examinations'!$A$1:$C$2336,3,FALSE)</f>
        <v>6.21</v>
      </c>
      <c r="E1161" s="11" t="str">
        <f>VLOOKUP(A1161,'Medical Examinations'!$A$1:$J$2336,4,FALSE)</f>
        <v>No</v>
      </c>
      <c r="F1161" s="11" t="str">
        <f>VLOOKUP(A1161,'Medical Examinations'!$A$1:$J$2336,5,FALSE)</f>
        <v>No</v>
      </c>
      <c r="G1161" s="11" t="str">
        <f>VLOOKUP(A1161,'Medical Examinations'!$A$1:$J$2336,6,FALSE)</f>
        <v>No</v>
      </c>
      <c r="H1161" s="11">
        <f>VLOOKUP(A1161,'Medical Examinations'!$A$1:$J$2336,7,FALSE)</f>
        <v>2</v>
      </c>
      <c r="I1161" s="11" t="str">
        <f>VLOOKUP(A1161,'Medical Examinations'!$A$1:$J$2336,8,FALSE)</f>
        <v>No</v>
      </c>
      <c r="J1161" s="11" t="str">
        <f>VLOOKUP(A1161,'Medical Examinations'!$A$1:$J$2336,9,FALSE)</f>
        <v>OVERWEIGHT</v>
      </c>
      <c r="K1161" s="11" t="str">
        <f>VLOOKUP(A1161,'Medical Examinations'!$A$1:$J$2336,10,FALSE)</f>
        <v>PREDIABETES</v>
      </c>
      <c r="L1161" t="str">
        <f>VLOOKUP(A1161,'Hospitalisation Details'!$A$2:$M$2344,4,FALSE)</f>
        <v>10-7-1972</v>
      </c>
      <c r="M1161">
        <f>VLOOKUP(A1161,'Hospitalisation Details'!$A$2:$M$2344,10,FALSE)</f>
        <v>9710.7099999999991</v>
      </c>
      <c r="N1161" t="str">
        <f>VLOOKUP(A1161,'Hospitalisation Details'!$A$2:$M$2344,11,FALSE)</f>
        <v>tier - 2</v>
      </c>
      <c r="O1161" t="str">
        <f>VLOOKUP(A1161,'Hospitalisation Details'!$A$2:$M$2344,12,FALSE)</f>
        <v>tier - 1</v>
      </c>
      <c r="P1161" t="str">
        <f>VLOOKUP(A1161,'Hospitalisation Details'!$A$2:$M$2344,13,FALSE)</f>
        <v>R1021</v>
      </c>
      <c r="Q1161" s="11">
        <f>VLOOKUP(A1161,'Hospitalisation Details'!$A$2:$M$2344,8,FALSE)</f>
        <v>50</v>
      </c>
    </row>
    <row r="1162" spans="1:17" ht="15.75" x14ac:dyDescent="0.25">
      <c r="A1162" s="1" t="s">
        <v>1209</v>
      </c>
      <c r="B1162" t="str">
        <f>VLOOKUP(A1162,'Customer Names'!$A$1:$B$2336,2,FALSE)</f>
        <v>Miller</v>
      </c>
      <c r="C1162" s="11">
        <f>VLOOKUP(A1162,'Medical Examinations'!$A$1:$B$2336,2,FALSE)</f>
        <v>39.994999999999997</v>
      </c>
      <c r="D1162" s="11">
        <f>VLOOKUP(A1162,'Medical Examinations'!$A$1:$C$2336,3,FALSE)</f>
        <v>4.6500000000000004</v>
      </c>
      <c r="E1162" s="11" t="str">
        <f>VLOOKUP(A1162,'Medical Examinations'!$A$1:$J$2336,4,FALSE)</f>
        <v>No</v>
      </c>
      <c r="F1162" s="11" t="str">
        <f>VLOOKUP(A1162,'Medical Examinations'!$A$1:$J$2336,5,FALSE)</f>
        <v>No</v>
      </c>
      <c r="G1162" s="11" t="str">
        <f>VLOOKUP(A1162,'Medical Examinations'!$A$1:$J$2336,6,FALSE)</f>
        <v>No</v>
      </c>
      <c r="H1162" s="11">
        <f>VLOOKUP(A1162,'Medical Examinations'!$A$1:$J$2336,7,FALSE)</f>
        <v>0</v>
      </c>
      <c r="I1162" s="11" t="str">
        <f>VLOOKUP(A1162,'Medical Examinations'!$A$1:$J$2336,8,FALSE)</f>
        <v>No</v>
      </c>
      <c r="J1162" s="11" t="str">
        <f>VLOOKUP(A1162,'Medical Examinations'!$A$1:$J$2336,9,FALSE)</f>
        <v>OBESITY</v>
      </c>
      <c r="K1162" s="11" t="str">
        <f>VLOOKUP(A1162,'Medical Examinations'!$A$1:$J$2336,10,FALSE)</f>
        <v>NORMAL</v>
      </c>
      <c r="L1162" t="str">
        <f>VLOOKUP(A1162,'Hospitalisation Details'!$A$2:$M$2344,4,FALSE)</f>
        <v>19-9-1977</v>
      </c>
      <c r="M1162">
        <f>VLOOKUP(A1162,'Hospitalisation Details'!$A$2:$M$2344,10,FALSE)</f>
        <v>9704.67</v>
      </c>
      <c r="N1162" t="str">
        <f>VLOOKUP(A1162,'Hospitalisation Details'!$A$2:$M$2344,11,FALSE)</f>
        <v>tier - 2</v>
      </c>
      <c r="O1162" t="str">
        <f>VLOOKUP(A1162,'Hospitalisation Details'!$A$2:$M$2344,12,FALSE)</f>
        <v>tier - 3</v>
      </c>
      <c r="P1162" t="str">
        <f>VLOOKUP(A1162,'Hospitalisation Details'!$A$2:$M$2344,13,FALSE)</f>
        <v>R1024</v>
      </c>
      <c r="Q1162" s="11">
        <f>VLOOKUP(A1162,'Hospitalisation Details'!$A$2:$M$2344,8,FALSE)</f>
        <v>45</v>
      </c>
    </row>
    <row r="1163" spans="1:17" ht="15.75" x14ac:dyDescent="0.25">
      <c r="A1163" s="1" t="s">
        <v>1208</v>
      </c>
      <c r="B1163" t="str">
        <f>VLOOKUP(A1163,'Customer Names'!$A$1:$B$2336,2,FALSE)</f>
        <v>Theis</v>
      </c>
      <c r="C1163" s="11">
        <f>VLOOKUP(A1163,'Medical Examinations'!$A$1:$B$2336,2,FALSE)</f>
        <v>22.92</v>
      </c>
      <c r="D1163" s="11">
        <f>VLOOKUP(A1163,'Medical Examinations'!$A$1:$C$2336,3,FALSE)</f>
        <v>5.87</v>
      </c>
      <c r="E1163" s="11" t="str">
        <f>VLOOKUP(A1163,'Medical Examinations'!$A$1:$J$2336,4,FALSE)</f>
        <v>Yes</v>
      </c>
      <c r="F1163" s="11" t="str">
        <f>VLOOKUP(A1163,'Medical Examinations'!$A$1:$J$2336,5,FALSE)</f>
        <v>No</v>
      </c>
      <c r="G1163" s="11" t="str">
        <f>VLOOKUP(A1163,'Medical Examinations'!$A$1:$J$2336,6,FALSE)</f>
        <v>No</v>
      </c>
      <c r="H1163" s="11">
        <f>VLOOKUP(A1163,'Medical Examinations'!$A$1:$J$2336,7,FALSE)</f>
        <v>1</v>
      </c>
      <c r="I1163" s="11" t="str">
        <f>VLOOKUP(A1163,'Medical Examinations'!$A$1:$J$2336,8,FALSE)</f>
        <v>No</v>
      </c>
      <c r="J1163" s="11" t="str">
        <f>VLOOKUP(A1163,'Medical Examinations'!$A$1:$J$2336,9,FALSE)</f>
        <v>NORMALWEIGHT</v>
      </c>
      <c r="K1163" s="11" t="str">
        <f>VLOOKUP(A1163,'Medical Examinations'!$A$1:$J$2336,10,FALSE)</f>
        <v>PREDIABETES</v>
      </c>
      <c r="L1163" t="str">
        <f>VLOOKUP(A1163,'Hospitalisation Details'!$A$2:$M$2344,4,FALSE)</f>
        <v>7-11-1964</v>
      </c>
      <c r="M1163">
        <f>VLOOKUP(A1163,'Hospitalisation Details'!$A$2:$M$2344,10,FALSE)</f>
        <v>9698.42</v>
      </c>
      <c r="N1163" t="str">
        <f>VLOOKUP(A1163,'Hospitalisation Details'!$A$2:$M$2344,11,FALSE)</f>
        <v>tier - 3</v>
      </c>
      <c r="O1163" t="str">
        <f>VLOOKUP(A1163,'Hospitalisation Details'!$A$2:$M$2344,12,FALSE)</f>
        <v>tier - 3</v>
      </c>
      <c r="P1163" t="str">
        <f>VLOOKUP(A1163,'Hospitalisation Details'!$A$2:$M$2344,13,FALSE)</f>
        <v>R1013</v>
      </c>
      <c r="Q1163" s="11">
        <f>VLOOKUP(A1163,'Hospitalisation Details'!$A$2:$M$2344,8,FALSE)</f>
        <v>58</v>
      </c>
    </row>
    <row r="1164" spans="1:17" ht="15.75" x14ac:dyDescent="0.25">
      <c r="A1164" s="1" t="s">
        <v>1207</v>
      </c>
      <c r="B1164" t="str">
        <f>VLOOKUP(A1164,'Customer Names'!$A$1:$B$2336,2,FALSE)</f>
        <v>Sadler</v>
      </c>
      <c r="C1164" s="11">
        <f>VLOOKUP(A1164,'Medical Examinations'!$A$1:$B$2336,2,FALSE)</f>
        <v>24.78</v>
      </c>
      <c r="D1164" s="11">
        <f>VLOOKUP(A1164,'Medical Examinations'!$A$1:$C$2336,3,FALSE)</f>
        <v>4.24</v>
      </c>
      <c r="E1164" s="11" t="str">
        <f>VLOOKUP(A1164,'Medical Examinations'!$A$1:$J$2336,4,FALSE)</f>
        <v>Yes</v>
      </c>
      <c r="F1164" s="11" t="str">
        <f>VLOOKUP(A1164,'Medical Examinations'!$A$1:$J$2336,5,FALSE)</f>
        <v>No</v>
      </c>
      <c r="G1164" s="11" t="str">
        <f>VLOOKUP(A1164,'Medical Examinations'!$A$1:$J$2336,6,FALSE)</f>
        <v>No</v>
      </c>
      <c r="H1164" s="11">
        <f>VLOOKUP(A1164,'Medical Examinations'!$A$1:$J$2336,7,FALSE)</f>
        <v>2</v>
      </c>
      <c r="I1164" s="11" t="str">
        <f>VLOOKUP(A1164,'Medical Examinations'!$A$1:$J$2336,8,FALSE)</f>
        <v>No</v>
      </c>
      <c r="J1164" s="11" t="str">
        <f>VLOOKUP(A1164,'Medical Examinations'!$A$1:$J$2336,9,FALSE)</f>
        <v>NORMALWEIGHT</v>
      </c>
      <c r="K1164" s="11" t="str">
        <f>VLOOKUP(A1164,'Medical Examinations'!$A$1:$J$2336,10,FALSE)</f>
        <v>NORMAL</v>
      </c>
      <c r="L1164" t="str">
        <f>VLOOKUP(A1164,'Hospitalisation Details'!$A$2:$M$2344,4,FALSE)</f>
        <v>16-9-1966</v>
      </c>
      <c r="M1164">
        <f>VLOOKUP(A1164,'Hospitalisation Details'!$A$2:$M$2344,10,FALSE)</f>
        <v>9684.2900000000009</v>
      </c>
      <c r="N1164" t="str">
        <f>VLOOKUP(A1164,'Hospitalisation Details'!$A$2:$M$2344,11,FALSE)</f>
        <v>tier - 3</v>
      </c>
      <c r="O1164" t="str">
        <f>VLOOKUP(A1164,'Hospitalisation Details'!$A$2:$M$2344,12,FALSE)</f>
        <v>tier - 2</v>
      </c>
      <c r="P1164" t="str">
        <f>VLOOKUP(A1164,'Hospitalisation Details'!$A$2:$M$2344,13,FALSE)</f>
        <v>R1013</v>
      </c>
      <c r="Q1164" s="11">
        <f>VLOOKUP(A1164,'Hospitalisation Details'!$A$2:$M$2344,8,FALSE)</f>
        <v>56</v>
      </c>
    </row>
    <row r="1165" spans="1:17" ht="15.75" x14ac:dyDescent="0.25">
      <c r="A1165" s="1" t="s">
        <v>1206</v>
      </c>
      <c r="B1165" t="str">
        <f>VLOOKUP(A1165,'Customer Names'!$A$1:$B$2336,2,FALSE)</f>
        <v>Auger</v>
      </c>
      <c r="C1165" s="11">
        <f>VLOOKUP(A1165,'Medical Examinations'!$A$1:$B$2336,2,FALSE)</f>
        <v>34.07</v>
      </c>
      <c r="D1165" s="11">
        <f>VLOOKUP(A1165,'Medical Examinations'!$A$1:$C$2336,3,FALSE)</f>
        <v>7.81</v>
      </c>
      <c r="E1165" s="11" t="str">
        <f>VLOOKUP(A1165,'Medical Examinations'!$A$1:$J$2336,4,FALSE)</f>
        <v>Yes</v>
      </c>
      <c r="F1165" s="11" t="str">
        <f>VLOOKUP(A1165,'Medical Examinations'!$A$1:$J$2336,5,FALSE)</f>
        <v>No</v>
      </c>
      <c r="G1165" s="11" t="str">
        <f>VLOOKUP(A1165,'Medical Examinations'!$A$1:$J$2336,6,FALSE)</f>
        <v>No</v>
      </c>
      <c r="H1165" s="11">
        <f>VLOOKUP(A1165,'Medical Examinations'!$A$1:$J$2336,7,FALSE)</f>
        <v>0</v>
      </c>
      <c r="I1165" s="11" t="str">
        <f>VLOOKUP(A1165,'Medical Examinations'!$A$1:$J$2336,8,FALSE)</f>
        <v>No</v>
      </c>
      <c r="J1165" s="11" t="str">
        <f>VLOOKUP(A1165,'Medical Examinations'!$A$1:$J$2336,9,FALSE)</f>
        <v>OBESITY</v>
      </c>
      <c r="K1165" s="11" t="str">
        <f>VLOOKUP(A1165,'Medical Examinations'!$A$1:$J$2336,10,FALSE)</f>
        <v>DIABETES</v>
      </c>
      <c r="L1165" t="str">
        <f>VLOOKUP(A1165,'Hospitalisation Details'!$A$2:$M$2344,4,FALSE)</f>
        <v>8-8-1981</v>
      </c>
      <c r="M1165">
        <f>VLOOKUP(A1165,'Hospitalisation Details'!$A$2:$M$2344,10,FALSE)</f>
        <v>9664.34</v>
      </c>
      <c r="N1165" t="str">
        <f>VLOOKUP(A1165,'Hospitalisation Details'!$A$2:$M$2344,11,FALSE)</f>
        <v>tier - 2</v>
      </c>
      <c r="O1165" t="str">
        <f>VLOOKUP(A1165,'Hospitalisation Details'!$A$2:$M$2344,12,FALSE)</f>
        <v>tier - 3</v>
      </c>
      <c r="P1165" t="str">
        <f>VLOOKUP(A1165,'Hospitalisation Details'!$A$2:$M$2344,13,FALSE)</f>
        <v>R1011</v>
      </c>
      <c r="Q1165" s="11">
        <f>VLOOKUP(A1165,'Hospitalisation Details'!$A$2:$M$2344,8,FALSE)</f>
        <v>41</v>
      </c>
    </row>
    <row r="1166" spans="1:17" ht="15.75" x14ac:dyDescent="0.25">
      <c r="A1166" s="1" t="s">
        <v>1205</v>
      </c>
      <c r="B1166" t="str">
        <f>VLOOKUP(A1166,'Customer Names'!$A$1:$B$2336,2,FALSE)</f>
        <v>Steadman</v>
      </c>
      <c r="C1166" s="11">
        <f>VLOOKUP(A1166,'Medical Examinations'!$A$1:$B$2336,2,FALSE)</f>
        <v>30.14</v>
      </c>
      <c r="D1166" s="11">
        <f>VLOOKUP(A1166,'Medical Examinations'!$A$1:$C$2336,3,FALSE)</f>
        <v>9.85</v>
      </c>
      <c r="E1166" s="11" t="str">
        <f>VLOOKUP(A1166,'Medical Examinations'!$A$1:$J$2336,4,FALSE)</f>
        <v>No</v>
      </c>
      <c r="F1166" s="11" t="str">
        <f>VLOOKUP(A1166,'Medical Examinations'!$A$1:$J$2336,5,FALSE)</f>
        <v>No</v>
      </c>
      <c r="G1166" s="11" t="str">
        <f>VLOOKUP(A1166,'Medical Examinations'!$A$1:$J$2336,6,FALSE)</f>
        <v>No</v>
      </c>
      <c r="H1166" s="11">
        <f>VLOOKUP(A1166,'Medical Examinations'!$A$1:$J$2336,7,FALSE)</f>
        <v>0</v>
      </c>
      <c r="I1166" s="11" t="str">
        <f>VLOOKUP(A1166,'Medical Examinations'!$A$1:$J$2336,8,FALSE)</f>
        <v>No</v>
      </c>
      <c r="J1166" s="11" t="str">
        <f>VLOOKUP(A1166,'Medical Examinations'!$A$1:$J$2336,9,FALSE)</f>
        <v>OBESITY</v>
      </c>
      <c r="K1166" s="11" t="str">
        <f>VLOOKUP(A1166,'Medical Examinations'!$A$1:$J$2336,10,FALSE)</f>
        <v>DIABETES</v>
      </c>
      <c r="L1166" t="str">
        <f>VLOOKUP(A1166,'Hospitalisation Details'!$A$2:$M$2344,4,FALSE)</f>
        <v>8-7-1974</v>
      </c>
      <c r="M1166">
        <f>VLOOKUP(A1166,'Hospitalisation Details'!$A$2:$M$2344,10,FALSE)</f>
        <v>9653.81</v>
      </c>
      <c r="N1166" t="str">
        <f>VLOOKUP(A1166,'Hospitalisation Details'!$A$2:$M$2344,11,FALSE)</f>
        <v>tier - 2</v>
      </c>
      <c r="O1166" t="str">
        <f>VLOOKUP(A1166,'Hospitalisation Details'!$A$2:$M$2344,12,FALSE)</f>
        <v>tier - 2</v>
      </c>
      <c r="P1166" t="str">
        <f>VLOOKUP(A1166,'Hospitalisation Details'!$A$2:$M$2344,13,FALSE)</f>
        <v>R1011</v>
      </c>
      <c r="Q1166" s="11">
        <f>VLOOKUP(A1166,'Hospitalisation Details'!$A$2:$M$2344,8,FALSE)</f>
        <v>48</v>
      </c>
    </row>
    <row r="1167" spans="1:17" ht="15.75" x14ac:dyDescent="0.25">
      <c r="A1167" s="1" t="s">
        <v>1204</v>
      </c>
      <c r="B1167" t="str">
        <f>VLOOKUP(A1167,'Customer Names'!$A$1:$B$2336,2,FALSE)</f>
        <v>McCarron</v>
      </c>
      <c r="C1167" s="11">
        <f>VLOOKUP(A1167,'Medical Examinations'!$A$1:$B$2336,2,FALSE)</f>
        <v>18.05</v>
      </c>
      <c r="D1167" s="11">
        <f>VLOOKUP(A1167,'Medical Examinations'!$A$1:$C$2336,3,FALSE)</f>
        <v>6.94</v>
      </c>
      <c r="E1167" s="11" t="str">
        <f>VLOOKUP(A1167,'Medical Examinations'!$A$1:$J$2336,4,FALSE)</f>
        <v>No</v>
      </c>
      <c r="F1167" s="11" t="str">
        <f>VLOOKUP(A1167,'Medical Examinations'!$A$1:$J$2336,5,FALSE)</f>
        <v>No</v>
      </c>
      <c r="G1167" s="11" t="str">
        <f>VLOOKUP(A1167,'Medical Examinations'!$A$1:$J$2336,6,FALSE)</f>
        <v>No</v>
      </c>
      <c r="H1167" s="11">
        <f>VLOOKUP(A1167,'Medical Examinations'!$A$1:$J$2336,7,FALSE)</f>
        <v>0</v>
      </c>
      <c r="I1167" s="11" t="str">
        <f>VLOOKUP(A1167,'Medical Examinations'!$A$1:$J$2336,8,FALSE)</f>
        <v>No</v>
      </c>
      <c r="J1167" s="11" t="str">
        <f>VLOOKUP(A1167,'Medical Examinations'!$A$1:$J$2336,9,FALSE)</f>
        <v>NORMALWEIGHT</v>
      </c>
      <c r="K1167" s="11" t="str">
        <f>VLOOKUP(A1167,'Medical Examinations'!$A$1:$J$2336,10,FALSE)</f>
        <v>DIABETES</v>
      </c>
      <c r="L1167" t="str">
        <f>VLOOKUP(A1167,'Hospitalisation Details'!$A$2:$M$2344,4,FALSE)</f>
        <v>19-7-1971</v>
      </c>
      <c r="M1167">
        <f>VLOOKUP(A1167,'Hospitalisation Details'!$A$2:$M$2344,10,FALSE)</f>
        <v>9644.25</v>
      </c>
      <c r="N1167" t="str">
        <f>VLOOKUP(A1167,'Hospitalisation Details'!$A$2:$M$2344,11,FALSE)</f>
        <v>tier - 2</v>
      </c>
      <c r="O1167" t="str">
        <f>VLOOKUP(A1167,'Hospitalisation Details'!$A$2:$M$2344,12,FALSE)</f>
        <v>tier - 1</v>
      </c>
      <c r="P1167" t="str">
        <f>VLOOKUP(A1167,'Hospitalisation Details'!$A$2:$M$2344,13,FALSE)</f>
        <v>R1012</v>
      </c>
      <c r="Q1167" s="11">
        <f>VLOOKUP(A1167,'Hospitalisation Details'!$A$2:$M$2344,8,FALSE)</f>
        <v>51</v>
      </c>
    </row>
    <row r="1168" spans="1:17" ht="15.75" x14ac:dyDescent="0.25">
      <c r="A1168" s="1" t="s">
        <v>1203</v>
      </c>
      <c r="B1168" t="str">
        <f>VLOOKUP(A1168,'Customer Names'!$A$1:$B$2336,2,FALSE)</f>
        <v>Roecker</v>
      </c>
      <c r="C1168" s="11">
        <f>VLOOKUP(A1168,'Medical Examinations'!$A$1:$B$2336,2,FALSE)</f>
        <v>37.4</v>
      </c>
      <c r="D1168" s="11">
        <f>VLOOKUP(A1168,'Medical Examinations'!$A$1:$C$2336,3,FALSE)</f>
        <v>11.3</v>
      </c>
      <c r="E1168" s="11" t="str">
        <f>VLOOKUP(A1168,'Medical Examinations'!$A$1:$J$2336,4,FALSE)</f>
        <v>Yes</v>
      </c>
      <c r="F1168" s="11" t="str">
        <f>VLOOKUP(A1168,'Medical Examinations'!$A$1:$J$2336,5,FALSE)</f>
        <v>No</v>
      </c>
      <c r="G1168" s="11" t="str">
        <f>VLOOKUP(A1168,'Medical Examinations'!$A$1:$J$2336,6,FALSE)</f>
        <v>No</v>
      </c>
      <c r="H1168" s="11">
        <f>VLOOKUP(A1168,'Medical Examinations'!$A$1:$J$2336,7,FALSE)</f>
        <v>2</v>
      </c>
      <c r="I1168" s="11" t="str">
        <f>VLOOKUP(A1168,'Medical Examinations'!$A$1:$J$2336,8,FALSE)</f>
        <v>No</v>
      </c>
      <c r="J1168" s="11" t="str">
        <f>VLOOKUP(A1168,'Medical Examinations'!$A$1:$J$2336,9,FALSE)</f>
        <v>OBESITY</v>
      </c>
      <c r="K1168" s="11" t="str">
        <f>VLOOKUP(A1168,'Medical Examinations'!$A$1:$J$2336,10,FALSE)</f>
        <v>DIABETES</v>
      </c>
      <c r="L1168" t="str">
        <f>VLOOKUP(A1168,'Hospitalisation Details'!$A$2:$M$2344,4,FALSE)</f>
        <v>30-9-1970</v>
      </c>
      <c r="M1168">
        <f>VLOOKUP(A1168,'Hospitalisation Details'!$A$2:$M$2344,10,FALSE)</f>
        <v>9634.5400000000009</v>
      </c>
      <c r="N1168" t="str">
        <f>VLOOKUP(A1168,'Hospitalisation Details'!$A$2:$M$2344,11,FALSE)</f>
        <v>tier - 2</v>
      </c>
      <c r="O1168" t="str">
        <f>VLOOKUP(A1168,'Hospitalisation Details'!$A$2:$M$2344,12,FALSE)</f>
        <v>tier - 2</v>
      </c>
      <c r="P1168" t="str">
        <f>VLOOKUP(A1168,'Hospitalisation Details'!$A$2:$M$2344,13,FALSE)</f>
        <v>R1011</v>
      </c>
      <c r="Q1168" s="11">
        <f>VLOOKUP(A1168,'Hospitalisation Details'!$A$2:$M$2344,8,FALSE)</f>
        <v>52</v>
      </c>
    </row>
    <row r="1169" spans="1:17" ht="15.75" x14ac:dyDescent="0.25">
      <c r="A1169" s="1" t="s">
        <v>1202</v>
      </c>
      <c r="B1169" t="str">
        <f>VLOOKUP(A1169,'Customer Names'!$A$1:$B$2336,2,FALSE)</f>
        <v>Giumarra</v>
      </c>
      <c r="C1169" s="11">
        <f>VLOOKUP(A1169,'Medical Examinations'!$A$1:$B$2336,2,FALSE)</f>
        <v>25.75</v>
      </c>
      <c r="D1169" s="11">
        <f>VLOOKUP(A1169,'Medical Examinations'!$A$1:$C$2336,3,FALSE)</f>
        <v>9.23</v>
      </c>
      <c r="E1169" s="11" t="str">
        <f>VLOOKUP(A1169,'Medical Examinations'!$A$1:$J$2336,4,FALSE)</f>
        <v>No</v>
      </c>
      <c r="F1169" s="11" t="str">
        <f>VLOOKUP(A1169,'Medical Examinations'!$A$1:$J$2336,5,FALSE)</f>
        <v>No</v>
      </c>
      <c r="G1169" s="11" t="str">
        <f>VLOOKUP(A1169,'Medical Examinations'!$A$1:$J$2336,6,FALSE)</f>
        <v>No</v>
      </c>
      <c r="H1169" s="11">
        <f>VLOOKUP(A1169,'Medical Examinations'!$A$1:$J$2336,7,FALSE)</f>
        <v>0</v>
      </c>
      <c r="I1169" s="11" t="str">
        <f>VLOOKUP(A1169,'Medical Examinations'!$A$1:$J$2336,8,FALSE)</f>
        <v>No</v>
      </c>
      <c r="J1169" s="11" t="str">
        <f>VLOOKUP(A1169,'Medical Examinations'!$A$1:$J$2336,9,FALSE)</f>
        <v>OVERWEIGHT</v>
      </c>
      <c r="K1169" s="11" t="str">
        <f>VLOOKUP(A1169,'Medical Examinations'!$A$1:$J$2336,10,FALSE)</f>
        <v>DIABETES</v>
      </c>
      <c r="L1169" t="str">
        <f>VLOOKUP(A1169,'Hospitalisation Details'!$A$2:$M$2344,4,FALSE)</f>
        <v>22-6-1968</v>
      </c>
      <c r="M1169">
        <f>VLOOKUP(A1169,'Hospitalisation Details'!$A$2:$M$2344,10,FALSE)</f>
        <v>9630.91</v>
      </c>
      <c r="N1169" t="str">
        <f>VLOOKUP(A1169,'Hospitalisation Details'!$A$2:$M$2344,11,FALSE)</f>
        <v>tier - 3</v>
      </c>
      <c r="O1169" t="str">
        <f>VLOOKUP(A1169,'Hospitalisation Details'!$A$2:$M$2344,12,FALSE)</f>
        <v>tier - 2</v>
      </c>
      <c r="P1169" t="str">
        <f>VLOOKUP(A1169,'Hospitalisation Details'!$A$2:$M$2344,13,FALSE)</f>
        <v>R1013</v>
      </c>
      <c r="Q1169" s="11">
        <f>VLOOKUP(A1169,'Hospitalisation Details'!$A$2:$M$2344,8,FALSE)</f>
        <v>54</v>
      </c>
    </row>
    <row r="1170" spans="1:17" ht="15.75" x14ac:dyDescent="0.25">
      <c r="A1170" s="1" t="s">
        <v>1201</v>
      </c>
      <c r="B1170" t="str">
        <f>VLOOKUP(A1170,'Customer Names'!$A$1:$B$2336,2,FALSE)</f>
        <v>Peters</v>
      </c>
      <c r="C1170" s="11">
        <f>VLOOKUP(A1170,'Medical Examinations'!$A$1:$B$2336,2,FALSE)</f>
        <v>32.299999999999997</v>
      </c>
      <c r="D1170" s="11">
        <f>VLOOKUP(A1170,'Medical Examinations'!$A$1:$C$2336,3,FALSE)</f>
        <v>4.37</v>
      </c>
      <c r="E1170" s="11" t="str">
        <f>VLOOKUP(A1170,'Medical Examinations'!$A$1:$J$2336,4,FALSE)</f>
        <v>No</v>
      </c>
      <c r="F1170" s="11" t="str">
        <f>VLOOKUP(A1170,'Medical Examinations'!$A$1:$J$2336,5,FALSE)</f>
        <v>No</v>
      </c>
      <c r="G1170" s="11" t="str">
        <f>VLOOKUP(A1170,'Medical Examinations'!$A$1:$J$2336,6,FALSE)</f>
        <v>No</v>
      </c>
      <c r="H1170" s="11">
        <f>VLOOKUP(A1170,'Medical Examinations'!$A$1:$J$2336,7,FALSE)</f>
        <v>2</v>
      </c>
      <c r="I1170" s="11" t="str">
        <f>VLOOKUP(A1170,'Medical Examinations'!$A$1:$J$2336,8,FALSE)</f>
        <v>No</v>
      </c>
      <c r="J1170" s="11" t="str">
        <f>VLOOKUP(A1170,'Medical Examinations'!$A$1:$J$2336,9,FALSE)</f>
        <v>OBESITY</v>
      </c>
      <c r="K1170" s="11" t="str">
        <f>VLOOKUP(A1170,'Medical Examinations'!$A$1:$J$2336,10,FALSE)</f>
        <v>NORMAL</v>
      </c>
      <c r="L1170" t="str">
        <f>VLOOKUP(A1170,'Hospitalisation Details'!$A$2:$M$2344,4,FALSE)</f>
        <v>23-10-1972</v>
      </c>
      <c r="M1170">
        <f>VLOOKUP(A1170,'Hospitalisation Details'!$A$2:$M$2344,10,FALSE)</f>
        <v>9630.4</v>
      </c>
      <c r="N1170" t="str">
        <f>VLOOKUP(A1170,'Hospitalisation Details'!$A$2:$M$2344,11,FALSE)</f>
        <v>tier - 2</v>
      </c>
      <c r="O1170" t="str">
        <f>VLOOKUP(A1170,'Hospitalisation Details'!$A$2:$M$2344,12,FALSE)</f>
        <v>tier - 2</v>
      </c>
      <c r="P1170" t="str">
        <f>VLOOKUP(A1170,'Hospitalisation Details'!$A$2:$M$2344,13,FALSE)</f>
        <v>R1011</v>
      </c>
      <c r="Q1170" s="11">
        <f>VLOOKUP(A1170,'Hospitalisation Details'!$A$2:$M$2344,8,FALSE)</f>
        <v>50</v>
      </c>
    </row>
    <row r="1171" spans="1:17" ht="15.75" x14ac:dyDescent="0.25">
      <c r="A1171" s="1" t="s">
        <v>1200</v>
      </c>
      <c r="B1171" t="str">
        <f>VLOOKUP(A1171,'Customer Names'!$A$1:$B$2336,2,FALSE)</f>
        <v>Bower</v>
      </c>
      <c r="C1171" s="11">
        <f>VLOOKUP(A1171,'Medical Examinations'!$A$1:$B$2336,2,FALSE)</f>
        <v>28.61</v>
      </c>
      <c r="D1171" s="11">
        <f>VLOOKUP(A1171,'Medical Examinations'!$A$1:$C$2336,3,FALSE)</f>
        <v>5.76</v>
      </c>
      <c r="E1171" s="11" t="str">
        <f>VLOOKUP(A1171,'Medical Examinations'!$A$1:$J$2336,4,FALSE)</f>
        <v>No</v>
      </c>
      <c r="F1171" s="11" t="str">
        <f>VLOOKUP(A1171,'Medical Examinations'!$A$1:$J$2336,5,FALSE)</f>
        <v>No</v>
      </c>
      <c r="G1171" s="11" t="str">
        <f>VLOOKUP(A1171,'Medical Examinations'!$A$1:$J$2336,6,FALSE)</f>
        <v>Yes</v>
      </c>
      <c r="H1171" s="11">
        <f>VLOOKUP(A1171,'Medical Examinations'!$A$1:$J$2336,7,FALSE)</f>
        <v>1</v>
      </c>
      <c r="I1171" s="11" t="str">
        <f>VLOOKUP(A1171,'Medical Examinations'!$A$1:$J$2336,8,FALSE)</f>
        <v>No</v>
      </c>
      <c r="J1171" s="11" t="str">
        <f>VLOOKUP(A1171,'Medical Examinations'!$A$1:$J$2336,9,FALSE)</f>
        <v>OVERWEIGHT</v>
      </c>
      <c r="K1171" s="11" t="str">
        <f>VLOOKUP(A1171,'Medical Examinations'!$A$1:$J$2336,10,FALSE)</f>
        <v>PREDIABETES</v>
      </c>
      <c r="L1171" t="str">
        <f>VLOOKUP(A1171,'Hospitalisation Details'!$A$2:$M$2344,4,FALSE)</f>
        <v>19-12-1979</v>
      </c>
      <c r="M1171">
        <f>VLOOKUP(A1171,'Hospitalisation Details'!$A$2:$M$2344,10,FALSE)</f>
        <v>9630.2999999999993</v>
      </c>
      <c r="N1171" t="str">
        <f>VLOOKUP(A1171,'Hospitalisation Details'!$A$2:$M$2344,11,FALSE)</f>
        <v>tier - 2</v>
      </c>
      <c r="O1171" t="str">
        <f>VLOOKUP(A1171,'Hospitalisation Details'!$A$2:$M$2344,12,FALSE)</f>
        <v>tier - 2</v>
      </c>
      <c r="P1171" t="str">
        <f>VLOOKUP(A1171,'Hospitalisation Details'!$A$2:$M$2344,13,FALSE)</f>
        <v>R1021</v>
      </c>
      <c r="Q1171" s="11">
        <f>VLOOKUP(A1171,'Hospitalisation Details'!$A$2:$M$2344,8,FALSE)</f>
        <v>43</v>
      </c>
    </row>
    <row r="1172" spans="1:17" ht="15.75" x14ac:dyDescent="0.25">
      <c r="A1172" s="1" t="s">
        <v>1199</v>
      </c>
      <c r="B1172" t="str">
        <f>VLOOKUP(A1172,'Customer Names'!$A$1:$B$2336,2,FALSE)</f>
        <v>Chen</v>
      </c>
      <c r="C1172" s="11">
        <f>VLOOKUP(A1172,'Medical Examinations'!$A$1:$B$2336,2,FALSE)</f>
        <v>45.41</v>
      </c>
      <c r="D1172" s="11">
        <f>VLOOKUP(A1172,'Medical Examinations'!$A$1:$C$2336,3,FALSE)</f>
        <v>4.96</v>
      </c>
      <c r="E1172" s="11" t="str">
        <f>VLOOKUP(A1172,'Medical Examinations'!$A$1:$J$2336,4,FALSE)</f>
        <v>No</v>
      </c>
      <c r="F1172" s="11" t="str">
        <f>VLOOKUP(A1172,'Medical Examinations'!$A$1:$J$2336,5,FALSE)</f>
        <v>No</v>
      </c>
      <c r="G1172" s="11" t="str">
        <f>VLOOKUP(A1172,'Medical Examinations'!$A$1:$J$2336,6,FALSE)</f>
        <v>No</v>
      </c>
      <c r="H1172" s="11">
        <f>VLOOKUP(A1172,'Medical Examinations'!$A$1:$J$2336,7,FALSE)</f>
        <v>1</v>
      </c>
      <c r="I1172" s="11" t="str">
        <f>VLOOKUP(A1172,'Medical Examinations'!$A$1:$J$2336,8,FALSE)</f>
        <v>No</v>
      </c>
      <c r="J1172" s="11" t="str">
        <f>VLOOKUP(A1172,'Medical Examinations'!$A$1:$J$2336,9,FALSE)</f>
        <v>OBESITY</v>
      </c>
      <c r="K1172" s="11" t="str">
        <f>VLOOKUP(A1172,'Medical Examinations'!$A$1:$J$2336,10,FALSE)</f>
        <v>NORMAL</v>
      </c>
      <c r="L1172" t="str">
        <f>VLOOKUP(A1172,'Hospitalisation Details'!$A$2:$M$2344,4,FALSE)</f>
        <v>23-6-1998</v>
      </c>
      <c r="M1172">
        <f>VLOOKUP(A1172,'Hospitalisation Details'!$A$2:$M$2344,10,FALSE)</f>
        <v>9628.7900000000009</v>
      </c>
      <c r="N1172" t="str">
        <f>VLOOKUP(A1172,'Hospitalisation Details'!$A$2:$M$2344,11,FALSE)</f>
        <v>tier - 2</v>
      </c>
      <c r="O1172" t="str">
        <f>VLOOKUP(A1172,'Hospitalisation Details'!$A$2:$M$2344,12,FALSE)</f>
        <v>tier - 2</v>
      </c>
      <c r="P1172" t="str">
        <f>VLOOKUP(A1172,'Hospitalisation Details'!$A$2:$M$2344,13,FALSE)</f>
        <v>R1026</v>
      </c>
      <c r="Q1172" s="11">
        <f>VLOOKUP(A1172,'Hospitalisation Details'!$A$2:$M$2344,8,FALSE)</f>
        <v>24</v>
      </c>
    </row>
    <row r="1173" spans="1:17" ht="15.75" x14ac:dyDescent="0.25">
      <c r="A1173" s="1" t="s">
        <v>1198</v>
      </c>
      <c r="B1173" t="str">
        <f>VLOOKUP(A1173,'Customer Names'!$A$1:$B$2336,2,FALSE)</f>
        <v>Capriccioso</v>
      </c>
      <c r="C1173" s="11">
        <f>VLOOKUP(A1173,'Medical Examinations'!$A$1:$B$2336,2,FALSE)</f>
        <v>31.2</v>
      </c>
      <c r="D1173" s="11">
        <f>VLOOKUP(A1173,'Medical Examinations'!$A$1:$C$2336,3,FALSE)</f>
        <v>11.04</v>
      </c>
      <c r="E1173" s="11" t="str">
        <f>VLOOKUP(A1173,'Medical Examinations'!$A$1:$J$2336,4,FALSE)</f>
        <v>Yes</v>
      </c>
      <c r="F1173" s="11" t="str">
        <f>VLOOKUP(A1173,'Medical Examinations'!$A$1:$J$2336,5,FALSE)</f>
        <v>No</v>
      </c>
      <c r="G1173" s="11" t="str">
        <f>VLOOKUP(A1173,'Medical Examinations'!$A$1:$J$2336,6,FALSE)</f>
        <v>No</v>
      </c>
      <c r="H1173" s="11">
        <f>VLOOKUP(A1173,'Medical Examinations'!$A$1:$J$2336,7,FALSE)</f>
        <v>2</v>
      </c>
      <c r="I1173" s="11" t="str">
        <f>VLOOKUP(A1173,'Medical Examinations'!$A$1:$J$2336,8,FALSE)</f>
        <v>No</v>
      </c>
      <c r="J1173" s="11" t="str">
        <f>VLOOKUP(A1173,'Medical Examinations'!$A$1:$J$2336,9,FALSE)</f>
        <v>OBESITY</v>
      </c>
      <c r="K1173" s="11" t="str">
        <f>VLOOKUP(A1173,'Medical Examinations'!$A$1:$J$2336,10,FALSE)</f>
        <v>DIABETES</v>
      </c>
      <c r="L1173" t="str">
        <f>VLOOKUP(A1173,'Hospitalisation Details'!$A$2:$M$2344,4,FALSE)</f>
        <v>16-12-1970</v>
      </c>
      <c r="M1173">
        <f>VLOOKUP(A1173,'Hospitalisation Details'!$A$2:$M$2344,10,FALSE)</f>
        <v>9625.92</v>
      </c>
      <c r="N1173" t="str">
        <f>VLOOKUP(A1173,'Hospitalisation Details'!$A$2:$M$2344,11,FALSE)</f>
        <v>tier - 2</v>
      </c>
      <c r="O1173" t="str">
        <f>VLOOKUP(A1173,'Hospitalisation Details'!$A$2:$M$2344,12,FALSE)</f>
        <v>tier - 3</v>
      </c>
      <c r="P1173" t="str">
        <f>VLOOKUP(A1173,'Hospitalisation Details'!$A$2:$M$2344,13,FALSE)</f>
        <v>R1011</v>
      </c>
      <c r="Q1173" s="11">
        <f>VLOOKUP(A1173,'Hospitalisation Details'!$A$2:$M$2344,8,FALSE)</f>
        <v>52</v>
      </c>
    </row>
    <row r="1174" spans="1:17" ht="15.75" x14ac:dyDescent="0.25">
      <c r="A1174" s="1" t="s">
        <v>1197</v>
      </c>
      <c r="B1174" t="str">
        <f>VLOOKUP(A1174,'Customer Names'!$A$1:$B$2336,2,FALSE)</f>
        <v>Starbuck</v>
      </c>
      <c r="C1174" s="11">
        <f>VLOOKUP(A1174,'Medical Examinations'!$A$1:$B$2336,2,FALSE)</f>
        <v>29.83</v>
      </c>
      <c r="D1174" s="11">
        <f>VLOOKUP(A1174,'Medical Examinations'!$A$1:$C$2336,3,FALSE)</f>
        <v>7.81</v>
      </c>
      <c r="E1174" s="11" t="str">
        <f>VLOOKUP(A1174,'Medical Examinations'!$A$1:$J$2336,4,FALSE)</f>
        <v>Yes</v>
      </c>
      <c r="F1174" s="11" t="str">
        <f>VLOOKUP(A1174,'Medical Examinations'!$A$1:$J$2336,5,FALSE)</f>
        <v>No</v>
      </c>
      <c r="G1174" s="11" t="str">
        <f>VLOOKUP(A1174,'Medical Examinations'!$A$1:$J$2336,6,FALSE)</f>
        <v>No</v>
      </c>
      <c r="H1174" s="11">
        <f>VLOOKUP(A1174,'Medical Examinations'!$A$1:$J$2336,7,FALSE)</f>
        <v>1</v>
      </c>
      <c r="I1174" s="11" t="str">
        <f>VLOOKUP(A1174,'Medical Examinations'!$A$1:$J$2336,8,FALSE)</f>
        <v>No</v>
      </c>
      <c r="J1174" s="11" t="str">
        <f>VLOOKUP(A1174,'Medical Examinations'!$A$1:$J$2336,9,FALSE)</f>
        <v>OVERWEIGHT</v>
      </c>
      <c r="K1174" s="11" t="str">
        <f>VLOOKUP(A1174,'Medical Examinations'!$A$1:$J$2336,10,FALSE)</f>
        <v>DIABETES</v>
      </c>
      <c r="L1174" t="str">
        <f>VLOOKUP(A1174,'Hospitalisation Details'!$A$2:$M$2344,4,FALSE)</f>
        <v>29-10-1975</v>
      </c>
      <c r="M1174">
        <f>VLOOKUP(A1174,'Hospitalisation Details'!$A$2:$M$2344,10,FALSE)</f>
        <v>9620.33</v>
      </c>
      <c r="N1174" t="str">
        <f>VLOOKUP(A1174,'Hospitalisation Details'!$A$2:$M$2344,11,FALSE)</f>
        <v>tier - 3</v>
      </c>
      <c r="O1174" t="str">
        <f>VLOOKUP(A1174,'Hospitalisation Details'!$A$2:$M$2344,12,FALSE)</f>
        <v>tier - 3</v>
      </c>
      <c r="P1174" t="str">
        <f>VLOOKUP(A1174,'Hospitalisation Details'!$A$2:$M$2344,13,FALSE)</f>
        <v>R1012</v>
      </c>
      <c r="Q1174" s="11">
        <f>VLOOKUP(A1174,'Hospitalisation Details'!$A$2:$M$2344,8,FALSE)</f>
        <v>47</v>
      </c>
    </row>
    <row r="1175" spans="1:17" ht="15.75" x14ac:dyDescent="0.25">
      <c r="A1175" s="1" t="s">
        <v>1196</v>
      </c>
      <c r="B1175" t="str">
        <f>VLOOKUP(A1175,'Customer Names'!$A$1:$B$2336,2,FALSE)</f>
        <v>McMahon</v>
      </c>
      <c r="C1175" s="11">
        <f>VLOOKUP(A1175,'Medical Examinations'!$A$1:$B$2336,2,FALSE)</f>
        <v>29.06</v>
      </c>
      <c r="D1175" s="11">
        <f>VLOOKUP(A1175,'Medical Examinations'!$A$1:$C$2336,3,FALSE)</f>
        <v>4.55</v>
      </c>
      <c r="E1175" s="11" t="str">
        <f>VLOOKUP(A1175,'Medical Examinations'!$A$1:$J$2336,4,FALSE)</f>
        <v>No</v>
      </c>
      <c r="F1175" s="11" t="str">
        <f>VLOOKUP(A1175,'Medical Examinations'!$A$1:$J$2336,5,FALSE)</f>
        <v>No</v>
      </c>
      <c r="G1175" s="11" t="str">
        <f>VLOOKUP(A1175,'Medical Examinations'!$A$1:$J$2336,6,FALSE)</f>
        <v>No</v>
      </c>
      <c r="H1175" s="11">
        <f>VLOOKUP(A1175,'Medical Examinations'!$A$1:$J$2336,7,FALSE)</f>
        <v>0</v>
      </c>
      <c r="I1175" s="11" t="str">
        <f>VLOOKUP(A1175,'Medical Examinations'!$A$1:$J$2336,8,FALSE)</f>
        <v>No</v>
      </c>
      <c r="J1175" s="11" t="str">
        <f>VLOOKUP(A1175,'Medical Examinations'!$A$1:$J$2336,9,FALSE)</f>
        <v>OVERWEIGHT</v>
      </c>
      <c r="K1175" s="11" t="str">
        <f>VLOOKUP(A1175,'Medical Examinations'!$A$1:$J$2336,10,FALSE)</f>
        <v>NORMAL</v>
      </c>
      <c r="L1175" t="str">
        <f>VLOOKUP(A1175,'Hospitalisation Details'!$A$2:$M$2344,4,FALSE)</f>
        <v>29-8-1982</v>
      </c>
      <c r="M1175">
        <f>VLOOKUP(A1175,'Hospitalisation Details'!$A$2:$M$2344,10,FALSE)</f>
        <v>9619.18</v>
      </c>
      <c r="N1175" t="str">
        <f>VLOOKUP(A1175,'Hospitalisation Details'!$A$2:$M$2344,11,FALSE)</f>
        <v>tier - 2</v>
      </c>
      <c r="O1175" t="str">
        <f>VLOOKUP(A1175,'Hospitalisation Details'!$A$2:$M$2344,12,FALSE)</f>
        <v>tier - 1</v>
      </c>
      <c r="P1175" t="str">
        <f>VLOOKUP(A1175,'Hospitalisation Details'!$A$2:$M$2344,13,FALSE)</f>
        <v>R1025</v>
      </c>
      <c r="Q1175" s="11">
        <f>VLOOKUP(A1175,'Hospitalisation Details'!$A$2:$M$2344,8,FALSE)</f>
        <v>40</v>
      </c>
    </row>
    <row r="1176" spans="1:17" ht="15.75" x14ac:dyDescent="0.25">
      <c r="A1176" s="1" t="s">
        <v>1195</v>
      </c>
      <c r="B1176" t="str">
        <f>VLOOKUP(A1176,'Customer Names'!$A$1:$B$2336,2,FALSE)</f>
        <v>Rissell</v>
      </c>
      <c r="C1176" s="11">
        <f>VLOOKUP(A1176,'Medical Examinations'!$A$1:$B$2336,2,FALSE)</f>
        <v>27.454999999999998</v>
      </c>
      <c r="D1176" s="11">
        <f>VLOOKUP(A1176,'Medical Examinations'!$A$1:$C$2336,3,FALSE)</f>
        <v>6.13</v>
      </c>
      <c r="E1176" s="11" t="str">
        <f>VLOOKUP(A1176,'Medical Examinations'!$A$1:$J$2336,4,FALSE)</f>
        <v>No</v>
      </c>
      <c r="F1176" s="11" t="str">
        <f>VLOOKUP(A1176,'Medical Examinations'!$A$1:$J$2336,5,FALSE)</f>
        <v>No</v>
      </c>
      <c r="G1176" s="11" t="str">
        <f>VLOOKUP(A1176,'Medical Examinations'!$A$1:$J$2336,6,FALSE)</f>
        <v>No</v>
      </c>
      <c r="H1176" s="11">
        <f>VLOOKUP(A1176,'Medical Examinations'!$A$1:$J$2336,7,FALSE)</f>
        <v>2</v>
      </c>
      <c r="I1176" s="11" t="str">
        <f>VLOOKUP(A1176,'Medical Examinations'!$A$1:$J$2336,8,FALSE)</f>
        <v>No</v>
      </c>
      <c r="J1176" s="11" t="str">
        <f>VLOOKUP(A1176,'Medical Examinations'!$A$1:$J$2336,9,FALSE)</f>
        <v>OVERWEIGHT</v>
      </c>
      <c r="K1176" s="11" t="str">
        <f>VLOOKUP(A1176,'Medical Examinations'!$A$1:$J$2336,10,FALSE)</f>
        <v>PREDIABETES</v>
      </c>
      <c r="L1176" t="str">
        <f>VLOOKUP(A1176,'Hospitalisation Details'!$A$2:$M$2344,4,FALSE)</f>
        <v>27-12-1972</v>
      </c>
      <c r="M1176">
        <f>VLOOKUP(A1176,'Hospitalisation Details'!$A$2:$M$2344,10,FALSE)</f>
        <v>9617.66</v>
      </c>
      <c r="N1176" t="str">
        <f>VLOOKUP(A1176,'Hospitalisation Details'!$A$2:$M$2344,11,FALSE)</f>
        <v>tier - 3</v>
      </c>
      <c r="O1176" t="str">
        <f>VLOOKUP(A1176,'Hospitalisation Details'!$A$2:$M$2344,12,FALSE)</f>
        <v>tier - 3</v>
      </c>
      <c r="P1176" t="str">
        <f>VLOOKUP(A1176,'Hospitalisation Details'!$A$2:$M$2344,13,FALSE)</f>
        <v>R1016</v>
      </c>
      <c r="Q1176" s="11">
        <f>VLOOKUP(A1176,'Hospitalisation Details'!$A$2:$M$2344,8,FALSE)</f>
        <v>50</v>
      </c>
    </row>
    <row r="1177" spans="1:17" ht="15.75" x14ac:dyDescent="0.25">
      <c r="A1177" s="1" t="s">
        <v>1194</v>
      </c>
      <c r="B1177" t="str">
        <f>VLOOKUP(A1177,'Customer Names'!$A$1:$B$2336,2,FALSE)</f>
        <v>Kromroy</v>
      </c>
      <c r="C1177" s="11">
        <f>VLOOKUP(A1177,'Medical Examinations'!$A$1:$B$2336,2,FALSE)</f>
        <v>23.01</v>
      </c>
      <c r="D1177" s="11">
        <f>VLOOKUP(A1177,'Medical Examinations'!$A$1:$C$2336,3,FALSE)</f>
        <v>6.04</v>
      </c>
      <c r="E1177" s="11" t="str">
        <f>VLOOKUP(A1177,'Medical Examinations'!$A$1:$J$2336,4,FALSE)</f>
        <v>Yes</v>
      </c>
      <c r="F1177" s="11" t="str">
        <f>VLOOKUP(A1177,'Medical Examinations'!$A$1:$J$2336,5,FALSE)</f>
        <v>No</v>
      </c>
      <c r="G1177" s="11" t="str">
        <f>VLOOKUP(A1177,'Medical Examinations'!$A$1:$J$2336,6,FALSE)</f>
        <v>No</v>
      </c>
      <c r="H1177" s="11">
        <f>VLOOKUP(A1177,'Medical Examinations'!$A$1:$J$2336,7,FALSE)</f>
        <v>1</v>
      </c>
      <c r="I1177" s="11" t="str">
        <f>VLOOKUP(A1177,'Medical Examinations'!$A$1:$J$2336,8,FALSE)</f>
        <v>No</v>
      </c>
      <c r="J1177" s="11" t="str">
        <f>VLOOKUP(A1177,'Medical Examinations'!$A$1:$J$2336,9,FALSE)</f>
        <v>NORMALWEIGHT</v>
      </c>
      <c r="K1177" s="11" t="str">
        <f>VLOOKUP(A1177,'Medical Examinations'!$A$1:$J$2336,10,FALSE)</f>
        <v>PREDIABETES</v>
      </c>
      <c r="L1177" t="str">
        <f>VLOOKUP(A1177,'Hospitalisation Details'!$A$2:$M$2344,4,FALSE)</f>
        <v>15-12-1964</v>
      </c>
      <c r="M1177">
        <f>VLOOKUP(A1177,'Hospitalisation Details'!$A$2:$M$2344,10,FALSE)</f>
        <v>9597.6299999999992</v>
      </c>
      <c r="N1177" t="str">
        <f>VLOOKUP(A1177,'Hospitalisation Details'!$A$2:$M$2344,11,FALSE)</f>
        <v>tier - 3</v>
      </c>
      <c r="O1177" t="str">
        <f>VLOOKUP(A1177,'Hospitalisation Details'!$A$2:$M$2344,12,FALSE)</f>
        <v>tier - 3</v>
      </c>
      <c r="P1177" t="str">
        <f>VLOOKUP(A1177,'Hospitalisation Details'!$A$2:$M$2344,13,FALSE)</f>
        <v>R1013</v>
      </c>
      <c r="Q1177" s="11">
        <f>VLOOKUP(A1177,'Hospitalisation Details'!$A$2:$M$2344,8,FALSE)</f>
        <v>58</v>
      </c>
    </row>
    <row r="1178" spans="1:17" ht="15.75" x14ac:dyDescent="0.25">
      <c r="A1178" s="1" t="s">
        <v>1193</v>
      </c>
      <c r="B1178" t="str">
        <f>VLOOKUP(A1178,'Customer Names'!$A$1:$B$2336,2,FALSE)</f>
        <v>Manfredi</v>
      </c>
      <c r="C1178" s="11">
        <f>VLOOKUP(A1178,'Medical Examinations'!$A$1:$B$2336,2,FALSE)</f>
        <v>31.39</v>
      </c>
      <c r="D1178" s="11">
        <f>VLOOKUP(A1178,'Medical Examinations'!$A$1:$C$2336,3,FALSE)</f>
        <v>8.85</v>
      </c>
      <c r="E1178" s="11" t="str">
        <f>VLOOKUP(A1178,'Medical Examinations'!$A$1:$J$2336,4,FALSE)</f>
        <v>Yes</v>
      </c>
      <c r="F1178" s="11" t="str">
        <f>VLOOKUP(A1178,'Medical Examinations'!$A$1:$J$2336,5,FALSE)</f>
        <v>No</v>
      </c>
      <c r="G1178" s="11" t="str">
        <f>VLOOKUP(A1178,'Medical Examinations'!$A$1:$J$2336,6,FALSE)</f>
        <v>No</v>
      </c>
      <c r="H1178" s="11">
        <f>VLOOKUP(A1178,'Medical Examinations'!$A$1:$J$2336,7,FALSE)</f>
        <v>0</v>
      </c>
      <c r="I1178" s="11" t="str">
        <f>VLOOKUP(A1178,'Medical Examinations'!$A$1:$J$2336,8,FALSE)</f>
        <v>No</v>
      </c>
      <c r="J1178" s="11" t="str">
        <f>VLOOKUP(A1178,'Medical Examinations'!$A$1:$J$2336,9,FALSE)</f>
        <v>OBESITY</v>
      </c>
      <c r="K1178" s="11" t="str">
        <f>VLOOKUP(A1178,'Medical Examinations'!$A$1:$J$2336,10,FALSE)</f>
        <v>DIABETES</v>
      </c>
      <c r="L1178" t="str">
        <f>VLOOKUP(A1178,'Hospitalisation Details'!$A$2:$M$2344,4,FALSE)</f>
        <v>18-10-1981</v>
      </c>
      <c r="M1178">
        <f>VLOOKUP(A1178,'Hospitalisation Details'!$A$2:$M$2344,10,FALSE)</f>
        <v>9584.0400000000009</v>
      </c>
      <c r="N1178" t="str">
        <f>VLOOKUP(A1178,'Hospitalisation Details'!$A$2:$M$2344,11,FALSE)</f>
        <v>tier - 2</v>
      </c>
      <c r="O1178" t="str">
        <f>VLOOKUP(A1178,'Hospitalisation Details'!$A$2:$M$2344,12,FALSE)</f>
        <v>tier - 1</v>
      </c>
      <c r="P1178" t="str">
        <f>VLOOKUP(A1178,'Hospitalisation Details'!$A$2:$M$2344,13,FALSE)</f>
        <v>R1021</v>
      </c>
      <c r="Q1178" s="11">
        <f>VLOOKUP(A1178,'Hospitalisation Details'!$A$2:$M$2344,8,FALSE)</f>
        <v>41</v>
      </c>
    </row>
    <row r="1179" spans="1:17" ht="15.75" x14ac:dyDescent="0.25">
      <c r="A1179" s="1" t="s">
        <v>1192</v>
      </c>
      <c r="B1179" t="str">
        <f>VLOOKUP(A1179,'Customer Names'!$A$1:$B$2336,2,FALSE)</f>
        <v>Manwaring</v>
      </c>
      <c r="C1179" s="11">
        <f>VLOOKUP(A1179,'Medical Examinations'!$A$1:$B$2336,2,FALSE)</f>
        <v>34.770000000000003</v>
      </c>
      <c r="D1179" s="11">
        <f>VLOOKUP(A1179,'Medical Examinations'!$A$1:$C$2336,3,FALSE)</f>
        <v>10.54</v>
      </c>
      <c r="E1179" s="11" t="str">
        <f>VLOOKUP(A1179,'Medical Examinations'!$A$1:$J$2336,4,FALSE)</f>
        <v>No</v>
      </c>
      <c r="F1179" s="11" t="str">
        <f>VLOOKUP(A1179,'Medical Examinations'!$A$1:$J$2336,5,FALSE)</f>
        <v>No</v>
      </c>
      <c r="G1179" s="11" t="str">
        <f>VLOOKUP(A1179,'Medical Examinations'!$A$1:$J$2336,6,FALSE)</f>
        <v>No</v>
      </c>
      <c r="H1179" s="11">
        <f>VLOOKUP(A1179,'Medical Examinations'!$A$1:$J$2336,7,FALSE)</f>
        <v>2</v>
      </c>
      <c r="I1179" s="11" t="str">
        <f>VLOOKUP(A1179,'Medical Examinations'!$A$1:$J$2336,8,FALSE)</f>
        <v>No</v>
      </c>
      <c r="J1179" s="11" t="str">
        <f>VLOOKUP(A1179,'Medical Examinations'!$A$1:$J$2336,9,FALSE)</f>
        <v>OBESITY</v>
      </c>
      <c r="K1179" s="11" t="str">
        <f>VLOOKUP(A1179,'Medical Examinations'!$A$1:$J$2336,10,FALSE)</f>
        <v>DIABETES</v>
      </c>
      <c r="L1179" t="str">
        <f>VLOOKUP(A1179,'Hospitalisation Details'!$A$2:$M$2344,4,FALSE)</f>
        <v>28-11-1973</v>
      </c>
      <c r="M1179">
        <f>VLOOKUP(A1179,'Hospitalisation Details'!$A$2:$M$2344,10,FALSE)</f>
        <v>9583.89</v>
      </c>
      <c r="N1179" t="str">
        <f>VLOOKUP(A1179,'Hospitalisation Details'!$A$2:$M$2344,11,FALSE)</f>
        <v>tier - 2</v>
      </c>
      <c r="O1179" t="str">
        <f>VLOOKUP(A1179,'Hospitalisation Details'!$A$2:$M$2344,12,FALSE)</f>
        <v>tier - 3</v>
      </c>
      <c r="P1179" t="str">
        <f>VLOOKUP(A1179,'Hospitalisation Details'!$A$2:$M$2344,13,FALSE)</f>
        <v>R1012</v>
      </c>
      <c r="Q1179" s="11">
        <f>VLOOKUP(A1179,'Hospitalisation Details'!$A$2:$M$2344,8,FALSE)</f>
        <v>49</v>
      </c>
    </row>
    <row r="1180" spans="1:17" ht="15.75" x14ac:dyDescent="0.25">
      <c r="A1180" s="1" t="s">
        <v>1191</v>
      </c>
      <c r="B1180" t="str">
        <f>VLOOKUP(A1180,'Customer Names'!$A$1:$B$2336,2,FALSE)</f>
        <v>Tomaszewski</v>
      </c>
      <c r="C1180" s="11">
        <f>VLOOKUP(A1180,'Medical Examinations'!$A$1:$B$2336,2,FALSE)</f>
        <v>24.48</v>
      </c>
      <c r="D1180" s="11">
        <f>VLOOKUP(A1180,'Medical Examinations'!$A$1:$C$2336,3,FALSE)</f>
        <v>4.37</v>
      </c>
      <c r="E1180" s="11" t="str">
        <f>VLOOKUP(A1180,'Medical Examinations'!$A$1:$J$2336,4,FALSE)</f>
        <v>Yes</v>
      </c>
      <c r="F1180" s="11" t="str">
        <f>VLOOKUP(A1180,'Medical Examinations'!$A$1:$J$2336,5,FALSE)</f>
        <v>No</v>
      </c>
      <c r="G1180" s="11" t="str">
        <f>VLOOKUP(A1180,'Medical Examinations'!$A$1:$J$2336,6,FALSE)</f>
        <v>No</v>
      </c>
      <c r="H1180" s="11">
        <f>VLOOKUP(A1180,'Medical Examinations'!$A$1:$J$2336,7,FALSE)</f>
        <v>2</v>
      </c>
      <c r="I1180" s="11" t="str">
        <f>VLOOKUP(A1180,'Medical Examinations'!$A$1:$J$2336,8,FALSE)</f>
        <v>No</v>
      </c>
      <c r="J1180" s="11" t="str">
        <f>VLOOKUP(A1180,'Medical Examinations'!$A$1:$J$2336,9,FALSE)</f>
        <v>NORMALWEIGHT</v>
      </c>
      <c r="K1180" s="11" t="str">
        <f>VLOOKUP(A1180,'Medical Examinations'!$A$1:$J$2336,10,FALSE)</f>
        <v>NORMAL</v>
      </c>
      <c r="L1180" t="str">
        <f>VLOOKUP(A1180,'Hospitalisation Details'!$A$2:$M$2344,4,FALSE)</f>
        <v>4-12-1966</v>
      </c>
      <c r="M1180">
        <f>VLOOKUP(A1180,'Hospitalisation Details'!$A$2:$M$2344,10,FALSE)</f>
        <v>9582.5400000000009</v>
      </c>
      <c r="N1180" t="str">
        <f>VLOOKUP(A1180,'Hospitalisation Details'!$A$2:$M$2344,11,FALSE)</f>
        <v>tier - 3</v>
      </c>
      <c r="O1180" t="str">
        <f>VLOOKUP(A1180,'Hospitalisation Details'!$A$2:$M$2344,12,FALSE)</f>
        <v>tier - 2</v>
      </c>
      <c r="P1180" t="str">
        <f>VLOOKUP(A1180,'Hospitalisation Details'!$A$2:$M$2344,13,FALSE)</f>
        <v>R1013</v>
      </c>
      <c r="Q1180" s="11">
        <f>VLOOKUP(A1180,'Hospitalisation Details'!$A$2:$M$2344,8,FALSE)</f>
        <v>56</v>
      </c>
    </row>
    <row r="1181" spans="1:17" ht="15.75" x14ac:dyDescent="0.25">
      <c r="A1181" s="1" t="s">
        <v>1190</v>
      </c>
      <c r="B1181" t="str">
        <f>VLOOKUP(A1181,'Customer Names'!$A$1:$B$2336,2,FALSE)</f>
        <v>Gannon</v>
      </c>
      <c r="C1181" s="11">
        <f>VLOOKUP(A1181,'Medical Examinations'!$A$1:$B$2336,2,FALSE)</f>
        <v>22.61</v>
      </c>
      <c r="D1181" s="11">
        <f>VLOOKUP(A1181,'Medical Examinations'!$A$1:$C$2336,3,FALSE)</f>
        <v>9.6300000000000008</v>
      </c>
      <c r="E1181" s="11" t="str">
        <f>VLOOKUP(A1181,'Medical Examinations'!$A$1:$J$2336,4,FALSE)</f>
        <v>No</v>
      </c>
      <c r="F1181" s="11" t="str">
        <f>VLOOKUP(A1181,'Medical Examinations'!$A$1:$J$2336,5,FALSE)</f>
        <v>No</v>
      </c>
      <c r="G1181" s="11" t="str">
        <f>VLOOKUP(A1181,'Medical Examinations'!$A$1:$J$2336,6,FALSE)</f>
        <v>No</v>
      </c>
      <c r="H1181" s="11">
        <f>VLOOKUP(A1181,'Medical Examinations'!$A$1:$J$2336,7,FALSE)</f>
        <v>2</v>
      </c>
      <c r="I1181" s="11" t="str">
        <f>VLOOKUP(A1181,'Medical Examinations'!$A$1:$J$2336,8,FALSE)</f>
        <v>No</v>
      </c>
      <c r="J1181" s="11" t="str">
        <f>VLOOKUP(A1181,'Medical Examinations'!$A$1:$J$2336,9,FALSE)</f>
        <v>NORMALWEIGHT</v>
      </c>
      <c r="K1181" s="11" t="str">
        <f>VLOOKUP(A1181,'Medical Examinations'!$A$1:$J$2336,10,FALSE)</f>
        <v>DIABETES</v>
      </c>
      <c r="L1181" t="str">
        <f>VLOOKUP(A1181,'Hospitalisation Details'!$A$2:$M$2344,4,FALSE)</f>
        <v>1-12-1973</v>
      </c>
      <c r="M1181">
        <f>VLOOKUP(A1181,'Hospitalisation Details'!$A$2:$M$2344,10,FALSE)</f>
        <v>9566.99</v>
      </c>
      <c r="N1181" t="str">
        <f>VLOOKUP(A1181,'Hospitalisation Details'!$A$2:$M$2344,11,FALSE)</f>
        <v>tier - 2</v>
      </c>
      <c r="O1181" t="str">
        <f>VLOOKUP(A1181,'Hospitalisation Details'!$A$2:$M$2344,12,FALSE)</f>
        <v>tier - 1</v>
      </c>
      <c r="P1181" t="str">
        <f>VLOOKUP(A1181,'Hospitalisation Details'!$A$2:$M$2344,13,FALSE)</f>
        <v>R1012</v>
      </c>
      <c r="Q1181" s="11">
        <f>VLOOKUP(A1181,'Hospitalisation Details'!$A$2:$M$2344,8,FALSE)</f>
        <v>49</v>
      </c>
    </row>
    <row r="1182" spans="1:17" ht="15.75" x14ac:dyDescent="0.25">
      <c r="A1182" s="1" t="s">
        <v>1189</v>
      </c>
      <c r="B1182" t="str">
        <f>VLOOKUP(A1182,'Customer Names'!$A$1:$B$2336,2,FALSE)</f>
        <v>Frye</v>
      </c>
      <c r="C1182" s="11">
        <f>VLOOKUP(A1182,'Medical Examinations'!$A$1:$B$2336,2,FALSE)</f>
        <v>34.299999999999997</v>
      </c>
      <c r="D1182" s="11">
        <f>VLOOKUP(A1182,'Medical Examinations'!$A$1:$C$2336,3,FALSE)</f>
        <v>10.37</v>
      </c>
      <c r="E1182" s="11" t="str">
        <f>VLOOKUP(A1182,'Medical Examinations'!$A$1:$J$2336,4,FALSE)</f>
        <v>No</v>
      </c>
      <c r="F1182" s="11" t="str">
        <f>VLOOKUP(A1182,'Medical Examinations'!$A$1:$J$2336,5,FALSE)</f>
        <v>No</v>
      </c>
      <c r="G1182" s="11" t="str">
        <f>VLOOKUP(A1182,'Medical Examinations'!$A$1:$J$2336,6,FALSE)</f>
        <v>No</v>
      </c>
      <c r="H1182" s="11">
        <f>VLOOKUP(A1182,'Medical Examinations'!$A$1:$J$2336,7,FALSE)</f>
        <v>0</v>
      </c>
      <c r="I1182" s="11" t="str">
        <f>VLOOKUP(A1182,'Medical Examinations'!$A$1:$J$2336,8,FALSE)</f>
        <v>No</v>
      </c>
      <c r="J1182" s="11" t="str">
        <f>VLOOKUP(A1182,'Medical Examinations'!$A$1:$J$2336,9,FALSE)</f>
        <v>OBESITY</v>
      </c>
      <c r="K1182" s="11" t="str">
        <f>VLOOKUP(A1182,'Medical Examinations'!$A$1:$J$2336,10,FALSE)</f>
        <v>DIABETES</v>
      </c>
      <c r="L1182" t="str">
        <f>VLOOKUP(A1182,'Hospitalisation Details'!$A$2:$M$2344,4,FALSE)</f>
        <v>14-8-1974</v>
      </c>
      <c r="M1182">
        <f>VLOOKUP(A1182,'Hospitalisation Details'!$A$2:$M$2344,10,FALSE)</f>
        <v>9563.0300000000007</v>
      </c>
      <c r="N1182" t="str">
        <f>VLOOKUP(A1182,'Hospitalisation Details'!$A$2:$M$2344,11,FALSE)</f>
        <v>tier - 3</v>
      </c>
      <c r="O1182" t="str">
        <f>VLOOKUP(A1182,'Hospitalisation Details'!$A$2:$M$2344,12,FALSE)</f>
        <v>tier - 1</v>
      </c>
      <c r="P1182" t="str">
        <f>VLOOKUP(A1182,'Hospitalisation Details'!$A$2:$M$2344,13,FALSE)</f>
        <v>R1011</v>
      </c>
      <c r="Q1182" s="11">
        <f>VLOOKUP(A1182,'Hospitalisation Details'!$A$2:$M$2344,8,FALSE)</f>
        <v>48</v>
      </c>
    </row>
    <row r="1183" spans="1:17" ht="15.75" x14ac:dyDescent="0.25">
      <c r="A1183" s="1" t="s">
        <v>1188</v>
      </c>
      <c r="B1183" t="str">
        <f>VLOOKUP(A1183,'Customer Names'!$A$1:$B$2336,2,FALSE)</f>
        <v>Jenkins</v>
      </c>
      <c r="C1183" s="11">
        <f>VLOOKUP(A1183,'Medical Examinations'!$A$1:$B$2336,2,FALSE)</f>
        <v>46.09</v>
      </c>
      <c r="D1183" s="11">
        <f>VLOOKUP(A1183,'Medical Examinations'!$A$1:$C$2336,3,FALSE)</f>
        <v>5.44</v>
      </c>
      <c r="E1183" s="11" t="str">
        <f>VLOOKUP(A1183,'Medical Examinations'!$A$1:$J$2336,4,FALSE)</f>
        <v>No</v>
      </c>
      <c r="F1183" s="11" t="str">
        <f>VLOOKUP(A1183,'Medical Examinations'!$A$1:$J$2336,5,FALSE)</f>
        <v>No</v>
      </c>
      <c r="G1183" s="11" t="str">
        <f>VLOOKUP(A1183,'Medical Examinations'!$A$1:$J$2336,6,FALSE)</f>
        <v>No</v>
      </c>
      <c r="H1183" s="11">
        <f>VLOOKUP(A1183,'Medical Examinations'!$A$1:$J$2336,7,FALSE)</f>
        <v>2</v>
      </c>
      <c r="I1183" s="11" t="str">
        <f>VLOOKUP(A1183,'Medical Examinations'!$A$1:$J$2336,8,FALSE)</f>
        <v>No</v>
      </c>
      <c r="J1183" s="11" t="str">
        <f>VLOOKUP(A1183,'Medical Examinations'!$A$1:$J$2336,9,FALSE)</f>
        <v>OBESITY</v>
      </c>
      <c r="K1183" s="11" t="str">
        <f>VLOOKUP(A1183,'Medical Examinations'!$A$1:$J$2336,10,FALSE)</f>
        <v>NORMAL</v>
      </c>
      <c r="L1183" t="str">
        <f>VLOOKUP(A1183,'Hospitalisation Details'!$A$2:$M$2344,4,FALSE)</f>
        <v>22-9-1972</v>
      </c>
      <c r="M1183">
        <f>VLOOKUP(A1183,'Hospitalisation Details'!$A$2:$M$2344,10,FALSE)</f>
        <v>9549.57</v>
      </c>
      <c r="N1183" t="str">
        <f>VLOOKUP(A1183,'Hospitalisation Details'!$A$2:$M$2344,11,FALSE)</f>
        <v>tier - 2</v>
      </c>
      <c r="O1183" t="str">
        <f>VLOOKUP(A1183,'Hospitalisation Details'!$A$2:$M$2344,12,FALSE)</f>
        <v>tier - 1</v>
      </c>
      <c r="P1183" t="str">
        <f>VLOOKUP(A1183,'Hospitalisation Details'!$A$2:$M$2344,13,FALSE)</f>
        <v>R1013</v>
      </c>
      <c r="Q1183" s="11">
        <f>VLOOKUP(A1183,'Hospitalisation Details'!$A$2:$M$2344,8,FALSE)</f>
        <v>50</v>
      </c>
    </row>
    <row r="1184" spans="1:17" ht="15.75" x14ac:dyDescent="0.25">
      <c r="A1184" s="1" t="s">
        <v>1187</v>
      </c>
      <c r="B1184" t="str">
        <f>VLOOKUP(A1184,'Customer Names'!$A$1:$B$2336,2,FALSE)</f>
        <v>Currier</v>
      </c>
      <c r="C1184" s="11">
        <f>VLOOKUP(A1184,'Medical Examinations'!$A$1:$B$2336,2,FALSE)</f>
        <v>44.744999999999997</v>
      </c>
      <c r="D1184" s="11">
        <f>VLOOKUP(A1184,'Medical Examinations'!$A$1:$C$2336,3,FALSE)</f>
        <v>5.19</v>
      </c>
      <c r="E1184" s="11" t="str">
        <f>VLOOKUP(A1184,'Medical Examinations'!$A$1:$J$2336,4,FALSE)</f>
        <v>No</v>
      </c>
      <c r="F1184" s="11" t="str">
        <f>VLOOKUP(A1184,'Medical Examinations'!$A$1:$J$2336,5,FALSE)</f>
        <v>No</v>
      </c>
      <c r="G1184" s="11" t="str">
        <f>VLOOKUP(A1184,'Medical Examinations'!$A$1:$J$2336,6,FALSE)</f>
        <v>No</v>
      </c>
      <c r="H1184" s="11">
        <f>VLOOKUP(A1184,'Medical Examinations'!$A$1:$J$2336,7,FALSE)</f>
        <v>2</v>
      </c>
      <c r="I1184" s="11" t="str">
        <f>VLOOKUP(A1184,'Medical Examinations'!$A$1:$J$2336,8,FALSE)</f>
        <v>No</v>
      </c>
      <c r="J1184" s="11" t="str">
        <f>VLOOKUP(A1184,'Medical Examinations'!$A$1:$J$2336,9,FALSE)</f>
        <v>OBESITY</v>
      </c>
      <c r="K1184" s="11" t="str">
        <f>VLOOKUP(A1184,'Medical Examinations'!$A$1:$J$2336,10,FALSE)</f>
        <v>NORMAL</v>
      </c>
      <c r="L1184" t="str">
        <f>VLOOKUP(A1184,'Hospitalisation Details'!$A$2:$M$2344,4,FALSE)</f>
        <v>22-9-1972</v>
      </c>
      <c r="M1184">
        <f>VLOOKUP(A1184,'Hospitalisation Details'!$A$2:$M$2344,10,FALSE)</f>
        <v>9541.7000000000007</v>
      </c>
      <c r="N1184" t="str">
        <f>VLOOKUP(A1184,'Hospitalisation Details'!$A$2:$M$2344,11,FALSE)</f>
        <v>tier - 2</v>
      </c>
      <c r="O1184" t="str">
        <f>VLOOKUP(A1184,'Hospitalisation Details'!$A$2:$M$2344,12,FALSE)</f>
        <v>tier - 1</v>
      </c>
      <c r="P1184" t="str">
        <f>VLOOKUP(A1184,'Hospitalisation Details'!$A$2:$M$2344,13,FALSE)</f>
        <v>R1024</v>
      </c>
      <c r="Q1184" s="11">
        <f>VLOOKUP(A1184,'Hospitalisation Details'!$A$2:$M$2344,8,FALSE)</f>
        <v>50</v>
      </c>
    </row>
    <row r="1185" spans="1:17" ht="15.75" x14ac:dyDescent="0.25">
      <c r="A1185" s="1" t="s">
        <v>1186</v>
      </c>
      <c r="B1185" t="str">
        <f>VLOOKUP(A1185,'Customer Names'!$A$1:$B$2336,2,FALSE)</f>
        <v>Whittendale</v>
      </c>
      <c r="C1185" s="11">
        <f>VLOOKUP(A1185,'Medical Examinations'!$A$1:$B$2336,2,FALSE)</f>
        <v>26.33</v>
      </c>
      <c r="D1185" s="11">
        <f>VLOOKUP(A1185,'Medical Examinations'!$A$1:$C$2336,3,FALSE)</f>
        <v>11.8</v>
      </c>
      <c r="E1185" s="11" t="str">
        <f>VLOOKUP(A1185,'Medical Examinations'!$A$1:$J$2336,4,FALSE)</f>
        <v>Yes</v>
      </c>
      <c r="F1185" s="11" t="str">
        <f>VLOOKUP(A1185,'Medical Examinations'!$A$1:$J$2336,5,FALSE)</f>
        <v>No</v>
      </c>
      <c r="G1185" s="11" t="str">
        <f>VLOOKUP(A1185,'Medical Examinations'!$A$1:$J$2336,6,FALSE)</f>
        <v>No</v>
      </c>
      <c r="H1185" s="11">
        <f>VLOOKUP(A1185,'Medical Examinations'!$A$1:$J$2336,7,FALSE)</f>
        <v>1</v>
      </c>
      <c r="I1185" s="11" t="str">
        <f>VLOOKUP(A1185,'Medical Examinations'!$A$1:$J$2336,8,FALSE)</f>
        <v>No</v>
      </c>
      <c r="J1185" s="11" t="str">
        <f>VLOOKUP(A1185,'Medical Examinations'!$A$1:$J$2336,9,FALSE)</f>
        <v>OVERWEIGHT</v>
      </c>
      <c r="K1185" s="11" t="str">
        <f>VLOOKUP(A1185,'Medical Examinations'!$A$1:$J$2336,10,FALSE)</f>
        <v>DIABETES</v>
      </c>
      <c r="L1185" t="str">
        <f>VLOOKUP(A1185,'Hospitalisation Details'!$A$2:$M$2344,4,FALSE)</f>
        <v>28-7-1975</v>
      </c>
      <c r="M1185">
        <f>VLOOKUP(A1185,'Hospitalisation Details'!$A$2:$M$2344,10,FALSE)</f>
        <v>9540.17</v>
      </c>
      <c r="N1185" t="str">
        <f>VLOOKUP(A1185,'Hospitalisation Details'!$A$2:$M$2344,11,FALSE)</f>
        <v>tier - 2</v>
      </c>
      <c r="O1185" t="str">
        <f>VLOOKUP(A1185,'Hospitalisation Details'!$A$2:$M$2344,12,FALSE)</f>
        <v>tier - 2</v>
      </c>
      <c r="P1185" t="str">
        <f>VLOOKUP(A1185,'Hospitalisation Details'!$A$2:$M$2344,13,FALSE)</f>
        <v>R1024</v>
      </c>
      <c r="Q1185" s="11">
        <f>VLOOKUP(A1185,'Hospitalisation Details'!$A$2:$M$2344,8,FALSE)</f>
        <v>47</v>
      </c>
    </row>
    <row r="1186" spans="1:17" ht="15.75" x14ac:dyDescent="0.25">
      <c r="A1186" s="1" t="s">
        <v>1185</v>
      </c>
      <c r="B1186" t="str">
        <f>VLOOKUP(A1186,'Customer Names'!$A$1:$B$2336,2,FALSE)</f>
        <v>Rixe</v>
      </c>
      <c r="C1186" s="11">
        <f>VLOOKUP(A1186,'Medical Examinations'!$A$1:$B$2336,2,FALSE)</f>
        <v>26.6</v>
      </c>
      <c r="D1186" s="11">
        <f>VLOOKUP(A1186,'Medical Examinations'!$A$1:$C$2336,3,FALSE)</f>
        <v>8.3800000000000008</v>
      </c>
      <c r="E1186" s="11" t="str">
        <f>VLOOKUP(A1186,'Medical Examinations'!$A$1:$J$2336,4,FALSE)</f>
        <v>No</v>
      </c>
      <c r="F1186" s="11" t="str">
        <f>VLOOKUP(A1186,'Medical Examinations'!$A$1:$J$2336,5,FALSE)</f>
        <v>No</v>
      </c>
      <c r="G1186" s="11" t="str">
        <f>VLOOKUP(A1186,'Medical Examinations'!$A$1:$J$2336,6,FALSE)</f>
        <v>No</v>
      </c>
      <c r="H1186" s="11">
        <f>VLOOKUP(A1186,'Medical Examinations'!$A$1:$J$2336,7,FALSE)</f>
        <v>2</v>
      </c>
      <c r="I1186" s="11" t="str">
        <f>VLOOKUP(A1186,'Medical Examinations'!$A$1:$J$2336,8,FALSE)</f>
        <v>No</v>
      </c>
      <c r="J1186" s="11" t="str">
        <f>VLOOKUP(A1186,'Medical Examinations'!$A$1:$J$2336,9,FALSE)</f>
        <v>OVERWEIGHT</v>
      </c>
      <c r="K1186" s="11" t="str">
        <f>VLOOKUP(A1186,'Medical Examinations'!$A$1:$J$2336,10,FALSE)</f>
        <v>DIABETES</v>
      </c>
      <c r="L1186" t="str">
        <f>VLOOKUP(A1186,'Hospitalisation Details'!$A$2:$M$2344,4,FALSE)</f>
        <v>21-12-1973</v>
      </c>
      <c r="M1186">
        <f>VLOOKUP(A1186,'Hospitalisation Details'!$A$2:$M$2344,10,FALSE)</f>
        <v>9538.65</v>
      </c>
      <c r="N1186" t="str">
        <f>VLOOKUP(A1186,'Hospitalisation Details'!$A$2:$M$2344,11,FALSE)</f>
        <v>tier - 2</v>
      </c>
      <c r="O1186" t="str">
        <f>VLOOKUP(A1186,'Hospitalisation Details'!$A$2:$M$2344,12,FALSE)</f>
        <v>tier - 3</v>
      </c>
      <c r="P1186" t="str">
        <f>VLOOKUP(A1186,'Hospitalisation Details'!$A$2:$M$2344,13,FALSE)</f>
        <v>R1021</v>
      </c>
      <c r="Q1186" s="11">
        <f>VLOOKUP(A1186,'Hospitalisation Details'!$A$2:$M$2344,8,FALSE)</f>
        <v>49</v>
      </c>
    </row>
    <row r="1187" spans="1:17" ht="15.75" x14ac:dyDescent="0.25">
      <c r="A1187" s="1" t="s">
        <v>1184</v>
      </c>
      <c r="B1187" t="str">
        <f>VLOOKUP(A1187,'Customer Names'!$A$1:$B$2336,2,FALSE)</f>
        <v>Ballon-Landa</v>
      </c>
      <c r="C1187" s="11">
        <f>VLOOKUP(A1187,'Medical Examinations'!$A$1:$B$2336,2,FALSE)</f>
        <v>27.5</v>
      </c>
      <c r="D1187" s="11">
        <f>VLOOKUP(A1187,'Medical Examinations'!$A$1:$C$2336,3,FALSE)</f>
        <v>7.58</v>
      </c>
      <c r="E1187" s="11" t="str">
        <f>VLOOKUP(A1187,'Medical Examinations'!$A$1:$J$2336,4,FALSE)</f>
        <v>No</v>
      </c>
      <c r="F1187" s="11" t="str">
        <f>VLOOKUP(A1187,'Medical Examinations'!$A$1:$J$2336,5,FALSE)</f>
        <v>No</v>
      </c>
      <c r="G1187" s="11" t="str">
        <f>VLOOKUP(A1187,'Medical Examinations'!$A$1:$J$2336,6,FALSE)</f>
        <v>No</v>
      </c>
      <c r="H1187" s="11">
        <f>VLOOKUP(A1187,'Medical Examinations'!$A$1:$J$2336,7,FALSE)</f>
        <v>0</v>
      </c>
      <c r="I1187" s="11" t="str">
        <f>VLOOKUP(A1187,'Medical Examinations'!$A$1:$J$2336,8,FALSE)</f>
        <v>No</v>
      </c>
      <c r="J1187" s="11" t="str">
        <f>VLOOKUP(A1187,'Medical Examinations'!$A$1:$J$2336,9,FALSE)</f>
        <v>OVERWEIGHT</v>
      </c>
      <c r="K1187" s="11" t="str">
        <f>VLOOKUP(A1187,'Medical Examinations'!$A$1:$J$2336,10,FALSE)</f>
        <v>DIABETES</v>
      </c>
      <c r="L1187" t="str">
        <f>VLOOKUP(A1187,'Hospitalisation Details'!$A$2:$M$2344,4,FALSE)</f>
        <v>29-11-1971</v>
      </c>
      <c r="M1187">
        <f>VLOOKUP(A1187,'Hospitalisation Details'!$A$2:$M$2344,10,FALSE)</f>
        <v>9528.9</v>
      </c>
      <c r="N1187" t="str">
        <f>VLOOKUP(A1187,'Hospitalisation Details'!$A$2:$M$2344,11,FALSE)</f>
        <v>tier - 2</v>
      </c>
      <c r="O1187" t="str">
        <f>VLOOKUP(A1187,'Hospitalisation Details'!$A$2:$M$2344,12,FALSE)</f>
        <v>tier - 2</v>
      </c>
      <c r="P1187" t="str">
        <f>VLOOKUP(A1187,'Hospitalisation Details'!$A$2:$M$2344,13,FALSE)</f>
        <v>R1011</v>
      </c>
      <c r="Q1187" s="11">
        <f>VLOOKUP(A1187,'Hospitalisation Details'!$A$2:$M$2344,8,FALSE)</f>
        <v>51</v>
      </c>
    </row>
    <row r="1188" spans="1:17" ht="15.75" x14ac:dyDescent="0.25">
      <c r="A1188" s="1" t="s">
        <v>1183</v>
      </c>
      <c r="B1188" t="str">
        <f>VLOOKUP(A1188,'Customer Names'!$A$1:$B$2336,2,FALSE)</f>
        <v>Zaferos</v>
      </c>
      <c r="C1188" s="11">
        <f>VLOOKUP(A1188,'Medical Examinations'!$A$1:$B$2336,2,FALSE)</f>
        <v>41.55</v>
      </c>
      <c r="D1188" s="11">
        <f>VLOOKUP(A1188,'Medical Examinations'!$A$1:$C$2336,3,FALSE)</f>
        <v>4.6100000000000003</v>
      </c>
      <c r="E1188" s="11" t="str">
        <f>VLOOKUP(A1188,'Medical Examinations'!$A$1:$J$2336,4,FALSE)</f>
        <v>No</v>
      </c>
      <c r="F1188" s="11" t="str">
        <f>VLOOKUP(A1188,'Medical Examinations'!$A$1:$J$2336,5,FALSE)</f>
        <v>No</v>
      </c>
      <c r="G1188" s="11" t="str">
        <f>VLOOKUP(A1188,'Medical Examinations'!$A$1:$J$2336,6,FALSE)</f>
        <v>No</v>
      </c>
      <c r="H1188" s="11">
        <f>VLOOKUP(A1188,'Medical Examinations'!$A$1:$J$2336,7,FALSE)</f>
        <v>1</v>
      </c>
      <c r="I1188" s="11" t="str">
        <f>VLOOKUP(A1188,'Medical Examinations'!$A$1:$J$2336,8,FALSE)</f>
        <v>No</v>
      </c>
      <c r="J1188" s="11" t="str">
        <f>VLOOKUP(A1188,'Medical Examinations'!$A$1:$J$2336,9,FALSE)</f>
        <v>OBESITY</v>
      </c>
      <c r="K1188" s="11" t="str">
        <f>VLOOKUP(A1188,'Medical Examinations'!$A$1:$J$2336,10,FALSE)</f>
        <v>NORMAL</v>
      </c>
      <c r="L1188" t="str">
        <f>VLOOKUP(A1188,'Hospitalisation Details'!$A$2:$M$2344,4,FALSE)</f>
        <v>22-8-1992</v>
      </c>
      <c r="M1188">
        <f>VLOOKUP(A1188,'Hospitalisation Details'!$A$2:$M$2344,10,FALSE)</f>
        <v>9507.68</v>
      </c>
      <c r="N1188" t="str">
        <f>VLOOKUP(A1188,'Hospitalisation Details'!$A$2:$M$2344,11,FALSE)</f>
        <v>tier - 2</v>
      </c>
      <c r="O1188" t="str">
        <f>VLOOKUP(A1188,'Hospitalisation Details'!$A$2:$M$2344,12,FALSE)</f>
        <v>tier - 1</v>
      </c>
      <c r="P1188" t="str">
        <f>VLOOKUP(A1188,'Hospitalisation Details'!$A$2:$M$2344,13,FALSE)</f>
        <v>R1012</v>
      </c>
      <c r="Q1188" s="11">
        <f>VLOOKUP(A1188,'Hospitalisation Details'!$A$2:$M$2344,8,FALSE)</f>
        <v>30</v>
      </c>
    </row>
    <row r="1189" spans="1:17" ht="15.75" x14ac:dyDescent="0.25">
      <c r="A1189" s="1" t="s">
        <v>1182</v>
      </c>
      <c r="B1189" t="str">
        <f>VLOOKUP(A1189,'Customer Names'!$A$1:$B$2336,2,FALSE)</f>
        <v>Jackson</v>
      </c>
      <c r="C1189" s="11">
        <f>VLOOKUP(A1189,'Medical Examinations'!$A$1:$B$2336,2,FALSE)</f>
        <v>41.47</v>
      </c>
      <c r="D1189" s="11">
        <f>VLOOKUP(A1189,'Medical Examinations'!$A$1:$C$2336,3,FALSE)</f>
        <v>4.7</v>
      </c>
      <c r="E1189" s="11" t="str">
        <f>VLOOKUP(A1189,'Medical Examinations'!$A$1:$J$2336,4,FALSE)</f>
        <v>Yes</v>
      </c>
      <c r="F1189" s="11" t="str">
        <f>VLOOKUP(A1189,'Medical Examinations'!$A$1:$J$2336,5,FALSE)</f>
        <v>No</v>
      </c>
      <c r="G1189" s="11" t="str">
        <f>VLOOKUP(A1189,'Medical Examinations'!$A$1:$J$2336,6,FALSE)</f>
        <v>Yes</v>
      </c>
      <c r="H1189" s="11">
        <f>VLOOKUP(A1189,'Medical Examinations'!$A$1:$J$2336,7,FALSE)</f>
        <v>1</v>
      </c>
      <c r="I1189" s="11" t="str">
        <f>VLOOKUP(A1189,'Medical Examinations'!$A$1:$J$2336,8,FALSE)</f>
        <v>No</v>
      </c>
      <c r="J1189" s="11" t="str">
        <f>VLOOKUP(A1189,'Medical Examinations'!$A$1:$J$2336,9,FALSE)</f>
        <v>OBESITY</v>
      </c>
      <c r="K1189" s="11" t="str">
        <f>VLOOKUP(A1189,'Medical Examinations'!$A$1:$J$2336,10,FALSE)</f>
        <v>NORMAL</v>
      </c>
      <c r="L1189" t="str">
        <f>VLOOKUP(A1189,'Hospitalisation Details'!$A$2:$M$2344,4,FALSE)</f>
        <v>24-8-1969</v>
      </c>
      <c r="M1189">
        <f>VLOOKUP(A1189,'Hospitalisation Details'!$A$2:$M$2344,10,FALSE)</f>
        <v>9504.31</v>
      </c>
      <c r="N1189" t="str">
        <f>VLOOKUP(A1189,'Hospitalisation Details'!$A$2:$M$2344,11,FALSE)</f>
        <v>tier - 3</v>
      </c>
      <c r="O1189" t="str">
        <f>VLOOKUP(A1189,'Hospitalisation Details'!$A$2:$M$2344,12,FALSE)</f>
        <v>tier - 2</v>
      </c>
      <c r="P1189" t="str">
        <f>VLOOKUP(A1189,'Hospitalisation Details'!$A$2:$M$2344,13,FALSE)</f>
        <v>R1013</v>
      </c>
      <c r="Q1189" s="11">
        <f>VLOOKUP(A1189,'Hospitalisation Details'!$A$2:$M$2344,8,FALSE)</f>
        <v>53</v>
      </c>
    </row>
    <row r="1190" spans="1:17" ht="15.75" x14ac:dyDescent="0.25">
      <c r="A1190" s="1" t="s">
        <v>1181</v>
      </c>
      <c r="B1190" t="str">
        <f>VLOOKUP(A1190,'Customer Names'!$A$1:$B$2336,2,FALSE)</f>
        <v>Evans Marke</v>
      </c>
      <c r="C1190" s="11">
        <f>VLOOKUP(A1190,'Medical Examinations'!$A$1:$B$2336,2,FALSE)</f>
        <v>24.795000000000002</v>
      </c>
      <c r="D1190" s="11">
        <f>VLOOKUP(A1190,'Medical Examinations'!$A$1:$C$2336,3,FALSE)</f>
        <v>6.05</v>
      </c>
      <c r="E1190" s="11" t="str">
        <f>VLOOKUP(A1190,'Medical Examinations'!$A$1:$J$2336,4,FALSE)</f>
        <v>Yes</v>
      </c>
      <c r="F1190" s="11" t="str">
        <f>VLOOKUP(A1190,'Medical Examinations'!$A$1:$J$2336,5,FALSE)</f>
        <v>No</v>
      </c>
      <c r="G1190" s="11" t="str">
        <f>VLOOKUP(A1190,'Medical Examinations'!$A$1:$J$2336,6,FALSE)</f>
        <v>No</v>
      </c>
      <c r="H1190" s="11">
        <f>VLOOKUP(A1190,'Medical Examinations'!$A$1:$J$2336,7,FALSE)</f>
        <v>0</v>
      </c>
      <c r="I1190" s="11" t="str">
        <f>VLOOKUP(A1190,'Medical Examinations'!$A$1:$J$2336,8,FALSE)</f>
        <v>No</v>
      </c>
      <c r="J1190" s="11" t="str">
        <f>VLOOKUP(A1190,'Medical Examinations'!$A$1:$J$2336,9,FALSE)</f>
        <v>NORMALWEIGHT</v>
      </c>
      <c r="K1190" s="11" t="str">
        <f>VLOOKUP(A1190,'Medical Examinations'!$A$1:$J$2336,10,FALSE)</f>
        <v>PREDIABETES</v>
      </c>
      <c r="L1190" t="str">
        <f>VLOOKUP(A1190,'Hospitalisation Details'!$A$2:$M$2344,4,FALSE)</f>
        <v>28-11-1976</v>
      </c>
      <c r="M1190">
        <f>VLOOKUP(A1190,'Hospitalisation Details'!$A$2:$M$2344,10,FALSE)</f>
        <v>9500.57</v>
      </c>
      <c r="N1190" t="str">
        <f>VLOOKUP(A1190,'Hospitalisation Details'!$A$2:$M$2344,11,FALSE)</f>
        <v>tier - 2</v>
      </c>
      <c r="O1190" t="str">
        <f>VLOOKUP(A1190,'Hospitalisation Details'!$A$2:$M$2344,12,FALSE)</f>
        <v>tier - 3</v>
      </c>
      <c r="P1190" t="str">
        <f>VLOOKUP(A1190,'Hospitalisation Details'!$A$2:$M$2344,13,FALSE)</f>
        <v>R1017</v>
      </c>
      <c r="Q1190" s="11">
        <f>VLOOKUP(A1190,'Hospitalisation Details'!$A$2:$M$2344,8,FALSE)</f>
        <v>46</v>
      </c>
    </row>
    <row r="1191" spans="1:17" ht="15.75" x14ac:dyDescent="0.25">
      <c r="A1191" s="1" t="s">
        <v>1180</v>
      </c>
      <c r="B1191" t="str">
        <f>VLOOKUP(A1191,'Customer Names'!$A$1:$B$2336,2,FALSE)</f>
        <v>Samland</v>
      </c>
      <c r="C1191" s="11">
        <f>VLOOKUP(A1191,'Medical Examinations'!$A$1:$B$2336,2,FALSE)</f>
        <v>29.48</v>
      </c>
      <c r="D1191" s="11">
        <f>VLOOKUP(A1191,'Medical Examinations'!$A$1:$C$2336,3,FALSE)</f>
        <v>5.63</v>
      </c>
      <c r="E1191" s="11" t="str">
        <f>VLOOKUP(A1191,'Medical Examinations'!$A$1:$J$2336,4,FALSE)</f>
        <v>Yes</v>
      </c>
      <c r="F1191" s="11" t="str">
        <f>VLOOKUP(A1191,'Medical Examinations'!$A$1:$J$2336,5,FALSE)</f>
        <v>No</v>
      </c>
      <c r="G1191" s="11" t="str">
        <f>VLOOKUP(A1191,'Medical Examinations'!$A$1:$J$2336,6,FALSE)</f>
        <v>Yes</v>
      </c>
      <c r="H1191" s="11">
        <f>VLOOKUP(A1191,'Medical Examinations'!$A$1:$J$2336,7,FALSE)</f>
        <v>1</v>
      </c>
      <c r="I1191" s="11" t="str">
        <f>VLOOKUP(A1191,'Medical Examinations'!$A$1:$J$2336,8,FALSE)</f>
        <v>No</v>
      </c>
      <c r="J1191" s="11" t="str">
        <f>VLOOKUP(A1191,'Medical Examinations'!$A$1:$J$2336,9,FALSE)</f>
        <v>OVERWEIGHT</v>
      </c>
      <c r="K1191" s="11" t="str">
        <f>VLOOKUP(A1191,'Medical Examinations'!$A$1:$J$2336,10,FALSE)</f>
        <v>NORMAL</v>
      </c>
      <c r="L1191" t="str">
        <f>VLOOKUP(A1191,'Hospitalisation Details'!$A$2:$M$2344,4,FALSE)</f>
        <v>4-6-1969</v>
      </c>
      <c r="M1191">
        <f>VLOOKUP(A1191,'Hospitalisation Details'!$A$2:$M$2344,10,FALSE)</f>
        <v>9487.64</v>
      </c>
      <c r="N1191" t="str">
        <f>VLOOKUP(A1191,'Hospitalisation Details'!$A$2:$M$2344,11,FALSE)</f>
        <v>tier - 2</v>
      </c>
      <c r="O1191" t="str">
        <f>VLOOKUP(A1191,'Hospitalisation Details'!$A$2:$M$2344,12,FALSE)</f>
        <v>tier - 2</v>
      </c>
      <c r="P1191" t="str">
        <f>VLOOKUP(A1191,'Hospitalisation Details'!$A$2:$M$2344,13,FALSE)</f>
        <v>R1013</v>
      </c>
      <c r="Q1191" s="11">
        <f>VLOOKUP(A1191,'Hospitalisation Details'!$A$2:$M$2344,8,FALSE)</f>
        <v>54</v>
      </c>
    </row>
    <row r="1192" spans="1:17" ht="15.75" x14ac:dyDescent="0.25">
      <c r="A1192" s="1" t="s">
        <v>1179</v>
      </c>
      <c r="B1192" t="str">
        <f>VLOOKUP(A1192,'Customer Names'!$A$1:$B$2336,2,FALSE)</f>
        <v>Shapiro</v>
      </c>
      <c r="C1192" s="11">
        <f>VLOOKUP(A1192,'Medical Examinations'!$A$1:$B$2336,2,FALSE)</f>
        <v>28.09</v>
      </c>
      <c r="D1192" s="11">
        <f>VLOOKUP(A1192,'Medical Examinations'!$A$1:$C$2336,3,FALSE)</f>
        <v>6.06</v>
      </c>
      <c r="E1192" s="11" t="str">
        <f>VLOOKUP(A1192,'Medical Examinations'!$A$1:$J$2336,4,FALSE)</f>
        <v>No</v>
      </c>
      <c r="F1192" s="11" t="str">
        <f>VLOOKUP(A1192,'Medical Examinations'!$A$1:$J$2336,5,FALSE)</f>
        <v>No</v>
      </c>
      <c r="G1192" s="11" t="str">
        <f>VLOOKUP(A1192,'Medical Examinations'!$A$1:$J$2336,6,FALSE)</f>
        <v>Yes</v>
      </c>
      <c r="H1192" s="11">
        <f>VLOOKUP(A1192,'Medical Examinations'!$A$1:$J$2336,7,FALSE)</f>
        <v>1</v>
      </c>
      <c r="I1192" s="11" t="str">
        <f>VLOOKUP(A1192,'Medical Examinations'!$A$1:$J$2336,8,FALSE)</f>
        <v>No</v>
      </c>
      <c r="J1192" s="11" t="str">
        <f>VLOOKUP(A1192,'Medical Examinations'!$A$1:$J$2336,9,FALSE)</f>
        <v>OVERWEIGHT</v>
      </c>
      <c r="K1192" s="11" t="str">
        <f>VLOOKUP(A1192,'Medical Examinations'!$A$1:$J$2336,10,FALSE)</f>
        <v>PREDIABETES</v>
      </c>
      <c r="L1192" t="str">
        <f>VLOOKUP(A1192,'Hospitalisation Details'!$A$2:$M$2344,4,FALSE)</f>
        <v>17-7-1979</v>
      </c>
      <c r="M1192">
        <f>VLOOKUP(A1192,'Hospitalisation Details'!$A$2:$M$2344,10,FALSE)</f>
        <v>9453.92</v>
      </c>
      <c r="N1192" t="str">
        <f>VLOOKUP(A1192,'Hospitalisation Details'!$A$2:$M$2344,11,FALSE)</f>
        <v>tier - 2</v>
      </c>
      <c r="O1192" t="str">
        <f>VLOOKUP(A1192,'Hospitalisation Details'!$A$2:$M$2344,12,FALSE)</f>
        <v>tier - 2</v>
      </c>
      <c r="P1192" t="str">
        <f>VLOOKUP(A1192,'Hospitalisation Details'!$A$2:$M$2344,13,FALSE)</f>
        <v>R1021</v>
      </c>
      <c r="Q1192" s="11">
        <f>VLOOKUP(A1192,'Hospitalisation Details'!$A$2:$M$2344,8,FALSE)</f>
        <v>43</v>
      </c>
    </row>
    <row r="1193" spans="1:17" ht="15.75" x14ac:dyDescent="0.25">
      <c r="A1193" s="1" t="s">
        <v>1178</v>
      </c>
      <c r="B1193" t="str">
        <f>VLOOKUP(A1193,'Customer Names'!$A$1:$B$2336,2,FALSE)</f>
        <v>Snitzer</v>
      </c>
      <c r="C1193" s="11">
        <f>VLOOKUP(A1193,'Medical Examinations'!$A$1:$B$2336,2,FALSE)</f>
        <v>32.729999999999997</v>
      </c>
      <c r="D1193" s="11">
        <f>VLOOKUP(A1193,'Medical Examinations'!$A$1:$C$2336,3,FALSE)</f>
        <v>5.19</v>
      </c>
      <c r="E1193" s="11" t="str">
        <f>VLOOKUP(A1193,'Medical Examinations'!$A$1:$J$2336,4,FALSE)</f>
        <v>No</v>
      </c>
      <c r="F1193" s="11" t="str">
        <f>VLOOKUP(A1193,'Medical Examinations'!$A$1:$J$2336,5,FALSE)</f>
        <v>No</v>
      </c>
      <c r="G1193" s="11" t="str">
        <f>VLOOKUP(A1193,'Medical Examinations'!$A$1:$J$2336,6,FALSE)</f>
        <v>No</v>
      </c>
      <c r="H1193" s="11">
        <f>VLOOKUP(A1193,'Medical Examinations'!$A$1:$J$2336,7,FALSE)</f>
        <v>1</v>
      </c>
      <c r="I1193" s="11" t="str">
        <f>VLOOKUP(A1193,'Medical Examinations'!$A$1:$J$2336,8,FALSE)</f>
        <v>No</v>
      </c>
      <c r="J1193" s="11" t="str">
        <f>VLOOKUP(A1193,'Medical Examinations'!$A$1:$J$2336,9,FALSE)</f>
        <v>OBESITY</v>
      </c>
      <c r="K1193" s="11" t="str">
        <f>VLOOKUP(A1193,'Medical Examinations'!$A$1:$J$2336,10,FALSE)</f>
        <v>NORMAL</v>
      </c>
      <c r="L1193" t="str">
        <f>VLOOKUP(A1193,'Hospitalisation Details'!$A$2:$M$2344,4,FALSE)</f>
        <v>14-11-1987</v>
      </c>
      <c r="M1193">
        <f>VLOOKUP(A1193,'Hospitalisation Details'!$A$2:$M$2344,10,FALSE)</f>
        <v>9448.42</v>
      </c>
      <c r="N1193" t="str">
        <f>VLOOKUP(A1193,'Hospitalisation Details'!$A$2:$M$2344,11,FALSE)</f>
        <v>tier - 2</v>
      </c>
      <c r="O1193" t="str">
        <f>VLOOKUP(A1193,'Hospitalisation Details'!$A$2:$M$2344,12,FALSE)</f>
        <v>tier - 3</v>
      </c>
      <c r="P1193" t="str">
        <f>VLOOKUP(A1193,'Hospitalisation Details'!$A$2:$M$2344,13,FALSE)</f>
        <v>R1021</v>
      </c>
      <c r="Q1193" s="11">
        <f>VLOOKUP(A1193,'Hospitalisation Details'!$A$2:$M$2344,8,FALSE)</f>
        <v>35</v>
      </c>
    </row>
    <row r="1194" spans="1:17" ht="15.75" x14ac:dyDescent="0.25">
      <c r="A1194" s="1" t="s">
        <v>1177</v>
      </c>
      <c r="B1194" t="str">
        <f>VLOOKUP(A1194,'Customer Names'!$A$1:$B$2336,2,FALSE)</f>
        <v>Herra Arroyo</v>
      </c>
      <c r="C1194" s="11">
        <f>VLOOKUP(A1194,'Medical Examinations'!$A$1:$B$2336,2,FALSE)</f>
        <v>27.36</v>
      </c>
      <c r="D1194" s="11">
        <f>VLOOKUP(A1194,'Medical Examinations'!$A$1:$C$2336,3,FALSE)</f>
        <v>8.9600000000000009</v>
      </c>
      <c r="E1194" s="11" t="str">
        <f>VLOOKUP(A1194,'Medical Examinations'!$A$1:$J$2336,4,FALSE)</f>
        <v>No</v>
      </c>
      <c r="F1194" s="11" t="str">
        <f>VLOOKUP(A1194,'Medical Examinations'!$A$1:$J$2336,5,FALSE)</f>
        <v>No</v>
      </c>
      <c r="G1194" s="11" t="str">
        <f>VLOOKUP(A1194,'Medical Examinations'!$A$1:$J$2336,6,FALSE)</f>
        <v>No</v>
      </c>
      <c r="H1194" s="11">
        <f>VLOOKUP(A1194,'Medical Examinations'!$A$1:$J$2336,7,FALSE)</f>
        <v>0</v>
      </c>
      <c r="I1194" s="11" t="str">
        <f>VLOOKUP(A1194,'Medical Examinations'!$A$1:$J$2336,8,FALSE)</f>
        <v>No</v>
      </c>
      <c r="J1194" s="11" t="str">
        <f>VLOOKUP(A1194,'Medical Examinations'!$A$1:$J$2336,9,FALSE)</f>
        <v>OVERWEIGHT</v>
      </c>
      <c r="K1194" s="11" t="str">
        <f>VLOOKUP(A1194,'Medical Examinations'!$A$1:$J$2336,10,FALSE)</f>
        <v>DIABETES</v>
      </c>
      <c r="L1194" t="str">
        <f>VLOOKUP(A1194,'Hospitalisation Details'!$A$2:$M$2344,4,FALSE)</f>
        <v>8-6-1974</v>
      </c>
      <c r="M1194">
        <f>VLOOKUP(A1194,'Hospitalisation Details'!$A$2:$M$2344,10,FALSE)</f>
        <v>9447.3799999999992</v>
      </c>
      <c r="N1194" t="str">
        <f>VLOOKUP(A1194,'Hospitalisation Details'!$A$2:$M$2344,11,FALSE)</f>
        <v>tier - 2</v>
      </c>
      <c r="O1194" t="str">
        <f>VLOOKUP(A1194,'Hospitalisation Details'!$A$2:$M$2344,12,FALSE)</f>
        <v>tier - 3</v>
      </c>
      <c r="P1194" t="str">
        <f>VLOOKUP(A1194,'Hospitalisation Details'!$A$2:$M$2344,13,FALSE)</f>
        <v>R1024</v>
      </c>
      <c r="Q1194" s="11">
        <f>VLOOKUP(A1194,'Hospitalisation Details'!$A$2:$M$2344,8,FALSE)</f>
        <v>49</v>
      </c>
    </row>
    <row r="1195" spans="1:17" ht="15.75" x14ac:dyDescent="0.25">
      <c r="A1195" s="1" t="s">
        <v>1176</v>
      </c>
      <c r="B1195" t="str">
        <f>VLOOKUP(A1195,'Customer Names'!$A$1:$B$2336,2,FALSE)</f>
        <v>Watters</v>
      </c>
      <c r="C1195" s="11">
        <f>VLOOKUP(A1195,'Medical Examinations'!$A$1:$B$2336,2,FALSE)</f>
        <v>27.265000000000001</v>
      </c>
      <c r="D1195" s="11">
        <f>VLOOKUP(A1195,'Medical Examinations'!$A$1:$C$2336,3,FALSE)</f>
        <v>11.39</v>
      </c>
      <c r="E1195" s="11" t="str">
        <f>VLOOKUP(A1195,'Medical Examinations'!$A$1:$J$2336,4,FALSE)</f>
        <v>No</v>
      </c>
      <c r="F1195" s="11" t="str">
        <f>VLOOKUP(A1195,'Medical Examinations'!$A$1:$J$2336,5,FALSE)</f>
        <v>No</v>
      </c>
      <c r="G1195" s="11" t="str">
        <f>VLOOKUP(A1195,'Medical Examinations'!$A$1:$J$2336,6,FALSE)</f>
        <v>No</v>
      </c>
      <c r="H1195" s="11">
        <f>VLOOKUP(A1195,'Medical Examinations'!$A$1:$J$2336,7,FALSE)</f>
        <v>0</v>
      </c>
      <c r="I1195" s="11" t="str">
        <f>VLOOKUP(A1195,'Medical Examinations'!$A$1:$J$2336,8,FALSE)</f>
        <v>No</v>
      </c>
      <c r="J1195" s="11" t="str">
        <f>VLOOKUP(A1195,'Medical Examinations'!$A$1:$J$2336,9,FALSE)</f>
        <v>OVERWEIGHT</v>
      </c>
      <c r="K1195" s="11" t="str">
        <f>VLOOKUP(A1195,'Medical Examinations'!$A$1:$J$2336,10,FALSE)</f>
        <v>DIABETES</v>
      </c>
      <c r="L1195" t="str">
        <f>VLOOKUP(A1195,'Hospitalisation Details'!$A$2:$M$2344,4,FALSE)</f>
        <v>27-11-1974</v>
      </c>
      <c r="M1195">
        <f>VLOOKUP(A1195,'Hospitalisation Details'!$A$2:$M$2344,10,FALSE)</f>
        <v>9447.25</v>
      </c>
      <c r="N1195" t="str">
        <f>VLOOKUP(A1195,'Hospitalisation Details'!$A$2:$M$2344,11,FALSE)</f>
        <v>tier - 2</v>
      </c>
      <c r="O1195" t="str">
        <f>VLOOKUP(A1195,'Hospitalisation Details'!$A$2:$M$2344,12,FALSE)</f>
        <v>tier - 1</v>
      </c>
      <c r="P1195" t="str">
        <f>VLOOKUP(A1195,'Hospitalisation Details'!$A$2:$M$2344,13,FALSE)</f>
        <v>R1024</v>
      </c>
      <c r="Q1195" s="11">
        <f>VLOOKUP(A1195,'Hospitalisation Details'!$A$2:$M$2344,8,FALSE)</f>
        <v>48</v>
      </c>
    </row>
    <row r="1196" spans="1:17" ht="15.75" x14ac:dyDescent="0.25">
      <c r="A1196" s="1" t="s">
        <v>1175</v>
      </c>
      <c r="B1196" t="str">
        <f>VLOOKUP(A1196,'Customer Names'!$A$1:$B$2336,2,FALSE)</f>
        <v>Steele-Belkin</v>
      </c>
      <c r="C1196" s="11">
        <f>VLOOKUP(A1196,'Medical Examinations'!$A$1:$B$2336,2,FALSE)</f>
        <v>48.07</v>
      </c>
      <c r="D1196" s="11">
        <f>VLOOKUP(A1196,'Medical Examinations'!$A$1:$C$2336,3,FALSE)</f>
        <v>4.0599999999999996</v>
      </c>
      <c r="E1196" s="11" t="str">
        <f>VLOOKUP(A1196,'Medical Examinations'!$A$1:$J$2336,4,FALSE)</f>
        <v>Yes</v>
      </c>
      <c r="F1196" s="11" t="str">
        <f>VLOOKUP(A1196,'Medical Examinations'!$A$1:$J$2336,5,FALSE)</f>
        <v>No</v>
      </c>
      <c r="G1196" s="11" t="str">
        <f>VLOOKUP(A1196,'Medical Examinations'!$A$1:$J$2336,6,FALSE)</f>
        <v>No</v>
      </c>
      <c r="H1196" s="11">
        <f>VLOOKUP(A1196,'Medical Examinations'!$A$1:$J$2336,7,FALSE)</f>
        <v>0</v>
      </c>
      <c r="I1196" s="11" t="str">
        <f>VLOOKUP(A1196,'Medical Examinations'!$A$1:$J$2336,8,FALSE)</f>
        <v>No</v>
      </c>
      <c r="J1196" s="11" t="str">
        <f>VLOOKUP(A1196,'Medical Examinations'!$A$1:$J$2336,9,FALSE)</f>
        <v>OBESITY</v>
      </c>
      <c r="K1196" s="11" t="str">
        <f>VLOOKUP(A1196,'Medical Examinations'!$A$1:$J$2336,10,FALSE)</f>
        <v>NORMAL</v>
      </c>
      <c r="L1196" t="str">
        <f>VLOOKUP(A1196,'Hospitalisation Details'!$A$2:$M$2344,4,FALSE)</f>
        <v>3-11-1976</v>
      </c>
      <c r="M1196">
        <f>VLOOKUP(A1196,'Hospitalisation Details'!$A$2:$M$2344,10,FALSE)</f>
        <v>9432.93</v>
      </c>
      <c r="N1196" t="str">
        <f>VLOOKUP(A1196,'Hospitalisation Details'!$A$2:$M$2344,11,FALSE)</f>
        <v>tier - 2</v>
      </c>
      <c r="O1196" t="str">
        <f>VLOOKUP(A1196,'Hospitalisation Details'!$A$2:$M$2344,12,FALSE)</f>
        <v>tier - 1</v>
      </c>
      <c r="P1196" t="str">
        <f>VLOOKUP(A1196,'Hospitalisation Details'!$A$2:$M$2344,13,FALSE)</f>
        <v>R1024</v>
      </c>
      <c r="Q1196" s="11">
        <f>VLOOKUP(A1196,'Hospitalisation Details'!$A$2:$M$2344,8,FALSE)</f>
        <v>46</v>
      </c>
    </row>
    <row r="1197" spans="1:17" ht="15.75" x14ac:dyDescent="0.25">
      <c r="A1197" s="1" t="s">
        <v>1174</v>
      </c>
      <c r="B1197" t="str">
        <f>VLOOKUP(A1197,'Customer Names'!$A$1:$B$2336,2,FALSE)</f>
        <v>Christensen</v>
      </c>
      <c r="C1197" s="11">
        <f>VLOOKUP(A1197,'Medical Examinations'!$A$1:$B$2336,2,FALSE)</f>
        <v>30.8</v>
      </c>
      <c r="D1197" s="11">
        <f>VLOOKUP(A1197,'Medical Examinations'!$A$1:$C$2336,3,FALSE)</f>
        <v>5.23</v>
      </c>
      <c r="E1197" s="11" t="str">
        <f>VLOOKUP(A1197,'Medical Examinations'!$A$1:$J$2336,4,FALSE)</f>
        <v>Yes</v>
      </c>
      <c r="F1197" s="11" t="str">
        <f>VLOOKUP(A1197,'Medical Examinations'!$A$1:$J$2336,5,FALSE)</f>
        <v>No</v>
      </c>
      <c r="G1197" s="11" t="str">
        <f>VLOOKUP(A1197,'Medical Examinations'!$A$1:$J$2336,6,FALSE)</f>
        <v>No</v>
      </c>
      <c r="H1197" s="11">
        <f>VLOOKUP(A1197,'Medical Examinations'!$A$1:$J$2336,7,FALSE)</f>
        <v>0</v>
      </c>
      <c r="I1197" s="11" t="str">
        <f>VLOOKUP(A1197,'Medical Examinations'!$A$1:$J$2336,8,FALSE)</f>
        <v>No</v>
      </c>
      <c r="J1197" s="11" t="str">
        <f>VLOOKUP(A1197,'Medical Examinations'!$A$1:$J$2336,9,FALSE)</f>
        <v>OBESITY</v>
      </c>
      <c r="K1197" s="11" t="str">
        <f>VLOOKUP(A1197,'Medical Examinations'!$A$1:$J$2336,10,FALSE)</f>
        <v>NORMAL</v>
      </c>
      <c r="L1197" t="str">
        <f>VLOOKUP(A1197,'Hospitalisation Details'!$A$2:$M$2344,4,FALSE)</f>
        <v>30-10-1976</v>
      </c>
      <c r="M1197">
        <f>VLOOKUP(A1197,'Hospitalisation Details'!$A$2:$M$2344,10,FALSE)</f>
        <v>9414.92</v>
      </c>
      <c r="N1197" t="str">
        <f>VLOOKUP(A1197,'Hospitalisation Details'!$A$2:$M$2344,11,FALSE)</f>
        <v>tier - 2</v>
      </c>
      <c r="O1197" t="str">
        <f>VLOOKUP(A1197,'Hospitalisation Details'!$A$2:$M$2344,12,FALSE)</f>
        <v>tier - 2</v>
      </c>
      <c r="P1197" t="str">
        <f>VLOOKUP(A1197,'Hospitalisation Details'!$A$2:$M$2344,13,FALSE)</f>
        <v>R1011</v>
      </c>
      <c r="Q1197" s="11">
        <f>VLOOKUP(A1197,'Hospitalisation Details'!$A$2:$M$2344,8,FALSE)</f>
        <v>46</v>
      </c>
    </row>
    <row r="1198" spans="1:17" ht="15.75" x14ac:dyDescent="0.25">
      <c r="A1198" s="1" t="s">
        <v>1173</v>
      </c>
      <c r="B1198" t="str">
        <f>VLOOKUP(A1198,'Customer Names'!$A$1:$B$2336,2,FALSE)</f>
        <v>Hodge</v>
      </c>
      <c r="C1198" s="11">
        <f>VLOOKUP(A1198,'Medical Examinations'!$A$1:$B$2336,2,FALSE)</f>
        <v>32.299999999999997</v>
      </c>
      <c r="D1198" s="11">
        <f>VLOOKUP(A1198,'Medical Examinations'!$A$1:$C$2336,3,FALSE)</f>
        <v>5.05</v>
      </c>
      <c r="E1198" s="11" t="str">
        <f>VLOOKUP(A1198,'Medical Examinations'!$A$1:$J$2336,4,FALSE)</f>
        <v>Yes</v>
      </c>
      <c r="F1198" s="11" t="str">
        <f>VLOOKUP(A1198,'Medical Examinations'!$A$1:$J$2336,5,FALSE)</f>
        <v>No</v>
      </c>
      <c r="G1198" s="11" t="str">
        <f>VLOOKUP(A1198,'Medical Examinations'!$A$1:$J$2336,6,FALSE)</f>
        <v>No</v>
      </c>
      <c r="H1198" s="11">
        <f>VLOOKUP(A1198,'Medical Examinations'!$A$1:$J$2336,7,FALSE)</f>
        <v>0</v>
      </c>
      <c r="I1198" s="11" t="str">
        <f>VLOOKUP(A1198,'Medical Examinations'!$A$1:$J$2336,8,FALSE)</f>
        <v>No</v>
      </c>
      <c r="J1198" s="11" t="str">
        <f>VLOOKUP(A1198,'Medical Examinations'!$A$1:$J$2336,9,FALSE)</f>
        <v>OBESITY</v>
      </c>
      <c r="K1198" s="11" t="str">
        <f>VLOOKUP(A1198,'Medical Examinations'!$A$1:$J$2336,10,FALSE)</f>
        <v>NORMAL</v>
      </c>
      <c r="L1198" t="str">
        <f>VLOOKUP(A1198,'Hospitalisation Details'!$A$2:$M$2344,4,FALSE)</f>
        <v>17-10-1976</v>
      </c>
      <c r="M1198">
        <f>VLOOKUP(A1198,'Hospitalisation Details'!$A$2:$M$2344,10,FALSE)</f>
        <v>9411.01</v>
      </c>
      <c r="N1198" t="str">
        <f>VLOOKUP(A1198,'Hospitalisation Details'!$A$2:$M$2344,11,FALSE)</f>
        <v>tier - 2</v>
      </c>
      <c r="O1198" t="str">
        <f>VLOOKUP(A1198,'Hospitalisation Details'!$A$2:$M$2344,12,FALSE)</f>
        <v>tier - 3</v>
      </c>
      <c r="P1198" t="str">
        <f>VLOOKUP(A1198,'Hospitalisation Details'!$A$2:$M$2344,13,FALSE)</f>
        <v>R1024</v>
      </c>
      <c r="Q1198" s="11">
        <f>VLOOKUP(A1198,'Hospitalisation Details'!$A$2:$M$2344,8,FALSE)</f>
        <v>46</v>
      </c>
    </row>
    <row r="1199" spans="1:17" ht="15.75" x14ac:dyDescent="0.25">
      <c r="A1199" s="1" t="s">
        <v>1172</v>
      </c>
      <c r="B1199" t="str">
        <f>VLOOKUP(A1199,'Customer Names'!$A$1:$B$2336,2,FALSE)</f>
        <v>Rusterholz</v>
      </c>
      <c r="C1199" s="11">
        <f>VLOOKUP(A1199,'Medical Examinations'!$A$1:$B$2336,2,FALSE)</f>
        <v>39.700000000000003</v>
      </c>
      <c r="D1199" s="11">
        <f>VLOOKUP(A1199,'Medical Examinations'!$A$1:$C$2336,3,FALSE)</f>
        <v>7.34</v>
      </c>
      <c r="E1199" s="11" t="str">
        <f>VLOOKUP(A1199,'Medical Examinations'!$A$1:$J$2336,4,FALSE)</f>
        <v>No</v>
      </c>
      <c r="F1199" s="11" t="str">
        <f>VLOOKUP(A1199,'Medical Examinations'!$A$1:$J$2336,5,FALSE)</f>
        <v>No</v>
      </c>
      <c r="G1199" s="11" t="str">
        <f>VLOOKUP(A1199,'Medical Examinations'!$A$1:$J$2336,6,FALSE)</f>
        <v>No</v>
      </c>
      <c r="H1199" s="11">
        <f>VLOOKUP(A1199,'Medical Examinations'!$A$1:$J$2336,7,FALSE)</f>
        <v>0</v>
      </c>
      <c r="I1199" s="11" t="str">
        <f>VLOOKUP(A1199,'Medical Examinations'!$A$1:$J$2336,8,FALSE)</f>
        <v>No</v>
      </c>
      <c r="J1199" s="11" t="str">
        <f>VLOOKUP(A1199,'Medical Examinations'!$A$1:$J$2336,9,FALSE)</f>
        <v>OBESITY</v>
      </c>
      <c r="K1199" s="11" t="str">
        <f>VLOOKUP(A1199,'Medical Examinations'!$A$1:$J$2336,10,FALSE)</f>
        <v>DIABETES</v>
      </c>
      <c r="L1199" t="str">
        <f>VLOOKUP(A1199,'Hospitalisation Details'!$A$2:$M$2344,4,FALSE)</f>
        <v>20-10-1971</v>
      </c>
      <c r="M1199">
        <f>VLOOKUP(A1199,'Hospitalisation Details'!$A$2:$M$2344,10,FALSE)</f>
        <v>9391.35</v>
      </c>
      <c r="N1199" t="str">
        <f>VLOOKUP(A1199,'Hospitalisation Details'!$A$2:$M$2344,11,FALSE)</f>
        <v>tier - 3</v>
      </c>
      <c r="O1199" t="str">
        <f>VLOOKUP(A1199,'Hospitalisation Details'!$A$2:$M$2344,12,FALSE)</f>
        <v>tier - 3</v>
      </c>
      <c r="P1199" t="str">
        <f>VLOOKUP(A1199,'Hospitalisation Details'!$A$2:$M$2344,13,FALSE)</f>
        <v>R1011</v>
      </c>
      <c r="Q1199" s="11">
        <f>VLOOKUP(A1199,'Hospitalisation Details'!$A$2:$M$2344,8,FALSE)</f>
        <v>51</v>
      </c>
    </row>
    <row r="1200" spans="1:17" ht="15.75" x14ac:dyDescent="0.25">
      <c r="A1200" s="1" t="s">
        <v>1171</v>
      </c>
      <c r="B1200" t="str">
        <f>VLOOKUP(A1200,'Customer Names'!$A$1:$B$2336,2,FALSE)</f>
        <v>Lafrance</v>
      </c>
      <c r="C1200" s="11">
        <f>VLOOKUP(A1200,'Medical Examinations'!$A$1:$B$2336,2,FALSE)</f>
        <v>35.97</v>
      </c>
      <c r="D1200" s="11">
        <f>VLOOKUP(A1200,'Medical Examinations'!$A$1:$C$2336,3,FALSE)</f>
        <v>8.1300000000000008</v>
      </c>
      <c r="E1200" s="11" t="str">
        <f>VLOOKUP(A1200,'Medical Examinations'!$A$1:$J$2336,4,FALSE)</f>
        <v>No</v>
      </c>
      <c r="F1200" s="11" t="str">
        <f>VLOOKUP(A1200,'Medical Examinations'!$A$1:$J$2336,5,FALSE)</f>
        <v>No</v>
      </c>
      <c r="G1200" s="11" t="str">
        <f>VLOOKUP(A1200,'Medical Examinations'!$A$1:$J$2336,6,FALSE)</f>
        <v>No</v>
      </c>
      <c r="H1200" s="11">
        <f>VLOOKUP(A1200,'Medical Examinations'!$A$1:$J$2336,7,FALSE)</f>
        <v>0</v>
      </c>
      <c r="I1200" s="11" t="str">
        <f>VLOOKUP(A1200,'Medical Examinations'!$A$1:$J$2336,8,FALSE)</f>
        <v>No</v>
      </c>
      <c r="J1200" s="11" t="str">
        <f>VLOOKUP(A1200,'Medical Examinations'!$A$1:$J$2336,9,FALSE)</f>
        <v>OBESITY</v>
      </c>
      <c r="K1200" s="11" t="str">
        <f>VLOOKUP(A1200,'Medical Examinations'!$A$1:$J$2336,10,FALSE)</f>
        <v>DIABETES</v>
      </c>
      <c r="L1200" t="str">
        <f>VLOOKUP(A1200,'Hospitalisation Details'!$A$2:$M$2344,4,FALSE)</f>
        <v>29-12-1971</v>
      </c>
      <c r="M1200">
        <f>VLOOKUP(A1200,'Hospitalisation Details'!$A$2:$M$2344,10,FALSE)</f>
        <v>9386.16</v>
      </c>
      <c r="N1200" t="str">
        <f>VLOOKUP(A1200,'Hospitalisation Details'!$A$2:$M$2344,11,FALSE)</f>
        <v>tier - 3</v>
      </c>
      <c r="O1200" t="str">
        <f>VLOOKUP(A1200,'Hospitalisation Details'!$A$2:$M$2344,12,FALSE)</f>
        <v>tier - 2</v>
      </c>
      <c r="P1200" t="str">
        <f>VLOOKUP(A1200,'Hospitalisation Details'!$A$2:$M$2344,13,FALSE)</f>
        <v>R1013</v>
      </c>
      <c r="Q1200" s="11">
        <f>VLOOKUP(A1200,'Hospitalisation Details'!$A$2:$M$2344,8,FALSE)</f>
        <v>51</v>
      </c>
    </row>
    <row r="1201" spans="1:17" ht="15.75" x14ac:dyDescent="0.25">
      <c r="A1201" s="1" t="s">
        <v>1170</v>
      </c>
      <c r="B1201" t="str">
        <f>VLOOKUP(A1201,'Customer Names'!$A$1:$B$2336,2,FALSE)</f>
        <v>Hallis</v>
      </c>
      <c r="C1201" s="11">
        <f>VLOOKUP(A1201,'Medical Examinations'!$A$1:$B$2336,2,FALSE)</f>
        <v>25.86</v>
      </c>
      <c r="D1201" s="11">
        <f>VLOOKUP(A1201,'Medical Examinations'!$A$1:$C$2336,3,FALSE)</f>
        <v>6.68</v>
      </c>
      <c r="E1201" s="11" t="str">
        <f>VLOOKUP(A1201,'Medical Examinations'!$A$1:$J$2336,4,FALSE)</f>
        <v>Yes</v>
      </c>
      <c r="F1201" s="11" t="str">
        <f>VLOOKUP(A1201,'Medical Examinations'!$A$1:$J$2336,5,FALSE)</f>
        <v>No</v>
      </c>
      <c r="G1201" s="11" t="str">
        <f>VLOOKUP(A1201,'Medical Examinations'!$A$1:$J$2336,6,FALSE)</f>
        <v>No</v>
      </c>
      <c r="H1201" s="11">
        <f>VLOOKUP(A1201,'Medical Examinations'!$A$1:$J$2336,7,FALSE)</f>
        <v>1</v>
      </c>
      <c r="I1201" s="11" t="str">
        <f>VLOOKUP(A1201,'Medical Examinations'!$A$1:$J$2336,8,FALSE)</f>
        <v>No</v>
      </c>
      <c r="J1201" s="11" t="str">
        <f>VLOOKUP(A1201,'Medical Examinations'!$A$1:$J$2336,9,FALSE)</f>
        <v>OVERWEIGHT</v>
      </c>
      <c r="K1201" s="11" t="str">
        <f>VLOOKUP(A1201,'Medical Examinations'!$A$1:$J$2336,10,FALSE)</f>
        <v>DIABETES</v>
      </c>
      <c r="L1201" t="str">
        <f>VLOOKUP(A1201,'Hospitalisation Details'!$A$2:$M$2344,4,FALSE)</f>
        <v>2-12-1975</v>
      </c>
      <c r="M1201">
        <f>VLOOKUP(A1201,'Hospitalisation Details'!$A$2:$M$2344,10,FALSE)</f>
        <v>9380.75</v>
      </c>
      <c r="N1201" t="str">
        <f>VLOOKUP(A1201,'Hospitalisation Details'!$A$2:$M$2344,11,FALSE)</f>
        <v>tier - 2</v>
      </c>
      <c r="O1201" t="str">
        <f>VLOOKUP(A1201,'Hospitalisation Details'!$A$2:$M$2344,12,FALSE)</f>
        <v>tier - 2</v>
      </c>
      <c r="P1201" t="str">
        <f>VLOOKUP(A1201,'Hospitalisation Details'!$A$2:$M$2344,13,FALSE)</f>
        <v>R1024</v>
      </c>
      <c r="Q1201" s="11">
        <f>VLOOKUP(A1201,'Hospitalisation Details'!$A$2:$M$2344,8,FALSE)</f>
        <v>47</v>
      </c>
    </row>
    <row r="1202" spans="1:17" ht="15.75" x14ac:dyDescent="0.25">
      <c r="A1202" s="1" t="s">
        <v>1169</v>
      </c>
      <c r="B1202" t="str">
        <f>VLOOKUP(A1202,'Customer Names'!$A$1:$B$2336,2,FALSE)</f>
        <v>Marshall</v>
      </c>
      <c r="C1202" s="11">
        <f>VLOOKUP(A1202,'Medical Examinations'!$A$1:$B$2336,2,FALSE)</f>
        <v>30.03</v>
      </c>
      <c r="D1202" s="11">
        <f>VLOOKUP(A1202,'Medical Examinations'!$A$1:$C$2336,3,FALSE)</f>
        <v>11.51</v>
      </c>
      <c r="E1202" s="11" t="str">
        <f>VLOOKUP(A1202,'Medical Examinations'!$A$1:$J$2336,4,FALSE)</f>
        <v>No</v>
      </c>
      <c r="F1202" s="11" t="str">
        <f>VLOOKUP(A1202,'Medical Examinations'!$A$1:$J$2336,5,FALSE)</f>
        <v>No</v>
      </c>
      <c r="G1202" s="11" t="str">
        <f>VLOOKUP(A1202,'Medical Examinations'!$A$1:$J$2336,6,FALSE)</f>
        <v>No</v>
      </c>
      <c r="H1202" s="11">
        <f>VLOOKUP(A1202,'Medical Examinations'!$A$1:$J$2336,7,FALSE)</f>
        <v>0</v>
      </c>
      <c r="I1202" s="11" t="str">
        <f>VLOOKUP(A1202,'Medical Examinations'!$A$1:$J$2336,8,FALSE)</f>
        <v>No</v>
      </c>
      <c r="J1202" s="11" t="str">
        <f>VLOOKUP(A1202,'Medical Examinations'!$A$1:$J$2336,9,FALSE)</f>
        <v>OBESITY</v>
      </c>
      <c r="K1202" s="11" t="str">
        <f>VLOOKUP(A1202,'Medical Examinations'!$A$1:$J$2336,10,FALSE)</f>
        <v>DIABETES</v>
      </c>
      <c r="L1202" t="str">
        <f>VLOOKUP(A1202,'Hospitalisation Details'!$A$2:$M$2344,4,FALSE)</f>
        <v>26-11-1971</v>
      </c>
      <c r="M1202">
        <f>VLOOKUP(A1202,'Hospitalisation Details'!$A$2:$M$2344,10,FALSE)</f>
        <v>9377.9</v>
      </c>
      <c r="N1202" t="str">
        <f>VLOOKUP(A1202,'Hospitalisation Details'!$A$2:$M$2344,11,FALSE)</f>
        <v>tier - 2</v>
      </c>
      <c r="O1202" t="str">
        <f>VLOOKUP(A1202,'Hospitalisation Details'!$A$2:$M$2344,12,FALSE)</f>
        <v>tier - 1</v>
      </c>
      <c r="P1202" t="str">
        <f>VLOOKUP(A1202,'Hospitalisation Details'!$A$2:$M$2344,13,FALSE)</f>
        <v>R1013</v>
      </c>
      <c r="Q1202" s="11">
        <f>VLOOKUP(A1202,'Hospitalisation Details'!$A$2:$M$2344,8,FALSE)</f>
        <v>51</v>
      </c>
    </row>
    <row r="1203" spans="1:17" ht="15.75" x14ac:dyDescent="0.25">
      <c r="A1203" s="1" t="s">
        <v>1168</v>
      </c>
      <c r="B1203" t="str">
        <f>VLOOKUP(A1203,'Customer Names'!$A$1:$B$2336,2,FALSE)</f>
        <v>Salowitz</v>
      </c>
      <c r="C1203" s="11">
        <f>VLOOKUP(A1203,'Medical Examinations'!$A$1:$B$2336,2,FALSE)</f>
        <v>25.76</v>
      </c>
      <c r="D1203" s="11">
        <f>VLOOKUP(A1203,'Medical Examinations'!$A$1:$C$2336,3,FALSE)</f>
        <v>6.02</v>
      </c>
      <c r="E1203" s="11" t="str">
        <f>VLOOKUP(A1203,'Medical Examinations'!$A$1:$J$2336,4,FALSE)</f>
        <v>Yes</v>
      </c>
      <c r="F1203" s="11" t="str">
        <f>VLOOKUP(A1203,'Medical Examinations'!$A$1:$J$2336,5,FALSE)</f>
        <v>No</v>
      </c>
      <c r="G1203" s="11" t="str">
        <f>VLOOKUP(A1203,'Medical Examinations'!$A$1:$J$2336,6,FALSE)</f>
        <v>Yes</v>
      </c>
      <c r="H1203" s="11">
        <f>VLOOKUP(A1203,'Medical Examinations'!$A$1:$J$2336,7,FALSE)</f>
        <v>1</v>
      </c>
      <c r="I1203" s="11" t="str">
        <f>VLOOKUP(A1203,'Medical Examinations'!$A$1:$J$2336,8,FALSE)</f>
        <v>No</v>
      </c>
      <c r="J1203" s="11" t="str">
        <f>VLOOKUP(A1203,'Medical Examinations'!$A$1:$J$2336,9,FALSE)</f>
        <v>OVERWEIGHT</v>
      </c>
      <c r="K1203" s="11" t="str">
        <f>VLOOKUP(A1203,'Medical Examinations'!$A$1:$J$2336,10,FALSE)</f>
        <v>PREDIABETES</v>
      </c>
      <c r="L1203" t="str">
        <f>VLOOKUP(A1203,'Hospitalisation Details'!$A$2:$M$2344,4,FALSE)</f>
        <v>24-11-1969</v>
      </c>
      <c r="M1203">
        <f>VLOOKUP(A1203,'Hospitalisation Details'!$A$2:$M$2344,10,FALSE)</f>
        <v>9377.4500000000007</v>
      </c>
      <c r="N1203" t="str">
        <f>VLOOKUP(A1203,'Hospitalisation Details'!$A$2:$M$2344,11,FALSE)</f>
        <v>tier - 2</v>
      </c>
      <c r="O1203" t="str">
        <f>VLOOKUP(A1203,'Hospitalisation Details'!$A$2:$M$2344,12,FALSE)</f>
        <v>tier - 3</v>
      </c>
      <c r="P1203" t="str">
        <f>VLOOKUP(A1203,'Hospitalisation Details'!$A$2:$M$2344,13,FALSE)</f>
        <v>R1013</v>
      </c>
      <c r="Q1203" s="11">
        <f>VLOOKUP(A1203,'Hospitalisation Details'!$A$2:$M$2344,8,FALSE)</f>
        <v>53</v>
      </c>
    </row>
    <row r="1204" spans="1:17" ht="15.75" x14ac:dyDescent="0.25">
      <c r="A1204" s="1" t="s">
        <v>1167</v>
      </c>
      <c r="B1204" t="str">
        <f>VLOOKUP(A1204,'Customer Names'!$A$1:$B$2336,2,FALSE)</f>
        <v>Blake</v>
      </c>
      <c r="C1204" s="11">
        <f>VLOOKUP(A1204,'Medical Examinations'!$A$1:$B$2336,2,FALSE)</f>
        <v>22.42</v>
      </c>
      <c r="D1204" s="11">
        <f>VLOOKUP(A1204,'Medical Examinations'!$A$1:$C$2336,3,FALSE)</f>
        <v>7.96</v>
      </c>
      <c r="E1204" s="11" t="str">
        <f>VLOOKUP(A1204,'Medical Examinations'!$A$1:$J$2336,4,FALSE)</f>
        <v>No</v>
      </c>
      <c r="F1204" s="11" t="str">
        <f>VLOOKUP(A1204,'Medical Examinations'!$A$1:$J$2336,5,FALSE)</f>
        <v>No</v>
      </c>
      <c r="G1204" s="11" t="str">
        <f>VLOOKUP(A1204,'Medical Examinations'!$A$1:$J$2336,6,FALSE)</f>
        <v>No</v>
      </c>
      <c r="H1204" s="11">
        <f>VLOOKUP(A1204,'Medical Examinations'!$A$1:$J$2336,7,FALSE)</f>
        <v>0</v>
      </c>
      <c r="I1204" s="11" t="str">
        <f>VLOOKUP(A1204,'Medical Examinations'!$A$1:$J$2336,8,FALSE)</f>
        <v>No</v>
      </c>
      <c r="J1204" s="11" t="str">
        <f>VLOOKUP(A1204,'Medical Examinations'!$A$1:$J$2336,9,FALSE)</f>
        <v>NORMALWEIGHT</v>
      </c>
      <c r="K1204" s="11" t="str">
        <f>VLOOKUP(A1204,'Medical Examinations'!$A$1:$J$2336,10,FALSE)</f>
        <v>DIABETES</v>
      </c>
      <c r="L1204" t="str">
        <f>VLOOKUP(A1204,'Hospitalisation Details'!$A$2:$M$2344,4,FALSE)</f>
        <v>8-10-1971</v>
      </c>
      <c r="M1204">
        <f>VLOOKUP(A1204,'Hospitalisation Details'!$A$2:$M$2344,10,FALSE)</f>
        <v>9361.33</v>
      </c>
      <c r="N1204" t="str">
        <f>VLOOKUP(A1204,'Hospitalisation Details'!$A$2:$M$2344,11,FALSE)</f>
        <v>tier - 3</v>
      </c>
      <c r="O1204" t="str">
        <f>VLOOKUP(A1204,'Hospitalisation Details'!$A$2:$M$2344,12,FALSE)</f>
        <v>tier - 1</v>
      </c>
      <c r="P1204" t="str">
        <f>VLOOKUP(A1204,'Hospitalisation Details'!$A$2:$M$2344,13,FALSE)</f>
        <v>R1016</v>
      </c>
      <c r="Q1204" s="11">
        <f>VLOOKUP(A1204,'Hospitalisation Details'!$A$2:$M$2344,8,FALSE)</f>
        <v>51</v>
      </c>
    </row>
    <row r="1205" spans="1:17" ht="15.75" x14ac:dyDescent="0.25">
      <c r="A1205" s="1" t="s">
        <v>1166</v>
      </c>
      <c r="B1205" t="str">
        <f>VLOOKUP(A1205,'Customer Names'!$A$1:$B$2336,2,FALSE)</f>
        <v>Langerak</v>
      </c>
      <c r="C1205" s="11">
        <f>VLOOKUP(A1205,'Medical Examinations'!$A$1:$B$2336,2,FALSE)</f>
        <v>33.18</v>
      </c>
      <c r="D1205" s="11">
        <f>VLOOKUP(A1205,'Medical Examinations'!$A$1:$C$2336,3,FALSE)</f>
        <v>6.01</v>
      </c>
      <c r="E1205" s="11" t="str">
        <f>VLOOKUP(A1205,'Medical Examinations'!$A$1:$J$2336,4,FALSE)</f>
        <v>Yes</v>
      </c>
      <c r="F1205" s="11" t="str">
        <f>VLOOKUP(A1205,'Medical Examinations'!$A$1:$J$2336,5,FALSE)</f>
        <v>No</v>
      </c>
      <c r="G1205" s="11" t="str">
        <f>VLOOKUP(A1205,'Medical Examinations'!$A$1:$J$2336,6,FALSE)</f>
        <v>No</v>
      </c>
      <c r="H1205" s="11">
        <f>VLOOKUP(A1205,'Medical Examinations'!$A$1:$J$2336,7,FALSE)</f>
        <v>1</v>
      </c>
      <c r="I1205" s="11" t="str">
        <f>VLOOKUP(A1205,'Medical Examinations'!$A$1:$J$2336,8,FALSE)</f>
        <v>No</v>
      </c>
      <c r="J1205" s="11" t="str">
        <f>VLOOKUP(A1205,'Medical Examinations'!$A$1:$J$2336,9,FALSE)</f>
        <v>OBESITY</v>
      </c>
      <c r="K1205" s="11" t="str">
        <f>VLOOKUP(A1205,'Medical Examinations'!$A$1:$J$2336,10,FALSE)</f>
        <v>PREDIABETES</v>
      </c>
      <c r="L1205" t="str">
        <f>VLOOKUP(A1205,'Hospitalisation Details'!$A$2:$M$2344,4,FALSE)</f>
        <v>1-7-1988</v>
      </c>
      <c r="M1205">
        <f>VLOOKUP(A1205,'Hospitalisation Details'!$A$2:$M$2344,10,FALSE)</f>
        <v>9344.2000000000007</v>
      </c>
      <c r="N1205" t="str">
        <f>VLOOKUP(A1205,'Hospitalisation Details'!$A$2:$M$2344,11,FALSE)</f>
        <v>tier - 2</v>
      </c>
      <c r="O1205" t="str">
        <f>VLOOKUP(A1205,'Hospitalisation Details'!$A$2:$M$2344,12,FALSE)</f>
        <v>tier - 1</v>
      </c>
      <c r="P1205" t="str">
        <f>VLOOKUP(A1205,'Hospitalisation Details'!$A$2:$M$2344,13,FALSE)</f>
        <v>R1021</v>
      </c>
      <c r="Q1205" s="11">
        <f>VLOOKUP(A1205,'Hospitalisation Details'!$A$2:$M$2344,8,FALSE)</f>
        <v>34</v>
      </c>
    </row>
    <row r="1206" spans="1:17" ht="15.75" x14ac:dyDescent="0.25">
      <c r="A1206" s="1" t="s">
        <v>1165</v>
      </c>
      <c r="B1206" t="str">
        <f>VLOOKUP(A1206,'Customer Names'!$A$1:$B$2336,2,FALSE)</f>
        <v>Bonilla</v>
      </c>
      <c r="C1206" s="11">
        <f>VLOOKUP(A1206,'Medical Examinations'!$A$1:$B$2336,2,FALSE)</f>
        <v>43.04</v>
      </c>
      <c r="D1206" s="11">
        <f>VLOOKUP(A1206,'Medical Examinations'!$A$1:$C$2336,3,FALSE)</f>
        <v>5.9</v>
      </c>
      <c r="E1206" s="11" t="str">
        <f>VLOOKUP(A1206,'Medical Examinations'!$A$1:$J$2336,4,FALSE)</f>
        <v>Yes</v>
      </c>
      <c r="F1206" s="11" t="str">
        <f>VLOOKUP(A1206,'Medical Examinations'!$A$1:$J$2336,5,FALSE)</f>
        <v>No</v>
      </c>
      <c r="G1206" s="11" t="str">
        <f>VLOOKUP(A1206,'Medical Examinations'!$A$1:$J$2336,6,FALSE)</f>
        <v>No</v>
      </c>
      <c r="H1206" s="11">
        <f>VLOOKUP(A1206,'Medical Examinations'!$A$1:$J$2336,7,FALSE)</f>
        <v>0</v>
      </c>
      <c r="I1206" s="11" t="str">
        <f>VLOOKUP(A1206,'Medical Examinations'!$A$1:$J$2336,8,FALSE)</f>
        <v>No</v>
      </c>
      <c r="J1206" s="11" t="str">
        <f>VLOOKUP(A1206,'Medical Examinations'!$A$1:$J$2336,9,FALSE)</f>
        <v>OBESITY</v>
      </c>
      <c r="K1206" s="11" t="str">
        <f>VLOOKUP(A1206,'Medical Examinations'!$A$1:$J$2336,10,FALSE)</f>
        <v>PREDIABETES</v>
      </c>
      <c r="L1206" t="str">
        <f>VLOOKUP(A1206,'Hospitalisation Details'!$A$2:$M$2344,4,FALSE)</f>
        <v>12-10-1996</v>
      </c>
      <c r="M1206">
        <f>VLOOKUP(A1206,'Hospitalisation Details'!$A$2:$M$2344,10,FALSE)</f>
        <v>9338.61</v>
      </c>
      <c r="N1206" t="str">
        <f>VLOOKUP(A1206,'Hospitalisation Details'!$A$2:$M$2344,11,FALSE)</f>
        <v>tier - 2</v>
      </c>
      <c r="O1206" t="str">
        <f>VLOOKUP(A1206,'Hospitalisation Details'!$A$2:$M$2344,12,FALSE)</f>
        <v>tier - 1</v>
      </c>
      <c r="P1206" t="str">
        <f>VLOOKUP(A1206,'Hospitalisation Details'!$A$2:$M$2344,13,FALSE)</f>
        <v>R1026</v>
      </c>
      <c r="Q1206" s="11">
        <f>VLOOKUP(A1206,'Hospitalisation Details'!$A$2:$M$2344,8,FALSE)</f>
        <v>26</v>
      </c>
    </row>
    <row r="1207" spans="1:17" ht="15.75" x14ac:dyDescent="0.25">
      <c r="A1207" s="1" t="s">
        <v>1164</v>
      </c>
      <c r="B1207" t="str">
        <f>VLOOKUP(A1207,'Customer Names'!$A$1:$B$2336,2,FALSE)</f>
        <v>Ciabattoni</v>
      </c>
      <c r="C1207" s="11">
        <f>VLOOKUP(A1207,'Medical Examinations'!$A$1:$B$2336,2,FALSE)</f>
        <v>34.15</v>
      </c>
      <c r="D1207" s="11">
        <f>VLOOKUP(A1207,'Medical Examinations'!$A$1:$C$2336,3,FALSE)</f>
        <v>4.49</v>
      </c>
      <c r="E1207" s="11" t="str">
        <f>VLOOKUP(A1207,'Medical Examinations'!$A$1:$J$2336,4,FALSE)</f>
        <v>Yes</v>
      </c>
      <c r="F1207" s="11" t="str">
        <f>VLOOKUP(A1207,'Medical Examinations'!$A$1:$J$2336,5,FALSE)</f>
        <v>No</v>
      </c>
      <c r="G1207" s="11" t="str">
        <f>VLOOKUP(A1207,'Medical Examinations'!$A$1:$J$2336,6,FALSE)</f>
        <v>No</v>
      </c>
      <c r="H1207" s="11">
        <f>VLOOKUP(A1207,'Medical Examinations'!$A$1:$J$2336,7,FALSE)</f>
        <v>1</v>
      </c>
      <c r="I1207" s="11" t="str">
        <f>VLOOKUP(A1207,'Medical Examinations'!$A$1:$J$2336,8,FALSE)</f>
        <v>No</v>
      </c>
      <c r="J1207" s="11" t="str">
        <f>VLOOKUP(A1207,'Medical Examinations'!$A$1:$J$2336,9,FALSE)</f>
        <v>OBESITY</v>
      </c>
      <c r="K1207" s="11" t="str">
        <f>VLOOKUP(A1207,'Medical Examinations'!$A$1:$J$2336,10,FALSE)</f>
        <v>NORMAL</v>
      </c>
      <c r="L1207" t="str">
        <f>VLOOKUP(A1207,'Hospitalisation Details'!$A$2:$M$2344,4,FALSE)</f>
        <v>9-7-1988</v>
      </c>
      <c r="M1207">
        <f>VLOOKUP(A1207,'Hospitalisation Details'!$A$2:$M$2344,10,FALSE)</f>
        <v>9320.26</v>
      </c>
      <c r="N1207" t="str">
        <f>VLOOKUP(A1207,'Hospitalisation Details'!$A$2:$M$2344,11,FALSE)</f>
        <v>tier - 2</v>
      </c>
      <c r="O1207" t="str">
        <f>VLOOKUP(A1207,'Hospitalisation Details'!$A$2:$M$2344,12,FALSE)</f>
        <v>tier - 1</v>
      </c>
      <c r="P1207" t="str">
        <f>VLOOKUP(A1207,'Hospitalisation Details'!$A$2:$M$2344,13,FALSE)</f>
        <v>R1012</v>
      </c>
      <c r="Q1207" s="11">
        <f>VLOOKUP(A1207,'Hospitalisation Details'!$A$2:$M$2344,8,FALSE)</f>
        <v>34</v>
      </c>
    </row>
    <row r="1208" spans="1:17" ht="15.75" x14ac:dyDescent="0.25">
      <c r="A1208" s="1" t="s">
        <v>1163</v>
      </c>
      <c r="B1208" t="str">
        <f>VLOOKUP(A1208,'Customer Names'!$A$1:$B$2336,2,FALSE)</f>
        <v>Escanero Palmer</v>
      </c>
      <c r="C1208" s="11">
        <f>VLOOKUP(A1208,'Medical Examinations'!$A$1:$B$2336,2,FALSE)</f>
        <v>25.78</v>
      </c>
      <c r="D1208" s="11">
        <f>VLOOKUP(A1208,'Medical Examinations'!$A$1:$C$2336,3,FALSE)</f>
        <v>6.25</v>
      </c>
      <c r="E1208" s="11" t="str">
        <f>VLOOKUP(A1208,'Medical Examinations'!$A$1:$J$2336,4,FALSE)</f>
        <v>No</v>
      </c>
      <c r="F1208" s="11" t="str">
        <f>VLOOKUP(A1208,'Medical Examinations'!$A$1:$J$2336,5,FALSE)</f>
        <v>No</v>
      </c>
      <c r="G1208" s="11" t="str">
        <f>VLOOKUP(A1208,'Medical Examinations'!$A$1:$J$2336,6,FALSE)</f>
        <v>No</v>
      </c>
      <c r="H1208" s="11">
        <f>VLOOKUP(A1208,'Medical Examinations'!$A$1:$J$2336,7,FALSE)</f>
        <v>0</v>
      </c>
      <c r="I1208" s="11" t="str">
        <f>VLOOKUP(A1208,'Medical Examinations'!$A$1:$J$2336,8,FALSE)</f>
        <v>No</v>
      </c>
      <c r="J1208" s="11" t="str">
        <f>VLOOKUP(A1208,'Medical Examinations'!$A$1:$J$2336,9,FALSE)</f>
        <v>OVERWEIGHT</v>
      </c>
      <c r="K1208" s="11" t="str">
        <f>VLOOKUP(A1208,'Medical Examinations'!$A$1:$J$2336,10,FALSE)</f>
        <v>PREDIABETES</v>
      </c>
      <c r="L1208" t="str">
        <f>VLOOKUP(A1208,'Hospitalisation Details'!$A$2:$M$2344,4,FALSE)</f>
        <v>12-10-1977</v>
      </c>
      <c r="M1208">
        <f>VLOOKUP(A1208,'Hospitalisation Details'!$A$2:$M$2344,10,FALSE)</f>
        <v>9315.41</v>
      </c>
      <c r="N1208" t="str">
        <f>VLOOKUP(A1208,'Hospitalisation Details'!$A$2:$M$2344,11,FALSE)</f>
        <v>tier - 2</v>
      </c>
      <c r="O1208" t="str">
        <f>VLOOKUP(A1208,'Hospitalisation Details'!$A$2:$M$2344,12,FALSE)</f>
        <v>tier - 1</v>
      </c>
      <c r="P1208" t="str">
        <f>VLOOKUP(A1208,'Hospitalisation Details'!$A$2:$M$2344,13,FALSE)</f>
        <v>R1024</v>
      </c>
      <c r="Q1208" s="11">
        <f>VLOOKUP(A1208,'Hospitalisation Details'!$A$2:$M$2344,8,FALSE)</f>
        <v>45</v>
      </c>
    </row>
    <row r="1209" spans="1:17" ht="15.75" x14ac:dyDescent="0.25">
      <c r="A1209" s="1" t="s">
        <v>1162</v>
      </c>
      <c r="B1209" t="str">
        <f>VLOOKUP(A1209,'Customer Names'!$A$1:$B$2336,2,FALSE)</f>
        <v>Lowe</v>
      </c>
      <c r="C1209" s="11">
        <f>VLOOKUP(A1209,'Medical Examinations'!$A$1:$B$2336,2,FALSE)</f>
        <v>21.02</v>
      </c>
      <c r="D1209" s="11">
        <f>VLOOKUP(A1209,'Medical Examinations'!$A$1:$C$2336,3,FALSE)</f>
        <v>9.6199999999999992</v>
      </c>
      <c r="E1209" s="11" t="str">
        <f>VLOOKUP(A1209,'Medical Examinations'!$A$1:$J$2336,4,FALSE)</f>
        <v>Yes</v>
      </c>
      <c r="F1209" s="11" t="str">
        <f>VLOOKUP(A1209,'Medical Examinations'!$A$1:$J$2336,5,FALSE)</f>
        <v>No</v>
      </c>
      <c r="G1209" s="11" t="str">
        <f>VLOOKUP(A1209,'Medical Examinations'!$A$1:$J$2336,6,FALSE)</f>
        <v>Yes</v>
      </c>
      <c r="H1209" s="11">
        <f>VLOOKUP(A1209,'Medical Examinations'!$A$1:$J$2336,7,FALSE)</f>
        <v>1</v>
      </c>
      <c r="I1209" s="11" t="str">
        <f>VLOOKUP(A1209,'Medical Examinations'!$A$1:$J$2336,8,FALSE)</f>
        <v>No</v>
      </c>
      <c r="J1209" s="11" t="str">
        <f>VLOOKUP(A1209,'Medical Examinations'!$A$1:$J$2336,9,FALSE)</f>
        <v>NORMALWEIGHT</v>
      </c>
      <c r="K1209" s="11" t="str">
        <f>VLOOKUP(A1209,'Medical Examinations'!$A$1:$J$2336,10,FALSE)</f>
        <v>DIABETES</v>
      </c>
      <c r="L1209" t="str">
        <f>VLOOKUP(A1209,'Hospitalisation Details'!$A$2:$M$2344,4,FALSE)</f>
        <v>8-6-1963</v>
      </c>
      <c r="M1209">
        <f>VLOOKUP(A1209,'Hospitalisation Details'!$A$2:$M$2344,10,FALSE)</f>
        <v>9310.81</v>
      </c>
      <c r="N1209" t="str">
        <f>VLOOKUP(A1209,'Hospitalisation Details'!$A$2:$M$2344,11,FALSE)</f>
        <v>tier - 3</v>
      </c>
      <c r="O1209" t="str">
        <f>VLOOKUP(A1209,'Hospitalisation Details'!$A$2:$M$2344,12,FALSE)</f>
        <v>tier - 1</v>
      </c>
      <c r="P1209" t="str">
        <f>VLOOKUP(A1209,'Hospitalisation Details'!$A$2:$M$2344,13,FALSE)</f>
        <v>R1013</v>
      </c>
      <c r="Q1209" s="11">
        <f>VLOOKUP(A1209,'Hospitalisation Details'!$A$2:$M$2344,8,FALSE)</f>
        <v>60</v>
      </c>
    </row>
    <row r="1210" spans="1:17" ht="15.75" x14ac:dyDescent="0.25">
      <c r="A1210" s="1" t="s">
        <v>1161</v>
      </c>
      <c r="B1210" t="str">
        <f>VLOOKUP(A1210,'Customer Names'!$A$1:$B$2336,2,FALSE)</f>
        <v>Osmark</v>
      </c>
      <c r="C1210" s="11">
        <f>VLOOKUP(A1210,'Medical Examinations'!$A$1:$B$2336,2,FALSE)</f>
        <v>37.51</v>
      </c>
      <c r="D1210" s="11">
        <f>VLOOKUP(A1210,'Medical Examinations'!$A$1:$C$2336,3,FALSE)</f>
        <v>11.06</v>
      </c>
      <c r="E1210" s="11" t="str">
        <f>VLOOKUP(A1210,'Medical Examinations'!$A$1:$J$2336,4,FALSE)</f>
        <v>No</v>
      </c>
      <c r="F1210" s="11" t="str">
        <f>VLOOKUP(A1210,'Medical Examinations'!$A$1:$J$2336,5,FALSE)</f>
        <v>No</v>
      </c>
      <c r="G1210" s="11" t="str">
        <f>VLOOKUP(A1210,'Medical Examinations'!$A$1:$J$2336,6,FALSE)</f>
        <v>No</v>
      </c>
      <c r="H1210" s="11">
        <f>VLOOKUP(A1210,'Medical Examinations'!$A$1:$J$2336,7,FALSE)</f>
        <v>2</v>
      </c>
      <c r="I1210" s="11" t="str">
        <f>VLOOKUP(A1210,'Medical Examinations'!$A$1:$J$2336,8,FALSE)</f>
        <v>No</v>
      </c>
      <c r="J1210" s="11" t="str">
        <f>VLOOKUP(A1210,'Medical Examinations'!$A$1:$J$2336,9,FALSE)</f>
        <v>OBESITY</v>
      </c>
      <c r="K1210" s="11" t="str">
        <f>VLOOKUP(A1210,'Medical Examinations'!$A$1:$J$2336,10,FALSE)</f>
        <v>DIABETES</v>
      </c>
      <c r="L1210" t="str">
        <f>VLOOKUP(A1210,'Hospitalisation Details'!$A$2:$M$2344,4,FALSE)</f>
        <v>16-10-1973</v>
      </c>
      <c r="M1210">
        <f>VLOOKUP(A1210,'Hospitalisation Details'!$A$2:$M$2344,10,FALSE)</f>
        <v>9304.7000000000007</v>
      </c>
      <c r="N1210" t="str">
        <f>VLOOKUP(A1210,'Hospitalisation Details'!$A$2:$M$2344,11,FALSE)</f>
        <v>tier - 3</v>
      </c>
      <c r="O1210" t="str">
        <f>VLOOKUP(A1210,'Hospitalisation Details'!$A$2:$M$2344,12,FALSE)</f>
        <v>tier - 3</v>
      </c>
      <c r="P1210" t="str">
        <f>VLOOKUP(A1210,'Hospitalisation Details'!$A$2:$M$2344,13,FALSE)</f>
        <v>R1013</v>
      </c>
      <c r="Q1210" s="11">
        <f>VLOOKUP(A1210,'Hospitalisation Details'!$A$2:$M$2344,8,FALSE)</f>
        <v>49</v>
      </c>
    </row>
    <row r="1211" spans="1:17" ht="15.75" x14ac:dyDescent="0.25">
      <c r="A1211" s="1" t="s">
        <v>1160</v>
      </c>
      <c r="B1211" t="str">
        <f>VLOOKUP(A1211,'Customer Names'!$A$1:$B$2336,2,FALSE)</f>
        <v>Lawson</v>
      </c>
      <c r="C1211" s="11">
        <f>VLOOKUP(A1211,'Medical Examinations'!$A$1:$B$2336,2,FALSE)</f>
        <v>25.745000000000001</v>
      </c>
      <c r="D1211" s="11">
        <f>VLOOKUP(A1211,'Medical Examinations'!$A$1:$C$2336,3,FALSE)</f>
        <v>6.11</v>
      </c>
      <c r="E1211" s="11" t="str">
        <f>VLOOKUP(A1211,'Medical Examinations'!$A$1:$J$2336,4,FALSE)</f>
        <v>Yes</v>
      </c>
      <c r="F1211" s="11" t="str">
        <f>VLOOKUP(A1211,'Medical Examinations'!$A$1:$J$2336,5,FALSE)</f>
        <v>No</v>
      </c>
      <c r="G1211" s="11" t="str">
        <f>VLOOKUP(A1211,'Medical Examinations'!$A$1:$J$2336,6,FALSE)</f>
        <v>No</v>
      </c>
      <c r="H1211" s="11">
        <f>VLOOKUP(A1211,'Medical Examinations'!$A$1:$J$2336,7,FALSE)</f>
        <v>0</v>
      </c>
      <c r="I1211" s="11" t="str">
        <f>VLOOKUP(A1211,'Medical Examinations'!$A$1:$J$2336,8,FALSE)</f>
        <v>No</v>
      </c>
      <c r="J1211" s="11" t="str">
        <f>VLOOKUP(A1211,'Medical Examinations'!$A$1:$J$2336,9,FALSE)</f>
        <v>OVERWEIGHT</v>
      </c>
      <c r="K1211" s="11" t="str">
        <f>VLOOKUP(A1211,'Medical Examinations'!$A$1:$J$2336,10,FALSE)</f>
        <v>PREDIABETES</v>
      </c>
      <c r="L1211" t="str">
        <f>VLOOKUP(A1211,'Hospitalisation Details'!$A$2:$M$2344,4,FALSE)</f>
        <v>3-11-1976</v>
      </c>
      <c r="M1211">
        <f>VLOOKUP(A1211,'Hospitalisation Details'!$A$2:$M$2344,10,FALSE)</f>
        <v>9301.89</v>
      </c>
      <c r="N1211" t="str">
        <f>VLOOKUP(A1211,'Hospitalisation Details'!$A$2:$M$2344,11,FALSE)</f>
        <v>tier - 2</v>
      </c>
      <c r="O1211" t="str">
        <f>VLOOKUP(A1211,'Hospitalisation Details'!$A$2:$M$2344,12,FALSE)</f>
        <v>tier - 1</v>
      </c>
      <c r="P1211" t="str">
        <f>VLOOKUP(A1211,'Hospitalisation Details'!$A$2:$M$2344,13,FALSE)</f>
        <v>R1012</v>
      </c>
      <c r="Q1211" s="11">
        <f>VLOOKUP(A1211,'Hospitalisation Details'!$A$2:$M$2344,8,FALSE)</f>
        <v>46</v>
      </c>
    </row>
    <row r="1212" spans="1:17" ht="15.75" x14ac:dyDescent="0.25">
      <c r="A1212" s="1" t="s">
        <v>1159</v>
      </c>
      <c r="B1212" t="str">
        <f>VLOOKUP(A1212,'Customer Names'!$A$1:$B$2336,2,FALSE)</f>
        <v>Warwick</v>
      </c>
      <c r="C1212" s="11">
        <f>VLOOKUP(A1212,'Medical Examinations'!$A$1:$B$2336,2,FALSE)</f>
        <v>31.35</v>
      </c>
      <c r="D1212" s="11">
        <f>VLOOKUP(A1212,'Medical Examinations'!$A$1:$C$2336,3,FALSE)</f>
        <v>11.49</v>
      </c>
      <c r="E1212" s="11" t="str">
        <f>VLOOKUP(A1212,'Medical Examinations'!$A$1:$J$2336,4,FALSE)</f>
        <v>No</v>
      </c>
      <c r="F1212" s="11" t="str">
        <f>VLOOKUP(A1212,'Medical Examinations'!$A$1:$J$2336,5,FALSE)</f>
        <v>No</v>
      </c>
      <c r="G1212" s="11" t="str">
        <f>VLOOKUP(A1212,'Medical Examinations'!$A$1:$J$2336,6,FALSE)</f>
        <v>No</v>
      </c>
      <c r="H1212" s="11">
        <f>VLOOKUP(A1212,'Medical Examinations'!$A$1:$J$2336,7,FALSE)</f>
        <v>2</v>
      </c>
      <c r="I1212" s="11" t="str">
        <f>VLOOKUP(A1212,'Medical Examinations'!$A$1:$J$2336,8,FALSE)</f>
        <v>No</v>
      </c>
      <c r="J1212" s="11" t="str">
        <f>VLOOKUP(A1212,'Medical Examinations'!$A$1:$J$2336,9,FALSE)</f>
        <v>OBESITY</v>
      </c>
      <c r="K1212" s="11" t="str">
        <f>VLOOKUP(A1212,'Medical Examinations'!$A$1:$J$2336,10,FALSE)</f>
        <v>DIABETES</v>
      </c>
      <c r="L1212" t="str">
        <f>VLOOKUP(A1212,'Hospitalisation Details'!$A$2:$M$2344,4,FALSE)</f>
        <v>18-9-1973</v>
      </c>
      <c r="M1212">
        <f>VLOOKUP(A1212,'Hospitalisation Details'!$A$2:$M$2344,10,FALSE)</f>
        <v>9290.14</v>
      </c>
      <c r="N1212" t="str">
        <f>VLOOKUP(A1212,'Hospitalisation Details'!$A$2:$M$2344,11,FALSE)</f>
        <v>tier - 3</v>
      </c>
      <c r="O1212" t="str">
        <f>VLOOKUP(A1212,'Hospitalisation Details'!$A$2:$M$2344,12,FALSE)</f>
        <v>tier - 3</v>
      </c>
      <c r="P1212" t="str">
        <f>VLOOKUP(A1212,'Hospitalisation Details'!$A$2:$M$2344,13,FALSE)</f>
        <v>R1016</v>
      </c>
      <c r="Q1212" s="11">
        <f>VLOOKUP(A1212,'Hospitalisation Details'!$A$2:$M$2344,8,FALSE)</f>
        <v>49</v>
      </c>
    </row>
    <row r="1213" spans="1:17" ht="15.75" x14ac:dyDescent="0.25">
      <c r="A1213" s="1" t="s">
        <v>1158</v>
      </c>
      <c r="B1213" t="str">
        <f>VLOOKUP(A1213,'Customer Names'!$A$1:$B$2336,2,FALSE)</f>
        <v>Magnuson</v>
      </c>
      <c r="C1213" s="11">
        <f>VLOOKUP(A1213,'Medical Examinations'!$A$1:$B$2336,2,FALSE)</f>
        <v>29.83</v>
      </c>
      <c r="D1213" s="11">
        <f>VLOOKUP(A1213,'Medical Examinations'!$A$1:$C$2336,3,FALSE)</f>
        <v>8.68</v>
      </c>
      <c r="E1213" s="11" t="str">
        <f>VLOOKUP(A1213,'Medical Examinations'!$A$1:$J$2336,4,FALSE)</f>
        <v>No</v>
      </c>
      <c r="F1213" s="11" t="str">
        <f>VLOOKUP(A1213,'Medical Examinations'!$A$1:$J$2336,5,FALSE)</f>
        <v>No</v>
      </c>
      <c r="G1213" s="11" t="str">
        <f>VLOOKUP(A1213,'Medical Examinations'!$A$1:$J$2336,6,FALSE)</f>
        <v>No</v>
      </c>
      <c r="H1213" s="11">
        <f>VLOOKUP(A1213,'Medical Examinations'!$A$1:$J$2336,7,FALSE)</f>
        <v>2</v>
      </c>
      <c r="I1213" s="11" t="str">
        <f>VLOOKUP(A1213,'Medical Examinations'!$A$1:$J$2336,8,FALSE)</f>
        <v>No</v>
      </c>
      <c r="J1213" s="11" t="str">
        <f>VLOOKUP(A1213,'Medical Examinations'!$A$1:$J$2336,9,FALSE)</f>
        <v>OVERWEIGHT</v>
      </c>
      <c r="K1213" s="11" t="str">
        <f>VLOOKUP(A1213,'Medical Examinations'!$A$1:$J$2336,10,FALSE)</f>
        <v>DIABETES</v>
      </c>
      <c r="L1213" t="str">
        <f>VLOOKUP(A1213,'Hospitalisation Details'!$A$2:$M$2344,4,FALSE)</f>
        <v>16-10-1973</v>
      </c>
      <c r="M1213">
        <f>VLOOKUP(A1213,'Hospitalisation Details'!$A$2:$M$2344,10,FALSE)</f>
        <v>9288.0300000000007</v>
      </c>
      <c r="N1213" t="str">
        <f>VLOOKUP(A1213,'Hospitalisation Details'!$A$2:$M$2344,11,FALSE)</f>
        <v>tier - 2</v>
      </c>
      <c r="O1213" t="str">
        <f>VLOOKUP(A1213,'Hospitalisation Details'!$A$2:$M$2344,12,FALSE)</f>
        <v>tier - 3</v>
      </c>
      <c r="P1213" t="str">
        <f>VLOOKUP(A1213,'Hospitalisation Details'!$A$2:$M$2344,13,FALSE)</f>
        <v>R1018</v>
      </c>
      <c r="Q1213" s="11">
        <f>VLOOKUP(A1213,'Hospitalisation Details'!$A$2:$M$2344,8,FALSE)</f>
        <v>49</v>
      </c>
    </row>
    <row r="1214" spans="1:17" ht="15.75" x14ac:dyDescent="0.25">
      <c r="A1214" s="1" t="s">
        <v>1157</v>
      </c>
      <c r="B1214" t="str">
        <f>VLOOKUP(A1214,'Customer Names'!$A$1:$B$2336,2,FALSE)</f>
        <v>Marsh</v>
      </c>
      <c r="C1214" s="11">
        <f>VLOOKUP(A1214,'Medical Examinations'!$A$1:$B$2336,2,FALSE)</f>
        <v>25.49</v>
      </c>
      <c r="D1214" s="11">
        <f>VLOOKUP(A1214,'Medical Examinations'!$A$1:$C$2336,3,FALSE)</f>
        <v>5.68</v>
      </c>
      <c r="E1214" s="11" t="str">
        <f>VLOOKUP(A1214,'Medical Examinations'!$A$1:$J$2336,4,FALSE)</f>
        <v>Yes</v>
      </c>
      <c r="F1214" s="11" t="str">
        <f>VLOOKUP(A1214,'Medical Examinations'!$A$1:$J$2336,5,FALSE)</f>
        <v>No</v>
      </c>
      <c r="G1214" s="11" t="str">
        <f>VLOOKUP(A1214,'Medical Examinations'!$A$1:$J$2336,6,FALSE)</f>
        <v>Yes</v>
      </c>
      <c r="H1214" s="11">
        <f>VLOOKUP(A1214,'Medical Examinations'!$A$1:$J$2336,7,FALSE)</f>
        <v>1</v>
      </c>
      <c r="I1214" s="11" t="str">
        <f>VLOOKUP(A1214,'Medical Examinations'!$A$1:$J$2336,8,FALSE)</f>
        <v>No</v>
      </c>
      <c r="J1214" s="11" t="str">
        <f>VLOOKUP(A1214,'Medical Examinations'!$A$1:$J$2336,9,FALSE)</f>
        <v>OVERWEIGHT</v>
      </c>
      <c r="K1214" s="11" t="str">
        <f>VLOOKUP(A1214,'Medical Examinations'!$A$1:$J$2336,10,FALSE)</f>
        <v>NORMAL</v>
      </c>
      <c r="L1214" t="str">
        <f>VLOOKUP(A1214,'Hospitalisation Details'!$A$2:$M$2344,4,FALSE)</f>
        <v>26-11-1969</v>
      </c>
      <c r="M1214">
        <f>VLOOKUP(A1214,'Hospitalisation Details'!$A$2:$M$2344,10,FALSE)</f>
        <v>9285.8700000000008</v>
      </c>
      <c r="N1214" t="str">
        <f>VLOOKUP(A1214,'Hospitalisation Details'!$A$2:$M$2344,11,FALSE)</f>
        <v>tier - 2</v>
      </c>
      <c r="O1214" t="str">
        <f>VLOOKUP(A1214,'Hospitalisation Details'!$A$2:$M$2344,12,FALSE)</f>
        <v>tier - 3</v>
      </c>
      <c r="P1214" t="str">
        <f>VLOOKUP(A1214,'Hospitalisation Details'!$A$2:$M$2344,13,FALSE)</f>
        <v>R1013</v>
      </c>
      <c r="Q1214" s="11">
        <f>VLOOKUP(A1214,'Hospitalisation Details'!$A$2:$M$2344,8,FALSE)</f>
        <v>53</v>
      </c>
    </row>
    <row r="1215" spans="1:17" ht="15.75" x14ac:dyDescent="0.25">
      <c r="A1215" s="1" t="s">
        <v>1156</v>
      </c>
      <c r="B1215" t="str">
        <f>VLOOKUP(A1215,'Customer Names'!$A$1:$B$2336,2,FALSE)</f>
        <v>Kari</v>
      </c>
      <c r="C1215" s="11">
        <f>VLOOKUP(A1215,'Medical Examinations'!$A$1:$B$2336,2,FALSE)</f>
        <v>34.1</v>
      </c>
      <c r="D1215" s="11">
        <f>VLOOKUP(A1215,'Medical Examinations'!$A$1:$C$2336,3,FALSE)</f>
        <v>8.4499999999999993</v>
      </c>
      <c r="E1215" s="11" t="str">
        <f>VLOOKUP(A1215,'Medical Examinations'!$A$1:$J$2336,4,FALSE)</f>
        <v>No</v>
      </c>
      <c r="F1215" s="11" t="str">
        <f>VLOOKUP(A1215,'Medical Examinations'!$A$1:$J$2336,5,FALSE)</f>
        <v>No</v>
      </c>
      <c r="G1215" s="11" t="str">
        <f>VLOOKUP(A1215,'Medical Examinations'!$A$1:$J$2336,6,FALSE)</f>
        <v>No</v>
      </c>
      <c r="H1215" s="11">
        <f>VLOOKUP(A1215,'Medical Examinations'!$A$1:$J$2336,7,FALSE)</f>
        <v>0</v>
      </c>
      <c r="I1215" s="11" t="str">
        <f>VLOOKUP(A1215,'Medical Examinations'!$A$1:$J$2336,8,FALSE)</f>
        <v>No</v>
      </c>
      <c r="J1215" s="11" t="str">
        <f>VLOOKUP(A1215,'Medical Examinations'!$A$1:$J$2336,9,FALSE)</f>
        <v>OBESITY</v>
      </c>
      <c r="K1215" s="11" t="str">
        <f>VLOOKUP(A1215,'Medical Examinations'!$A$1:$J$2336,10,FALSE)</f>
        <v>DIABETES</v>
      </c>
      <c r="L1215" t="str">
        <f>VLOOKUP(A1215,'Hospitalisation Details'!$A$2:$M$2344,4,FALSE)</f>
        <v>2-7-1971</v>
      </c>
      <c r="M1215">
        <f>VLOOKUP(A1215,'Hospitalisation Details'!$A$2:$M$2344,10,FALSE)</f>
        <v>9283.56</v>
      </c>
      <c r="N1215" t="str">
        <f>VLOOKUP(A1215,'Hospitalisation Details'!$A$2:$M$2344,11,FALSE)</f>
        <v>tier - 2</v>
      </c>
      <c r="O1215" t="str">
        <f>VLOOKUP(A1215,'Hospitalisation Details'!$A$2:$M$2344,12,FALSE)</f>
        <v>tier - 3</v>
      </c>
      <c r="P1215" t="str">
        <f>VLOOKUP(A1215,'Hospitalisation Details'!$A$2:$M$2344,13,FALSE)</f>
        <v>R1013</v>
      </c>
      <c r="Q1215" s="11">
        <f>VLOOKUP(A1215,'Hospitalisation Details'!$A$2:$M$2344,8,FALSE)</f>
        <v>51</v>
      </c>
    </row>
    <row r="1216" spans="1:17" ht="15.75" x14ac:dyDescent="0.25">
      <c r="A1216" s="1" t="s">
        <v>1155</v>
      </c>
      <c r="B1216" t="str">
        <f>VLOOKUP(A1216,'Customer Names'!$A$1:$B$2336,2,FALSE)</f>
        <v>Standiford</v>
      </c>
      <c r="C1216" s="11">
        <f>VLOOKUP(A1216,'Medical Examinations'!$A$1:$B$2336,2,FALSE)</f>
        <v>25.84</v>
      </c>
      <c r="D1216" s="11">
        <f>VLOOKUP(A1216,'Medical Examinations'!$A$1:$C$2336,3,FALSE)</f>
        <v>8.51</v>
      </c>
      <c r="E1216" s="11" t="str">
        <f>VLOOKUP(A1216,'Medical Examinations'!$A$1:$J$2336,4,FALSE)</f>
        <v>No</v>
      </c>
      <c r="F1216" s="11" t="str">
        <f>VLOOKUP(A1216,'Medical Examinations'!$A$1:$J$2336,5,FALSE)</f>
        <v>No</v>
      </c>
      <c r="G1216" s="11" t="str">
        <f>VLOOKUP(A1216,'Medical Examinations'!$A$1:$J$2336,6,FALSE)</f>
        <v>No</v>
      </c>
      <c r="H1216" s="11">
        <f>VLOOKUP(A1216,'Medical Examinations'!$A$1:$J$2336,7,FALSE)</f>
        <v>2</v>
      </c>
      <c r="I1216" s="11" t="str">
        <f>VLOOKUP(A1216,'Medical Examinations'!$A$1:$J$2336,8,FALSE)</f>
        <v>No</v>
      </c>
      <c r="J1216" s="11" t="str">
        <f>VLOOKUP(A1216,'Medical Examinations'!$A$1:$J$2336,9,FALSE)</f>
        <v>OVERWEIGHT</v>
      </c>
      <c r="K1216" s="11" t="str">
        <f>VLOOKUP(A1216,'Medical Examinations'!$A$1:$J$2336,10,FALSE)</f>
        <v>DIABETES</v>
      </c>
      <c r="L1216" t="str">
        <f>VLOOKUP(A1216,'Hospitalisation Details'!$A$2:$M$2344,4,FALSE)</f>
        <v>27-10-1973</v>
      </c>
      <c r="M1216">
        <f>VLOOKUP(A1216,'Hospitalisation Details'!$A$2:$M$2344,10,FALSE)</f>
        <v>9282.48</v>
      </c>
      <c r="N1216" t="str">
        <f>VLOOKUP(A1216,'Hospitalisation Details'!$A$2:$M$2344,11,FALSE)</f>
        <v>tier - 3</v>
      </c>
      <c r="O1216" t="str">
        <f>VLOOKUP(A1216,'Hospitalisation Details'!$A$2:$M$2344,12,FALSE)</f>
        <v>tier - 2</v>
      </c>
      <c r="P1216" t="str">
        <f>VLOOKUP(A1216,'Hospitalisation Details'!$A$2:$M$2344,13,FALSE)</f>
        <v>R1016</v>
      </c>
      <c r="Q1216" s="11">
        <f>VLOOKUP(A1216,'Hospitalisation Details'!$A$2:$M$2344,8,FALSE)</f>
        <v>49</v>
      </c>
    </row>
    <row r="1217" spans="1:17" ht="15.75" x14ac:dyDescent="0.25">
      <c r="A1217" s="1" t="s">
        <v>1154</v>
      </c>
      <c r="B1217" t="str">
        <f>VLOOKUP(A1217,'Customer Names'!$A$1:$B$2336,2,FALSE)</f>
        <v>Sherwin</v>
      </c>
      <c r="C1217" s="11">
        <f>VLOOKUP(A1217,'Medical Examinations'!$A$1:$B$2336,2,FALSE)</f>
        <v>20.6</v>
      </c>
      <c r="D1217" s="11">
        <f>VLOOKUP(A1217,'Medical Examinations'!$A$1:$C$2336,3,FALSE)</f>
        <v>7.62</v>
      </c>
      <c r="E1217" s="11" t="str">
        <f>VLOOKUP(A1217,'Medical Examinations'!$A$1:$J$2336,4,FALSE)</f>
        <v>No</v>
      </c>
      <c r="F1217" s="11" t="str">
        <f>VLOOKUP(A1217,'Medical Examinations'!$A$1:$J$2336,5,FALSE)</f>
        <v>No</v>
      </c>
      <c r="G1217" s="11" t="str">
        <f>VLOOKUP(A1217,'Medical Examinations'!$A$1:$J$2336,6,FALSE)</f>
        <v>No</v>
      </c>
      <c r="H1217" s="11">
        <f>VLOOKUP(A1217,'Medical Examinations'!$A$1:$J$2336,7,FALSE)</f>
        <v>0</v>
      </c>
      <c r="I1217" s="11" t="str">
        <f>VLOOKUP(A1217,'Medical Examinations'!$A$1:$J$2336,8,FALSE)</f>
        <v>No</v>
      </c>
      <c r="J1217" s="11" t="str">
        <f>VLOOKUP(A1217,'Medical Examinations'!$A$1:$J$2336,9,FALSE)</f>
        <v>NORMALWEIGHT</v>
      </c>
      <c r="K1217" s="11" t="str">
        <f>VLOOKUP(A1217,'Medical Examinations'!$A$1:$J$2336,10,FALSE)</f>
        <v>DIABETES</v>
      </c>
      <c r="L1217" t="str">
        <f>VLOOKUP(A1217,'Hospitalisation Details'!$A$2:$M$2344,4,FALSE)</f>
        <v>6-8-1971</v>
      </c>
      <c r="M1217">
        <f>VLOOKUP(A1217,'Hospitalisation Details'!$A$2:$M$2344,10,FALSE)</f>
        <v>9264.7999999999993</v>
      </c>
      <c r="N1217" t="str">
        <f>VLOOKUP(A1217,'Hospitalisation Details'!$A$2:$M$2344,11,FALSE)</f>
        <v>tier - 2</v>
      </c>
      <c r="O1217" t="str">
        <f>VLOOKUP(A1217,'Hospitalisation Details'!$A$2:$M$2344,12,FALSE)</f>
        <v>tier - 1</v>
      </c>
      <c r="P1217" t="str">
        <f>VLOOKUP(A1217,'Hospitalisation Details'!$A$2:$M$2344,13,FALSE)</f>
        <v>R1011</v>
      </c>
      <c r="Q1217" s="11">
        <f>VLOOKUP(A1217,'Hospitalisation Details'!$A$2:$M$2344,8,FALSE)</f>
        <v>51</v>
      </c>
    </row>
    <row r="1218" spans="1:17" ht="15.75" x14ac:dyDescent="0.25">
      <c r="A1218" s="1" t="s">
        <v>1153</v>
      </c>
      <c r="B1218" t="str">
        <f>VLOOKUP(A1218,'Customer Names'!$A$1:$B$2336,2,FALSE)</f>
        <v>Parker</v>
      </c>
      <c r="C1218" s="11">
        <f>VLOOKUP(A1218,'Medical Examinations'!$A$1:$B$2336,2,FALSE)</f>
        <v>28.88</v>
      </c>
      <c r="D1218" s="11">
        <f>VLOOKUP(A1218,'Medical Examinations'!$A$1:$C$2336,3,FALSE)</f>
        <v>10.18</v>
      </c>
      <c r="E1218" s="11" t="str">
        <f>VLOOKUP(A1218,'Medical Examinations'!$A$1:$J$2336,4,FALSE)</f>
        <v>No</v>
      </c>
      <c r="F1218" s="11" t="str">
        <f>VLOOKUP(A1218,'Medical Examinations'!$A$1:$J$2336,5,FALSE)</f>
        <v>No</v>
      </c>
      <c r="G1218" s="11" t="str">
        <f>VLOOKUP(A1218,'Medical Examinations'!$A$1:$J$2336,6,FALSE)</f>
        <v>No</v>
      </c>
      <c r="H1218" s="11">
        <f>VLOOKUP(A1218,'Medical Examinations'!$A$1:$J$2336,7,FALSE)</f>
        <v>0</v>
      </c>
      <c r="I1218" s="11" t="str">
        <f>VLOOKUP(A1218,'Medical Examinations'!$A$1:$J$2336,8,FALSE)</f>
        <v>No</v>
      </c>
      <c r="J1218" s="11" t="str">
        <f>VLOOKUP(A1218,'Medical Examinations'!$A$1:$J$2336,9,FALSE)</f>
        <v>OVERWEIGHT</v>
      </c>
      <c r="K1218" s="11" t="str">
        <f>VLOOKUP(A1218,'Medical Examinations'!$A$1:$J$2336,10,FALSE)</f>
        <v>DIABETES</v>
      </c>
      <c r="L1218" t="str">
        <f>VLOOKUP(A1218,'Hospitalisation Details'!$A$2:$M$2344,4,FALSE)</f>
        <v>21-8-1974</v>
      </c>
      <c r="M1218">
        <f>VLOOKUP(A1218,'Hospitalisation Details'!$A$2:$M$2344,10,FALSE)</f>
        <v>9249.5</v>
      </c>
      <c r="N1218" t="str">
        <f>VLOOKUP(A1218,'Hospitalisation Details'!$A$2:$M$2344,11,FALSE)</f>
        <v>tier - 2</v>
      </c>
      <c r="O1218" t="str">
        <f>VLOOKUP(A1218,'Hospitalisation Details'!$A$2:$M$2344,12,FALSE)</f>
        <v>tier - 1</v>
      </c>
      <c r="P1218" t="str">
        <f>VLOOKUP(A1218,'Hospitalisation Details'!$A$2:$M$2344,13,FALSE)</f>
        <v>R1012</v>
      </c>
      <c r="Q1218" s="11">
        <f>VLOOKUP(A1218,'Hospitalisation Details'!$A$2:$M$2344,8,FALSE)</f>
        <v>48</v>
      </c>
    </row>
    <row r="1219" spans="1:17" ht="15.75" x14ac:dyDescent="0.25">
      <c r="A1219" s="1" t="s">
        <v>1152</v>
      </c>
      <c r="B1219" t="str">
        <f>VLOOKUP(A1219,'Customer Names'!$A$1:$B$2336,2,FALSE)</f>
        <v>Blekeli</v>
      </c>
      <c r="C1219" s="11">
        <f>VLOOKUP(A1219,'Medical Examinations'!$A$1:$B$2336,2,FALSE)</f>
        <v>28.24</v>
      </c>
      <c r="D1219" s="11">
        <f>VLOOKUP(A1219,'Medical Examinations'!$A$1:$C$2336,3,FALSE)</f>
        <v>5.36</v>
      </c>
      <c r="E1219" s="11" t="str">
        <f>VLOOKUP(A1219,'Medical Examinations'!$A$1:$J$2336,4,FALSE)</f>
        <v>No</v>
      </c>
      <c r="F1219" s="11" t="str">
        <f>VLOOKUP(A1219,'Medical Examinations'!$A$1:$J$2336,5,FALSE)</f>
        <v>No</v>
      </c>
      <c r="G1219" s="11" t="str">
        <f>VLOOKUP(A1219,'Medical Examinations'!$A$1:$J$2336,6,FALSE)</f>
        <v>No</v>
      </c>
      <c r="H1219" s="11">
        <f>VLOOKUP(A1219,'Medical Examinations'!$A$1:$J$2336,7,FALSE)</f>
        <v>0</v>
      </c>
      <c r="I1219" s="11" t="str">
        <f>VLOOKUP(A1219,'Medical Examinations'!$A$1:$J$2336,8,FALSE)</f>
        <v>No</v>
      </c>
      <c r="J1219" s="11" t="str">
        <f>VLOOKUP(A1219,'Medical Examinations'!$A$1:$J$2336,9,FALSE)</f>
        <v>OVERWEIGHT</v>
      </c>
      <c r="K1219" s="11" t="str">
        <f>VLOOKUP(A1219,'Medical Examinations'!$A$1:$J$2336,10,FALSE)</f>
        <v>NORMAL</v>
      </c>
      <c r="L1219" t="str">
        <f>VLOOKUP(A1219,'Hospitalisation Details'!$A$2:$M$2344,4,FALSE)</f>
        <v>5-10-1980</v>
      </c>
      <c r="M1219">
        <f>VLOOKUP(A1219,'Hospitalisation Details'!$A$2:$M$2344,10,FALSE)</f>
        <v>9247.94</v>
      </c>
      <c r="N1219" t="str">
        <f>VLOOKUP(A1219,'Hospitalisation Details'!$A$2:$M$2344,11,FALSE)</f>
        <v>tier - 2</v>
      </c>
      <c r="O1219" t="str">
        <f>VLOOKUP(A1219,'Hospitalisation Details'!$A$2:$M$2344,12,FALSE)</f>
        <v>tier - 1</v>
      </c>
      <c r="P1219" t="str">
        <f>VLOOKUP(A1219,'Hospitalisation Details'!$A$2:$M$2344,13,FALSE)</f>
        <v>R1021</v>
      </c>
      <c r="Q1219" s="11">
        <f>VLOOKUP(A1219,'Hospitalisation Details'!$A$2:$M$2344,8,FALSE)</f>
        <v>42</v>
      </c>
    </row>
    <row r="1220" spans="1:17" ht="15.75" x14ac:dyDescent="0.25">
      <c r="A1220" s="1" t="s">
        <v>1151</v>
      </c>
      <c r="B1220" t="str">
        <f>VLOOKUP(A1220,'Customer Names'!$A$1:$B$2336,2,FALSE)</f>
        <v>Vangampleare</v>
      </c>
      <c r="C1220" s="11">
        <f>VLOOKUP(A1220,'Medical Examinations'!$A$1:$B$2336,2,FALSE)</f>
        <v>25.46</v>
      </c>
      <c r="D1220" s="11">
        <f>VLOOKUP(A1220,'Medical Examinations'!$A$1:$C$2336,3,FALSE)</f>
        <v>11.78</v>
      </c>
      <c r="E1220" s="11" t="str">
        <f>VLOOKUP(A1220,'Medical Examinations'!$A$1:$J$2336,4,FALSE)</f>
        <v>Yes</v>
      </c>
      <c r="F1220" s="11" t="str">
        <f>VLOOKUP(A1220,'Medical Examinations'!$A$1:$J$2336,5,FALSE)</f>
        <v>No</v>
      </c>
      <c r="G1220" s="11" t="str">
        <f>VLOOKUP(A1220,'Medical Examinations'!$A$1:$J$2336,6,FALSE)</f>
        <v>No</v>
      </c>
      <c r="H1220" s="11">
        <f>VLOOKUP(A1220,'Medical Examinations'!$A$1:$J$2336,7,FALSE)</f>
        <v>1</v>
      </c>
      <c r="I1220" s="11" t="str">
        <f>VLOOKUP(A1220,'Medical Examinations'!$A$1:$J$2336,8,FALSE)</f>
        <v>No</v>
      </c>
      <c r="J1220" s="11" t="str">
        <f>VLOOKUP(A1220,'Medical Examinations'!$A$1:$J$2336,9,FALSE)</f>
        <v>OVERWEIGHT</v>
      </c>
      <c r="K1220" s="11" t="str">
        <f>VLOOKUP(A1220,'Medical Examinations'!$A$1:$J$2336,10,FALSE)</f>
        <v>DIABETES</v>
      </c>
      <c r="L1220" t="str">
        <f>VLOOKUP(A1220,'Hospitalisation Details'!$A$2:$M$2344,4,FALSE)</f>
        <v>6-12-1975</v>
      </c>
      <c r="M1220">
        <f>VLOOKUP(A1220,'Hospitalisation Details'!$A$2:$M$2344,10,FALSE)</f>
        <v>9225.26</v>
      </c>
      <c r="N1220" t="str">
        <f>VLOOKUP(A1220,'Hospitalisation Details'!$A$2:$M$2344,11,FALSE)</f>
        <v>tier - 3</v>
      </c>
      <c r="O1220" t="str">
        <f>VLOOKUP(A1220,'Hospitalisation Details'!$A$2:$M$2344,12,FALSE)</f>
        <v>tier - 3</v>
      </c>
      <c r="P1220" t="str">
        <f>VLOOKUP(A1220,'Hospitalisation Details'!$A$2:$M$2344,13,FALSE)</f>
        <v>R1015</v>
      </c>
      <c r="Q1220" s="11">
        <f>VLOOKUP(A1220,'Hospitalisation Details'!$A$2:$M$2344,8,FALSE)</f>
        <v>47</v>
      </c>
    </row>
    <row r="1221" spans="1:17" ht="15.75" x14ac:dyDescent="0.25">
      <c r="A1221" s="1" t="s">
        <v>1150</v>
      </c>
      <c r="B1221" t="str">
        <f>VLOOKUP(A1221,'Customer Names'!$A$1:$B$2336,2,FALSE)</f>
        <v>Hiatt</v>
      </c>
      <c r="C1221" s="11">
        <f>VLOOKUP(A1221,'Medical Examinations'!$A$1:$B$2336,2,FALSE)</f>
        <v>29.64</v>
      </c>
      <c r="D1221" s="11">
        <f>VLOOKUP(A1221,'Medical Examinations'!$A$1:$C$2336,3,FALSE)</f>
        <v>10.82</v>
      </c>
      <c r="E1221" s="11" t="str">
        <f>VLOOKUP(A1221,'Medical Examinations'!$A$1:$J$2336,4,FALSE)</f>
        <v>Yes</v>
      </c>
      <c r="F1221" s="11" t="str">
        <f>VLOOKUP(A1221,'Medical Examinations'!$A$1:$J$2336,5,FALSE)</f>
        <v>No</v>
      </c>
      <c r="G1221" s="11" t="str">
        <f>VLOOKUP(A1221,'Medical Examinations'!$A$1:$J$2336,6,FALSE)</f>
        <v>No</v>
      </c>
      <c r="H1221" s="11">
        <f>VLOOKUP(A1221,'Medical Examinations'!$A$1:$J$2336,7,FALSE)</f>
        <v>0</v>
      </c>
      <c r="I1221" s="11" t="str">
        <f>VLOOKUP(A1221,'Medical Examinations'!$A$1:$J$2336,8,FALSE)</f>
        <v>No</v>
      </c>
      <c r="J1221" s="11" t="str">
        <f>VLOOKUP(A1221,'Medical Examinations'!$A$1:$J$2336,9,FALSE)</f>
        <v>OVERWEIGHT</v>
      </c>
      <c r="K1221" s="11" t="str">
        <f>VLOOKUP(A1221,'Medical Examinations'!$A$1:$J$2336,10,FALSE)</f>
        <v>DIABETES</v>
      </c>
      <c r="L1221" t="str">
        <f>VLOOKUP(A1221,'Hospitalisation Details'!$A$2:$M$2344,4,FALSE)</f>
        <v>5-12-1981</v>
      </c>
      <c r="M1221">
        <f>VLOOKUP(A1221,'Hospitalisation Details'!$A$2:$M$2344,10,FALSE)</f>
        <v>9222.4</v>
      </c>
      <c r="N1221" t="str">
        <f>VLOOKUP(A1221,'Hospitalisation Details'!$A$2:$M$2344,11,FALSE)</f>
        <v>tier - 2</v>
      </c>
      <c r="O1221" t="str">
        <f>VLOOKUP(A1221,'Hospitalisation Details'!$A$2:$M$2344,12,FALSE)</f>
        <v>tier - 3</v>
      </c>
      <c r="P1221" t="str">
        <f>VLOOKUP(A1221,'Hospitalisation Details'!$A$2:$M$2344,13,FALSE)</f>
        <v>R1019</v>
      </c>
      <c r="Q1221" s="11">
        <f>VLOOKUP(A1221,'Hospitalisation Details'!$A$2:$M$2344,8,FALSE)</f>
        <v>41</v>
      </c>
    </row>
    <row r="1222" spans="1:17" ht="15.75" x14ac:dyDescent="0.25">
      <c r="A1222" s="1" t="s">
        <v>1149</v>
      </c>
      <c r="B1222" t="str">
        <f>VLOOKUP(A1222,'Customer Names'!$A$1:$B$2336,2,FALSE)</f>
        <v>Tadesse</v>
      </c>
      <c r="C1222" s="11">
        <f>VLOOKUP(A1222,'Medical Examinations'!$A$1:$B$2336,2,FALSE)</f>
        <v>31.27</v>
      </c>
      <c r="D1222" s="11">
        <f>VLOOKUP(A1222,'Medical Examinations'!$A$1:$C$2336,3,FALSE)</f>
        <v>7.73</v>
      </c>
      <c r="E1222" s="11" t="str">
        <f>VLOOKUP(A1222,'Medical Examinations'!$A$1:$J$2336,4,FALSE)</f>
        <v>Yes</v>
      </c>
      <c r="F1222" s="11" t="str">
        <f>VLOOKUP(A1222,'Medical Examinations'!$A$1:$J$2336,5,FALSE)</f>
        <v>No</v>
      </c>
      <c r="G1222" s="11" t="str">
        <f>VLOOKUP(A1222,'Medical Examinations'!$A$1:$J$2336,6,FALSE)</f>
        <v>No</v>
      </c>
      <c r="H1222" s="11">
        <f>VLOOKUP(A1222,'Medical Examinations'!$A$1:$J$2336,7,FALSE)</f>
        <v>1</v>
      </c>
      <c r="I1222" s="11" t="str">
        <f>VLOOKUP(A1222,'Medical Examinations'!$A$1:$J$2336,8,FALSE)</f>
        <v>No</v>
      </c>
      <c r="J1222" s="11" t="str">
        <f>VLOOKUP(A1222,'Medical Examinations'!$A$1:$J$2336,9,FALSE)</f>
        <v>OBESITY</v>
      </c>
      <c r="K1222" s="11" t="str">
        <f>VLOOKUP(A1222,'Medical Examinations'!$A$1:$J$2336,10,FALSE)</f>
        <v>DIABETES</v>
      </c>
      <c r="L1222" t="str">
        <f>VLOOKUP(A1222,'Hospitalisation Details'!$A$2:$M$2344,4,FALSE)</f>
        <v>25-12-1986</v>
      </c>
      <c r="M1222">
        <f>VLOOKUP(A1222,'Hospitalisation Details'!$A$2:$M$2344,10,FALSE)</f>
        <v>9210.06</v>
      </c>
      <c r="N1222" t="str">
        <f>VLOOKUP(A1222,'Hospitalisation Details'!$A$2:$M$2344,11,FALSE)</f>
        <v>tier - 2</v>
      </c>
      <c r="O1222" t="str">
        <f>VLOOKUP(A1222,'Hospitalisation Details'!$A$2:$M$2344,12,FALSE)</f>
        <v>tier - 3</v>
      </c>
      <c r="P1222" t="str">
        <f>VLOOKUP(A1222,'Hospitalisation Details'!$A$2:$M$2344,13,FALSE)</f>
        <v>R1021</v>
      </c>
      <c r="Q1222" s="11">
        <f>VLOOKUP(A1222,'Hospitalisation Details'!$A$2:$M$2344,8,FALSE)</f>
        <v>36</v>
      </c>
    </row>
    <row r="1223" spans="1:17" ht="15.75" x14ac:dyDescent="0.25">
      <c r="A1223" s="1" t="s">
        <v>1148</v>
      </c>
      <c r="B1223" t="str">
        <f>VLOOKUP(A1223,'Customer Names'!$A$1:$B$2336,2,FALSE)</f>
        <v>Jaswell</v>
      </c>
      <c r="C1223" s="11">
        <f>VLOOKUP(A1223,'Medical Examinations'!$A$1:$B$2336,2,FALSE)</f>
        <v>19.95</v>
      </c>
      <c r="D1223" s="11">
        <f>VLOOKUP(A1223,'Medical Examinations'!$A$1:$C$2336,3,FALSE)</f>
        <v>6.24</v>
      </c>
      <c r="E1223" s="11" t="str">
        <f>VLOOKUP(A1223,'Medical Examinations'!$A$1:$J$2336,4,FALSE)</f>
        <v>Yes</v>
      </c>
      <c r="F1223" s="11" t="str">
        <f>VLOOKUP(A1223,'Medical Examinations'!$A$1:$J$2336,5,FALSE)</f>
        <v>No</v>
      </c>
      <c r="G1223" s="11" t="str">
        <f>VLOOKUP(A1223,'Medical Examinations'!$A$1:$J$2336,6,FALSE)</f>
        <v>No</v>
      </c>
      <c r="H1223" s="11">
        <f>VLOOKUP(A1223,'Medical Examinations'!$A$1:$J$2336,7,FALSE)</f>
        <v>0</v>
      </c>
      <c r="I1223" s="11" t="str">
        <f>VLOOKUP(A1223,'Medical Examinations'!$A$1:$J$2336,8,FALSE)</f>
        <v>No</v>
      </c>
      <c r="J1223" s="11" t="str">
        <f>VLOOKUP(A1223,'Medical Examinations'!$A$1:$J$2336,9,FALSE)</f>
        <v>NORMALWEIGHT</v>
      </c>
      <c r="K1223" s="11" t="str">
        <f>VLOOKUP(A1223,'Medical Examinations'!$A$1:$J$2336,10,FALSE)</f>
        <v>PREDIABETES</v>
      </c>
      <c r="L1223" t="str">
        <f>VLOOKUP(A1223,'Hospitalisation Details'!$A$2:$M$2344,4,FALSE)</f>
        <v>10-9-1976</v>
      </c>
      <c r="M1223">
        <f>VLOOKUP(A1223,'Hospitalisation Details'!$A$2:$M$2344,10,FALSE)</f>
        <v>9193.84</v>
      </c>
      <c r="N1223" t="str">
        <f>VLOOKUP(A1223,'Hospitalisation Details'!$A$2:$M$2344,11,FALSE)</f>
        <v>tier - 2</v>
      </c>
      <c r="O1223" t="str">
        <f>VLOOKUP(A1223,'Hospitalisation Details'!$A$2:$M$2344,12,FALSE)</f>
        <v>tier - 1</v>
      </c>
      <c r="P1223" t="str">
        <f>VLOOKUP(A1223,'Hospitalisation Details'!$A$2:$M$2344,13,FALSE)</f>
        <v>R1012</v>
      </c>
      <c r="Q1223" s="11">
        <f>VLOOKUP(A1223,'Hospitalisation Details'!$A$2:$M$2344,8,FALSE)</f>
        <v>46</v>
      </c>
    </row>
    <row r="1224" spans="1:17" ht="15.75" x14ac:dyDescent="0.25">
      <c r="A1224" s="1" t="s">
        <v>1147</v>
      </c>
      <c r="B1224" t="str">
        <f>VLOOKUP(A1224,'Customer Names'!$A$1:$B$2336,2,FALSE)</f>
        <v>Phillips-Cook</v>
      </c>
      <c r="C1224" s="11">
        <f>VLOOKUP(A1224,'Medical Examinations'!$A$1:$B$2336,2,FALSE)</f>
        <v>21.3</v>
      </c>
      <c r="D1224" s="11">
        <f>VLOOKUP(A1224,'Medical Examinations'!$A$1:$C$2336,3,FALSE)</f>
        <v>10.42</v>
      </c>
      <c r="E1224" s="11" t="str">
        <f>VLOOKUP(A1224,'Medical Examinations'!$A$1:$J$2336,4,FALSE)</f>
        <v>No</v>
      </c>
      <c r="F1224" s="11" t="str">
        <f>VLOOKUP(A1224,'Medical Examinations'!$A$1:$J$2336,5,FALSE)</f>
        <v>No</v>
      </c>
      <c r="G1224" s="11" t="str">
        <f>VLOOKUP(A1224,'Medical Examinations'!$A$1:$J$2336,6,FALSE)</f>
        <v>No</v>
      </c>
      <c r="H1224" s="11">
        <f>VLOOKUP(A1224,'Medical Examinations'!$A$1:$J$2336,7,FALSE)</f>
        <v>2</v>
      </c>
      <c r="I1224" s="11" t="str">
        <f>VLOOKUP(A1224,'Medical Examinations'!$A$1:$J$2336,8,FALSE)</f>
        <v>No</v>
      </c>
      <c r="J1224" s="11" t="str">
        <f>VLOOKUP(A1224,'Medical Examinations'!$A$1:$J$2336,9,FALSE)</f>
        <v>NORMALWEIGHT</v>
      </c>
      <c r="K1224" s="11" t="str">
        <f>VLOOKUP(A1224,'Medical Examinations'!$A$1:$J$2336,10,FALSE)</f>
        <v>DIABETES</v>
      </c>
      <c r="L1224" t="str">
        <f>VLOOKUP(A1224,'Hospitalisation Details'!$A$2:$M$2344,4,FALSE)</f>
        <v>25-12-1973</v>
      </c>
      <c r="M1224">
        <f>VLOOKUP(A1224,'Hospitalisation Details'!$A$2:$M$2344,10,FALSE)</f>
        <v>9182.17</v>
      </c>
      <c r="N1224" t="str">
        <f>VLOOKUP(A1224,'Hospitalisation Details'!$A$2:$M$2344,11,FALSE)</f>
        <v>tier - 2</v>
      </c>
      <c r="O1224" t="str">
        <f>VLOOKUP(A1224,'Hospitalisation Details'!$A$2:$M$2344,12,FALSE)</f>
        <v>tier - 3</v>
      </c>
      <c r="P1224" t="str">
        <f>VLOOKUP(A1224,'Hospitalisation Details'!$A$2:$M$2344,13,FALSE)</f>
        <v>R1011</v>
      </c>
      <c r="Q1224" s="11">
        <f>VLOOKUP(A1224,'Hospitalisation Details'!$A$2:$M$2344,8,FALSE)</f>
        <v>49</v>
      </c>
    </row>
    <row r="1225" spans="1:17" ht="15.75" x14ac:dyDescent="0.25">
      <c r="A1225" s="1" t="s">
        <v>1146</v>
      </c>
      <c r="B1225" t="str">
        <f>VLOOKUP(A1225,'Customer Names'!$A$1:$B$2336,2,FALSE)</f>
        <v>Clark</v>
      </c>
      <c r="C1225" s="11">
        <f>VLOOKUP(A1225,'Medical Examinations'!$A$1:$B$2336,2,FALSE)</f>
        <v>31.635000000000002</v>
      </c>
      <c r="D1225" s="11">
        <f>VLOOKUP(A1225,'Medical Examinations'!$A$1:$C$2336,3,FALSE)</f>
        <v>11.11</v>
      </c>
      <c r="E1225" s="11" t="str">
        <f>VLOOKUP(A1225,'Medical Examinations'!$A$1:$J$2336,4,FALSE)</f>
        <v>No</v>
      </c>
      <c r="F1225" s="11" t="str">
        <f>VLOOKUP(A1225,'Medical Examinations'!$A$1:$J$2336,5,FALSE)</f>
        <v>No</v>
      </c>
      <c r="G1225" s="11" t="str">
        <f>VLOOKUP(A1225,'Medical Examinations'!$A$1:$J$2336,6,FALSE)</f>
        <v>No</v>
      </c>
      <c r="H1225" s="11">
        <f>VLOOKUP(A1225,'Medical Examinations'!$A$1:$J$2336,7,FALSE)</f>
        <v>0</v>
      </c>
      <c r="I1225" s="11" t="str">
        <f>VLOOKUP(A1225,'Medical Examinations'!$A$1:$J$2336,8,FALSE)</f>
        <v>No</v>
      </c>
      <c r="J1225" s="11" t="str">
        <f>VLOOKUP(A1225,'Medical Examinations'!$A$1:$J$2336,9,FALSE)</f>
        <v>OBESITY</v>
      </c>
      <c r="K1225" s="11" t="str">
        <f>VLOOKUP(A1225,'Medical Examinations'!$A$1:$J$2336,10,FALSE)</f>
        <v>DIABETES</v>
      </c>
      <c r="L1225" t="str">
        <f>VLOOKUP(A1225,'Hospitalisation Details'!$A$2:$M$2344,4,FALSE)</f>
        <v>29-12-1971</v>
      </c>
      <c r="M1225">
        <f>VLOOKUP(A1225,'Hospitalisation Details'!$A$2:$M$2344,10,FALSE)</f>
        <v>9174.14</v>
      </c>
      <c r="N1225" t="str">
        <f>VLOOKUP(A1225,'Hospitalisation Details'!$A$2:$M$2344,11,FALSE)</f>
        <v>tier - 3</v>
      </c>
      <c r="O1225" t="str">
        <f>VLOOKUP(A1225,'Hospitalisation Details'!$A$2:$M$2344,12,FALSE)</f>
        <v>tier - 1</v>
      </c>
      <c r="P1225" t="str">
        <f>VLOOKUP(A1225,'Hospitalisation Details'!$A$2:$M$2344,13,FALSE)</f>
        <v>R1012</v>
      </c>
      <c r="Q1225" s="11">
        <f>VLOOKUP(A1225,'Hospitalisation Details'!$A$2:$M$2344,8,FALSE)</f>
        <v>51</v>
      </c>
    </row>
    <row r="1226" spans="1:17" ht="15.75" x14ac:dyDescent="0.25">
      <c r="A1226" s="1" t="s">
        <v>1145</v>
      </c>
      <c r="B1226" t="str">
        <f>VLOOKUP(A1226,'Customer Names'!$A$1:$B$2336,2,FALSE)</f>
        <v>Wang</v>
      </c>
      <c r="C1226" s="11">
        <f>VLOOKUP(A1226,'Medical Examinations'!$A$1:$B$2336,2,FALSE)</f>
        <v>23.9</v>
      </c>
      <c r="D1226" s="11">
        <f>VLOOKUP(A1226,'Medical Examinations'!$A$1:$C$2336,3,FALSE)</f>
        <v>7.67</v>
      </c>
      <c r="E1226" s="11" t="str">
        <f>VLOOKUP(A1226,'Medical Examinations'!$A$1:$J$2336,4,FALSE)</f>
        <v>Yes</v>
      </c>
      <c r="F1226" s="11" t="str">
        <f>VLOOKUP(A1226,'Medical Examinations'!$A$1:$J$2336,5,FALSE)</f>
        <v>No</v>
      </c>
      <c r="G1226" s="11" t="str">
        <f>VLOOKUP(A1226,'Medical Examinations'!$A$1:$J$2336,6,FALSE)</f>
        <v>No</v>
      </c>
      <c r="H1226" s="11">
        <f>VLOOKUP(A1226,'Medical Examinations'!$A$1:$J$2336,7,FALSE)</f>
        <v>2</v>
      </c>
      <c r="I1226" s="11" t="str">
        <f>VLOOKUP(A1226,'Medical Examinations'!$A$1:$J$2336,8,FALSE)</f>
        <v>No</v>
      </c>
      <c r="J1226" s="11" t="str">
        <f>VLOOKUP(A1226,'Medical Examinations'!$A$1:$J$2336,9,FALSE)</f>
        <v>NORMALWEIGHT</v>
      </c>
      <c r="K1226" s="11" t="str">
        <f>VLOOKUP(A1226,'Medical Examinations'!$A$1:$J$2336,10,FALSE)</f>
        <v>DIABETES</v>
      </c>
      <c r="L1226" t="str">
        <f>VLOOKUP(A1226,'Hospitalisation Details'!$A$2:$M$2344,4,FALSE)</f>
        <v>24-10-1970</v>
      </c>
      <c r="M1226">
        <f>VLOOKUP(A1226,'Hospitalisation Details'!$A$2:$M$2344,10,FALSE)</f>
        <v>9171.75</v>
      </c>
      <c r="N1226" t="str">
        <f>VLOOKUP(A1226,'Hospitalisation Details'!$A$2:$M$2344,11,FALSE)</f>
        <v>tier - 2</v>
      </c>
      <c r="O1226" t="str">
        <f>VLOOKUP(A1226,'Hospitalisation Details'!$A$2:$M$2344,12,FALSE)</f>
        <v>tier - 2</v>
      </c>
      <c r="P1226" t="str">
        <f>VLOOKUP(A1226,'Hospitalisation Details'!$A$2:$M$2344,13,FALSE)</f>
        <v>R1012</v>
      </c>
      <c r="Q1226" s="11">
        <f>VLOOKUP(A1226,'Hospitalisation Details'!$A$2:$M$2344,8,FALSE)</f>
        <v>52</v>
      </c>
    </row>
    <row r="1227" spans="1:17" ht="15.75" x14ac:dyDescent="0.25">
      <c r="A1227" s="1" t="s">
        <v>1144</v>
      </c>
      <c r="B1227" t="str">
        <f>VLOOKUP(A1227,'Customer Names'!$A$1:$B$2336,2,FALSE)</f>
        <v>Desruisseaux</v>
      </c>
      <c r="C1227" s="11">
        <f>VLOOKUP(A1227,'Medical Examinations'!$A$1:$B$2336,2,FALSE)</f>
        <v>34.15</v>
      </c>
      <c r="D1227" s="11">
        <f>VLOOKUP(A1227,'Medical Examinations'!$A$1:$C$2336,3,FALSE)</f>
        <v>6.15</v>
      </c>
      <c r="E1227" s="11" t="str">
        <f>VLOOKUP(A1227,'Medical Examinations'!$A$1:$J$2336,4,FALSE)</f>
        <v>No</v>
      </c>
      <c r="F1227" s="11" t="str">
        <f>VLOOKUP(A1227,'Medical Examinations'!$A$1:$J$2336,5,FALSE)</f>
        <v>No</v>
      </c>
      <c r="G1227" s="11" t="str">
        <f>VLOOKUP(A1227,'Medical Examinations'!$A$1:$J$2336,6,FALSE)</f>
        <v>No</v>
      </c>
      <c r="H1227" s="11">
        <f>VLOOKUP(A1227,'Medical Examinations'!$A$1:$J$2336,7,FALSE)</f>
        <v>0</v>
      </c>
      <c r="I1227" s="11" t="str">
        <f>VLOOKUP(A1227,'Medical Examinations'!$A$1:$J$2336,8,FALSE)</f>
        <v>No</v>
      </c>
      <c r="J1227" s="11" t="str">
        <f>VLOOKUP(A1227,'Medical Examinations'!$A$1:$J$2336,9,FALSE)</f>
        <v>OBESITY</v>
      </c>
      <c r="K1227" s="11" t="str">
        <f>VLOOKUP(A1227,'Medical Examinations'!$A$1:$J$2336,10,FALSE)</f>
        <v>PREDIABETES</v>
      </c>
      <c r="L1227" t="str">
        <f>VLOOKUP(A1227,'Hospitalisation Details'!$A$2:$M$2344,4,FALSE)</f>
        <v>23-8-1990</v>
      </c>
      <c r="M1227">
        <f>VLOOKUP(A1227,'Hospitalisation Details'!$A$2:$M$2344,10,FALSE)</f>
        <v>9159.51</v>
      </c>
      <c r="N1227" t="str">
        <f>VLOOKUP(A1227,'Hospitalisation Details'!$A$2:$M$2344,11,FALSE)</f>
        <v>tier - 2</v>
      </c>
      <c r="O1227" t="str">
        <f>VLOOKUP(A1227,'Hospitalisation Details'!$A$2:$M$2344,12,FALSE)</f>
        <v>tier - 2</v>
      </c>
      <c r="P1227" t="str">
        <f>VLOOKUP(A1227,'Hospitalisation Details'!$A$2:$M$2344,13,FALSE)</f>
        <v>R1021</v>
      </c>
      <c r="Q1227" s="11">
        <f>VLOOKUP(A1227,'Hospitalisation Details'!$A$2:$M$2344,8,FALSE)</f>
        <v>32</v>
      </c>
    </row>
    <row r="1228" spans="1:17" ht="15.75" x14ac:dyDescent="0.25">
      <c r="A1228" s="1" t="s">
        <v>1143</v>
      </c>
      <c r="B1228" t="str">
        <f>VLOOKUP(A1228,'Customer Names'!$A$1:$B$2336,2,FALSE)</f>
        <v>Ripp</v>
      </c>
      <c r="C1228" s="11">
        <f>VLOOKUP(A1228,'Medical Examinations'!$A$1:$B$2336,2,FALSE)</f>
        <v>28.71</v>
      </c>
      <c r="D1228" s="11">
        <f>VLOOKUP(A1228,'Medical Examinations'!$A$1:$C$2336,3,FALSE)</f>
        <v>5.71</v>
      </c>
      <c r="E1228" s="11" t="str">
        <f>VLOOKUP(A1228,'Medical Examinations'!$A$1:$J$2336,4,FALSE)</f>
        <v>No</v>
      </c>
      <c r="F1228" s="11" t="str">
        <f>VLOOKUP(A1228,'Medical Examinations'!$A$1:$J$2336,5,FALSE)</f>
        <v>No</v>
      </c>
      <c r="G1228" s="11" t="str">
        <f>VLOOKUP(A1228,'Medical Examinations'!$A$1:$J$2336,6,FALSE)</f>
        <v>No</v>
      </c>
      <c r="H1228" s="11">
        <f>VLOOKUP(A1228,'Medical Examinations'!$A$1:$J$2336,7,FALSE)</f>
        <v>0</v>
      </c>
      <c r="I1228" s="11" t="str">
        <f>VLOOKUP(A1228,'Medical Examinations'!$A$1:$J$2336,8,FALSE)</f>
        <v>No</v>
      </c>
      <c r="J1228" s="11" t="str">
        <f>VLOOKUP(A1228,'Medical Examinations'!$A$1:$J$2336,9,FALSE)</f>
        <v>OVERWEIGHT</v>
      </c>
      <c r="K1228" s="11" t="str">
        <f>VLOOKUP(A1228,'Medical Examinations'!$A$1:$J$2336,10,FALSE)</f>
        <v>PREDIABETES</v>
      </c>
      <c r="L1228" t="str">
        <f>VLOOKUP(A1228,'Hospitalisation Details'!$A$2:$M$2344,4,FALSE)</f>
        <v>8-12-1982</v>
      </c>
      <c r="M1228">
        <f>VLOOKUP(A1228,'Hospitalisation Details'!$A$2:$M$2344,10,FALSE)</f>
        <v>9147.5</v>
      </c>
      <c r="N1228" t="str">
        <f>VLOOKUP(A1228,'Hospitalisation Details'!$A$2:$M$2344,11,FALSE)</f>
        <v>tier - 2</v>
      </c>
      <c r="O1228" t="str">
        <f>VLOOKUP(A1228,'Hospitalisation Details'!$A$2:$M$2344,12,FALSE)</f>
        <v>tier - 1</v>
      </c>
      <c r="P1228" t="str">
        <f>VLOOKUP(A1228,'Hospitalisation Details'!$A$2:$M$2344,13,FALSE)</f>
        <v>R1012</v>
      </c>
      <c r="Q1228" s="11">
        <f>VLOOKUP(A1228,'Hospitalisation Details'!$A$2:$M$2344,8,FALSE)</f>
        <v>40</v>
      </c>
    </row>
    <row r="1229" spans="1:17" ht="15.75" x14ac:dyDescent="0.25">
      <c r="A1229" s="1" t="s">
        <v>1142</v>
      </c>
      <c r="B1229" t="str">
        <f>VLOOKUP(A1229,'Customer Names'!$A$1:$B$2336,2,FALSE)</f>
        <v>Harris</v>
      </c>
      <c r="C1229" s="11">
        <f>VLOOKUP(A1229,'Medical Examinations'!$A$1:$B$2336,2,FALSE)</f>
        <v>36.700000000000003</v>
      </c>
      <c r="D1229" s="11">
        <f>VLOOKUP(A1229,'Medical Examinations'!$A$1:$C$2336,3,FALSE)</f>
        <v>8.6999999999999993</v>
      </c>
      <c r="E1229" s="11" t="str">
        <f>VLOOKUP(A1229,'Medical Examinations'!$A$1:$J$2336,4,FALSE)</f>
        <v>Yes</v>
      </c>
      <c r="F1229" s="11" t="str">
        <f>VLOOKUP(A1229,'Medical Examinations'!$A$1:$J$2336,5,FALSE)</f>
        <v>No</v>
      </c>
      <c r="G1229" s="11" t="str">
        <f>VLOOKUP(A1229,'Medical Examinations'!$A$1:$J$2336,6,FALSE)</f>
        <v>No</v>
      </c>
      <c r="H1229" s="11">
        <f>VLOOKUP(A1229,'Medical Examinations'!$A$1:$J$2336,7,FALSE)</f>
        <v>2</v>
      </c>
      <c r="I1229" s="11" t="str">
        <f>VLOOKUP(A1229,'Medical Examinations'!$A$1:$J$2336,8,FALSE)</f>
        <v>No</v>
      </c>
      <c r="J1229" s="11" t="str">
        <f>VLOOKUP(A1229,'Medical Examinations'!$A$1:$J$2336,9,FALSE)</f>
        <v>OBESITY</v>
      </c>
      <c r="K1229" s="11" t="str">
        <f>VLOOKUP(A1229,'Medical Examinations'!$A$1:$J$2336,10,FALSE)</f>
        <v>DIABETES</v>
      </c>
      <c r="L1229" t="str">
        <f>VLOOKUP(A1229,'Hospitalisation Details'!$A$2:$M$2344,4,FALSE)</f>
        <v>18-10-1970</v>
      </c>
      <c r="M1229">
        <f>VLOOKUP(A1229,'Hospitalisation Details'!$A$2:$M$2344,10,FALSE)</f>
        <v>9144.57</v>
      </c>
      <c r="N1229" t="str">
        <f>VLOOKUP(A1229,'Hospitalisation Details'!$A$2:$M$2344,11,FALSE)</f>
        <v>tier - 3</v>
      </c>
      <c r="O1229" t="str">
        <f>VLOOKUP(A1229,'Hospitalisation Details'!$A$2:$M$2344,12,FALSE)</f>
        <v>tier - 2</v>
      </c>
      <c r="P1229" t="str">
        <f>VLOOKUP(A1229,'Hospitalisation Details'!$A$2:$M$2344,13,FALSE)</f>
        <v>R1011</v>
      </c>
      <c r="Q1229" s="11">
        <f>VLOOKUP(A1229,'Hospitalisation Details'!$A$2:$M$2344,8,FALSE)</f>
        <v>52</v>
      </c>
    </row>
    <row r="1230" spans="1:17" ht="15.75" x14ac:dyDescent="0.25">
      <c r="A1230" s="1" t="s">
        <v>1141</v>
      </c>
      <c r="B1230" t="str">
        <f>VLOOKUP(A1230,'Customer Names'!$A$1:$B$2336,2,FALSE)</f>
        <v>Shafer</v>
      </c>
      <c r="C1230" s="11">
        <f>VLOOKUP(A1230,'Medical Examinations'!$A$1:$B$2336,2,FALSE)</f>
        <v>34.1</v>
      </c>
      <c r="D1230" s="11">
        <f>VLOOKUP(A1230,'Medical Examinations'!$A$1:$C$2336,3,FALSE)</f>
        <v>9.0399999999999991</v>
      </c>
      <c r="E1230" s="11" t="str">
        <f>VLOOKUP(A1230,'Medical Examinations'!$A$1:$J$2336,4,FALSE)</f>
        <v>Yes</v>
      </c>
      <c r="F1230" s="11" t="str">
        <f>VLOOKUP(A1230,'Medical Examinations'!$A$1:$J$2336,5,FALSE)</f>
        <v>No</v>
      </c>
      <c r="G1230" s="11" t="str">
        <f>VLOOKUP(A1230,'Medical Examinations'!$A$1:$J$2336,6,FALSE)</f>
        <v>No</v>
      </c>
      <c r="H1230" s="11">
        <f>VLOOKUP(A1230,'Medical Examinations'!$A$1:$J$2336,7,FALSE)</f>
        <v>2</v>
      </c>
      <c r="I1230" s="11" t="str">
        <f>VLOOKUP(A1230,'Medical Examinations'!$A$1:$J$2336,8,FALSE)</f>
        <v>No</v>
      </c>
      <c r="J1230" s="11" t="str">
        <f>VLOOKUP(A1230,'Medical Examinations'!$A$1:$J$2336,9,FALSE)</f>
        <v>OBESITY</v>
      </c>
      <c r="K1230" s="11" t="str">
        <f>VLOOKUP(A1230,'Medical Examinations'!$A$1:$J$2336,10,FALSE)</f>
        <v>DIABETES</v>
      </c>
      <c r="L1230" t="str">
        <f>VLOOKUP(A1230,'Hospitalisation Details'!$A$2:$M$2344,4,FALSE)</f>
        <v>12-8-1970</v>
      </c>
      <c r="M1230">
        <f>VLOOKUP(A1230,'Hospitalisation Details'!$A$2:$M$2344,10,FALSE)</f>
        <v>9140.9500000000007</v>
      </c>
      <c r="N1230" t="str">
        <f>VLOOKUP(A1230,'Hospitalisation Details'!$A$2:$M$2344,11,FALSE)</f>
        <v>tier - 3</v>
      </c>
      <c r="O1230" t="str">
        <f>VLOOKUP(A1230,'Hospitalisation Details'!$A$2:$M$2344,12,FALSE)</f>
        <v>tier - 3</v>
      </c>
      <c r="P1230" t="str">
        <f>VLOOKUP(A1230,'Hospitalisation Details'!$A$2:$M$2344,13,FALSE)</f>
        <v>R1013</v>
      </c>
      <c r="Q1230" s="11">
        <f>VLOOKUP(A1230,'Hospitalisation Details'!$A$2:$M$2344,8,FALSE)</f>
        <v>52</v>
      </c>
    </row>
    <row r="1231" spans="1:17" ht="15.75" x14ac:dyDescent="0.25">
      <c r="A1231" s="1" t="s">
        <v>1140</v>
      </c>
      <c r="B1231" t="str">
        <f>VLOOKUP(A1231,'Customer Names'!$A$1:$B$2336,2,FALSE)</f>
        <v>Hemesath</v>
      </c>
      <c r="C1231" s="11">
        <f>VLOOKUP(A1231,'Medical Examinations'!$A$1:$B$2336,2,FALSE)</f>
        <v>25.7</v>
      </c>
      <c r="D1231" s="11">
        <f>VLOOKUP(A1231,'Medical Examinations'!$A$1:$C$2336,3,FALSE)</f>
        <v>5.61</v>
      </c>
      <c r="E1231" s="11" t="str">
        <f>VLOOKUP(A1231,'Medical Examinations'!$A$1:$J$2336,4,FALSE)</f>
        <v>No</v>
      </c>
      <c r="F1231" s="11" t="str">
        <f>VLOOKUP(A1231,'Medical Examinations'!$A$1:$J$2336,5,FALSE)</f>
        <v>No</v>
      </c>
      <c r="G1231" s="11" t="str">
        <f>VLOOKUP(A1231,'Medical Examinations'!$A$1:$J$2336,6,FALSE)</f>
        <v>No</v>
      </c>
      <c r="H1231" s="11">
        <f>VLOOKUP(A1231,'Medical Examinations'!$A$1:$J$2336,7,FALSE)</f>
        <v>0</v>
      </c>
      <c r="I1231" s="11" t="str">
        <f>VLOOKUP(A1231,'Medical Examinations'!$A$1:$J$2336,8,FALSE)</f>
        <v>No</v>
      </c>
      <c r="J1231" s="11" t="str">
        <f>VLOOKUP(A1231,'Medical Examinations'!$A$1:$J$2336,9,FALSE)</f>
        <v>OVERWEIGHT</v>
      </c>
      <c r="K1231" s="11" t="str">
        <f>VLOOKUP(A1231,'Medical Examinations'!$A$1:$J$2336,10,FALSE)</f>
        <v>NORMAL</v>
      </c>
      <c r="L1231" t="str">
        <f>VLOOKUP(A1231,'Hospitalisation Details'!$A$2:$M$2344,4,FALSE)</f>
        <v>2-12-1977</v>
      </c>
      <c r="M1231">
        <f>VLOOKUP(A1231,'Hospitalisation Details'!$A$2:$M$2344,10,FALSE)</f>
        <v>9101.7999999999993</v>
      </c>
      <c r="N1231" t="str">
        <f>VLOOKUP(A1231,'Hospitalisation Details'!$A$2:$M$2344,11,FALSE)</f>
        <v>tier - 2</v>
      </c>
      <c r="O1231" t="str">
        <f>VLOOKUP(A1231,'Hospitalisation Details'!$A$2:$M$2344,12,FALSE)</f>
        <v>tier - 1</v>
      </c>
      <c r="P1231" t="str">
        <f>VLOOKUP(A1231,'Hospitalisation Details'!$A$2:$M$2344,13,FALSE)</f>
        <v>R1011</v>
      </c>
      <c r="Q1231" s="11">
        <f>VLOOKUP(A1231,'Hospitalisation Details'!$A$2:$M$2344,8,FALSE)</f>
        <v>45</v>
      </c>
    </row>
    <row r="1232" spans="1:17" ht="15.75" x14ac:dyDescent="0.25">
      <c r="A1232" s="1" t="s">
        <v>1139</v>
      </c>
      <c r="B1232" t="str">
        <f>VLOOKUP(A1232,'Customer Names'!$A$1:$B$2336,2,FALSE)</f>
        <v>Vinci</v>
      </c>
      <c r="C1232" s="11">
        <f>VLOOKUP(A1232,'Medical Examinations'!$A$1:$B$2336,2,FALSE)</f>
        <v>21.68</v>
      </c>
      <c r="D1232" s="11">
        <f>VLOOKUP(A1232,'Medical Examinations'!$A$1:$C$2336,3,FALSE)</f>
        <v>8.1199999999999992</v>
      </c>
      <c r="E1232" s="11" t="str">
        <f>VLOOKUP(A1232,'Medical Examinations'!$A$1:$J$2336,4,FALSE)</f>
        <v>No</v>
      </c>
      <c r="F1232" s="11" t="str">
        <f>VLOOKUP(A1232,'Medical Examinations'!$A$1:$J$2336,5,FALSE)</f>
        <v>No</v>
      </c>
      <c r="G1232" s="11" t="str">
        <f>VLOOKUP(A1232,'Medical Examinations'!$A$1:$J$2336,6,FALSE)</f>
        <v>No</v>
      </c>
      <c r="H1232" s="11">
        <f>VLOOKUP(A1232,'Medical Examinations'!$A$1:$J$2336,7,FALSE)</f>
        <v>0</v>
      </c>
      <c r="I1232" s="11" t="str">
        <f>VLOOKUP(A1232,'Medical Examinations'!$A$1:$J$2336,8,FALSE)</f>
        <v>No</v>
      </c>
      <c r="J1232" s="11" t="str">
        <f>VLOOKUP(A1232,'Medical Examinations'!$A$1:$J$2336,9,FALSE)</f>
        <v>NORMALWEIGHT</v>
      </c>
      <c r="K1232" s="11" t="str">
        <f>VLOOKUP(A1232,'Medical Examinations'!$A$1:$J$2336,10,FALSE)</f>
        <v>DIABETES</v>
      </c>
      <c r="L1232" t="str">
        <f>VLOOKUP(A1232,'Hospitalisation Details'!$A$2:$M$2344,4,FALSE)</f>
        <v>9-11-1965</v>
      </c>
      <c r="M1232">
        <f>VLOOKUP(A1232,'Hospitalisation Details'!$A$2:$M$2344,10,FALSE)</f>
        <v>9095.94</v>
      </c>
      <c r="N1232" t="str">
        <f>VLOOKUP(A1232,'Hospitalisation Details'!$A$2:$M$2344,11,FALSE)</f>
        <v>tier - 3</v>
      </c>
      <c r="O1232" t="str">
        <f>VLOOKUP(A1232,'Hospitalisation Details'!$A$2:$M$2344,12,FALSE)</f>
        <v>tier - 1</v>
      </c>
      <c r="P1232" t="str">
        <f>VLOOKUP(A1232,'Hospitalisation Details'!$A$2:$M$2344,13,FALSE)</f>
        <v>R1011</v>
      </c>
      <c r="Q1232" s="11">
        <f>VLOOKUP(A1232,'Hospitalisation Details'!$A$2:$M$2344,8,FALSE)</f>
        <v>57</v>
      </c>
    </row>
    <row r="1233" spans="1:17" ht="15.75" x14ac:dyDescent="0.25">
      <c r="A1233" s="1" t="s">
        <v>1138</v>
      </c>
      <c r="B1233" t="str">
        <f>VLOOKUP(A1233,'Customer Names'!$A$1:$B$2336,2,FALSE)</f>
        <v>Diamond-Husmann</v>
      </c>
      <c r="C1233" s="11">
        <f>VLOOKUP(A1233,'Medical Examinations'!$A$1:$B$2336,2,FALSE)</f>
        <v>25.175000000000001</v>
      </c>
      <c r="D1233" s="11">
        <f>VLOOKUP(A1233,'Medical Examinations'!$A$1:$C$2336,3,FALSE)</f>
        <v>4.74</v>
      </c>
      <c r="E1233" s="11" t="str">
        <f>VLOOKUP(A1233,'Medical Examinations'!$A$1:$J$2336,4,FALSE)</f>
        <v>No</v>
      </c>
      <c r="F1233" s="11" t="str">
        <f>VLOOKUP(A1233,'Medical Examinations'!$A$1:$J$2336,5,FALSE)</f>
        <v>No</v>
      </c>
      <c r="G1233" s="11" t="str">
        <f>VLOOKUP(A1233,'Medical Examinations'!$A$1:$J$2336,6,FALSE)</f>
        <v>No</v>
      </c>
      <c r="H1233" s="11">
        <f>VLOOKUP(A1233,'Medical Examinations'!$A$1:$J$2336,7,FALSE)</f>
        <v>0</v>
      </c>
      <c r="I1233" s="11" t="str">
        <f>VLOOKUP(A1233,'Medical Examinations'!$A$1:$J$2336,8,FALSE)</f>
        <v>No</v>
      </c>
      <c r="J1233" s="11" t="str">
        <f>VLOOKUP(A1233,'Medical Examinations'!$A$1:$J$2336,9,FALSE)</f>
        <v>OVERWEIGHT</v>
      </c>
      <c r="K1233" s="11" t="str">
        <f>VLOOKUP(A1233,'Medical Examinations'!$A$1:$J$2336,10,FALSE)</f>
        <v>NORMAL</v>
      </c>
      <c r="L1233" t="str">
        <f>VLOOKUP(A1233,'Hospitalisation Details'!$A$2:$M$2344,4,FALSE)</f>
        <v>4-11-1977</v>
      </c>
      <c r="M1233">
        <f>VLOOKUP(A1233,'Hospitalisation Details'!$A$2:$M$2344,10,FALSE)</f>
        <v>9095.07</v>
      </c>
      <c r="N1233" t="str">
        <f>VLOOKUP(A1233,'Hospitalisation Details'!$A$2:$M$2344,11,FALSE)</f>
        <v>tier - 2</v>
      </c>
      <c r="O1233" t="str">
        <f>VLOOKUP(A1233,'Hospitalisation Details'!$A$2:$M$2344,12,FALSE)</f>
        <v>tier - 2</v>
      </c>
      <c r="P1233" t="str">
        <f>VLOOKUP(A1233,'Hospitalisation Details'!$A$2:$M$2344,13,FALSE)</f>
        <v>R1024</v>
      </c>
      <c r="Q1233" s="11">
        <f>VLOOKUP(A1233,'Hospitalisation Details'!$A$2:$M$2344,8,FALSE)</f>
        <v>45</v>
      </c>
    </row>
    <row r="1234" spans="1:17" ht="15.75" x14ac:dyDescent="0.25">
      <c r="A1234" s="1" t="s">
        <v>1137</v>
      </c>
      <c r="B1234" t="str">
        <f>VLOOKUP(A1234,'Customer Names'!$A$1:$B$2336,2,FALSE)</f>
        <v>Soto</v>
      </c>
      <c r="C1234" s="11">
        <f>VLOOKUP(A1234,'Medical Examinations'!$A$1:$B$2336,2,FALSE)</f>
        <v>44.77</v>
      </c>
      <c r="D1234" s="11">
        <f>VLOOKUP(A1234,'Medical Examinations'!$A$1:$C$2336,3,FALSE)</f>
        <v>4.0599999999999996</v>
      </c>
      <c r="E1234" s="11" t="str">
        <f>VLOOKUP(A1234,'Medical Examinations'!$A$1:$J$2336,4,FALSE)</f>
        <v>No</v>
      </c>
      <c r="F1234" s="11" t="str">
        <f>VLOOKUP(A1234,'Medical Examinations'!$A$1:$J$2336,5,FALSE)</f>
        <v>No</v>
      </c>
      <c r="G1234" s="11" t="str">
        <f>VLOOKUP(A1234,'Medical Examinations'!$A$1:$J$2336,6,FALSE)</f>
        <v>No</v>
      </c>
      <c r="H1234" s="11">
        <f>VLOOKUP(A1234,'Medical Examinations'!$A$1:$J$2336,7,FALSE)</f>
        <v>2</v>
      </c>
      <c r="I1234" s="11" t="str">
        <f>VLOOKUP(A1234,'Medical Examinations'!$A$1:$J$2336,8,FALSE)</f>
        <v>No</v>
      </c>
      <c r="J1234" s="11" t="str">
        <f>VLOOKUP(A1234,'Medical Examinations'!$A$1:$J$2336,9,FALSE)</f>
        <v>OBESITY</v>
      </c>
      <c r="K1234" s="11" t="str">
        <f>VLOOKUP(A1234,'Medical Examinations'!$A$1:$J$2336,10,FALSE)</f>
        <v>NORMAL</v>
      </c>
      <c r="L1234" t="str">
        <f>VLOOKUP(A1234,'Hospitalisation Details'!$A$2:$M$2344,4,FALSE)</f>
        <v>2-12-1972</v>
      </c>
      <c r="M1234">
        <f>VLOOKUP(A1234,'Hospitalisation Details'!$A$2:$M$2344,10,FALSE)</f>
        <v>9058.73</v>
      </c>
      <c r="N1234" t="str">
        <f>VLOOKUP(A1234,'Hospitalisation Details'!$A$2:$M$2344,11,FALSE)</f>
        <v>tier - 3</v>
      </c>
      <c r="O1234" t="str">
        <f>VLOOKUP(A1234,'Hospitalisation Details'!$A$2:$M$2344,12,FALSE)</f>
        <v>tier - 2</v>
      </c>
      <c r="P1234" t="str">
        <f>VLOOKUP(A1234,'Hospitalisation Details'!$A$2:$M$2344,13,FALSE)</f>
        <v>R1013</v>
      </c>
      <c r="Q1234" s="11">
        <f>VLOOKUP(A1234,'Hospitalisation Details'!$A$2:$M$2344,8,FALSE)</f>
        <v>50</v>
      </c>
    </row>
    <row r="1235" spans="1:17" ht="15.75" x14ac:dyDescent="0.25">
      <c r="A1235" s="1" t="s">
        <v>1136</v>
      </c>
      <c r="B1235" t="str">
        <f>VLOOKUP(A1235,'Customer Names'!$A$1:$B$2336,2,FALSE)</f>
        <v>Howard</v>
      </c>
      <c r="C1235" s="11">
        <f>VLOOKUP(A1235,'Medical Examinations'!$A$1:$B$2336,2,FALSE)</f>
        <v>37.07</v>
      </c>
      <c r="D1235" s="11">
        <f>VLOOKUP(A1235,'Medical Examinations'!$A$1:$C$2336,3,FALSE)</f>
        <v>5.69</v>
      </c>
      <c r="E1235" s="11" t="str">
        <f>VLOOKUP(A1235,'Medical Examinations'!$A$1:$J$2336,4,FALSE)</f>
        <v>No</v>
      </c>
      <c r="F1235" s="11" t="str">
        <f>VLOOKUP(A1235,'Medical Examinations'!$A$1:$J$2336,5,FALSE)</f>
        <v>No</v>
      </c>
      <c r="G1235" s="11" t="str">
        <f>VLOOKUP(A1235,'Medical Examinations'!$A$1:$J$2336,6,FALSE)</f>
        <v>No</v>
      </c>
      <c r="H1235" s="11">
        <f>VLOOKUP(A1235,'Medical Examinations'!$A$1:$J$2336,7,FALSE)</f>
        <v>2</v>
      </c>
      <c r="I1235" s="11" t="str">
        <f>VLOOKUP(A1235,'Medical Examinations'!$A$1:$J$2336,8,FALSE)</f>
        <v>No</v>
      </c>
      <c r="J1235" s="11" t="str">
        <f>VLOOKUP(A1235,'Medical Examinations'!$A$1:$J$2336,9,FALSE)</f>
        <v>OBESITY</v>
      </c>
      <c r="K1235" s="11" t="str">
        <f>VLOOKUP(A1235,'Medical Examinations'!$A$1:$J$2336,10,FALSE)</f>
        <v>NORMAL</v>
      </c>
      <c r="L1235" t="str">
        <f>VLOOKUP(A1235,'Hospitalisation Details'!$A$2:$M$2344,4,FALSE)</f>
        <v>7-12-1972</v>
      </c>
      <c r="M1235">
        <f>VLOOKUP(A1235,'Hospitalisation Details'!$A$2:$M$2344,10,FALSE)</f>
        <v>9048.0300000000007</v>
      </c>
      <c r="N1235" t="str">
        <f>VLOOKUP(A1235,'Hospitalisation Details'!$A$2:$M$2344,11,FALSE)</f>
        <v>tier - 2</v>
      </c>
      <c r="O1235" t="str">
        <f>VLOOKUP(A1235,'Hospitalisation Details'!$A$2:$M$2344,12,FALSE)</f>
        <v>tier - 2</v>
      </c>
      <c r="P1235" t="str">
        <f>VLOOKUP(A1235,'Hospitalisation Details'!$A$2:$M$2344,13,FALSE)</f>
        <v>R1013</v>
      </c>
      <c r="Q1235" s="11">
        <f>VLOOKUP(A1235,'Hospitalisation Details'!$A$2:$M$2344,8,FALSE)</f>
        <v>50</v>
      </c>
    </row>
    <row r="1236" spans="1:17" ht="15.75" x14ac:dyDescent="0.25">
      <c r="A1236" s="1" t="s">
        <v>1135</v>
      </c>
      <c r="B1236" t="str">
        <f>VLOOKUP(A1236,'Customer Names'!$A$1:$B$2336,2,FALSE)</f>
        <v>Patrick</v>
      </c>
      <c r="C1236" s="11">
        <f>VLOOKUP(A1236,'Medical Examinations'!$A$1:$B$2336,2,FALSE)</f>
        <v>39.799999999999997</v>
      </c>
      <c r="D1236" s="11">
        <f>VLOOKUP(A1236,'Medical Examinations'!$A$1:$C$2336,3,FALSE)</f>
        <v>5.66</v>
      </c>
      <c r="E1236" s="11" t="str">
        <f>VLOOKUP(A1236,'Medical Examinations'!$A$1:$J$2336,4,FALSE)</f>
        <v>No</v>
      </c>
      <c r="F1236" s="11" t="str">
        <f>VLOOKUP(A1236,'Medical Examinations'!$A$1:$J$2336,5,FALSE)</f>
        <v>No</v>
      </c>
      <c r="G1236" s="11" t="str">
        <f>VLOOKUP(A1236,'Medical Examinations'!$A$1:$J$2336,6,FALSE)</f>
        <v>Yes</v>
      </c>
      <c r="H1236" s="11">
        <f>VLOOKUP(A1236,'Medical Examinations'!$A$1:$J$2336,7,FALSE)</f>
        <v>1</v>
      </c>
      <c r="I1236" s="11" t="str">
        <f>VLOOKUP(A1236,'Medical Examinations'!$A$1:$J$2336,8,FALSE)</f>
        <v>No</v>
      </c>
      <c r="J1236" s="11" t="str">
        <f>VLOOKUP(A1236,'Medical Examinations'!$A$1:$J$2336,9,FALSE)</f>
        <v>OBESITY</v>
      </c>
      <c r="K1236" s="11" t="str">
        <f>VLOOKUP(A1236,'Medical Examinations'!$A$1:$J$2336,10,FALSE)</f>
        <v>NORMAL</v>
      </c>
      <c r="L1236" t="str">
        <f>VLOOKUP(A1236,'Hospitalisation Details'!$A$2:$M$2344,4,FALSE)</f>
        <v>1-12-1993</v>
      </c>
      <c r="M1236">
        <f>VLOOKUP(A1236,'Hospitalisation Details'!$A$2:$M$2344,10,FALSE)</f>
        <v>9010.2000000000007</v>
      </c>
      <c r="N1236" t="str">
        <f>VLOOKUP(A1236,'Hospitalisation Details'!$A$2:$M$2344,11,FALSE)</f>
        <v>tier - 2</v>
      </c>
      <c r="O1236" t="str">
        <f>VLOOKUP(A1236,'Hospitalisation Details'!$A$2:$M$2344,12,FALSE)</f>
        <v>tier - 3</v>
      </c>
      <c r="P1236" t="str">
        <f>VLOOKUP(A1236,'Hospitalisation Details'!$A$2:$M$2344,13,FALSE)</f>
        <v>R1026</v>
      </c>
      <c r="Q1236" s="11">
        <f>VLOOKUP(A1236,'Hospitalisation Details'!$A$2:$M$2344,8,FALSE)</f>
        <v>29</v>
      </c>
    </row>
    <row r="1237" spans="1:17" ht="15.75" x14ac:dyDescent="0.25">
      <c r="A1237" s="1" t="s">
        <v>1134</v>
      </c>
      <c r="B1237" t="str">
        <f>VLOOKUP(A1237,'Customer Names'!$A$1:$B$2336,2,FALSE)</f>
        <v>Dacko</v>
      </c>
      <c r="C1237" s="11">
        <f>VLOOKUP(A1237,'Medical Examinations'!$A$1:$B$2336,2,FALSE)</f>
        <v>26.36</v>
      </c>
      <c r="D1237" s="11">
        <f>VLOOKUP(A1237,'Medical Examinations'!$A$1:$C$2336,3,FALSE)</f>
        <v>4.32</v>
      </c>
      <c r="E1237" s="11" t="str">
        <f>VLOOKUP(A1237,'Medical Examinations'!$A$1:$J$2336,4,FALSE)</f>
        <v>No</v>
      </c>
      <c r="F1237" s="11" t="str">
        <f>VLOOKUP(A1237,'Medical Examinations'!$A$1:$J$2336,5,FALSE)</f>
        <v>No</v>
      </c>
      <c r="G1237" s="11" t="str">
        <f>VLOOKUP(A1237,'Medical Examinations'!$A$1:$J$2336,6,FALSE)</f>
        <v>Yes</v>
      </c>
      <c r="H1237" s="11">
        <f>VLOOKUP(A1237,'Medical Examinations'!$A$1:$J$2336,7,FALSE)</f>
        <v>1</v>
      </c>
      <c r="I1237" s="11" t="str">
        <f>VLOOKUP(A1237,'Medical Examinations'!$A$1:$J$2336,8,FALSE)</f>
        <v>No</v>
      </c>
      <c r="J1237" s="11" t="str">
        <f>VLOOKUP(A1237,'Medical Examinations'!$A$1:$J$2336,9,FALSE)</f>
        <v>OVERWEIGHT</v>
      </c>
      <c r="K1237" s="11" t="str">
        <f>VLOOKUP(A1237,'Medical Examinations'!$A$1:$J$2336,10,FALSE)</f>
        <v>NORMAL</v>
      </c>
      <c r="L1237" t="str">
        <f>VLOOKUP(A1237,'Hospitalisation Details'!$A$2:$M$2344,4,FALSE)</f>
        <v>16-12-1979</v>
      </c>
      <c r="M1237">
        <f>VLOOKUP(A1237,'Hospitalisation Details'!$A$2:$M$2344,10,FALSE)</f>
        <v>8998.43</v>
      </c>
      <c r="N1237" t="str">
        <f>VLOOKUP(A1237,'Hospitalisation Details'!$A$2:$M$2344,11,FALSE)</f>
        <v>tier - 2</v>
      </c>
      <c r="O1237" t="str">
        <f>VLOOKUP(A1237,'Hospitalisation Details'!$A$2:$M$2344,12,FALSE)</f>
        <v>tier - 1</v>
      </c>
      <c r="P1237" t="str">
        <f>VLOOKUP(A1237,'Hospitalisation Details'!$A$2:$M$2344,13,FALSE)</f>
        <v>R1025</v>
      </c>
      <c r="Q1237" s="11">
        <f>VLOOKUP(A1237,'Hospitalisation Details'!$A$2:$M$2344,8,FALSE)</f>
        <v>43</v>
      </c>
    </row>
    <row r="1238" spans="1:17" ht="15.75" x14ac:dyDescent="0.25">
      <c r="A1238" s="1" t="s">
        <v>1133</v>
      </c>
      <c r="B1238" t="str">
        <f>VLOOKUP(A1238,'Customer Names'!$A$1:$B$2336,2,FALSE)</f>
        <v>Glassey</v>
      </c>
      <c r="C1238" s="11">
        <f>VLOOKUP(A1238,'Medical Examinations'!$A$1:$B$2336,2,FALSE)</f>
        <v>29.925000000000001</v>
      </c>
      <c r="D1238" s="11">
        <f>VLOOKUP(A1238,'Medical Examinations'!$A$1:$C$2336,3,FALSE)</f>
        <v>8.2899999999999991</v>
      </c>
      <c r="E1238" s="11" t="str">
        <f>VLOOKUP(A1238,'Medical Examinations'!$A$1:$J$2336,4,FALSE)</f>
        <v>No</v>
      </c>
      <c r="F1238" s="11" t="str">
        <f>VLOOKUP(A1238,'Medical Examinations'!$A$1:$J$2336,5,FALSE)</f>
        <v>No</v>
      </c>
      <c r="G1238" s="11" t="str">
        <f>VLOOKUP(A1238,'Medical Examinations'!$A$1:$J$2336,6,FALSE)</f>
        <v>No</v>
      </c>
      <c r="H1238" s="11">
        <f>VLOOKUP(A1238,'Medical Examinations'!$A$1:$J$2336,7,FALSE)</f>
        <v>2</v>
      </c>
      <c r="I1238" s="11" t="str">
        <f>VLOOKUP(A1238,'Medical Examinations'!$A$1:$J$2336,8,FALSE)</f>
        <v>No</v>
      </c>
      <c r="J1238" s="11" t="str">
        <f>VLOOKUP(A1238,'Medical Examinations'!$A$1:$J$2336,9,FALSE)</f>
        <v>OVERWEIGHT</v>
      </c>
      <c r="K1238" s="11" t="str">
        <f>VLOOKUP(A1238,'Medical Examinations'!$A$1:$J$2336,10,FALSE)</f>
        <v>DIABETES</v>
      </c>
      <c r="L1238" t="str">
        <f>VLOOKUP(A1238,'Hospitalisation Details'!$A$2:$M$2344,4,FALSE)</f>
        <v>11-10-1973</v>
      </c>
      <c r="M1238">
        <f>VLOOKUP(A1238,'Hospitalisation Details'!$A$2:$M$2344,10,FALSE)</f>
        <v>8988.16</v>
      </c>
      <c r="N1238" t="str">
        <f>VLOOKUP(A1238,'Hospitalisation Details'!$A$2:$M$2344,11,FALSE)</f>
        <v>tier - 2</v>
      </c>
      <c r="O1238" t="str">
        <f>VLOOKUP(A1238,'Hospitalisation Details'!$A$2:$M$2344,12,FALSE)</f>
        <v>tier - 1</v>
      </c>
      <c r="P1238" t="str">
        <f>VLOOKUP(A1238,'Hospitalisation Details'!$A$2:$M$2344,13,FALSE)</f>
        <v>R1012</v>
      </c>
      <c r="Q1238" s="11">
        <f>VLOOKUP(A1238,'Hospitalisation Details'!$A$2:$M$2344,8,FALSE)</f>
        <v>49</v>
      </c>
    </row>
    <row r="1239" spans="1:17" ht="15.75" x14ac:dyDescent="0.25">
      <c r="A1239" s="1" t="s">
        <v>1132</v>
      </c>
      <c r="B1239" t="str">
        <f>VLOOKUP(A1239,'Customer Names'!$A$1:$B$2336,2,FALSE)</f>
        <v>Frechette</v>
      </c>
      <c r="C1239" s="11">
        <f>VLOOKUP(A1239,'Medical Examinations'!$A$1:$B$2336,2,FALSE)</f>
        <v>37.29</v>
      </c>
      <c r="D1239" s="11">
        <f>VLOOKUP(A1239,'Medical Examinations'!$A$1:$C$2336,3,FALSE)</f>
        <v>10.46</v>
      </c>
      <c r="E1239" s="11" t="str">
        <f>VLOOKUP(A1239,'Medical Examinations'!$A$1:$J$2336,4,FALSE)</f>
        <v>No</v>
      </c>
      <c r="F1239" s="11" t="str">
        <f>VLOOKUP(A1239,'Medical Examinations'!$A$1:$J$2336,5,FALSE)</f>
        <v>No</v>
      </c>
      <c r="G1239" s="11" t="str">
        <f>VLOOKUP(A1239,'Medical Examinations'!$A$1:$J$2336,6,FALSE)</f>
        <v>No</v>
      </c>
      <c r="H1239" s="11">
        <f>VLOOKUP(A1239,'Medical Examinations'!$A$1:$J$2336,7,FALSE)</f>
        <v>0</v>
      </c>
      <c r="I1239" s="11" t="str">
        <f>VLOOKUP(A1239,'Medical Examinations'!$A$1:$J$2336,8,FALSE)</f>
        <v>No</v>
      </c>
      <c r="J1239" s="11" t="str">
        <f>VLOOKUP(A1239,'Medical Examinations'!$A$1:$J$2336,9,FALSE)</f>
        <v>OBESITY</v>
      </c>
      <c r="K1239" s="11" t="str">
        <f>VLOOKUP(A1239,'Medical Examinations'!$A$1:$J$2336,10,FALSE)</f>
        <v>DIABETES</v>
      </c>
      <c r="L1239" t="str">
        <f>VLOOKUP(A1239,'Hospitalisation Details'!$A$2:$M$2344,4,FALSE)</f>
        <v>21-7-1974</v>
      </c>
      <c r="M1239">
        <f>VLOOKUP(A1239,'Hospitalisation Details'!$A$2:$M$2344,10,FALSE)</f>
        <v>8978.19</v>
      </c>
      <c r="N1239" t="str">
        <f>VLOOKUP(A1239,'Hospitalisation Details'!$A$2:$M$2344,11,FALSE)</f>
        <v>tier - 2</v>
      </c>
      <c r="O1239" t="str">
        <f>VLOOKUP(A1239,'Hospitalisation Details'!$A$2:$M$2344,12,FALSE)</f>
        <v>tier - 2</v>
      </c>
      <c r="P1239" t="str">
        <f>VLOOKUP(A1239,'Hospitalisation Details'!$A$2:$M$2344,13,FALSE)</f>
        <v>R1013</v>
      </c>
      <c r="Q1239" s="11">
        <f>VLOOKUP(A1239,'Hospitalisation Details'!$A$2:$M$2344,8,FALSE)</f>
        <v>48</v>
      </c>
    </row>
    <row r="1240" spans="1:17" ht="15.75" x14ac:dyDescent="0.25">
      <c r="A1240" s="1" t="s">
        <v>1131</v>
      </c>
      <c r="B1240" t="str">
        <f>VLOOKUP(A1240,'Customer Names'!$A$1:$B$2336,2,FALSE)</f>
        <v>Benitez</v>
      </c>
      <c r="C1240" s="11">
        <f>VLOOKUP(A1240,'Medical Examinations'!$A$1:$B$2336,2,FALSE)</f>
        <v>30.2</v>
      </c>
      <c r="D1240" s="11">
        <f>VLOOKUP(A1240,'Medical Examinations'!$A$1:$C$2336,3,FALSE)</f>
        <v>11.96</v>
      </c>
      <c r="E1240" s="11" t="str">
        <f>VLOOKUP(A1240,'Medical Examinations'!$A$1:$J$2336,4,FALSE)</f>
        <v>No</v>
      </c>
      <c r="F1240" s="11" t="str">
        <f>VLOOKUP(A1240,'Medical Examinations'!$A$1:$J$2336,5,FALSE)</f>
        <v>No</v>
      </c>
      <c r="G1240" s="11" t="str">
        <f>VLOOKUP(A1240,'Medical Examinations'!$A$1:$J$2336,6,FALSE)</f>
        <v>No</v>
      </c>
      <c r="H1240" s="11">
        <f>VLOOKUP(A1240,'Medical Examinations'!$A$1:$J$2336,7,FALSE)</f>
        <v>0</v>
      </c>
      <c r="I1240" s="11" t="str">
        <f>VLOOKUP(A1240,'Medical Examinations'!$A$1:$J$2336,8,FALSE)</f>
        <v>No</v>
      </c>
      <c r="J1240" s="11" t="str">
        <f>VLOOKUP(A1240,'Medical Examinations'!$A$1:$J$2336,9,FALSE)</f>
        <v>OBESITY</v>
      </c>
      <c r="K1240" s="11" t="str">
        <f>VLOOKUP(A1240,'Medical Examinations'!$A$1:$J$2336,10,FALSE)</f>
        <v>DIABETES</v>
      </c>
      <c r="L1240" t="str">
        <f>VLOOKUP(A1240,'Hospitalisation Details'!$A$2:$M$2344,4,FALSE)</f>
        <v>8-9-1974</v>
      </c>
      <c r="M1240">
        <f>VLOOKUP(A1240,'Hospitalisation Details'!$A$2:$M$2344,10,FALSE)</f>
        <v>8968.33</v>
      </c>
      <c r="N1240" t="str">
        <f>VLOOKUP(A1240,'Hospitalisation Details'!$A$2:$M$2344,11,FALSE)</f>
        <v>tier - 3</v>
      </c>
      <c r="O1240" t="str">
        <f>VLOOKUP(A1240,'Hospitalisation Details'!$A$2:$M$2344,12,FALSE)</f>
        <v>tier - 2</v>
      </c>
      <c r="P1240" t="str">
        <f>VLOOKUP(A1240,'Hospitalisation Details'!$A$2:$M$2344,13,FALSE)</f>
        <v>R1011</v>
      </c>
      <c r="Q1240" s="11">
        <f>VLOOKUP(A1240,'Hospitalisation Details'!$A$2:$M$2344,8,FALSE)</f>
        <v>48</v>
      </c>
    </row>
    <row r="1241" spans="1:17" ht="15.75" x14ac:dyDescent="0.25">
      <c r="A1241" s="1" t="s">
        <v>1130</v>
      </c>
      <c r="B1241" t="str">
        <f>VLOOKUP(A1241,'Customer Names'!$A$1:$B$2336,2,FALSE)</f>
        <v>Gauthier</v>
      </c>
      <c r="C1241" s="11">
        <f>VLOOKUP(A1241,'Medical Examinations'!$A$1:$B$2336,2,FALSE)</f>
        <v>24.225000000000001</v>
      </c>
      <c r="D1241" s="11">
        <f>VLOOKUP(A1241,'Medical Examinations'!$A$1:$C$2336,3,FALSE)</f>
        <v>4.25</v>
      </c>
      <c r="E1241" s="11" t="str">
        <f>VLOOKUP(A1241,'Medical Examinations'!$A$1:$J$2336,4,FALSE)</f>
        <v>Yes</v>
      </c>
      <c r="F1241" s="11" t="str">
        <f>VLOOKUP(A1241,'Medical Examinations'!$A$1:$J$2336,5,FALSE)</f>
        <v>No</v>
      </c>
      <c r="G1241" s="11" t="str">
        <f>VLOOKUP(A1241,'Medical Examinations'!$A$1:$J$2336,6,FALSE)</f>
        <v>Yes</v>
      </c>
      <c r="H1241" s="11">
        <f>VLOOKUP(A1241,'Medical Examinations'!$A$1:$J$2336,7,FALSE)</f>
        <v>1</v>
      </c>
      <c r="I1241" s="11" t="str">
        <f>VLOOKUP(A1241,'Medical Examinations'!$A$1:$J$2336,8,FALSE)</f>
        <v>No</v>
      </c>
      <c r="J1241" s="11" t="str">
        <f>VLOOKUP(A1241,'Medical Examinations'!$A$1:$J$2336,9,FALSE)</f>
        <v>NORMALWEIGHT</v>
      </c>
      <c r="K1241" s="11" t="str">
        <f>VLOOKUP(A1241,'Medical Examinations'!$A$1:$J$2336,10,FALSE)</f>
        <v>NORMAL</v>
      </c>
      <c r="L1241" t="str">
        <f>VLOOKUP(A1241,'Hospitalisation Details'!$A$2:$M$2344,4,FALSE)</f>
        <v>15-7-1983</v>
      </c>
      <c r="M1241">
        <f>VLOOKUP(A1241,'Hospitalisation Details'!$A$2:$M$2344,10,FALSE)</f>
        <v>8965.7999999999993</v>
      </c>
      <c r="N1241" t="str">
        <f>VLOOKUP(A1241,'Hospitalisation Details'!$A$2:$M$2344,11,FALSE)</f>
        <v>tier - 2</v>
      </c>
      <c r="O1241" t="str">
        <f>VLOOKUP(A1241,'Hospitalisation Details'!$A$2:$M$2344,12,FALSE)</f>
        <v>tier - 3</v>
      </c>
      <c r="P1241" t="str">
        <f>VLOOKUP(A1241,'Hospitalisation Details'!$A$2:$M$2344,13,FALSE)</f>
        <v>R1012</v>
      </c>
      <c r="Q1241" s="11">
        <f>VLOOKUP(A1241,'Hospitalisation Details'!$A$2:$M$2344,8,FALSE)</f>
        <v>39</v>
      </c>
    </row>
    <row r="1242" spans="1:17" ht="15.75" x14ac:dyDescent="0.25">
      <c r="A1242" s="1" t="s">
        <v>1129</v>
      </c>
      <c r="B1242" t="str">
        <f>VLOOKUP(A1242,'Customer Names'!$A$1:$B$2336,2,FALSE)</f>
        <v>Fazioli</v>
      </c>
      <c r="C1242" s="11">
        <f>VLOOKUP(A1242,'Medical Examinations'!$A$1:$B$2336,2,FALSE)</f>
        <v>31.445</v>
      </c>
      <c r="D1242" s="11">
        <f>VLOOKUP(A1242,'Medical Examinations'!$A$1:$C$2336,3,FALSE)</f>
        <v>8.33</v>
      </c>
      <c r="E1242" s="11" t="str">
        <f>VLOOKUP(A1242,'Medical Examinations'!$A$1:$J$2336,4,FALSE)</f>
        <v>No</v>
      </c>
      <c r="F1242" s="11" t="str">
        <f>VLOOKUP(A1242,'Medical Examinations'!$A$1:$J$2336,5,FALSE)</f>
        <v>No</v>
      </c>
      <c r="G1242" s="11" t="str">
        <f>VLOOKUP(A1242,'Medical Examinations'!$A$1:$J$2336,6,FALSE)</f>
        <v>No</v>
      </c>
      <c r="H1242" s="11">
        <f>VLOOKUP(A1242,'Medical Examinations'!$A$1:$J$2336,7,FALSE)</f>
        <v>0</v>
      </c>
      <c r="I1242" s="11" t="str">
        <f>VLOOKUP(A1242,'Medical Examinations'!$A$1:$J$2336,8,FALSE)</f>
        <v>No</v>
      </c>
      <c r="J1242" s="11" t="str">
        <f>VLOOKUP(A1242,'Medical Examinations'!$A$1:$J$2336,9,FALSE)</f>
        <v>OBESITY</v>
      </c>
      <c r="K1242" s="11" t="str">
        <f>VLOOKUP(A1242,'Medical Examinations'!$A$1:$J$2336,10,FALSE)</f>
        <v>DIABETES</v>
      </c>
      <c r="L1242" t="str">
        <f>VLOOKUP(A1242,'Hospitalisation Details'!$A$2:$M$2344,4,FALSE)</f>
        <v>17-8-1974</v>
      </c>
      <c r="M1242">
        <f>VLOOKUP(A1242,'Hospitalisation Details'!$A$2:$M$2344,10,FALSE)</f>
        <v>8964.06</v>
      </c>
      <c r="N1242" t="str">
        <f>VLOOKUP(A1242,'Hospitalisation Details'!$A$2:$M$2344,11,FALSE)</f>
        <v>tier - 3</v>
      </c>
      <c r="O1242" t="str">
        <f>VLOOKUP(A1242,'Hospitalisation Details'!$A$2:$M$2344,12,FALSE)</f>
        <v>tier - 2</v>
      </c>
      <c r="P1242" t="str">
        <f>VLOOKUP(A1242,'Hospitalisation Details'!$A$2:$M$2344,13,FALSE)</f>
        <v>R1016</v>
      </c>
      <c r="Q1242" s="11">
        <f>VLOOKUP(A1242,'Hospitalisation Details'!$A$2:$M$2344,8,FALSE)</f>
        <v>48</v>
      </c>
    </row>
    <row r="1243" spans="1:17" ht="15.75" x14ac:dyDescent="0.25">
      <c r="A1243" s="1" t="s">
        <v>1128</v>
      </c>
      <c r="B1243" t="str">
        <f>VLOOKUP(A1243,'Customer Names'!$A$1:$B$2336,2,FALSE)</f>
        <v>Chorney</v>
      </c>
      <c r="C1243" s="11">
        <f>VLOOKUP(A1243,'Medical Examinations'!$A$1:$B$2336,2,FALSE)</f>
        <v>38.880000000000003</v>
      </c>
      <c r="D1243" s="11">
        <f>VLOOKUP(A1243,'Medical Examinations'!$A$1:$C$2336,3,FALSE)</f>
        <v>4.29</v>
      </c>
      <c r="E1243" s="11" t="str">
        <f>VLOOKUP(A1243,'Medical Examinations'!$A$1:$J$2336,4,FALSE)</f>
        <v>No</v>
      </c>
      <c r="F1243" s="11" t="str">
        <f>VLOOKUP(A1243,'Medical Examinations'!$A$1:$J$2336,5,FALSE)</f>
        <v>No</v>
      </c>
      <c r="G1243" s="11" t="str">
        <f>VLOOKUP(A1243,'Medical Examinations'!$A$1:$J$2336,6,FALSE)</f>
        <v>No</v>
      </c>
      <c r="H1243" s="11">
        <f>VLOOKUP(A1243,'Medical Examinations'!$A$1:$J$2336,7,FALSE)</f>
        <v>1</v>
      </c>
      <c r="I1243" s="11" t="str">
        <f>VLOOKUP(A1243,'Medical Examinations'!$A$1:$J$2336,8,FALSE)</f>
        <v>No</v>
      </c>
      <c r="J1243" s="11" t="str">
        <f>VLOOKUP(A1243,'Medical Examinations'!$A$1:$J$2336,9,FALSE)</f>
        <v>OBESITY</v>
      </c>
      <c r="K1243" s="11" t="str">
        <f>VLOOKUP(A1243,'Medical Examinations'!$A$1:$J$2336,10,FALSE)</f>
        <v>NORMAL</v>
      </c>
      <c r="L1243" t="str">
        <f>VLOOKUP(A1243,'Hospitalisation Details'!$A$2:$M$2344,4,FALSE)</f>
        <v>27-9-1992</v>
      </c>
      <c r="M1243">
        <f>VLOOKUP(A1243,'Hospitalisation Details'!$A$2:$M$2344,10,FALSE)</f>
        <v>8954.99</v>
      </c>
      <c r="N1243" t="str">
        <f>VLOOKUP(A1243,'Hospitalisation Details'!$A$2:$M$2344,11,FALSE)</f>
        <v>tier - 2</v>
      </c>
      <c r="O1243" t="str">
        <f>VLOOKUP(A1243,'Hospitalisation Details'!$A$2:$M$2344,12,FALSE)</f>
        <v>tier - 3</v>
      </c>
      <c r="P1243" t="str">
        <f>VLOOKUP(A1243,'Hospitalisation Details'!$A$2:$M$2344,13,FALSE)</f>
        <v>R1026</v>
      </c>
      <c r="Q1243" s="11">
        <f>VLOOKUP(A1243,'Hospitalisation Details'!$A$2:$M$2344,8,FALSE)</f>
        <v>30</v>
      </c>
    </row>
    <row r="1244" spans="1:17" ht="15.75" x14ac:dyDescent="0.25">
      <c r="A1244" s="1" t="s">
        <v>1127</v>
      </c>
      <c r="B1244" t="str">
        <f>VLOOKUP(A1244,'Customer Names'!$A$1:$B$2336,2,FALSE)</f>
        <v>Dannenhauer</v>
      </c>
      <c r="C1244" s="11">
        <f>VLOOKUP(A1244,'Medical Examinations'!$A$1:$B$2336,2,FALSE)</f>
        <v>43.89</v>
      </c>
      <c r="D1244" s="11">
        <f>VLOOKUP(A1244,'Medical Examinations'!$A$1:$C$2336,3,FALSE)</f>
        <v>6.32</v>
      </c>
      <c r="E1244" s="11" t="str">
        <f>VLOOKUP(A1244,'Medical Examinations'!$A$1:$J$2336,4,FALSE)</f>
        <v>Yes</v>
      </c>
      <c r="F1244" s="11" t="str">
        <f>VLOOKUP(A1244,'Medical Examinations'!$A$1:$J$2336,5,FALSE)</f>
        <v>No</v>
      </c>
      <c r="G1244" s="11" t="str">
        <f>VLOOKUP(A1244,'Medical Examinations'!$A$1:$J$2336,6,FALSE)</f>
        <v>No</v>
      </c>
      <c r="H1244" s="11">
        <f>VLOOKUP(A1244,'Medical Examinations'!$A$1:$J$2336,7,FALSE)</f>
        <v>0</v>
      </c>
      <c r="I1244" s="11" t="str">
        <f>VLOOKUP(A1244,'Medical Examinations'!$A$1:$J$2336,8,FALSE)</f>
        <v>No</v>
      </c>
      <c r="J1244" s="11" t="str">
        <f>VLOOKUP(A1244,'Medical Examinations'!$A$1:$J$2336,9,FALSE)</f>
        <v>OBESITY</v>
      </c>
      <c r="K1244" s="11" t="str">
        <f>VLOOKUP(A1244,'Medical Examinations'!$A$1:$J$2336,10,FALSE)</f>
        <v>PREDIABETES</v>
      </c>
      <c r="L1244" t="str">
        <f>VLOOKUP(A1244,'Hospitalisation Details'!$A$2:$M$2344,4,FALSE)</f>
        <v>25-12-1976</v>
      </c>
      <c r="M1244">
        <f>VLOOKUP(A1244,'Hospitalisation Details'!$A$2:$M$2344,10,FALSE)</f>
        <v>8944.1200000000008</v>
      </c>
      <c r="N1244" t="str">
        <f>VLOOKUP(A1244,'Hospitalisation Details'!$A$2:$M$2344,11,FALSE)</f>
        <v>tier - 3</v>
      </c>
      <c r="O1244" t="str">
        <f>VLOOKUP(A1244,'Hospitalisation Details'!$A$2:$M$2344,12,FALSE)</f>
        <v>tier - 2</v>
      </c>
      <c r="P1244" t="str">
        <f>VLOOKUP(A1244,'Hospitalisation Details'!$A$2:$M$2344,13,FALSE)</f>
        <v>R1013</v>
      </c>
      <c r="Q1244" s="11">
        <f>VLOOKUP(A1244,'Hospitalisation Details'!$A$2:$M$2344,8,FALSE)</f>
        <v>46</v>
      </c>
    </row>
    <row r="1245" spans="1:17" ht="15.75" x14ac:dyDescent="0.25">
      <c r="A1245" s="1" t="s">
        <v>1126</v>
      </c>
      <c r="B1245" t="str">
        <f>VLOOKUP(A1245,'Customer Names'!$A$1:$B$2336,2,FALSE)</f>
        <v>McComb</v>
      </c>
      <c r="C1245" s="11">
        <f>VLOOKUP(A1245,'Medical Examinations'!$A$1:$B$2336,2,FALSE)</f>
        <v>25.6</v>
      </c>
      <c r="D1245" s="11">
        <f>VLOOKUP(A1245,'Medical Examinations'!$A$1:$C$2336,3,FALSE)</f>
        <v>5.65</v>
      </c>
      <c r="E1245" s="11" t="str">
        <f>VLOOKUP(A1245,'Medical Examinations'!$A$1:$J$2336,4,FALSE)</f>
        <v>No</v>
      </c>
      <c r="F1245" s="11" t="str">
        <f>VLOOKUP(A1245,'Medical Examinations'!$A$1:$J$2336,5,FALSE)</f>
        <v>No</v>
      </c>
      <c r="G1245" s="11" t="str">
        <f>VLOOKUP(A1245,'Medical Examinations'!$A$1:$J$2336,6,FALSE)</f>
        <v>No</v>
      </c>
      <c r="H1245" s="11">
        <f>VLOOKUP(A1245,'Medical Examinations'!$A$1:$J$2336,7,FALSE)</f>
        <v>2</v>
      </c>
      <c r="I1245" s="11" t="str">
        <f>VLOOKUP(A1245,'Medical Examinations'!$A$1:$J$2336,8,FALSE)</f>
        <v>No</v>
      </c>
      <c r="J1245" s="11" t="str">
        <f>VLOOKUP(A1245,'Medical Examinations'!$A$1:$J$2336,9,FALSE)</f>
        <v>OVERWEIGHT</v>
      </c>
      <c r="K1245" s="11" t="str">
        <f>VLOOKUP(A1245,'Medical Examinations'!$A$1:$J$2336,10,FALSE)</f>
        <v>NORMAL</v>
      </c>
      <c r="L1245" t="str">
        <f>VLOOKUP(A1245,'Hospitalisation Details'!$A$2:$M$2344,4,FALSE)</f>
        <v>6-6-1972</v>
      </c>
      <c r="M1245">
        <f>VLOOKUP(A1245,'Hospitalisation Details'!$A$2:$M$2344,10,FALSE)</f>
        <v>8932.08</v>
      </c>
      <c r="N1245" t="str">
        <f>VLOOKUP(A1245,'Hospitalisation Details'!$A$2:$M$2344,11,FALSE)</f>
        <v>tier - 2</v>
      </c>
      <c r="O1245" t="str">
        <f>VLOOKUP(A1245,'Hospitalisation Details'!$A$2:$M$2344,12,FALSE)</f>
        <v>tier - 1</v>
      </c>
      <c r="P1245" t="str">
        <f>VLOOKUP(A1245,'Hospitalisation Details'!$A$2:$M$2344,13,FALSE)</f>
        <v>R1011</v>
      </c>
      <c r="Q1245" s="11">
        <f>VLOOKUP(A1245,'Hospitalisation Details'!$A$2:$M$2344,8,FALSE)</f>
        <v>51</v>
      </c>
    </row>
    <row r="1246" spans="1:17" ht="15.75" x14ac:dyDescent="0.25">
      <c r="A1246" s="1" t="s">
        <v>1125</v>
      </c>
      <c r="B1246" t="str">
        <f>VLOOKUP(A1246,'Customer Names'!$A$1:$B$2336,2,FALSE)</f>
        <v>Blake</v>
      </c>
      <c r="C1246" s="11">
        <f>VLOOKUP(A1246,'Medical Examinations'!$A$1:$B$2336,2,FALSE)</f>
        <v>29.545000000000002</v>
      </c>
      <c r="D1246" s="11">
        <f>VLOOKUP(A1246,'Medical Examinations'!$A$1:$C$2336,3,FALSE)</f>
        <v>8.41</v>
      </c>
      <c r="E1246" s="11" t="str">
        <f>VLOOKUP(A1246,'Medical Examinations'!$A$1:$J$2336,4,FALSE)</f>
        <v>Yes</v>
      </c>
      <c r="F1246" s="11" t="str">
        <f>VLOOKUP(A1246,'Medical Examinations'!$A$1:$J$2336,5,FALSE)</f>
        <v>No</v>
      </c>
      <c r="G1246" s="11" t="str">
        <f>VLOOKUP(A1246,'Medical Examinations'!$A$1:$J$2336,6,FALSE)</f>
        <v>No</v>
      </c>
      <c r="H1246" s="11">
        <f>VLOOKUP(A1246,'Medical Examinations'!$A$1:$J$2336,7,FALSE)</f>
        <v>1</v>
      </c>
      <c r="I1246" s="11" t="str">
        <f>VLOOKUP(A1246,'Medical Examinations'!$A$1:$J$2336,8,FALSE)</f>
        <v>No</v>
      </c>
      <c r="J1246" s="11" t="str">
        <f>VLOOKUP(A1246,'Medical Examinations'!$A$1:$J$2336,9,FALSE)</f>
        <v>OVERWEIGHT</v>
      </c>
      <c r="K1246" s="11" t="str">
        <f>VLOOKUP(A1246,'Medical Examinations'!$A$1:$J$2336,10,FALSE)</f>
        <v>DIABETES</v>
      </c>
      <c r="L1246" t="str">
        <f>VLOOKUP(A1246,'Hospitalisation Details'!$A$2:$M$2344,4,FALSE)</f>
        <v>7-7-1975</v>
      </c>
      <c r="M1246">
        <f>VLOOKUP(A1246,'Hospitalisation Details'!$A$2:$M$2344,10,FALSE)</f>
        <v>8930.93</v>
      </c>
      <c r="N1246" t="str">
        <f>VLOOKUP(A1246,'Hospitalisation Details'!$A$2:$M$2344,11,FALSE)</f>
        <v>tier - 2</v>
      </c>
      <c r="O1246" t="str">
        <f>VLOOKUP(A1246,'Hospitalisation Details'!$A$2:$M$2344,12,FALSE)</f>
        <v>tier - 2</v>
      </c>
      <c r="P1246" t="str">
        <f>VLOOKUP(A1246,'Hospitalisation Details'!$A$2:$M$2344,13,FALSE)</f>
        <v>R1012</v>
      </c>
      <c r="Q1246" s="11">
        <f>VLOOKUP(A1246,'Hospitalisation Details'!$A$2:$M$2344,8,FALSE)</f>
        <v>47</v>
      </c>
    </row>
    <row r="1247" spans="1:17" ht="15.75" x14ac:dyDescent="0.25">
      <c r="A1247" s="1" t="s">
        <v>1124</v>
      </c>
      <c r="B1247" t="str">
        <f>VLOOKUP(A1247,'Customer Names'!$A$1:$B$2336,2,FALSE)</f>
        <v>Sambasivam</v>
      </c>
      <c r="C1247" s="11">
        <f>VLOOKUP(A1247,'Medical Examinations'!$A$1:$B$2336,2,FALSE)</f>
        <v>23.25</v>
      </c>
      <c r="D1247" s="11">
        <f>VLOOKUP(A1247,'Medical Examinations'!$A$1:$C$2336,3,FALSE)</f>
        <v>11.96</v>
      </c>
      <c r="E1247" s="11" t="str">
        <f>VLOOKUP(A1247,'Medical Examinations'!$A$1:$J$2336,4,FALSE)</f>
        <v>Yes</v>
      </c>
      <c r="F1247" s="11" t="str">
        <f>VLOOKUP(A1247,'Medical Examinations'!$A$1:$J$2336,5,FALSE)</f>
        <v>No</v>
      </c>
      <c r="G1247" s="11" t="str">
        <f>VLOOKUP(A1247,'Medical Examinations'!$A$1:$J$2336,6,FALSE)</f>
        <v>No</v>
      </c>
      <c r="H1247" s="11">
        <f>VLOOKUP(A1247,'Medical Examinations'!$A$1:$J$2336,7,FALSE)</f>
        <v>0</v>
      </c>
      <c r="I1247" s="11" t="str">
        <f>VLOOKUP(A1247,'Medical Examinations'!$A$1:$J$2336,8,FALSE)</f>
        <v>No</v>
      </c>
      <c r="J1247" s="11" t="str">
        <f>VLOOKUP(A1247,'Medical Examinations'!$A$1:$J$2336,9,FALSE)</f>
        <v>NORMALWEIGHT</v>
      </c>
      <c r="K1247" s="11" t="str">
        <f>VLOOKUP(A1247,'Medical Examinations'!$A$1:$J$2336,10,FALSE)</f>
        <v>DIABETES</v>
      </c>
      <c r="L1247" t="str">
        <f>VLOOKUP(A1247,'Hospitalisation Details'!$A$2:$M$2344,4,FALSE)</f>
        <v>6-9-1967</v>
      </c>
      <c r="M1247">
        <f>VLOOKUP(A1247,'Hospitalisation Details'!$A$2:$M$2344,10,FALSE)</f>
        <v>8908.4699999999993</v>
      </c>
      <c r="N1247" t="str">
        <f>VLOOKUP(A1247,'Hospitalisation Details'!$A$2:$M$2344,11,FALSE)</f>
        <v>tier - 3</v>
      </c>
      <c r="O1247" t="str">
        <f>VLOOKUP(A1247,'Hospitalisation Details'!$A$2:$M$2344,12,FALSE)</f>
        <v>tier - 2</v>
      </c>
      <c r="P1247" t="str">
        <f>VLOOKUP(A1247,'Hospitalisation Details'!$A$2:$M$2344,13,FALSE)</f>
        <v>R1013</v>
      </c>
      <c r="Q1247" s="11">
        <f>VLOOKUP(A1247,'Hospitalisation Details'!$A$2:$M$2344,8,FALSE)</f>
        <v>55</v>
      </c>
    </row>
    <row r="1248" spans="1:17" ht="15.75" x14ac:dyDescent="0.25">
      <c r="A1248" s="1" t="s">
        <v>1123</v>
      </c>
      <c r="B1248" t="str">
        <f>VLOOKUP(A1248,'Customer Names'!$A$1:$B$2336,2,FALSE)</f>
        <v>Maina</v>
      </c>
      <c r="C1248" s="11">
        <f>VLOOKUP(A1248,'Medical Examinations'!$A$1:$B$2336,2,FALSE)</f>
        <v>43.95</v>
      </c>
      <c r="D1248" s="11">
        <f>VLOOKUP(A1248,'Medical Examinations'!$A$1:$C$2336,3,FALSE)</f>
        <v>5.17</v>
      </c>
      <c r="E1248" s="11" t="str">
        <f>VLOOKUP(A1248,'Medical Examinations'!$A$1:$J$2336,4,FALSE)</f>
        <v>Yes</v>
      </c>
      <c r="F1248" s="11" t="str">
        <f>VLOOKUP(A1248,'Medical Examinations'!$A$1:$J$2336,5,FALSE)</f>
        <v>No</v>
      </c>
      <c r="G1248" s="11" t="str">
        <f>VLOOKUP(A1248,'Medical Examinations'!$A$1:$J$2336,6,FALSE)</f>
        <v>Yes</v>
      </c>
      <c r="H1248" s="11">
        <f>VLOOKUP(A1248,'Medical Examinations'!$A$1:$J$2336,7,FALSE)</f>
        <v>1</v>
      </c>
      <c r="I1248" s="11" t="str">
        <f>VLOOKUP(A1248,'Medical Examinations'!$A$1:$J$2336,8,FALSE)</f>
        <v>No</v>
      </c>
      <c r="J1248" s="11" t="str">
        <f>VLOOKUP(A1248,'Medical Examinations'!$A$1:$J$2336,9,FALSE)</f>
        <v>OBESITY</v>
      </c>
      <c r="K1248" s="11" t="str">
        <f>VLOOKUP(A1248,'Medical Examinations'!$A$1:$J$2336,10,FALSE)</f>
        <v>NORMAL</v>
      </c>
      <c r="L1248" t="str">
        <f>VLOOKUP(A1248,'Hospitalisation Details'!$A$2:$M$2344,4,FALSE)</f>
        <v>28-11-1997</v>
      </c>
      <c r="M1248">
        <f>VLOOKUP(A1248,'Hospitalisation Details'!$A$2:$M$2344,10,FALSE)</f>
        <v>8906.14</v>
      </c>
      <c r="N1248" t="str">
        <f>VLOOKUP(A1248,'Hospitalisation Details'!$A$2:$M$2344,11,FALSE)</f>
        <v>tier - 2</v>
      </c>
      <c r="O1248" t="str">
        <f>VLOOKUP(A1248,'Hospitalisation Details'!$A$2:$M$2344,12,FALSE)</f>
        <v>tier - 2</v>
      </c>
      <c r="P1248" t="str">
        <f>VLOOKUP(A1248,'Hospitalisation Details'!$A$2:$M$2344,13,FALSE)</f>
        <v>R1012</v>
      </c>
      <c r="Q1248" s="11">
        <f>VLOOKUP(A1248,'Hospitalisation Details'!$A$2:$M$2344,8,FALSE)</f>
        <v>25</v>
      </c>
    </row>
    <row r="1249" spans="1:17" ht="15.75" x14ac:dyDescent="0.25">
      <c r="A1249" s="1" t="s">
        <v>1122</v>
      </c>
      <c r="B1249" t="str">
        <f>VLOOKUP(A1249,'Customer Names'!$A$1:$B$2336,2,FALSE)</f>
        <v>Keshian</v>
      </c>
      <c r="C1249" s="11">
        <f>VLOOKUP(A1249,'Medical Examinations'!$A$1:$B$2336,2,FALSE)</f>
        <v>21.85</v>
      </c>
      <c r="D1249" s="11">
        <f>VLOOKUP(A1249,'Medical Examinations'!$A$1:$C$2336,3,FALSE)</f>
        <v>8.76</v>
      </c>
      <c r="E1249" s="11" t="str">
        <f>VLOOKUP(A1249,'Medical Examinations'!$A$1:$J$2336,4,FALSE)</f>
        <v>No</v>
      </c>
      <c r="F1249" s="11" t="str">
        <f>VLOOKUP(A1249,'Medical Examinations'!$A$1:$J$2336,5,FALSE)</f>
        <v>No</v>
      </c>
      <c r="G1249" s="11" t="str">
        <f>VLOOKUP(A1249,'Medical Examinations'!$A$1:$J$2336,6,FALSE)</f>
        <v>No</v>
      </c>
      <c r="H1249" s="11">
        <f>VLOOKUP(A1249,'Medical Examinations'!$A$1:$J$2336,7,FALSE)</f>
        <v>0</v>
      </c>
      <c r="I1249" s="11" t="str">
        <f>VLOOKUP(A1249,'Medical Examinations'!$A$1:$J$2336,8,FALSE)</f>
        <v>No</v>
      </c>
      <c r="J1249" s="11" t="str">
        <f>VLOOKUP(A1249,'Medical Examinations'!$A$1:$J$2336,9,FALSE)</f>
        <v>NORMALWEIGHT</v>
      </c>
      <c r="K1249" s="11" t="str">
        <f>VLOOKUP(A1249,'Medical Examinations'!$A$1:$J$2336,10,FALSE)</f>
        <v>DIABETES</v>
      </c>
      <c r="L1249" t="str">
        <f>VLOOKUP(A1249,'Hospitalisation Details'!$A$2:$M$2344,4,FALSE)</f>
        <v>16-12-1978</v>
      </c>
      <c r="M1249">
        <f>VLOOKUP(A1249,'Hospitalisation Details'!$A$2:$M$2344,10,FALSE)</f>
        <v>8891.14</v>
      </c>
      <c r="N1249" t="str">
        <f>VLOOKUP(A1249,'Hospitalisation Details'!$A$2:$M$2344,11,FALSE)</f>
        <v>tier - 2</v>
      </c>
      <c r="O1249" t="str">
        <f>VLOOKUP(A1249,'Hospitalisation Details'!$A$2:$M$2344,12,FALSE)</f>
        <v>tier - 3</v>
      </c>
      <c r="P1249" t="str">
        <f>VLOOKUP(A1249,'Hospitalisation Details'!$A$2:$M$2344,13,FALSE)</f>
        <v>R1017</v>
      </c>
      <c r="Q1249" s="11">
        <f>VLOOKUP(A1249,'Hospitalisation Details'!$A$2:$M$2344,8,FALSE)</f>
        <v>44</v>
      </c>
    </row>
    <row r="1250" spans="1:17" ht="15.75" x14ac:dyDescent="0.25">
      <c r="A1250" s="1" t="s">
        <v>1121</v>
      </c>
      <c r="B1250" t="str">
        <f>VLOOKUP(A1250,'Customer Names'!$A$1:$B$2336,2,FALSE)</f>
        <v>Maas</v>
      </c>
      <c r="C1250" s="11">
        <f>VLOOKUP(A1250,'Medical Examinations'!$A$1:$B$2336,2,FALSE)</f>
        <v>25.73</v>
      </c>
      <c r="D1250" s="11">
        <f>VLOOKUP(A1250,'Medical Examinations'!$A$1:$C$2336,3,FALSE)</f>
        <v>7.99</v>
      </c>
      <c r="E1250" s="11" t="str">
        <f>VLOOKUP(A1250,'Medical Examinations'!$A$1:$J$2336,4,FALSE)</f>
        <v>No</v>
      </c>
      <c r="F1250" s="11" t="str">
        <f>VLOOKUP(A1250,'Medical Examinations'!$A$1:$J$2336,5,FALSE)</f>
        <v>No</v>
      </c>
      <c r="G1250" s="11" t="str">
        <f>VLOOKUP(A1250,'Medical Examinations'!$A$1:$J$2336,6,FALSE)</f>
        <v>No</v>
      </c>
      <c r="H1250" s="11">
        <f>VLOOKUP(A1250,'Medical Examinations'!$A$1:$J$2336,7,FALSE)</f>
        <v>2</v>
      </c>
      <c r="I1250" s="11" t="str">
        <f>VLOOKUP(A1250,'Medical Examinations'!$A$1:$J$2336,8,FALSE)</f>
        <v>No</v>
      </c>
      <c r="J1250" s="11" t="str">
        <f>VLOOKUP(A1250,'Medical Examinations'!$A$1:$J$2336,9,FALSE)</f>
        <v>OVERWEIGHT</v>
      </c>
      <c r="K1250" s="11" t="str">
        <f>VLOOKUP(A1250,'Medical Examinations'!$A$1:$J$2336,10,FALSE)</f>
        <v>DIABETES</v>
      </c>
      <c r="L1250" t="str">
        <f>VLOOKUP(A1250,'Hospitalisation Details'!$A$2:$M$2344,4,FALSE)</f>
        <v>9-9-1973</v>
      </c>
      <c r="M1250">
        <f>VLOOKUP(A1250,'Hospitalisation Details'!$A$2:$M$2344,10,FALSE)</f>
        <v>8890.59</v>
      </c>
      <c r="N1250" t="str">
        <f>VLOOKUP(A1250,'Hospitalisation Details'!$A$2:$M$2344,11,FALSE)</f>
        <v>tier - 2</v>
      </c>
      <c r="O1250" t="str">
        <f>VLOOKUP(A1250,'Hospitalisation Details'!$A$2:$M$2344,12,FALSE)</f>
        <v>tier - 3</v>
      </c>
      <c r="P1250" t="str">
        <f>VLOOKUP(A1250,'Hospitalisation Details'!$A$2:$M$2344,13,FALSE)</f>
        <v>R1012</v>
      </c>
      <c r="Q1250" s="11">
        <f>VLOOKUP(A1250,'Hospitalisation Details'!$A$2:$M$2344,8,FALSE)</f>
        <v>49</v>
      </c>
    </row>
    <row r="1251" spans="1:17" ht="15.75" x14ac:dyDescent="0.25">
      <c r="A1251" s="1" t="s">
        <v>1120</v>
      </c>
      <c r="B1251" t="str">
        <f>VLOOKUP(A1251,'Customer Names'!$A$1:$B$2336,2,FALSE)</f>
        <v>Sinasac</v>
      </c>
      <c r="C1251" s="11">
        <f>VLOOKUP(A1251,'Medical Examinations'!$A$1:$B$2336,2,FALSE)</f>
        <v>32.229999999999997</v>
      </c>
      <c r="D1251" s="11">
        <f>VLOOKUP(A1251,'Medical Examinations'!$A$1:$C$2336,3,FALSE)</f>
        <v>8.59</v>
      </c>
      <c r="E1251" s="11" t="str">
        <f>VLOOKUP(A1251,'Medical Examinations'!$A$1:$J$2336,4,FALSE)</f>
        <v>No</v>
      </c>
      <c r="F1251" s="11" t="str">
        <f>VLOOKUP(A1251,'Medical Examinations'!$A$1:$J$2336,5,FALSE)</f>
        <v>No</v>
      </c>
      <c r="G1251" s="11" t="str">
        <f>VLOOKUP(A1251,'Medical Examinations'!$A$1:$J$2336,6,FALSE)</f>
        <v>No</v>
      </c>
      <c r="H1251" s="11">
        <f>VLOOKUP(A1251,'Medical Examinations'!$A$1:$J$2336,7,FALSE)</f>
        <v>0</v>
      </c>
      <c r="I1251" s="11" t="str">
        <f>VLOOKUP(A1251,'Medical Examinations'!$A$1:$J$2336,8,FALSE)</f>
        <v>No</v>
      </c>
      <c r="J1251" s="11" t="str">
        <f>VLOOKUP(A1251,'Medical Examinations'!$A$1:$J$2336,9,FALSE)</f>
        <v>OBESITY</v>
      </c>
      <c r="K1251" s="11" t="str">
        <f>VLOOKUP(A1251,'Medical Examinations'!$A$1:$J$2336,10,FALSE)</f>
        <v>DIABETES</v>
      </c>
      <c r="L1251" t="str">
        <f>VLOOKUP(A1251,'Hospitalisation Details'!$A$2:$M$2344,4,FALSE)</f>
        <v>18-6-1974</v>
      </c>
      <c r="M1251">
        <f>VLOOKUP(A1251,'Hospitalisation Details'!$A$2:$M$2344,10,FALSE)</f>
        <v>8871.15</v>
      </c>
      <c r="N1251" t="str">
        <f>VLOOKUP(A1251,'Hospitalisation Details'!$A$2:$M$2344,11,FALSE)</f>
        <v>tier - 2</v>
      </c>
      <c r="O1251" t="str">
        <f>VLOOKUP(A1251,'Hospitalisation Details'!$A$2:$M$2344,12,FALSE)</f>
        <v>tier - 3</v>
      </c>
      <c r="P1251" t="str">
        <f>VLOOKUP(A1251,'Hospitalisation Details'!$A$2:$M$2344,13,FALSE)</f>
        <v>R1013</v>
      </c>
      <c r="Q1251" s="11">
        <f>VLOOKUP(A1251,'Hospitalisation Details'!$A$2:$M$2344,8,FALSE)</f>
        <v>48</v>
      </c>
    </row>
    <row r="1252" spans="1:17" ht="15.75" x14ac:dyDescent="0.25">
      <c r="A1252" s="1" t="s">
        <v>1119</v>
      </c>
      <c r="B1252" t="str">
        <f>VLOOKUP(A1252,'Customer Names'!$A$1:$B$2336,2,FALSE)</f>
        <v>Van De Kamp</v>
      </c>
      <c r="C1252" s="11">
        <f>VLOOKUP(A1252,'Medical Examinations'!$A$1:$B$2336,2,FALSE)</f>
        <v>32.204999999999998</v>
      </c>
      <c r="D1252" s="11">
        <f>VLOOKUP(A1252,'Medical Examinations'!$A$1:$C$2336,3,FALSE)</f>
        <v>6.14</v>
      </c>
      <c r="E1252" s="11" t="str">
        <f>VLOOKUP(A1252,'Medical Examinations'!$A$1:$J$2336,4,FALSE)</f>
        <v>No</v>
      </c>
      <c r="F1252" s="11" t="str">
        <f>VLOOKUP(A1252,'Medical Examinations'!$A$1:$J$2336,5,FALSE)</f>
        <v>No</v>
      </c>
      <c r="G1252" s="11" t="str">
        <f>VLOOKUP(A1252,'Medical Examinations'!$A$1:$J$2336,6,FALSE)</f>
        <v>No</v>
      </c>
      <c r="H1252" s="11">
        <f>VLOOKUP(A1252,'Medical Examinations'!$A$1:$J$2336,7,FALSE)</f>
        <v>2</v>
      </c>
      <c r="I1252" s="11" t="str">
        <f>VLOOKUP(A1252,'Medical Examinations'!$A$1:$J$2336,8,FALSE)</f>
        <v>No</v>
      </c>
      <c r="J1252" s="11" t="str">
        <f>VLOOKUP(A1252,'Medical Examinations'!$A$1:$J$2336,9,FALSE)</f>
        <v>OBESITY</v>
      </c>
      <c r="K1252" s="11" t="str">
        <f>VLOOKUP(A1252,'Medical Examinations'!$A$1:$J$2336,10,FALSE)</f>
        <v>PREDIABETES</v>
      </c>
      <c r="L1252" t="str">
        <f>VLOOKUP(A1252,'Hospitalisation Details'!$A$2:$M$2344,4,FALSE)</f>
        <v>22-11-1972</v>
      </c>
      <c r="M1252">
        <f>VLOOKUP(A1252,'Hospitalisation Details'!$A$2:$M$2344,10,FALSE)</f>
        <v>8835.26</v>
      </c>
      <c r="N1252" t="str">
        <f>VLOOKUP(A1252,'Hospitalisation Details'!$A$2:$M$2344,11,FALSE)</f>
        <v>tier - 3</v>
      </c>
      <c r="O1252" t="str">
        <f>VLOOKUP(A1252,'Hospitalisation Details'!$A$2:$M$2344,12,FALSE)</f>
        <v>tier - 2</v>
      </c>
      <c r="P1252" t="str">
        <f>VLOOKUP(A1252,'Hospitalisation Details'!$A$2:$M$2344,13,FALSE)</f>
        <v>R1012</v>
      </c>
      <c r="Q1252" s="11">
        <f>VLOOKUP(A1252,'Hospitalisation Details'!$A$2:$M$2344,8,FALSE)</f>
        <v>50</v>
      </c>
    </row>
    <row r="1253" spans="1:17" ht="15.75" x14ac:dyDescent="0.25">
      <c r="A1253" s="1" t="s">
        <v>1118</v>
      </c>
      <c r="B1253" t="str">
        <f>VLOOKUP(A1253,'Customer Names'!$A$1:$B$2336,2,FALSE)</f>
        <v>Ruffo</v>
      </c>
      <c r="C1253" s="11">
        <f>VLOOKUP(A1253,'Medical Examinations'!$A$1:$B$2336,2,FALSE)</f>
        <v>26.41</v>
      </c>
      <c r="D1253" s="11">
        <f>VLOOKUP(A1253,'Medical Examinations'!$A$1:$C$2336,3,FALSE)</f>
        <v>4.08</v>
      </c>
      <c r="E1253" s="11" t="str">
        <f>VLOOKUP(A1253,'Medical Examinations'!$A$1:$J$2336,4,FALSE)</f>
        <v>No</v>
      </c>
      <c r="F1253" s="11" t="str">
        <f>VLOOKUP(A1253,'Medical Examinations'!$A$1:$J$2336,5,FALSE)</f>
        <v>No</v>
      </c>
      <c r="G1253" s="11" t="str">
        <f>VLOOKUP(A1253,'Medical Examinations'!$A$1:$J$2336,6,FALSE)</f>
        <v>No</v>
      </c>
      <c r="H1253" s="11">
        <f>VLOOKUP(A1253,'Medical Examinations'!$A$1:$J$2336,7,FALSE)</f>
        <v>2</v>
      </c>
      <c r="I1253" s="11" t="str">
        <f>VLOOKUP(A1253,'Medical Examinations'!$A$1:$J$2336,8,FALSE)</f>
        <v>No</v>
      </c>
      <c r="J1253" s="11" t="str">
        <f>VLOOKUP(A1253,'Medical Examinations'!$A$1:$J$2336,9,FALSE)</f>
        <v>OVERWEIGHT</v>
      </c>
      <c r="K1253" s="11" t="str">
        <f>VLOOKUP(A1253,'Medical Examinations'!$A$1:$J$2336,10,FALSE)</f>
        <v>NORMAL</v>
      </c>
      <c r="L1253" t="str">
        <f>VLOOKUP(A1253,'Hospitalisation Details'!$A$2:$M$2344,4,FALSE)</f>
        <v>14-11-1972</v>
      </c>
      <c r="M1253">
        <f>VLOOKUP(A1253,'Hospitalisation Details'!$A$2:$M$2344,10,FALSE)</f>
        <v>8827.2099999999991</v>
      </c>
      <c r="N1253" t="str">
        <f>VLOOKUP(A1253,'Hospitalisation Details'!$A$2:$M$2344,11,FALSE)</f>
        <v>tier - 3</v>
      </c>
      <c r="O1253" t="str">
        <f>VLOOKUP(A1253,'Hospitalisation Details'!$A$2:$M$2344,12,FALSE)</f>
        <v>tier - 1</v>
      </c>
      <c r="P1253" t="str">
        <f>VLOOKUP(A1253,'Hospitalisation Details'!$A$2:$M$2344,13,FALSE)</f>
        <v>R1012</v>
      </c>
      <c r="Q1253" s="11">
        <f>VLOOKUP(A1253,'Hospitalisation Details'!$A$2:$M$2344,8,FALSE)</f>
        <v>50</v>
      </c>
    </row>
    <row r="1254" spans="1:17" ht="15.75" x14ac:dyDescent="0.25">
      <c r="A1254" s="1" t="s">
        <v>1117</v>
      </c>
      <c r="B1254" t="str">
        <f>VLOOKUP(A1254,'Customer Names'!$A$1:$B$2336,2,FALSE)</f>
        <v>Long</v>
      </c>
      <c r="C1254" s="11">
        <f>VLOOKUP(A1254,'Medical Examinations'!$A$1:$B$2336,2,FALSE)</f>
        <v>30.2</v>
      </c>
      <c r="D1254" s="11">
        <f>VLOOKUP(A1254,'Medical Examinations'!$A$1:$C$2336,3,FALSE)</f>
        <v>6.25</v>
      </c>
      <c r="E1254" s="11" t="str">
        <f>VLOOKUP(A1254,'Medical Examinations'!$A$1:$J$2336,4,FALSE)</f>
        <v>Yes</v>
      </c>
      <c r="F1254" s="11" t="str">
        <f>VLOOKUP(A1254,'Medical Examinations'!$A$1:$J$2336,5,FALSE)</f>
        <v>No</v>
      </c>
      <c r="G1254" s="11" t="str">
        <f>VLOOKUP(A1254,'Medical Examinations'!$A$1:$J$2336,6,FALSE)</f>
        <v>No</v>
      </c>
      <c r="H1254" s="11">
        <f>VLOOKUP(A1254,'Medical Examinations'!$A$1:$J$2336,7,FALSE)</f>
        <v>0</v>
      </c>
      <c r="I1254" s="11" t="str">
        <f>VLOOKUP(A1254,'Medical Examinations'!$A$1:$J$2336,8,FALSE)</f>
        <v>No</v>
      </c>
      <c r="J1254" s="11" t="str">
        <f>VLOOKUP(A1254,'Medical Examinations'!$A$1:$J$2336,9,FALSE)</f>
        <v>OBESITY</v>
      </c>
      <c r="K1254" s="11" t="str">
        <f>VLOOKUP(A1254,'Medical Examinations'!$A$1:$J$2336,10,FALSE)</f>
        <v>PREDIABETES</v>
      </c>
      <c r="L1254" t="str">
        <f>VLOOKUP(A1254,'Hospitalisation Details'!$A$2:$M$2344,4,FALSE)</f>
        <v>14-7-1976</v>
      </c>
      <c r="M1254">
        <f>VLOOKUP(A1254,'Hospitalisation Details'!$A$2:$M$2344,10,FALSE)</f>
        <v>8825.09</v>
      </c>
      <c r="N1254" t="str">
        <f>VLOOKUP(A1254,'Hospitalisation Details'!$A$2:$M$2344,11,FALSE)</f>
        <v>tier - 2</v>
      </c>
      <c r="O1254" t="str">
        <f>VLOOKUP(A1254,'Hospitalisation Details'!$A$2:$M$2344,12,FALSE)</f>
        <v>tier - 3</v>
      </c>
      <c r="P1254" t="str">
        <f>VLOOKUP(A1254,'Hospitalisation Details'!$A$2:$M$2344,13,FALSE)</f>
        <v>R1011</v>
      </c>
      <c r="Q1254" s="11">
        <f>VLOOKUP(A1254,'Hospitalisation Details'!$A$2:$M$2344,8,FALSE)</f>
        <v>46</v>
      </c>
    </row>
    <row r="1255" spans="1:17" ht="15.75" x14ac:dyDescent="0.25">
      <c r="A1255" s="1" t="s">
        <v>1116</v>
      </c>
      <c r="B1255" t="str">
        <f>VLOOKUP(A1255,'Customer Names'!$A$1:$B$2336,2,FALSE)</f>
        <v>Rohde</v>
      </c>
      <c r="C1255" s="11">
        <f>VLOOKUP(A1255,'Medical Examinations'!$A$1:$B$2336,2,FALSE)</f>
        <v>31.26</v>
      </c>
      <c r="D1255" s="11">
        <f>VLOOKUP(A1255,'Medical Examinations'!$A$1:$C$2336,3,FALSE)</f>
        <v>5.94</v>
      </c>
      <c r="E1255" s="11" t="str">
        <f>VLOOKUP(A1255,'Medical Examinations'!$A$1:$J$2336,4,FALSE)</f>
        <v>Yes</v>
      </c>
      <c r="F1255" s="11" t="str">
        <f>VLOOKUP(A1255,'Medical Examinations'!$A$1:$J$2336,5,FALSE)</f>
        <v>No</v>
      </c>
      <c r="G1255" s="11" t="str">
        <f>VLOOKUP(A1255,'Medical Examinations'!$A$1:$J$2336,6,FALSE)</f>
        <v>No</v>
      </c>
      <c r="H1255" s="11">
        <f>VLOOKUP(A1255,'Medical Examinations'!$A$1:$J$2336,7,FALSE)</f>
        <v>1</v>
      </c>
      <c r="I1255" s="11" t="str">
        <f>VLOOKUP(A1255,'Medical Examinations'!$A$1:$J$2336,8,FALSE)</f>
        <v>No</v>
      </c>
      <c r="J1255" s="11" t="str">
        <f>VLOOKUP(A1255,'Medical Examinations'!$A$1:$J$2336,9,FALSE)</f>
        <v>OBESITY</v>
      </c>
      <c r="K1255" s="11" t="str">
        <f>VLOOKUP(A1255,'Medical Examinations'!$A$1:$J$2336,10,FALSE)</f>
        <v>PREDIABETES</v>
      </c>
      <c r="L1255" t="str">
        <f>VLOOKUP(A1255,'Hospitalisation Details'!$A$2:$M$2344,4,FALSE)</f>
        <v>22-8-1988</v>
      </c>
      <c r="M1255">
        <f>VLOOKUP(A1255,'Hospitalisation Details'!$A$2:$M$2344,10,FALSE)</f>
        <v>8824.27</v>
      </c>
      <c r="N1255" t="str">
        <f>VLOOKUP(A1255,'Hospitalisation Details'!$A$2:$M$2344,11,FALSE)</f>
        <v>tier - 2</v>
      </c>
      <c r="O1255" t="str">
        <f>VLOOKUP(A1255,'Hospitalisation Details'!$A$2:$M$2344,12,FALSE)</f>
        <v>tier - 1</v>
      </c>
      <c r="P1255" t="str">
        <f>VLOOKUP(A1255,'Hospitalisation Details'!$A$2:$M$2344,13,FALSE)</f>
        <v>R1025</v>
      </c>
      <c r="Q1255" s="11">
        <f>VLOOKUP(A1255,'Hospitalisation Details'!$A$2:$M$2344,8,FALSE)</f>
        <v>34</v>
      </c>
    </row>
    <row r="1256" spans="1:17" ht="15.75" x14ac:dyDescent="0.25">
      <c r="A1256" s="1" t="s">
        <v>1115</v>
      </c>
      <c r="B1256" t="str">
        <f>VLOOKUP(A1256,'Customer Names'!$A$1:$B$2336,2,FALSE)</f>
        <v>Bonzi</v>
      </c>
      <c r="C1256" s="11">
        <f>VLOOKUP(A1256,'Medical Examinations'!$A$1:$B$2336,2,FALSE)</f>
        <v>33.725000000000001</v>
      </c>
      <c r="D1256" s="11">
        <f>VLOOKUP(A1256,'Medical Examinations'!$A$1:$C$2336,3,FALSE)</f>
        <v>6.45</v>
      </c>
      <c r="E1256" s="11" t="str">
        <f>VLOOKUP(A1256,'Medical Examinations'!$A$1:$J$2336,4,FALSE)</f>
        <v>Yes</v>
      </c>
      <c r="F1256" s="11" t="str">
        <f>VLOOKUP(A1256,'Medical Examinations'!$A$1:$J$2336,5,FALSE)</f>
        <v>No</v>
      </c>
      <c r="G1256" s="11" t="str">
        <f>VLOOKUP(A1256,'Medical Examinations'!$A$1:$J$2336,6,FALSE)</f>
        <v>No</v>
      </c>
      <c r="H1256" s="11">
        <f>VLOOKUP(A1256,'Medical Examinations'!$A$1:$J$2336,7,FALSE)</f>
        <v>0</v>
      </c>
      <c r="I1256" s="11" t="str">
        <f>VLOOKUP(A1256,'Medical Examinations'!$A$1:$J$2336,8,FALSE)</f>
        <v>No</v>
      </c>
      <c r="J1256" s="11" t="str">
        <f>VLOOKUP(A1256,'Medical Examinations'!$A$1:$J$2336,9,FALSE)</f>
        <v>OBESITY</v>
      </c>
      <c r="K1256" s="11" t="str">
        <f>VLOOKUP(A1256,'Medical Examinations'!$A$1:$J$2336,10,FALSE)</f>
        <v>PREDIABETES</v>
      </c>
      <c r="L1256" t="str">
        <f>VLOOKUP(A1256,'Hospitalisation Details'!$A$2:$M$2344,4,FALSE)</f>
        <v>19-10-1976</v>
      </c>
      <c r="M1256">
        <f>VLOOKUP(A1256,'Hospitalisation Details'!$A$2:$M$2344,10,FALSE)</f>
        <v>8823.99</v>
      </c>
      <c r="N1256" t="str">
        <f>VLOOKUP(A1256,'Hospitalisation Details'!$A$2:$M$2344,11,FALSE)</f>
        <v>tier - 2</v>
      </c>
      <c r="O1256" t="str">
        <f>VLOOKUP(A1256,'Hospitalisation Details'!$A$2:$M$2344,12,FALSE)</f>
        <v>tier - 3</v>
      </c>
      <c r="P1256" t="str">
        <f>VLOOKUP(A1256,'Hospitalisation Details'!$A$2:$M$2344,13,FALSE)</f>
        <v>R1024</v>
      </c>
      <c r="Q1256" s="11">
        <f>VLOOKUP(A1256,'Hospitalisation Details'!$A$2:$M$2344,8,FALSE)</f>
        <v>46</v>
      </c>
    </row>
    <row r="1257" spans="1:17" ht="15.75" x14ac:dyDescent="0.25">
      <c r="A1257" s="1" t="s">
        <v>1114</v>
      </c>
      <c r="B1257" t="str">
        <f>VLOOKUP(A1257,'Customer Names'!$A$1:$B$2336,2,FALSE)</f>
        <v>Moore</v>
      </c>
      <c r="C1257" s="11">
        <f>VLOOKUP(A1257,'Medical Examinations'!$A$1:$B$2336,2,FALSE)</f>
        <v>28.9</v>
      </c>
      <c r="D1257" s="11">
        <f>VLOOKUP(A1257,'Medical Examinations'!$A$1:$C$2336,3,FALSE)</f>
        <v>5.74</v>
      </c>
      <c r="E1257" s="11" t="str">
        <f>VLOOKUP(A1257,'Medical Examinations'!$A$1:$J$2336,4,FALSE)</f>
        <v>Yes</v>
      </c>
      <c r="F1257" s="11" t="str">
        <f>VLOOKUP(A1257,'Medical Examinations'!$A$1:$J$2336,5,FALSE)</f>
        <v>No</v>
      </c>
      <c r="G1257" s="11" t="str">
        <f>VLOOKUP(A1257,'Medical Examinations'!$A$1:$J$2336,6,FALSE)</f>
        <v>No</v>
      </c>
      <c r="H1257" s="11">
        <f>VLOOKUP(A1257,'Medical Examinations'!$A$1:$J$2336,7,FALSE)</f>
        <v>0</v>
      </c>
      <c r="I1257" s="11" t="str">
        <f>VLOOKUP(A1257,'Medical Examinations'!$A$1:$J$2336,8,FALSE)</f>
        <v>No</v>
      </c>
      <c r="J1257" s="11" t="str">
        <f>VLOOKUP(A1257,'Medical Examinations'!$A$1:$J$2336,9,FALSE)</f>
        <v>OVERWEIGHT</v>
      </c>
      <c r="K1257" s="11" t="str">
        <f>VLOOKUP(A1257,'Medical Examinations'!$A$1:$J$2336,10,FALSE)</f>
        <v>PREDIABETES</v>
      </c>
      <c r="L1257" t="str">
        <f>VLOOKUP(A1257,'Hospitalisation Details'!$A$2:$M$2344,4,FALSE)</f>
        <v>14-6-1976</v>
      </c>
      <c r="M1257">
        <f>VLOOKUP(A1257,'Hospitalisation Details'!$A$2:$M$2344,10,FALSE)</f>
        <v>8823.2800000000007</v>
      </c>
      <c r="N1257" t="str">
        <f>VLOOKUP(A1257,'Hospitalisation Details'!$A$2:$M$2344,11,FALSE)</f>
        <v>tier - 2</v>
      </c>
      <c r="O1257" t="str">
        <f>VLOOKUP(A1257,'Hospitalisation Details'!$A$2:$M$2344,12,FALSE)</f>
        <v>tier - 1</v>
      </c>
      <c r="P1257" t="str">
        <f>VLOOKUP(A1257,'Hospitalisation Details'!$A$2:$M$2344,13,FALSE)</f>
        <v>R1011</v>
      </c>
      <c r="Q1257" s="11">
        <f>VLOOKUP(A1257,'Hospitalisation Details'!$A$2:$M$2344,8,FALSE)</f>
        <v>46</v>
      </c>
    </row>
    <row r="1258" spans="1:17" ht="15.75" x14ac:dyDescent="0.25">
      <c r="A1258" s="1" t="s">
        <v>1113</v>
      </c>
      <c r="B1258" t="str">
        <f>VLOOKUP(A1258,'Customer Names'!$A$1:$B$2336,2,FALSE)</f>
        <v>McGrane</v>
      </c>
      <c r="C1258" s="11">
        <f>VLOOKUP(A1258,'Medical Examinations'!$A$1:$B$2336,2,FALSE)</f>
        <v>45.69</v>
      </c>
      <c r="D1258" s="11">
        <f>VLOOKUP(A1258,'Medical Examinations'!$A$1:$C$2336,3,FALSE)</f>
        <v>4.43</v>
      </c>
      <c r="E1258" s="11" t="str">
        <f>VLOOKUP(A1258,'Medical Examinations'!$A$1:$J$2336,4,FALSE)</f>
        <v>Yes</v>
      </c>
      <c r="F1258" s="11" t="str">
        <f>VLOOKUP(A1258,'Medical Examinations'!$A$1:$J$2336,5,FALSE)</f>
        <v>No</v>
      </c>
      <c r="G1258" s="11" t="str">
        <f>VLOOKUP(A1258,'Medical Examinations'!$A$1:$J$2336,6,FALSE)</f>
        <v>No</v>
      </c>
      <c r="H1258" s="11">
        <f>VLOOKUP(A1258,'Medical Examinations'!$A$1:$J$2336,7,FALSE)</f>
        <v>0</v>
      </c>
      <c r="I1258" s="11" t="str">
        <f>VLOOKUP(A1258,'Medical Examinations'!$A$1:$J$2336,8,FALSE)</f>
        <v>No</v>
      </c>
      <c r="J1258" s="11" t="str">
        <f>VLOOKUP(A1258,'Medical Examinations'!$A$1:$J$2336,9,FALSE)</f>
        <v>OBESITY</v>
      </c>
      <c r="K1258" s="11" t="str">
        <f>VLOOKUP(A1258,'Medical Examinations'!$A$1:$J$2336,10,FALSE)</f>
        <v>NORMAL</v>
      </c>
      <c r="L1258" t="str">
        <f>VLOOKUP(A1258,'Hospitalisation Details'!$A$2:$M$2344,4,FALSE)</f>
        <v>7-11-2001</v>
      </c>
      <c r="M1258">
        <f>VLOOKUP(A1258,'Hospitalisation Details'!$A$2:$M$2344,10,FALSE)</f>
        <v>8821.8799999999992</v>
      </c>
      <c r="N1258" t="str">
        <f>VLOOKUP(A1258,'Hospitalisation Details'!$A$2:$M$2344,11,FALSE)</f>
        <v>tier - 2</v>
      </c>
      <c r="O1258" t="str">
        <f>VLOOKUP(A1258,'Hospitalisation Details'!$A$2:$M$2344,12,FALSE)</f>
        <v>tier - 3</v>
      </c>
      <c r="P1258" t="str">
        <f>VLOOKUP(A1258,'Hospitalisation Details'!$A$2:$M$2344,13,FALSE)</f>
        <v>R1023</v>
      </c>
      <c r="Q1258" s="11">
        <f>VLOOKUP(A1258,'Hospitalisation Details'!$A$2:$M$2344,8,FALSE)</f>
        <v>21</v>
      </c>
    </row>
    <row r="1259" spans="1:17" ht="15.75" x14ac:dyDescent="0.25">
      <c r="A1259" s="1" t="s">
        <v>1112</v>
      </c>
      <c r="B1259" t="str">
        <f>VLOOKUP(A1259,'Customer Names'!$A$1:$B$2336,2,FALSE)</f>
        <v>Stepnowski</v>
      </c>
      <c r="C1259" s="11">
        <f>VLOOKUP(A1259,'Medical Examinations'!$A$1:$B$2336,2,FALSE)</f>
        <v>21.03</v>
      </c>
      <c r="D1259" s="11">
        <f>VLOOKUP(A1259,'Medical Examinations'!$A$1:$C$2336,3,FALSE)</f>
        <v>6.5</v>
      </c>
      <c r="E1259" s="11" t="str">
        <f>VLOOKUP(A1259,'Medical Examinations'!$A$1:$J$2336,4,FALSE)</f>
        <v>No</v>
      </c>
      <c r="F1259" s="11" t="str">
        <f>VLOOKUP(A1259,'Medical Examinations'!$A$1:$J$2336,5,FALSE)</f>
        <v>No</v>
      </c>
      <c r="G1259" s="11" t="str">
        <f>VLOOKUP(A1259,'Medical Examinations'!$A$1:$J$2336,6,FALSE)</f>
        <v>No</v>
      </c>
      <c r="H1259" s="11">
        <f>VLOOKUP(A1259,'Medical Examinations'!$A$1:$J$2336,7,FALSE)</f>
        <v>0</v>
      </c>
      <c r="I1259" s="11" t="str">
        <f>VLOOKUP(A1259,'Medical Examinations'!$A$1:$J$2336,8,FALSE)</f>
        <v>No</v>
      </c>
      <c r="J1259" s="11" t="str">
        <f>VLOOKUP(A1259,'Medical Examinations'!$A$1:$J$2336,9,FALSE)</f>
        <v>NORMALWEIGHT</v>
      </c>
      <c r="K1259" s="11" t="str">
        <f>VLOOKUP(A1259,'Medical Examinations'!$A$1:$J$2336,10,FALSE)</f>
        <v>DIABETES</v>
      </c>
      <c r="L1259" t="str">
        <f>VLOOKUP(A1259,'Hospitalisation Details'!$A$2:$M$2344,4,FALSE)</f>
        <v>29-8-1965</v>
      </c>
      <c r="M1259">
        <f>VLOOKUP(A1259,'Hospitalisation Details'!$A$2:$M$2344,10,FALSE)</f>
        <v>8800.49</v>
      </c>
      <c r="N1259" t="str">
        <f>VLOOKUP(A1259,'Hospitalisation Details'!$A$2:$M$2344,11,FALSE)</f>
        <v>tier - 3</v>
      </c>
      <c r="O1259" t="str">
        <f>VLOOKUP(A1259,'Hospitalisation Details'!$A$2:$M$2344,12,FALSE)</f>
        <v>tier - 2</v>
      </c>
      <c r="P1259" t="str">
        <f>VLOOKUP(A1259,'Hospitalisation Details'!$A$2:$M$2344,13,FALSE)</f>
        <v>R1013</v>
      </c>
      <c r="Q1259" s="11">
        <f>VLOOKUP(A1259,'Hospitalisation Details'!$A$2:$M$2344,8,FALSE)</f>
        <v>57</v>
      </c>
    </row>
    <row r="1260" spans="1:17" ht="15.75" x14ac:dyDescent="0.25">
      <c r="A1260" s="1" t="s">
        <v>1111</v>
      </c>
      <c r="B1260" t="str">
        <f>VLOOKUP(A1260,'Customer Names'!$A$1:$B$2336,2,FALSE)</f>
        <v>Merkle</v>
      </c>
      <c r="C1260" s="11">
        <f>VLOOKUP(A1260,'Medical Examinations'!$A$1:$B$2336,2,FALSE)</f>
        <v>37</v>
      </c>
      <c r="D1260" s="11">
        <f>VLOOKUP(A1260,'Medical Examinations'!$A$1:$C$2336,3,FALSE)</f>
        <v>8.75</v>
      </c>
      <c r="E1260" s="11" t="str">
        <f>VLOOKUP(A1260,'Medical Examinations'!$A$1:$J$2336,4,FALSE)</f>
        <v>No</v>
      </c>
      <c r="F1260" s="11" t="str">
        <f>VLOOKUP(A1260,'Medical Examinations'!$A$1:$J$2336,5,FALSE)</f>
        <v>No</v>
      </c>
      <c r="G1260" s="11" t="str">
        <f>VLOOKUP(A1260,'Medical Examinations'!$A$1:$J$2336,6,FALSE)</f>
        <v>No</v>
      </c>
      <c r="H1260" s="11">
        <f>VLOOKUP(A1260,'Medical Examinations'!$A$1:$J$2336,7,FALSE)</f>
        <v>0</v>
      </c>
      <c r="I1260" s="11" t="str">
        <f>VLOOKUP(A1260,'Medical Examinations'!$A$1:$J$2336,8,FALSE)</f>
        <v>No</v>
      </c>
      <c r="J1260" s="11" t="str">
        <f>VLOOKUP(A1260,'Medical Examinations'!$A$1:$J$2336,9,FALSE)</f>
        <v>OBESITY</v>
      </c>
      <c r="K1260" s="11" t="str">
        <f>VLOOKUP(A1260,'Medical Examinations'!$A$1:$J$2336,10,FALSE)</f>
        <v>DIABETES</v>
      </c>
      <c r="L1260" t="str">
        <f>VLOOKUP(A1260,'Hospitalisation Details'!$A$2:$M$2344,4,FALSE)</f>
        <v>18-6-1971</v>
      </c>
      <c r="M1260">
        <f>VLOOKUP(A1260,'Hospitalisation Details'!$A$2:$M$2344,10,FALSE)</f>
        <v>8798.59</v>
      </c>
      <c r="N1260" t="str">
        <f>VLOOKUP(A1260,'Hospitalisation Details'!$A$2:$M$2344,11,FALSE)</f>
        <v>tier - 2</v>
      </c>
      <c r="O1260" t="str">
        <f>VLOOKUP(A1260,'Hospitalisation Details'!$A$2:$M$2344,12,FALSE)</f>
        <v>tier - 1</v>
      </c>
      <c r="P1260" t="str">
        <f>VLOOKUP(A1260,'Hospitalisation Details'!$A$2:$M$2344,13,FALSE)</f>
        <v>R1011</v>
      </c>
      <c r="Q1260" s="11">
        <f>VLOOKUP(A1260,'Hospitalisation Details'!$A$2:$M$2344,8,FALSE)</f>
        <v>51</v>
      </c>
    </row>
    <row r="1261" spans="1:17" ht="15.75" x14ac:dyDescent="0.25">
      <c r="A1261" s="1" t="s">
        <v>1110</v>
      </c>
      <c r="B1261" t="str">
        <f>VLOOKUP(A1261,'Customer Names'!$A$1:$B$2336,2,FALSE)</f>
        <v>Schaefer</v>
      </c>
      <c r="C1261" s="11">
        <f>VLOOKUP(A1261,'Medical Examinations'!$A$1:$B$2336,2,FALSE)</f>
        <v>25.4</v>
      </c>
      <c r="D1261" s="11">
        <f>VLOOKUP(A1261,'Medical Examinations'!$A$1:$C$2336,3,FALSE)</f>
        <v>11.96</v>
      </c>
      <c r="E1261" s="11" t="str">
        <f>VLOOKUP(A1261,'Medical Examinations'!$A$1:$J$2336,4,FALSE)</f>
        <v>No</v>
      </c>
      <c r="F1261" s="11" t="str">
        <f>VLOOKUP(A1261,'Medical Examinations'!$A$1:$J$2336,5,FALSE)</f>
        <v>No</v>
      </c>
      <c r="G1261" s="11" t="str">
        <f>VLOOKUP(A1261,'Medical Examinations'!$A$1:$J$2336,6,FALSE)</f>
        <v>No</v>
      </c>
      <c r="H1261" s="11">
        <f>VLOOKUP(A1261,'Medical Examinations'!$A$1:$J$2336,7,FALSE)</f>
        <v>0</v>
      </c>
      <c r="I1261" s="11" t="str">
        <f>VLOOKUP(A1261,'Medical Examinations'!$A$1:$J$2336,8,FALSE)</f>
        <v>No</v>
      </c>
      <c r="J1261" s="11" t="str">
        <f>VLOOKUP(A1261,'Medical Examinations'!$A$1:$J$2336,9,FALSE)</f>
        <v>OVERWEIGHT</v>
      </c>
      <c r="K1261" s="11" t="str">
        <f>VLOOKUP(A1261,'Medical Examinations'!$A$1:$J$2336,10,FALSE)</f>
        <v>DIABETES</v>
      </c>
      <c r="L1261" t="str">
        <f>VLOOKUP(A1261,'Hospitalisation Details'!$A$2:$M$2344,4,FALSE)</f>
        <v>23-8-1971</v>
      </c>
      <c r="M1261">
        <f>VLOOKUP(A1261,'Hospitalisation Details'!$A$2:$M$2344,10,FALSE)</f>
        <v>8782.4699999999993</v>
      </c>
      <c r="N1261" t="str">
        <f>VLOOKUP(A1261,'Hospitalisation Details'!$A$2:$M$2344,11,FALSE)</f>
        <v>tier - 2</v>
      </c>
      <c r="O1261" t="str">
        <f>VLOOKUP(A1261,'Hospitalisation Details'!$A$2:$M$2344,12,FALSE)</f>
        <v>tier - 3</v>
      </c>
      <c r="P1261" t="str">
        <f>VLOOKUP(A1261,'Hospitalisation Details'!$A$2:$M$2344,13,FALSE)</f>
        <v>R1011</v>
      </c>
      <c r="Q1261" s="11">
        <f>VLOOKUP(A1261,'Hospitalisation Details'!$A$2:$M$2344,8,FALSE)</f>
        <v>51</v>
      </c>
    </row>
    <row r="1262" spans="1:17" ht="15.75" x14ac:dyDescent="0.25">
      <c r="A1262" s="1" t="s">
        <v>1109</v>
      </c>
      <c r="B1262" t="str">
        <f>VLOOKUP(A1262,'Customer Names'!$A$1:$B$2336,2,FALSE)</f>
        <v>Vigneron</v>
      </c>
      <c r="C1262" s="11">
        <f>VLOOKUP(A1262,'Medical Examinations'!$A$1:$B$2336,2,FALSE)</f>
        <v>32.299999999999997</v>
      </c>
      <c r="D1262" s="11">
        <f>VLOOKUP(A1262,'Medical Examinations'!$A$1:$C$2336,3,FALSE)</f>
        <v>10.54</v>
      </c>
      <c r="E1262" s="11" t="str">
        <f>VLOOKUP(A1262,'Medical Examinations'!$A$1:$J$2336,4,FALSE)</f>
        <v>No</v>
      </c>
      <c r="F1262" s="11" t="str">
        <f>VLOOKUP(A1262,'Medical Examinations'!$A$1:$J$2336,5,FALSE)</f>
        <v>No</v>
      </c>
      <c r="G1262" s="11" t="str">
        <f>VLOOKUP(A1262,'Medical Examinations'!$A$1:$J$2336,6,FALSE)</f>
        <v>No</v>
      </c>
      <c r="H1262" s="11">
        <f>VLOOKUP(A1262,'Medical Examinations'!$A$1:$J$2336,7,FALSE)</f>
        <v>0</v>
      </c>
      <c r="I1262" s="11" t="str">
        <f>VLOOKUP(A1262,'Medical Examinations'!$A$1:$J$2336,8,FALSE)</f>
        <v>No</v>
      </c>
      <c r="J1262" s="11" t="str">
        <f>VLOOKUP(A1262,'Medical Examinations'!$A$1:$J$2336,9,FALSE)</f>
        <v>OBESITY</v>
      </c>
      <c r="K1262" s="11" t="str">
        <f>VLOOKUP(A1262,'Medical Examinations'!$A$1:$J$2336,10,FALSE)</f>
        <v>DIABETES</v>
      </c>
      <c r="L1262" t="str">
        <f>VLOOKUP(A1262,'Hospitalisation Details'!$A$2:$M$2344,4,FALSE)</f>
        <v>6-9-1974</v>
      </c>
      <c r="M1262">
        <f>VLOOKUP(A1262,'Hospitalisation Details'!$A$2:$M$2344,10,FALSE)</f>
        <v>8765.25</v>
      </c>
      <c r="N1262" t="str">
        <f>VLOOKUP(A1262,'Hospitalisation Details'!$A$2:$M$2344,11,FALSE)</f>
        <v>tier - 2</v>
      </c>
      <c r="O1262" t="str">
        <f>VLOOKUP(A1262,'Hospitalisation Details'!$A$2:$M$2344,12,FALSE)</f>
        <v>tier - 3</v>
      </c>
      <c r="P1262" t="str">
        <f>VLOOKUP(A1262,'Hospitalisation Details'!$A$2:$M$2344,13,FALSE)</f>
        <v>R1012</v>
      </c>
      <c r="Q1262" s="11">
        <f>VLOOKUP(A1262,'Hospitalisation Details'!$A$2:$M$2344,8,FALSE)</f>
        <v>48</v>
      </c>
    </row>
    <row r="1263" spans="1:17" ht="15.75" x14ac:dyDescent="0.25">
      <c r="A1263" s="1" t="s">
        <v>1108</v>
      </c>
      <c r="B1263" t="str">
        <f>VLOOKUP(A1263,'Customer Names'!$A$1:$B$2336,2,FALSE)</f>
        <v>Mucci</v>
      </c>
      <c r="C1263" s="11">
        <f>VLOOKUP(A1263,'Medical Examinations'!$A$1:$B$2336,2,FALSE)</f>
        <v>23.94</v>
      </c>
      <c r="D1263" s="11">
        <f>VLOOKUP(A1263,'Medical Examinations'!$A$1:$C$2336,3,FALSE)</f>
        <v>4.54</v>
      </c>
      <c r="E1263" s="11" t="str">
        <f>VLOOKUP(A1263,'Medical Examinations'!$A$1:$J$2336,4,FALSE)</f>
        <v>Yes</v>
      </c>
      <c r="F1263" s="11" t="str">
        <f>VLOOKUP(A1263,'Medical Examinations'!$A$1:$J$2336,5,FALSE)</f>
        <v>No</v>
      </c>
      <c r="G1263" s="11" t="str">
        <f>VLOOKUP(A1263,'Medical Examinations'!$A$1:$J$2336,6,FALSE)</f>
        <v>Yes</v>
      </c>
      <c r="H1263" s="11">
        <f>VLOOKUP(A1263,'Medical Examinations'!$A$1:$J$2336,7,FALSE)</f>
        <v>1</v>
      </c>
      <c r="I1263" s="11" t="str">
        <f>VLOOKUP(A1263,'Medical Examinations'!$A$1:$J$2336,8,FALSE)</f>
        <v>No</v>
      </c>
      <c r="J1263" s="11" t="str">
        <f>VLOOKUP(A1263,'Medical Examinations'!$A$1:$J$2336,9,FALSE)</f>
        <v>NORMALWEIGHT</v>
      </c>
      <c r="K1263" s="11" t="str">
        <f>VLOOKUP(A1263,'Medical Examinations'!$A$1:$J$2336,10,FALSE)</f>
        <v>NORMAL</v>
      </c>
      <c r="L1263" t="str">
        <f>VLOOKUP(A1263,'Hospitalisation Details'!$A$2:$M$2344,4,FALSE)</f>
        <v>9-9-1969</v>
      </c>
      <c r="M1263">
        <f>VLOOKUP(A1263,'Hospitalisation Details'!$A$2:$M$2344,10,FALSE)</f>
        <v>8760.1200000000008</v>
      </c>
      <c r="N1263" t="str">
        <f>VLOOKUP(A1263,'Hospitalisation Details'!$A$2:$M$2344,11,FALSE)</f>
        <v>tier - 2</v>
      </c>
      <c r="O1263" t="str">
        <f>VLOOKUP(A1263,'Hospitalisation Details'!$A$2:$M$2344,12,FALSE)</f>
        <v>tier - 1</v>
      </c>
      <c r="P1263" t="str">
        <f>VLOOKUP(A1263,'Hospitalisation Details'!$A$2:$M$2344,13,FALSE)</f>
        <v>R1013</v>
      </c>
      <c r="Q1263" s="11">
        <f>VLOOKUP(A1263,'Hospitalisation Details'!$A$2:$M$2344,8,FALSE)</f>
        <v>53</v>
      </c>
    </row>
    <row r="1264" spans="1:17" ht="15.75" x14ac:dyDescent="0.25">
      <c r="A1264" s="1" t="s">
        <v>1107</v>
      </c>
      <c r="B1264" t="str">
        <f>VLOOKUP(A1264,'Customer Names'!$A$1:$B$2336,2,FALSE)</f>
        <v>MacDonald</v>
      </c>
      <c r="C1264" s="11">
        <f>VLOOKUP(A1264,'Medical Examinations'!$A$1:$B$2336,2,FALSE)</f>
        <v>46.4</v>
      </c>
      <c r="D1264" s="11">
        <f>VLOOKUP(A1264,'Medical Examinations'!$A$1:$C$2336,3,FALSE)</f>
        <v>5.71</v>
      </c>
      <c r="E1264" s="11" t="str">
        <f>VLOOKUP(A1264,'Medical Examinations'!$A$1:$J$2336,4,FALSE)</f>
        <v>No</v>
      </c>
      <c r="F1264" s="11" t="str">
        <f>VLOOKUP(A1264,'Medical Examinations'!$A$1:$J$2336,5,FALSE)</f>
        <v>No</v>
      </c>
      <c r="G1264" s="11" t="str">
        <f>VLOOKUP(A1264,'Medical Examinations'!$A$1:$J$2336,6,FALSE)</f>
        <v>No</v>
      </c>
      <c r="H1264" s="11">
        <f>VLOOKUP(A1264,'Medical Examinations'!$A$1:$J$2336,7,FALSE)</f>
        <v>0</v>
      </c>
      <c r="I1264" s="11" t="str">
        <f>VLOOKUP(A1264,'Medical Examinations'!$A$1:$J$2336,8,FALSE)</f>
        <v>No</v>
      </c>
      <c r="J1264" s="11" t="str">
        <f>VLOOKUP(A1264,'Medical Examinations'!$A$1:$J$2336,9,FALSE)</f>
        <v>OBESITY</v>
      </c>
      <c r="K1264" s="11" t="str">
        <f>VLOOKUP(A1264,'Medical Examinations'!$A$1:$J$2336,10,FALSE)</f>
        <v>PREDIABETES</v>
      </c>
      <c r="L1264" t="str">
        <f>VLOOKUP(A1264,'Hospitalisation Details'!$A$2:$M$2344,4,FALSE)</f>
        <v>23-8-1999</v>
      </c>
      <c r="M1264">
        <f>VLOOKUP(A1264,'Hospitalisation Details'!$A$2:$M$2344,10,FALSE)</f>
        <v>8747.68</v>
      </c>
      <c r="N1264" t="str">
        <f>VLOOKUP(A1264,'Hospitalisation Details'!$A$2:$M$2344,11,FALSE)</f>
        <v>tier - 2</v>
      </c>
      <c r="O1264" t="str">
        <f>VLOOKUP(A1264,'Hospitalisation Details'!$A$2:$M$2344,12,FALSE)</f>
        <v>tier - 3</v>
      </c>
      <c r="P1264" t="str">
        <f>VLOOKUP(A1264,'Hospitalisation Details'!$A$2:$M$2344,13,FALSE)</f>
        <v>R1011</v>
      </c>
      <c r="Q1264" s="11">
        <f>VLOOKUP(A1264,'Hospitalisation Details'!$A$2:$M$2344,8,FALSE)</f>
        <v>23</v>
      </c>
    </row>
    <row r="1265" spans="1:17" ht="15.75" x14ac:dyDescent="0.25">
      <c r="A1265" s="1" t="s">
        <v>1106</v>
      </c>
      <c r="B1265" t="str">
        <f>VLOOKUP(A1265,'Customer Names'!$A$1:$B$2336,2,FALSE)</f>
        <v>Deng</v>
      </c>
      <c r="C1265" s="11">
        <f>VLOOKUP(A1265,'Medical Examinations'!$A$1:$B$2336,2,FALSE)</f>
        <v>40.375</v>
      </c>
      <c r="D1265" s="11">
        <f>VLOOKUP(A1265,'Medical Examinations'!$A$1:$C$2336,3,FALSE)</f>
        <v>6.25</v>
      </c>
      <c r="E1265" s="11" t="str">
        <f>VLOOKUP(A1265,'Medical Examinations'!$A$1:$J$2336,4,FALSE)</f>
        <v>Yes</v>
      </c>
      <c r="F1265" s="11" t="str">
        <f>VLOOKUP(A1265,'Medical Examinations'!$A$1:$J$2336,5,FALSE)</f>
        <v>No</v>
      </c>
      <c r="G1265" s="11" t="str">
        <f>VLOOKUP(A1265,'Medical Examinations'!$A$1:$J$2336,6,FALSE)</f>
        <v>No</v>
      </c>
      <c r="H1265" s="11">
        <f>VLOOKUP(A1265,'Medical Examinations'!$A$1:$J$2336,7,FALSE)</f>
        <v>0</v>
      </c>
      <c r="I1265" s="11" t="str">
        <f>VLOOKUP(A1265,'Medical Examinations'!$A$1:$J$2336,8,FALSE)</f>
        <v>No</v>
      </c>
      <c r="J1265" s="11" t="str">
        <f>VLOOKUP(A1265,'Medical Examinations'!$A$1:$J$2336,9,FALSE)</f>
        <v>OBESITY</v>
      </c>
      <c r="K1265" s="11" t="str">
        <f>VLOOKUP(A1265,'Medical Examinations'!$A$1:$J$2336,10,FALSE)</f>
        <v>PREDIABETES</v>
      </c>
      <c r="L1265" t="str">
        <f>VLOOKUP(A1265,'Hospitalisation Details'!$A$2:$M$2344,4,FALSE)</f>
        <v>17-6-1976</v>
      </c>
      <c r="M1265">
        <f>VLOOKUP(A1265,'Hospitalisation Details'!$A$2:$M$2344,10,FALSE)</f>
        <v>8733.23</v>
      </c>
      <c r="N1265" t="str">
        <f>VLOOKUP(A1265,'Hospitalisation Details'!$A$2:$M$2344,11,FALSE)</f>
        <v>tier - 2</v>
      </c>
      <c r="O1265" t="str">
        <f>VLOOKUP(A1265,'Hospitalisation Details'!$A$2:$M$2344,12,FALSE)</f>
        <v>tier - 3</v>
      </c>
      <c r="P1265" t="str">
        <f>VLOOKUP(A1265,'Hospitalisation Details'!$A$2:$M$2344,13,FALSE)</f>
        <v>R1012</v>
      </c>
      <c r="Q1265" s="11">
        <f>VLOOKUP(A1265,'Hospitalisation Details'!$A$2:$M$2344,8,FALSE)</f>
        <v>46</v>
      </c>
    </row>
    <row r="1266" spans="1:17" ht="15.75" x14ac:dyDescent="0.25">
      <c r="A1266" s="1" t="s">
        <v>1105</v>
      </c>
      <c r="B1266" t="str">
        <f>VLOOKUP(A1266,'Customer Names'!$A$1:$B$2336,2,FALSE)</f>
        <v>De Mata</v>
      </c>
      <c r="C1266" s="11">
        <f>VLOOKUP(A1266,'Medical Examinations'!$A$1:$B$2336,2,FALSE)</f>
        <v>28.7</v>
      </c>
      <c r="D1266" s="11">
        <f>VLOOKUP(A1266,'Medical Examinations'!$A$1:$C$2336,3,FALSE)</f>
        <v>9.4700000000000006</v>
      </c>
      <c r="E1266" s="11" t="str">
        <f>VLOOKUP(A1266,'Medical Examinations'!$A$1:$J$2336,4,FALSE)</f>
        <v>No</v>
      </c>
      <c r="F1266" s="11" t="str">
        <f>VLOOKUP(A1266,'Medical Examinations'!$A$1:$J$2336,5,FALSE)</f>
        <v>No</v>
      </c>
      <c r="G1266" s="11" t="str">
        <f>VLOOKUP(A1266,'Medical Examinations'!$A$1:$J$2336,6,FALSE)</f>
        <v>No</v>
      </c>
      <c r="H1266" s="11">
        <f>VLOOKUP(A1266,'Medical Examinations'!$A$1:$J$2336,7,FALSE)</f>
        <v>2</v>
      </c>
      <c r="I1266" s="11" t="str">
        <f>VLOOKUP(A1266,'Medical Examinations'!$A$1:$J$2336,8,FALSE)</f>
        <v>No</v>
      </c>
      <c r="J1266" s="11" t="str">
        <f>VLOOKUP(A1266,'Medical Examinations'!$A$1:$J$2336,9,FALSE)</f>
        <v>OVERWEIGHT</v>
      </c>
      <c r="K1266" s="11" t="str">
        <f>VLOOKUP(A1266,'Medical Examinations'!$A$1:$J$2336,10,FALSE)</f>
        <v>DIABETES</v>
      </c>
      <c r="L1266" t="str">
        <f>VLOOKUP(A1266,'Hospitalisation Details'!$A$2:$M$2344,4,FALSE)</f>
        <v>25-6-1973</v>
      </c>
      <c r="M1266">
        <f>VLOOKUP(A1266,'Hospitalisation Details'!$A$2:$M$2344,10,FALSE)</f>
        <v>8703.4599999999991</v>
      </c>
      <c r="N1266" t="str">
        <f>VLOOKUP(A1266,'Hospitalisation Details'!$A$2:$M$2344,11,FALSE)</f>
        <v>tier - 3</v>
      </c>
      <c r="O1266" t="str">
        <f>VLOOKUP(A1266,'Hospitalisation Details'!$A$2:$M$2344,12,FALSE)</f>
        <v>tier - 3</v>
      </c>
      <c r="P1266" t="str">
        <f>VLOOKUP(A1266,'Hospitalisation Details'!$A$2:$M$2344,13,FALSE)</f>
        <v>R1011</v>
      </c>
      <c r="Q1266" s="11">
        <f>VLOOKUP(A1266,'Hospitalisation Details'!$A$2:$M$2344,8,FALSE)</f>
        <v>49</v>
      </c>
    </row>
    <row r="1267" spans="1:17" ht="15.75" x14ac:dyDescent="0.25">
      <c r="A1267" s="1" t="s">
        <v>1104</v>
      </c>
      <c r="B1267" t="str">
        <f>VLOOKUP(A1267,'Customer Names'!$A$1:$B$2336,2,FALSE)</f>
        <v>Strickland</v>
      </c>
      <c r="C1267" s="11">
        <f>VLOOKUP(A1267,'Medical Examinations'!$A$1:$B$2336,2,FALSE)</f>
        <v>26.63</v>
      </c>
      <c r="D1267" s="11">
        <f>VLOOKUP(A1267,'Medical Examinations'!$A$1:$C$2336,3,FALSE)</f>
        <v>5.7</v>
      </c>
      <c r="E1267" s="11" t="str">
        <f>VLOOKUP(A1267,'Medical Examinations'!$A$1:$J$2336,4,FALSE)</f>
        <v>No</v>
      </c>
      <c r="F1267" s="11" t="str">
        <f>VLOOKUP(A1267,'Medical Examinations'!$A$1:$J$2336,5,FALSE)</f>
        <v>No</v>
      </c>
      <c r="G1267" s="11" t="str">
        <f>VLOOKUP(A1267,'Medical Examinations'!$A$1:$J$2336,6,FALSE)</f>
        <v>No</v>
      </c>
      <c r="H1267" s="11">
        <f>VLOOKUP(A1267,'Medical Examinations'!$A$1:$J$2336,7,FALSE)</f>
        <v>0</v>
      </c>
      <c r="I1267" s="11" t="str">
        <f>VLOOKUP(A1267,'Medical Examinations'!$A$1:$J$2336,8,FALSE)</f>
        <v>No</v>
      </c>
      <c r="J1267" s="11" t="str">
        <f>VLOOKUP(A1267,'Medical Examinations'!$A$1:$J$2336,9,FALSE)</f>
        <v>OVERWEIGHT</v>
      </c>
      <c r="K1267" s="11" t="str">
        <f>VLOOKUP(A1267,'Medical Examinations'!$A$1:$J$2336,10,FALSE)</f>
        <v>NORMAL</v>
      </c>
      <c r="L1267" t="str">
        <f>VLOOKUP(A1267,'Hospitalisation Details'!$A$2:$M$2344,4,FALSE)</f>
        <v>28-10-1980</v>
      </c>
      <c r="M1267">
        <f>VLOOKUP(A1267,'Hospitalisation Details'!$A$2:$M$2344,10,FALSE)</f>
        <v>8701.84</v>
      </c>
      <c r="N1267" t="str">
        <f>VLOOKUP(A1267,'Hospitalisation Details'!$A$2:$M$2344,11,FALSE)</f>
        <v>tier - 2</v>
      </c>
      <c r="O1267" t="str">
        <f>VLOOKUP(A1267,'Hospitalisation Details'!$A$2:$M$2344,12,FALSE)</f>
        <v>tier - 3</v>
      </c>
      <c r="P1267" t="str">
        <f>VLOOKUP(A1267,'Hospitalisation Details'!$A$2:$M$2344,13,FALSE)</f>
        <v>R1021</v>
      </c>
      <c r="Q1267" s="11">
        <f>VLOOKUP(A1267,'Hospitalisation Details'!$A$2:$M$2344,8,FALSE)</f>
        <v>42</v>
      </c>
    </row>
    <row r="1268" spans="1:17" ht="15.75" x14ac:dyDescent="0.25">
      <c r="A1268" s="1" t="s">
        <v>1103</v>
      </c>
      <c r="B1268" t="str">
        <f>VLOOKUP(A1268,'Customer Names'!$A$1:$B$2336,2,FALSE)</f>
        <v>Cheney</v>
      </c>
      <c r="C1268" s="11">
        <f>VLOOKUP(A1268,'Medical Examinations'!$A$1:$B$2336,2,FALSE)</f>
        <v>22.515000000000001</v>
      </c>
      <c r="D1268" s="11">
        <f>VLOOKUP(A1268,'Medical Examinations'!$A$1:$C$2336,3,FALSE)</f>
        <v>11.18</v>
      </c>
      <c r="E1268" s="11" t="str">
        <f>VLOOKUP(A1268,'Medical Examinations'!$A$1:$J$2336,4,FALSE)</f>
        <v>No</v>
      </c>
      <c r="F1268" s="11" t="str">
        <f>VLOOKUP(A1268,'Medical Examinations'!$A$1:$J$2336,5,FALSE)</f>
        <v>No</v>
      </c>
      <c r="G1268" s="11" t="str">
        <f>VLOOKUP(A1268,'Medical Examinations'!$A$1:$J$2336,6,FALSE)</f>
        <v>No</v>
      </c>
      <c r="H1268" s="11">
        <f>VLOOKUP(A1268,'Medical Examinations'!$A$1:$J$2336,7,FALSE)</f>
        <v>2</v>
      </c>
      <c r="I1268" s="11" t="str">
        <f>VLOOKUP(A1268,'Medical Examinations'!$A$1:$J$2336,8,FALSE)</f>
        <v>No</v>
      </c>
      <c r="J1268" s="11" t="str">
        <f>VLOOKUP(A1268,'Medical Examinations'!$A$1:$J$2336,9,FALSE)</f>
        <v>NORMALWEIGHT</v>
      </c>
      <c r="K1268" s="11" t="str">
        <f>VLOOKUP(A1268,'Medical Examinations'!$A$1:$J$2336,10,FALSE)</f>
        <v>DIABETES</v>
      </c>
      <c r="L1268" t="str">
        <f>VLOOKUP(A1268,'Hospitalisation Details'!$A$2:$M$2344,4,FALSE)</f>
        <v>11-10-1973</v>
      </c>
      <c r="M1268">
        <f>VLOOKUP(A1268,'Hospitalisation Details'!$A$2:$M$2344,10,FALSE)</f>
        <v>8688.86</v>
      </c>
      <c r="N1268" t="str">
        <f>VLOOKUP(A1268,'Hospitalisation Details'!$A$2:$M$2344,11,FALSE)</f>
        <v>tier - 2</v>
      </c>
      <c r="O1268" t="str">
        <f>VLOOKUP(A1268,'Hospitalisation Details'!$A$2:$M$2344,12,FALSE)</f>
        <v>tier - 1</v>
      </c>
      <c r="P1268" t="str">
        <f>VLOOKUP(A1268,'Hospitalisation Details'!$A$2:$M$2344,13,FALSE)</f>
        <v>R1017</v>
      </c>
      <c r="Q1268" s="11">
        <f>VLOOKUP(A1268,'Hospitalisation Details'!$A$2:$M$2344,8,FALSE)</f>
        <v>49</v>
      </c>
    </row>
    <row r="1269" spans="1:17" ht="15.75" x14ac:dyDescent="0.25">
      <c r="A1269" s="1" t="s">
        <v>1102</v>
      </c>
      <c r="B1269" t="str">
        <f>VLOOKUP(A1269,'Customer Names'!$A$1:$B$2336,2,FALSE)</f>
        <v>Godoy</v>
      </c>
      <c r="C1269" s="11">
        <f>VLOOKUP(A1269,'Medical Examinations'!$A$1:$B$2336,2,FALSE)</f>
        <v>36.575000000000003</v>
      </c>
      <c r="D1269" s="11">
        <f>VLOOKUP(A1269,'Medical Examinations'!$A$1:$C$2336,3,FALSE)</f>
        <v>10.98</v>
      </c>
      <c r="E1269" s="11" t="str">
        <f>VLOOKUP(A1269,'Medical Examinations'!$A$1:$J$2336,4,FALSE)</f>
        <v>No</v>
      </c>
      <c r="F1269" s="11" t="str">
        <f>VLOOKUP(A1269,'Medical Examinations'!$A$1:$J$2336,5,FALSE)</f>
        <v>No</v>
      </c>
      <c r="G1269" s="11" t="str">
        <f>VLOOKUP(A1269,'Medical Examinations'!$A$1:$J$2336,6,FALSE)</f>
        <v>No</v>
      </c>
      <c r="H1269" s="11">
        <f>VLOOKUP(A1269,'Medical Examinations'!$A$1:$J$2336,7,FALSE)</f>
        <v>0</v>
      </c>
      <c r="I1269" s="11" t="str">
        <f>VLOOKUP(A1269,'Medical Examinations'!$A$1:$J$2336,8,FALSE)</f>
        <v>No</v>
      </c>
      <c r="J1269" s="11" t="str">
        <f>VLOOKUP(A1269,'Medical Examinations'!$A$1:$J$2336,9,FALSE)</f>
        <v>OBESITY</v>
      </c>
      <c r="K1269" s="11" t="str">
        <f>VLOOKUP(A1269,'Medical Examinations'!$A$1:$J$2336,10,FALSE)</f>
        <v>DIABETES</v>
      </c>
      <c r="L1269" t="str">
        <f>VLOOKUP(A1269,'Hospitalisation Details'!$A$2:$M$2344,4,FALSE)</f>
        <v>16-8-1974</v>
      </c>
      <c r="M1269">
        <f>VLOOKUP(A1269,'Hospitalisation Details'!$A$2:$M$2344,10,FALSE)</f>
        <v>8671.19</v>
      </c>
      <c r="N1269" t="str">
        <f>VLOOKUP(A1269,'Hospitalisation Details'!$A$2:$M$2344,11,FALSE)</f>
        <v>tier - 2</v>
      </c>
      <c r="O1269" t="str">
        <f>VLOOKUP(A1269,'Hospitalisation Details'!$A$2:$M$2344,12,FALSE)</f>
        <v>tier - 1</v>
      </c>
      <c r="P1269" t="str">
        <f>VLOOKUP(A1269,'Hospitalisation Details'!$A$2:$M$2344,13,FALSE)</f>
        <v>R1012</v>
      </c>
      <c r="Q1269" s="11">
        <f>VLOOKUP(A1269,'Hospitalisation Details'!$A$2:$M$2344,8,FALSE)</f>
        <v>48</v>
      </c>
    </row>
    <row r="1270" spans="1:17" ht="15.75" x14ac:dyDescent="0.25">
      <c r="A1270" s="1" t="s">
        <v>1101</v>
      </c>
      <c r="B1270" t="str">
        <f>VLOOKUP(A1270,'Customer Names'!$A$1:$B$2336,2,FALSE)</f>
        <v>Rider</v>
      </c>
      <c r="C1270" s="11">
        <f>VLOOKUP(A1270,'Medical Examinations'!$A$1:$B$2336,2,FALSE)</f>
        <v>23.66</v>
      </c>
      <c r="D1270" s="11">
        <f>VLOOKUP(A1270,'Medical Examinations'!$A$1:$C$2336,3,FALSE)</f>
        <v>5.1100000000000003</v>
      </c>
      <c r="E1270" s="11" t="str">
        <f>VLOOKUP(A1270,'Medical Examinations'!$A$1:$J$2336,4,FALSE)</f>
        <v>Yes</v>
      </c>
      <c r="F1270" s="11" t="str">
        <f>VLOOKUP(A1270,'Medical Examinations'!$A$1:$J$2336,5,FALSE)</f>
        <v>No</v>
      </c>
      <c r="G1270" s="11" t="str">
        <f>VLOOKUP(A1270,'Medical Examinations'!$A$1:$J$2336,6,FALSE)</f>
        <v>Yes</v>
      </c>
      <c r="H1270" s="11">
        <f>VLOOKUP(A1270,'Medical Examinations'!$A$1:$J$2336,7,FALSE)</f>
        <v>1</v>
      </c>
      <c r="I1270" s="11" t="str">
        <f>VLOOKUP(A1270,'Medical Examinations'!$A$1:$J$2336,8,FALSE)</f>
        <v>No</v>
      </c>
      <c r="J1270" s="11" t="str">
        <f>VLOOKUP(A1270,'Medical Examinations'!$A$1:$J$2336,9,FALSE)</f>
        <v>NORMALWEIGHT</v>
      </c>
      <c r="K1270" s="11" t="str">
        <f>VLOOKUP(A1270,'Medical Examinations'!$A$1:$J$2336,10,FALSE)</f>
        <v>NORMAL</v>
      </c>
      <c r="L1270" t="str">
        <f>VLOOKUP(A1270,'Hospitalisation Details'!$A$2:$M$2344,4,FALSE)</f>
        <v>10-8-1969</v>
      </c>
      <c r="M1270">
        <f>VLOOKUP(A1270,'Hospitalisation Details'!$A$2:$M$2344,10,FALSE)</f>
        <v>8665.14</v>
      </c>
      <c r="N1270" t="str">
        <f>VLOOKUP(A1270,'Hospitalisation Details'!$A$2:$M$2344,11,FALSE)</f>
        <v>tier - 2</v>
      </c>
      <c r="O1270" t="str">
        <f>VLOOKUP(A1270,'Hospitalisation Details'!$A$2:$M$2344,12,FALSE)</f>
        <v>tier - 3</v>
      </c>
      <c r="P1270" t="str">
        <f>VLOOKUP(A1270,'Hospitalisation Details'!$A$2:$M$2344,13,FALSE)</f>
        <v>R1013</v>
      </c>
      <c r="Q1270" s="11">
        <f>VLOOKUP(A1270,'Hospitalisation Details'!$A$2:$M$2344,8,FALSE)</f>
        <v>53</v>
      </c>
    </row>
    <row r="1271" spans="1:17" ht="15.75" x14ac:dyDescent="0.25">
      <c r="A1271" s="1" t="s">
        <v>1100</v>
      </c>
      <c r="B1271" t="str">
        <f>VLOOKUP(A1271,'Customer Names'!$A$1:$B$2336,2,FALSE)</f>
        <v>Evans</v>
      </c>
      <c r="C1271" s="11">
        <f>VLOOKUP(A1271,'Medical Examinations'!$A$1:$B$2336,2,FALSE)</f>
        <v>18.62</v>
      </c>
      <c r="D1271" s="11">
        <f>VLOOKUP(A1271,'Medical Examinations'!$A$1:$C$2336,3,FALSE)</f>
        <v>10.24</v>
      </c>
      <c r="E1271" s="11" t="str">
        <f>VLOOKUP(A1271,'Medical Examinations'!$A$1:$J$2336,4,FALSE)</f>
        <v>No</v>
      </c>
      <c r="F1271" s="11" t="str">
        <f>VLOOKUP(A1271,'Medical Examinations'!$A$1:$J$2336,5,FALSE)</f>
        <v>No</v>
      </c>
      <c r="G1271" s="11" t="str">
        <f>VLOOKUP(A1271,'Medical Examinations'!$A$1:$J$2336,6,FALSE)</f>
        <v>No</v>
      </c>
      <c r="H1271" s="11">
        <f>VLOOKUP(A1271,'Medical Examinations'!$A$1:$J$2336,7,FALSE)</f>
        <v>0</v>
      </c>
      <c r="I1271" s="11" t="str">
        <f>VLOOKUP(A1271,'Medical Examinations'!$A$1:$J$2336,8,FALSE)</f>
        <v>No</v>
      </c>
      <c r="J1271" s="11" t="str">
        <f>VLOOKUP(A1271,'Medical Examinations'!$A$1:$J$2336,9,FALSE)</f>
        <v>NORMALWEIGHT</v>
      </c>
      <c r="K1271" s="11" t="str">
        <f>VLOOKUP(A1271,'Medical Examinations'!$A$1:$J$2336,10,FALSE)</f>
        <v>DIABETES</v>
      </c>
      <c r="L1271" t="str">
        <f>VLOOKUP(A1271,'Hospitalisation Details'!$A$2:$M$2344,4,FALSE)</f>
        <v>21-10-1965</v>
      </c>
      <c r="M1271">
        <f>VLOOKUP(A1271,'Hospitalisation Details'!$A$2:$M$2344,10,FALSE)</f>
        <v>8665.09</v>
      </c>
      <c r="N1271" t="str">
        <f>VLOOKUP(A1271,'Hospitalisation Details'!$A$2:$M$2344,11,FALSE)</f>
        <v>tier - 3</v>
      </c>
      <c r="O1271" t="str">
        <f>VLOOKUP(A1271,'Hospitalisation Details'!$A$2:$M$2344,12,FALSE)</f>
        <v>tier - 2</v>
      </c>
      <c r="P1271" t="str">
        <f>VLOOKUP(A1271,'Hospitalisation Details'!$A$2:$M$2344,13,FALSE)</f>
        <v>R1012</v>
      </c>
      <c r="Q1271" s="11">
        <f>VLOOKUP(A1271,'Hospitalisation Details'!$A$2:$M$2344,8,FALSE)</f>
        <v>57</v>
      </c>
    </row>
    <row r="1272" spans="1:17" ht="15.75" x14ac:dyDescent="0.25">
      <c r="A1272" s="1" t="s">
        <v>1099</v>
      </c>
      <c r="B1272" t="str">
        <f>VLOOKUP(A1272,'Customer Names'!$A$1:$B$2336,2,FALSE)</f>
        <v>Anderson</v>
      </c>
      <c r="C1272" s="11">
        <f>VLOOKUP(A1272,'Medical Examinations'!$A$1:$B$2336,2,FALSE)</f>
        <v>19.190000000000001</v>
      </c>
      <c r="D1272" s="11">
        <f>VLOOKUP(A1272,'Medical Examinations'!$A$1:$C$2336,3,FALSE)</f>
        <v>7.71</v>
      </c>
      <c r="E1272" s="11" t="str">
        <f>VLOOKUP(A1272,'Medical Examinations'!$A$1:$J$2336,4,FALSE)</f>
        <v>Yes</v>
      </c>
      <c r="F1272" s="11" t="str">
        <f>VLOOKUP(A1272,'Medical Examinations'!$A$1:$J$2336,5,FALSE)</f>
        <v>No</v>
      </c>
      <c r="G1272" s="11" t="str">
        <f>VLOOKUP(A1272,'Medical Examinations'!$A$1:$J$2336,6,FALSE)</f>
        <v>No</v>
      </c>
      <c r="H1272" s="11">
        <f>VLOOKUP(A1272,'Medical Examinations'!$A$1:$J$2336,7,FALSE)</f>
        <v>1</v>
      </c>
      <c r="I1272" s="11" t="str">
        <f>VLOOKUP(A1272,'Medical Examinations'!$A$1:$J$2336,8,FALSE)</f>
        <v>No</v>
      </c>
      <c r="J1272" s="11" t="str">
        <f>VLOOKUP(A1272,'Medical Examinations'!$A$1:$J$2336,9,FALSE)</f>
        <v>NORMALWEIGHT</v>
      </c>
      <c r="K1272" s="11" t="str">
        <f>VLOOKUP(A1272,'Medical Examinations'!$A$1:$J$2336,10,FALSE)</f>
        <v>DIABETES</v>
      </c>
      <c r="L1272" t="str">
        <f>VLOOKUP(A1272,'Hospitalisation Details'!$A$2:$M$2344,4,FALSE)</f>
        <v>3-8-1975</v>
      </c>
      <c r="M1272">
        <f>VLOOKUP(A1272,'Hospitalisation Details'!$A$2:$M$2344,10,FALSE)</f>
        <v>8627.5400000000009</v>
      </c>
      <c r="N1272" t="str">
        <f>VLOOKUP(A1272,'Hospitalisation Details'!$A$2:$M$2344,11,FALSE)</f>
        <v>tier - 2</v>
      </c>
      <c r="O1272" t="str">
        <f>VLOOKUP(A1272,'Hospitalisation Details'!$A$2:$M$2344,12,FALSE)</f>
        <v>tier - 2</v>
      </c>
      <c r="P1272" t="str">
        <f>VLOOKUP(A1272,'Hospitalisation Details'!$A$2:$M$2344,13,FALSE)</f>
        <v>R1017</v>
      </c>
      <c r="Q1272" s="11">
        <f>VLOOKUP(A1272,'Hospitalisation Details'!$A$2:$M$2344,8,FALSE)</f>
        <v>47</v>
      </c>
    </row>
    <row r="1273" spans="1:17" ht="15.75" x14ac:dyDescent="0.25">
      <c r="A1273" s="1" t="s">
        <v>1098</v>
      </c>
      <c r="B1273" t="str">
        <f>VLOOKUP(A1273,'Customer Names'!$A$1:$B$2336,2,FALSE)</f>
        <v>Walters</v>
      </c>
      <c r="C1273" s="11">
        <f>VLOOKUP(A1273,'Medical Examinations'!$A$1:$B$2336,2,FALSE)</f>
        <v>27.5</v>
      </c>
      <c r="D1273" s="11">
        <f>VLOOKUP(A1273,'Medical Examinations'!$A$1:$C$2336,3,FALSE)</f>
        <v>6.03</v>
      </c>
      <c r="E1273" s="11" t="str">
        <f>VLOOKUP(A1273,'Medical Examinations'!$A$1:$J$2336,4,FALSE)</f>
        <v>No</v>
      </c>
      <c r="F1273" s="11" t="str">
        <f>VLOOKUP(A1273,'Medical Examinations'!$A$1:$J$2336,5,FALSE)</f>
        <v>No</v>
      </c>
      <c r="G1273" s="11" t="str">
        <f>VLOOKUP(A1273,'Medical Examinations'!$A$1:$J$2336,6,FALSE)</f>
        <v>No</v>
      </c>
      <c r="H1273" s="11">
        <f>VLOOKUP(A1273,'Medical Examinations'!$A$1:$J$2336,7,FALSE)</f>
        <v>0</v>
      </c>
      <c r="I1273" s="11" t="str">
        <f>VLOOKUP(A1273,'Medical Examinations'!$A$1:$J$2336,8,FALSE)</f>
        <v>No</v>
      </c>
      <c r="J1273" s="11" t="str">
        <f>VLOOKUP(A1273,'Medical Examinations'!$A$1:$J$2336,9,FALSE)</f>
        <v>OVERWEIGHT</v>
      </c>
      <c r="K1273" s="11" t="str">
        <f>VLOOKUP(A1273,'Medical Examinations'!$A$1:$J$2336,10,FALSE)</f>
        <v>PREDIABETES</v>
      </c>
      <c r="L1273" t="str">
        <f>VLOOKUP(A1273,'Hospitalisation Details'!$A$2:$M$2344,4,FALSE)</f>
        <v>2-9-1977</v>
      </c>
      <c r="M1273">
        <f>VLOOKUP(A1273,'Hospitalisation Details'!$A$2:$M$2344,10,FALSE)</f>
        <v>8615.2999999999993</v>
      </c>
      <c r="N1273" t="str">
        <f>VLOOKUP(A1273,'Hospitalisation Details'!$A$2:$M$2344,11,FALSE)</f>
        <v>tier - 2</v>
      </c>
      <c r="O1273" t="str">
        <f>VLOOKUP(A1273,'Hospitalisation Details'!$A$2:$M$2344,12,FALSE)</f>
        <v>tier - 3</v>
      </c>
      <c r="P1273" t="str">
        <f>VLOOKUP(A1273,'Hospitalisation Details'!$A$2:$M$2344,13,FALSE)</f>
        <v>R1011</v>
      </c>
      <c r="Q1273" s="11">
        <f>VLOOKUP(A1273,'Hospitalisation Details'!$A$2:$M$2344,8,FALSE)</f>
        <v>45</v>
      </c>
    </row>
    <row r="1274" spans="1:17" ht="15.75" x14ac:dyDescent="0.25">
      <c r="A1274" s="1" t="s">
        <v>1097</v>
      </c>
      <c r="B1274" t="str">
        <f>VLOOKUP(A1274,'Customer Names'!$A$1:$B$2336,2,FALSE)</f>
        <v>Leboeuf</v>
      </c>
      <c r="C1274" s="11">
        <f>VLOOKUP(A1274,'Medical Examinations'!$A$1:$B$2336,2,FALSE)</f>
        <v>27.36</v>
      </c>
      <c r="D1274" s="11">
        <f>VLOOKUP(A1274,'Medical Examinations'!$A$1:$C$2336,3,FALSE)</f>
        <v>5.96</v>
      </c>
      <c r="E1274" s="11" t="str">
        <f>VLOOKUP(A1274,'Medical Examinations'!$A$1:$J$2336,4,FALSE)</f>
        <v>No</v>
      </c>
      <c r="F1274" s="11" t="str">
        <f>VLOOKUP(A1274,'Medical Examinations'!$A$1:$J$2336,5,FALSE)</f>
        <v>No</v>
      </c>
      <c r="G1274" s="11" t="str">
        <f>VLOOKUP(A1274,'Medical Examinations'!$A$1:$J$2336,6,FALSE)</f>
        <v>Yes</v>
      </c>
      <c r="H1274" s="11">
        <f>VLOOKUP(A1274,'Medical Examinations'!$A$1:$J$2336,7,FALSE)</f>
        <v>1</v>
      </c>
      <c r="I1274" s="11" t="str">
        <f>VLOOKUP(A1274,'Medical Examinations'!$A$1:$J$2336,8,FALSE)</f>
        <v>No</v>
      </c>
      <c r="J1274" s="11" t="str">
        <f>VLOOKUP(A1274,'Medical Examinations'!$A$1:$J$2336,9,FALSE)</f>
        <v>OVERWEIGHT</v>
      </c>
      <c r="K1274" s="11" t="str">
        <f>VLOOKUP(A1274,'Medical Examinations'!$A$1:$J$2336,10,FALSE)</f>
        <v>PREDIABETES</v>
      </c>
      <c r="L1274" t="str">
        <f>VLOOKUP(A1274,'Hospitalisation Details'!$A$2:$M$2344,4,FALSE)</f>
        <v>17-7-1979</v>
      </c>
      <c r="M1274">
        <f>VLOOKUP(A1274,'Hospitalisation Details'!$A$2:$M$2344,10,FALSE)</f>
        <v>8606.2199999999993</v>
      </c>
      <c r="N1274" t="str">
        <f>VLOOKUP(A1274,'Hospitalisation Details'!$A$2:$M$2344,11,FALSE)</f>
        <v>tier - 1</v>
      </c>
      <c r="O1274" t="str">
        <f>VLOOKUP(A1274,'Hospitalisation Details'!$A$2:$M$2344,12,FALSE)</f>
        <v>tier - 2</v>
      </c>
      <c r="P1274" t="str">
        <f>VLOOKUP(A1274,'Hospitalisation Details'!$A$2:$M$2344,13,FALSE)</f>
        <v>R1014</v>
      </c>
      <c r="Q1274" s="11">
        <f>VLOOKUP(A1274,'Hospitalisation Details'!$A$2:$M$2344,8,FALSE)</f>
        <v>43</v>
      </c>
    </row>
    <row r="1275" spans="1:17" ht="15.75" x14ac:dyDescent="0.25">
      <c r="A1275" s="1" t="s">
        <v>1096</v>
      </c>
      <c r="B1275" t="str">
        <f>VLOOKUP(A1275,'Customer Names'!$A$1:$B$2336,2,FALSE)</f>
        <v>Scheibel</v>
      </c>
      <c r="C1275" s="11">
        <f>VLOOKUP(A1275,'Medical Examinations'!$A$1:$B$2336,2,FALSE)</f>
        <v>20.350000000000001</v>
      </c>
      <c r="D1275" s="11">
        <f>VLOOKUP(A1275,'Medical Examinations'!$A$1:$C$2336,3,FALSE)</f>
        <v>4.16</v>
      </c>
      <c r="E1275" s="11" t="str">
        <f>VLOOKUP(A1275,'Medical Examinations'!$A$1:$J$2336,4,FALSE)</f>
        <v>No</v>
      </c>
      <c r="F1275" s="11" t="str">
        <f>VLOOKUP(A1275,'Medical Examinations'!$A$1:$J$2336,5,FALSE)</f>
        <v>No</v>
      </c>
      <c r="G1275" s="11" t="str">
        <f>VLOOKUP(A1275,'Medical Examinations'!$A$1:$J$2336,6,FALSE)</f>
        <v>No</v>
      </c>
      <c r="H1275" s="11">
        <f>VLOOKUP(A1275,'Medical Examinations'!$A$1:$J$2336,7,FALSE)</f>
        <v>0</v>
      </c>
      <c r="I1275" s="11" t="str">
        <f>VLOOKUP(A1275,'Medical Examinations'!$A$1:$J$2336,8,FALSE)</f>
        <v>No</v>
      </c>
      <c r="J1275" s="11" t="str">
        <f>VLOOKUP(A1275,'Medical Examinations'!$A$1:$J$2336,9,FALSE)</f>
        <v>NORMALWEIGHT</v>
      </c>
      <c r="K1275" s="11" t="str">
        <f>VLOOKUP(A1275,'Medical Examinations'!$A$1:$J$2336,10,FALSE)</f>
        <v>NORMAL</v>
      </c>
      <c r="L1275" t="str">
        <f>VLOOKUP(A1275,'Hospitalisation Details'!$A$2:$M$2344,4,FALSE)</f>
        <v>15-10-1977</v>
      </c>
      <c r="M1275">
        <f>VLOOKUP(A1275,'Hospitalisation Details'!$A$2:$M$2344,10,FALSE)</f>
        <v>8605.36</v>
      </c>
      <c r="N1275" t="str">
        <f>VLOOKUP(A1275,'Hospitalisation Details'!$A$2:$M$2344,11,FALSE)</f>
        <v>tier - 2</v>
      </c>
      <c r="O1275" t="str">
        <f>VLOOKUP(A1275,'Hospitalisation Details'!$A$2:$M$2344,12,FALSE)</f>
        <v>tier - 2</v>
      </c>
      <c r="P1275" t="str">
        <f>VLOOKUP(A1275,'Hospitalisation Details'!$A$2:$M$2344,13,FALSE)</f>
        <v>R1013</v>
      </c>
      <c r="Q1275" s="11">
        <f>VLOOKUP(A1275,'Hospitalisation Details'!$A$2:$M$2344,8,FALSE)</f>
        <v>45</v>
      </c>
    </row>
    <row r="1276" spans="1:17" ht="15.75" x14ac:dyDescent="0.25">
      <c r="A1276" s="1" t="s">
        <v>1095</v>
      </c>
      <c r="B1276" t="str">
        <f>VLOOKUP(A1276,'Customer Names'!$A$1:$B$2336,2,FALSE)</f>
        <v>Ritter</v>
      </c>
      <c r="C1276" s="11">
        <f>VLOOKUP(A1276,'Medical Examinations'!$A$1:$B$2336,2,FALSE)</f>
        <v>24.035</v>
      </c>
      <c r="D1276" s="11">
        <f>VLOOKUP(A1276,'Medical Examinations'!$A$1:$C$2336,3,FALSE)</f>
        <v>6.11</v>
      </c>
      <c r="E1276" s="11" t="str">
        <f>VLOOKUP(A1276,'Medical Examinations'!$A$1:$J$2336,4,FALSE)</f>
        <v>No</v>
      </c>
      <c r="F1276" s="11" t="str">
        <f>VLOOKUP(A1276,'Medical Examinations'!$A$1:$J$2336,5,FALSE)</f>
        <v>No</v>
      </c>
      <c r="G1276" s="11" t="str">
        <f>VLOOKUP(A1276,'Medical Examinations'!$A$1:$J$2336,6,FALSE)</f>
        <v>No</v>
      </c>
      <c r="H1276" s="11">
        <f>VLOOKUP(A1276,'Medical Examinations'!$A$1:$J$2336,7,FALSE)</f>
        <v>0</v>
      </c>
      <c r="I1276" s="11" t="str">
        <f>VLOOKUP(A1276,'Medical Examinations'!$A$1:$J$2336,8,FALSE)</f>
        <v>No</v>
      </c>
      <c r="J1276" s="11" t="str">
        <f>VLOOKUP(A1276,'Medical Examinations'!$A$1:$J$2336,9,FALSE)</f>
        <v>NORMALWEIGHT</v>
      </c>
      <c r="K1276" s="11" t="str">
        <f>VLOOKUP(A1276,'Medical Examinations'!$A$1:$J$2336,10,FALSE)</f>
        <v>PREDIABETES</v>
      </c>
      <c r="L1276" t="str">
        <f>VLOOKUP(A1276,'Hospitalisation Details'!$A$2:$M$2344,4,FALSE)</f>
        <v>12-11-1977</v>
      </c>
      <c r="M1276">
        <f>VLOOKUP(A1276,'Hospitalisation Details'!$A$2:$M$2344,10,FALSE)</f>
        <v>8604.48</v>
      </c>
      <c r="N1276" t="str">
        <f>VLOOKUP(A1276,'Hospitalisation Details'!$A$2:$M$2344,11,FALSE)</f>
        <v>tier - 3</v>
      </c>
      <c r="O1276" t="str">
        <f>VLOOKUP(A1276,'Hospitalisation Details'!$A$2:$M$2344,12,FALSE)</f>
        <v>tier - 2</v>
      </c>
      <c r="P1276" t="str">
        <f>VLOOKUP(A1276,'Hospitalisation Details'!$A$2:$M$2344,13,FALSE)</f>
        <v>R1016</v>
      </c>
      <c r="Q1276" s="11">
        <f>VLOOKUP(A1276,'Hospitalisation Details'!$A$2:$M$2344,8,FALSE)</f>
        <v>45</v>
      </c>
    </row>
    <row r="1277" spans="1:17" ht="15.75" x14ac:dyDescent="0.25">
      <c r="A1277" s="1" t="s">
        <v>1094</v>
      </c>
      <c r="B1277" t="str">
        <f>VLOOKUP(A1277,'Customer Names'!$A$1:$B$2336,2,FALSE)</f>
        <v>Deeg</v>
      </c>
      <c r="C1277" s="11">
        <f>VLOOKUP(A1277,'Medical Examinations'!$A$1:$B$2336,2,FALSE)</f>
        <v>23.56</v>
      </c>
      <c r="D1277" s="11">
        <f>VLOOKUP(A1277,'Medical Examinations'!$A$1:$C$2336,3,FALSE)</f>
        <v>5.97</v>
      </c>
      <c r="E1277" s="11" t="str">
        <f>VLOOKUP(A1277,'Medical Examinations'!$A$1:$J$2336,4,FALSE)</f>
        <v>No</v>
      </c>
      <c r="F1277" s="11" t="str">
        <f>VLOOKUP(A1277,'Medical Examinations'!$A$1:$J$2336,5,FALSE)</f>
        <v>No</v>
      </c>
      <c r="G1277" s="11" t="str">
        <f>VLOOKUP(A1277,'Medical Examinations'!$A$1:$J$2336,6,FALSE)</f>
        <v>No</v>
      </c>
      <c r="H1277" s="11">
        <f>VLOOKUP(A1277,'Medical Examinations'!$A$1:$J$2336,7,FALSE)</f>
        <v>0</v>
      </c>
      <c r="I1277" s="11" t="str">
        <f>VLOOKUP(A1277,'Medical Examinations'!$A$1:$J$2336,8,FALSE)</f>
        <v>No</v>
      </c>
      <c r="J1277" s="11" t="str">
        <f>VLOOKUP(A1277,'Medical Examinations'!$A$1:$J$2336,9,FALSE)</f>
        <v>NORMALWEIGHT</v>
      </c>
      <c r="K1277" s="11" t="str">
        <f>VLOOKUP(A1277,'Medical Examinations'!$A$1:$J$2336,10,FALSE)</f>
        <v>PREDIABETES</v>
      </c>
      <c r="L1277" t="str">
        <f>VLOOKUP(A1277,'Hospitalisation Details'!$A$2:$M$2344,4,FALSE)</f>
        <v>24-9-1977</v>
      </c>
      <c r="M1277">
        <f>VLOOKUP(A1277,'Hospitalisation Details'!$A$2:$M$2344,10,FALSE)</f>
        <v>8603.82</v>
      </c>
      <c r="N1277" t="str">
        <f>VLOOKUP(A1277,'Hospitalisation Details'!$A$2:$M$2344,11,FALSE)</f>
        <v>tier - 2</v>
      </c>
      <c r="O1277" t="str">
        <f>VLOOKUP(A1277,'Hospitalisation Details'!$A$2:$M$2344,12,FALSE)</f>
        <v>tier - 1</v>
      </c>
      <c r="P1277" t="str">
        <f>VLOOKUP(A1277,'Hospitalisation Details'!$A$2:$M$2344,13,FALSE)</f>
        <v>R1019</v>
      </c>
      <c r="Q1277" s="11">
        <f>VLOOKUP(A1277,'Hospitalisation Details'!$A$2:$M$2344,8,FALSE)</f>
        <v>45</v>
      </c>
    </row>
    <row r="1278" spans="1:17" ht="15.75" x14ac:dyDescent="0.25">
      <c r="A1278" s="1" t="s">
        <v>1093</v>
      </c>
      <c r="B1278" t="str">
        <f>VLOOKUP(A1278,'Customer Names'!$A$1:$B$2336,2,FALSE)</f>
        <v>Pretot</v>
      </c>
      <c r="C1278" s="11">
        <f>VLOOKUP(A1278,'Medical Examinations'!$A$1:$B$2336,2,FALSE)</f>
        <v>27.17</v>
      </c>
      <c r="D1278" s="11">
        <f>VLOOKUP(A1278,'Medical Examinations'!$A$1:$C$2336,3,FALSE)</f>
        <v>10.81</v>
      </c>
      <c r="E1278" s="11" t="str">
        <f>VLOOKUP(A1278,'Medical Examinations'!$A$1:$J$2336,4,FALSE)</f>
        <v>No</v>
      </c>
      <c r="F1278" s="11" t="str">
        <f>VLOOKUP(A1278,'Medical Examinations'!$A$1:$J$2336,5,FALSE)</f>
        <v>No</v>
      </c>
      <c r="G1278" s="11" t="str">
        <f>VLOOKUP(A1278,'Medical Examinations'!$A$1:$J$2336,6,FALSE)</f>
        <v>No</v>
      </c>
      <c r="H1278" s="11">
        <f>VLOOKUP(A1278,'Medical Examinations'!$A$1:$J$2336,7,FALSE)</f>
        <v>2</v>
      </c>
      <c r="I1278" s="11" t="str">
        <f>VLOOKUP(A1278,'Medical Examinations'!$A$1:$J$2336,8,FALSE)</f>
        <v>No</v>
      </c>
      <c r="J1278" s="11" t="str">
        <f>VLOOKUP(A1278,'Medical Examinations'!$A$1:$J$2336,9,FALSE)</f>
        <v>OVERWEIGHT</v>
      </c>
      <c r="K1278" s="11" t="str">
        <f>VLOOKUP(A1278,'Medical Examinations'!$A$1:$J$2336,10,FALSE)</f>
        <v>DIABETES</v>
      </c>
      <c r="L1278" t="str">
        <f>VLOOKUP(A1278,'Hospitalisation Details'!$A$2:$M$2344,4,FALSE)</f>
        <v>11-7-1973</v>
      </c>
      <c r="M1278">
        <f>VLOOKUP(A1278,'Hospitalisation Details'!$A$2:$M$2344,10,FALSE)</f>
        <v>8601.33</v>
      </c>
      <c r="N1278" t="str">
        <f>VLOOKUP(A1278,'Hospitalisation Details'!$A$2:$M$2344,11,FALSE)</f>
        <v>tier - 2</v>
      </c>
      <c r="O1278" t="str">
        <f>VLOOKUP(A1278,'Hospitalisation Details'!$A$2:$M$2344,12,FALSE)</f>
        <v>tier - 1</v>
      </c>
      <c r="P1278" t="str">
        <f>VLOOKUP(A1278,'Hospitalisation Details'!$A$2:$M$2344,13,FALSE)</f>
        <v>R1013</v>
      </c>
      <c r="Q1278" s="11">
        <f>VLOOKUP(A1278,'Hospitalisation Details'!$A$2:$M$2344,8,FALSE)</f>
        <v>49</v>
      </c>
    </row>
    <row r="1279" spans="1:17" ht="15.75" x14ac:dyDescent="0.25">
      <c r="A1279" s="1" t="s">
        <v>1092</v>
      </c>
      <c r="B1279" t="str">
        <f>VLOOKUP(A1279,'Customer Names'!$A$1:$B$2336,2,FALSE)</f>
        <v>Willsey</v>
      </c>
      <c r="C1279" s="11">
        <f>VLOOKUP(A1279,'Medical Examinations'!$A$1:$B$2336,2,FALSE)</f>
        <v>34.32</v>
      </c>
      <c r="D1279" s="11">
        <f>VLOOKUP(A1279,'Medical Examinations'!$A$1:$C$2336,3,FALSE)</f>
        <v>5.7</v>
      </c>
      <c r="E1279" s="11" t="str">
        <f>VLOOKUP(A1279,'Medical Examinations'!$A$1:$J$2336,4,FALSE)</f>
        <v>Yes</v>
      </c>
      <c r="F1279" s="11" t="str">
        <f>VLOOKUP(A1279,'Medical Examinations'!$A$1:$J$2336,5,FALSE)</f>
        <v>No</v>
      </c>
      <c r="G1279" s="11" t="str">
        <f>VLOOKUP(A1279,'Medical Examinations'!$A$1:$J$2336,6,FALSE)</f>
        <v>Yes</v>
      </c>
      <c r="H1279" s="11">
        <f>VLOOKUP(A1279,'Medical Examinations'!$A$1:$J$2336,7,FALSE)</f>
        <v>1</v>
      </c>
      <c r="I1279" s="11" t="str">
        <f>VLOOKUP(A1279,'Medical Examinations'!$A$1:$J$2336,8,FALSE)</f>
        <v>No</v>
      </c>
      <c r="J1279" s="11" t="str">
        <f>VLOOKUP(A1279,'Medical Examinations'!$A$1:$J$2336,9,FALSE)</f>
        <v>OBESITY</v>
      </c>
      <c r="K1279" s="11" t="str">
        <f>VLOOKUP(A1279,'Medical Examinations'!$A$1:$J$2336,10,FALSE)</f>
        <v>NORMAL</v>
      </c>
      <c r="L1279" t="str">
        <f>VLOOKUP(A1279,'Hospitalisation Details'!$A$2:$M$2344,4,FALSE)</f>
        <v>25-7-1983</v>
      </c>
      <c r="M1279">
        <f>VLOOKUP(A1279,'Hospitalisation Details'!$A$2:$M$2344,10,FALSE)</f>
        <v>8596.83</v>
      </c>
      <c r="N1279" t="str">
        <f>VLOOKUP(A1279,'Hospitalisation Details'!$A$2:$M$2344,11,FALSE)</f>
        <v>tier - 2</v>
      </c>
      <c r="O1279" t="str">
        <f>VLOOKUP(A1279,'Hospitalisation Details'!$A$2:$M$2344,12,FALSE)</f>
        <v>tier - 3</v>
      </c>
      <c r="P1279" t="str">
        <f>VLOOKUP(A1279,'Hospitalisation Details'!$A$2:$M$2344,13,FALSE)</f>
        <v>R1013</v>
      </c>
      <c r="Q1279" s="11">
        <f>VLOOKUP(A1279,'Hospitalisation Details'!$A$2:$M$2344,8,FALSE)</f>
        <v>39</v>
      </c>
    </row>
    <row r="1280" spans="1:17" ht="15.75" x14ac:dyDescent="0.25">
      <c r="A1280" s="1" t="s">
        <v>1091</v>
      </c>
      <c r="B1280" t="str">
        <f>VLOOKUP(A1280,'Customer Names'!$A$1:$B$2336,2,FALSE)</f>
        <v>Roach</v>
      </c>
      <c r="C1280" s="11">
        <f>VLOOKUP(A1280,'Medical Examinations'!$A$1:$B$2336,2,FALSE)</f>
        <v>23.87</v>
      </c>
      <c r="D1280" s="11">
        <f>VLOOKUP(A1280,'Medical Examinations'!$A$1:$C$2336,3,FALSE)</f>
        <v>4.7699999999999996</v>
      </c>
      <c r="E1280" s="11" t="str">
        <f>VLOOKUP(A1280,'Medical Examinations'!$A$1:$J$2336,4,FALSE)</f>
        <v>Yes</v>
      </c>
      <c r="F1280" s="11" t="str">
        <f>VLOOKUP(A1280,'Medical Examinations'!$A$1:$J$2336,5,FALSE)</f>
        <v>No</v>
      </c>
      <c r="G1280" s="11" t="str">
        <f>VLOOKUP(A1280,'Medical Examinations'!$A$1:$J$2336,6,FALSE)</f>
        <v>Yes</v>
      </c>
      <c r="H1280" s="11">
        <f>VLOOKUP(A1280,'Medical Examinations'!$A$1:$J$2336,7,FALSE)</f>
        <v>1</v>
      </c>
      <c r="I1280" s="11" t="str">
        <f>VLOOKUP(A1280,'Medical Examinations'!$A$1:$J$2336,8,FALSE)</f>
        <v>No</v>
      </c>
      <c r="J1280" s="11" t="str">
        <f>VLOOKUP(A1280,'Medical Examinations'!$A$1:$J$2336,9,FALSE)</f>
        <v>NORMALWEIGHT</v>
      </c>
      <c r="K1280" s="11" t="str">
        <f>VLOOKUP(A1280,'Medical Examinations'!$A$1:$J$2336,10,FALSE)</f>
        <v>NORMAL</v>
      </c>
      <c r="L1280" t="str">
        <f>VLOOKUP(A1280,'Hospitalisation Details'!$A$2:$M$2344,4,FALSE)</f>
        <v>30-12-1983</v>
      </c>
      <c r="M1280">
        <f>VLOOKUP(A1280,'Hospitalisation Details'!$A$2:$M$2344,10,FALSE)</f>
        <v>8582.2999999999993</v>
      </c>
      <c r="N1280" t="str">
        <f>VLOOKUP(A1280,'Hospitalisation Details'!$A$2:$M$2344,11,FALSE)</f>
        <v>tier - 2</v>
      </c>
      <c r="O1280" t="str">
        <f>VLOOKUP(A1280,'Hospitalisation Details'!$A$2:$M$2344,12,FALSE)</f>
        <v>tier - 1</v>
      </c>
      <c r="P1280" t="str">
        <f>VLOOKUP(A1280,'Hospitalisation Details'!$A$2:$M$2344,13,FALSE)</f>
        <v>R1013</v>
      </c>
      <c r="Q1280" s="11">
        <f>VLOOKUP(A1280,'Hospitalisation Details'!$A$2:$M$2344,8,FALSE)</f>
        <v>39</v>
      </c>
    </row>
    <row r="1281" spans="1:17" ht="15.75" x14ac:dyDescent="0.25">
      <c r="A1281" s="1" t="s">
        <v>1090</v>
      </c>
      <c r="B1281" t="str">
        <f>VLOOKUP(A1281,'Customer Names'!$A$1:$B$2336,2,FALSE)</f>
        <v>Jacobsen</v>
      </c>
      <c r="C1281" s="11">
        <f>VLOOKUP(A1281,'Medical Examinations'!$A$1:$B$2336,2,FALSE)</f>
        <v>30.15</v>
      </c>
      <c r="D1281" s="11">
        <f>VLOOKUP(A1281,'Medical Examinations'!$A$1:$C$2336,3,FALSE)</f>
        <v>4.25</v>
      </c>
      <c r="E1281" s="11" t="str">
        <f>VLOOKUP(A1281,'Medical Examinations'!$A$1:$J$2336,4,FALSE)</f>
        <v>No</v>
      </c>
      <c r="F1281" s="11" t="str">
        <f>VLOOKUP(A1281,'Medical Examinations'!$A$1:$J$2336,5,FALSE)</f>
        <v>No</v>
      </c>
      <c r="G1281" s="11" t="str">
        <f>VLOOKUP(A1281,'Medical Examinations'!$A$1:$J$2336,6,FALSE)</f>
        <v>No</v>
      </c>
      <c r="H1281" s="11">
        <f>VLOOKUP(A1281,'Medical Examinations'!$A$1:$J$2336,7,FALSE)</f>
        <v>1</v>
      </c>
      <c r="I1281" s="11" t="str">
        <f>VLOOKUP(A1281,'Medical Examinations'!$A$1:$J$2336,8,FALSE)</f>
        <v>No</v>
      </c>
      <c r="J1281" s="11" t="str">
        <f>VLOOKUP(A1281,'Medical Examinations'!$A$1:$J$2336,9,FALSE)</f>
        <v>OBESITY</v>
      </c>
      <c r="K1281" s="11" t="str">
        <f>VLOOKUP(A1281,'Medical Examinations'!$A$1:$J$2336,10,FALSE)</f>
        <v>NORMAL</v>
      </c>
      <c r="L1281" t="str">
        <f>VLOOKUP(A1281,'Hospitalisation Details'!$A$2:$M$2344,4,FALSE)</f>
        <v>11-11-1987</v>
      </c>
      <c r="M1281">
        <f>VLOOKUP(A1281,'Hospitalisation Details'!$A$2:$M$2344,10,FALSE)</f>
        <v>8573.2999999999993</v>
      </c>
      <c r="N1281" t="str">
        <f>VLOOKUP(A1281,'Hospitalisation Details'!$A$2:$M$2344,11,FALSE)</f>
        <v>tier - 2</v>
      </c>
      <c r="O1281" t="str">
        <f>VLOOKUP(A1281,'Hospitalisation Details'!$A$2:$M$2344,12,FALSE)</f>
        <v>tier - 2</v>
      </c>
      <c r="P1281" t="str">
        <f>VLOOKUP(A1281,'Hospitalisation Details'!$A$2:$M$2344,13,FALSE)</f>
        <v>R1021</v>
      </c>
      <c r="Q1281" s="11">
        <f>VLOOKUP(A1281,'Hospitalisation Details'!$A$2:$M$2344,8,FALSE)</f>
        <v>35</v>
      </c>
    </row>
    <row r="1282" spans="1:17" ht="15.75" x14ac:dyDescent="0.25">
      <c r="A1282" s="1" t="s">
        <v>1089</v>
      </c>
      <c r="B1282" t="str">
        <f>VLOOKUP(A1282,'Customer Names'!$A$1:$B$2336,2,FALSE)</f>
        <v>O'Hora</v>
      </c>
      <c r="C1282" s="11">
        <f>VLOOKUP(A1282,'Medical Examinations'!$A$1:$B$2336,2,FALSE)</f>
        <v>26.36</v>
      </c>
      <c r="D1282" s="11">
        <f>VLOOKUP(A1282,'Medical Examinations'!$A$1:$C$2336,3,FALSE)</f>
        <v>5.52</v>
      </c>
      <c r="E1282" s="11" t="str">
        <f>VLOOKUP(A1282,'Medical Examinations'!$A$1:$J$2336,4,FALSE)</f>
        <v>No</v>
      </c>
      <c r="F1282" s="11" t="str">
        <f>VLOOKUP(A1282,'Medical Examinations'!$A$1:$J$2336,5,FALSE)</f>
        <v>No</v>
      </c>
      <c r="G1282" s="11" t="str">
        <f>VLOOKUP(A1282,'Medical Examinations'!$A$1:$J$2336,6,FALSE)</f>
        <v>No</v>
      </c>
      <c r="H1282" s="11">
        <f>VLOOKUP(A1282,'Medical Examinations'!$A$1:$J$2336,7,FALSE)</f>
        <v>0</v>
      </c>
      <c r="I1282" s="11" t="str">
        <f>VLOOKUP(A1282,'Medical Examinations'!$A$1:$J$2336,8,FALSE)</f>
        <v>No</v>
      </c>
      <c r="J1282" s="11" t="str">
        <f>VLOOKUP(A1282,'Medical Examinations'!$A$1:$J$2336,9,FALSE)</f>
        <v>OVERWEIGHT</v>
      </c>
      <c r="K1282" s="11" t="str">
        <f>VLOOKUP(A1282,'Medical Examinations'!$A$1:$J$2336,10,FALSE)</f>
        <v>NORMAL</v>
      </c>
      <c r="L1282" t="str">
        <f>VLOOKUP(A1282,'Hospitalisation Details'!$A$2:$M$2344,4,FALSE)</f>
        <v>6-12-1982</v>
      </c>
      <c r="M1282">
        <f>VLOOKUP(A1282,'Hospitalisation Details'!$A$2:$M$2344,10,FALSE)</f>
        <v>8572.0400000000009</v>
      </c>
      <c r="N1282" t="str">
        <f>VLOOKUP(A1282,'Hospitalisation Details'!$A$2:$M$2344,11,FALSE)</f>
        <v>tier - 2</v>
      </c>
      <c r="O1282" t="str">
        <f>VLOOKUP(A1282,'Hospitalisation Details'!$A$2:$M$2344,12,FALSE)</f>
        <v>tier - 2</v>
      </c>
      <c r="P1282" t="str">
        <f>VLOOKUP(A1282,'Hospitalisation Details'!$A$2:$M$2344,13,FALSE)</f>
        <v>R1021</v>
      </c>
      <c r="Q1282" s="11">
        <f>VLOOKUP(A1282,'Hospitalisation Details'!$A$2:$M$2344,8,FALSE)</f>
        <v>40</v>
      </c>
    </row>
    <row r="1283" spans="1:17" ht="15.75" x14ac:dyDescent="0.25">
      <c r="A1283" s="1" t="s">
        <v>1088</v>
      </c>
      <c r="B1283" t="str">
        <f>VLOOKUP(A1283,'Customer Names'!$A$1:$B$2336,2,FALSE)</f>
        <v>Amato</v>
      </c>
      <c r="C1283" s="11">
        <f>VLOOKUP(A1283,'Medical Examinations'!$A$1:$B$2336,2,FALSE)</f>
        <v>45.32</v>
      </c>
      <c r="D1283" s="11">
        <f>VLOOKUP(A1283,'Medical Examinations'!$A$1:$C$2336,3,FALSE)</f>
        <v>6.53</v>
      </c>
      <c r="E1283" s="11" t="str">
        <f>VLOOKUP(A1283,'Medical Examinations'!$A$1:$J$2336,4,FALSE)</f>
        <v>Yes</v>
      </c>
      <c r="F1283" s="11" t="str">
        <f>VLOOKUP(A1283,'Medical Examinations'!$A$1:$J$2336,5,FALSE)</f>
        <v>No</v>
      </c>
      <c r="G1283" s="11" t="str">
        <f>VLOOKUP(A1283,'Medical Examinations'!$A$1:$J$2336,6,FALSE)</f>
        <v>No</v>
      </c>
      <c r="H1283" s="11">
        <f>VLOOKUP(A1283,'Medical Examinations'!$A$1:$J$2336,7,FALSE)</f>
        <v>1</v>
      </c>
      <c r="I1283" s="11" t="str">
        <f>VLOOKUP(A1283,'Medical Examinations'!$A$1:$J$2336,8,FALSE)</f>
        <v>No</v>
      </c>
      <c r="J1283" s="11" t="str">
        <f>VLOOKUP(A1283,'Medical Examinations'!$A$1:$J$2336,9,FALSE)</f>
        <v>OBESITY</v>
      </c>
      <c r="K1283" s="11" t="str">
        <f>VLOOKUP(A1283,'Medical Examinations'!$A$1:$J$2336,10,FALSE)</f>
        <v>DIABETES</v>
      </c>
      <c r="L1283" t="str">
        <f>VLOOKUP(A1283,'Hospitalisation Details'!$A$2:$M$2344,4,FALSE)</f>
        <v>26-9-1975</v>
      </c>
      <c r="M1283">
        <f>VLOOKUP(A1283,'Hospitalisation Details'!$A$2:$M$2344,10,FALSE)</f>
        <v>8569.86</v>
      </c>
      <c r="N1283" t="str">
        <f>VLOOKUP(A1283,'Hospitalisation Details'!$A$2:$M$2344,11,FALSE)</f>
        <v>tier - 2</v>
      </c>
      <c r="O1283" t="str">
        <f>VLOOKUP(A1283,'Hospitalisation Details'!$A$2:$M$2344,12,FALSE)</f>
        <v>tier - 3</v>
      </c>
      <c r="P1283" t="str">
        <f>VLOOKUP(A1283,'Hospitalisation Details'!$A$2:$M$2344,13,FALSE)</f>
        <v>R1013</v>
      </c>
      <c r="Q1283" s="11">
        <f>VLOOKUP(A1283,'Hospitalisation Details'!$A$2:$M$2344,8,FALSE)</f>
        <v>47</v>
      </c>
    </row>
    <row r="1284" spans="1:17" ht="15.75" x14ac:dyDescent="0.25">
      <c r="A1284" s="1" t="s">
        <v>1087</v>
      </c>
      <c r="B1284" t="str">
        <f>VLOOKUP(A1284,'Customer Names'!$A$1:$B$2336,2,FALSE)</f>
        <v>Reed</v>
      </c>
      <c r="C1284" s="11">
        <f>VLOOKUP(A1284,'Medical Examinations'!$A$1:$B$2336,2,FALSE)</f>
        <v>31.93</v>
      </c>
      <c r="D1284" s="11">
        <f>VLOOKUP(A1284,'Medical Examinations'!$A$1:$C$2336,3,FALSE)</f>
        <v>4.82</v>
      </c>
      <c r="E1284" s="11" t="str">
        <f>VLOOKUP(A1284,'Medical Examinations'!$A$1:$J$2336,4,FALSE)</f>
        <v>Yes</v>
      </c>
      <c r="F1284" s="11" t="str">
        <f>VLOOKUP(A1284,'Medical Examinations'!$A$1:$J$2336,5,FALSE)</f>
        <v>No</v>
      </c>
      <c r="G1284" s="11" t="str">
        <f>VLOOKUP(A1284,'Medical Examinations'!$A$1:$J$2336,6,FALSE)</f>
        <v>No</v>
      </c>
      <c r="H1284" s="11">
        <f>VLOOKUP(A1284,'Medical Examinations'!$A$1:$J$2336,7,FALSE)</f>
        <v>1</v>
      </c>
      <c r="I1284" s="11" t="str">
        <f>VLOOKUP(A1284,'Medical Examinations'!$A$1:$J$2336,8,FALSE)</f>
        <v>No</v>
      </c>
      <c r="J1284" s="11" t="str">
        <f>VLOOKUP(A1284,'Medical Examinations'!$A$1:$J$2336,9,FALSE)</f>
        <v>OBESITY</v>
      </c>
      <c r="K1284" s="11" t="str">
        <f>VLOOKUP(A1284,'Medical Examinations'!$A$1:$J$2336,10,FALSE)</f>
        <v>NORMAL</v>
      </c>
      <c r="L1284" t="str">
        <f>VLOOKUP(A1284,'Hospitalisation Details'!$A$2:$M$2344,4,FALSE)</f>
        <v>21-9-1988</v>
      </c>
      <c r="M1284">
        <f>VLOOKUP(A1284,'Hospitalisation Details'!$A$2:$M$2344,10,FALSE)</f>
        <v>8567.25</v>
      </c>
      <c r="N1284" t="str">
        <f>VLOOKUP(A1284,'Hospitalisation Details'!$A$2:$M$2344,11,FALSE)</f>
        <v>tier - 2</v>
      </c>
      <c r="O1284" t="str">
        <f>VLOOKUP(A1284,'Hospitalisation Details'!$A$2:$M$2344,12,FALSE)</f>
        <v>tier - 1</v>
      </c>
      <c r="P1284" t="str">
        <f>VLOOKUP(A1284,'Hospitalisation Details'!$A$2:$M$2344,13,FALSE)</f>
        <v>R1012</v>
      </c>
      <c r="Q1284" s="11">
        <f>VLOOKUP(A1284,'Hospitalisation Details'!$A$2:$M$2344,8,FALSE)</f>
        <v>34</v>
      </c>
    </row>
    <row r="1285" spans="1:17" ht="15.75" x14ac:dyDescent="0.25">
      <c r="A1285" s="1" t="s">
        <v>1086</v>
      </c>
      <c r="B1285" t="str">
        <f>VLOOKUP(A1285,'Customer Names'!$A$1:$B$2336,2,FALSE)</f>
        <v>Wegner</v>
      </c>
      <c r="C1285" s="11">
        <f>VLOOKUP(A1285,'Medical Examinations'!$A$1:$B$2336,2,FALSE)</f>
        <v>36</v>
      </c>
      <c r="D1285" s="11">
        <f>VLOOKUP(A1285,'Medical Examinations'!$A$1:$C$2336,3,FALSE)</f>
        <v>11.94</v>
      </c>
      <c r="E1285" s="11" t="str">
        <f>VLOOKUP(A1285,'Medical Examinations'!$A$1:$J$2336,4,FALSE)</f>
        <v>Yes</v>
      </c>
      <c r="F1285" s="11" t="str">
        <f>VLOOKUP(A1285,'Medical Examinations'!$A$1:$J$2336,5,FALSE)</f>
        <v>No</v>
      </c>
      <c r="G1285" s="11" t="str">
        <f>VLOOKUP(A1285,'Medical Examinations'!$A$1:$J$2336,6,FALSE)</f>
        <v>No</v>
      </c>
      <c r="H1285" s="11">
        <f>VLOOKUP(A1285,'Medical Examinations'!$A$1:$J$2336,7,FALSE)</f>
        <v>1</v>
      </c>
      <c r="I1285" s="11" t="str">
        <f>VLOOKUP(A1285,'Medical Examinations'!$A$1:$J$2336,8,FALSE)</f>
        <v>No</v>
      </c>
      <c r="J1285" s="11" t="str">
        <f>VLOOKUP(A1285,'Medical Examinations'!$A$1:$J$2336,9,FALSE)</f>
        <v>OBESITY</v>
      </c>
      <c r="K1285" s="11" t="str">
        <f>VLOOKUP(A1285,'Medical Examinations'!$A$1:$J$2336,10,FALSE)</f>
        <v>DIABETES</v>
      </c>
      <c r="L1285" t="str">
        <f>VLOOKUP(A1285,'Hospitalisation Details'!$A$2:$M$2344,4,FALSE)</f>
        <v>21-8-1975</v>
      </c>
      <c r="M1285">
        <f>VLOOKUP(A1285,'Hospitalisation Details'!$A$2:$M$2344,10,FALSE)</f>
        <v>8556.91</v>
      </c>
      <c r="N1285" t="str">
        <f>VLOOKUP(A1285,'Hospitalisation Details'!$A$2:$M$2344,11,FALSE)</f>
        <v>tier - 2</v>
      </c>
      <c r="O1285" t="str">
        <f>VLOOKUP(A1285,'Hospitalisation Details'!$A$2:$M$2344,12,FALSE)</f>
        <v>tier - 1</v>
      </c>
      <c r="P1285" t="str">
        <f>VLOOKUP(A1285,'Hospitalisation Details'!$A$2:$M$2344,13,FALSE)</f>
        <v>R1011</v>
      </c>
      <c r="Q1285" s="11">
        <f>VLOOKUP(A1285,'Hospitalisation Details'!$A$2:$M$2344,8,FALSE)</f>
        <v>47</v>
      </c>
    </row>
    <row r="1286" spans="1:17" ht="15.75" x14ac:dyDescent="0.25">
      <c r="A1286" s="1" t="s">
        <v>1085</v>
      </c>
      <c r="B1286" t="str">
        <f>VLOOKUP(A1286,'Customer Names'!$A$1:$B$2336,2,FALSE)</f>
        <v>Bokun</v>
      </c>
      <c r="C1286" s="11">
        <f>VLOOKUP(A1286,'Medical Examinations'!$A$1:$B$2336,2,FALSE)</f>
        <v>32</v>
      </c>
      <c r="D1286" s="11">
        <f>VLOOKUP(A1286,'Medical Examinations'!$A$1:$C$2336,3,FALSE)</f>
        <v>7.85</v>
      </c>
      <c r="E1286" s="11" t="str">
        <f>VLOOKUP(A1286,'Medical Examinations'!$A$1:$J$2336,4,FALSE)</f>
        <v>Yes</v>
      </c>
      <c r="F1286" s="11" t="str">
        <f>VLOOKUP(A1286,'Medical Examinations'!$A$1:$J$2336,5,FALSE)</f>
        <v>No</v>
      </c>
      <c r="G1286" s="11" t="str">
        <f>VLOOKUP(A1286,'Medical Examinations'!$A$1:$J$2336,6,FALSE)</f>
        <v>No</v>
      </c>
      <c r="H1286" s="11">
        <f>VLOOKUP(A1286,'Medical Examinations'!$A$1:$J$2336,7,FALSE)</f>
        <v>1</v>
      </c>
      <c r="I1286" s="11" t="str">
        <f>VLOOKUP(A1286,'Medical Examinations'!$A$1:$J$2336,8,FALSE)</f>
        <v>No</v>
      </c>
      <c r="J1286" s="11" t="str">
        <f>VLOOKUP(A1286,'Medical Examinations'!$A$1:$J$2336,9,FALSE)</f>
        <v>OBESITY</v>
      </c>
      <c r="K1286" s="11" t="str">
        <f>VLOOKUP(A1286,'Medical Examinations'!$A$1:$J$2336,10,FALSE)</f>
        <v>DIABETES</v>
      </c>
      <c r="L1286" t="str">
        <f>VLOOKUP(A1286,'Hospitalisation Details'!$A$2:$M$2344,4,FALSE)</f>
        <v>6-8-1975</v>
      </c>
      <c r="M1286">
        <f>VLOOKUP(A1286,'Hospitalisation Details'!$A$2:$M$2344,10,FALSE)</f>
        <v>8551.35</v>
      </c>
      <c r="N1286" t="str">
        <f>VLOOKUP(A1286,'Hospitalisation Details'!$A$2:$M$2344,11,FALSE)</f>
        <v>tier - 2</v>
      </c>
      <c r="O1286" t="str">
        <f>VLOOKUP(A1286,'Hospitalisation Details'!$A$2:$M$2344,12,FALSE)</f>
        <v>tier - 2</v>
      </c>
      <c r="P1286" t="str">
        <f>VLOOKUP(A1286,'Hospitalisation Details'!$A$2:$M$2344,13,FALSE)</f>
        <v>R1011</v>
      </c>
      <c r="Q1286" s="11">
        <f>VLOOKUP(A1286,'Hospitalisation Details'!$A$2:$M$2344,8,FALSE)</f>
        <v>47</v>
      </c>
    </row>
    <row r="1287" spans="1:17" ht="15.75" x14ac:dyDescent="0.25">
      <c r="A1287" s="1" t="s">
        <v>1084</v>
      </c>
      <c r="B1287" t="str">
        <f>VLOOKUP(A1287,'Customer Names'!$A$1:$B$2336,2,FALSE)</f>
        <v>Ainsley</v>
      </c>
      <c r="C1287" s="11">
        <f>VLOOKUP(A1287,'Medical Examinations'!$A$1:$B$2336,2,FALSE)</f>
        <v>29.37</v>
      </c>
      <c r="D1287" s="11">
        <f>VLOOKUP(A1287,'Medical Examinations'!$A$1:$C$2336,3,FALSE)</f>
        <v>8.01</v>
      </c>
      <c r="E1287" s="11" t="str">
        <f>VLOOKUP(A1287,'Medical Examinations'!$A$1:$J$2336,4,FALSE)</f>
        <v>Yes</v>
      </c>
      <c r="F1287" s="11" t="str">
        <f>VLOOKUP(A1287,'Medical Examinations'!$A$1:$J$2336,5,FALSE)</f>
        <v>No</v>
      </c>
      <c r="G1287" s="11" t="str">
        <f>VLOOKUP(A1287,'Medical Examinations'!$A$1:$J$2336,6,FALSE)</f>
        <v>No</v>
      </c>
      <c r="H1287" s="11">
        <f>VLOOKUP(A1287,'Medical Examinations'!$A$1:$J$2336,7,FALSE)</f>
        <v>1</v>
      </c>
      <c r="I1287" s="11" t="str">
        <f>VLOOKUP(A1287,'Medical Examinations'!$A$1:$J$2336,8,FALSE)</f>
        <v>No</v>
      </c>
      <c r="J1287" s="11" t="str">
        <f>VLOOKUP(A1287,'Medical Examinations'!$A$1:$J$2336,9,FALSE)</f>
        <v>OVERWEIGHT</v>
      </c>
      <c r="K1287" s="11" t="str">
        <f>VLOOKUP(A1287,'Medical Examinations'!$A$1:$J$2336,10,FALSE)</f>
        <v>DIABETES</v>
      </c>
      <c r="L1287" t="str">
        <f>VLOOKUP(A1287,'Hospitalisation Details'!$A$2:$M$2344,4,FALSE)</f>
        <v>12-12-1983</v>
      </c>
      <c r="M1287">
        <f>VLOOKUP(A1287,'Hospitalisation Details'!$A$2:$M$2344,10,FALSE)</f>
        <v>8547.69</v>
      </c>
      <c r="N1287" t="str">
        <f>VLOOKUP(A1287,'Hospitalisation Details'!$A$2:$M$2344,11,FALSE)</f>
        <v>tier - 2</v>
      </c>
      <c r="O1287" t="str">
        <f>VLOOKUP(A1287,'Hospitalisation Details'!$A$2:$M$2344,12,FALSE)</f>
        <v>tier - 1</v>
      </c>
      <c r="P1287" t="str">
        <f>VLOOKUP(A1287,'Hospitalisation Details'!$A$2:$M$2344,13,FALSE)</f>
        <v>R1013</v>
      </c>
      <c r="Q1287" s="11">
        <f>VLOOKUP(A1287,'Hospitalisation Details'!$A$2:$M$2344,8,FALSE)</f>
        <v>39</v>
      </c>
    </row>
    <row r="1288" spans="1:17" ht="15.75" x14ac:dyDescent="0.25">
      <c r="A1288" s="1" t="s">
        <v>1083</v>
      </c>
      <c r="B1288" t="str">
        <f>VLOOKUP(A1288,'Customer Names'!$A$1:$B$2336,2,FALSE)</f>
        <v>Foster</v>
      </c>
      <c r="C1288" s="11">
        <f>VLOOKUP(A1288,'Medical Examinations'!$A$1:$B$2336,2,FALSE)</f>
        <v>23.6</v>
      </c>
      <c r="D1288" s="11">
        <f>VLOOKUP(A1288,'Medical Examinations'!$A$1:$C$2336,3,FALSE)</f>
        <v>7.4</v>
      </c>
      <c r="E1288" s="11" t="str">
        <f>VLOOKUP(A1288,'Medical Examinations'!$A$1:$J$2336,4,FALSE)</f>
        <v>Yes</v>
      </c>
      <c r="F1288" s="11" t="str">
        <f>VLOOKUP(A1288,'Medical Examinations'!$A$1:$J$2336,5,FALSE)</f>
        <v>No</v>
      </c>
      <c r="G1288" s="11" t="str">
        <f>VLOOKUP(A1288,'Medical Examinations'!$A$1:$J$2336,6,FALSE)</f>
        <v>No</v>
      </c>
      <c r="H1288" s="11">
        <f>VLOOKUP(A1288,'Medical Examinations'!$A$1:$J$2336,7,FALSE)</f>
        <v>1</v>
      </c>
      <c r="I1288" s="11" t="str">
        <f>VLOOKUP(A1288,'Medical Examinations'!$A$1:$J$2336,8,FALSE)</f>
        <v>No</v>
      </c>
      <c r="J1288" s="11" t="str">
        <f>VLOOKUP(A1288,'Medical Examinations'!$A$1:$J$2336,9,FALSE)</f>
        <v>NORMALWEIGHT</v>
      </c>
      <c r="K1288" s="11" t="str">
        <f>VLOOKUP(A1288,'Medical Examinations'!$A$1:$J$2336,10,FALSE)</f>
        <v>DIABETES</v>
      </c>
      <c r="L1288" t="str">
        <f>VLOOKUP(A1288,'Hospitalisation Details'!$A$2:$M$2344,4,FALSE)</f>
        <v>6-11-1975</v>
      </c>
      <c r="M1288">
        <f>VLOOKUP(A1288,'Hospitalisation Details'!$A$2:$M$2344,10,FALSE)</f>
        <v>8539.67</v>
      </c>
      <c r="N1288" t="str">
        <f>VLOOKUP(A1288,'Hospitalisation Details'!$A$2:$M$2344,11,FALSE)</f>
        <v>tier - 2</v>
      </c>
      <c r="O1288" t="str">
        <f>VLOOKUP(A1288,'Hospitalisation Details'!$A$2:$M$2344,12,FALSE)</f>
        <v>tier - 3</v>
      </c>
      <c r="P1288" t="str">
        <f>VLOOKUP(A1288,'Hospitalisation Details'!$A$2:$M$2344,13,FALSE)</f>
        <v>R1011</v>
      </c>
      <c r="Q1288" s="11">
        <f>VLOOKUP(A1288,'Hospitalisation Details'!$A$2:$M$2344,8,FALSE)</f>
        <v>47</v>
      </c>
    </row>
    <row r="1289" spans="1:17" ht="15.75" x14ac:dyDescent="0.25">
      <c r="A1289" s="1" t="s">
        <v>1082</v>
      </c>
      <c r="B1289" t="str">
        <f>VLOOKUP(A1289,'Customer Names'!$A$1:$B$2336,2,FALSE)</f>
        <v>Overpeck</v>
      </c>
      <c r="C1289" s="11">
        <f>VLOOKUP(A1289,'Medical Examinations'!$A$1:$B$2336,2,FALSE)</f>
        <v>33.155000000000001</v>
      </c>
      <c r="D1289" s="11">
        <f>VLOOKUP(A1289,'Medical Examinations'!$A$1:$C$2336,3,FALSE)</f>
        <v>8.3800000000000008</v>
      </c>
      <c r="E1289" s="11" t="str">
        <f>VLOOKUP(A1289,'Medical Examinations'!$A$1:$J$2336,4,FALSE)</f>
        <v>Yes</v>
      </c>
      <c r="F1289" s="11" t="str">
        <f>VLOOKUP(A1289,'Medical Examinations'!$A$1:$J$2336,5,FALSE)</f>
        <v>No</v>
      </c>
      <c r="G1289" s="11" t="str">
        <f>VLOOKUP(A1289,'Medical Examinations'!$A$1:$J$2336,6,FALSE)</f>
        <v>No</v>
      </c>
      <c r="H1289" s="11">
        <f>VLOOKUP(A1289,'Medical Examinations'!$A$1:$J$2336,7,FALSE)</f>
        <v>0</v>
      </c>
      <c r="I1289" s="11" t="str">
        <f>VLOOKUP(A1289,'Medical Examinations'!$A$1:$J$2336,8,FALSE)</f>
        <v>No</v>
      </c>
      <c r="J1289" s="11" t="str">
        <f>VLOOKUP(A1289,'Medical Examinations'!$A$1:$J$2336,9,FALSE)</f>
        <v>OBESITY</v>
      </c>
      <c r="K1289" s="11" t="str">
        <f>VLOOKUP(A1289,'Medical Examinations'!$A$1:$J$2336,10,FALSE)</f>
        <v>DIABETES</v>
      </c>
      <c r="L1289" t="str">
        <f>VLOOKUP(A1289,'Hospitalisation Details'!$A$2:$M$2344,4,FALSE)</f>
        <v>27-12-1981</v>
      </c>
      <c r="M1289">
        <f>VLOOKUP(A1289,'Hospitalisation Details'!$A$2:$M$2344,10,FALSE)</f>
        <v>8538.2900000000009</v>
      </c>
      <c r="N1289" t="str">
        <f>VLOOKUP(A1289,'Hospitalisation Details'!$A$2:$M$2344,11,FALSE)</f>
        <v>tier - 2</v>
      </c>
      <c r="O1289" t="str">
        <f>VLOOKUP(A1289,'Hospitalisation Details'!$A$2:$M$2344,12,FALSE)</f>
        <v>tier - 3</v>
      </c>
      <c r="P1289" t="str">
        <f>VLOOKUP(A1289,'Hospitalisation Details'!$A$2:$M$2344,13,FALSE)</f>
        <v>R1024</v>
      </c>
      <c r="Q1289" s="11">
        <f>VLOOKUP(A1289,'Hospitalisation Details'!$A$2:$M$2344,8,FALSE)</f>
        <v>41</v>
      </c>
    </row>
    <row r="1290" spans="1:17" ht="15.75" x14ac:dyDescent="0.25">
      <c r="A1290" s="1" t="s">
        <v>1081</v>
      </c>
      <c r="B1290" t="str">
        <f>VLOOKUP(A1290,'Customer Names'!$A$1:$B$2336,2,FALSE)</f>
        <v>Levine</v>
      </c>
      <c r="C1290" s="11">
        <f>VLOOKUP(A1290,'Medical Examinations'!$A$1:$B$2336,2,FALSE)</f>
        <v>24.32</v>
      </c>
      <c r="D1290" s="11">
        <f>VLOOKUP(A1290,'Medical Examinations'!$A$1:$C$2336,3,FALSE)</f>
        <v>11.56</v>
      </c>
      <c r="E1290" s="11" t="str">
        <f>VLOOKUP(A1290,'Medical Examinations'!$A$1:$J$2336,4,FALSE)</f>
        <v>Yes</v>
      </c>
      <c r="F1290" s="11" t="str">
        <f>VLOOKUP(A1290,'Medical Examinations'!$A$1:$J$2336,5,FALSE)</f>
        <v>No</v>
      </c>
      <c r="G1290" s="11" t="str">
        <f>VLOOKUP(A1290,'Medical Examinations'!$A$1:$J$2336,6,FALSE)</f>
        <v>No</v>
      </c>
      <c r="H1290" s="11">
        <f>VLOOKUP(A1290,'Medical Examinations'!$A$1:$J$2336,7,FALSE)</f>
        <v>1</v>
      </c>
      <c r="I1290" s="11" t="str">
        <f>VLOOKUP(A1290,'Medical Examinations'!$A$1:$J$2336,8,FALSE)</f>
        <v>No</v>
      </c>
      <c r="J1290" s="11" t="str">
        <f>VLOOKUP(A1290,'Medical Examinations'!$A$1:$J$2336,9,FALSE)</f>
        <v>NORMALWEIGHT</v>
      </c>
      <c r="K1290" s="11" t="str">
        <f>VLOOKUP(A1290,'Medical Examinations'!$A$1:$J$2336,10,FALSE)</f>
        <v>DIABETES</v>
      </c>
      <c r="L1290" t="str">
        <f>VLOOKUP(A1290,'Hospitalisation Details'!$A$2:$M$2344,4,FALSE)</f>
        <v>24-7-1983</v>
      </c>
      <c r="M1290">
        <f>VLOOKUP(A1290,'Hospitalisation Details'!$A$2:$M$2344,10,FALSE)</f>
        <v>8534.67</v>
      </c>
      <c r="N1290" t="str">
        <f>VLOOKUP(A1290,'Hospitalisation Details'!$A$2:$M$2344,11,FALSE)</f>
        <v>tier - 2</v>
      </c>
      <c r="O1290" t="str">
        <f>VLOOKUP(A1290,'Hospitalisation Details'!$A$2:$M$2344,12,FALSE)</f>
        <v>tier - 3</v>
      </c>
      <c r="P1290" t="str">
        <f>VLOOKUP(A1290,'Hospitalisation Details'!$A$2:$M$2344,13,FALSE)</f>
        <v>R1024</v>
      </c>
      <c r="Q1290" s="11">
        <f>VLOOKUP(A1290,'Hospitalisation Details'!$A$2:$M$2344,8,FALSE)</f>
        <v>39</v>
      </c>
    </row>
    <row r="1291" spans="1:17" ht="15.75" x14ac:dyDescent="0.25">
      <c r="A1291" s="1" t="s">
        <v>1080</v>
      </c>
      <c r="B1291" t="str">
        <f>VLOOKUP(A1291,'Customer Names'!$A$1:$B$2336,2,FALSE)</f>
        <v>Jean</v>
      </c>
      <c r="C1291" s="11">
        <f>VLOOKUP(A1291,'Medical Examinations'!$A$1:$B$2336,2,FALSE)</f>
        <v>36.299999999999997</v>
      </c>
      <c r="D1291" s="11">
        <f>VLOOKUP(A1291,'Medical Examinations'!$A$1:$C$2336,3,FALSE)</f>
        <v>4.6100000000000003</v>
      </c>
      <c r="E1291" s="11" t="str">
        <f>VLOOKUP(A1291,'Medical Examinations'!$A$1:$J$2336,4,FALSE)</f>
        <v>No</v>
      </c>
      <c r="F1291" s="11" t="str">
        <f>VLOOKUP(A1291,'Medical Examinations'!$A$1:$J$2336,5,FALSE)</f>
        <v>No</v>
      </c>
      <c r="G1291" s="11" t="str">
        <f>VLOOKUP(A1291,'Medical Examinations'!$A$1:$J$2336,6,FALSE)</f>
        <v>No</v>
      </c>
      <c r="H1291" s="11">
        <f>VLOOKUP(A1291,'Medical Examinations'!$A$1:$J$2336,7,FALSE)</f>
        <v>0</v>
      </c>
      <c r="I1291" s="11" t="str">
        <f>VLOOKUP(A1291,'Medical Examinations'!$A$1:$J$2336,8,FALSE)</f>
        <v>No</v>
      </c>
      <c r="J1291" s="11" t="str">
        <f>VLOOKUP(A1291,'Medical Examinations'!$A$1:$J$2336,9,FALSE)</f>
        <v>OBESITY</v>
      </c>
      <c r="K1291" s="11" t="str">
        <f>VLOOKUP(A1291,'Medical Examinations'!$A$1:$J$2336,10,FALSE)</f>
        <v>NORMAL</v>
      </c>
      <c r="L1291" t="str">
        <f>VLOOKUP(A1291,'Hospitalisation Details'!$A$2:$M$2344,4,FALSE)</f>
        <v>26-7-1977</v>
      </c>
      <c r="M1291">
        <f>VLOOKUP(A1291,'Hospitalisation Details'!$A$2:$M$2344,10,FALSE)</f>
        <v>8527.5300000000007</v>
      </c>
      <c r="N1291" t="str">
        <f>VLOOKUP(A1291,'Hospitalisation Details'!$A$2:$M$2344,11,FALSE)</f>
        <v>tier - 2</v>
      </c>
      <c r="O1291" t="str">
        <f>VLOOKUP(A1291,'Hospitalisation Details'!$A$2:$M$2344,12,FALSE)</f>
        <v>tier - 2</v>
      </c>
      <c r="P1291" t="str">
        <f>VLOOKUP(A1291,'Hospitalisation Details'!$A$2:$M$2344,13,FALSE)</f>
        <v>R1013</v>
      </c>
      <c r="Q1291" s="11">
        <f>VLOOKUP(A1291,'Hospitalisation Details'!$A$2:$M$2344,8,FALSE)</f>
        <v>45</v>
      </c>
    </row>
    <row r="1292" spans="1:17" ht="15.75" x14ac:dyDescent="0.25">
      <c r="A1292" s="1" t="s">
        <v>1079</v>
      </c>
      <c r="B1292" t="str">
        <f>VLOOKUP(A1292,'Customer Names'!$A$1:$B$2336,2,FALSE)</f>
        <v>Wild</v>
      </c>
      <c r="C1292" s="11">
        <f>VLOOKUP(A1292,'Medical Examinations'!$A$1:$B$2336,2,FALSE)</f>
        <v>34.4</v>
      </c>
      <c r="D1292" s="11">
        <f>VLOOKUP(A1292,'Medical Examinations'!$A$1:$C$2336,3,FALSE)</f>
        <v>4.95</v>
      </c>
      <c r="E1292" s="11" t="str">
        <f>VLOOKUP(A1292,'Medical Examinations'!$A$1:$J$2336,4,FALSE)</f>
        <v>No</v>
      </c>
      <c r="F1292" s="11" t="str">
        <f>VLOOKUP(A1292,'Medical Examinations'!$A$1:$J$2336,5,FALSE)</f>
        <v>No</v>
      </c>
      <c r="G1292" s="11" t="str">
        <f>VLOOKUP(A1292,'Medical Examinations'!$A$1:$J$2336,6,FALSE)</f>
        <v>Yes</v>
      </c>
      <c r="H1292" s="11">
        <f>VLOOKUP(A1292,'Medical Examinations'!$A$1:$J$2336,7,FALSE)</f>
        <v>1</v>
      </c>
      <c r="I1292" s="11" t="str">
        <f>VLOOKUP(A1292,'Medical Examinations'!$A$1:$J$2336,8,FALSE)</f>
        <v>No</v>
      </c>
      <c r="J1292" s="11" t="str">
        <f>VLOOKUP(A1292,'Medical Examinations'!$A$1:$J$2336,9,FALSE)</f>
        <v>OBESITY</v>
      </c>
      <c r="K1292" s="11" t="str">
        <f>VLOOKUP(A1292,'Medical Examinations'!$A$1:$J$2336,10,FALSE)</f>
        <v>NORMAL</v>
      </c>
      <c r="L1292" t="str">
        <f>VLOOKUP(A1292,'Hospitalisation Details'!$A$2:$M$2344,4,FALSE)</f>
        <v>13-8-1979</v>
      </c>
      <c r="M1292">
        <f>VLOOKUP(A1292,'Hospitalisation Details'!$A$2:$M$2344,10,FALSE)</f>
        <v>8522</v>
      </c>
      <c r="N1292" t="str">
        <f>VLOOKUP(A1292,'Hospitalisation Details'!$A$2:$M$2344,11,FALSE)</f>
        <v>tier - 2</v>
      </c>
      <c r="O1292" t="str">
        <f>VLOOKUP(A1292,'Hospitalisation Details'!$A$2:$M$2344,12,FALSE)</f>
        <v>tier - 2</v>
      </c>
      <c r="P1292" t="str">
        <f>VLOOKUP(A1292,'Hospitalisation Details'!$A$2:$M$2344,13,FALSE)</f>
        <v>R1011</v>
      </c>
      <c r="Q1292" s="11">
        <f>VLOOKUP(A1292,'Hospitalisation Details'!$A$2:$M$2344,8,FALSE)</f>
        <v>43</v>
      </c>
    </row>
    <row r="1293" spans="1:17" ht="15.75" x14ac:dyDescent="0.25">
      <c r="A1293" s="1" t="s">
        <v>1078</v>
      </c>
      <c r="B1293" t="str">
        <f>VLOOKUP(A1293,'Customer Names'!$A$1:$B$2336,2,FALSE)</f>
        <v>Tabor</v>
      </c>
      <c r="C1293" s="11">
        <f>VLOOKUP(A1293,'Medical Examinations'!$A$1:$B$2336,2,FALSE)</f>
        <v>30.9</v>
      </c>
      <c r="D1293" s="11">
        <f>VLOOKUP(A1293,'Medical Examinations'!$A$1:$C$2336,3,FALSE)</f>
        <v>5.04</v>
      </c>
      <c r="E1293" s="11" t="str">
        <f>VLOOKUP(A1293,'Medical Examinations'!$A$1:$J$2336,4,FALSE)</f>
        <v>No</v>
      </c>
      <c r="F1293" s="11" t="str">
        <f>VLOOKUP(A1293,'Medical Examinations'!$A$1:$J$2336,5,FALSE)</f>
        <v>No</v>
      </c>
      <c r="G1293" s="11" t="str">
        <f>VLOOKUP(A1293,'Medical Examinations'!$A$1:$J$2336,6,FALSE)</f>
        <v>No</v>
      </c>
      <c r="H1293" s="11">
        <f>VLOOKUP(A1293,'Medical Examinations'!$A$1:$J$2336,7,FALSE)</f>
        <v>0</v>
      </c>
      <c r="I1293" s="11" t="str">
        <f>VLOOKUP(A1293,'Medical Examinations'!$A$1:$J$2336,8,FALSE)</f>
        <v>No</v>
      </c>
      <c r="J1293" s="11" t="str">
        <f>VLOOKUP(A1293,'Medical Examinations'!$A$1:$J$2336,9,FALSE)</f>
        <v>OBESITY</v>
      </c>
      <c r="K1293" s="11" t="str">
        <f>VLOOKUP(A1293,'Medical Examinations'!$A$1:$J$2336,10,FALSE)</f>
        <v>NORMAL</v>
      </c>
      <c r="L1293" t="str">
        <f>VLOOKUP(A1293,'Hospitalisation Details'!$A$2:$M$2344,4,FALSE)</f>
        <v>29-12-1977</v>
      </c>
      <c r="M1293">
        <f>VLOOKUP(A1293,'Hospitalisation Details'!$A$2:$M$2344,10,FALSE)</f>
        <v>8520.0300000000007</v>
      </c>
      <c r="N1293" t="str">
        <f>VLOOKUP(A1293,'Hospitalisation Details'!$A$2:$M$2344,11,FALSE)</f>
        <v>tier - 2</v>
      </c>
      <c r="O1293" t="str">
        <f>VLOOKUP(A1293,'Hospitalisation Details'!$A$2:$M$2344,12,FALSE)</f>
        <v>tier - 3</v>
      </c>
      <c r="P1293" t="str">
        <f>VLOOKUP(A1293,'Hospitalisation Details'!$A$2:$M$2344,13,FALSE)</f>
        <v>R1011</v>
      </c>
      <c r="Q1293" s="11">
        <f>VLOOKUP(A1293,'Hospitalisation Details'!$A$2:$M$2344,8,FALSE)</f>
        <v>45</v>
      </c>
    </row>
    <row r="1294" spans="1:17" ht="15.75" x14ac:dyDescent="0.25">
      <c r="A1294" s="1" t="s">
        <v>1077</v>
      </c>
      <c r="B1294" t="str">
        <f>VLOOKUP(A1294,'Customer Names'!$A$1:$B$2336,2,FALSE)</f>
        <v>Steffen</v>
      </c>
      <c r="C1294" s="11">
        <f>VLOOKUP(A1294,'Medical Examinations'!$A$1:$B$2336,2,FALSE)</f>
        <v>28.6</v>
      </c>
      <c r="D1294" s="11">
        <f>VLOOKUP(A1294,'Medical Examinations'!$A$1:$C$2336,3,FALSE)</f>
        <v>5.42</v>
      </c>
      <c r="E1294" s="11" t="str">
        <f>VLOOKUP(A1294,'Medical Examinations'!$A$1:$J$2336,4,FALSE)</f>
        <v>No</v>
      </c>
      <c r="F1294" s="11" t="str">
        <f>VLOOKUP(A1294,'Medical Examinations'!$A$1:$J$2336,5,FALSE)</f>
        <v>No</v>
      </c>
      <c r="G1294" s="11" t="str">
        <f>VLOOKUP(A1294,'Medical Examinations'!$A$1:$J$2336,6,FALSE)</f>
        <v>No</v>
      </c>
      <c r="H1294" s="11">
        <f>VLOOKUP(A1294,'Medical Examinations'!$A$1:$J$2336,7,FALSE)</f>
        <v>0</v>
      </c>
      <c r="I1294" s="11" t="str">
        <f>VLOOKUP(A1294,'Medical Examinations'!$A$1:$J$2336,8,FALSE)</f>
        <v>No</v>
      </c>
      <c r="J1294" s="11" t="str">
        <f>VLOOKUP(A1294,'Medical Examinations'!$A$1:$J$2336,9,FALSE)</f>
        <v>OVERWEIGHT</v>
      </c>
      <c r="K1294" s="11" t="str">
        <f>VLOOKUP(A1294,'Medical Examinations'!$A$1:$J$2336,10,FALSE)</f>
        <v>NORMAL</v>
      </c>
      <c r="L1294" t="str">
        <f>VLOOKUP(A1294,'Hospitalisation Details'!$A$2:$M$2344,4,FALSE)</f>
        <v>21-6-1977</v>
      </c>
      <c r="M1294">
        <f>VLOOKUP(A1294,'Hospitalisation Details'!$A$2:$M$2344,10,FALSE)</f>
        <v>8516.83</v>
      </c>
      <c r="N1294" t="str">
        <f>VLOOKUP(A1294,'Hospitalisation Details'!$A$2:$M$2344,11,FALSE)</f>
        <v>tier - 2</v>
      </c>
      <c r="O1294" t="str">
        <f>VLOOKUP(A1294,'Hospitalisation Details'!$A$2:$M$2344,12,FALSE)</f>
        <v>tier - 1</v>
      </c>
      <c r="P1294" t="str">
        <f>VLOOKUP(A1294,'Hospitalisation Details'!$A$2:$M$2344,13,FALSE)</f>
        <v>R1013</v>
      </c>
      <c r="Q1294" s="11">
        <f>VLOOKUP(A1294,'Hospitalisation Details'!$A$2:$M$2344,8,FALSE)</f>
        <v>45</v>
      </c>
    </row>
    <row r="1295" spans="1:17" ht="15.75" x14ac:dyDescent="0.25">
      <c r="A1295" s="1" t="s">
        <v>1076</v>
      </c>
      <c r="B1295" t="str">
        <f>VLOOKUP(A1295,'Customer Names'!$A$1:$B$2336,2,FALSE)</f>
        <v>Tadich</v>
      </c>
      <c r="C1295" s="11">
        <f>VLOOKUP(A1295,'Medical Examinations'!$A$1:$B$2336,2,FALSE)</f>
        <v>27.83</v>
      </c>
      <c r="D1295" s="11">
        <f>VLOOKUP(A1295,'Medical Examinations'!$A$1:$C$2336,3,FALSE)</f>
        <v>5.39</v>
      </c>
      <c r="E1295" s="11" t="str">
        <f>VLOOKUP(A1295,'Medical Examinations'!$A$1:$J$2336,4,FALSE)</f>
        <v>No</v>
      </c>
      <c r="F1295" s="11" t="str">
        <f>VLOOKUP(A1295,'Medical Examinations'!$A$1:$J$2336,5,FALSE)</f>
        <v>No</v>
      </c>
      <c r="G1295" s="11" t="str">
        <f>VLOOKUP(A1295,'Medical Examinations'!$A$1:$J$2336,6,FALSE)</f>
        <v>No</v>
      </c>
      <c r="H1295" s="11">
        <f>VLOOKUP(A1295,'Medical Examinations'!$A$1:$J$2336,7,FALSE)</f>
        <v>0</v>
      </c>
      <c r="I1295" s="11" t="str">
        <f>VLOOKUP(A1295,'Medical Examinations'!$A$1:$J$2336,8,FALSE)</f>
        <v>No</v>
      </c>
      <c r="J1295" s="11" t="str">
        <f>VLOOKUP(A1295,'Medical Examinations'!$A$1:$J$2336,9,FALSE)</f>
        <v>OVERWEIGHT</v>
      </c>
      <c r="K1295" s="11" t="str">
        <f>VLOOKUP(A1295,'Medical Examinations'!$A$1:$J$2336,10,FALSE)</f>
        <v>NORMAL</v>
      </c>
      <c r="L1295" t="str">
        <f>VLOOKUP(A1295,'Hospitalisation Details'!$A$2:$M$2344,4,FALSE)</f>
        <v>26-12-1977</v>
      </c>
      <c r="M1295">
        <f>VLOOKUP(A1295,'Hospitalisation Details'!$A$2:$M$2344,10,FALSE)</f>
        <v>8515.76</v>
      </c>
      <c r="N1295" t="str">
        <f>VLOOKUP(A1295,'Hospitalisation Details'!$A$2:$M$2344,11,FALSE)</f>
        <v>tier - 2</v>
      </c>
      <c r="O1295" t="str">
        <f>VLOOKUP(A1295,'Hospitalisation Details'!$A$2:$M$2344,12,FALSE)</f>
        <v>tier - 2</v>
      </c>
      <c r="P1295" t="str">
        <f>VLOOKUP(A1295,'Hospitalisation Details'!$A$2:$M$2344,13,FALSE)</f>
        <v>R1013</v>
      </c>
      <c r="Q1295" s="11">
        <f>VLOOKUP(A1295,'Hospitalisation Details'!$A$2:$M$2344,8,FALSE)</f>
        <v>45</v>
      </c>
    </row>
    <row r="1296" spans="1:17" ht="15.75" x14ac:dyDescent="0.25">
      <c r="A1296" s="1" t="s">
        <v>1075</v>
      </c>
      <c r="B1296" t="str">
        <f>VLOOKUP(A1296,'Customer Names'!$A$1:$B$2336,2,FALSE)</f>
        <v>Christenson</v>
      </c>
      <c r="C1296" s="11">
        <f>VLOOKUP(A1296,'Medical Examinations'!$A$1:$B$2336,2,FALSE)</f>
        <v>39.64</v>
      </c>
      <c r="D1296" s="11">
        <f>VLOOKUP(A1296,'Medical Examinations'!$A$1:$C$2336,3,FALSE)</f>
        <v>6</v>
      </c>
      <c r="E1296" s="11" t="str">
        <f>VLOOKUP(A1296,'Medical Examinations'!$A$1:$J$2336,4,FALSE)</f>
        <v>No</v>
      </c>
      <c r="F1296" s="11" t="str">
        <f>VLOOKUP(A1296,'Medical Examinations'!$A$1:$J$2336,5,FALSE)</f>
        <v>No</v>
      </c>
      <c r="G1296" s="11" t="str">
        <f>VLOOKUP(A1296,'Medical Examinations'!$A$1:$J$2336,6,FALSE)</f>
        <v>Yes</v>
      </c>
      <c r="H1296" s="11">
        <f>VLOOKUP(A1296,'Medical Examinations'!$A$1:$J$2336,7,FALSE)</f>
        <v>1</v>
      </c>
      <c r="I1296" s="11" t="str">
        <f>VLOOKUP(A1296,'Medical Examinations'!$A$1:$J$2336,8,FALSE)</f>
        <v>No</v>
      </c>
      <c r="J1296" s="11" t="str">
        <f>VLOOKUP(A1296,'Medical Examinations'!$A$1:$J$2336,9,FALSE)</f>
        <v>OBESITY</v>
      </c>
      <c r="K1296" s="11" t="str">
        <f>VLOOKUP(A1296,'Medical Examinations'!$A$1:$J$2336,10,FALSE)</f>
        <v>PREDIABETES</v>
      </c>
      <c r="L1296" t="str">
        <f>VLOOKUP(A1296,'Hospitalisation Details'!$A$2:$M$2344,4,FALSE)</f>
        <v>10-11-1993</v>
      </c>
      <c r="M1296">
        <f>VLOOKUP(A1296,'Hospitalisation Details'!$A$2:$M$2344,10,FALSE)</f>
        <v>8471.65</v>
      </c>
      <c r="N1296" t="str">
        <f>VLOOKUP(A1296,'Hospitalisation Details'!$A$2:$M$2344,11,FALSE)</f>
        <v>tier - 2</v>
      </c>
      <c r="O1296" t="str">
        <f>VLOOKUP(A1296,'Hospitalisation Details'!$A$2:$M$2344,12,FALSE)</f>
        <v>tier - 1</v>
      </c>
      <c r="P1296" t="str">
        <f>VLOOKUP(A1296,'Hospitalisation Details'!$A$2:$M$2344,13,FALSE)</f>
        <v>R1012</v>
      </c>
      <c r="Q1296" s="11">
        <f>VLOOKUP(A1296,'Hospitalisation Details'!$A$2:$M$2344,8,FALSE)</f>
        <v>29</v>
      </c>
    </row>
    <row r="1297" spans="1:17" ht="15.75" x14ac:dyDescent="0.25">
      <c r="A1297" s="1" t="s">
        <v>1074</v>
      </c>
      <c r="B1297" t="str">
        <f>VLOOKUP(A1297,'Customer Names'!$A$1:$B$2336,2,FALSE)</f>
        <v>Shell</v>
      </c>
      <c r="C1297" s="11">
        <f>VLOOKUP(A1297,'Medical Examinations'!$A$1:$B$2336,2,FALSE)</f>
        <v>38.479999999999997</v>
      </c>
      <c r="D1297" s="11">
        <f>VLOOKUP(A1297,'Medical Examinations'!$A$1:$C$2336,3,FALSE)</f>
        <v>6.02</v>
      </c>
      <c r="E1297" s="11" t="str">
        <f>VLOOKUP(A1297,'Medical Examinations'!$A$1:$J$2336,4,FALSE)</f>
        <v>No</v>
      </c>
      <c r="F1297" s="11" t="str">
        <f>VLOOKUP(A1297,'Medical Examinations'!$A$1:$J$2336,5,FALSE)</f>
        <v>No</v>
      </c>
      <c r="G1297" s="11" t="str">
        <f>VLOOKUP(A1297,'Medical Examinations'!$A$1:$J$2336,6,FALSE)</f>
        <v>No</v>
      </c>
      <c r="H1297" s="11">
        <f>VLOOKUP(A1297,'Medical Examinations'!$A$1:$J$2336,7,FALSE)</f>
        <v>1</v>
      </c>
      <c r="I1297" s="11" t="str">
        <f>VLOOKUP(A1297,'Medical Examinations'!$A$1:$J$2336,8,FALSE)</f>
        <v>No</v>
      </c>
      <c r="J1297" s="11" t="str">
        <f>VLOOKUP(A1297,'Medical Examinations'!$A$1:$J$2336,9,FALSE)</f>
        <v>OBESITY</v>
      </c>
      <c r="K1297" s="11" t="str">
        <f>VLOOKUP(A1297,'Medical Examinations'!$A$1:$J$2336,10,FALSE)</f>
        <v>PREDIABETES</v>
      </c>
      <c r="L1297" t="str">
        <f>VLOOKUP(A1297,'Hospitalisation Details'!$A$2:$M$2344,4,FALSE)</f>
        <v>9-9-1992</v>
      </c>
      <c r="M1297">
        <f>VLOOKUP(A1297,'Hospitalisation Details'!$A$2:$M$2344,10,FALSE)</f>
        <v>8466.35</v>
      </c>
      <c r="N1297" t="str">
        <f>VLOOKUP(A1297,'Hospitalisation Details'!$A$2:$M$2344,11,FALSE)</f>
        <v>tier - 2</v>
      </c>
      <c r="O1297" t="str">
        <f>VLOOKUP(A1297,'Hospitalisation Details'!$A$2:$M$2344,12,FALSE)</f>
        <v>tier - 2</v>
      </c>
      <c r="P1297" t="str">
        <f>VLOOKUP(A1297,'Hospitalisation Details'!$A$2:$M$2344,13,FALSE)</f>
        <v>R1012</v>
      </c>
      <c r="Q1297" s="11">
        <f>VLOOKUP(A1297,'Hospitalisation Details'!$A$2:$M$2344,8,FALSE)</f>
        <v>30</v>
      </c>
    </row>
    <row r="1298" spans="1:17" ht="15.75" x14ac:dyDescent="0.25">
      <c r="A1298" s="1" t="s">
        <v>1073</v>
      </c>
      <c r="B1298" t="str">
        <f>VLOOKUP(A1298,'Customer Names'!$A$1:$B$2336,2,FALSE)</f>
        <v>Rao</v>
      </c>
      <c r="C1298" s="11">
        <f>VLOOKUP(A1298,'Medical Examinations'!$A$1:$B$2336,2,FALSE)</f>
        <v>36.200000000000003</v>
      </c>
      <c r="D1298" s="11">
        <f>VLOOKUP(A1298,'Medical Examinations'!$A$1:$C$2336,3,FALSE)</f>
        <v>4.62</v>
      </c>
      <c r="E1298" s="11" t="str">
        <f>VLOOKUP(A1298,'Medical Examinations'!$A$1:$J$2336,4,FALSE)</f>
        <v>No</v>
      </c>
      <c r="F1298" s="11" t="str">
        <f>VLOOKUP(A1298,'Medical Examinations'!$A$1:$J$2336,5,FALSE)</f>
        <v>No</v>
      </c>
      <c r="G1298" s="11" t="str">
        <f>VLOOKUP(A1298,'Medical Examinations'!$A$1:$J$2336,6,FALSE)</f>
        <v>No</v>
      </c>
      <c r="H1298" s="11">
        <f>VLOOKUP(A1298,'Medical Examinations'!$A$1:$J$2336,7,FALSE)</f>
        <v>2</v>
      </c>
      <c r="I1298" s="11" t="str">
        <f>VLOOKUP(A1298,'Medical Examinations'!$A$1:$J$2336,8,FALSE)</f>
        <v>No</v>
      </c>
      <c r="J1298" s="11" t="str">
        <f>VLOOKUP(A1298,'Medical Examinations'!$A$1:$J$2336,9,FALSE)</f>
        <v>OBESITY</v>
      </c>
      <c r="K1298" s="11" t="str">
        <f>VLOOKUP(A1298,'Medical Examinations'!$A$1:$J$2336,10,FALSE)</f>
        <v>NORMAL</v>
      </c>
      <c r="L1298" t="str">
        <f>VLOOKUP(A1298,'Hospitalisation Details'!$A$2:$M$2344,4,FALSE)</f>
        <v>26-12-1972</v>
      </c>
      <c r="M1298">
        <f>VLOOKUP(A1298,'Hospitalisation Details'!$A$2:$M$2344,10,FALSE)</f>
        <v>8457.82</v>
      </c>
      <c r="N1298" t="str">
        <f>VLOOKUP(A1298,'Hospitalisation Details'!$A$2:$M$2344,11,FALSE)</f>
        <v>tier - 2</v>
      </c>
      <c r="O1298" t="str">
        <f>VLOOKUP(A1298,'Hospitalisation Details'!$A$2:$M$2344,12,FALSE)</f>
        <v>tier - 3</v>
      </c>
      <c r="P1298" t="str">
        <f>VLOOKUP(A1298,'Hospitalisation Details'!$A$2:$M$2344,13,FALSE)</f>
        <v>R1011</v>
      </c>
      <c r="Q1298" s="11">
        <f>VLOOKUP(A1298,'Hospitalisation Details'!$A$2:$M$2344,8,FALSE)</f>
        <v>50</v>
      </c>
    </row>
    <row r="1299" spans="1:17" ht="15.75" x14ac:dyDescent="0.25">
      <c r="A1299" s="1" t="s">
        <v>1072</v>
      </c>
      <c r="B1299" t="str">
        <f>VLOOKUP(A1299,'Customer Names'!$A$1:$B$2336,2,FALSE)</f>
        <v>Myers</v>
      </c>
      <c r="C1299" s="11">
        <f>VLOOKUP(A1299,'Medical Examinations'!$A$1:$B$2336,2,FALSE)</f>
        <v>27.13</v>
      </c>
      <c r="D1299" s="11">
        <f>VLOOKUP(A1299,'Medical Examinations'!$A$1:$C$2336,3,FALSE)</f>
        <v>5.59</v>
      </c>
      <c r="E1299" s="11" t="str">
        <f>VLOOKUP(A1299,'Medical Examinations'!$A$1:$J$2336,4,FALSE)</f>
        <v>No</v>
      </c>
      <c r="F1299" s="11" t="str">
        <f>VLOOKUP(A1299,'Medical Examinations'!$A$1:$J$2336,5,FALSE)</f>
        <v>No</v>
      </c>
      <c r="G1299" s="11" t="str">
        <f>VLOOKUP(A1299,'Medical Examinations'!$A$1:$J$2336,6,FALSE)</f>
        <v>No</v>
      </c>
      <c r="H1299" s="11">
        <f>VLOOKUP(A1299,'Medical Examinations'!$A$1:$J$2336,7,FALSE)</f>
        <v>1</v>
      </c>
      <c r="I1299" s="11" t="str">
        <f>VLOOKUP(A1299,'Medical Examinations'!$A$1:$J$2336,8,FALSE)</f>
        <v>No</v>
      </c>
      <c r="J1299" s="11" t="str">
        <f>VLOOKUP(A1299,'Medical Examinations'!$A$1:$J$2336,9,FALSE)</f>
        <v>OVERWEIGHT</v>
      </c>
      <c r="K1299" s="11" t="str">
        <f>VLOOKUP(A1299,'Medical Examinations'!$A$1:$J$2336,10,FALSE)</f>
        <v>NORMAL</v>
      </c>
      <c r="L1299" t="str">
        <f>VLOOKUP(A1299,'Hospitalisation Details'!$A$2:$M$2344,4,FALSE)</f>
        <v>19-6-1984</v>
      </c>
      <c r="M1299">
        <f>VLOOKUP(A1299,'Hospitalisation Details'!$A$2:$M$2344,10,FALSE)</f>
        <v>8450.82</v>
      </c>
      <c r="N1299" t="str">
        <f>VLOOKUP(A1299,'Hospitalisation Details'!$A$2:$M$2344,11,FALSE)</f>
        <v>tier - 2</v>
      </c>
      <c r="O1299" t="str">
        <f>VLOOKUP(A1299,'Hospitalisation Details'!$A$2:$M$2344,12,FALSE)</f>
        <v>tier - 2</v>
      </c>
      <c r="P1299" t="str">
        <f>VLOOKUP(A1299,'Hospitalisation Details'!$A$2:$M$2344,13,FALSE)</f>
        <v>R1025</v>
      </c>
      <c r="Q1299" s="11">
        <f>VLOOKUP(A1299,'Hospitalisation Details'!$A$2:$M$2344,8,FALSE)</f>
        <v>38</v>
      </c>
    </row>
    <row r="1300" spans="1:17" ht="15.75" x14ac:dyDescent="0.25">
      <c r="A1300" s="1" t="s">
        <v>1071</v>
      </c>
      <c r="B1300" t="str">
        <f>VLOOKUP(A1300,'Customer Names'!$A$1:$B$2336,2,FALSE)</f>
        <v>McLean</v>
      </c>
      <c r="C1300" s="11">
        <f>VLOOKUP(A1300,'Medical Examinations'!$A$1:$B$2336,2,FALSE)</f>
        <v>20.75</v>
      </c>
      <c r="D1300" s="11">
        <f>VLOOKUP(A1300,'Medical Examinations'!$A$1:$C$2336,3,FALSE)</f>
        <v>5.18</v>
      </c>
      <c r="E1300" s="11" t="str">
        <f>VLOOKUP(A1300,'Medical Examinations'!$A$1:$J$2336,4,FALSE)</f>
        <v>Yes</v>
      </c>
      <c r="F1300" s="11" t="str">
        <f>VLOOKUP(A1300,'Medical Examinations'!$A$1:$J$2336,5,FALSE)</f>
        <v>No</v>
      </c>
      <c r="G1300" s="11" t="str">
        <f>VLOOKUP(A1300,'Medical Examinations'!$A$1:$J$2336,6,FALSE)</f>
        <v>No</v>
      </c>
      <c r="H1300" s="11">
        <f>VLOOKUP(A1300,'Medical Examinations'!$A$1:$J$2336,7,FALSE)</f>
        <v>2</v>
      </c>
      <c r="I1300" s="11" t="str">
        <f>VLOOKUP(A1300,'Medical Examinations'!$A$1:$J$2336,8,FALSE)</f>
        <v>No</v>
      </c>
      <c r="J1300" s="11" t="str">
        <f>VLOOKUP(A1300,'Medical Examinations'!$A$1:$J$2336,9,FALSE)</f>
        <v>NORMALWEIGHT</v>
      </c>
      <c r="K1300" s="11" t="str">
        <f>VLOOKUP(A1300,'Medical Examinations'!$A$1:$J$2336,10,FALSE)</f>
        <v>NORMAL</v>
      </c>
      <c r="L1300" t="str">
        <f>VLOOKUP(A1300,'Hospitalisation Details'!$A$2:$M$2344,4,FALSE)</f>
        <v>12-6-1966</v>
      </c>
      <c r="M1300">
        <f>VLOOKUP(A1300,'Hospitalisation Details'!$A$2:$M$2344,10,FALSE)</f>
        <v>8448.66</v>
      </c>
      <c r="N1300" t="str">
        <f>VLOOKUP(A1300,'Hospitalisation Details'!$A$2:$M$2344,11,FALSE)</f>
        <v>tier - 3</v>
      </c>
      <c r="O1300" t="str">
        <f>VLOOKUP(A1300,'Hospitalisation Details'!$A$2:$M$2344,12,FALSE)</f>
        <v>tier - 1</v>
      </c>
      <c r="P1300" t="str">
        <f>VLOOKUP(A1300,'Hospitalisation Details'!$A$2:$M$2344,13,FALSE)</f>
        <v>R1013</v>
      </c>
      <c r="Q1300" s="11">
        <f>VLOOKUP(A1300,'Hospitalisation Details'!$A$2:$M$2344,8,FALSE)</f>
        <v>56</v>
      </c>
    </row>
    <row r="1301" spans="1:17" ht="15.75" x14ac:dyDescent="0.25">
      <c r="A1301" s="1" t="s">
        <v>1070</v>
      </c>
      <c r="B1301" t="str">
        <f>VLOOKUP(A1301,'Customer Names'!$A$1:$B$2336,2,FALSE)</f>
        <v>Gomez</v>
      </c>
      <c r="C1301" s="11">
        <f>VLOOKUP(A1301,'Medical Examinations'!$A$1:$B$2336,2,FALSE)</f>
        <v>26.6</v>
      </c>
      <c r="D1301" s="11">
        <f>VLOOKUP(A1301,'Medical Examinations'!$A$1:$C$2336,3,FALSE)</f>
        <v>6.29</v>
      </c>
      <c r="E1301" s="11" t="str">
        <f>VLOOKUP(A1301,'Medical Examinations'!$A$1:$J$2336,4,FALSE)</f>
        <v>No</v>
      </c>
      <c r="F1301" s="11" t="str">
        <f>VLOOKUP(A1301,'Medical Examinations'!$A$1:$J$2336,5,FALSE)</f>
        <v>No</v>
      </c>
      <c r="G1301" s="11" t="str">
        <f>VLOOKUP(A1301,'Medical Examinations'!$A$1:$J$2336,6,FALSE)</f>
        <v>No</v>
      </c>
      <c r="H1301" s="11">
        <f>VLOOKUP(A1301,'Medical Examinations'!$A$1:$J$2336,7,FALSE)</f>
        <v>2</v>
      </c>
      <c r="I1301" s="11" t="str">
        <f>VLOOKUP(A1301,'Medical Examinations'!$A$1:$J$2336,8,FALSE)</f>
        <v>No</v>
      </c>
      <c r="J1301" s="11" t="str">
        <f>VLOOKUP(A1301,'Medical Examinations'!$A$1:$J$2336,9,FALSE)</f>
        <v>OVERWEIGHT</v>
      </c>
      <c r="K1301" s="11" t="str">
        <f>VLOOKUP(A1301,'Medical Examinations'!$A$1:$J$2336,10,FALSE)</f>
        <v>PREDIABETES</v>
      </c>
      <c r="L1301" t="str">
        <f>VLOOKUP(A1301,'Hospitalisation Details'!$A$2:$M$2344,4,FALSE)</f>
        <v>4-9-1972</v>
      </c>
      <c r="M1301">
        <f>VLOOKUP(A1301,'Hospitalisation Details'!$A$2:$M$2344,10,FALSE)</f>
        <v>8444.4699999999993</v>
      </c>
      <c r="N1301" t="str">
        <f>VLOOKUP(A1301,'Hospitalisation Details'!$A$2:$M$2344,11,FALSE)</f>
        <v>tier - 3</v>
      </c>
      <c r="O1301" t="str">
        <f>VLOOKUP(A1301,'Hospitalisation Details'!$A$2:$M$2344,12,FALSE)</f>
        <v>tier - 1</v>
      </c>
      <c r="P1301" t="str">
        <f>VLOOKUP(A1301,'Hospitalisation Details'!$A$2:$M$2344,13,FALSE)</f>
        <v>R1011</v>
      </c>
      <c r="Q1301" s="11">
        <f>VLOOKUP(A1301,'Hospitalisation Details'!$A$2:$M$2344,8,FALSE)</f>
        <v>50</v>
      </c>
    </row>
    <row r="1302" spans="1:17" ht="15.75" x14ac:dyDescent="0.25">
      <c r="A1302" s="1" t="s">
        <v>1069</v>
      </c>
      <c r="B1302" t="str">
        <f>VLOOKUP(A1302,'Customer Names'!$A$1:$B$2336,2,FALSE)</f>
        <v>Hemingway</v>
      </c>
      <c r="C1302" s="11">
        <f>VLOOKUP(A1302,'Medical Examinations'!$A$1:$B$2336,2,FALSE)</f>
        <v>25.3</v>
      </c>
      <c r="D1302" s="11">
        <f>VLOOKUP(A1302,'Medical Examinations'!$A$1:$C$2336,3,FALSE)</f>
        <v>4.49</v>
      </c>
      <c r="E1302" s="11" t="str">
        <f>VLOOKUP(A1302,'Medical Examinations'!$A$1:$J$2336,4,FALSE)</f>
        <v>No</v>
      </c>
      <c r="F1302" s="11" t="str">
        <f>VLOOKUP(A1302,'Medical Examinations'!$A$1:$J$2336,5,FALSE)</f>
        <v>No</v>
      </c>
      <c r="G1302" s="11" t="str">
        <f>VLOOKUP(A1302,'Medical Examinations'!$A$1:$J$2336,6,FALSE)</f>
        <v>No</v>
      </c>
      <c r="H1302" s="11">
        <f>VLOOKUP(A1302,'Medical Examinations'!$A$1:$J$2336,7,FALSE)</f>
        <v>2</v>
      </c>
      <c r="I1302" s="11" t="str">
        <f>VLOOKUP(A1302,'Medical Examinations'!$A$1:$J$2336,8,FALSE)</f>
        <v>No</v>
      </c>
      <c r="J1302" s="11" t="str">
        <f>VLOOKUP(A1302,'Medical Examinations'!$A$1:$J$2336,9,FALSE)</f>
        <v>OVERWEIGHT</v>
      </c>
      <c r="K1302" s="11" t="str">
        <f>VLOOKUP(A1302,'Medical Examinations'!$A$1:$J$2336,10,FALSE)</f>
        <v>NORMAL</v>
      </c>
      <c r="L1302" t="str">
        <f>VLOOKUP(A1302,'Hospitalisation Details'!$A$2:$M$2344,4,FALSE)</f>
        <v>9-9-1972</v>
      </c>
      <c r="M1302">
        <f>VLOOKUP(A1302,'Hospitalisation Details'!$A$2:$M$2344,10,FALSE)</f>
        <v>8442.67</v>
      </c>
      <c r="N1302" t="str">
        <f>VLOOKUP(A1302,'Hospitalisation Details'!$A$2:$M$2344,11,FALSE)</f>
        <v>tier - 2</v>
      </c>
      <c r="O1302" t="str">
        <f>VLOOKUP(A1302,'Hospitalisation Details'!$A$2:$M$2344,12,FALSE)</f>
        <v>tier - 3</v>
      </c>
      <c r="P1302" t="str">
        <f>VLOOKUP(A1302,'Hospitalisation Details'!$A$2:$M$2344,13,FALSE)</f>
        <v>R1013</v>
      </c>
      <c r="Q1302" s="11">
        <f>VLOOKUP(A1302,'Hospitalisation Details'!$A$2:$M$2344,8,FALSE)</f>
        <v>50</v>
      </c>
    </row>
    <row r="1303" spans="1:17" ht="15.75" x14ac:dyDescent="0.25">
      <c r="A1303" s="1" t="s">
        <v>1068</v>
      </c>
      <c r="B1303" t="str">
        <f>VLOOKUP(A1303,'Customer Names'!$A$1:$B$2336,2,FALSE)</f>
        <v>Pett</v>
      </c>
      <c r="C1303" s="11">
        <f>VLOOKUP(A1303,'Medical Examinations'!$A$1:$B$2336,2,FALSE)</f>
        <v>18.84</v>
      </c>
      <c r="D1303" s="11">
        <f>VLOOKUP(A1303,'Medical Examinations'!$A$1:$C$2336,3,FALSE)</f>
        <v>11.82</v>
      </c>
      <c r="E1303" s="11" t="str">
        <f>VLOOKUP(A1303,'Medical Examinations'!$A$1:$J$2336,4,FALSE)</f>
        <v>Yes</v>
      </c>
      <c r="F1303" s="11" t="str">
        <f>VLOOKUP(A1303,'Medical Examinations'!$A$1:$J$2336,5,FALSE)</f>
        <v>No</v>
      </c>
      <c r="G1303" s="11" t="str">
        <f>VLOOKUP(A1303,'Medical Examinations'!$A$1:$J$2336,6,FALSE)</f>
        <v>Yes</v>
      </c>
      <c r="H1303" s="11">
        <f>VLOOKUP(A1303,'Medical Examinations'!$A$1:$J$2336,7,FALSE)</f>
        <v>1</v>
      </c>
      <c r="I1303" s="11" t="str">
        <f>VLOOKUP(A1303,'Medical Examinations'!$A$1:$J$2336,8,FALSE)</f>
        <v>No</v>
      </c>
      <c r="J1303" s="11" t="str">
        <f>VLOOKUP(A1303,'Medical Examinations'!$A$1:$J$2336,9,FALSE)</f>
        <v>NORMALWEIGHT</v>
      </c>
      <c r="K1303" s="11" t="str">
        <f>VLOOKUP(A1303,'Medical Examinations'!$A$1:$J$2336,10,FALSE)</f>
        <v>DIABETES</v>
      </c>
      <c r="L1303" t="str">
        <f>VLOOKUP(A1303,'Hospitalisation Details'!$A$2:$M$2344,4,FALSE)</f>
        <v>24-9-1963</v>
      </c>
      <c r="M1303">
        <f>VLOOKUP(A1303,'Hospitalisation Details'!$A$2:$M$2344,10,FALSE)</f>
        <v>8440.0499999999993</v>
      </c>
      <c r="N1303" t="str">
        <f>VLOOKUP(A1303,'Hospitalisation Details'!$A$2:$M$2344,11,FALSE)</f>
        <v>tier - 3</v>
      </c>
      <c r="O1303" t="str">
        <f>VLOOKUP(A1303,'Hospitalisation Details'!$A$2:$M$2344,12,FALSE)</f>
        <v>tier - 2</v>
      </c>
      <c r="P1303" t="str">
        <f>VLOOKUP(A1303,'Hospitalisation Details'!$A$2:$M$2344,13,FALSE)</f>
        <v>R1013</v>
      </c>
      <c r="Q1303" s="11">
        <f>VLOOKUP(A1303,'Hospitalisation Details'!$A$2:$M$2344,8,FALSE)</f>
        <v>59</v>
      </c>
    </row>
    <row r="1304" spans="1:17" ht="15.75" x14ac:dyDescent="0.25">
      <c r="A1304" s="1" t="s">
        <v>1067</v>
      </c>
      <c r="B1304" t="str">
        <f>VLOOKUP(A1304,'Customer Names'!$A$1:$B$2336,2,FALSE)</f>
        <v>Meingast</v>
      </c>
      <c r="C1304" s="11">
        <f>VLOOKUP(A1304,'Medical Examinations'!$A$1:$B$2336,2,FALSE)</f>
        <v>19.57</v>
      </c>
      <c r="D1304" s="11">
        <f>VLOOKUP(A1304,'Medical Examinations'!$A$1:$C$2336,3,FALSE)</f>
        <v>7.41</v>
      </c>
      <c r="E1304" s="11" t="str">
        <f>VLOOKUP(A1304,'Medical Examinations'!$A$1:$J$2336,4,FALSE)</f>
        <v>Yes</v>
      </c>
      <c r="F1304" s="11" t="str">
        <f>VLOOKUP(A1304,'Medical Examinations'!$A$1:$J$2336,5,FALSE)</f>
        <v>No</v>
      </c>
      <c r="G1304" s="11" t="str">
        <f>VLOOKUP(A1304,'Medical Examinations'!$A$1:$J$2336,6,FALSE)</f>
        <v>No</v>
      </c>
      <c r="H1304" s="11">
        <f>VLOOKUP(A1304,'Medical Examinations'!$A$1:$J$2336,7,FALSE)</f>
        <v>1</v>
      </c>
      <c r="I1304" s="11" t="str">
        <f>VLOOKUP(A1304,'Medical Examinations'!$A$1:$J$2336,8,FALSE)</f>
        <v>No</v>
      </c>
      <c r="J1304" s="11" t="str">
        <f>VLOOKUP(A1304,'Medical Examinations'!$A$1:$J$2336,9,FALSE)</f>
        <v>NORMALWEIGHT</v>
      </c>
      <c r="K1304" s="11" t="str">
        <f>VLOOKUP(A1304,'Medical Examinations'!$A$1:$J$2336,10,FALSE)</f>
        <v>DIABETES</v>
      </c>
      <c r="L1304" t="str">
        <f>VLOOKUP(A1304,'Hospitalisation Details'!$A$2:$M$2344,4,FALSE)</f>
        <v>28-9-1975</v>
      </c>
      <c r="M1304">
        <f>VLOOKUP(A1304,'Hospitalisation Details'!$A$2:$M$2344,10,FALSE)</f>
        <v>8428.07</v>
      </c>
      <c r="N1304" t="str">
        <f>VLOOKUP(A1304,'Hospitalisation Details'!$A$2:$M$2344,11,FALSE)</f>
        <v>tier - 3</v>
      </c>
      <c r="O1304" t="str">
        <f>VLOOKUP(A1304,'Hospitalisation Details'!$A$2:$M$2344,12,FALSE)</f>
        <v>tier - 2</v>
      </c>
      <c r="P1304" t="str">
        <f>VLOOKUP(A1304,'Hospitalisation Details'!$A$2:$M$2344,13,FALSE)</f>
        <v>R1012</v>
      </c>
      <c r="Q1304" s="11">
        <f>VLOOKUP(A1304,'Hospitalisation Details'!$A$2:$M$2344,8,FALSE)</f>
        <v>47</v>
      </c>
    </row>
    <row r="1305" spans="1:17" ht="15.75" x14ac:dyDescent="0.25">
      <c r="A1305" s="1" t="s">
        <v>1066</v>
      </c>
      <c r="B1305" t="str">
        <f>VLOOKUP(A1305,'Customer Names'!$A$1:$B$2336,2,FALSE)</f>
        <v>McCarthy</v>
      </c>
      <c r="C1305" s="11">
        <f>VLOOKUP(A1305,'Medical Examinations'!$A$1:$B$2336,2,FALSE)</f>
        <v>30.495000000000001</v>
      </c>
      <c r="D1305" s="11">
        <f>VLOOKUP(A1305,'Medical Examinations'!$A$1:$C$2336,3,FALSE)</f>
        <v>5.97</v>
      </c>
      <c r="E1305" s="11" t="str">
        <f>VLOOKUP(A1305,'Medical Examinations'!$A$1:$J$2336,4,FALSE)</f>
        <v>No</v>
      </c>
      <c r="F1305" s="11" t="str">
        <f>VLOOKUP(A1305,'Medical Examinations'!$A$1:$J$2336,5,FALSE)</f>
        <v>No</v>
      </c>
      <c r="G1305" s="11" t="str">
        <f>VLOOKUP(A1305,'Medical Examinations'!$A$1:$J$2336,6,FALSE)</f>
        <v>No</v>
      </c>
      <c r="H1305" s="11">
        <f>VLOOKUP(A1305,'Medical Examinations'!$A$1:$J$2336,7,FALSE)</f>
        <v>0</v>
      </c>
      <c r="I1305" s="11" t="str">
        <f>VLOOKUP(A1305,'Medical Examinations'!$A$1:$J$2336,8,FALSE)</f>
        <v>No</v>
      </c>
      <c r="J1305" s="11" t="str">
        <f>VLOOKUP(A1305,'Medical Examinations'!$A$1:$J$2336,9,FALSE)</f>
        <v>OBESITY</v>
      </c>
      <c r="K1305" s="11" t="str">
        <f>VLOOKUP(A1305,'Medical Examinations'!$A$1:$J$2336,10,FALSE)</f>
        <v>PREDIABETES</v>
      </c>
      <c r="L1305" t="str">
        <f>VLOOKUP(A1305,'Hospitalisation Details'!$A$2:$M$2344,4,FALSE)</f>
        <v>4-9-1977</v>
      </c>
      <c r="M1305">
        <f>VLOOKUP(A1305,'Hospitalisation Details'!$A$2:$M$2344,10,FALSE)</f>
        <v>8413.4599999999991</v>
      </c>
      <c r="N1305" t="str">
        <f>VLOOKUP(A1305,'Hospitalisation Details'!$A$2:$M$2344,11,FALSE)</f>
        <v>tier - 3</v>
      </c>
      <c r="O1305" t="str">
        <f>VLOOKUP(A1305,'Hospitalisation Details'!$A$2:$M$2344,12,FALSE)</f>
        <v>tier - 1</v>
      </c>
      <c r="P1305" t="str">
        <f>VLOOKUP(A1305,'Hospitalisation Details'!$A$2:$M$2344,13,FALSE)</f>
        <v>R1012</v>
      </c>
      <c r="Q1305" s="11">
        <f>VLOOKUP(A1305,'Hospitalisation Details'!$A$2:$M$2344,8,FALSE)</f>
        <v>45</v>
      </c>
    </row>
    <row r="1306" spans="1:17" ht="15.75" x14ac:dyDescent="0.25">
      <c r="A1306" s="1" t="s">
        <v>1065</v>
      </c>
      <c r="B1306" t="str">
        <f>VLOOKUP(A1306,'Customer Names'!$A$1:$B$2336,2,FALSE)</f>
        <v>Boyle</v>
      </c>
      <c r="C1306" s="11">
        <f>VLOOKUP(A1306,'Medical Examinations'!$A$1:$B$2336,2,FALSE)</f>
        <v>30.114999999999998</v>
      </c>
      <c r="D1306" s="11">
        <f>VLOOKUP(A1306,'Medical Examinations'!$A$1:$C$2336,3,FALSE)</f>
        <v>5.74</v>
      </c>
      <c r="E1306" s="11" t="str">
        <f>VLOOKUP(A1306,'Medical Examinations'!$A$1:$J$2336,4,FALSE)</f>
        <v>No</v>
      </c>
      <c r="F1306" s="11" t="str">
        <f>VLOOKUP(A1306,'Medical Examinations'!$A$1:$J$2336,5,FALSE)</f>
        <v>No</v>
      </c>
      <c r="G1306" s="11" t="str">
        <f>VLOOKUP(A1306,'Medical Examinations'!$A$1:$J$2336,6,FALSE)</f>
        <v>Yes</v>
      </c>
      <c r="H1306" s="11">
        <f>VLOOKUP(A1306,'Medical Examinations'!$A$1:$J$2336,7,FALSE)</f>
        <v>1</v>
      </c>
      <c r="I1306" s="11" t="str">
        <f>VLOOKUP(A1306,'Medical Examinations'!$A$1:$J$2336,8,FALSE)</f>
        <v>No</v>
      </c>
      <c r="J1306" s="11" t="str">
        <f>VLOOKUP(A1306,'Medical Examinations'!$A$1:$J$2336,9,FALSE)</f>
        <v>OBESITY</v>
      </c>
      <c r="K1306" s="11" t="str">
        <f>VLOOKUP(A1306,'Medical Examinations'!$A$1:$J$2336,10,FALSE)</f>
        <v>PREDIABETES</v>
      </c>
      <c r="L1306" t="str">
        <f>VLOOKUP(A1306,'Hospitalisation Details'!$A$2:$M$2344,4,FALSE)</f>
        <v>11-6-1979</v>
      </c>
      <c r="M1306">
        <f>VLOOKUP(A1306,'Hospitalisation Details'!$A$2:$M$2344,10,FALSE)</f>
        <v>8410.0499999999993</v>
      </c>
      <c r="N1306" t="str">
        <f>VLOOKUP(A1306,'Hospitalisation Details'!$A$2:$M$2344,11,FALSE)</f>
        <v>tier - 2</v>
      </c>
      <c r="O1306" t="str">
        <f>VLOOKUP(A1306,'Hospitalisation Details'!$A$2:$M$2344,12,FALSE)</f>
        <v>tier - 2</v>
      </c>
      <c r="P1306" t="str">
        <f>VLOOKUP(A1306,'Hospitalisation Details'!$A$2:$M$2344,13,FALSE)</f>
        <v>R1012</v>
      </c>
      <c r="Q1306" s="11">
        <f>VLOOKUP(A1306,'Hospitalisation Details'!$A$2:$M$2344,8,FALSE)</f>
        <v>43</v>
      </c>
    </row>
    <row r="1307" spans="1:17" ht="15.75" x14ac:dyDescent="0.25">
      <c r="A1307" s="1" t="s">
        <v>1064</v>
      </c>
      <c r="B1307" t="str">
        <f>VLOOKUP(A1307,'Customer Names'!$A$1:$B$2336,2,FALSE)</f>
        <v>Gundersen</v>
      </c>
      <c r="C1307" s="11">
        <f>VLOOKUP(A1307,'Medical Examinations'!$A$1:$B$2336,2,FALSE)</f>
        <v>24.78</v>
      </c>
      <c r="D1307" s="11">
        <f>VLOOKUP(A1307,'Medical Examinations'!$A$1:$C$2336,3,FALSE)</f>
        <v>9.85</v>
      </c>
      <c r="E1307" s="11" t="str">
        <f>VLOOKUP(A1307,'Medical Examinations'!$A$1:$J$2336,4,FALSE)</f>
        <v>No</v>
      </c>
      <c r="F1307" s="11" t="str">
        <f>VLOOKUP(A1307,'Medical Examinations'!$A$1:$J$2336,5,FALSE)</f>
        <v>No</v>
      </c>
      <c r="G1307" s="11" t="str">
        <f>VLOOKUP(A1307,'Medical Examinations'!$A$1:$J$2336,6,FALSE)</f>
        <v>No</v>
      </c>
      <c r="H1307" s="11">
        <f>VLOOKUP(A1307,'Medical Examinations'!$A$1:$J$2336,7,FALSE)</f>
        <v>0</v>
      </c>
      <c r="I1307" s="11" t="str">
        <f>VLOOKUP(A1307,'Medical Examinations'!$A$1:$J$2336,8,FALSE)</f>
        <v>No</v>
      </c>
      <c r="J1307" s="11" t="str">
        <f>VLOOKUP(A1307,'Medical Examinations'!$A$1:$J$2336,9,FALSE)</f>
        <v>NORMALWEIGHT</v>
      </c>
      <c r="K1307" s="11" t="str">
        <f>VLOOKUP(A1307,'Medical Examinations'!$A$1:$J$2336,10,FALSE)</f>
        <v>DIABETES</v>
      </c>
      <c r="L1307" t="str">
        <f>VLOOKUP(A1307,'Hospitalisation Details'!$A$2:$M$2344,4,FALSE)</f>
        <v>18-9-1971</v>
      </c>
      <c r="M1307">
        <f>VLOOKUP(A1307,'Hospitalisation Details'!$A$2:$M$2344,10,FALSE)</f>
        <v>8400.01</v>
      </c>
      <c r="N1307" t="str">
        <f>VLOOKUP(A1307,'Hospitalisation Details'!$A$2:$M$2344,11,FALSE)</f>
        <v>tier - 2</v>
      </c>
      <c r="O1307" t="str">
        <f>VLOOKUP(A1307,'Hospitalisation Details'!$A$2:$M$2344,12,FALSE)</f>
        <v>tier - 3</v>
      </c>
      <c r="P1307" t="str">
        <f>VLOOKUP(A1307,'Hospitalisation Details'!$A$2:$M$2344,13,FALSE)</f>
        <v>R1013</v>
      </c>
      <c r="Q1307" s="11">
        <f>VLOOKUP(A1307,'Hospitalisation Details'!$A$2:$M$2344,8,FALSE)</f>
        <v>51</v>
      </c>
    </row>
    <row r="1308" spans="1:17" ht="15.75" x14ac:dyDescent="0.25">
      <c r="A1308" s="1" t="s">
        <v>1063</v>
      </c>
      <c r="B1308" t="str">
        <f>VLOOKUP(A1308,'Customer Names'!$A$1:$B$2336,2,FALSE)</f>
        <v>Wolswinkel</v>
      </c>
      <c r="C1308" s="11">
        <f>VLOOKUP(A1308,'Medical Examinations'!$A$1:$B$2336,2,FALSE)</f>
        <v>24.77</v>
      </c>
      <c r="D1308" s="11">
        <f>VLOOKUP(A1308,'Medical Examinations'!$A$1:$C$2336,3,FALSE)</f>
        <v>7.59</v>
      </c>
      <c r="E1308" s="11" t="str">
        <f>VLOOKUP(A1308,'Medical Examinations'!$A$1:$J$2336,4,FALSE)</f>
        <v>No</v>
      </c>
      <c r="F1308" s="11" t="str">
        <f>VLOOKUP(A1308,'Medical Examinations'!$A$1:$J$2336,5,FALSE)</f>
        <v>No</v>
      </c>
      <c r="G1308" s="11" t="str">
        <f>VLOOKUP(A1308,'Medical Examinations'!$A$1:$J$2336,6,FALSE)</f>
        <v>No</v>
      </c>
      <c r="H1308" s="11">
        <f>VLOOKUP(A1308,'Medical Examinations'!$A$1:$J$2336,7,FALSE)</f>
        <v>0</v>
      </c>
      <c r="I1308" s="11" t="str">
        <f>VLOOKUP(A1308,'Medical Examinations'!$A$1:$J$2336,8,FALSE)</f>
        <v>No</v>
      </c>
      <c r="J1308" s="11" t="str">
        <f>VLOOKUP(A1308,'Medical Examinations'!$A$1:$J$2336,9,FALSE)</f>
        <v>NORMALWEIGHT</v>
      </c>
      <c r="K1308" s="11" t="str">
        <f>VLOOKUP(A1308,'Medical Examinations'!$A$1:$J$2336,10,FALSE)</f>
        <v>DIABETES</v>
      </c>
      <c r="L1308" t="str">
        <f>VLOOKUP(A1308,'Hospitalisation Details'!$A$2:$M$2344,4,FALSE)</f>
        <v>4-9-1971</v>
      </c>
      <c r="M1308">
        <f>VLOOKUP(A1308,'Hospitalisation Details'!$A$2:$M$2344,10,FALSE)</f>
        <v>8396.6200000000008</v>
      </c>
      <c r="N1308" t="str">
        <f>VLOOKUP(A1308,'Hospitalisation Details'!$A$2:$M$2344,11,FALSE)</f>
        <v>tier - 2</v>
      </c>
      <c r="O1308" t="str">
        <f>VLOOKUP(A1308,'Hospitalisation Details'!$A$2:$M$2344,12,FALSE)</f>
        <v>tier - 3</v>
      </c>
      <c r="P1308" t="str">
        <f>VLOOKUP(A1308,'Hospitalisation Details'!$A$2:$M$2344,13,FALSE)</f>
        <v>R1013</v>
      </c>
      <c r="Q1308" s="11">
        <f>VLOOKUP(A1308,'Hospitalisation Details'!$A$2:$M$2344,8,FALSE)</f>
        <v>51</v>
      </c>
    </row>
    <row r="1309" spans="1:17" ht="15.75" x14ac:dyDescent="0.25">
      <c r="A1309" s="1" t="s">
        <v>1062</v>
      </c>
      <c r="B1309" t="str">
        <f>VLOOKUP(A1309,'Customer Names'!$A$1:$B$2336,2,FALSE)</f>
        <v>Bomberger</v>
      </c>
      <c r="C1309" s="11">
        <f>VLOOKUP(A1309,'Medical Examinations'!$A$1:$B$2336,2,FALSE)</f>
        <v>16.579999999999998</v>
      </c>
      <c r="D1309" s="11">
        <f>VLOOKUP(A1309,'Medical Examinations'!$A$1:$C$2336,3,FALSE)</f>
        <v>6.98</v>
      </c>
      <c r="E1309" s="11" t="str">
        <f>VLOOKUP(A1309,'Medical Examinations'!$A$1:$J$2336,4,FALSE)</f>
        <v>Yes</v>
      </c>
      <c r="F1309" s="11" t="str">
        <f>VLOOKUP(A1309,'Medical Examinations'!$A$1:$J$2336,5,FALSE)</f>
        <v>No</v>
      </c>
      <c r="G1309" s="11" t="str">
        <f>VLOOKUP(A1309,'Medical Examinations'!$A$1:$J$2336,6,FALSE)</f>
        <v>Yes</v>
      </c>
      <c r="H1309" s="11">
        <f>VLOOKUP(A1309,'Medical Examinations'!$A$1:$J$2336,7,FALSE)</f>
        <v>1</v>
      </c>
      <c r="I1309" s="11" t="str">
        <f>VLOOKUP(A1309,'Medical Examinations'!$A$1:$J$2336,8,FALSE)</f>
        <v>No</v>
      </c>
      <c r="J1309" s="11" t="str">
        <f>VLOOKUP(A1309,'Medical Examinations'!$A$1:$J$2336,9,FALSE)</f>
        <v>UNDERWEIGHT</v>
      </c>
      <c r="K1309" s="11" t="str">
        <f>VLOOKUP(A1309,'Medical Examinations'!$A$1:$J$2336,10,FALSE)</f>
        <v>DIABETES</v>
      </c>
      <c r="L1309" t="str">
        <f>VLOOKUP(A1309,'Hospitalisation Details'!$A$2:$M$2344,4,FALSE)</f>
        <v>21-9-1963</v>
      </c>
      <c r="M1309">
        <f>VLOOKUP(A1309,'Hospitalisation Details'!$A$2:$M$2344,10,FALSE)</f>
        <v>8355.5400000000009</v>
      </c>
      <c r="N1309" t="str">
        <f>VLOOKUP(A1309,'Hospitalisation Details'!$A$2:$M$2344,11,FALSE)</f>
        <v>tier - 3</v>
      </c>
      <c r="O1309" t="str">
        <f>VLOOKUP(A1309,'Hospitalisation Details'!$A$2:$M$2344,12,FALSE)</f>
        <v>tier - 3</v>
      </c>
      <c r="P1309" t="str">
        <f>VLOOKUP(A1309,'Hospitalisation Details'!$A$2:$M$2344,13,FALSE)</f>
        <v>R1012</v>
      </c>
      <c r="Q1309" s="11">
        <f>VLOOKUP(A1309,'Hospitalisation Details'!$A$2:$M$2344,8,FALSE)</f>
        <v>59</v>
      </c>
    </row>
    <row r="1310" spans="1:17" ht="15.75" x14ac:dyDescent="0.25">
      <c r="A1310" s="1" t="s">
        <v>1061</v>
      </c>
      <c r="B1310" t="str">
        <f>VLOOKUP(A1310,'Customer Names'!$A$1:$B$2336,2,FALSE)</f>
        <v>Roy</v>
      </c>
      <c r="C1310" s="11">
        <f>VLOOKUP(A1310,'Medical Examinations'!$A$1:$B$2336,2,FALSE)</f>
        <v>38.17</v>
      </c>
      <c r="D1310" s="11">
        <f>VLOOKUP(A1310,'Medical Examinations'!$A$1:$C$2336,3,FALSE)</f>
        <v>4.7300000000000004</v>
      </c>
      <c r="E1310" s="11" t="str">
        <f>VLOOKUP(A1310,'Medical Examinations'!$A$1:$J$2336,4,FALSE)</f>
        <v>Yes</v>
      </c>
      <c r="F1310" s="11" t="str">
        <f>VLOOKUP(A1310,'Medical Examinations'!$A$1:$J$2336,5,FALSE)</f>
        <v>No</v>
      </c>
      <c r="G1310" s="11" t="str">
        <f>VLOOKUP(A1310,'Medical Examinations'!$A$1:$J$2336,6,FALSE)</f>
        <v>No</v>
      </c>
      <c r="H1310" s="11">
        <f>VLOOKUP(A1310,'Medical Examinations'!$A$1:$J$2336,7,FALSE)</f>
        <v>0</v>
      </c>
      <c r="I1310" s="11" t="str">
        <f>VLOOKUP(A1310,'Medical Examinations'!$A$1:$J$2336,8,FALSE)</f>
        <v>No</v>
      </c>
      <c r="J1310" s="11" t="str">
        <f>VLOOKUP(A1310,'Medical Examinations'!$A$1:$J$2336,9,FALSE)</f>
        <v>OBESITY</v>
      </c>
      <c r="K1310" s="11" t="str">
        <f>VLOOKUP(A1310,'Medical Examinations'!$A$1:$J$2336,10,FALSE)</f>
        <v>NORMAL</v>
      </c>
      <c r="L1310" t="str">
        <f>VLOOKUP(A1310,'Hospitalisation Details'!$A$2:$M$2344,4,FALSE)</f>
        <v>12-6-1976</v>
      </c>
      <c r="M1310">
        <f>VLOOKUP(A1310,'Hospitalisation Details'!$A$2:$M$2344,10,FALSE)</f>
        <v>8347.16</v>
      </c>
      <c r="N1310" t="str">
        <f>VLOOKUP(A1310,'Hospitalisation Details'!$A$2:$M$2344,11,FALSE)</f>
        <v>tier - 2</v>
      </c>
      <c r="O1310" t="str">
        <f>VLOOKUP(A1310,'Hospitalisation Details'!$A$2:$M$2344,12,FALSE)</f>
        <v>tier - 1</v>
      </c>
      <c r="P1310" t="str">
        <f>VLOOKUP(A1310,'Hospitalisation Details'!$A$2:$M$2344,13,FALSE)</f>
        <v>R1013</v>
      </c>
      <c r="Q1310" s="11">
        <f>VLOOKUP(A1310,'Hospitalisation Details'!$A$2:$M$2344,8,FALSE)</f>
        <v>46</v>
      </c>
    </row>
    <row r="1311" spans="1:17" ht="15.75" x14ac:dyDescent="0.25">
      <c r="A1311" s="1" t="s">
        <v>1060</v>
      </c>
      <c r="B1311" t="str">
        <f>VLOOKUP(A1311,'Customer Names'!$A$1:$B$2336,2,FALSE)</f>
        <v>Lapierre</v>
      </c>
      <c r="C1311" s="11">
        <f>VLOOKUP(A1311,'Medical Examinations'!$A$1:$B$2336,2,FALSE)</f>
        <v>39.424999999999997</v>
      </c>
      <c r="D1311" s="11">
        <f>VLOOKUP(A1311,'Medical Examinations'!$A$1:$C$2336,3,FALSE)</f>
        <v>4.76</v>
      </c>
      <c r="E1311" s="11" t="str">
        <f>VLOOKUP(A1311,'Medical Examinations'!$A$1:$J$2336,4,FALSE)</f>
        <v>Yes</v>
      </c>
      <c r="F1311" s="11" t="str">
        <f>VLOOKUP(A1311,'Medical Examinations'!$A$1:$J$2336,5,FALSE)</f>
        <v>No</v>
      </c>
      <c r="G1311" s="11" t="str">
        <f>VLOOKUP(A1311,'Medical Examinations'!$A$1:$J$2336,6,FALSE)</f>
        <v>No</v>
      </c>
      <c r="H1311" s="11">
        <f>VLOOKUP(A1311,'Medical Examinations'!$A$1:$J$2336,7,FALSE)</f>
        <v>0</v>
      </c>
      <c r="I1311" s="11" t="str">
        <f>VLOOKUP(A1311,'Medical Examinations'!$A$1:$J$2336,8,FALSE)</f>
        <v>No</v>
      </c>
      <c r="J1311" s="11" t="str">
        <f>VLOOKUP(A1311,'Medical Examinations'!$A$1:$J$2336,9,FALSE)</f>
        <v>OBESITY</v>
      </c>
      <c r="K1311" s="11" t="str">
        <f>VLOOKUP(A1311,'Medical Examinations'!$A$1:$J$2336,10,FALSE)</f>
        <v>NORMAL</v>
      </c>
      <c r="L1311" t="str">
        <f>VLOOKUP(A1311,'Hospitalisation Details'!$A$2:$M$2344,4,FALSE)</f>
        <v>7-7-1976</v>
      </c>
      <c r="M1311">
        <f>VLOOKUP(A1311,'Hospitalisation Details'!$A$2:$M$2344,10,FALSE)</f>
        <v>8342.91</v>
      </c>
      <c r="N1311" t="str">
        <f>VLOOKUP(A1311,'Hospitalisation Details'!$A$2:$M$2344,11,FALSE)</f>
        <v>tier - 3</v>
      </c>
      <c r="O1311" t="str">
        <f>VLOOKUP(A1311,'Hospitalisation Details'!$A$2:$M$2344,12,FALSE)</f>
        <v>tier - 1</v>
      </c>
      <c r="P1311" t="str">
        <f>VLOOKUP(A1311,'Hospitalisation Details'!$A$2:$M$2344,13,FALSE)</f>
        <v>R1016</v>
      </c>
      <c r="Q1311" s="11">
        <f>VLOOKUP(A1311,'Hospitalisation Details'!$A$2:$M$2344,8,FALSE)</f>
        <v>46</v>
      </c>
    </row>
    <row r="1312" spans="1:17" ht="15.75" x14ac:dyDescent="0.25">
      <c r="A1312" s="1" t="s">
        <v>1059</v>
      </c>
      <c r="B1312" t="str">
        <f>VLOOKUP(A1312,'Customer Names'!$A$1:$B$2336,2,FALSE)</f>
        <v>Beaty</v>
      </c>
      <c r="C1312" s="11">
        <f>VLOOKUP(A1312,'Medical Examinations'!$A$1:$B$2336,2,FALSE)</f>
        <v>33.44</v>
      </c>
      <c r="D1312" s="11">
        <f>VLOOKUP(A1312,'Medical Examinations'!$A$1:$C$2336,3,FALSE)</f>
        <v>6.24</v>
      </c>
      <c r="E1312" s="11" t="str">
        <f>VLOOKUP(A1312,'Medical Examinations'!$A$1:$J$2336,4,FALSE)</f>
        <v>Yes</v>
      </c>
      <c r="F1312" s="11" t="str">
        <f>VLOOKUP(A1312,'Medical Examinations'!$A$1:$J$2336,5,FALSE)</f>
        <v>No</v>
      </c>
      <c r="G1312" s="11" t="str">
        <f>VLOOKUP(A1312,'Medical Examinations'!$A$1:$J$2336,6,FALSE)</f>
        <v>No</v>
      </c>
      <c r="H1312" s="11">
        <f>VLOOKUP(A1312,'Medical Examinations'!$A$1:$J$2336,7,FALSE)</f>
        <v>0</v>
      </c>
      <c r="I1312" s="11" t="str">
        <f>VLOOKUP(A1312,'Medical Examinations'!$A$1:$J$2336,8,FALSE)</f>
        <v>No</v>
      </c>
      <c r="J1312" s="11" t="str">
        <f>VLOOKUP(A1312,'Medical Examinations'!$A$1:$J$2336,9,FALSE)</f>
        <v>OBESITY</v>
      </c>
      <c r="K1312" s="11" t="str">
        <f>VLOOKUP(A1312,'Medical Examinations'!$A$1:$J$2336,10,FALSE)</f>
        <v>PREDIABETES</v>
      </c>
      <c r="L1312" t="str">
        <f>VLOOKUP(A1312,'Hospitalisation Details'!$A$2:$M$2344,4,FALSE)</f>
        <v>20-7-1976</v>
      </c>
      <c r="M1312">
        <f>VLOOKUP(A1312,'Hospitalisation Details'!$A$2:$M$2344,10,FALSE)</f>
        <v>8334.59</v>
      </c>
      <c r="N1312" t="str">
        <f>VLOOKUP(A1312,'Hospitalisation Details'!$A$2:$M$2344,11,FALSE)</f>
        <v>tier - 3</v>
      </c>
      <c r="O1312" t="str">
        <f>VLOOKUP(A1312,'Hospitalisation Details'!$A$2:$M$2344,12,FALSE)</f>
        <v>tier - 2</v>
      </c>
      <c r="P1312" t="str">
        <f>VLOOKUP(A1312,'Hospitalisation Details'!$A$2:$M$2344,13,FALSE)</f>
        <v>R1016</v>
      </c>
      <c r="Q1312" s="11">
        <f>VLOOKUP(A1312,'Hospitalisation Details'!$A$2:$M$2344,8,FALSE)</f>
        <v>46</v>
      </c>
    </row>
    <row r="1313" spans="1:17" ht="15.75" x14ac:dyDescent="0.25">
      <c r="A1313" s="1" t="s">
        <v>1058</v>
      </c>
      <c r="B1313" t="str">
        <f>VLOOKUP(A1313,'Customer Names'!$A$1:$B$2336,2,FALSE)</f>
        <v>Hammer</v>
      </c>
      <c r="C1313" s="11">
        <f>VLOOKUP(A1313,'Medical Examinations'!$A$1:$B$2336,2,FALSE)</f>
        <v>33.344999999999999</v>
      </c>
      <c r="D1313" s="11">
        <f>VLOOKUP(A1313,'Medical Examinations'!$A$1:$C$2336,3,FALSE)</f>
        <v>5.44</v>
      </c>
      <c r="E1313" s="11" t="str">
        <f>VLOOKUP(A1313,'Medical Examinations'!$A$1:$J$2336,4,FALSE)</f>
        <v>Yes</v>
      </c>
      <c r="F1313" s="11" t="str">
        <f>VLOOKUP(A1313,'Medical Examinations'!$A$1:$J$2336,5,FALSE)</f>
        <v>No</v>
      </c>
      <c r="G1313" s="11" t="str">
        <f>VLOOKUP(A1313,'Medical Examinations'!$A$1:$J$2336,6,FALSE)</f>
        <v>No</v>
      </c>
      <c r="H1313" s="11">
        <f>VLOOKUP(A1313,'Medical Examinations'!$A$1:$J$2336,7,FALSE)</f>
        <v>0</v>
      </c>
      <c r="I1313" s="11" t="str">
        <f>VLOOKUP(A1313,'Medical Examinations'!$A$1:$J$2336,8,FALSE)</f>
        <v>No</v>
      </c>
      <c r="J1313" s="11" t="str">
        <f>VLOOKUP(A1313,'Medical Examinations'!$A$1:$J$2336,9,FALSE)</f>
        <v>OBESITY</v>
      </c>
      <c r="K1313" s="11" t="str">
        <f>VLOOKUP(A1313,'Medical Examinations'!$A$1:$J$2336,10,FALSE)</f>
        <v>NORMAL</v>
      </c>
      <c r="L1313" t="str">
        <f>VLOOKUP(A1313,'Hospitalisation Details'!$A$2:$M$2344,4,FALSE)</f>
        <v>12-7-1976</v>
      </c>
      <c r="M1313">
        <f>VLOOKUP(A1313,'Hospitalisation Details'!$A$2:$M$2344,10,FALSE)</f>
        <v>8334.4599999999991</v>
      </c>
      <c r="N1313" t="str">
        <f>VLOOKUP(A1313,'Hospitalisation Details'!$A$2:$M$2344,11,FALSE)</f>
        <v>tier - 3</v>
      </c>
      <c r="O1313" t="str">
        <f>VLOOKUP(A1313,'Hospitalisation Details'!$A$2:$M$2344,12,FALSE)</f>
        <v>tier - 2</v>
      </c>
      <c r="P1313" t="str">
        <f>VLOOKUP(A1313,'Hospitalisation Details'!$A$2:$M$2344,13,FALSE)</f>
        <v>R1016</v>
      </c>
      <c r="Q1313" s="11">
        <f>VLOOKUP(A1313,'Hospitalisation Details'!$A$2:$M$2344,8,FALSE)</f>
        <v>46</v>
      </c>
    </row>
    <row r="1314" spans="1:17" ht="15.75" x14ac:dyDescent="0.25">
      <c r="A1314" s="1" t="s">
        <v>1057</v>
      </c>
      <c r="B1314" t="str">
        <f>VLOOKUP(A1314,'Customer Names'!$A$1:$B$2336,2,FALSE)</f>
        <v>Randolph</v>
      </c>
      <c r="C1314" s="11">
        <f>VLOOKUP(A1314,'Medical Examinations'!$A$1:$B$2336,2,FALSE)</f>
        <v>38.79</v>
      </c>
      <c r="D1314" s="11">
        <f>VLOOKUP(A1314,'Medical Examinations'!$A$1:$C$2336,3,FALSE)</f>
        <v>5.08</v>
      </c>
      <c r="E1314" s="11" t="str">
        <f>VLOOKUP(A1314,'Medical Examinations'!$A$1:$J$2336,4,FALSE)</f>
        <v>No</v>
      </c>
      <c r="F1314" s="11" t="str">
        <f>VLOOKUP(A1314,'Medical Examinations'!$A$1:$J$2336,5,FALSE)</f>
        <v>No</v>
      </c>
      <c r="G1314" s="11" t="str">
        <f>VLOOKUP(A1314,'Medical Examinations'!$A$1:$J$2336,6,FALSE)</f>
        <v>Yes</v>
      </c>
      <c r="H1314" s="11">
        <f>VLOOKUP(A1314,'Medical Examinations'!$A$1:$J$2336,7,FALSE)</f>
        <v>1</v>
      </c>
      <c r="I1314" s="11" t="str">
        <f>VLOOKUP(A1314,'Medical Examinations'!$A$1:$J$2336,8,FALSE)</f>
        <v>No</v>
      </c>
      <c r="J1314" s="11" t="str">
        <f>VLOOKUP(A1314,'Medical Examinations'!$A$1:$J$2336,9,FALSE)</f>
        <v>OBESITY</v>
      </c>
      <c r="K1314" s="11" t="str">
        <f>VLOOKUP(A1314,'Medical Examinations'!$A$1:$J$2336,10,FALSE)</f>
        <v>NORMAL</v>
      </c>
      <c r="L1314" t="str">
        <f>VLOOKUP(A1314,'Hospitalisation Details'!$A$2:$M$2344,4,FALSE)</f>
        <v>22-6-1993</v>
      </c>
      <c r="M1314">
        <f>VLOOKUP(A1314,'Hospitalisation Details'!$A$2:$M$2344,10,FALSE)</f>
        <v>8314.65</v>
      </c>
      <c r="N1314" t="str">
        <f>VLOOKUP(A1314,'Hospitalisation Details'!$A$2:$M$2344,11,FALSE)</f>
        <v>tier - 2</v>
      </c>
      <c r="O1314" t="str">
        <f>VLOOKUP(A1314,'Hospitalisation Details'!$A$2:$M$2344,12,FALSE)</f>
        <v>tier - 1</v>
      </c>
      <c r="P1314" t="str">
        <f>VLOOKUP(A1314,'Hospitalisation Details'!$A$2:$M$2344,13,FALSE)</f>
        <v>R1012</v>
      </c>
      <c r="Q1314" s="11">
        <f>VLOOKUP(A1314,'Hospitalisation Details'!$A$2:$M$2344,8,FALSE)</f>
        <v>29</v>
      </c>
    </row>
    <row r="1315" spans="1:17" ht="15.75" x14ac:dyDescent="0.25">
      <c r="A1315" s="1" t="s">
        <v>1056</v>
      </c>
      <c r="B1315" t="str">
        <f>VLOOKUP(A1315,'Customer Names'!$A$1:$B$2336,2,FALSE)</f>
        <v>Masterson</v>
      </c>
      <c r="C1315" s="11">
        <f>VLOOKUP(A1315,'Medical Examinations'!$A$1:$B$2336,2,FALSE)</f>
        <v>30.684999999999999</v>
      </c>
      <c r="D1315" s="11">
        <f>VLOOKUP(A1315,'Medical Examinations'!$A$1:$C$2336,3,FALSE)</f>
        <v>4.87</v>
      </c>
      <c r="E1315" s="11" t="str">
        <f>VLOOKUP(A1315,'Medical Examinations'!$A$1:$J$2336,4,FALSE)</f>
        <v>No</v>
      </c>
      <c r="F1315" s="11" t="str">
        <f>VLOOKUP(A1315,'Medical Examinations'!$A$1:$J$2336,5,FALSE)</f>
        <v>No</v>
      </c>
      <c r="G1315" s="11" t="str">
        <f>VLOOKUP(A1315,'Medical Examinations'!$A$1:$J$2336,6,FALSE)</f>
        <v>Yes</v>
      </c>
      <c r="H1315" s="11">
        <f>VLOOKUP(A1315,'Medical Examinations'!$A$1:$J$2336,7,FALSE)</f>
        <v>1</v>
      </c>
      <c r="I1315" s="11" t="str">
        <f>VLOOKUP(A1315,'Medical Examinations'!$A$1:$J$2336,8,FALSE)</f>
        <v>No</v>
      </c>
      <c r="J1315" s="11" t="str">
        <f>VLOOKUP(A1315,'Medical Examinations'!$A$1:$J$2336,9,FALSE)</f>
        <v>OBESITY</v>
      </c>
      <c r="K1315" s="11" t="str">
        <f>VLOOKUP(A1315,'Medical Examinations'!$A$1:$J$2336,10,FALSE)</f>
        <v>NORMAL</v>
      </c>
      <c r="L1315" t="str">
        <f>VLOOKUP(A1315,'Hospitalisation Details'!$A$2:$M$2344,4,FALSE)</f>
        <v>7-8-1979</v>
      </c>
      <c r="M1315">
        <f>VLOOKUP(A1315,'Hospitalisation Details'!$A$2:$M$2344,10,FALSE)</f>
        <v>8310.84</v>
      </c>
      <c r="N1315" t="str">
        <f>VLOOKUP(A1315,'Hospitalisation Details'!$A$2:$M$2344,11,FALSE)</f>
        <v>tier - 2</v>
      </c>
      <c r="O1315" t="str">
        <f>VLOOKUP(A1315,'Hospitalisation Details'!$A$2:$M$2344,12,FALSE)</f>
        <v>tier - 2</v>
      </c>
      <c r="P1315" t="str">
        <f>VLOOKUP(A1315,'Hospitalisation Details'!$A$2:$M$2344,13,FALSE)</f>
        <v>R1012</v>
      </c>
      <c r="Q1315" s="11">
        <f>VLOOKUP(A1315,'Hospitalisation Details'!$A$2:$M$2344,8,FALSE)</f>
        <v>43</v>
      </c>
    </row>
    <row r="1316" spans="1:17" ht="15.75" x14ac:dyDescent="0.25">
      <c r="A1316" s="1" t="s">
        <v>1055</v>
      </c>
      <c r="B1316" t="str">
        <f>VLOOKUP(A1316,'Customer Names'!$A$1:$B$2336,2,FALSE)</f>
        <v>Friess</v>
      </c>
      <c r="C1316" s="11">
        <f>VLOOKUP(A1316,'Medical Examinations'!$A$1:$B$2336,2,FALSE)</f>
        <v>22.135000000000002</v>
      </c>
      <c r="D1316" s="11">
        <f>VLOOKUP(A1316,'Medical Examinations'!$A$1:$C$2336,3,FALSE)</f>
        <v>8.17</v>
      </c>
      <c r="E1316" s="11" t="str">
        <f>VLOOKUP(A1316,'Medical Examinations'!$A$1:$J$2336,4,FALSE)</f>
        <v>No</v>
      </c>
      <c r="F1316" s="11" t="str">
        <f>VLOOKUP(A1316,'Medical Examinations'!$A$1:$J$2336,5,FALSE)</f>
        <v>No</v>
      </c>
      <c r="G1316" s="11" t="str">
        <f>VLOOKUP(A1316,'Medical Examinations'!$A$1:$J$2336,6,FALSE)</f>
        <v>No</v>
      </c>
      <c r="H1316" s="11">
        <f>VLOOKUP(A1316,'Medical Examinations'!$A$1:$J$2336,7,FALSE)</f>
        <v>0</v>
      </c>
      <c r="I1316" s="11" t="str">
        <f>VLOOKUP(A1316,'Medical Examinations'!$A$1:$J$2336,8,FALSE)</f>
        <v>No</v>
      </c>
      <c r="J1316" s="11" t="str">
        <f>VLOOKUP(A1316,'Medical Examinations'!$A$1:$J$2336,9,FALSE)</f>
        <v>NORMALWEIGHT</v>
      </c>
      <c r="K1316" s="11" t="str">
        <f>VLOOKUP(A1316,'Medical Examinations'!$A$1:$J$2336,10,FALSE)</f>
        <v>DIABETES</v>
      </c>
      <c r="L1316" t="str">
        <f>VLOOKUP(A1316,'Hospitalisation Details'!$A$2:$M$2344,4,FALSE)</f>
        <v>26-6-1978</v>
      </c>
      <c r="M1316">
        <f>VLOOKUP(A1316,'Hospitalisation Details'!$A$2:$M$2344,10,FALSE)</f>
        <v>8302.5400000000009</v>
      </c>
      <c r="N1316" t="str">
        <f>VLOOKUP(A1316,'Hospitalisation Details'!$A$2:$M$2344,11,FALSE)</f>
        <v>tier - 3</v>
      </c>
      <c r="O1316" t="str">
        <f>VLOOKUP(A1316,'Hospitalisation Details'!$A$2:$M$2344,12,FALSE)</f>
        <v>tier - 3</v>
      </c>
      <c r="P1316" t="str">
        <f>VLOOKUP(A1316,'Hospitalisation Details'!$A$2:$M$2344,13,FALSE)</f>
        <v>R1016</v>
      </c>
      <c r="Q1316" s="11">
        <f>VLOOKUP(A1316,'Hospitalisation Details'!$A$2:$M$2344,8,FALSE)</f>
        <v>44</v>
      </c>
    </row>
    <row r="1317" spans="1:17" ht="15.75" x14ac:dyDescent="0.25">
      <c r="A1317" s="1" t="s">
        <v>1054</v>
      </c>
      <c r="B1317" t="str">
        <f>VLOOKUP(A1317,'Customer Names'!$A$1:$B$2336,2,FALSE)</f>
        <v>Mantoni</v>
      </c>
      <c r="C1317" s="11">
        <f>VLOOKUP(A1317,'Medical Examinations'!$A$1:$B$2336,2,FALSE)</f>
        <v>33.33</v>
      </c>
      <c r="D1317" s="11">
        <f>VLOOKUP(A1317,'Medical Examinations'!$A$1:$C$2336,3,FALSE)</f>
        <v>7.61</v>
      </c>
      <c r="E1317" s="11" t="str">
        <f>VLOOKUP(A1317,'Medical Examinations'!$A$1:$J$2336,4,FALSE)</f>
        <v>No</v>
      </c>
      <c r="F1317" s="11" t="str">
        <f>VLOOKUP(A1317,'Medical Examinations'!$A$1:$J$2336,5,FALSE)</f>
        <v>No</v>
      </c>
      <c r="G1317" s="11" t="str">
        <f>VLOOKUP(A1317,'Medical Examinations'!$A$1:$J$2336,6,FALSE)</f>
        <v>No</v>
      </c>
      <c r="H1317" s="11">
        <f>VLOOKUP(A1317,'Medical Examinations'!$A$1:$J$2336,7,FALSE)</f>
        <v>0</v>
      </c>
      <c r="I1317" s="11" t="str">
        <f>VLOOKUP(A1317,'Medical Examinations'!$A$1:$J$2336,8,FALSE)</f>
        <v>No</v>
      </c>
      <c r="J1317" s="11" t="str">
        <f>VLOOKUP(A1317,'Medical Examinations'!$A$1:$J$2336,9,FALSE)</f>
        <v>OBESITY</v>
      </c>
      <c r="K1317" s="11" t="str">
        <f>VLOOKUP(A1317,'Medical Examinations'!$A$1:$J$2336,10,FALSE)</f>
        <v>DIABETES</v>
      </c>
      <c r="L1317" t="str">
        <f>VLOOKUP(A1317,'Hospitalisation Details'!$A$2:$M$2344,4,FALSE)</f>
        <v>6-6-1974</v>
      </c>
      <c r="M1317">
        <f>VLOOKUP(A1317,'Hospitalisation Details'!$A$2:$M$2344,10,FALSE)</f>
        <v>8283.68</v>
      </c>
      <c r="N1317" t="str">
        <f>VLOOKUP(A1317,'Hospitalisation Details'!$A$2:$M$2344,11,FALSE)</f>
        <v>tier - 2</v>
      </c>
      <c r="O1317" t="str">
        <f>VLOOKUP(A1317,'Hospitalisation Details'!$A$2:$M$2344,12,FALSE)</f>
        <v>tier - 3</v>
      </c>
      <c r="P1317" t="str">
        <f>VLOOKUP(A1317,'Hospitalisation Details'!$A$2:$M$2344,13,FALSE)</f>
        <v>R1013</v>
      </c>
      <c r="Q1317" s="11">
        <f>VLOOKUP(A1317,'Hospitalisation Details'!$A$2:$M$2344,8,FALSE)</f>
        <v>49</v>
      </c>
    </row>
    <row r="1318" spans="1:17" ht="15.75" x14ac:dyDescent="0.25">
      <c r="A1318" s="1" t="s">
        <v>1053</v>
      </c>
      <c r="B1318" t="str">
        <f>VLOOKUP(A1318,'Customer Names'!$A$1:$B$2336,2,FALSE)</f>
        <v>Bodeen</v>
      </c>
      <c r="C1318" s="11">
        <f>VLOOKUP(A1318,'Medical Examinations'!$A$1:$B$2336,2,FALSE)</f>
        <v>31.13</v>
      </c>
      <c r="D1318" s="11">
        <f>VLOOKUP(A1318,'Medical Examinations'!$A$1:$C$2336,3,FALSE)</f>
        <v>10.1</v>
      </c>
      <c r="E1318" s="11" t="str">
        <f>VLOOKUP(A1318,'Medical Examinations'!$A$1:$J$2336,4,FALSE)</f>
        <v>No</v>
      </c>
      <c r="F1318" s="11" t="str">
        <f>VLOOKUP(A1318,'Medical Examinations'!$A$1:$J$2336,5,FALSE)</f>
        <v>No</v>
      </c>
      <c r="G1318" s="11" t="str">
        <f>VLOOKUP(A1318,'Medical Examinations'!$A$1:$J$2336,6,FALSE)</f>
        <v>No</v>
      </c>
      <c r="H1318" s="11">
        <f>VLOOKUP(A1318,'Medical Examinations'!$A$1:$J$2336,7,FALSE)</f>
        <v>0</v>
      </c>
      <c r="I1318" s="11" t="str">
        <f>VLOOKUP(A1318,'Medical Examinations'!$A$1:$J$2336,8,FALSE)</f>
        <v>No</v>
      </c>
      <c r="J1318" s="11" t="str">
        <f>VLOOKUP(A1318,'Medical Examinations'!$A$1:$J$2336,9,FALSE)</f>
        <v>OBESITY</v>
      </c>
      <c r="K1318" s="11" t="str">
        <f>VLOOKUP(A1318,'Medical Examinations'!$A$1:$J$2336,10,FALSE)</f>
        <v>DIABETES</v>
      </c>
      <c r="L1318" t="str">
        <f>VLOOKUP(A1318,'Hospitalisation Details'!$A$2:$M$2344,4,FALSE)</f>
        <v>22-12-1974</v>
      </c>
      <c r="M1318">
        <f>VLOOKUP(A1318,'Hospitalisation Details'!$A$2:$M$2344,10,FALSE)</f>
        <v>8280.6200000000008</v>
      </c>
      <c r="N1318" t="str">
        <f>VLOOKUP(A1318,'Hospitalisation Details'!$A$2:$M$2344,11,FALSE)</f>
        <v>tier - 2</v>
      </c>
      <c r="O1318" t="str">
        <f>VLOOKUP(A1318,'Hospitalisation Details'!$A$2:$M$2344,12,FALSE)</f>
        <v>tier - 2</v>
      </c>
      <c r="P1318" t="str">
        <f>VLOOKUP(A1318,'Hospitalisation Details'!$A$2:$M$2344,13,FALSE)</f>
        <v>R1013</v>
      </c>
      <c r="Q1318" s="11">
        <f>VLOOKUP(A1318,'Hospitalisation Details'!$A$2:$M$2344,8,FALSE)</f>
        <v>48</v>
      </c>
    </row>
    <row r="1319" spans="1:17" ht="15.75" x14ac:dyDescent="0.25">
      <c r="A1319" s="1" t="s">
        <v>1052</v>
      </c>
      <c r="B1319" t="str">
        <f>VLOOKUP(A1319,'Customer Names'!$A$1:$B$2336,2,FALSE)</f>
        <v>McPherson</v>
      </c>
      <c r="C1319" s="11">
        <f>VLOOKUP(A1319,'Medical Examinations'!$A$1:$B$2336,2,FALSE)</f>
        <v>28.9</v>
      </c>
      <c r="D1319" s="11">
        <f>VLOOKUP(A1319,'Medical Examinations'!$A$1:$C$2336,3,FALSE)</f>
        <v>11.24</v>
      </c>
      <c r="E1319" s="11" t="str">
        <f>VLOOKUP(A1319,'Medical Examinations'!$A$1:$J$2336,4,FALSE)</f>
        <v>No</v>
      </c>
      <c r="F1319" s="11" t="str">
        <f>VLOOKUP(A1319,'Medical Examinations'!$A$1:$J$2336,5,FALSE)</f>
        <v>No</v>
      </c>
      <c r="G1319" s="11" t="str">
        <f>VLOOKUP(A1319,'Medical Examinations'!$A$1:$J$2336,6,FALSE)</f>
        <v>No</v>
      </c>
      <c r="H1319" s="11">
        <f>VLOOKUP(A1319,'Medical Examinations'!$A$1:$J$2336,7,FALSE)</f>
        <v>0</v>
      </c>
      <c r="I1319" s="11" t="str">
        <f>VLOOKUP(A1319,'Medical Examinations'!$A$1:$J$2336,8,FALSE)</f>
        <v>No</v>
      </c>
      <c r="J1319" s="11" t="str">
        <f>VLOOKUP(A1319,'Medical Examinations'!$A$1:$J$2336,9,FALSE)</f>
        <v>OVERWEIGHT</v>
      </c>
      <c r="K1319" s="11" t="str">
        <f>VLOOKUP(A1319,'Medical Examinations'!$A$1:$J$2336,10,FALSE)</f>
        <v>DIABETES</v>
      </c>
      <c r="L1319" t="str">
        <f>VLOOKUP(A1319,'Hospitalisation Details'!$A$2:$M$2344,4,FALSE)</f>
        <v>26-9-1974</v>
      </c>
      <c r="M1319">
        <f>VLOOKUP(A1319,'Hospitalisation Details'!$A$2:$M$2344,10,FALSE)</f>
        <v>8277.52</v>
      </c>
      <c r="N1319" t="str">
        <f>VLOOKUP(A1319,'Hospitalisation Details'!$A$2:$M$2344,11,FALSE)</f>
        <v>tier - 2</v>
      </c>
      <c r="O1319" t="str">
        <f>VLOOKUP(A1319,'Hospitalisation Details'!$A$2:$M$2344,12,FALSE)</f>
        <v>tier - 2</v>
      </c>
      <c r="P1319" t="str">
        <f>VLOOKUP(A1319,'Hospitalisation Details'!$A$2:$M$2344,13,FALSE)</f>
        <v>R1011</v>
      </c>
      <c r="Q1319" s="11">
        <f>VLOOKUP(A1319,'Hospitalisation Details'!$A$2:$M$2344,8,FALSE)</f>
        <v>48</v>
      </c>
    </row>
    <row r="1320" spans="1:17" ht="15.75" x14ac:dyDescent="0.25">
      <c r="A1320" s="1" t="s">
        <v>1051</v>
      </c>
      <c r="B1320" t="str">
        <f>VLOOKUP(A1320,'Customer Names'!$A$1:$B$2336,2,FALSE)</f>
        <v>Palko</v>
      </c>
      <c r="C1320" s="11">
        <f>VLOOKUP(A1320,'Medical Examinations'!$A$1:$B$2336,2,FALSE)</f>
        <v>43.31</v>
      </c>
      <c r="D1320" s="11">
        <f>VLOOKUP(A1320,'Medical Examinations'!$A$1:$C$2336,3,FALSE)</f>
        <v>6.1</v>
      </c>
      <c r="E1320" s="11" t="str">
        <f>VLOOKUP(A1320,'Medical Examinations'!$A$1:$J$2336,4,FALSE)</f>
        <v>Yes</v>
      </c>
      <c r="F1320" s="11" t="str">
        <f>VLOOKUP(A1320,'Medical Examinations'!$A$1:$J$2336,5,FALSE)</f>
        <v>Yes</v>
      </c>
      <c r="G1320" s="11" t="str">
        <f>VLOOKUP(A1320,'Medical Examinations'!$A$1:$J$2336,6,FALSE)</f>
        <v>No</v>
      </c>
      <c r="H1320" s="11">
        <f>VLOOKUP(A1320,'Medical Examinations'!$A$1:$J$2336,7,FALSE)</f>
        <v>1</v>
      </c>
      <c r="I1320" s="11" t="str">
        <f>VLOOKUP(A1320,'Medical Examinations'!$A$1:$J$2336,8,FALSE)</f>
        <v>No</v>
      </c>
      <c r="J1320" s="11" t="str">
        <f>VLOOKUP(A1320,'Medical Examinations'!$A$1:$J$2336,9,FALSE)</f>
        <v>OBESITY</v>
      </c>
      <c r="K1320" s="11" t="str">
        <f>VLOOKUP(A1320,'Medical Examinations'!$A$1:$J$2336,10,FALSE)</f>
        <v>PREDIABETES</v>
      </c>
      <c r="L1320" t="str">
        <f>VLOOKUP(A1320,'Hospitalisation Details'!$A$2:$M$2344,4,FALSE)</f>
        <v>28-11-2000</v>
      </c>
      <c r="M1320">
        <f>VLOOKUP(A1320,'Hospitalisation Details'!$A$2:$M$2344,10,FALSE)</f>
        <v>8271.4599999999991</v>
      </c>
      <c r="N1320" t="str">
        <f>VLOOKUP(A1320,'Hospitalisation Details'!$A$2:$M$2344,11,FALSE)</f>
        <v>tier - 2</v>
      </c>
      <c r="O1320" t="str">
        <f>VLOOKUP(A1320,'Hospitalisation Details'!$A$2:$M$2344,12,FALSE)</f>
        <v>tier - 1</v>
      </c>
      <c r="P1320" t="str">
        <f>VLOOKUP(A1320,'Hospitalisation Details'!$A$2:$M$2344,13,FALSE)</f>
        <v>R1023</v>
      </c>
      <c r="Q1320" s="11">
        <f>VLOOKUP(A1320,'Hospitalisation Details'!$A$2:$M$2344,8,FALSE)</f>
        <v>22</v>
      </c>
    </row>
    <row r="1321" spans="1:17" ht="15.75" x14ac:dyDescent="0.25">
      <c r="A1321" s="1" t="s">
        <v>1050</v>
      </c>
      <c r="B1321" t="str">
        <f>VLOOKUP(A1321,'Customer Names'!$A$1:$B$2336,2,FALSE)</f>
        <v>Breathitt</v>
      </c>
      <c r="C1321" s="11">
        <f>VLOOKUP(A1321,'Medical Examinations'!$A$1:$B$2336,2,FALSE)</f>
        <v>22.8</v>
      </c>
      <c r="D1321" s="11">
        <f>VLOOKUP(A1321,'Medical Examinations'!$A$1:$C$2336,3,FALSE)</f>
        <v>6.98</v>
      </c>
      <c r="E1321" s="11" t="str">
        <f>VLOOKUP(A1321,'Medical Examinations'!$A$1:$J$2336,4,FALSE)</f>
        <v>No</v>
      </c>
      <c r="F1321" s="11" t="str">
        <f>VLOOKUP(A1321,'Medical Examinations'!$A$1:$J$2336,5,FALSE)</f>
        <v>No</v>
      </c>
      <c r="G1321" s="11" t="str">
        <f>VLOOKUP(A1321,'Medical Examinations'!$A$1:$J$2336,6,FALSE)</f>
        <v>No</v>
      </c>
      <c r="H1321" s="11">
        <f>VLOOKUP(A1321,'Medical Examinations'!$A$1:$J$2336,7,FALSE)</f>
        <v>0</v>
      </c>
      <c r="I1321" s="11" t="str">
        <f>VLOOKUP(A1321,'Medical Examinations'!$A$1:$J$2336,8,FALSE)</f>
        <v>No</v>
      </c>
      <c r="J1321" s="11" t="str">
        <f>VLOOKUP(A1321,'Medical Examinations'!$A$1:$J$2336,9,FALSE)</f>
        <v>NORMALWEIGHT</v>
      </c>
      <c r="K1321" s="11" t="str">
        <f>VLOOKUP(A1321,'Medical Examinations'!$A$1:$J$2336,10,FALSE)</f>
        <v>DIABETES</v>
      </c>
      <c r="L1321" t="str">
        <f>VLOOKUP(A1321,'Hospitalisation Details'!$A$2:$M$2344,4,FALSE)</f>
        <v>5-8-1974</v>
      </c>
      <c r="M1321">
        <f>VLOOKUP(A1321,'Hospitalisation Details'!$A$2:$M$2344,10,FALSE)</f>
        <v>8269.0400000000009</v>
      </c>
      <c r="N1321" t="str">
        <f>VLOOKUP(A1321,'Hospitalisation Details'!$A$2:$M$2344,11,FALSE)</f>
        <v>tier - 2</v>
      </c>
      <c r="O1321" t="str">
        <f>VLOOKUP(A1321,'Hospitalisation Details'!$A$2:$M$2344,12,FALSE)</f>
        <v>tier - 1</v>
      </c>
      <c r="P1321" t="str">
        <f>VLOOKUP(A1321,'Hospitalisation Details'!$A$2:$M$2344,13,FALSE)</f>
        <v>R1011</v>
      </c>
      <c r="Q1321" s="11">
        <f>VLOOKUP(A1321,'Hospitalisation Details'!$A$2:$M$2344,8,FALSE)</f>
        <v>48</v>
      </c>
    </row>
    <row r="1322" spans="1:17" ht="15.75" x14ac:dyDescent="0.25">
      <c r="A1322" s="1" t="s">
        <v>1049</v>
      </c>
      <c r="B1322" t="str">
        <f>VLOOKUP(A1322,'Customer Names'!$A$1:$B$2336,2,FALSE)</f>
        <v>Evora</v>
      </c>
      <c r="C1322" s="11">
        <f>VLOOKUP(A1322,'Medical Examinations'!$A$1:$B$2336,2,FALSE)</f>
        <v>19.09</v>
      </c>
      <c r="D1322" s="11">
        <f>VLOOKUP(A1322,'Medical Examinations'!$A$1:$C$2336,3,FALSE)</f>
        <v>4</v>
      </c>
      <c r="E1322" s="11" t="str">
        <f>VLOOKUP(A1322,'Medical Examinations'!$A$1:$J$2336,4,FALSE)</f>
        <v>Yes</v>
      </c>
      <c r="F1322" s="11" t="str">
        <f>VLOOKUP(A1322,'Medical Examinations'!$A$1:$J$2336,5,FALSE)</f>
        <v>No</v>
      </c>
      <c r="G1322" s="11" t="str">
        <f>VLOOKUP(A1322,'Medical Examinations'!$A$1:$J$2336,6,FALSE)</f>
        <v>No</v>
      </c>
      <c r="H1322" s="11">
        <f>VLOOKUP(A1322,'Medical Examinations'!$A$1:$J$2336,7,FALSE)</f>
        <v>1</v>
      </c>
      <c r="I1322" s="11" t="str">
        <f>VLOOKUP(A1322,'Medical Examinations'!$A$1:$J$2336,8,FALSE)</f>
        <v>No</v>
      </c>
      <c r="J1322" s="11" t="str">
        <f>VLOOKUP(A1322,'Medical Examinations'!$A$1:$J$2336,9,FALSE)</f>
        <v>NORMALWEIGHT</v>
      </c>
      <c r="K1322" s="11" t="str">
        <f>VLOOKUP(A1322,'Medical Examinations'!$A$1:$J$2336,10,FALSE)</f>
        <v>NORMAL</v>
      </c>
      <c r="L1322" t="str">
        <f>VLOOKUP(A1322,'Hospitalisation Details'!$A$2:$M$2344,4,FALSE)</f>
        <v>5-9-1964</v>
      </c>
      <c r="M1322">
        <f>VLOOKUP(A1322,'Hospitalisation Details'!$A$2:$M$2344,10,FALSE)</f>
        <v>8268</v>
      </c>
      <c r="N1322" t="str">
        <f>VLOOKUP(A1322,'Hospitalisation Details'!$A$2:$M$2344,11,FALSE)</f>
        <v>tier - 3</v>
      </c>
      <c r="O1322" t="str">
        <f>VLOOKUP(A1322,'Hospitalisation Details'!$A$2:$M$2344,12,FALSE)</f>
        <v>tier - 3</v>
      </c>
      <c r="P1322" t="str">
        <f>VLOOKUP(A1322,'Hospitalisation Details'!$A$2:$M$2344,13,FALSE)</f>
        <v>R1013</v>
      </c>
      <c r="Q1322" s="11">
        <f>VLOOKUP(A1322,'Hospitalisation Details'!$A$2:$M$2344,8,FALSE)</f>
        <v>58</v>
      </c>
    </row>
    <row r="1323" spans="1:17" ht="15.75" x14ac:dyDescent="0.25">
      <c r="A1323" s="1" t="s">
        <v>1048</v>
      </c>
      <c r="B1323" t="str">
        <f>VLOOKUP(A1323,'Customer Names'!$A$1:$B$2336,2,FALSE)</f>
        <v>Fischer</v>
      </c>
      <c r="C1323" s="11">
        <f>VLOOKUP(A1323,'Medical Examinations'!$A$1:$B$2336,2,FALSE)</f>
        <v>23.37</v>
      </c>
      <c r="D1323" s="11">
        <f>VLOOKUP(A1323,'Medical Examinations'!$A$1:$C$2336,3,FALSE)</f>
        <v>4.2300000000000004</v>
      </c>
      <c r="E1323" s="11" t="str">
        <f>VLOOKUP(A1323,'Medical Examinations'!$A$1:$J$2336,4,FALSE)</f>
        <v>No</v>
      </c>
      <c r="F1323" s="11" t="str">
        <f>VLOOKUP(A1323,'Medical Examinations'!$A$1:$J$2336,5,FALSE)</f>
        <v>No</v>
      </c>
      <c r="G1323" s="11" t="str">
        <f>VLOOKUP(A1323,'Medical Examinations'!$A$1:$J$2336,6,FALSE)</f>
        <v>No</v>
      </c>
      <c r="H1323" s="11">
        <f>VLOOKUP(A1323,'Medical Examinations'!$A$1:$J$2336,7,FALSE)</f>
        <v>0</v>
      </c>
      <c r="I1323" s="11" t="str">
        <f>VLOOKUP(A1323,'Medical Examinations'!$A$1:$J$2336,8,FALSE)</f>
        <v>No</v>
      </c>
      <c r="J1323" s="11" t="str">
        <f>VLOOKUP(A1323,'Medical Examinations'!$A$1:$J$2336,9,FALSE)</f>
        <v>NORMALWEIGHT</v>
      </c>
      <c r="K1323" s="11" t="str">
        <f>VLOOKUP(A1323,'Medical Examinations'!$A$1:$J$2336,10,FALSE)</f>
        <v>NORMAL</v>
      </c>
      <c r="L1323" t="str">
        <f>VLOOKUP(A1323,'Hospitalisation Details'!$A$2:$M$2344,4,FALSE)</f>
        <v>27-9-1982</v>
      </c>
      <c r="M1323">
        <f>VLOOKUP(A1323,'Hospitalisation Details'!$A$2:$M$2344,10,FALSE)</f>
        <v>8252.2800000000007</v>
      </c>
      <c r="N1323" t="str">
        <f>VLOOKUP(A1323,'Hospitalisation Details'!$A$2:$M$2344,11,FALSE)</f>
        <v>tier - 2</v>
      </c>
      <c r="O1323" t="str">
        <f>VLOOKUP(A1323,'Hospitalisation Details'!$A$2:$M$2344,12,FALSE)</f>
        <v>tier - 2</v>
      </c>
      <c r="P1323" t="str">
        <f>VLOOKUP(A1323,'Hospitalisation Details'!$A$2:$M$2344,13,FALSE)</f>
        <v>R1024</v>
      </c>
      <c r="Q1323" s="11">
        <f>VLOOKUP(A1323,'Hospitalisation Details'!$A$2:$M$2344,8,FALSE)</f>
        <v>40</v>
      </c>
    </row>
    <row r="1324" spans="1:17" ht="15.75" x14ac:dyDescent="0.25">
      <c r="A1324" s="1" t="s">
        <v>1047</v>
      </c>
      <c r="B1324" t="str">
        <f>VLOOKUP(A1324,'Customer Names'!$A$1:$B$2336,2,FALSE)</f>
        <v>Deba</v>
      </c>
      <c r="C1324" s="11">
        <f>VLOOKUP(A1324,'Medical Examinations'!$A$1:$B$2336,2,FALSE)</f>
        <v>33.44</v>
      </c>
      <c r="D1324" s="11">
        <f>VLOOKUP(A1324,'Medical Examinations'!$A$1:$C$2336,3,FALSE)</f>
        <v>4.72</v>
      </c>
      <c r="E1324" s="11" t="str">
        <f>VLOOKUP(A1324,'Medical Examinations'!$A$1:$J$2336,4,FALSE)</f>
        <v>Yes</v>
      </c>
      <c r="F1324" s="11" t="str">
        <f>VLOOKUP(A1324,'Medical Examinations'!$A$1:$J$2336,5,FALSE)</f>
        <v>No</v>
      </c>
      <c r="G1324" s="11" t="str">
        <f>VLOOKUP(A1324,'Medical Examinations'!$A$1:$J$2336,6,FALSE)</f>
        <v>No</v>
      </c>
      <c r="H1324" s="11">
        <f>VLOOKUP(A1324,'Medical Examinations'!$A$1:$J$2336,7,FALSE)</f>
        <v>0</v>
      </c>
      <c r="I1324" s="11" t="str">
        <f>VLOOKUP(A1324,'Medical Examinations'!$A$1:$J$2336,8,FALSE)</f>
        <v>No</v>
      </c>
      <c r="J1324" s="11" t="str">
        <f>VLOOKUP(A1324,'Medical Examinations'!$A$1:$J$2336,9,FALSE)</f>
        <v>OBESITY</v>
      </c>
      <c r="K1324" s="11" t="str">
        <f>VLOOKUP(A1324,'Medical Examinations'!$A$1:$J$2336,10,FALSE)</f>
        <v>NORMAL</v>
      </c>
      <c r="L1324" t="str">
        <f>VLOOKUP(A1324,'Hospitalisation Details'!$A$2:$M$2344,4,FALSE)</f>
        <v>2-9-1976</v>
      </c>
      <c r="M1324">
        <f>VLOOKUP(A1324,'Hospitalisation Details'!$A$2:$M$2344,10,FALSE)</f>
        <v>8240.59</v>
      </c>
      <c r="N1324" t="str">
        <f>VLOOKUP(A1324,'Hospitalisation Details'!$A$2:$M$2344,11,FALSE)</f>
        <v>tier - 2</v>
      </c>
      <c r="O1324" t="str">
        <f>VLOOKUP(A1324,'Hospitalisation Details'!$A$2:$M$2344,12,FALSE)</f>
        <v>tier - 2</v>
      </c>
      <c r="P1324" t="str">
        <f>VLOOKUP(A1324,'Hospitalisation Details'!$A$2:$M$2344,13,FALSE)</f>
        <v>R1013</v>
      </c>
      <c r="Q1324" s="11">
        <f>VLOOKUP(A1324,'Hospitalisation Details'!$A$2:$M$2344,8,FALSE)</f>
        <v>46</v>
      </c>
    </row>
    <row r="1325" spans="1:17" ht="15.75" x14ac:dyDescent="0.25">
      <c r="A1325" s="1" t="s">
        <v>1046</v>
      </c>
      <c r="B1325" t="str">
        <f>VLOOKUP(A1325,'Customer Names'!$A$1:$B$2336,2,FALSE)</f>
        <v>Leloup</v>
      </c>
      <c r="C1325" s="11">
        <f>VLOOKUP(A1325,'Medical Examinations'!$A$1:$B$2336,2,FALSE)</f>
        <v>28.05</v>
      </c>
      <c r="D1325" s="11">
        <f>VLOOKUP(A1325,'Medical Examinations'!$A$1:$C$2336,3,FALSE)</f>
        <v>5.63</v>
      </c>
      <c r="E1325" s="11" t="str">
        <f>VLOOKUP(A1325,'Medical Examinations'!$A$1:$J$2336,4,FALSE)</f>
        <v>Yes</v>
      </c>
      <c r="F1325" s="11" t="str">
        <f>VLOOKUP(A1325,'Medical Examinations'!$A$1:$J$2336,5,FALSE)</f>
        <v>No</v>
      </c>
      <c r="G1325" s="11" t="str">
        <f>VLOOKUP(A1325,'Medical Examinations'!$A$1:$J$2336,6,FALSE)</f>
        <v>No</v>
      </c>
      <c r="H1325" s="11">
        <f>VLOOKUP(A1325,'Medical Examinations'!$A$1:$J$2336,7,FALSE)</f>
        <v>0</v>
      </c>
      <c r="I1325" s="11" t="str">
        <f>VLOOKUP(A1325,'Medical Examinations'!$A$1:$J$2336,8,FALSE)</f>
        <v>No</v>
      </c>
      <c r="J1325" s="11" t="str">
        <f>VLOOKUP(A1325,'Medical Examinations'!$A$1:$J$2336,9,FALSE)</f>
        <v>OVERWEIGHT</v>
      </c>
      <c r="K1325" s="11" t="str">
        <f>VLOOKUP(A1325,'Medical Examinations'!$A$1:$J$2336,10,FALSE)</f>
        <v>NORMAL</v>
      </c>
      <c r="L1325" t="str">
        <f>VLOOKUP(A1325,'Hospitalisation Details'!$A$2:$M$2344,4,FALSE)</f>
        <v>30-6-1976</v>
      </c>
      <c r="M1325">
        <f>VLOOKUP(A1325,'Hospitalisation Details'!$A$2:$M$2344,10,FALSE)</f>
        <v>8233.1</v>
      </c>
      <c r="N1325" t="str">
        <f>VLOOKUP(A1325,'Hospitalisation Details'!$A$2:$M$2344,11,FALSE)</f>
        <v>tier - 2</v>
      </c>
      <c r="O1325" t="str">
        <f>VLOOKUP(A1325,'Hospitalisation Details'!$A$2:$M$2344,12,FALSE)</f>
        <v>tier - 2</v>
      </c>
      <c r="P1325" t="str">
        <f>VLOOKUP(A1325,'Hospitalisation Details'!$A$2:$M$2344,13,FALSE)</f>
        <v>R1013</v>
      </c>
      <c r="Q1325" s="11">
        <f>VLOOKUP(A1325,'Hospitalisation Details'!$A$2:$M$2344,8,FALSE)</f>
        <v>46</v>
      </c>
    </row>
    <row r="1326" spans="1:17" ht="15.75" x14ac:dyDescent="0.25">
      <c r="A1326" s="1" t="s">
        <v>1045</v>
      </c>
      <c r="B1326" t="str">
        <f>VLOOKUP(A1326,'Customer Names'!$A$1:$B$2336,2,FALSE)</f>
        <v>Labare</v>
      </c>
      <c r="C1326" s="11">
        <f>VLOOKUP(A1326,'Medical Examinations'!$A$1:$B$2336,2,FALSE)</f>
        <v>27.72</v>
      </c>
      <c r="D1326" s="11">
        <f>VLOOKUP(A1326,'Medical Examinations'!$A$1:$C$2336,3,FALSE)</f>
        <v>5.83</v>
      </c>
      <c r="E1326" s="11" t="str">
        <f>VLOOKUP(A1326,'Medical Examinations'!$A$1:$J$2336,4,FALSE)</f>
        <v>Yes</v>
      </c>
      <c r="F1326" s="11" t="str">
        <f>VLOOKUP(A1326,'Medical Examinations'!$A$1:$J$2336,5,FALSE)</f>
        <v>No</v>
      </c>
      <c r="G1326" s="11" t="str">
        <f>VLOOKUP(A1326,'Medical Examinations'!$A$1:$J$2336,6,FALSE)</f>
        <v>No</v>
      </c>
      <c r="H1326" s="11">
        <f>VLOOKUP(A1326,'Medical Examinations'!$A$1:$J$2336,7,FALSE)</f>
        <v>0</v>
      </c>
      <c r="I1326" s="11" t="str">
        <f>VLOOKUP(A1326,'Medical Examinations'!$A$1:$J$2336,8,FALSE)</f>
        <v>No</v>
      </c>
      <c r="J1326" s="11" t="str">
        <f>VLOOKUP(A1326,'Medical Examinations'!$A$1:$J$2336,9,FALSE)</f>
        <v>OVERWEIGHT</v>
      </c>
      <c r="K1326" s="11" t="str">
        <f>VLOOKUP(A1326,'Medical Examinations'!$A$1:$J$2336,10,FALSE)</f>
        <v>PREDIABETES</v>
      </c>
      <c r="L1326" t="str">
        <f>VLOOKUP(A1326,'Hospitalisation Details'!$A$2:$M$2344,4,FALSE)</f>
        <v>3-9-1976</v>
      </c>
      <c r="M1326">
        <f>VLOOKUP(A1326,'Hospitalisation Details'!$A$2:$M$2344,10,FALSE)</f>
        <v>8232.64</v>
      </c>
      <c r="N1326" t="str">
        <f>VLOOKUP(A1326,'Hospitalisation Details'!$A$2:$M$2344,11,FALSE)</f>
        <v>tier - 2</v>
      </c>
      <c r="O1326" t="str">
        <f>VLOOKUP(A1326,'Hospitalisation Details'!$A$2:$M$2344,12,FALSE)</f>
        <v>tier - 3</v>
      </c>
      <c r="P1326" t="str">
        <f>VLOOKUP(A1326,'Hospitalisation Details'!$A$2:$M$2344,13,FALSE)</f>
        <v>R1013</v>
      </c>
      <c r="Q1326" s="11">
        <f>VLOOKUP(A1326,'Hospitalisation Details'!$A$2:$M$2344,8,FALSE)</f>
        <v>46</v>
      </c>
    </row>
    <row r="1327" spans="1:17" ht="15.75" x14ac:dyDescent="0.25">
      <c r="A1327" s="1" t="s">
        <v>1044</v>
      </c>
      <c r="B1327" t="str">
        <f>VLOOKUP(A1327,'Customer Names'!$A$1:$B$2336,2,FALSE)</f>
        <v>Arouca</v>
      </c>
      <c r="C1327" s="11">
        <f>VLOOKUP(A1327,'Medical Examinations'!$A$1:$B$2336,2,FALSE)</f>
        <v>29.81</v>
      </c>
      <c r="D1327" s="11">
        <f>VLOOKUP(A1327,'Medical Examinations'!$A$1:$C$2336,3,FALSE)</f>
        <v>9.23</v>
      </c>
      <c r="E1327" s="11" t="str">
        <f>VLOOKUP(A1327,'Medical Examinations'!$A$1:$J$2336,4,FALSE)</f>
        <v>No</v>
      </c>
      <c r="F1327" s="11" t="str">
        <f>VLOOKUP(A1327,'Medical Examinations'!$A$1:$J$2336,5,FALSE)</f>
        <v>No</v>
      </c>
      <c r="G1327" s="11" t="str">
        <f>VLOOKUP(A1327,'Medical Examinations'!$A$1:$J$2336,6,FALSE)</f>
        <v>No</v>
      </c>
      <c r="H1327" s="11">
        <f>VLOOKUP(A1327,'Medical Examinations'!$A$1:$J$2336,7,FALSE)</f>
        <v>0</v>
      </c>
      <c r="I1327" s="11" t="str">
        <f>VLOOKUP(A1327,'Medical Examinations'!$A$1:$J$2336,8,FALSE)</f>
        <v>No</v>
      </c>
      <c r="J1327" s="11" t="str">
        <f>VLOOKUP(A1327,'Medical Examinations'!$A$1:$J$2336,9,FALSE)</f>
        <v>OVERWEIGHT</v>
      </c>
      <c r="K1327" s="11" t="str">
        <f>VLOOKUP(A1327,'Medical Examinations'!$A$1:$J$2336,10,FALSE)</f>
        <v>DIABETES</v>
      </c>
      <c r="L1327" t="str">
        <f>VLOOKUP(A1327,'Hospitalisation Details'!$A$2:$M$2344,4,FALSE)</f>
        <v>30-6-1978</v>
      </c>
      <c r="M1327">
        <f>VLOOKUP(A1327,'Hospitalisation Details'!$A$2:$M$2344,10,FALSE)</f>
        <v>8219.2000000000007</v>
      </c>
      <c r="N1327" t="str">
        <f>VLOOKUP(A1327,'Hospitalisation Details'!$A$2:$M$2344,11,FALSE)</f>
        <v>tier - 2</v>
      </c>
      <c r="O1327" t="str">
        <f>VLOOKUP(A1327,'Hospitalisation Details'!$A$2:$M$2344,12,FALSE)</f>
        <v>tier - 2</v>
      </c>
      <c r="P1327" t="str">
        <f>VLOOKUP(A1327,'Hospitalisation Details'!$A$2:$M$2344,13,FALSE)</f>
        <v>R1013</v>
      </c>
      <c r="Q1327" s="11">
        <f>VLOOKUP(A1327,'Hospitalisation Details'!$A$2:$M$2344,8,FALSE)</f>
        <v>44</v>
      </c>
    </row>
    <row r="1328" spans="1:17" ht="15.75" x14ac:dyDescent="0.25">
      <c r="A1328" s="1" t="s">
        <v>1043</v>
      </c>
      <c r="B1328" t="str">
        <f>VLOOKUP(A1328,'Customer Names'!$A$1:$B$2336,2,FALSE)</f>
        <v>Reese</v>
      </c>
      <c r="C1328" s="11">
        <f>VLOOKUP(A1328,'Medical Examinations'!$A$1:$B$2336,2,FALSE)</f>
        <v>23.98</v>
      </c>
      <c r="D1328" s="11">
        <f>VLOOKUP(A1328,'Medical Examinations'!$A$1:$C$2336,3,FALSE)</f>
        <v>9.89</v>
      </c>
      <c r="E1328" s="11" t="str">
        <f>VLOOKUP(A1328,'Medical Examinations'!$A$1:$J$2336,4,FALSE)</f>
        <v>No</v>
      </c>
      <c r="F1328" s="11" t="str">
        <f>VLOOKUP(A1328,'Medical Examinations'!$A$1:$J$2336,5,FALSE)</f>
        <v>No</v>
      </c>
      <c r="G1328" s="11" t="str">
        <f>VLOOKUP(A1328,'Medical Examinations'!$A$1:$J$2336,6,FALSE)</f>
        <v>No</v>
      </c>
      <c r="H1328" s="11">
        <f>VLOOKUP(A1328,'Medical Examinations'!$A$1:$J$2336,7,FALSE)</f>
        <v>0</v>
      </c>
      <c r="I1328" s="11" t="str">
        <f>VLOOKUP(A1328,'Medical Examinations'!$A$1:$J$2336,8,FALSE)</f>
        <v>No</v>
      </c>
      <c r="J1328" s="11" t="str">
        <f>VLOOKUP(A1328,'Medical Examinations'!$A$1:$J$2336,9,FALSE)</f>
        <v>NORMALWEIGHT</v>
      </c>
      <c r="K1328" s="11" t="str">
        <f>VLOOKUP(A1328,'Medical Examinations'!$A$1:$J$2336,10,FALSE)</f>
        <v>DIABETES</v>
      </c>
      <c r="L1328" t="str">
        <f>VLOOKUP(A1328,'Hospitalisation Details'!$A$2:$M$2344,4,FALSE)</f>
        <v>24-10-1978</v>
      </c>
      <c r="M1328">
        <f>VLOOKUP(A1328,'Hospitalisation Details'!$A$2:$M$2344,10,FALSE)</f>
        <v>8211.1</v>
      </c>
      <c r="N1328" t="str">
        <f>VLOOKUP(A1328,'Hospitalisation Details'!$A$2:$M$2344,11,FALSE)</f>
        <v>tier - 2</v>
      </c>
      <c r="O1328" t="str">
        <f>VLOOKUP(A1328,'Hospitalisation Details'!$A$2:$M$2344,12,FALSE)</f>
        <v>tier - 3</v>
      </c>
      <c r="P1328" t="str">
        <f>VLOOKUP(A1328,'Hospitalisation Details'!$A$2:$M$2344,13,FALSE)</f>
        <v>R1013</v>
      </c>
      <c r="Q1328" s="11">
        <f>VLOOKUP(A1328,'Hospitalisation Details'!$A$2:$M$2344,8,FALSE)</f>
        <v>44</v>
      </c>
    </row>
    <row r="1329" spans="1:17" ht="15.75" x14ac:dyDescent="0.25">
      <c r="A1329" s="1" t="s">
        <v>1042</v>
      </c>
      <c r="B1329" t="str">
        <f>VLOOKUP(A1329,'Customer Names'!$A$1:$B$2336,2,FALSE)</f>
        <v>McCloskey</v>
      </c>
      <c r="C1329" s="11">
        <f>VLOOKUP(A1329,'Medical Examinations'!$A$1:$B$2336,2,FALSE)</f>
        <v>17.34</v>
      </c>
      <c r="D1329" s="11">
        <f>VLOOKUP(A1329,'Medical Examinations'!$A$1:$C$2336,3,FALSE)</f>
        <v>12</v>
      </c>
      <c r="E1329" s="11" t="str">
        <f>VLOOKUP(A1329,'Medical Examinations'!$A$1:$J$2336,4,FALSE)</f>
        <v>No</v>
      </c>
      <c r="F1329" s="11" t="str">
        <f>VLOOKUP(A1329,'Medical Examinations'!$A$1:$J$2336,5,FALSE)</f>
        <v>No</v>
      </c>
      <c r="G1329" s="11" t="str">
        <f>VLOOKUP(A1329,'Medical Examinations'!$A$1:$J$2336,6,FALSE)</f>
        <v>No</v>
      </c>
      <c r="H1329" s="11">
        <f>VLOOKUP(A1329,'Medical Examinations'!$A$1:$J$2336,7,FALSE)</f>
        <v>0</v>
      </c>
      <c r="I1329" s="11" t="str">
        <f>VLOOKUP(A1329,'Medical Examinations'!$A$1:$J$2336,8,FALSE)</f>
        <v>No</v>
      </c>
      <c r="J1329" s="11" t="str">
        <f>VLOOKUP(A1329,'Medical Examinations'!$A$1:$J$2336,9,FALSE)</f>
        <v>UNDERWEIGHT</v>
      </c>
      <c r="K1329" s="11" t="str">
        <f>VLOOKUP(A1329,'Medical Examinations'!$A$1:$J$2336,10,FALSE)</f>
        <v>DIABETES</v>
      </c>
      <c r="L1329" t="str">
        <f>VLOOKUP(A1329,'Hospitalisation Details'!$A$2:$M$2344,4,FALSE)</f>
        <v>23-11-1962</v>
      </c>
      <c r="M1329">
        <f>VLOOKUP(A1329,'Hospitalisation Details'!$A$2:$M$2344,10,FALSE)</f>
        <v>8188.12</v>
      </c>
      <c r="N1329" t="str">
        <f>VLOOKUP(A1329,'Hospitalisation Details'!$A$2:$M$2344,11,FALSE)</f>
        <v>tier - 3</v>
      </c>
      <c r="O1329" t="str">
        <f>VLOOKUP(A1329,'Hospitalisation Details'!$A$2:$M$2344,12,FALSE)</f>
        <v>tier - 3</v>
      </c>
      <c r="P1329" t="str">
        <f>VLOOKUP(A1329,'Hospitalisation Details'!$A$2:$M$2344,13,FALSE)</f>
        <v>R1013</v>
      </c>
      <c r="Q1329" s="11">
        <f>VLOOKUP(A1329,'Hospitalisation Details'!$A$2:$M$2344,8,FALSE)</f>
        <v>60</v>
      </c>
    </row>
    <row r="1330" spans="1:17" ht="15.75" x14ac:dyDescent="0.25">
      <c r="A1330" s="1" t="s">
        <v>1041</v>
      </c>
      <c r="B1330" t="str">
        <f>VLOOKUP(A1330,'Customer Names'!$A$1:$B$2336,2,FALSE)</f>
        <v>Tedsen</v>
      </c>
      <c r="C1330" s="11">
        <f>VLOOKUP(A1330,'Medical Examinations'!$A$1:$B$2336,2,FALSE)</f>
        <v>40.39</v>
      </c>
      <c r="D1330" s="11">
        <f>VLOOKUP(A1330,'Medical Examinations'!$A$1:$C$2336,3,FALSE)</f>
        <v>4.24</v>
      </c>
      <c r="E1330" s="11" t="str">
        <f>VLOOKUP(A1330,'Medical Examinations'!$A$1:$J$2336,4,FALSE)</f>
        <v>Yes</v>
      </c>
      <c r="F1330" s="11" t="str">
        <f>VLOOKUP(A1330,'Medical Examinations'!$A$1:$J$2336,5,FALSE)</f>
        <v>No</v>
      </c>
      <c r="G1330" s="11" t="str">
        <f>VLOOKUP(A1330,'Medical Examinations'!$A$1:$J$2336,6,FALSE)</f>
        <v>Yes</v>
      </c>
      <c r="H1330" s="11">
        <f>VLOOKUP(A1330,'Medical Examinations'!$A$1:$J$2336,7,FALSE)</f>
        <v>1</v>
      </c>
      <c r="I1330" s="11" t="str">
        <f>VLOOKUP(A1330,'Medical Examinations'!$A$1:$J$2336,8,FALSE)</f>
        <v>No</v>
      </c>
      <c r="J1330" s="11" t="str">
        <f>VLOOKUP(A1330,'Medical Examinations'!$A$1:$J$2336,9,FALSE)</f>
        <v>OBESITY</v>
      </c>
      <c r="K1330" s="11" t="str">
        <f>VLOOKUP(A1330,'Medical Examinations'!$A$1:$J$2336,10,FALSE)</f>
        <v>NORMAL</v>
      </c>
      <c r="L1330" t="str">
        <f>VLOOKUP(A1330,'Hospitalisation Details'!$A$2:$M$2344,4,FALSE)</f>
        <v>21-10-1997</v>
      </c>
      <c r="M1330">
        <f>VLOOKUP(A1330,'Hospitalisation Details'!$A$2:$M$2344,10,FALSE)</f>
        <v>8182.89</v>
      </c>
      <c r="N1330" t="str">
        <f>VLOOKUP(A1330,'Hospitalisation Details'!$A$2:$M$2344,11,FALSE)</f>
        <v>tier - 2</v>
      </c>
      <c r="O1330" t="str">
        <f>VLOOKUP(A1330,'Hospitalisation Details'!$A$2:$M$2344,12,FALSE)</f>
        <v>tier - 1</v>
      </c>
      <c r="P1330" t="str">
        <f>VLOOKUP(A1330,'Hospitalisation Details'!$A$2:$M$2344,13,FALSE)</f>
        <v>R1026</v>
      </c>
      <c r="Q1330" s="11">
        <f>VLOOKUP(A1330,'Hospitalisation Details'!$A$2:$M$2344,8,FALSE)</f>
        <v>25</v>
      </c>
    </row>
    <row r="1331" spans="1:17" ht="15.75" x14ac:dyDescent="0.25">
      <c r="A1331" s="1" t="s">
        <v>1040</v>
      </c>
      <c r="B1331" t="str">
        <f>VLOOKUP(A1331,'Customer Names'!$A$1:$B$2336,2,FALSE)</f>
        <v>Koehlinger</v>
      </c>
      <c r="C1331" s="11">
        <f>VLOOKUP(A1331,'Medical Examinations'!$A$1:$B$2336,2,FALSE)</f>
        <v>25.96</v>
      </c>
      <c r="D1331" s="11">
        <f>VLOOKUP(A1331,'Medical Examinations'!$A$1:$C$2336,3,FALSE)</f>
        <v>4.68</v>
      </c>
      <c r="E1331" s="11" t="str">
        <f>VLOOKUP(A1331,'Medical Examinations'!$A$1:$J$2336,4,FALSE)</f>
        <v>Yes</v>
      </c>
      <c r="F1331" s="11" t="str">
        <f>VLOOKUP(A1331,'Medical Examinations'!$A$1:$J$2336,5,FALSE)</f>
        <v>No</v>
      </c>
      <c r="G1331" s="11" t="str">
        <f>VLOOKUP(A1331,'Medical Examinations'!$A$1:$J$2336,6,FALSE)</f>
        <v>Yes</v>
      </c>
      <c r="H1331" s="11">
        <f>VLOOKUP(A1331,'Medical Examinations'!$A$1:$J$2336,7,FALSE)</f>
        <v>1</v>
      </c>
      <c r="I1331" s="11" t="str">
        <f>VLOOKUP(A1331,'Medical Examinations'!$A$1:$J$2336,8,FALSE)</f>
        <v>No</v>
      </c>
      <c r="J1331" s="11" t="str">
        <f>VLOOKUP(A1331,'Medical Examinations'!$A$1:$J$2336,9,FALSE)</f>
        <v>OVERWEIGHT</v>
      </c>
      <c r="K1331" s="11" t="str">
        <f>VLOOKUP(A1331,'Medical Examinations'!$A$1:$J$2336,10,FALSE)</f>
        <v>NORMAL</v>
      </c>
      <c r="L1331" t="str">
        <f>VLOOKUP(A1331,'Hospitalisation Details'!$A$2:$M$2344,4,FALSE)</f>
        <v>8-6-1983</v>
      </c>
      <c r="M1331">
        <f>VLOOKUP(A1331,'Hospitalisation Details'!$A$2:$M$2344,10,FALSE)</f>
        <v>8179.51</v>
      </c>
      <c r="N1331" t="str">
        <f>VLOOKUP(A1331,'Hospitalisation Details'!$A$2:$M$2344,11,FALSE)</f>
        <v>tier - 2</v>
      </c>
      <c r="O1331" t="str">
        <f>VLOOKUP(A1331,'Hospitalisation Details'!$A$2:$M$2344,12,FALSE)</f>
        <v>tier - 2</v>
      </c>
      <c r="P1331" t="str">
        <f>VLOOKUP(A1331,'Hospitalisation Details'!$A$2:$M$2344,13,FALSE)</f>
        <v>R1020</v>
      </c>
      <c r="Q1331" s="11">
        <f>VLOOKUP(A1331,'Hospitalisation Details'!$A$2:$M$2344,8,FALSE)</f>
        <v>40</v>
      </c>
    </row>
    <row r="1332" spans="1:17" ht="15.75" x14ac:dyDescent="0.25">
      <c r="A1332" s="1" t="s">
        <v>1039</v>
      </c>
      <c r="B1332" t="str">
        <f>VLOOKUP(A1332,'Customer Names'!$A$1:$B$2336,2,FALSE)</f>
        <v>Pielechaty</v>
      </c>
      <c r="C1332" s="11">
        <f>VLOOKUP(A1332,'Medical Examinations'!$A$1:$B$2336,2,FALSE)</f>
        <v>17.68</v>
      </c>
      <c r="D1332" s="11">
        <f>VLOOKUP(A1332,'Medical Examinations'!$A$1:$C$2336,3,FALSE)</f>
        <v>8.57</v>
      </c>
      <c r="E1332" s="11" t="str">
        <f>VLOOKUP(A1332,'Medical Examinations'!$A$1:$J$2336,4,FALSE)</f>
        <v>Yes</v>
      </c>
      <c r="F1332" s="11" t="str">
        <f>VLOOKUP(A1332,'Medical Examinations'!$A$1:$J$2336,5,FALSE)</f>
        <v>No</v>
      </c>
      <c r="G1332" s="11" t="str">
        <f>VLOOKUP(A1332,'Medical Examinations'!$A$1:$J$2336,6,FALSE)</f>
        <v>Yes</v>
      </c>
      <c r="H1332" s="11">
        <f>VLOOKUP(A1332,'Medical Examinations'!$A$1:$J$2336,7,FALSE)</f>
        <v>1</v>
      </c>
      <c r="I1332" s="11" t="str">
        <f>VLOOKUP(A1332,'Medical Examinations'!$A$1:$J$2336,8,FALSE)</f>
        <v>No</v>
      </c>
      <c r="J1332" s="11" t="str">
        <f>VLOOKUP(A1332,'Medical Examinations'!$A$1:$J$2336,9,FALSE)</f>
        <v>UNDERWEIGHT</v>
      </c>
      <c r="K1332" s="11" t="str">
        <f>VLOOKUP(A1332,'Medical Examinations'!$A$1:$J$2336,10,FALSE)</f>
        <v>DIABETES</v>
      </c>
      <c r="L1332" t="str">
        <f>VLOOKUP(A1332,'Hospitalisation Details'!$A$2:$M$2344,4,FALSE)</f>
        <v>5-11-1963</v>
      </c>
      <c r="M1332">
        <f>VLOOKUP(A1332,'Hospitalisation Details'!$A$2:$M$2344,10,FALSE)</f>
        <v>8177.9</v>
      </c>
      <c r="N1332" t="str">
        <f>VLOOKUP(A1332,'Hospitalisation Details'!$A$2:$M$2344,11,FALSE)</f>
        <v>tier - 3</v>
      </c>
      <c r="O1332" t="str">
        <f>VLOOKUP(A1332,'Hospitalisation Details'!$A$2:$M$2344,12,FALSE)</f>
        <v>tier - 1</v>
      </c>
      <c r="P1332" t="str">
        <f>VLOOKUP(A1332,'Hospitalisation Details'!$A$2:$M$2344,13,FALSE)</f>
        <v>R1013</v>
      </c>
      <c r="Q1332" s="11">
        <f>VLOOKUP(A1332,'Hospitalisation Details'!$A$2:$M$2344,8,FALSE)</f>
        <v>59</v>
      </c>
    </row>
    <row r="1333" spans="1:17" ht="15.75" x14ac:dyDescent="0.25">
      <c r="A1333" s="1" t="s">
        <v>1038</v>
      </c>
      <c r="B1333" t="str">
        <f>VLOOKUP(A1333,'Customer Names'!$A$1:$B$2336,2,FALSE)</f>
        <v>Korhonen</v>
      </c>
      <c r="C1333" s="11">
        <f>VLOOKUP(A1333,'Medical Examinations'!$A$1:$B$2336,2,FALSE)</f>
        <v>30.875</v>
      </c>
      <c r="D1333" s="11">
        <f>VLOOKUP(A1333,'Medical Examinations'!$A$1:$C$2336,3,FALSE)</f>
        <v>4.0999999999999996</v>
      </c>
      <c r="E1333" s="11" t="str">
        <f>VLOOKUP(A1333,'Medical Examinations'!$A$1:$J$2336,4,FALSE)</f>
        <v>No</v>
      </c>
      <c r="F1333" s="11" t="str">
        <f>VLOOKUP(A1333,'Medical Examinations'!$A$1:$J$2336,5,FALSE)</f>
        <v>No</v>
      </c>
      <c r="G1333" s="11" t="str">
        <f>VLOOKUP(A1333,'Medical Examinations'!$A$1:$J$2336,6,FALSE)</f>
        <v>No</v>
      </c>
      <c r="H1333" s="11">
        <f>VLOOKUP(A1333,'Medical Examinations'!$A$1:$J$2336,7,FALSE)</f>
        <v>0</v>
      </c>
      <c r="I1333" s="11" t="str">
        <f>VLOOKUP(A1333,'Medical Examinations'!$A$1:$J$2336,8,FALSE)</f>
        <v>No</v>
      </c>
      <c r="J1333" s="11" t="str">
        <f>VLOOKUP(A1333,'Medical Examinations'!$A$1:$J$2336,9,FALSE)</f>
        <v>OBESITY</v>
      </c>
      <c r="K1333" s="11" t="str">
        <f>VLOOKUP(A1333,'Medical Examinations'!$A$1:$J$2336,10,FALSE)</f>
        <v>NORMAL</v>
      </c>
      <c r="L1333" t="str">
        <f>VLOOKUP(A1333,'Hospitalisation Details'!$A$2:$M$2344,4,FALSE)</f>
        <v>28-6-1982</v>
      </c>
      <c r="M1333">
        <f>VLOOKUP(A1333,'Hospitalisation Details'!$A$2:$M$2344,10,FALSE)</f>
        <v>8162.72</v>
      </c>
      <c r="N1333" t="str">
        <f>VLOOKUP(A1333,'Hospitalisation Details'!$A$2:$M$2344,11,FALSE)</f>
        <v>tier - 3</v>
      </c>
      <c r="O1333" t="str">
        <f>VLOOKUP(A1333,'Hospitalisation Details'!$A$2:$M$2344,12,FALSE)</f>
        <v>tier - 3</v>
      </c>
      <c r="P1333" t="str">
        <f>VLOOKUP(A1333,'Hospitalisation Details'!$A$2:$M$2344,13,FALSE)</f>
        <v>R1012</v>
      </c>
      <c r="Q1333" s="11">
        <f>VLOOKUP(A1333,'Hospitalisation Details'!$A$2:$M$2344,8,FALSE)</f>
        <v>40</v>
      </c>
    </row>
    <row r="1334" spans="1:17" ht="15.75" x14ac:dyDescent="0.25">
      <c r="A1334" s="1" t="s">
        <v>1037</v>
      </c>
      <c r="B1334" t="str">
        <f>VLOOKUP(A1334,'Customer Names'!$A$1:$B$2336,2,FALSE)</f>
        <v>Kehr</v>
      </c>
      <c r="C1334" s="11">
        <f>VLOOKUP(A1334,'Medical Examinations'!$A$1:$B$2336,2,FALSE)</f>
        <v>30.81</v>
      </c>
      <c r="D1334" s="11">
        <f>VLOOKUP(A1334,'Medical Examinations'!$A$1:$C$2336,3,FALSE)</f>
        <v>4.49</v>
      </c>
      <c r="E1334" s="11" t="str">
        <f>VLOOKUP(A1334,'Medical Examinations'!$A$1:$J$2336,4,FALSE)</f>
        <v>No</v>
      </c>
      <c r="F1334" s="11" t="str">
        <f>VLOOKUP(A1334,'Medical Examinations'!$A$1:$J$2336,5,FALSE)</f>
        <v>No</v>
      </c>
      <c r="G1334" s="11" t="str">
        <f>VLOOKUP(A1334,'Medical Examinations'!$A$1:$J$2336,6,FALSE)</f>
        <v>No</v>
      </c>
      <c r="H1334" s="11">
        <f>VLOOKUP(A1334,'Medical Examinations'!$A$1:$J$2336,7,FALSE)</f>
        <v>0</v>
      </c>
      <c r="I1334" s="11" t="str">
        <f>VLOOKUP(A1334,'Medical Examinations'!$A$1:$J$2336,8,FALSE)</f>
        <v>No</v>
      </c>
      <c r="J1334" s="11" t="str">
        <f>VLOOKUP(A1334,'Medical Examinations'!$A$1:$J$2336,9,FALSE)</f>
        <v>OBESITY</v>
      </c>
      <c r="K1334" s="11" t="str">
        <f>VLOOKUP(A1334,'Medical Examinations'!$A$1:$J$2336,10,FALSE)</f>
        <v>NORMAL</v>
      </c>
      <c r="L1334" t="str">
        <f>VLOOKUP(A1334,'Hospitalisation Details'!$A$2:$M$2344,4,FALSE)</f>
        <v>21-6-1990</v>
      </c>
      <c r="M1334">
        <f>VLOOKUP(A1334,'Hospitalisation Details'!$A$2:$M$2344,10,FALSE)</f>
        <v>8157.92</v>
      </c>
      <c r="N1334" t="str">
        <f>VLOOKUP(A1334,'Hospitalisation Details'!$A$2:$M$2344,11,FALSE)</f>
        <v>tier - 2</v>
      </c>
      <c r="O1334" t="str">
        <f>VLOOKUP(A1334,'Hospitalisation Details'!$A$2:$M$2344,12,FALSE)</f>
        <v>tier - 3</v>
      </c>
      <c r="P1334" t="str">
        <f>VLOOKUP(A1334,'Hospitalisation Details'!$A$2:$M$2344,13,FALSE)</f>
        <v>R1025</v>
      </c>
      <c r="Q1334" s="11">
        <f>VLOOKUP(A1334,'Hospitalisation Details'!$A$2:$M$2344,8,FALSE)</f>
        <v>32</v>
      </c>
    </row>
    <row r="1335" spans="1:17" ht="15.75" x14ac:dyDescent="0.25">
      <c r="A1335" s="1" t="s">
        <v>1036</v>
      </c>
      <c r="B1335" t="str">
        <f>VLOOKUP(A1335,'Customer Names'!$A$1:$B$2336,2,FALSE)</f>
        <v>Montagna</v>
      </c>
      <c r="C1335" s="11">
        <f>VLOOKUP(A1335,'Medical Examinations'!$A$1:$B$2336,2,FALSE)</f>
        <v>36.85</v>
      </c>
      <c r="D1335" s="11">
        <f>VLOOKUP(A1335,'Medical Examinations'!$A$1:$C$2336,3,FALSE)</f>
        <v>8.8000000000000007</v>
      </c>
      <c r="E1335" s="11" t="str">
        <f>VLOOKUP(A1335,'Medical Examinations'!$A$1:$J$2336,4,FALSE)</f>
        <v>No</v>
      </c>
      <c r="F1335" s="11" t="str">
        <f>VLOOKUP(A1335,'Medical Examinations'!$A$1:$J$2336,5,FALSE)</f>
        <v>No</v>
      </c>
      <c r="G1335" s="11" t="str">
        <f>VLOOKUP(A1335,'Medical Examinations'!$A$1:$J$2336,6,FALSE)</f>
        <v>No</v>
      </c>
      <c r="H1335" s="11">
        <f>VLOOKUP(A1335,'Medical Examinations'!$A$1:$J$2336,7,FALSE)</f>
        <v>2</v>
      </c>
      <c r="I1335" s="11" t="str">
        <f>VLOOKUP(A1335,'Medical Examinations'!$A$1:$J$2336,8,FALSE)</f>
        <v>No</v>
      </c>
      <c r="J1335" s="11" t="str">
        <f>VLOOKUP(A1335,'Medical Examinations'!$A$1:$J$2336,9,FALSE)</f>
        <v>OBESITY</v>
      </c>
      <c r="K1335" s="11" t="str">
        <f>VLOOKUP(A1335,'Medical Examinations'!$A$1:$J$2336,10,FALSE)</f>
        <v>DIABETES</v>
      </c>
      <c r="L1335" t="str">
        <f>VLOOKUP(A1335,'Hospitalisation Details'!$A$2:$M$2344,4,FALSE)</f>
        <v>3-9-1973</v>
      </c>
      <c r="M1335">
        <f>VLOOKUP(A1335,'Hospitalisation Details'!$A$2:$M$2344,10,FALSE)</f>
        <v>8125.78</v>
      </c>
      <c r="N1335" t="str">
        <f>VLOOKUP(A1335,'Hospitalisation Details'!$A$2:$M$2344,11,FALSE)</f>
        <v>tier - 2</v>
      </c>
      <c r="O1335" t="str">
        <f>VLOOKUP(A1335,'Hospitalisation Details'!$A$2:$M$2344,12,FALSE)</f>
        <v>tier - 2</v>
      </c>
      <c r="P1335" t="str">
        <f>VLOOKUP(A1335,'Hospitalisation Details'!$A$2:$M$2344,13,FALSE)</f>
        <v>R1013</v>
      </c>
      <c r="Q1335" s="11">
        <f>VLOOKUP(A1335,'Hospitalisation Details'!$A$2:$M$2344,8,FALSE)</f>
        <v>49</v>
      </c>
    </row>
    <row r="1336" spans="1:17" ht="15.75" x14ac:dyDescent="0.25">
      <c r="A1336" s="1" t="s">
        <v>1035</v>
      </c>
      <c r="B1336" t="str">
        <f>VLOOKUP(A1336,'Customer Names'!$A$1:$B$2336,2,FALSE)</f>
        <v>M√ºller</v>
      </c>
      <c r="C1336" s="11">
        <f>VLOOKUP(A1336,'Medical Examinations'!$A$1:$B$2336,2,FALSE)</f>
        <v>35.86</v>
      </c>
      <c r="D1336" s="11">
        <f>VLOOKUP(A1336,'Medical Examinations'!$A$1:$C$2336,3,FALSE)</f>
        <v>7.93</v>
      </c>
      <c r="E1336" s="11" t="str">
        <f>VLOOKUP(A1336,'Medical Examinations'!$A$1:$J$2336,4,FALSE)</f>
        <v>No</v>
      </c>
      <c r="F1336" s="11" t="str">
        <f>VLOOKUP(A1336,'Medical Examinations'!$A$1:$J$2336,5,FALSE)</f>
        <v>No</v>
      </c>
      <c r="G1336" s="11" t="str">
        <f>VLOOKUP(A1336,'Medical Examinations'!$A$1:$J$2336,6,FALSE)</f>
        <v>No</v>
      </c>
      <c r="H1336" s="11">
        <f>VLOOKUP(A1336,'Medical Examinations'!$A$1:$J$2336,7,FALSE)</f>
        <v>2</v>
      </c>
      <c r="I1336" s="11" t="str">
        <f>VLOOKUP(A1336,'Medical Examinations'!$A$1:$J$2336,8,FALSE)</f>
        <v>No</v>
      </c>
      <c r="J1336" s="11" t="str">
        <f>VLOOKUP(A1336,'Medical Examinations'!$A$1:$J$2336,9,FALSE)</f>
        <v>OBESITY</v>
      </c>
      <c r="K1336" s="11" t="str">
        <f>VLOOKUP(A1336,'Medical Examinations'!$A$1:$J$2336,10,FALSE)</f>
        <v>DIABETES</v>
      </c>
      <c r="L1336" t="str">
        <f>VLOOKUP(A1336,'Hospitalisation Details'!$A$2:$M$2344,4,FALSE)</f>
        <v>30-8-1973</v>
      </c>
      <c r="M1336">
        <f>VLOOKUP(A1336,'Hospitalisation Details'!$A$2:$M$2344,10,FALSE)</f>
        <v>8124.41</v>
      </c>
      <c r="N1336" t="str">
        <f>VLOOKUP(A1336,'Hospitalisation Details'!$A$2:$M$2344,11,FALSE)</f>
        <v>tier - 3</v>
      </c>
      <c r="O1336" t="str">
        <f>VLOOKUP(A1336,'Hospitalisation Details'!$A$2:$M$2344,12,FALSE)</f>
        <v>tier - 1</v>
      </c>
      <c r="P1336" t="str">
        <f>VLOOKUP(A1336,'Hospitalisation Details'!$A$2:$M$2344,13,FALSE)</f>
        <v>R1013</v>
      </c>
      <c r="Q1336" s="11">
        <f>VLOOKUP(A1336,'Hospitalisation Details'!$A$2:$M$2344,8,FALSE)</f>
        <v>49</v>
      </c>
    </row>
    <row r="1337" spans="1:17" ht="15.75" x14ac:dyDescent="0.25">
      <c r="A1337" s="1" t="s">
        <v>1034</v>
      </c>
      <c r="B1337" t="str">
        <f>VLOOKUP(A1337,'Customer Names'!$A$1:$B$2336,2,FALSE)</f>
        <v>Baker</v>
      </c>
      <c r="C1337" s="11">
        <f>VLOOKUP(A1337,'Medical Examinations'!$A$1:$B$2336,2,FALSE)</f>
        <v>30.3</v>
      </c>
      <c r="D1337" s="11">
        <f>VLOOKUP(A1337,'Medical Examinations'!$A$1:$C$2336,3,FALSE)</f>
        <v>9.4499999999999993</v>
      </c>
      <c r="E1337" s="11" t="str">
        <f>VLOOKUP(A1337,'Medical Examinations'!$A$1:$J$2336,4,FALSE)</f>
        <v>No</v>
      </c>
      <c r="F1337" s="11" t="str">
        <f>VLOOKUP(A1337,'Medical Examinations'!$A$1:$J$2336,5,FALSE)</f>
        <v>No</v>
      </c>
      <c r="G1337" s="11" t="str">
        <f>VLOOKUP(A1337,'Medical Examinations'!$A$1:$J$2336,6,FALSE)</f>
        <v>No</v>
      </c>
      <c r="H1337" s="11">
        <f>VLOOKUP(A1337,'Medical Examinations'!$A$1:$J$2336,7,FALSE)</f>
        <v>2</v>
      </c>
      <c r="I1337" s="11" t="str">
        <f>VLOOKUP(A1337,'Medical Examinations'!$A$1:$J$2336,8,FALSE)</f>
        <v>No</v>
      </c>
      <c r="J1337" s="11" t="str">
        <f>VLOOKUP(A1337,'Medical Examinations'!$A$1:$J$2336,9,FALSE)</f>
        <v>OBESITY</v>
      </c>
      <c r="K1337" s="11" t="str">
        <f>VLOOKUP(A1337,'Medical Examinations'!$A$1:$J$2336,10,FALSE)</f>
        <v>DIABETES</v>
      </c>
      <c r="L1337" t="str">
        <f>VLOOKUP(A1337,'Hospitalisation Details'!$A$2:$M$2344,4,FALSE)</f>
        <v>16-12-1973</v>
      </c>
      <c r="M1337">
        <f>VLOOKUP(A1337,'Hospitalisation Details'!$A$2:$M$2344,10,FALSE)</f>
        <v>8116.68</v>
      </c>
      <c r="N1337" t="str">
        <f>VLOOKUP(A1337,'Hospitalisation Details'!$A$2:$M$2344,11,FALSE)</f>
        <v>tier - 3</v>
      </c>
      <c r="O1337" t="str">
        <f>VLOOKUP(A1337,'Hospitalisation Details'!$A$2:$M$2344,12,FALSE)</f>
        <v>tier - 1</v>
      </c>
      <c r="P1337" t="str">
        <f>VLOOKUP(A1337,'Hospitalisation Details'!$A$2:$M$2344,13,FALSE)</f>
        <v>R1011</v>
      </c>
      <c r="Q1337" s="11">
        <f>VLOOKUP(A1337,'Hospitalisation Details'!$A$2:$M$2344,8,FALSE)</f>
        <v>49</v>
      </c>
    </row>
    <row r="1338" spans="1:17" ht="15.75" x14ac:dyDescent="0.25">
      <c r="A1338" s="1" t="s">
        <v>1033</v>
      </c>
      <c r="B1338" t="str">
        <f>VLOOKUP(A1338,'Customer Names'!$A$1:$B$2336,2,FALSE)</f>
        <v>Sidebottom</v>
      </c>
      <c r="C1338" s="11">
        <f>VLOOKUP(A1338,'Medical Examinations'!$A$1:$B$2336,2,FALSE)</f>
        <v>32.015000000000001</v>
      </c>
      <c r="D1338" s="11">
        <f>VLOOKUP(A1338,'Medical Examinations'!$A$1:$C$2336,3,FALSE)</f>
        <v>7.67</v>
      </c>
      <c r="E1338" s="11" t="str">
        <f>VLOOKUP(A1338,'Medical Examinations'!$A$1:$J$2336,4,FALSE)</f>
        <v>No</v>
      </c>
      <c r="F1338" s="11" t="str">
        <f>VLOOKUP(A1338,'Medical Examinations'!$A$1:$J$2336,5,FALSE)</f>
        <v>No</v>
      </c>
      <c r="G1338" s="11" t="str">
        <f>VLOOKUP(A1338,'Medical Examinations'!$A$1:$J$2336,6,FALSE)</f>
        <v>No</v>
      </c>
      <c r="H1338" s="11">
        <f>VLOOKUP(A1338,'Medical Examinations'!$A$1:$J$2336,7,FALSE)</f>
        <v>0</v>
      </c>
      <c r="I1338" s="11" t="str">
        <f>VLOOKUP(A1338,'Medical Examinations'!$A$1:$J$2336,8,FALSE)</f>
        <v>No</v>
      </c>
      <c r="J1338" s="11" t="str">
        <f>VLOOKUP(A1338,'Medical Examinations'!$A$1:$J$2336,9,FALSE)</f>
        <v>OBESITY</v>
      </c>
      <c r="K1338" s="11" t="str">
        <f>VLOOKUP(A1338,'Medical Examinations'!$A$1:$J$2336,10,FALSE)</f>
        <v>DIABETES</v>
      </c>
      <c r="L1338" t="str">
        <f>VLOOKUP(A1338,'Hospitalisation Details'!$A$2:$M$2344,4,FALSE)</f>
        <v>1-9-1978</v>
      </c>
      <c r="M1338">
        <f>VLOOKUP(A1338,'Hospitalisation Details'!$A$2:$M$2344,10,FALSE)</f>
        <v>8116.27</v>
      </c>
      <c r="N1338" t="str">
        <f>VLOOKUP(A1338,'Hospitalisation Details'!$A$2:$M$2344,11,FALSE)</f>
        <v>tier - 3</v>
      </c>
      <c r="O1338" t="str">
        <f>VLOOKUP(A1338,'Hospitalisation Details'!$A$2:$M$2344,12,FALSE)</f>
        <v>tier - 1</v>
      </c>
      <c r="P1338" t="str">
        <f>VLOOKUP(A1338,'Hospitalisation Details'!$A$2:$M$2344,13,FALSE)</f>
        <v>R1012</v>
      </c>
      <c r="Q1338" s="11">
        <f>VLOOKUP(A1338,'Hospitalisation Details'!$A$2:$M$2344,8,FALSE)</f>
        <v>44</v>
      </c>
    </row>
    <row r="1339" spans="1:17" ht="15.75" x14ac:dyDescent="0.25">
      <c r="A1339" s="1" t="s">
        <v>1032</v>
      </c>
      <c r="B1339" t="str">
        <f>VLOOKUP(A1339,'Customer Names'!$A$1:$B$2336,2,FALSE)</f>
        <v>Johnson</v>
      </c>
      <c r="C1339" s="11">
        <f>VLOOKUP(A1339,'Medical Examinations'!$A$1:$B$2336,2,FALSE)</f>
        <v>25.06</v>
      </c>
      <c r="D1339" s="11">
        <f>VLOOKUP(A1339,'Medical Examinations'!$A$1:$C$2336,3,FALSE)</f>
        <v>10.53</v>
      </c>
      <c r="E1339" s="11" t="str">
        <f>VLOOKUP(A1339,'Medical Examinations'!$A$1:$J$2336,4,FALSE)</f>
        <v>No</v>
      </c>
      <c r="F1339" s="11" t="str">
        <f>VLOOKUP(A1339,'Medical Examinations'!$A$1:$J$2336,5,FALSE)</f>
        <v>No</v>
      </c>
      <c r="G1339" s="11" t="str">
        <f>VLOOKUP(A1339,'Medical Examinations'!$A$1:$J$2336,6,FALSE)</f>
        <v>No</v>
      </c>
      <c r="H1339" s="11">
        <f>VLOOKUP(A1339,'Medical Examinations'!$A$1:$J$2336,7,FALSE)</f>
        <v>2</v>
      </c>
      <c r="I1339" s="11" t="str">
        <f>VLOOKUP(A1339,'Medical Examinations'!$A$1:$J$2336,8,FALSE)</f>
        <v>No</v>
      </c>
      <c r="J1339" s="11" t="str">
        <f>VLOOKUP(A1339,'Medical Examinations'!$A$1:$J$2336,9,FALSE)</f>
        <v>OVERWEIGHT</v>
      </c>
      <c r="K1339" s="11" t="str">
        <f>VLOOKUP(A1339,'Medical Examinations'!$A$1:$J$2336,10,FALSE)</f>
        <v>DIABETES</v>
      </c>
      <c r="L1339" t="str">
        <f>VLOOKUP(A1339,'Hospitalisation Details'!$A$2:$M$2344,4,FALSE)</f>
        <v>11-10-1973</v>
      </c>
      <c r="M1339">
        <f>VLOOKUP(A1339,'Hospitalisation Details'!$A$2:$M$2344,10,FALSE)</f>
        <v>8112.59</v>
      </c>
      <c r="N1339" t="str">
        <f>VLOOKUP(A1339,'Hospitalisation Details'!$A$2:$M$2344,11,FALSE)</f>
        <v>tier - 2</v>
      </c>
      <c r="O1339" t="str">
        <f>VLOOKUP(A1339,'Hospitalisation Details'!$A$2:$M$2344,12,FALSE)</f>
        <v>tier - 2</v>
      </c>
      <c r="P1339" t="str">
        <f>VLOOKUP(A1339,'Hospitalisation Details'!$A$2:$M$2344,13,FALSE)</f>
        <v>R1013</v>
      </c>
      <c r="Q1339" s="11">
        <f>VLOOKUP(A1339,'Hospitalisation Details'!$A$2:$M$2344,8,FALSE)</f>
        <v>49</v>
      </c>
    </row>
    <row r="1340" spans="1:17" ht="15.75" x14ac:dyDescent="0.25">
      <c r="A1340" s="1" t="s">
        <v>1031</v>
      </c>
      <c r="B1340" t="str">
        <f>VLOOKUP(A1340,'Customer Names'!$A$1:$B$2336,2,FALSE)</f>
        <v>Morris</v>
      </c>
      <c r="C1340" s="11">
        <f>VLOOKUP(A1340,'Medical Examinations'!$A$1:$B$2336,2,FALSE)</f>
        <v>18.829999999999998</v>
      </c>
      <c r="D1340" s="11">
        <f>VLOOKUP(A1340,'Medical Examinations'!$A$1:$C$2336,3,FALSE)</f>
        <v>10.08</v>
      </c>
      <c r="E1340" s="11" t="str">
        <f>VLOOKUP(A1340,'Medical Examinations'!$A$1:$J$2336,4,FALSE)</f>
        <v>Yes</v>
      </c>
      <c r="F1340" s="11" t="str">
        <f>VLOOKUP(A1340,'Medical Examinations'!$A$1:$J$2336,5,FALSE)</f>
        <v>No</v>
      </c>
      <c r="G1340" s="11" t="str">
        <f>VLOOKUP(A1340,'Medical Examinations'!$A$1:$J$2336,6,FALSE)</f>
        <v>No</v>
      </c>
      <c r="H1340" s="11">
        <f>VLOOKUP(A1340,'Medical Examinations'!$A$1:$J$2336,7,FALSE)</f>
        <v>0</v>
      </c>
      <c r="I1340" s="11" t="str">
        <f>VLOOKUP(A1340,'Medical Examinations'!$A$1:$J$2336,8,FALSE)</f>
        <v>No</v>
      </c>
      <c r="J1340" s="11" t="str">
        <f>VLOOKUP(A1340,'Medical Examinations'!$A$1:$J$2336,9,FALSE)</f>
        <v>NORMALWEIGHT</v>
      </c>
      <c r="K1340" s="11" t="str">
        <f>VLOOKUP(A1340,'Medical Examinations'!$A$1:$J$2336,10,FALSE)</f>
        <v>DIABETES</v>
      </c>
      <c r="L1340" t="str">
        <f>VLOOKUP(A1340,'Hospitalisation Details'!$A$2:$M$2344,4,FALSE)</f>
        <v>10-6-1967</v>
      </c>
      <c r="M1340">
        <f>VLOOKUP(A1340,'Hospitalisation Details'!$A$2:$M$2344,10,FALSE)</f>
        <v>8091.3</v>
      </c>
      <c r="N1340" t="str">
        <f>VLOOKUP(A1340,'Hospitalisation Details'!$A$2:$M$2344,11,FALSE)</f>
        <v>tier - 3</v>
      </c>
      <c r="O1340" t="str">
        <f>VLOOKUP(A1340,'Hospitalisation Details'!$A$2:$M$2344,12,FALSE)</f>
        <v>tier - 1</v>
      </c>
      <c r="P1340" t="str">
        <f>VLOOKUP(A1340,'Hospitalisation Details'!$A$2:$M$2344,13,FALSE)</f>
        <v>R1012</v>
      </c>
      <c r="Q1340" s="11">
        <f>VLOOKUP(A1340,'Hospitalisation Details'!$A$2:$M$2344,8,FALSE)</f>
        <v>55</v>
      </c>
    </row>
    <row r="1341" spans="1:17" ht="15.75" x14ac:dyDescent="0.25">
      <c r="A1341" s="1" t="s">
        <v>1030</v>
      </c>
      <c r="B1341" t="str">
        <f>VLOOKUP(A1341,'Customer Names'!$A$1:$B$2336,2,FALSE)</f>
        <v>Chaisson</v>
      </c>
      <c r="C1341" s="11">
        <f>VLOOKUP(A1341,'Medical Examinations'!$A$1:$B$2336,2,FALSE)</f>
        <v>47.52</v>
      </c>
      <c r="D1341" s="11">
        <f>VLOOKUP(A1341,'Medical Examinations'!$A$1:$C$2336,3,FALSE)</f>
        <v>11.39</v>
      </c>
      <c r="E1341" s="11" t="str">
        <f>VLOOKUP(A1341,'Medical Examinations'!$A$1:$J$2336,4,FALSE)</f>
        <v>Yes</v>
      </c>
      <c r="F1341" s="11" t="str">
        <f>VLOOKUP(A1341,'Medical Examinations'!$A$1:$J$2336,5,FALSE)</f>
        <v>No</v>
      </c>
      <c r="G1341" s="11" t="str">
        <f>VLOOKUP(A1341,'Medical Examinations'!$A$1:$J$2336,6,FALSE)</f>
        <v>No</v>
      </c>
      <c r="H1341" s="11">
        <f>VLOOKUP(A1341,'Medical Examinations'!$A$1:$J$2336,7,FALSE)</f>
        <v>1</v>
      </c>
      <c r="I1341" s="11" t="str">
        <f>VLOOKUP(A1341,'Medical Examinations'!$A$1:$J$2336,8,FALSE)</f>
        <v>No</v>
      </c>
      <c r="J1341" s="11" t="str">
        <f>VLOOKUP(A1341,'Medical Examinations'!$A$1:$J$2336,9,FALSE)</f>
        <v>OBESITY</v>
      </c>
      <c r="K1341" s="11" t="str">
        <f>VLOOKUP(A1341,'Medical Examinations'!$A$1:$J$2336,10,FALSE)</f>
        <v>DIABETES</v>
      </c>
      <c r="L1341" t="str">
        <f>VLOOKUP(A1341,'Hospitalisation Details'!$A$2:$M$2344,4,FALSE)</f>
        <v>21-12-1975</v>
      </c>
      <c r="M1341">
        <f>VLOOKUP(A1341,'Hospitalisation Details'!$A$2:$M$2344,10,FALSE)</f>
        <v>8083.92</v>
      </c>
      <c r="N1341" t="str">
        <f>VLOOKUP(A1341,'Hospitalisation Details'!$A$2:$M$2344,11,FALSE)</f>
        <v>tier - 3</v>
      </c>
      <c r="O1341" t="str">
        <f>VLOOKUP(A1341,'Hospitalisation Details'!$A$2:$M$2344,12,FALSE)</f>
        <v>tier - 3</v>
      </c>
      <c r="P1341" t="str">
        <f>VLOOKUP(A1341,'Hospitalisation Details'!$A$2:$M$2344,13,FALSE)</f>
        <v>R1013</v>
      </c>
      <c r="Q1341" s="11">
        <f>VLOOKUP(A1341,'Hospitalisation Details'!$A$2:$M$2344,8,FALSE)</f>
        <v>47</v>
      </c>
    </row>
    <row r="1342" spans="1:17" ht="15.75" x14ac:dyDescent="0.25">
      <c r="A1342" s="1" t="s">
        <v>1029</v>
      </c>
      <c r="B1342" t="str">
        <f>VLOOKUP(A1342,'Customer Names'!$A$1:$B$2336,2,FALSE)</f>
        <v>Pigott</v>
      </c>
      <c r="C1342" s="11">
        <f>VLOOKUP(A1342,'Medical Examinations'!$A$1:$B$2336,2,FALSE)</f>
        <v>37.82</v>
      </c>
      <c r="D1342" s="11">
        <f>VLOOKUP(A1342,'Medical Examinations'!$A$1:$C$2336,3,FALSE)</f>
        <v>6.36</v>
      </c>
      <c r="E1342" s="11" t="str">
        <f>VLOOKUP(A1342,'Medical Examinations'!$A$1:$J$2336,4,FALSE)</f>
        <v>No</v>
      </c>
      <c r="F1342" s="11" t="str">
        <f>VLOOKUP(A1342,'Medical Examinations'!$A$1:$J$2336,5,FALSE)</f>
        <v>No</v>
      </c>
      <c r="G1342" s="11" t="str">
        <f>VLOOKUP(A1342,'Medical Examinations'!$A$1:$J$2336,6,FALSE)</f>
        <v>No</v>
      </c>
      <c r="H1342" s="11">
        <f>VLOOKUP(A1342,'Medical Examinations'!$A$1:$J$2336,7,FALSE)</f>
        <v>0</v>
      </c>
      <c r="I1342" s="11" t="str">
        <f>VLOOKUP(A1342,'Medical Examinations'!$A$1:$J$2336,8,FALSE)</f>
        <v>No</v>
      </c>
      <c r="J1342" s="11" t="str">
        <f>VLOOKUP(A1342,'Medical Examinations'!$A$1:$J$2336,9,FALSE)</f>
        <v>OBESITY</v>
      </c>
      <c r="K1342" s="11" t="str">
        <f>VLOOKUP(A1342,'Medical Examinations'!$A$1:$J$2336,10,FALSE)</f>
        <v>PREDIABETES</v>
      </c>
      <c r="L1342" t="str">
        <f>VLOOKUP(A1342,'Hospitalisation Details'!$A$2:$M$2344,4,FALSE)</f>
        <v>12-10-1994</v>
      </c>
      <c r="M1342">
        <f>VLOOKUP(A1342,'Hospitalisation Details'!$A$2:$M$2344,10,FALSE)</f>
        <v>8081.74</v>
      </c>
      <c r="N1342" t="str">
        <f>VLOOKUP(A1342,'Hospitalisation Details'!$A$2:$M$2344,11,FALSE)</f>
        <v>tier - 2</v>
      </c>
      <c r="O1342" t="str">
        <f>VLOOKUP(A1342,'Hospitalisation Details'!$A$2:$M$2344,12,FALSE)</f>
        <v>tier - 2</v>
      </c>
      <c r="P1342" t="str">
        <f>VLOOKUP(A1342,'Hospitalisation Details'!$A$2:$M$2344,13,FALSE)</f>
        <v>R1026</v>
      </c>
      <c r="Q1342" s="11">
        <f>VLOOKUP(A1342,'Hospitalisation Details'!$A$2:$M$2344,8,FALSE)</f>
        <v>28</v>
      </c>
    </row>
    <row r="1343" spans="1:17" ht="15.75" x14ac:dyDescent="0.25">
      <c r="A1343" s="1" t="s">
        <v>1028</v>
      </c>
      <c r="B1343" t="str">
        <f>VLOOKUP(A1343,'Customer Names'!$A$1:$B$2336,2,FALSE)</f>
        <v>Cochrane</v>
      </c>
      <c r="C1343" s="11">
        <f>VLOOKUP(A1343,'Medical Examinations'!$A$1:$B$2336,2,FALSE)</f>
        <v>44.16</v>
      </c>
      <c r="D1343" s="11">
        <f>VLOOKUP(A1343,'Medical Examinations'!$A$1:$C$2336,3,FALSE)</f>
        <v>5.31</v>
      </c>
      <c r="E1343" s="11" t="str">
        <f>VLOOKUP(A1343,'Medical Examinations'!$A$1:$J$2336,4,FALSE)</f>
        <v>Yes</v>
      </c>
      <c r="F1343" s="11" t="str">
        <f>VLOOKUP(A1343,'Medical Examinations'!$A$1:$J$2336,5,FALSE)</f>
        <v>No</v>
      </c>
      <c r="G1343" s="11" t="str">
        <f>VLOOKUP(A1343,'Medical Examinations'!$A$1:$J$2336,6,FALSE)</f>
        <v>No</v>
      </c>
      <c r="H1343" s="11">
        <f>VLOOKUP(A1343,'Medical Examinations'!$A$1:$J$2336,7,FALSE)</f>
        <v>0</v>
      </c>
      <c r="I1343" s="11" t="str">
        <f>VLOOKUP(A1343,'Medical Examinations'!$A$1:$J$2336,8,FALSE)</f>
        <v>No</v>
      </c>
      <c r="J1343" s="11" t="str">
        <f>VLOOKUP(A1343,'Medical Examinations'!$A$1:$J$2336,9,FALSE)</f>
        <v>OBESITY</v>
      </c>
      <c r="K1343" s="11" t="str">
        <f>VLOOKUP(A1343,'Medical Examinations'!$A$1:$J$2336,10,FALSE)</f>
        <v>NORMAL</v>
      </c>
      <c r="L1343" t="str">
        <f>VLOOKUP(A1343,'Hospitalisation Details'!$A$2:$M$2344,4,FALSE)</f>
        <v>28-8-2001</v>
      </c>
      <c r="M1343">
        <f>VLOOKUP(A1343,'Hospitalisation Details'!$A$2:$M$2344,10,FALSE)</f>
        <v>8081.26</v>
      </c>
      <c r="N1343" t="str">
        <f>VLOOKUP(A1343,'Hospitalisation Details'!$A$2:$M$2344,11,FALSE)</f>
        <v>tier - 2</v>
      </c>
      <c r="O1343" t="str">
        <f>VLOOKUP(A1343,'Hospitalisation Details'!$A$2:$M$2344,12,FALSE)</f>
        <v>tier - 2</v>
      </c>
      <c r="P1343" t="str">
        <f>VLOOKUP(A1343,'Hospitalisation Details'!$A$2:$M$2344,13,FALSE)</f>
        <v>R1012</v>
      </c>
      <c r="Q1343" s="11">
        <f>VLOOKUP(A1343,'Hospitalisation Details'!$A$2:$M$2344,8,FALSE)</f>
        <v>21</v>
      </c>
    </row>
    <row r="1344" spans="1:17" ht="15.75" x14ac:dyDescent="0.25">
      <c r="A1344" s="1" t="s">
        <v>1027</v>
      </c>
      <c r="B1344" t="str">
        <f>VLOOKUP(A1344,'Customer Names'!$A$1:$B$2336,2,FALSE)</f>
        <v>Armitage</v>
      </c>
      <c r="C1344" s="11">
        <f>VLOOKUP(A1344,'Medical Examinations'!$A$1:$B$2336,2,FALSE)</f>
        <v>37.049999999999997</v>
      </c>
      <c r="D1344" s="11">
        <f>VLOOKUP(A1344,'Medical Examinations'!$A$1:$C$2336,3,FALSE)</f>
        <v>4.74</v>
      </c>
      <c r="E1344" s="11" t="str">
        <f>VLOOKUP(A1344,'Medical Examinations'!$A$1:$J$2336,4,FALSE)</f>
        <v>No</v>
      </c>
      <c r="F1344" s="11" t="str">
        <f>VLOOKUP(A1344,'Medical Examinations'!$A$1:$J$2336,5,FALSE)</f>
        <v>No</v>
      </c>
      <c r="G1344" s="11" t="str">
        <f>VLOOKUP(A1344,'Medical Examinations'!$A$1:$J$2336,6,FALSE)</f>
        <v>Yes</v>
      </c>
      <c r="H1344" s="11">
        <f>VLOOKUP(A1344,'Medical Examinations'!$A$1:$J$2336,7,FALSE)</f>
        <v>1</v>
      </c>
      <c r="I1344" s="11" t="str">
        <f>VLOOKUP(A1344,'Medical Examinations'!$A$1:$J$2336,8,FALSE)</f>
        <v>No</v>
      </c>
      <c r="J1344" s="11" t="str">
        <f>VLOOKUP(A1344,'Medical Examinations'!$A$1:$J$2336,9,FALSE)</f>
        <v>OBESITY</v>
      </c>
      <c r="K1344" s="11" t="str">
        <f>VLOOKUP(A1344,'Medical Examinations'!$A$1:$J$2336,10,FALSE)</f>
        <v>NORMAL</v>
      </c>
      <c r="L1344" t="str">
        <f>VLOOKUP(A1344,'Hospitalisation Details'!$A$2:$M$2344,4,FALSE)</f>
        <v>7-11-1993</v>
      </c>
      <c r="M1344">
        <f>VLOOKUP(A1344,'Hospitalisation Details'!$A$2:$M$2344,10,FALSE)</f>
        <v>8077.41</v>
      </c>
      <c r="N1344" t="str">
        <f>VLOOKUP(A1344,'Hospitalisation Details'!$A$2:$M$2344,11,FALSE)</f>
        <v>tier - 2</v>
      </c>
      <c r="O1344" t="str">
        <f>VLOOKUP(A1344,'Hospitalisation Details'!$A$2:$M$2344,12,FALSE)</f>
        <v>tier - 1</v>
      </c>
      <c r="P1344" t="str">
        <f>VLOOKUP(A1344,'Hospitalisation Details'!$A$2:$M$2344,13,FALSE)</f>
        <v>R1026</v>
      </c>
      <c r="Q1344" s="11">
        <f>VLOOKUP(A1344,'Hospitalisation Details'!$A$2:$M$2344,8,FALSE)</f>
        <v>29</v>
      </c>
    </row>
    <row r="1345" spans="1:17" ht="15.75" x14ac:dyDescent="0.25">
      <c r="A1345" s="1" t="s">
        <v>1026</v>
      </c>
      <c r="B1345" t="str">
        <f>VLOOKUP(A1345,'Customer Names'!$A$1:$B$2336,2,FALSE)</f>
        <v>Shen</v>
      </c>
      <c r="C1345" s="11">
        <f>VLOOKUP(A1345,'Medical Examinations'!$A$1:$B$2336,2,FALSE)</f>
        <v>18.66</v>
      </c>
      <c r="D1345" s="11">
        <f>VLOOKUP(A1345,'Medical Examinations'!$A$1:$C$2336,3,FALSE)</f>
        <v>11.35</v>
      </c>
      <c r="E1345" s="11" t="str">
        <f>VLOOKUP(A1345,'Medical Examinations'!$A$1:$J$2336,4,FALSE)</f>
        <v>No</v>
      </c>
      <c r="F1345" s="11" t="str">
        <f>VLOOKUP(A1345,'Medical Examinations'!$A$1:$J$2336,5,FALSE)</f>
        <v>No</v>
      </c>
      <c r="G1345" s="11" t="str">
        <f>VLOOKUP(A1345,'Medical Examinations'!$A$1:$J$2336,6,FALSE)</f>
        <v>No</v>
      </c>
      <c r="H1345" s="11">
        <f>VLOOKUP(A1345,'Medical Examinations'!$A$1:$J$2336,7,FALSE)</f>
        <v>0</v>
      </c>
      <c r="I1345" s="11" t="str">
        <f>VLOOKUP(A1345,'Medical Examinations'!$A$1:$J$2336,8,FALSE)</f>
        <v>No</v>
      </c>
      <c r="J1345" s="11" t="str">
        <f>VLOOKUP(A1345,'Medical Examinations'!$A$1:$J$2336,9,FALSE)</f>
        <v>NORMALWEIGHT</v>
      </c>
      <c r="K1345" s="11" t="str">
        <f>VLOOKUP(A1345,'Medical Examinations'!$A$1:$J$2336,10,FALSE)</f>
        <v>DIABETES</v>
      </c>
      <c r="L1345" t="str">
        <f>VLOOKUP(A1345,'Hospitalisation Details'!$A$2:$M$2344,4,FALSE)</f>
        <v>21-10-1965</v>
      </c>
      <c r="M1345">
        <f>VLOOKUP(A1345,'Hospitalisation Details'!$A$2:$M$2344,10,FALSE)</f>
        <v>8071.57</v>
      </c>
      <c r="N1345" t="str">
        <f>VLOOKUP(A1345,'Hospitalisation Details'!$A$2:$M$2344,11,FALSE)</f>
        <v>tier - 3</v>
      </c>
      <c r="O1345" t="str">
        <f>VLOOKUP(A1345,'Hospitalisation Details'!$A$2:$M$2344,12,FALSE)</f>
        <v>tier - 1</v>
      </c>
      <c r="P1345" t="str">
        <f>VLOOKUP(A1345,'Hospitalisation Details'!$A$2:$M$2344,13,FALSE)</f>
        <v>R1011</v>
      </c>
      <c r="Q1345" s="11">
        <f>VLOOKUP(A1345,'Hospitalisation Details'!$A$2:$M$2344,8,FALSE)</f>
        <v>57</v>
      </c>
    </row>
    <row r="1346" spans="1:17" ht="15.75" x14ac:dyDescent="0.25">
      <c r="A1346" s="1" t="s">
        <v>1025</v>
      </c>
      <c r="B1346" t="str">
        <f>VLOOKUP(A1346,'Customer Names'!$A$1:$B$2336,2,FALSE)</f>
        <v>O'Kelly</v>
      </c>
      <c r="C1346" s="11">
        <f>VLOOKUP(A1346,'Medical Examinations'!$A$1:$B$2336,2,FALSE)</f>
        <v>36.200000000000003</v>
      </c>
      <c r="D1346" s="11">
        <f>VLOOKUP(A1346,'Medical Examinations'!$A$1:$C$2336,3,FALSE)</f>
        <v>6.81</v>
      </c>
      <c r="E1346" s="11" t="str">
        <f>VLOOKUP(A1346,'Medical Examinations'!$A$1:$J$2336,4,FALSE)</f>
        <v>Yes</v>
      </c>
      <c r="F1346" s="11" t="str">
        <f>VLOOKUP(A1346,'Medical Examinations'!$A$1:$J$2336,5,FALSE)</f>
        <v>No</v>
      </c>
      <c r="G1346" s="11" t="str">
        <f>VLOOKUP(A1346,'Medical Examinations'!$A$1:$J$2336,6,FALSE)</f>
        <v>No</v>
      </c>
      <c r="H1346" s="11">
        <f>VLOOKUP(A1346,'Medical Examinations'!$A$1:$J$2336,7,FALSE)</f>
        <v>1</v>
      </c>
      <c r="I1346" s="11" t="str">
        <f>VLOOKUP(A1346,'Medical Examinations'!$A$1:$J$2336,8,FALSE)</f>
        <v>No</v>
      </c>
      <c r="J1346" s="11" t="str">
        <f>VLOOKUP(A1346,'Medical Examinations'!$A$1:$J$2336,9,FALSE)</f>
        <v>OBESITY</v>
      </c>
      <c r="K1346" s="11" t="str">
        <f>VLOOKUP(A1346,'Medical Examinations'!$A$1:$J$2336,10,FALSE)</f>
        <v>DIABETES</v>
      </c>
      <c r="L1346" t="str">
        <f>VLOOKUP(A1346,'Hospitalisation Details'!$A$2:$M$2344,4,FALSE)</f>
        <v>15-12-1975</v>
      </c>
      <c r="M1346">
        <f>VLOOKUP(A1346,'Hospitalisation Details'!$A$2:$M$2344,10,FALSE)</f>
        <v>8068.19</v>
      </c>
      <c r="N1346" t="str">
        <f>VLOOKUP(A1346,'Hospitalisation Details'!$A$2:$M$2344,11,FALSE)</f>
        <v>tier - 3</v>
      </c>
      <c r="O1346" t="str">
        <f>VLOOKUP(A1346,'Hospitalisation Details'!$A$2:$M$2344,12,FALSE)</f>
        <v>tier - 2</v>
      </c>
      <c r="P1346" t="str">
        <f>VLOOKUP(A1346,'Hospitalisation Details'!$A$2:$M$2344,13,FALSE)</f>
        <v>R1011</v>
      </c>
      <c r="Q1346" s="11">
        <f>VLOOKUP(A1346,'Hospitalisation Details'!$A$2:$M$2344,8,FALSE)</f>
        <v>47</v>
      </c>
    </row>
    <row r="1347" spans="1:17" ht="15.75" x14ac:dyDescent="0.25">
      <c r="A1347" s="1" t="s">
        <v>1024</v>
      </c>
      <c r="B1347" t="str">
        <f>VLOOKUP(A1347,'Customer Names'!$A$1:$B$2336,2,FALSE)</f>
        <v>Huff</v>
      </c>
      <c r="C1347" s="11">
        <f>VLOOKUP(A1347,'Medical Examinations'!$A$1:$B$2336,2,FALSE)</f>
        <v>18.87</v>
      </c>
      <c r="D1347" s="11">
        <f>VLOOKUP(A1347,'Medical Examinations'!$A$1:$C$2336,3,FALSE)</f>
        <v>8.06</v>
      </c>
      <c r="E1347" s="11" t="str">
        <f>VLOOKUP(A1347,'Medical Examinations'!$A$1:$J$2336,4,FALSE)</f>
        <v>No</v>
      </c>
      <c r="F1347" s="11" t="str">
        <f>VLOOKUP(A1347,'Medical Examinations'!$A$1:$J$2336,5,FALSE)</f>
        <v>No</v>
      </c>
      <c r="G1347" s="11" t="str">
        <f>VLOOKUP(A1347,'Medical Examinations'!$A$1:$J$2336,6,FALSE)</f>
        <v>No</v>
      </c>
      <c r="H1347" s="11">
        <f>VLOOKUP(A1347,'Medical Examinations'!$A$1:$J$2336,7,FALSE)</f>
        <v>0</v>
      </c>
      <c r="I1347" s="11" t="str">
        <f>VLOOKUP(A1347,'Medical Examinations'!$A$1:$J$2336,8,FALSE)</f>
        <v>No</v>
      </c>
      <c r="J1347" s="11" t="str">
        <f>VLOOKUP(A1347,'Medical Examinations'!$A$1:$J$2336,9,FALSE)</f>
        <v>NORMALWEIGHT</v>
      </c>
      <c r="K1347" s="11" t="str">
        <f>VLOOKUP(A1347,'Medical Examinations'!$A$1:$J$2336,10,FALSE)</f>
        <v>DIABETES</v>
      </c>
      <c r="L1347" t="str">
        <f>VLOOKUP(A1347,'Hospitalisation Details'!$A$2:$M$2344,4,FALSE)</f>
        <v>11-8-1965</v>
      </c>
      <c r="M1347">
        <f>VLOOKUP(A1347,'Hospitalisation Details'!$A$2:$M$2344,10,FALSE)</f>
        <v>8067.83</v>
      </c>
      <c r="N1347" t="str">
        <f>VLOOKUP(A1347,'Hospitalisation Details'!$A$2:$M$2344,11,FALSE)</f>
        <v>tier - 3</v>
      </c>
      <c r="O1347" t="str">
        <f>VLOOKUP(A1347,'Hospitalisation Details'!$A$2:$M$2344,12,FALSE)</f>
        <v>tier - 1</v>
      </c>
      <c r="P1347" t="str">
        <f>VLOOKUP(A1347,'Hospitalisation Details'!$A$2:$M$2344,13,FALSE)</f>
        <v>R1013</v>
      </c>
      <c r="Q1347" s="11">
        <f>VLOOKUP(A1347,'Hospitalisation Details'!$A$2:$M$2344,8,FALSE)</f>
        <v>57</v>
      </c>
    </row>
    <row r="1348" spans="1:17" ht="15.75" x14ac:dyDescent="0.25">
      <c r="A1348" s="1" t="s">
        <v>1023</v>
      </c>
      <c r="B1348" t="str">
        <f>VLOOKUP(A1348,'Customer Names'!$A$1:$B$2336,2,FALSE)</f>
        <v>Dye</v>
      </c>
      <c r="C1348" s="11">
        <f>VLOOKUP(A1348,'Medical Examinations'!$A$1:$B$2336,2,FALSE)</f>
        <v>32.299999999999997</v>
      </c>
      <c r="D1348" s="11">
        <f>VLOOKUP(A1348,'Medical Examinations'!$A$1:$C$2336,3,FALSE)</f>
        <v>6.74</v>
      </c>
      <c r="E1348" s="11" t="str">
        <f>VLOOKUP(A1348,'Medical Examinations'!$A$1:$J$2336,4,FALSE)</f>
        <v>Yes</v>
      </c>
      <c r="F1348" s="11" t="str">
        <f>VLOOKUP(A1348,'Medical Examinations'!$A$1:$J$2336,5,FALSE)</f>
        <v>No</v>
      </c>
      <c r="G1348" s="11" t="str">
        <f>VLOOKUP(A1348,'Medical Examinations'!$A$1:$J$2336,6,FALSE)</f>
        <v>No</v>
      </c>
      <c r="H1348" s="11">
        <f>VLOOKUP(A1348,'Medical Examinations'!$A$1:$J$2336,7,FALSE)</f>
        <v>1</v>
      </c>
      <c r="I1348" s="11" t="str">
        <f>VLOOKUP(A1348,'Medical Examinations'!$A$1:$J$2336,8,FALSE)</f>
        <v>No</v>
      </c>
      <c r="J1348" s="11" t="str">
        <f>VLOOKUP(A1348,'Medical Examinations'!$A$1:$J$2336,9,FALSE)</f>
        <v>OBESITY</v>
      </c>
      <c r="K1348" s="11" t="str">
        <f>VLOOKUP(A1348,'Medical Examinations'!$A$1:$J$2336,10,FALSE)</f>
        <v>DIABETES</v>
      </c>
      <c r="L1348" t="str">
        <f>VLOOKUP(A1348,'Hospitalisation Details'!$A$2:$M$2344,4,FALSE)</f>
        <v>28-6-1975</v>
      </c>
      <c r="M1348">
        <f>VLOOKUP(A1348,'Hospitalisation Details'!$A$2:$M$2344,10,FALSE)</f>
        <v>8062.76</v>
      </c>
      <c r="N1348" t="str">
        <f>VLOOKUP(A1348,'Hospitalisation Details'!$A$2:$M$2344,11,FALSE)</f>
        <v>tier - 3</v>
      </c>
      <c r="O1348" t="str">
        <f>VLOOKUP(A1348,'Hospitalisation Details'!$A$2:$M$2344,12,FALSE)</f>
        <v>tier - 3</v>
      </c>
      <c r="P1348" t="str">
        <f>VLOOKUP(A1348,'Hospitalisation Details'!$A$2:$M$2344,13,FALSE)</f>
        <v>R1011</v>
      </c>
      <c r="Q1348" s="11">
        <f>VLOOKUP(A1348,'Hospitalisation Details'!$A$2:$M$2344,8,FALSE)</f>
        <v>47</v>
      </c>
    </row>
    <row r="1349" spans="1:17" ht="15.75" x14ac:dyDescent="0.25">
      <c r="A1349" s="1" t="s">
        <v>1022</v>
      </c>
      <c r="B1349" t="str">
        <f>VLOOKUP(A1349,'Customer Names'!$A$1:$B$2336,2,FALSE)</f>
        <v>Willard</v>
      </c>
      <c r="C1349" s="11">
        <f>VLOOKUP(A1349,'Medical Examinations'!$A$1:$B$2336,2,FALSE)</f>
        <v>22.64</v>
      </c>
      <c r="D1349" s="11">
        <f>VLOOKUP(A1349,'Medical Examinations'!$A$1:$C$2336,3,FALSE)</f>
        <v>6.54</v>
      </c>
      <c r="E1349" s="11" t="str">
        <f>VLOOKUP(A1349,'Medical Examinations'!$A$1:$J$2336,4,FALSE)</f>
        <v>Yes</v>
      </c>
      <c r="F1349" s="11" t="str">
        <f>VLOOKUP(A1349,'Medical Examinations'!$A$1:$J$2336,5,FALSE)</f>
        <v>No</v>
      </c>
      <c r="G1349" s="11" t="str">
        <f>VLOOKUP(A1349,'Medical Examinations'!$A$1:$J$2336,6,FALSE)</f>
        <v>No</v>
      </c>
      <c r="H1349" s="11">
        <f>VLOOKUP(A1349,'Medical Examinations'!$A$1:$J$2336,7,FALSE)</f>
        <v>2</v>
      </c>
      <c r="I1349" s="11" t="str">
        <f>VLOOKUP(A1349,'Medical Examinations'!$A$1:$J$2336,8,FALSE)</f>
        <v>No</v>
      </c>
      <c r="J1349" s="11" t="str">
        <f>VLOOKUP(A1349,'Medical Examinations'!$A$1:$J$2336,9,FALSE)</f>
        <v>NORMALWEIGHT</v>
      </c>
      <c r="K1349" s="11" t="str">
        <f>VLOOKUP(A1349,'Medical Examinations'!$A$1:$J$2336,10,FALSE)</f>
        <v>DIABETES</v>
      </c>
      <c r="L1349" t="str">
        <f>VLOOKUP(A1349,'Hospitalisation Details'!$A$2:$M$2344,4,FALSE)</f>
        <v>12-12-1970</v>
      </c>
      <c r="M1349">
        <f>VLOOKUP(A1349,'Hospitalisation Details'!$A$2:$M$2344,10,FALSE)</f>
        <v>8062.31</v>
      </c>
      <c r="N1349" t="str">
        <f>VLOOKUP(A1349,'Hospitalisation Details'!$A$2:$M$2344,11,FALSE)</f>
        <v>tier - 2</v>
      </c>
      <c r="O1349" t="str">
        <f>VLOOKUP(A1349,'Hospitalisation Details'!$A$2:$M$2344,12,FALSE)</f>
        <v>tier - 1</v>
      </c>
      <c r="P1349" t="str">
        <f>VLOOKUP(A1349,'Hospitalisation Details'!$A$2:$M$2344,13,FALSE)</f>
        <v>R1013</v>
      </c>
      <c r="Q1349" s="11">
        <f>VLOOKUP(A1349,'Hospitalisation Details'!$A$2:$M$2344,8,FALSE)</f>
        <v>52</v>
      </c>
    </row>
    <row r="1350" spans="1:17" ht="15.75" x14ac:dyDescent="0.25">
      <c r="A1350" s="1" t="s">
        <v>1021</v>
      </c>
      <c r="B1350" t="str">
        <f>VLOOKUP(A1350,'Customer Names'!$A$1:$B$2336,2,FALSE)</f>
        <v>D'Addario</v>
      </c>
      <c r="C1350" s="11">
        <f>VLOOKUP(A1350,'Medical Examinations'!$A$1:$B$2336,2,FALSE)</f>
        <v>28.69</v>
      </c>
      <c r="D1350" s="11">
        <f>VLOOKUP(A1350,'Medical Examinations'!$A$1:$C$2336,3,FALSE)</f>
        <v>5.4</v>
      </c>
      <c r="E1350" s="11" t="str">
        <f>VLOOKUP(A1350,'Medical Examinations'!$A$1:$J$2336,4,FALSE)</f>
        <v>No</v>
      </c>
      <c r="F1350" s="11" t="str">
        <f>VLOOKUP(A1350,'Medical Examinations'!$A$1:$J$2336,5,FALSE)</f>
        <v>No</v>
      </c>
      <c r="G1350" s="11" t="str">
        <f>VLOOKUP(A1350,'Medical Examinations'!$A$1:$J$2336,6,FALSE)</f>
        <v>No</v>
      </c>
      <c r="H1350" s="11">
        <f>VLOOKUP(A1350,'Medical Examinations'!$A$1:$J$2336,7,FALSE)</f>
        <v>0</v>
      </c>
      <c r="I1350" s="11" t="str">
        <f>VLOOKUP(A1350,'Medical Examinations'!$A$1:$J$2336,8,FALSE)</f>
        <v>No</v>
      </c>
      <c r="J1350" s="11" t="str">
        <f>VLOOKUP(A1350,'Medical Examinations'!$A$1:$J$2336,9,FALSE)</f>
        <v>OVERWEIGHT</v>
      </c>
      <c r="K1350" s="11" t="str">
        <f>VLOOKUP(A1350,'Medical Examinations'!$A$1:$J$2336,10,FALSE)</f>
        <v>NORMAL</v>
      </c>
      <c r="L1350" t="str">
        <f>VLOOKUP(A1350,'Hospitalisation Details'!$A$2:$M$2344,4,FALSE)</f>
        <v>27-12-1982</v>
      </c>
      <c r="M1350">
        <f>VLOOKUP(A1350,'Hospitalisation Details'!$A$2:$M$2344,10,FALSE)</f>
        <v>8059.68</v>
      </c>
      <c r="N1350" t="str">
        <f>VLOOKUP(A1350,'Hospitalisation Details'!$A$2:$M$2344,11,FALSE)</f>
        <v>tier - 2</v>
      </c>
      <c r="O1350" t="str">
        <f>VLOOKUP(A1350,'Hospitalisation Details'!$A$2:$M$2344,12,FALSE)</f>
        <v>tier - 3</v>
      </c>
      <c r="P1350" t="str">
        <f>VLOOKUP(A1350,'Hospitalisation Details'!$A$2:$M$2344,13,FALSE)</f>
        <v>R1012</v>
      </c>
      <c r="Q1350" s="11">
        <f>VLOOKUP(A1350,'Hospitalisation Details'!$A$2:$M$2344,8,FALSE)</f>
        <v>40</v>
      </c>
    </row>
    <row r="1351" spans="1:17" ht="15.75" x14ac:dyDescent="0.25">
      <c r="A1351" s="1" t="s">
        <v>1020</v>
      </c>
      <c r="B1351" t="str">
        <f>VLOOKUP(A1351,'Customer Names'!$A$1:$B$2336,2,FALSE)</f>
        <v>Buchanan</v>
      </c>
      <c r="C1351" s="11">
        <f>VLOOKUP(A1351,'Medical Examinations'!$A$1:$B$2336,2,FALSE)</f>
        <v>28.16</v>
      </c>
      <c r="D1351" s="11">
        <f>VLOOKUP(A1351,'Medical Examinations'!$A$1:$C$2336,3,FALSE)</f>
        <v>5.58</v>
      </c>
      <c r="E1351" s="11" t="str">
        <f>VLOOKUP(A1351,'Medical Examinations'!$A$1:$J$2336,4,FALSE)</f>
        <v>Yes</v>
      </c>
      <c r="F1351" s="11" t="str">
        <f>VLOOKUP(A1351,'Medical Examinations'!$A$1:$J$2336,5,FALSE)</f>
        <v>No</v>
      </c>
      <c r="G1351" s="11" t="str">
        <f>VLOOKUP(A1351,'Medical Examinations'!$A$1:$J$2336,6,FALSE)</f>
        <v>No</v>
      </c>
      <c r="H1351" s="11">
        <f>VLOOKUP(A1351,'Medical Examinations'!$A$1:$J$2336,7,FALSE)</f>
        <v>0</v>
      </c>
      <c r="I1351" s="11" t="str">
        <f>VLOOKUP(A1351,'Medical Examinations'!$A$1:$J$2336,8,FALSE)</f>
        <v>No</v>
      </c>
      <c r="J1351" s="11" t="str">
        <f>VLOOKUP(A1351,'Medical Examinations'!$A$1:$J$2336,9,FALSE)</f>
        <v>OVERWEIGHT</v>
      </c>
      <c r="K1351" s="11" t="str">
        <f>VLOOKUP(A1351,'Medical Examinations'!$A$1:$J$2336,10,FALSE)</f>
        <v>NORMAL</v>
      </c>
      <c r="L1351" t="str">
        <f>VLOOKUP(A1351,'Hospitalisation Details'!$A$2:$M$2344,4,FALSE)</f>
        <v>28-11-1985</v>
      </c>
      <c r="M1351">
        <f>VLOOKUP(A1351,'Hospitalisation Details'!$A$2:$M$2344,10,FALSE)</f>
        <v>8059.06</v>
      </c>
      <c r="N1351" t="str">
        <f>VLOOKUP(A1351,'Hospitalisation Details'!$A$2:$M$2344,11,FALSE)</f>
        <v>tier - 2</v>
      </c>
      <c r="O1351" t="str">
        <f>VLOOKUP(A1351,'Hospitalisation Details'!$A$2:$M$2344,12,FALSE)</f>
        <v>tier - 3</v>
      </c>
      <c r="P1351" t="str">
        <f>VLOOKUP(A1351,'Hospitalisation Details'!$A$2:$M$2344,13,FALSE)</f>
        <v>R1012</v>
      </c>
      <c r="Q1351" s="11">
        <f>VLOOKUP(A1351,'Hospitalisation Details'!$A$2:$M$2344,8,FALSE)</f>
        <v>37</v>
      </c>
    </row>
    <row r="1352" spans="1:17" ht="15.75" x14ac:dyDescent="0.25">
      <c r="A1352" s="1" t="s">
        <v>1019</v>
      </c>
      <c r="B1352" t="str">
        <f>VLOOKUP(A1352,'Customer Names'!$A$1:$B$2336,2,FALSE)</f>
        <v>Clark</v>
      </c>
      <c r="C1352" s="11">
        <f>VLOOKUP(A1352,'Medical Examinations'!$A$1:$B$2336,2,FALSE)</f>
        <v>45.54</v>
      </c>
      <c r="D1352" s="11">
        <f>VLOOKUP(A1352,'Medical Examinations'!$A$1:$C$2336,3,FALSE)</f>
        <v>5.84</v>
      </c>
      <c r="E1352" s="11" t="str">
        <f>VLOOKUP(A1352,'Medical Examinations'!$A$1:$J$2336,4,FALSE)</f>
        <v>No</v>
      </c>
      <c r="F1352" s="11" t="str">
        <f>VLOOKUP(A1352,'Medical Examinations'!$A$1:$J$2336,5,FALSE)</f>
        <v>No</v>
      </c>
      <c r="G1352" s="11" t="str">
        <f>VLOOKUP(A1352,'Medical Examinations'!$A$1:$J$2336,6,FALSE)</f>
        <v>Yes</v>
      </c>
      <c r="H1352" s="11">
        <f>VLOOKUP(A1352,'Medical Examinations'!$A$1:$J$2336,7,FALSE)</f>
        <v>1</v>
      </c>
      <c r="I1352" s="11" t="str">
        <f>VLOOKUP(A1352,'Medical Examinations'!$A$1:$J$2336,8,FALSE)</f>
        <v>No</v>
      </c>
      <c r="J1352" s="11" t="str">
        <f>VLOOKUP(A1352,'Medical Examinations'!$A$1:$J$2336,9,FALSE)</f>
        <v>OBESITY</v>
      </c>
      <c r="K1352" s="11" t="str">
        <f>VLOOKUP(A1352,'Medical Examinations'!$A$1:$J$2336,10,FALSE)</f>
        <v>PREDIABETES</v>
      </c>
      <c r="L1352" t="str">
        <f>VLOOKUP(A1352,'Hospitalisation Details'!$A$2:$M$2344,4,FALSE)</f>
        <v>12-12-2003</v>
      </c>
      <c r="M1352">
        <f>VLOOKUP(A1352,'Hospitalisation Details'!$A$2:$M$2344,10,FALSE)</f>
        <v>8035.64</v>
      </c>
      <c r="N1352" t="str">
        <f>VLOOKUP(A1352,'Hospitalisation Details'!$A$2:$M$2344,11,FALSE)</f>
        <v>tier - 2</v>
      </c>
      <c r="O1352" t="str">
        <f>VLOOKUP(A1352,'Hospitalisation Details'!$A$2:$M$2344,12,FALSE)</f>
        <v>tier - 2</v>
      </c>
      <c r="P1352" t="str">
        <f>VLOOKUP(A1352,'Hospitalisation Details'!$A$2:$M$2344,13,FALSE)</f>
        <v>R1012</v>
      </c>
      <c r="Q1352" s="11">
        <f>VLOOKUP(A1352,'Hospitalisation Details'!$A$2:$M$2344,8,FALSE)</f>
        <v>19</v>
      </c>
    </row>
    <row r="1353" spans="1:17" ht="15.75" x14ac:dyDescent="0.25">
      <c r="A1353" s="1" t="s">
        <v>1018</v>
      </c>
      <c r="B1353" t="str">
        <f>VLOOKUP(A1353,'Customer Names'!$A$1:$B$2336,2,FALSE)</f>
        <v>Waterson</v>
      </c>
      <c r="C1353" s="11">
        <f>VLOOKUP(A1353,'Medical Examinations'!$A$1:$B$2336,2,FALSE)</f>
        <v>28.7</v>
      </c>
      <c r="D1353" s="11">
        <f>VLOOKUP(A1353,'Medical Examinations'!$A$1:$C$2336,3,FALSE)</f>
        <v>4.2</v>
      </c>
      <c r="E1353" s="11" t="str">
        <f>VLOOKUP(A1353,'Medical Examinations'!$A$1:$J$2336,4,FALSE)</f>
        <v>No</v>
      </c>
      <c r="F1353" s="11" t="str">
        <f>VLOOKUP(A1353,'Medical Examinations'!$A$1:$J$2336,5,FALSE)</f>
        <v>No</v>
      </c>
      <c r="G1353" s="11" t="str">
        <f>VLOOKUP(A1353,'Medical Examinations'!$A$1:$J$2336,6,FALSE)</f>
        <v>No</v>
      </c>
      <c r="H1353" s="11">
        <f>VLOOKUP(A1353,'Medical Examinations'!$A$1:$J$2336,7,FALSE)</f>
        <v>0</v>
      </c>
      <c r="I1353" s="11" t="str">
        <f>VLOOKUP(A1353,'Medical Examinations'!$A$1:$J$2336,8,FALSE)</f>
        <v>No</v>
      </c>
      <c r="J1353" s="11" t="str">
        <f>VLOOKUP(A1353,'Medical Examinations'!$A$1:$J$2336,9,FALSE)</f>
        <v>OVERWEIGHT</v>
      </c>
      <c r="K1353" s="11" t="str">
        <f>VLOOKUP(A1353,'Medical Examinations'!$A$1:$J$2336,10,FALSE)</f>
        <v>NORMAL</v>
      </c>
      <c r="L1353" t="str">
        <f>VLOOKUP(A1353,'Hospitalisation Details'!$A$2:$M$2344,4,FALSE)</f>
        <v>6-11-1977</v>
      </c>
      <c r="M1353">
        <f>VLOOKUP(A1353,'Hospitalisation Details'!$A$2:$M$2344,10,FALSE)</f>
        <v>8027.97</v>
      </c>
      <c r="N1353" t="str">
        <f>VLOOKUP(A1353,'Hospitalisation Details'!$A$2:$M$2344,11,FALSE)</f>
        <v>tier - 3</v>
      </c>
      <c r="O1353" t="str">
        <f>VLOOKUP(A1353,'Hospitalisation Details'!$A$2:$M$2344,12,FALSE)</f>
        <v>tier - 2</v>
      </c>
      <c r="P1353" t="str">
        <f>VLOOKUP(A1353,'Hospitalisation Details'!$A$2:$M$2344,13,FALSE)</f>
        <v>R1011</v>
      </c>
      <c r="Q1353" s="11">
        <f>VLOOKUP(A1353,'Hospitalisation Details'!$A$2:$M$2344,8,FALSE)</f>
        <v>45</v>
      </c>
    </row>
    <row r="1354" spans="1:17" ht="15.75" x14ac:dyDescent="0.25">
      <c r="A1354" s="1" t="s">
        <v>1017</v>
      </c>
      <c r="B1354" t="str">
        <f>VLOOKUP(A1354,'Customer Names'!$A$1:$B$2336,2,FALSE)</f>
        <v>Piras</v>
      </c>
      <c r="C1354" s="11">
        <f>VLOOKUP(A1354,'Medical Examinations'!$A$1:$B$2336,2,FALSE)</f>
        <v>27.74</v>
      </c>
      <c r="D1354" s="11">
        <f>VLOOKUP(A1354,'Medical Examinations'!$A$1:$C$2336,3,FALSE)</f>
        <v>6.06</v>
      </c>
      <c r="E1354" s="11" t="str">
        <f>VLOOKUP(A1354,'Medical Examinations'!$A$1:$J$2336,4,FALSE)</f>
        <v>Yes</v>
      </c>
      <c r="F1354" s="11" t="str">
        <f>VLOOKUP(A1354,'Medical Examinations'!$A$1:$J$2336,5,FALSE)</f>
        <v>No</v>
      </c>
      <c r="G1354" s="11" t="str">
        <f>VLOOKUP(A1354,'Medical Examinations'!$A$1:$J$2336,6,FALSE)</f>
        <v>No</v>
      </c>
      <c r="H1354" s="11">
        <f>VLOOKUP(A1354,'Medical Examinations'!$A$1:$J$2336,7,FALSE)</f>
        <v>0</v>
      </c>
      <c r="I1354" s="11" t="str">
        <f>VLOOKUP(A1354,'Medical Examinations'!$A$1:$J$2336,8,FALSE)</f>
        <v>No</v>
      </c>
      <c r="J1354" s="11" t="str">
        <f>VLOOKUP(A1354,'Medical Examinations'!$A$1:$J$2336,9,FALSE)</f>
        <v>OVERWEIGHT</v>
      </c>
      <c r="K1354" s="11" t="str">
        <f>VLOOKUP(A1354,'Medical Examinations'!$A$1:$J$2336,10,FALSE)</f>
        <v>PREDIABETES</v>
      </c>
      <c r="L1354" t="str">
        <f>VLOOKUP(A1354,'Hospitalisation Details'!$A$2:$M$2344,4,FALSE)</f>
        <v>20-12-1976</v>
      </c>
      <c r="M1354">
        <f>VLOOKUP(A1354,'Hospitalisation Details'!$A$2:$M$2344,10,FALSE)</f>
        <v>8026.67</v>
      </c>
      <c r="N1354" t="str">
        <f>VLOOKUP(A1354,'Hospitalisation Details'!$A$2:$M$2344,11,FALSE)</f>
        <v>tier - 2</v>
      </c>
      <c r="O1354" t="str">
        <f>VLOOKUP(A1354,'Hospitalisation Details'!$A$2:$M$2344,12,FALSE)</f>
        <v>tier - 2</v>
      </c>
      <c r="P1354" t="str">
        <f>VLOOKUP(A1354,'Hospitalisation Details'!$A$2:$M$2344,13,FALSE)</f>
        <v>R1012</v>
      </c>
      <c r="Q1354" s="11">
        <f>VLOOKUP(A1354,'Hospitalisation Details'!$A$2:$M$2344,8,FALSE)</f>
        <v>46</v>
      </c>
    </row>
    <row r="1355" spans="1:17" ht="15.75" x14ac:dyDescent="0.25">
      <c r="A1355" s="1" t="s">
        <v>1016</v>
      </c>
      <c r="B1355" t="str">
        <f>VLOOKUP(A1355,'Customer Names'!$A$1:$B$2336,2,FALSE)</f>
        <v>Olson</v>
      </c>
      <c r="C1355" s="11">
        <f>VLOOKUP(A1355,'Medical Examinations'!$A$1:$B$2336,2,FALSE)</f>
        <v>36.954999999999998</v>
      </c>
      <c r="D1355" s="11">
        <f>VLOOKUP(A1355,'Medical Examinations'!$A$1:$C$2336,3,FALSE)</f>
        <v>7.57</v>
      </c>
      <c r="E1355" s="11" t="str">
        <f>VLOOKUP(A1355,'Medical Examinations'!$A$1:$J$2336,4,FALSE)</f>
        <v>No</v>
      </c>
      <c r="F1355" s="11" t="str">
        <f>VLOOKUP(A1355,'Medical Examinations'!$A$1:$J$2336,5,FALSE)</f>
        <v>No</v>
      </c>
      <c r="G1355" s="11" t="str">
        <f>VLOOKUP(A1355,'Medical Examinations'!$A$1:$J$2336,6,FALSE)</f>
        <v>No</v>
      </c>
      <c r="H1355" s="11">
        <f>VLOOKUP(A1355,'Medical Examinations'!$A$1:$J$2336,7,FALSE)</f>
        <v>0</v>
      </c>
      <c r="I1355" s="11" t="str">
        <f>VLOOKUP(A1355,'Medical Examinations'!$A$1:$J$2336,8,FALSE)</f>
        <v>No</v>
      </c>
      <c r="J1355" s="11" t="str">
        <f>VLOOKUP(A1355,'Medical Examinations'!$A$1:$J$2336,9,FALSE)</f>
        <v>OBESITY</v>
      </c>
      <c r="K1355" s="11" t="str">
        <f>VLOOKUP(A1355,'Medical Examinations'!$A$1:$J$2336,10,FALSE)</f>
        <v>DIABETES</v>
      </c>
      <c r="L1355" t="str">
        <f>VLOOKUP(A1355,'Hospitalisation Details'!$A$2:$M$2344,4,FALSE)</f>
        <v>17-7-1978</v>
      </c>
      <c r="M1355">
        <f>VLOOKUP(A1355,'Hospitalisation Details'!$A$2:$M$2344,10,FALSE)</f>
        <v>8023.14</v>
      </c>
      <c r="N1355" t="str">
        <f>VLOOKUP(A1355,'Hospitalisation Details'!$A$2:$M$2344,11,FALSE)</f>
        <v>tier - 2</v>
      </c>
      <c r="O1355" t="str">
        <f>VLOOKUP(A1355,'Hospitalisation Details'!$A$2:$M$2344,12,FALSE)</f>
        <v>tier - 3</v>
      </c>
      <c r="P1355" t="str">
        <f>VLOOKUP(A1355,'Hospitalisation Details'!$A$2:$M$2344,13,FALSE)</f>
        <v>R1012</v>
      </c>
      <c r="Q1355" s="11">
        <f>VLOOKUP(A1355,'Hospitalisation Details'!$A$2:$M$2344,8,FALSE)</f>
        <v>44</v>
      </c>
    </row>
    <row r="1356" spans="1:17" ht="15.75" x14ac:dyDescent="0.25">
      <c r="A1356" s="1" t="s">
        <v>1015</v>
      </c>
      <c r="B1356" t="str">
        <f>VLOOKUP(A1356,'Customer Names'!$A$1:$B$2336,2,FALSE)</f>
        <v>Manfredi</v>
      </c>
      <c r="C1356" s="11">
        <f>VLOOKUP(A1356,'Medical Examinations'!$A$1:$B$2336,2,FALSE)</f>
        <v>30.69</v>
      </c>
      <c r="D1356" s="11">
        <f>VLOOKUP(A1356,'Medical Examinations'!$A$1:$C$2336,3,FALSE)</f>
        <v>6.15</v>
      </c>
      <c r="E1356" s="11" t="str">
        <f>VLOOKUP(A1356,'Medical Examinations'!$A$1:$J$2336,4,FALSE)</f>
        <v>No</v>
      </c>
      <c r="F1356" s="11" t="str">
        <f>VLOOKUP(A1356,'Medical Examinations'!$A$1:$J$2336,5,FALSE)</f>
        <v>No</v>
      </c>
      <c r="G1356" s="11" t="str">
        <f>VLOOKUP(A1356,'Medical Examinations'!$A$1:$J$2336,6,FALSE)</f>
        <v>No</v>
      </c>
      <c r="H1356" s="11">
        <f>VLOOKUP(A1356,'Medical Examinations'!$A$1:$J$2336,7,FALSE)</f>
        <v>0</v>
      </c>
      <c r="I1356" s="11" t="str">
        <f>VLOOKUP(A1356,'Medical Examinations'!$A$1:$J$2336,8,FALSE)</f>
        <v>No</v>
      </c>
      <c r="J1356" s="11" t="str">
        <f>VLOOKUP(A1356,'Medical Examinations'!$A$1:$J$2336,9,FALSE)</f>
        <v>OBESITY</v>
      </c>
      <c r="K1356" s="11" t="str">
        <f>VLOOKUP(A1356,'Medical Examinations'!$A$1:$J$2336,10,FALSE)</f>
        <v>PREDIABETES</v>
      </c>
      <c r="L1356" t="str">
        <f>VLOOKUP(A1356,'Hospitalisation Details'!$A$2:$M$2344,4,FALSE)</f>
        <v>3-11-1989</v>
      </c>
      <c r="M1356">
        <f>VLOOKUP(A1356,'Hospitalisation Details'!$A$2:$M$2344,10,FALSE)</f>
        <v>8021.11</v>
      </c>
      <c r="N1356" t="str">
        <f>VLOOKUP(A1356,'Hospitalisation Details'!$A$2:$M$2344,11,FALSE)</f>
        <v>tier - 2</v>
      </c>
      <c r="O1356" t="str">
        <f>VLOOKUP(A1356,'Hospitalisation Details'!$A$2:$M$2344,12,FALSE)</f>
        <v>tier - 1</v>
      </c>
      <c r="P1356" t="str">
        <f>VLOOKUP(A1356,'Hospitalisation Details'!$A$2:$M$2344,13,FALSE)</f>
        <v>R1012</v>
      </c>
      <c r="Q1356" s="11">
        <f>VLOOKUP(A1356,'Hospitalisation Details'!$A$2:$M$2344,8,FALSE)</f>
        <v>33</v>
      </c>
    </row>
    <row r="1357" spans="1:17" ht="15.75" x14ac:dyDescent="0.25">
      <c r="A1357" s="1" t="s">
        <v>1014</v>
      </c>
      <c r="B1357" t="str">
        <f>VLOOKUP(A1357,'Customer Names'!$A$1:$B$2336,2,FALSE)</f>
        <v>Landberg</v>
      </c>
      <c r="C1357" s="11">
        <f>VLOOKUP(A1357,'Medical Examinations'!$A$1:$B$2336,2,FALSE)</f>
        <v>24.984999999999999</v>
      </c>
      <c r="D1357" s="11">
        <f>VLOOKUP(A1357,'Medical Examinations'!$A$1:$C$2336,3,FALSE)</f>
        <v>4.5599999999999996</v>
      </c>
      <c r="E1357" s="11" t="str">
        <f>VLOOKUP(A1357,'Medical Examinations'!$A$1:$J$2336,4,FALSE)</f>
        <v>No</v>
      </c>
      <c r="F1357" s="11" t="str">
        <f>VLOOKUP(A1357,'Medical Examinations'!$A$1:$J$2336,5,FALSE)</f>
        <v>No</v>
      </c>
      <c r="G1357" s="11" t="str">
        <f>VLOOKUP(A1357,'Medical Examinations'!$A$1:$J$2336,6,FALSE)</f>
        <v>No</v>
      </c>
      <c r="H1357" s="11">
        <f>VLOOKUP(A1357,'Medical Examinations'!$A$1:$J$2336,7,FALSE)</f>
        <v>0</v>
      </c>
      <c r="I1357" s="11" t="str">
        <f>VLOOKUP(A1357,'Medical Examinations'!$A$1:$J$2336,8,FALSE)</f>
        <v>No</v>
      </c>
      <c r="J1357" s="11" t="str">
        <f>VLOOKUP(A1357,'Medical Examinations'!$A$1:$J$2336,9,FALSE)</f>
        <v>OVERWEIGHT</v>
      </c>
      <c r="K1357" s="11" t="str">
        <f>VLOOKUP(A1357,'Medical Examinations'!$A$1:$J$2336,10,FALSE)</f>
        <v>NORMAL</v>
      </c>
      <c r="L1357" t="str">
        <f>VLOOKUP(A1357,'Hospitalisation Details'!$A$2:$M$2344,4,FALSE)</f>
        <v>8-11-1980</v>
      </c>
      <c r="M1357">
        <f>VLOOKUP(A1357,'Hospitalisation Details'!$A$2:$M$2344,10,FALSE)</f>
        <v>8017.06</v>
      </c>
      <c r="N1357" t="str">
        <f>VLOOKUP(A1357,'Hospitalisation Details'!$A$2:$M$2344,11,FALSE)</f>
        <v>tier - 2</v>
      </c>
      <c r="O1357" t="str">
        <f>VLOOKUP(A1357,'Hospitalisation Details'!$A$2:$M$2344,12,FALSE)</f>
        <v>tier - 2</v>
      </c>
      <c r="P1357" t="str">
        <f>VLOOKUP(A1357,'Hospitalisation Details'!$A$2:$M$2344,13,FALSE)</f>
        <v>R1012</v>
      </c>
      <c r="Q1357" s="11">
        <f>VLOOKUP(A1357,'Hospitalisation Details'!$A$2:$M$2344,8,FALSE)</f>
        <v>42</v>
      </c>
    </row>
    <row r="1358" spans="1:17" ht="15.75" x14ac:dyDescent="0.25">
      <c r="A1358" s="1" t="s">
        <v>1013</v>
      </c>
      <c r="B1358" t="str">
        <f>VLOOKUP(A1358,'Customer Names'!$A$1:$B$2336,2,FALSE)</f>
        <v>Flynn</v>
      </c>
      <c r="C1358" s="11">
        <f>VLOOKUP(A1358,'Medical Examinations'!$A$1:$B$2336,2,FALSE)</f>
        <v>39.42</v>
      </c>
      <c r="D1358" s="11">
        <f>VLOOKUP(A1358,'Medical Examinations'!$A$1:$C$2336,3,FALSE)</f>
        <v>4.72</v>
      </c>
      <c r="E1358" s="11" t="str">
        <f>VLOOKUP(A1358,'Medical Examinations'!$A$1:$J$2336,4,FALSE)</f>
        <v>Yes</v>
      </c>
      <c r="F1358" s="11" t="str">
        <f>VLOOKUP(A1358,'Medical Examinations'!$A$1:$J$2336,5,FALSE)</f>
        <v>No</v>
      </c>
      <c r="G1358" s="11" t="str">
        <f>VLOOKUP(A1358,'Medical Examinations'!$A$1:$J$2336,6,FALSE)</f>
        <v>No</v>
      </c>
      <c r="H1358" s="11">
        <f>VLOOKUP(A1358,'Medical Examinations'!$A$1:$J$2336,7,FALSE)</f>
        <v>1</v>
      </c>
      <c r="I1358" s="11" t="str">
        <f>VLOOKUP(A1358,'Medical Examinations'!$A$1:$J$2336,8,FALSE)</f>
        <v>No</v>
      </c>
      <c r="J1358" s="11" t="str">
        <f>VLOOKUP(A1358,'Medical Examinations'!$A$1:$J$2336,9,FALSE)</f>
        <v>OBESITY</v>
      </c>
      <c r="K1358" s="11" t="str">
        <f>VLOOKUP(A1358,'Medical Examinations'!$A$1:$J$2336,10,FALSE)</f>
        <v>NORMAL</v>
      </c>
      <c r="L1358" t="str">
        <f>VLOOKUP(A1358,'Hospitalisation Details'!$A$2:$M$2344,4,FALSE)</f>
        <v>18-9-1995</v>
      </c>
      <c r="M1358">
        <f>VLOOKUP(A1358,'Hospitalisation Details'!$A$2:$M$2344,10,FALSE)</f>
        <v>8014.62</v>
      </c>
      <c r="N1358" t="str">
        <f>VLOOKUP(A1358,'Hospitalisation Details'!$A$2:$M$2344,11,FALSE)</f>
        <v>tier - 2</v>
      </c>
      <c r="O1358" t="str">
        <f>VLOOKUP(A1358,'Hospitalisation Details'!$A$2:$M$2344,12,FALSE)</f>
        <v>tier - 3</v>
      </c>
      <c r="P1358" t="str">
        <f>VLOOKUP(A1358,'Hospitalisation Details'!$A$2:$M$2344,13,FALSE)</f>
        <v>R1012</v>
      </c>
      <c r="Q1358" s="11">
        <f>VLOOKUP(A1358,'Hospitalisation Details'!$A$2:$M$2344,8,FALSE)</f>
        <v>27</v>
      </c>
    </row>
    <row r="1359" spans="1:17" ht="15.75" x14ac:dyDescent="0.25">
      <c r="A1359" s="1" t="s">
        <v>1012</v>
      </c>
      <c r="B1359" t="str">
        <f>VLOOKUP(A1359,'Customer Names'!$A$1:$B$2336,2,FALSE)</f>
        <v>Bishop</v>
      </c>
      <c r="C1359" s="11">
        <f>VLOOKUP(A1359,'Medical Examinations'!$A$1:$B$2336,2,FALSE)</f>
        <v>16.8</v>
      </c>
      <c r="D1359" s="11">
        <f>VLOOKUP(A1359,'Medical Examinations'!$A$1:$C$2336,3,FALSE)</f>
        <v>7.98</v>
      </c>
      <c r="E1359" s="11" t="str">
        <f>VLOOKUP(A1359,'Medical Examinations'!$A$1:$J$2336,4,FALSE)</f>
        <v>No</v>
      </c>
      <c r="F1359" s="11" t="str">
        <f>VLOOKUP(A1359,'Medical Examinations'!$A$1:$J$2336,5,FALSE)</f>
        <v>No</v>
      </c>
      <c r="G1359" s="11" t="str">
        <f>VLOOKUP(A1359,'Medical Examinations'!$A$1:$J$2336,6,FALSE)</f>
        <v>No</v>
      </c>
      <c r="H1359" s="11">
        <f>VLOOKUP(A1359,'Medical Examinations'!$A$1:$J$2336,7,FALSE)</f>
        <v>0</v>
      </c>
      <c r="I1359" s="11" t="str">
        <f>VLOOKUP(A1359,'Medical Examinations'!$A$1:$J$2336,8,FALSE)</f>
        <v>No</v>
      </c>
      <c r="J1359" s="11" t="str">
        <f>VLOOKUP(A1359,'Medical Examinations'!$A$1:$J$2336,9,FALSE)</f>
        <v>UNDERWEIGHT</v>
      </c>
      <c r="K1359" s="11" t="str">
        <f>VLOOKUP(A1359,'Medical Examinations'!$A$1:$J$2336,10,FALSE)</f>
        <v>DIABETES</v>
      </c>
      <c r="L1359" t="str">
        <f>VLOOKUP(A1359,'Hospitalisation Details'!$A$2:$M$2344,4,FALSE)</f>
        <v>22-8-1962</v>
      </c>
      <c r="M1359">
        <f>VLOOKUP(A1359,'Hospitalisation Details'!$A$2:$M$2344,10,FALSE)</f>
        <v>8004.96</v>
      </c>
      <c r="N1359" t="str">
        <f>VLOOKUP(A1359,'Hospitalisation Details'!$A$2:$M$2344,11,FALSE)</f>
        <v>tier - 3</v>
      </c>
      <c r="O1359" t="str">
        <f>VLOOKUP(A1359,'Hospitalisation Details'!$A$2:$M$2344,12,FALSE)</f>
        <v>tier - 1</v>
      </c>
      <c r="P1359" t="str">
        <f>VLOOKUP(A1359,'Hospitalisation Details'!$A$2:$M$2344,13,FALSE)</f>
        <v>R1013</v>
      </c>
      <c r="Q1359" s="11">
        <f>VLOOKUP(A1359,'Hospitalisation Details'!$A$2:$M$2344,8,FALSE)</f>
        <v>60</v>
      </c>
    </row>
    <row r="1360" spans="1:17" ht="15.75" x14ac:dyDescent="0.25">
      <c r="A1360" s="1" t="s">
        <v>1011</v>
      </c>
      <c r="B1360" t="str">
        <f>VLOOKUP(A1360,'Customer Names'!$A$1:$B$2336,2,FALSE)</f>
        <v>Devitt</v>
      </c>
      <c r="C1360" s="11">
        <f>VLOOKUP(A1360,'Medical Examinations'!$A$1:$B$2336,2,FALSE)</f>
        <v>23.274999999999999</v>
      </c>
      <c r="D1360" s="11">
        <f>VLOOKUP(A1360,'Medical Examinations'!$A$1:$C$2336,3,FALSE)</f>
        <v>6.26</v>
      </c>
      <c r="E1360" s="11" t="str">
        <f>VLOOKUP(A1360,'Medical Examinations'!$A$1:$J$2336,4,FALSE)</f>
        <v>Yes</v>
      </c>
      <c r="F1360" s="11" t="str">
        <f>VLOOKUP(A1360,'Medical Examinations'!$A$1:$J$2336,5,FALSE)</f>
        <v>No</v>
      </c>
      <c r="G1360" s="11" t="str">
        <f>VLOOKUP(A1360,'Medical Examinations'!$A$1:$J$2336,6,FALSE)</f>
        <v>Yes</v>
      </c>
      <c r="H1360" s="11">
        <f>VLOOKUP(A1360,'Medical Examinations'!$A$1:$J$2336,7,FALSE)</f>
        <v>1</v>
      </c>
      <c r="I1360" s="11" t="str">
        <f>VLOOKUP(A1360,'Medical Examinations'!$A$1:$J$2336,8,FALSE)</f>
        <v>No</v>
      </c>
      <c r="J1360" s="11" t="str">
        <f>VLOOKUP(A1360,'Medical Examinations'!$A$1:$J$2336,9,FALSE)</f>
        <v>NORMALWEIGHT</v>
      </c>
      <c r="K1360" s="11" t="str">
        <f>VLOOKUP(A1360,'Medical Examinations'!$A$1:$J$2336,10,FALSE)</f>
        <v>PREDIABETES</v>
      </c>
      <c r="L1360" t="str">
        <f>VLOOKUP(A1360,'Hospitalisation Details'!$A$2:$M$2344,4,FALSE)</f>
        <v>20-8-1983</v>
      </c>
      <c r="M1360">
        <f>VLOOKUP(A1360,'Hospitalisation Details'!$A$2:$M$2344,10,FALSE)</f>
        <v>7986.48</v>
      </c>
      <c r="N1360" t="str">
        <f>VLOOKUP(A1360,'Hospitalisation Details'!$A$2:$M$2344,11,FALSE)</f>
        <v>tier - 2</v>
      </c>
      <c r="O1360" t="str">
        <f>VLOOKUP(A1360,'Hospitalisation Details'!$A$2:$M$2344,12,FALSE)</f>
        <v>tier - 3</v>
      </c>
      <c r="P1360" t="str">
        <f>VLOOKUP(A1360,'Hospitalisation Details'!$A$2:$M$2344,13,FALSE)</f>
        <v>R1024</v>
      </c>
      <c r="Q1360" s="11">
        <f>VLOOKUP(A1360,'Hospitalisation Details'!$A$2:$M$2344,8,FALSE)</f>
        <v>39</v>
      </c>
    </row>
    <row r="1361" spans="1:17" ht="15.75" x14ac:dyDescent="0.25">
      <c r="A1361" s="1" t="s">
        <v>1010</v>
      </c>
      <c r="B1361" t="str">
        <f>VLOOKUP(A1361,'Customer Names'!$A$1:$B$2336,2,FALSE)</f>
        <v>Lynch</v>
      </c>
      <c r="C1361" s="11">
        <f>VLOOKUP(A1361,'Medical Examinations'!$A$1:$B$2336,2,FALSE)</f>
        <v>22.8</v>
      </c>
      <c r="D1361" s="11">
        <f>VLOOKUP(A1361,'Medical Examinations'!$A$1:$C$2336,3,FALSE)</f>
        <v>4.29</v>
      </c>
      <c r="E1361" s="11" t="str">
        <f>VLOOKUP(A1361,'Medical Examinations'!$A$1:$J$2336,4,FALSE)</f>
        <v>Yes</v>
      </c>
      <c r="F1361" s="11" t="str">
        <f>VLOOKUP(A1361,'Medical Examinations'!$A$1:$J$2336,5,FALSE)</f>
        <v>No</v>
      </c>
      <c r="G1361" s="11" t="str">
        <f>VLOOKUP(A1361,'Medical Examinations'!$A$1:$J$2336,6,FALSE)</f>
        <v>Yes</v>
      </c>
      <c r="H1361" s="11">
        <f>VLOOKUP(A1361,'Medical Examinations'!$A$1:$J$2336,7,FALSE)</f>
        <v>1</v>
      </c>
      <c r="I1361" s="11" t="str">
        <f>VLOOKUP(A1361,'Medical Examinations'!$A$1:$J$2336,8,FALSE)</f>
        <v>No</v>
      </c>
      <c r="J1361" s="11" t="str">
        <f>VLOOKUP(A1361,'Medical Examinations'!$A$1:$J$2336,9,FALSE)</f>
        <v>NORMALWEIGHT</v>
      </c>
      <c r="K1361" s="11" t="str">
        <f>VLOOKUP(A1361,'Medical Examinations'!$A$1:$J$2336,10,FALSE)</f>
        <v>NORMAL</v>
      </c>
      <c r="L1361" t="str">
        <f>VLOOKUP(A1361,'Hospitalisation Details'!$A$2:$M$2344,4,FALSE)</f>
        <v>28-8-1983</v>
      </c>
      <c r="M1361">
        <f>VLOOKUP(A1361,'Hospitalisation Details'!$A$2:$M$2344,10,FALSE)</f>
        <v>7985.82</v>
      </c>
      <c r="N1361" t="str">
        <f>VLOOKUP(A1361,'Hospitalisation Details'!$A$2:$M$2344,11,FALSE)</f>
        <v>tier - 2</v>
      </c>
      <c r="O1361" t="str">
        <f>VLOOKUP(A1361,'Hospitalisation Details'!$A$2:$M$2344,12,FALSE)</f>
        <v>tier - 1</v>
      </c>
      <c r="P1361" t="str">
        <f>VLOOKUP(A1361,'Hospitalisation Details'!$A$2:$M$2344,13,FALSE)</f>
        <v>R1024</v>
      </c>
      <c r="Q1361" s="11">
        <f>VLOOKUP(A1361,'Hospitalisation Details'!$A$2:$M$2344,8,FALSE)</f>
        <v>39</v>
      </c>
    </row>
    <row r="1362" spans="1:17" ht="15.75" x14ac:dyDescent="0.25">
      <c r="A1362" s="1" t="s">
        <v>1009</v>
      </c>
      <c r="B1362" t="str">
        <f>VLOOKUP(A1362,'Customer Names'!$A$1:$B$2336,2,FALSE)</f>
        <v>Tramontano</v>
      </c>
      <c r="C1362" s="11">
        <f>VLOOKUP(A1362,'Medical Examinations'!$A$1:$B$2336,2,FALSE)</f>
        <v>24.3</v>
      </c>
      <c r="D1362" s="11">
        <f>VLOOKUP(A1362,'Medical Examinations'!$A$1:$C$2336,3,FALSE)</f>
        <v>5.43</v>
      </c>
      <c r="E1362" s="11" t="str">
        <f>VLOOKUP(A1362,'Medical Examinations'!$A$1:$J$2336,4,FALSE)</f>
        <v>No</v>
      </c>
      <c r="F1362" s="11" t="str">
        <f>VLOOKUP(A1362,'Medical Examinations'!$A$1:$J$2336,5,FALSE)</f>
        <v>No</v>
      </c>
      <c r="G1362" s="11" t="str">
        <f>VLOOKUP(A1362,'Medical Examinations'!$A$1:$J$2336,6,FALSE)</f>
        <v>No</v>
      </c>
      <c r="H1362" s="11">
        <f>VLOOKUP(A1362,'Medical Examinations'!$A$1:$J$2336,7,FALSE)</f>
        <v>2</v>
      </c>
      <c r="I1362" s="11" t="str">
        <f>VLOOKUP(A1362,'Medical Examinations'!$A$1:$J$2336,8,FALSE)</f>
        <v>No</v>
      </c>
      <c r="J1362" s="11" t="str">
        <f>VLOOKUP(A1362,'Medical Examinations'!$A$1:$J$2336,9,FALSE)</f>
        <v>NORMALWEIGHT</v>
      </c>
      <c r="K1362" s="11" t="str">
        <f>VLOOKUP(A1362,'Medical Examinations'!$A$1:$J$2336,10,FALSE)</f>
        <v>NORMAL</v>
      </c>
      <c r="L1362" t="str">
        <f>VLOOKUP(A1362,'Hospitalisation Details'!$A$2:$M$2344,4,FALSE)</f>
        <v>23-11-1972</v>
      </c>
      <c r="M1362">
        <f>VLOOKUP(A1362,'Hospitalisation Details'!$A$2:$M$2344,10,FALSE)</f>
        <v>7980.34</v>
      </c>
      <c r="N1362" t="str">
        <f>VLOOKUP(A1362,'Hospitalisation Details'!$A$2:$M$2344,11,FALSE)</f>
        <v>tier - 2</v>
      </c>
      <c r="O1362" t="str">
        <f>VLOOKUP(A1362,'Hospitalisation Details'!$A$2:$M$2344,12,FALSE)</f>
        <v>tier - 2</v>
      </c>
      <c r="P1362" t="str">
        <f>VLOOKUP(A1362,'Hospitalisation Details'!$A$2:$M$2344,13,FALSE)</f>
        <v>R1013</v>
      </c>
      <c r="Q1362" s="11">
        <f>VLOOKUP(A1362,'Hospitalisation Details'!$A$2:$M$2344,8,FALSE)</f>
        <v>50</v>
      </c>
    </row>
    <row r="1363" spans="1:17" ht="15.75" x14ac:dyDescent="0.25">
      <c r="A1363" s="1" t="s">
        <v>1008</v>
      </c>
      <c r="B1363" t="str">
        <f>VLOOKUP(A1363,'Customer Names'!$A$1:$B$2336,2,FALSE)</f>
        <v>Davidson</v>
      </c>
      <c r="C1363" s="11">
        <f>VLOOKUP(A1363,'Medical Examinations'!$A$1:$B$2336,2,FALSE)</f>
        <v>25.13</v>
      </c>
      <c r="D1363" s="11">
        <f>VLOOKUP(A1363,'Medical Examinations'!$A$1:$C$2336,3,FALSE)</f>
        <v>8</v>
      </c>
      <c r="E1363" s="11" t="str">
        <f>VLOOKUP(A1363,'Medical Examinations'!$A$1:$J$2336,4,FALSE)</f>
        <v>Yes</v>
      </c>
      <c r="F1363" s="11" t="str">
        <f>VLOOKUP(A1363,'Medical Examinations'!$A$1:$J$2336,5,FALSE)</f>
        <v>No</v>
      </c>
      <c r="G1363" s="11" t="str">
        <f>VLOOKUP(A1363,'Medical Examinations'!$A$1:$J$2336,6,FALSE)</f>
        <v>No</v>
      </c>
      <c r="H1363" s="11">
        <f>VLOOKUP(A1363,'Medical Examinations'!$A$1:$J$2336,7,FALSE)</f>
        <v>1</v>
      </c>
      <c r="I1363" s="11" t="str">
        <f>VLOOKUP(A1363,'Medical Examinations'!$A$1:$J$2336,8,FALSE)</f>
        <v>No</v>
      </c>
      <c r="J1363" s="11" t="str">
        <f>VLOOKUP(A1363,'Medical Examinations'!$A$1:$J$2336,9,FALSE)</f>
        <v>OVERWEIGHT</v>
      </c>
      <c r="K1363" s="11" t="str">
        <f>VLOOKUP(A1363,'Medical Examinations'!$A$1:$J$2336,10,FALSE)</f>
        <v>DIABETES</v>
      </c>
      <c r="L1363" t="str">
        <f>VLOOKUP(A1363,'Hospitalisation Details'!$A$2:$M$2344,4,FALSE)</f>
        <v>10-8-1975</v>
      </c>
      <c r="M1363">
        <f>VLOOKUP(A1363,'Hospitalisation Details'!$A$2:$M$2344,10,FALSE)</f>
        <v>7966.81</v>
      </c>
      <c r="N1363" t="str">
        <f>VLOOKUP(A1363,'Hospitalisation Details'!$A$2:$M$2344,11,FALSE)</f>
        <v>tier - 2</v>
      </c>
      <c r="O1363" t="str">
        <f>VLOOKUP(A1363,'Hospitalisation Details'!$A$2:$M$2344,12,FALSE)</f>
        <v>tier - 2</v>
      </c>
      <c r="P1363" t="str">
        <f>VLOOKUP(A1363,'Hospitalisation Details'!$A$2:$M$2344,13,FALSE)</f>
        <v>R1013</v>
      </c>
      <c r="Q1363" s="11">
        <f>VLOOKUP(A1363,'Hospitalisation Details'!$A$2:$M$2344,8,FALSE)</f>
        <v>47</v>
      </c>
    </row>
    <row r="1364" spans="1:17" ht="15.75" x14ac:dyDescent="0.25">
      <c r="A1364" s="1" t="s">
        <v>1007</v>
      </c>
      <c r="B1364" t="str">
        <f>VLOOKUP(A1364,'Customer Names'!$A$1:$B$2336,2,FALSE)</f>
        <v>Burke</v>
      </c>
      <c r="C1364" s="11">
        <f>VLOOKUP(A1364,'Medical Examinations'!$A$1:$B$2336,2,FALSE)</f>
        <v>22.72</v>
      </c>
      <c r="D1364" s="11">
        <f>VLOOKUP(A1364,'Medical Examinations'!$A$1:$C$2336,3,FALSE)</f>
        <v>9.9600000000000009</v>
      </c>
      <c r="E1364" s="11" t="str">
        <f>VLOOKUP(A1364,'Medical Examinations'!$A$1:$J$2336,4,FALSE)</f>
        <v>Yes</v>
      </c>
      <c r="F1364" s="11" t="str">
        <f>VLOOKUP(A1364,'Medical Examinations'!$A$1:$J$2336,5,FALSE)</f>
        <v>No</v>
      </c>
      <c r="G1364" s="11" t="str">
        <f>VLOOKUP(A1364,'Medical Examinations'!$A$1:$J$2336,6,FALSE)</f>
        <v>No</v>
      </c>
      <c r="H1364" s="11">
        <f>VLOOKUP(A1364,'Medical Examinations'!$A$1:$J$2336,7,FALSE)</f>
        <v>2</v>
      </c>
      <c r="I1364" s="11" t="str">
        <f>VLOOKUP(A1364,'Medical Examinations'!$A$1:$J$2336,8,FALSE)</f>
        <v>No</v>
      </c>
      <c r="J1364" s="11" t="str">
        <f>VLOOKUP(A1364,'Medical Examinations'!$A$1:$J$2336,9,FALSE)</f>
        <v>NORMALWEIGHT</v>
      </c>
      <c r="K1364" s="11" t="str">
        <f>VLOOKUP(A1364,'Medical Examinations'!$A$1:$J$2336,10,FALSE)</f>
        <v>DIABETES</v>
      </c>
      <c r="L1364" t="str">
        <f>VLOOKUP(A1364,'Hospitalisation Details'!$A$2:$M$2344,4,FALSE)</f>
        <v>19-6-1970</v>
      </c>
      <c r="M1364">
        <f>VLOOKUP(A1364,'Hospitalisation Details'!$A$2:$M$2344,10,FALSE)</f>
        <v>7958.13</v>
      </c>
      <c r="N1364" t="str">
        <f>VLOOKUP(A1364,'Hospitalisation Details'!$A$2:$M$2344,11,FALSE)</f>
        <v>tier - 2</v>
      </c>
      <c r="O1364" t="str">
        <f>VLOOKUP(A1364,'Hospitalisation Details'!$A$2:$M$2344,12,FALSE)</f>
        <v>tier - 2</v>
      </c>
      <c r="P1364" t="str">
        <f>VLOOKUP(A1364,'Hospitalisation Details'!$A$2:$M$2344,13,FALSE)</f>
        <v>R1013</v>
      </c>
      <c r="Q1364" s="11">
        <f>VLOOKUP(A1364,'Hospitalisation Details'!$A$2:$M$2344,8,FALSE)</f>
        <v>52</v>
      </c>
    </row>
    <row r="1365" spans="1:17" ht="15.75" x14ac:dyDescent="0.25">
      <c r="A1365" s="1" t="s">
        <v>1006</v>
      </c>
      <c r="B1365" t="str">
        <f>VLOOKUP(A1365,'Customer Names'!$A$1:$B$2336,2,FALSE)</f>
        <v>McGraw</v>
      </c>
      <c r="C1365" s="11">
        <f>VLOOKUP(A1365,'Medical Examinations'!$A$1:$B$2336,2,FALSE)</f>
        <v>32.6</v>
      </c>
      <c r="D1365" s="11">
        <f>VLOOKUP(A1365,'Medical Examinations'!$A$1:$C$2336,3,FALSE)</f>
        <v>6.8</v>
      </c>
      <c r="E1365" s="11" t="str">
        <f>VLOOKUP(A1365,'Medical Examinations'!$A$1:$J$2336,4,FALSE)</f>
        <v>Yes</v>
      </c>
      <c r="F1365" s="11" t="str">
        <f>VLOOKUP(A1365,'Medical Examinations'!$A$1:$J$2336,5,FALSE)</f>
        <v>No</v>
      </c>
      <c r="G1365" s="11" t="str">
        <f>VLOOKUP(A1365,'Medical Examinations'!$A$1:$J$2336,6,FALSE)</f>
        <v>No</v>
      </c>
      <c r="H1365" s="11">
        <f>VLOOKUP(A1365,'Medical Examinations'!$A$1:$J$2336,7,FALSE)</f>
        <v>0</v>
      </c>
      <c r="I1365" s="11" t="str">
        <f>VLOOKUP(A1365,'Medical Examinations'!$A$1:$J$2336,8,FALSE)</f>
        <v>No</v>
      </c>
      <c r="J1365" s="11" t="str">
        <f>VLOOKUP(A1365,'Medical Examinations'!$A$1:$J$2336,9,FALSE)</f>
        <v>OBESITY</v>
      </c>
      <c r="K1365" s="11" t="str">
        <f>VLOOKUP(A1365,'Medical Examinations'!$A$1:$J$2336,10,FALSE)</f>
        <v>DIABETES</v>
      </c>
      <c r="L1365" t="str">
        <f>VLOOKUP(A1365,'Hospitalisation Details'!$A$2:$M$2344,4,FALSE)</f>
        <v>28-12-1981</v>
      </c>
      <c r="M1365">
        <f>VLOOKUP(A1365,'Hospitalisation Details'!$A$2:$M$2344,10,FALSE)</f>
        <v>7954.52</v>
      </c>
      <c r="N1365" t="str">
        <f>VLOOKUP(A1365,'Hospitalisation Details'!$A$2:$M$2344,11,FALSE)</f>
        <v>tier - 2</v>
      </c>
      <c r="O1365" t="str">
        <f>VLOOKUP(A1365,'Hospitalisation Details'!$A$2:$M$2344,12,FALSE)</f>
        <v>tier - 2</v>
      </c>
      <c r="P1365" t="str">
        <f>VLOOKUP(A1365,'Hospitalisation Details'!$A$2:$M$2344,13,FALSE)</f>
        <v>R1011</v>
      </c>
      <c r="Q1365" s="11">
        <f>VLOOKUP(A1365,'Hospitalisation Details'!$A$2:$M$2344,8,FALSE)</f>
        <v>41</v>
      </c>
    </row>
    <row r="1366" spans="1:17" ht="15.75" x14ac:dyDescent="0.25">
      <c r="A1366" s="1" t="s">
        <v>1005</v>
      </c>
      <c r="B1366" t="str">
        <f>VLOOKUP(A1366,'Customer Names'!$A$1:$B$2336,2,FALSE)</f>
        <v>Fellure</v>
      </c>
      <c r="C1366" s="11">
        <f>VLOOKUP(A1366,'Medical Examinations'!$A$1:$B$2336,2,FALSE)</f>
        <v>17.28</v>
      </c>
      <c r="D1366" s="11">
        <f>VLOOKUP(A1366,'Medical Examinations'!$A$1:$C$2336,3,FALSE)</f>
        <v>6.22</v>
      </c>
      <c r="E1366" s="11" t="str">
        <f>VLOOKUP(A1366,'Medical Examinations'!$A$1:$J$2336,4,FALSE)</f>
        <v>Yes</v>
      </c>
      <c r="F1366" s="11" t="str">
        <f>VLOOKUP(A1366,'Medical Examinations'!$A$1:$J$2336,5,FALSE)</f>
        <v>No</v>
      </c>
      <c r="G1366" s="11" t="str">
        <f>VLOOKUP(A1366,'Medical Examinations'!$A$1:$J$2336,6,FALSE)</f>
        <v>No</v>
      </c>
      <c r="H1366" s="11">
        <f>VLOOKUP(A1366,'Medical Examinations'!$A$1:$J$2336,7,FALSE)</f>
        <v>2</v>
      </c>
      <c r="I1366" s="11" t="str">
        <f>VLOOKUP(A1366,'Medical Examinations'!$A$1:$J$2336,8,FALSE)</f>
        <v>No</v>
      </c>
      <c r="J1366" s="11" t="str">
        <f>VLOOKUP(A1366,'Medical Examinations'!$A$1:$J$2336,9,FALSE)</f>
        <v>UNDERWEIGHT</v>
      </c>
      <c r="K1366" s="11" t="str">
        <f>VLOOKUP(A1366,'Medical Examinations'!$A$1:$J$2336,10,FALSE)</f>
        <v>PREDIABETES</v>
      </c>
      <c r="L1366" t="str">
        <f>VLOOKUP(A1366,'Hospitalisation Details'!$A$2:$M$2344,4,FALSE)</f>
        <v>9-7-1966</v>
      </c>
      <c r="M1366">
        <f>VLOOKUP(A1366,'Hospitalisation Details'!$A$2:$M$2344,10,FALSE)</f>
        <v>7953.72</v>
      </c>
      <c r="N1366" t="str">
        <f>VLOOKUP(A1366,'Hospitalisation Details'!$A$2:$M$2344,11,FALSE)</f>
        <v>tier - 3</v>
      </c>
      <c r="O1366" t="str">
        <f>VLOOKUP(A1366,'Hospitalisation Details'!$A$2:$M$2344,12,FALSE)</f>
        <v>tier - 3</v>
      </c>
      <c r="P1366" t="str">
        <f>VLOOKUP(A1366,'Hospitalisation Details'!$A$2:$M$2344,13,FALSE)</f>
        <v>R1012</v>
      </c>
      <c r="Q1366" s="11">
        <f>VLOOKUP(A1366,'Hospitalisation Details'!$A$2:$M$2344,8,FALSE)</f>
        <v>56</v>
      </c>
    </row>
    <row r="1367" spans="1:17" ht="15.75" x14ac:dyDescent="0.25">
      <c r="A1367" s="1" t="s">
        <v>1004</v>
      </c>
      <c r="B1367" t="str">
        <f>VLOOKUP(A1367,'Customer Names'!$A$1:$B$2336,2,FALSE)</f>
        <v>Sanford</v>
      </c>
      <c r="C1367" s="11">
        <f>VLOOKUP(A1367,'Medical Examinations'!$A$1:$B$2336,2,FALSE)</f>
        <v>27.92</v>
      </c>
      <c r="D1367" s="11">
        <f>VLOOKUP(A1367,'Medical Examinations'!$A$1:$C$2336,3,FALSE)</f>
        <v>5.79</v>
      </c>
      <c r="E1367" s="11" t="str">
        <f>VLOOKUP(A1367,'Medical Examinations'!$A$1:$J$2336,4,FALSE)</f>
        <v>No</v>
      </c>
      <c r="F1367" s="11" t="str">
        <f>VLOOKUP(A1367,'Medical Examinations'!$A$1:$J$2336,5,FALSE)</f>
        <v>No</v>
      </c>
      <c r="G1367" s="11" t="str">
        <f>VLOOKUP(A1367,'Medical Examinations'!$A$1:$J$2336,6,FALSE)</f>
        <v>No</v>
      </c>
      <c r="H1367" s="11">
        <f>VLOOKUP(A1367,'Medical Examinations'!$A$1:$J$2336,7,FALSE)</f>
        <v>1</v>
      </c>
      <c r="I1367" s="11" t="str">
        <f>VLOOKUP(A1367,'Medical Examinations'!$A$1:$J$2336,8,FALSE)</f>
        <v>No</v>
      </c>
      <c r="J1367" s="11" t="str">
        <f>VLOOKUP(A1367,'Medical Examinations'!$A$1:$J$2336,9,FALSE)</f>
        <v>OVERWEIGHT</v>
      </c>
      <c r="K1367" s="11" t="str">
        <f>VLOOKUP(A1367,'Medical Examinations'!$A$1:$J$2336,10,FALSE)</f>
        <v>PREDIABETES</v>
      </c>
      <c r="L1367" t="str">
        <f>VLOOKUP(A1367,'Hospitalisation Details'!$A$2:$M$2344,4,FALSE)</f>
        <v>29-10-1987</v>
      </c>
      <c r="M1367">
        <f>VLOOKUP(A1367,'Hospitalisation Details'!$A$2:$M$2344,10,FALSE)</f>
        <v>7948.22</v>
      </c>
      <c r="N1367" t="str">
        <f>VLOOKUP(A1367,'Hospitalisation Details'!$A$2:$M$2344,11,FALSE)</f>
        <v>tier - 2</v>
      </c>
      <c r="O1367" t="str">
        <f>VLOOKUP(A1367,'Hospitalisation Details'!$A$2:$M$2344,12,FALSE)</f>
        <v>tier - 3</v>
      </c>
      <c r="P1367" t="str">
        <f>VLOOKUP(A1367,'Hospitalisation Details'!$A$2:$M$2344,13,FALSE)</f>
        <v>R1025</v>
      </c>
      <c r="Q1367" s="11">
        <f>VLOOKUP(A1367,'Hospitalisation Details'!$A$2:$M$2344,8,FALSE)</f>
        <v>35</v>
      </c>
    </row>
    <row r="1368" spans="1:17" ht="15.75" x14ac:dyDescent="0.25">
      <c r="A1368" s="1" t="s">
        <v>1003</v>
      </c>
      <c r="B1368" t="str">
        <f>VLOOKUP(A1368,'Customer Names'!$A$1:$B$2336,2,FALSE)</f>
        <v>Wrenn</v>
      </c>
      <c r="C1368" s="11">
        <f>VLOOKUP(A1368,'Medical Examinations'!$A$1:$B$2336,2,FALSE)</f>
        <v>38.284999999999997</v>
      </c>
      <c r="D1368" s="11">
        <f>VLOOKUP(A1368,'Medical Examinations'!$A$1:$C$2336,3,FALSE)</f>
        <v>5.41</v>
      </c>
      <c r="E1368" s="11" t="str">
        <f>VLOOKUP(A1368,'Medical Examinations'!$A$1:$J$2336,4,FALSE)</f>
        <v>No</v>
      </c>
      <c r="F1368" s="11" t="str">
        <f>VLOOKUP(A1368,'Medical Examinations'!$A$1:$J$2336,5,FALSE)</f>
        <v>No</v>
      </c>
      <c r="G1368" s="11" t="str">
        <f>VLOOKUP(A1368,'Medical Examinations'!$A$1:$J$2336,6,FALSE)</f>
        <v>No</v>
      </c>
      <c r="H1368" s="11">
        <f>VLOOKUP(A1368,'Medical Examinations'!$A$1:$J$2336,7,FALSE)</f>
        <v>0</v>
      </c>
      <c r="I1368" s="11" t="str">
        <f>VLOOKUP(A1368,'Medical Examinations'!$A$1:$J$2336,8,FALSE)</f>
        <v>No</v>
      </c>
      <c r="J1368" s="11" t="str">
        <f>VLOOKUP(A1368,'Medical Examinations'!$A$1:$J$2336,9,FALSE)</f>
        <v>OBESITY</v>
      </c>
      <c r="K1368" s="11" t="str">
        <f>VLOOKUP(A1368,'Medical Examinations'!$A$1:$J$2336,10,FALSE)</f>
        <v>NORMAL</v>
      </c>
      <c r="L1368" t="str">
        <f>VLOOKUP(A1368,'Hospitalisation Details'!$A$2:$M$2344,4,FALSE)</f>
        <v>20-7-1977</v>
      </c>
      <c r="M1368">
        <f>VLOOKUP(A1368,'Hospitalisation Details'!$A$2:$M$2344,10,FALSE)</f>
        <v>7935.29</v>
      </c>
      <c r="N1368" t="str">
        <f>VLOOKUP(A1368,'Hospitalisation Details'!$A$2:$M$2344,11,FALSE)</f>
        <v>tier - 2</v>
      </c>
      <c r="O1368" t="str">
        <f>VLOOKUP(A1368,'Hospitalisation Details'!$A$2:$M$2344,12,FALSE)</f>
        <v>tier - 1</v>
      </c>
      <c r="P1368" t="str">
        <f>VLOOKUP(A1368,'Hospitalisation Details'!$A$2:$M$2344,13,FALSE)</f>
        <v>R1024</v>
      </c>
      <c r="Q1368" s="11">
        <f>VLOOKUP(A1368,'Hospitalisation Details'!$A$2:$M$2344,8,FALSE)</f>
        <v>45</v>
      </c>
    </row>
    <row r="1369" spans="1:17" ht="15.75" x14ac:dyDescent="0.25">
      <c r="A1369" s="1" t="s">
        <v>1002</v>
      </c>
      <c r="B1369" t="str">
        <f>VLOOKUP(A1369,'Customer Names'!$A$1:$B$2336,2,FALSE)</f>
        <v>Lindsey</v>
      </c>
      <c r="C1369" s="11">
        <f>VLOOKUP(A1369,'Medical Examinations'!$A$1:$B$2336,2,FALSE)</f>
        <v>16.48</v>
      </c>
      <c r="D1369" s="11">
        <f>VLOOKUP(A1369,'Medical Examinations'!$A$1:$C$2336,3,FALSE)</f>
        <v>11.05</v>
      </c>
      <c r="E1369" s="11" t="str">
        <f>VLOOKUP(A1369,'Medical Examinations'!$A$1:$J$2336,4,FALSE)</f>
        <v>No</v>
      </c>
      <c r="F1369" s="11" t="str">
        <f>VLOOKUP(A1369,'Medical Examinations'!$A$1:$J$2336,5,FALSE)</f>
        <v>No</v>
      </c>
      <c r="G1369" s="11" t="str">
        <f>VLOOKUP(A1369,'Medical Examinations'!$A$1:$J$2336,6,FALSE)</f>
        <v>No</v>
      </c>
      <c r="H1369" s="11">
        <f>VLOOKUP(A1369,'Medical Examinations'!$A$1:$J$2336,7,FALSE)</f>
        <v>0</v>
      </c>
      <c r="I1369" s="11" t="str">
        <f>VLOOKUP(A1369,'Medical Examinations'!$A$1:$J$2336,8,FALSE)</f>
        <v>No</v>
      </c>
      <c r="J1369" s="11" t="str">
        <f>VLOOKUP(A1369,'Medical Examinations'!$A$1:$J$2336,9,FALSE)</f>
        <v>UNDERWEIGHT</v>
      </c>
      <c r="K1369" s="11" t="str">
        <f>VLOOKUP(A1369,'Medical Examinations'!$A$1:$J$2336,10,FALSE)</f>
        <v>DIABETES</v>
      </c>
      <c r="L1369" t="str">
        <f>VLOOKUP(A1369,'Hospitalisation Details'!$A$2:$M$2344,4,FALSE)</f>
        <v>10-10-1962</v>
      </c>
      <c r="M1369">
        <f>VLOOKUP(A1369,'Hospitalisation Details'!$A$2:$M$2344,10,FALSE)</f>
        <v>7896.41</v>
      </c>
      <c r="N1369" t="str">
        <f>VLOOKUP(A1369,'Hospitalisation Details'!$A$2:$M$2344,11,FALSE)</f>
        <v>tier - 3</v>
      </c>
      <c r="O1369" t="str">
        <f>VLOOKUP(A1369,'Hospitalisation Details'!$A$2:$M$2344,12,FALSE)</f>
        <v>tier - 2</v>
      </c>
      <c r="P1369" t="str">
        <f>VLOOKUP(A1369,'Hospitalisation Details'!$A$2:$M$2344,13,FALSE)</f>
        <v>R1013</v>
      </c>
      <c r="Q1369" s="11">
        <f>VLOOKUP(A1369,'Hospitalisation Details'!$A$2:$M$2344,8,FALSE)</f>
        <v>60</v>
      </c>
    </row>
    <row r="1370" spans="1:17" ht="15.75" x14ac:dyDescent="0.25">
      <c r="A1370" s="1" t="s">
        <v>1001</v>
      </c>
      <c r="B1370" t="str">
        <f>VLOOKUP(A1370,'Customer Names'!$A$1:$B$2336,2,FALSE)</f>
        <v>Krueger</v>
      </c>
      <c r="C1370" s="11">
        <f>VLOOKUP(A1370,'Medical Examinations'!$A$1:$B$2336,2,FALSE)</f>
        <v>38.57</v>
      </c>
      <c r="D1370" s="11">
        <f>VLOOKUP(A1370,'Medical Examinations'!$A$1:$C$2336,3,FALSE)</f>
        <v>6.27</v>
      </c>
      <c r="E1370" s="11" t="str">
        <f>VLOOKUP(A1370,'Medical Examinations'!$A$1:$J$2336,4,FALSE)</f>
        <v>No</v>
      </c>
      <c r="F1370" s="11" t="str">
        <f>VLOOKUP(A1370,'Medical Examinations'!$A$1:$J$2336,5,FALSE)</f>
        <v>No</v>
      </c>
      <c r="G1370" s="11" t="str">
        <f>VLOOKUP(A1370,'Medical Examinations'!$A$1:$J$2336,6,FALSE)</f>
        <v>No</v>
      </c>
      <c r="H1370" s="11">
        <f>VLOOKUP(A1370,'Medical Examinations'!$A$1:$J$2336,7,FALSE)</f>
        <v>0</v>
      </c>
      <c r="I1370" s="11" t="str">
        <f>VLOOKUP(A1370,'Medical Examinations'!$A$1:$J$2336,8,FALSE)</f>
        <v>No</v>
      </c>
      <c r="J1370" s="11" t="str">
        <f>VLOOKUP(A1370,'Medical Examinations'!$A$1:$J$2336,9,FALSE)</f>
        <v>OBESITY</v>
      </c>
      <c r="K1370" s="11" t="str">
        <f>VLOOKUP(A1370,'Medical Examinations'!$A$1:$J$2336,10,FALSE)</f>
        <v>PREDIABETES</v>
      </c>
      <c r="L1370" t="str">
        <f>VLOOKUP(A1370,'Hospitalisation Details'!$A$2:$M$2344,4,FALSE)</f>
        <v>17-11-1994</v>
      </c>
      <c r="M1370">
        <f>VLOOKUP(A1370,'Hospitalisation Details'!$A$2:$M$2344,10,FALSE)</f>
        <v>7851.85</v>
      </c>
      <c r="N1370" t="str">
        <f>VLOOKUP(A1370,'Hospitalisation Details'!$A$2:$M$2344,11,FALSE)</f>
        <v>tier - 2</v>
      </c>
      <c r="O1370" t="str">
        <f>VLOOKUP(A1370,'Hospitalisation Details'!$A$2:$M$2344,12,FALSE)</f>
        <v>tier - 3</v>
      </c>
      <c r="P1370" t="str">
        <f>VLOOKUP(A1370,'Hospitalisation Details'!$A$2:$M$2344,13,FALSE)</f>
        <v>R1012</v>
      </c>
      <c r="Q1370" s="11">
        <f>VLOOKUP(A1370,'Hospitalisation Details'!$A$2:$M$2344,8,FALSE)</f>
        <v>28</v>
      </c>
    </row>
    <row r="1371" spans="1:17" ht="15.75" x14ac:dyDescent="0.25">
      <c r="A1371" s="1" t="s">
        <v>1000</v>
      </c>
      <c r="B1371" t="str">
        <f>VLOOKUP(A1371,'Customer Names'!$A$1:$B$2336,2,FALSE)</f>
        <v>Babler</v>
      </c>
      <c r="C1371" s="11">
        <f>VLOOKUP(A1371,'Medical Examinations'!$A$1:$B$2336,2,FALSE)</f>
        <v>43.85</v>
      </c>
      <c r="D1371" s="11">
        <f>VLOOKUP(A1371,'Medical Examinations'!$A$1:$C$2336,3,FALSE)</f>
        <v>4.7699999999999996</v>
      </c>
      <c r="E1371" s="11" t="str">
        <f>VLOOKUP(A1371,'Medical Examinations'!$A$1:$J$2336,4,FALSE)</f>
        <v>Yes</v>
      </c>
      <c r="F1371" s="11" t="str">
        <f>VLOOKUP(A1371,'Medical Examinations'!$A$1:$J$2336,5,FALSE)</f>
        <v>No</v>
      </c>
      <c r="G1371" s="11" t="str">
        <f>VLOOKUP(A1371,'Medical Examinations'!$A$1:$J$2336,6,FALSE)</f>
        <v>No</v>
      </c>
      <c r="H1371" s="11">
        <f>VLOOKUP(A1371,'Medical Examinations'!$A$1:$J$2336,7,FALSE)</f>
        <v>0</v>
      </c>
      <c r="I1371" s="11" t="str">
        <f>VLOOKUP(A1371,'Medical Examinations'!$A$1:$J$2336,8,FALSE)</f>
        <v>No</v>
      </c>
      <c r="J1371" s="11" t="str">
        <f>VLOOKUP(A1371,'Medical Examinations'!$A$1:$J$2336,9,FALSE)</f>
        <v>OBESITY</v>
      </c>
      <c r="K1371" s="11" t="str">
        <f>VLOOKUP(A1371,'Medical Examinations'!$A$1:$J$2336,10,FALSE)</f>
        <v>NORMAL</v>
      </c>
      <c r="L1371" t="str">
        <f>VLOOKUP(A1371,'Hospitalisation Details'!$A$2:$M$2344,4,FALSE)</f>
        <v>5-10-2001</v>
      </c>
      <c r="M1371">
        <f>VLOOKUP(A1371,'Hospitalisation Details'!$A$2:$M$2344,10,FALSE)</f>
        <v>7844.8</v>
      </c>
      <c r="N1371" t="str">
        <f>VLOOKUP(A1371,'Hospitalisation Details'!$A$2:$M$2344,11,FALSE)</f>
        <v>tier - 2</v>
      </c>
      <c r="O1371" t="str">
        <f>VLOOKUP(A1371,'Hospitalisation Details'!$A$2:$M$2344,12,FALSE)</f>
        <v>tier - 2</v>
      </c>
      <c r="P1371" t="str">
        <f>VLOOKUP(A1371,'Hospitalisation Details'!$A$2:$M$2344,13,FALSE)</f>
        <v>R1012</v>
      </c>
      <c r="Q1371" s="11">
        <f>VLOOKUP(A1371,'Hospitalisation Details'!$A$2:$M$2344,8,FALSE)</f>
        <v>21</v>
      </c>
    </row>
    <row r="1372" spans="1:17" ht="15.75" x14ac:dyDescent="0.25">
      <c r="A1372" s="1" t="s">
        <v>999</v>
      </c>
      <c r="B1372" t="str">
        <f>VLOOKUP(A1372,'Customer Names'!$A$1:$B$2336,2,FALSE)</f>
        <v>Brezenski</v>
      </c>
      <c r="C1372" s="11">
        <f>VLOOKUP(A1372,'Medical Examinations'!$A$1:$B$2336,2,FALSE)</f>
        <v>30.11</v>
      </c>
      <c r="D1372" s="11">
        <f>VLOOKUP(A1372,'Medical Examinations'!$A$1:$C$2336,3,FALSE)</f>
        <v>4.08</v>
      </c>
      <c r="E1372" s="11" t="str">
        <f>VLOOKUP(A1372,'Medical Examinations'!$A$1:$J$2336,4,FALSE)</f>
        <v>No</v>
      </c>
      <c r="F1372" s="11" t="str">
        <f>VLOOKUP(A1372,'Medical Examinations'!$A$1:$J$2336,5,FALSE)</f>
        <v>No</v>
      </c>
      <c r="G1372" s="11" t="str">
        <f>VLOOKUP(A1372,'Medical Examinations'!$A$1:$J$2336,6,FALSE)</f>
        <v>No</v>
      </c>
      <c r="H1372" s="11">
        <f>VLOOKUP(A1372,'Medical Examinations'!$A$1:$J$2336,7,FALSE)</f>
        <v>0</v>
      </c>
      <c r="I1372" s="11" t="str">
        <f>VLOOKUP(A1372,'Medical Examinations'!$A$1:$J$2336,8,FALSE)</f>
        <v>No</v>
      </c>
      <c r="J1372" s="11" t="str">
        <f>VLOOKUP(A1372,'Medical Examinations'!$A$1:$J$2336,9,FALSE)</f>
        <v>OBESITY</v>
      </c>
      <c r="K1372" s="11" t="str">
        <f>VLOOKUP(A1372,'Medical Examinations'!$A$1:$J$2336,10,FALSE)</f>
        <v>NORMAL</v>
      </c>
      <c r="L1372" t="str">
        <f>VLOOKUP(A1372,'Hospitalisation Details'!$A$2:$M$2344,4,FALSE)</f>
        <v>12-10-1989</v>
      </c>
      <c r="M1372">
        <f>VLOOKUP(A1372,'Hospitalisation Details'!$A$2:$M$2344,10,FALSE)</f>
        <v>7824.37</v>
      </c>
      <c r="N1372" t="str">
        <f>VLOOKUP(A1372,'Hospitalisation Details'!$A$2:$M$2344,11,FALSE)</f>
        <v>tier - 2</v>
      </c>
      <c r="O1372" t="str">
        <f>VLOOKUP(A1372,'Hospitalisation Details'!$A$2:$M$2344,12,FALSE)</f>
        <v>tier - 2</v>
      </c>
      <c r="P1372" t="str">
        <f>VLOOKUP(A1372,'Hospitalisation Details'!$A$2:$M$2344,13,FALSE)</f>
        <v>R1012</v>
      </c>
      <c r="Q1372" s="11">
        <f>VLOOKUP(A1372,'Hospitalisation Details'!$A$2:$M$2344,8,FALSE)</f>
        <v>33</v>
      </c>
    </row>
    <row r="1373" spans="1:17" ht="15.75" x14ac:dyDescent="0.25">
      <c r="A1373" s="1" t="s">
        <v>998</v>
      </c>
      <c r="B1373" t="str">
        <f>VLOOKUP(A1373,'Customer Names'!$A$1:$B$2336,2,FALSE)</f>
        <v>Marschner</v>
      </c>
      <c r="C1373" s="11">
        <f>VLOOKUP(A1373,'Medical Examinations'!$A$1:$B$2336,2,FALSE)</f>
        <v>31.59</v>
      </c>
      <c r="D1373" s="11">
        <f>VLOOKUP(A1373,'Medical Examinations'!$A$1:$C$2336,3,FALSE)</f>
        <v>6.01</v>
      </c>
      <c r="E1373" s="11" t="str">
        <f>VLOOKUP(A1373,'Medical Examinations'!$A$1:$J$2336,4,FALSE)</f>
        <v>No</v>
      </c>
      <c r="F1373" s="11" t="str">
        <f>VLOOKUP(A1373,'Medical Examinations'!$A$1:$J$2336,5,FALSE)</f>
        <v>No</v>
      </c>
      <c r="G1373" s="11" t="str">
        <f>VLOOKUP(A1373,'Medical Examinations'!$A$1:$J$2336,6,FALSE)</f>
        <v>No</v>
      </c>
      <c r="H1373" s="11">
        <f>VLOOKUP(A1373,'Medical Examinations'!$A$1:$J$2336,7,FALSE)</f>
        <v>0</v>
      </c>
      <c r="I1373" s="11" t="str">
        <f>VLOOKUP(A1373,'Medical Examinations'!$A$1:$J$2336,8,FALSE)</f>
        <v>No</v>
      </c>
      <c r="J1373" s="11" t="str">
        <f>VLOOKUP(A1373,'Medical Examinations'!$A$1:$J$2336,9,FALSE)</f>
        <v>OBESITY</v>
      </c>
      <c r="K1373" s="11" t="str">
        <f>VLOOKUP(A1373,'Medical Examinations'!$A$1:$J$2336,10,FALSE)</f>
        <v>PREDIABETES</v>
      </c>
      <c r="L1373" t="str">
        <f>VLOOKUP(A1373,'Hospitalisation Details'!$A$2:$M$2344,4,FALSE)</f>
        <v>21-12-1991</v>
      </c>
      <c r="M1373">
        <f>VLOOKUP(A1373,'Hospitalisation Details'!$A$2:$M$2344,10,FALSE)</f>
        <v>7812.67</v>
      </c>
      <c r="N1373" t="str">
        <f>VLOOKUP(A1373,'Hospitalisation Details'!$A$2:$M$2344,11,FALSE)</f>
        <v>tier - 2</v>
      </c>
      <c r="O1373" t="str">
        <f>VLOOKUP(A1373,'Hospitalisation Details'!$A$2:$M$2344,12,FALSE)</f>
        <v>tier - 1</v>
      </c>
      <c r="P1373" t="str">
        <f>VLOOKUP(A1373,'Hospitalisation Details'!$A$2:$M$2344,13,FALSE)</f>
        <v>R1012</v>
      </c>
      <c r="Q1373" s="11">
        <f>VLOOKUP(A1373,'Hospitalisation Details'!$A$2:$M$2344,8,FALSE)</f>
        <v>31</v>
      </c>
    </row>
    <row r="1374" spans="1:17" ht="15.75" x14ac:dyDescent="0.25">
      <c r="A1374" s="1" t="s">
        <v>997</v>
      </c>
      <c r="B1374" t="str">
        <f>VLOOKUP(A1374,'Customer Names'!$A$1:$B$2336,2,FALSE)</f>
        <v>King</v>
      </c>
      <c r="C1374" s="11">
        <f>VLOOKUP(A1374,'Medical Examinations'!$A$1:$B$2336,2,FALSE)</f>
        <v>40.15</v>
      </c>
      <c r="D1374" s="11">
        <f>VLOOKUP(A1374,'Medical Examinations'!$A$1:$C$2336,3,FALSE)</f>
        <v>11.84</v>
      </c>
      <c r="E1374" s="11" t="str">
        <f>VLOOKUP(A1374,'Medical Examinations'!$A$1:$J$2336,4,FALSE)</f>
        <v>No</v>
      </c>
      <c r="F1374" s="11" t="str">
        <f>VLOOKUP(A1374,'Medical Examinations'!$A$1:$J$2336,5,FALSE)</f>
        <v>No</v>
      </c>
      <c r="G1374" s="11" t="str">
        <f>VLOOKUP(A1374,'Medical Examinations'!$A$1:$J$2336,6,FALSE)</f>
        <v>No</v>
      </c>
      <c r="H1374" s="11">
        <f>VLOOKUP(A1374,'Medical Examinations'!$A$1:$J$2336,7,FALSE)</f>
        <v>0</v>
      </c>
      <c r="I1374" s="11" t="str">
        <f>VLOOKUP(A1374,'Medical Examinations'!$A$1:$J$2336,8,FALSE)</f>
        <v>No</v>
      </c>
      <c r="J1374" s="11" t="str">
        <f>VLOOKUP(A1374,'Medical Examinations'!$A$1:$J$2336,9,FALSE)</f>
        <v>OBESITY</v>
      </c>
      <c r="K1374" s="11" t="str">
        <f>VLOOKUP(A1374,'Medical Examinations'!$A$1:$J$2336,10,FALSE)</f>
        <v>DIABETES</v>
      </c>
      <c r="L1374" t="str">
        <f>VLOOKUP(A1374,'Hospitalisation Details'!$A$2:$M$2344,4,FALSE)</f>
        <v>9-11-1974</v>
      </c>
      <c r="M1374">
        <f>VLOOKUP(A1374,'Hospitalisation Details'!$A$2:$M$2344,10,FALSE)</f>
        <v>7804.16</v>
      </c>
      <c r="N1374" t="str">
        <f>VLOOKUP(A1374,'Hospitalisation Details'!$A$2:$M$2344,11,FALSE)</f>
        <v>tier - 2</v>
      </c>
      <c r="O1374" t="str">
        <f>VLOOKUP(A1374,'Hospitalisation Details'!$A$2:$M$2344,12,FALSE)</f>
        <v>tier - 3</v>
      </c>
      <c r="P1374" t="str">
        <f>VLOOKUP(A1374,'Hospitalisation Details'!$A$2:$M$2344,13,FALSE)</f>
        <v>R1013</v>
      </c>
      <c r="Q1374" s="11">
        <f>VLOOKUP(A1374,'Hospitalisation Details'!$A$2:$M$2344,8,FALSE)</f>
        <v>48</v>
      </c>
    </row>
    <row r="1375" spans="1:17" ht="15.75" x14ac:dyDescent="0.25">
      <c r="A1375" s="1" t="s">
        <v>996</v>
      </c>
      <c r="B1375" t="str">
        <f>VLOOKUP(A1375,'Customer Names'!$A$1:$B$2336,2,FALSE)</f>
        <v>Montez</v>
      </c>
      <c r="C1375" s="11">
        <f>VLOOKUP(A1375,'Medical Examinations'!$A$1:$B$2336,2,FALSE)</f>
        <v>40.700000000000003</v>
      </c>
      <c r="D1375" s="11">
        <f>VLOOKUP(A1375,'Medical Examinations'!$A$1:$C$2336,3,FALSE)</f>
        <v>6.27</v>
      </c>
      <c r="E1375" s="11" t="str">
        <f>VLOOKUP(A1375,'Medical Examinations'!$A$1:$J$2336,4,FALSE)</f>
        <v>Yes</v>
      </c>
      <c r="F1375" s="11" t="str">
        <f>VLOOKUP(A1375,'Medical Examinations'!$A$1:$J$2336,5,FALSE)</f>
        <v>No</v>
      </c>
      <c r="G1375" s="11" t="str">
        <f>VLOOKUP(A1375,'Medical Examinations'!$A$1:$J$2336,6,FALSE)</f>
        <v>Yes</v>
      </c>
      <c r="H1375" s="11">
        <f>VLOOKUP(A1375,'Medical Examinations'!$A$1:$J$2336,7,FALSE)</f>
        <v>1</v>
      </c>
      <c r="I1375" s="11" t="str">
        <f>VLOOKUP(A1375,'Medical Examinations'!$A$1:$J$2336,8,FALSE)</f>
        <v>No</v>
      </c>
      <c r="J1375" s="11" t="str">
        <f>VLOOKUP(A1375,'Medical Examinations'!$A$1:$J$2336,9,FALSE)</f>
        <v>OBESITY</v>
      </c>
      <c r="K1375" s="11" t="str">
        <f>VLOOKUP(A1375,'Medical Examinations'!$A$1:$J$2336,10,FALSE)</f>
        <v>PREDIABETES</v>
      </c>
      <c r="L1375" t="str">
        <f>VLOOKUP(A1375,'Hospitalisation Details'!$A$2:$M$2344,4,FALSE)</f>
        <v>2-12-1997</v>
      </c>
      <c r="M1375">
        <f>VLOOKUP(A1375,'Hospitalisation Details'!$A$2:$M$2344,10,FALSE)</f>
        <v>7803.77</v>
      </c>
      <c r="N1375" t="str">
        <f>VLOOKUP(A1375,'Hospitalisation Details'!$A$2:$M$2344,11,FALSE)</f>
        <v>tier - 2</v>
      </c>
      <c r="O1375" t="str">
        <f>VLOOKUP(A1375,'Hospitalisation Details'!$A$2:$M$2344,12,FALSE)</f>
        <v>tier - 3</v>
      </c>
      <c r="P1375" t="str">
        <f>VLOOKUP(A1375,'Hospitalisation Details'!$A$2:$M$2344,13,FALSE)</f>
        <v>R1012</v>
      </c>
      <c r="Q1375" s="11">
        <f>VLOOKUP(A1375,'Hospitalisation Details'!$A$2:$M$2344,8,FALSE)</f>
        <v>25</v>
      </c>
    </row>
    <row r="1376" spans="1:17" ht="15.75" x14ac:dyDescent="0.25">
      <c r="A1376" s="1" t="s">
        <v>995</v>
      </c>
      <c r="B1376" t="str">
        <f>VLOOKUP(A1376,'Customer Names'!$A$1:$B$2336,2,FALSE)</f>
        <v>Campbell</v>
      </c>
      <c r="C1376" s="11">
        <f>VLOOKUP(A1376,'Medical Examinations'!$A$1:$B$2336,2,FALSE)</f>
        <v>40.76</v>
      </c>
      <c r="D1376" s="11">
        <f>VLOOKUP(A1376,'Medical Examinations'!$A$1:$C$2336,3,FALSE)</f>
        <v>5.28</v>
      </c>
      <c r="E1376" s="11" t="str">
        <f>VLOOKUP(A1376,'Medical Examinations'!$A$1:$J$2336,4,FALSE)</f>
        <v>No</v>
      </c>
      <c r="F1376" s="11" t="str">
        <f>VLOOKUP(A1376,'Medical Examinations'!$A$1:$J$2336,5,FALSE)</f>
        <v>No</v>
      </c>
      <c r="G1376" s="11" t="str">
        <f>VLOOKUP(A1376,'Medical Examinations'!$A$1:$J$2336,6,FALSE)</f>
        <v>No</v>
      </c>
      <c r="H1376" s="11">
        <f>VLOOKUP(A1376,'Medical Examinations'!$A$1:$J$2336,7,FALSE)</f>
        <v>0</v>
      </c>
      <c r="I1376" s="11" t="str">
        <f>VLOOKUP(A1376,'Medical Examinations'!$A$1:$J$2336,8,FALSE)</f>
        <v>No</v>
      </c>
      <c r="J1376" s="11" t="str">
        <f>VLOOKUP(A1376,'Medical Examinations'!$A$1:$J$2336,9,FALSE)</f>
        <v>OBESITY</v>
      </c>
      <c r="K1376" s="11" t="str">
        <f>VLOOKUP(A1376,'Medical Examinations'!$A$1:$J$2336,10,FALSE)</f>
        <v>NORMAL</v>
      </c>
      <c r="L1376" t="str">
        <f>VLOOKUP(A1376,'Hospitalisation Details'!$A$2:$M$2344,4,FALSE)</f>
        <v>25-12-1999</v>
      </c>
      <c r="M1376">
        <f>VLOOKUP(A1376,'Hospitalisation Details'!$A$2:$M$2344,10,FALSE)</f>
        <v>7794.68</v>
      </c>
      <c r="N1376" t="str">
        <f>VLOOKUP(A1376,'Hospitalisation Details'!$A$2:$M$2344,11,FALSE)</f>
        <v>tier - 2</v>
      </c>
      <c r="O1376" t="str">
        <f>VLOOKUP(A1376,'Hospitalisation Details'!$A$2:$M$2344,12,FALSE)</f>
        <v>tier - 2</v>
      </c>
      <c r="P1376" t="str">
        <f>VLOOKUP(A1376,'Hospitalisation Details'!$A$2:$M$2344,13,FALSE)</f>
        <v>R1026</v>
      </c>
      <c r="Q1376" s="11">
        <f>VLOOKUP(A1376,'Hospitalisation Details'!$A$2:$M$2344,8,FALSE)</f>
        <v>23</v>
      </c>
    </row>
    <row r="1377" spans="1:17" ht="15.75" x14ac:dyDescent="0.25">
      <c r="A1377" s="1" t="s">
        <v>994</v>
      </c>
      <c r="B1377" t="str">
        <f>VLOOKUP(A1377,'Customer Names'!$A$1:$B$2336,2,FALSE)</f>
        <v>Hurt</v>
      </c>
      <c r="C1377" s="11">
        <f>VLOOKUP(A1377,'Medical Examinations'!$A$1:$B$2336,2,FALSE)</f>
        <v>29.7</v>
      </c>
      <c r="D1377" s="11">
        <f>VLOOKUP(A1377,'Medical Examinations'!$A$1:$C$2336,3,FALSE)</f>
        <v>7.03</v>
      </c>
      <c r="E1377" s="11" t="str">
        <f>VLOOKUP(A1377,'Medical Examinations'!$A$1:$J$2336,4,FALSE)</f>
        <v>No</v>
      </c>
      <c r="F1377" s="11" t="str">
        <f>VLOOKUP(A1377,'Medical Examinations'!$A$1:$J$2336,5,FALSE)</f>
        <v>No</v>
      </c>
      <c r="G1377" s="11" t="str">
        <f>VLOOKUP(A1377,'Medical Examinations'!$A$1:$J$2336,6,FALSE)</f>
        <v>No</v>
      </c>
      <c r="H1377" s="11">
        <f>VLOOKUP(A1377,'Medical Examinations'!$A$1:$J$2336,7,FALSE)</f>
        <v>0</v>
      </c>
      <c r="I1377" s="11" t="str">
        <f>VLOOKUP(A1377,'Medical Examinations'!$A$1:$J$2336,8,FALSE)</f>
        <v>No</v>
      </c>
      <c r="J1377" s="11" t="str">
        <f>VLOOKUP(A1377,'Medical Examinations'!$A$1:$J$2336,9,FALSE)</f>
        <v>OVERWEIGHT</v>
      </c>
      <c r="K1377" s="11" t="str">
        <f>VLOOKUP(A1377,'Medical Examinations'!$A$1:$J$2336,10,FALSE)</f>
        <v>DIABETES</v>
      </c>
      <c r="L1377" t="str">
        <f>VLOOKUP(A1377,'Hospitalisation Details'!$A$2:$M$2344,4,FALSE)</f>
        <v>6-12-1974</v>
      </c>
      <c r="M1377">
        <f>VLOOKUP(A1377,'Hospitalisation Details'!$A$2:$M$2344,10,FALSE)</f>
        <v>7789.64</v>
      </c>
      <c r="N1377" t="str">
        <f>VLOOKUP(A1377,'Hospitalisation Details'!$A$2:$M$2344,11,FALSE)</f>
        <v>tier - 1</v>
      </c>
      <c r="O1377" t="str">
        <f>VLOOKUP(A1377,'Hospitalisation Details'!$A$2:$M$2344,12,FALSE)</f>
        <v>tier - 3</v>
      </c>
      <c r="P1377" t="str">
        <f>VLOOKUP(A1377,'Hospitalisation Details'!$A$2:$M$2344,13,FALSE)</f>
        <v>R1013</v>
      </c>
      <c r="Q1377" s="11">
        <f>VLOOKUP(A1377,'Hospitalisation Details'!$A$2:$M$2344,8,FALSE)</f>
        <v>48</v>
      </c>
    </row>
    <row r="1378" spans="1:17" ht="15.75" x14ac:dyDescent="0.25">
      <c r="A1378" s="1" t="s">
        <v>993</v>
      </c>
      <c r="B1378" t="str">
        <f>VLOOKUP(A1378,'Customer Names'!$A$1:$B$2336,2,FALSE)</f>
        <v>Garey</v>
      </c>
      <c r="C1378" s="11">
        <f>VLOOKUP(A1378,'Medical Examinations'!$A$1:$B$2336,2,FALSE)</f>
        <v>40.58</v>
      </c>
      <c r="D1378" s="11">
        <f>VLOOKUP(A1378,'Medical Examinations'!$A$1:$C$2336,3,FALSE)</f>
        <v>5.32</v>
      </c>
      <c r="E1378" s="11" t="str">
        <f>VLOOKUP(A1378,'Medical Examinations'!$A$1:$J$2336,4,FALSE)</f>
        <v>Yes</v>
      </c>
      <c r="F1378" s="11" t="str">
        <f>VLOOKUP(A1378,'Medical Examinations'!$A$1:$J$2336,5,FALSE)</f>
        <v>No</v>
      </c>
      <c r="G1378" s="11" t="str">
        <f>VLOOKUP(A1378,'Medical Examinations'!$A$1:$J$2336,6,FALSE)</f>
        <v>Yes</v>
      </c>
      <c r="H1378" s="11">
        <f>VLOOKUP(A1378,'Medical Examinations'!$A$1:$J$2336,7,FALSE)</f>
        <v>1</v>
      </c>
      <c r="I1378" s="11" t="str">
        <f>VLOOKUP(A1378,'Medical Examinations'!$A$1:$J$2336,8,FALSE)</f>
        <v>No</v>
      </c>
      <c r="J1378" s="11" t="str">
        <f>VLOOKUP(A1378,'Medical Examinations'!$A$1:$J$2336,9,FALSE)</f>
        <v>OBESITY</v>
      </c>
      <c r="K1378" s="11" t="str">
        <f>VLOOKUP(A1378,'Medical Examinations'!$A$1:$J$2336,10,FALSE)</f>
        <v>NORMAL</v>
      </c>
      <c r="L1378" t="str">
        <f>VLOOKUP(A1378,'Hospitalisation Details'!$A$2:$M$2344,4,FALSE)</f>
        <v>21-12-1997</v>
      </c>
      <c r="M1378">
        <f>VLOOKUP(A1378,'Hospitalisation Details'!$A$2:$M$2344,10,FALSE)</f>
        <v>7763.06</v>
      </c>
      <c r="N1378" t="str">
        <f>VLOOKUP(A1378,'Hospitalisation Details'!$A$2:$M$2344,11,FALSE)</f>
        <v>tier - 2</v>
      </c>
      <c r="O1378" t="str">
        <f>VLOOKUP(A1378,'Hospitalisation Details'!$A$2:$M$2344,12,FALSE)</f>
        <v>tier - 1</v>
      </c>
      <c r="P1378" t="str">
        <f>VLOOKUP(A1378,'Hospitalisation Details'!$A$2:$M$2344,13,FALSE)</f>
        <v>R1012</v>
      </c>
      <c r="Q1378" s="11">
        <f>VLOOKUP(A1378,'Hospitalisation Details'!$A$2:$M$2344,8,FALSE)</f>
        <v>25</v>
      </c>
    </row>
    <row r="1379" spans="1:17" ht="15.75" x14ac:dyDescent="0.25">
      <c r="A1379" s="1" t="s">
        <v>992</v>
      </c>
      <c r="B1379" t="str">
        <f>VLOOKUP(A1379,'Customer Names'!$A$1:$B$2336,2,FALSE)</f>
        <v>Reddy</v>
      </c>
      <c r="C1379" s="11">
        <f>VLOOKUP(A1379,'Medical Examinations'!$A$1:$B$2336,2,FALSE)</f>
        <v>33.06</v>
      </c>
      <c r="D1379" s="11">
        <f>VLOOKUP(A1379,'Medical Examinations'!$A$1:$C$2336,3,FALSE)</f>
        <v>9.59</v>
      </c>
      <c r="E1379" s="11" t="str">
        <f>VLOOKUP(A1379,'Medical Examinations'!$A$1:$J$2336,4,FALSE)</f>
        <v>Yes</v>
      </c>
      <c r="F1379" s="11" t="str">
        <f>VLOOKUP(A1379,'Medical Examinations'!$A$1:$J$2336,5,FALSE)</f>
        <v>No</v>
      </c>
      <c r="G1379" s="11" t="str">
        <f>VLOOKUP(A1379,'Medical Examinations'!$A$1:$J$2336,6,FALSE)</f>
        <v>No</v>
      </c>
      <c r="H1379" s="11">
        <f>VLOOKUP(A1379,'Medical Examinations'!$A$1:$J$2336,7,FALSE)</f>
        <v>0</v>
      </c>
      <c r="I1379" s="11" t="str">
        <f>VLOOKUP(A1379,'Medical Examinations'!$A$1:$J$2336,8,FALSE)</f>
        <v>No</v>
      </c>
      <c r="J1379" s="11" t="str">
        <f>VLOOKUP(A1379,'Medical Examinations'!$A$1:$J$2336,9,FALSE)</f>
        <v>OBESITY</v>
      </c>
      <c r="K1379" s="11" t="str">
        <f>VLOOKUP(A1379,'Medical Examinations'!$A$1:$J$2336,10,FALSE)</f>
        <v>DIABETES</v>
      </c>
      <c r="L1379" t="str">
        <f>VLOOKUP(A1379,'Hospitalisation Details'!$A$2:$M$2344,4,FALSE)</f>
        <v>30-6-1981</v>
      </c>
      <c r="M1379">
        <f>VLOOKUP(A1379,'Hospitalisation Details'!$A$2:$M$2344,10,FALSE)</f>
        <v>7749.16</v>
      </c>
      <c r="N1379" t="str">
        <f>VLOOKUP(A1379,'Hospitalisation Details'!$A$2:$M$2344,11,FALSE)</f>
        <v>tier - 2</v>
      </c>
      <c r="O1379" t="str">
        <f>VLOOKUP(A1379,'Hospitalisation Details'!$A$2:$M$2344,12,FALSE)</f>
        <v>tier - 1</v>
      </c>
      <c r="P1379" t="str">
        <f>VLOOKUP(A1379,'Hospitalisation Details'!$A$2:$M$2344,13,FALSE)</f>
        <v>R1012</v>
      </c>
      <c r="Q1379" s="11">
        <f>VLOOKUP(A1379,'Hospitalisation Details'!$A$2:$M$2344,8,FALSE)</f>
        <v>41</v>
      </c>
    </row>
    <row r="1380" spans="1:17" ht="15.75" x14ac:dyDescent="0.25">
      <c r="A1380" s="1" t="s">
        <v>991</v>
      </c>
      <c r="B1380" t="str">
        <f>VLOOKUP(A1380,'Customer Names'!$A$1:$B$2336,2,FALSE)</f>
        <v>Mueller</v>
      </c>
      <c r="C1380" s="11">
        <f>VLOOKUP(A1380,'Medical Examinations'!$A$1:$B$2336,2,FALSE)</f>
        <v>26.62</v>
      </c>
      <c r="D1380" s="11">
        <f>VLOOKUP(A1380,'Medical Examinations'!$A$1:$C$2336,3,FALSE)</f>
        <v>6.15</v>
      </c>
      <c r="E1380" s="11" t="str">
        <f>VLOOKUP(A1380,'Medical Examinations'!$A$1:$J$2336,4,FALSE)</f>
        <v>Yes</v>
      </c>
      <c r="F1380" s="11" t="str">
        <f>VLOOKUP(A1380,'Medical Examinations'!$A$1:$J$2336,5,FALSE)</f>
        <v>No</v>
      </c>
      <c r="G1380" s="11" t="str">
        <f>VLOOKUP(A1380,'Medical Examinations'!$A$1:$J$2336,6,FALSE)</f>
        <v>No</v>
      </c>
      <c r="H1380" s="11">
        <f>VLOOKUP(A1380,'Medical Examinations'!$A$1:$J$2336,7,FALSE)</f>
        <v>0</v>
      </c>
      <c r="I1380" s="11" t="str">
        <f>VLOOKUP(A1380,'Medical Examinations'!$A$1:$J$2336,8,FALSE)</f>
        <v>No</v>
      </c>
      <c r="J1380" s="11" t="str">
        <f>VLOOKUP(A1380,'Medical Examinations'!$A$1:$J$2336,9,FALSE)</f>
        <v>OVERWEIGHT</v>
      </c>
      <c r="K1380" s="11" t="str">
        <f>VLOOKUP(A1380,'Medical Examinations'!$A$1:$J$2336,10,FALSE)</f>
        <v>PREDIABETES</v>
      </c>
      <c r="L1380" t="str">
        <f>VLOOKUP(A1380,'Hospitalisation Details'!$A$2:$M$2344,4,FALSE)</f>
        <v>12-12-1976</v>
      </c>
      <c r="M1380">
        <f>VLOOKUP(A1380,'Hospitalisation Details'!$A$2:$M$2344,10,FALSE)</f>
        <v>7742.11</v>
      </c>
      <c r="N1380" t="str">
        <f>VLOOKUP(A1380,'Hospitalisation Details'!$A$2:$M$2344,11,FALSE)</f>
        <v>tier - 3</v>
      </c>
      <c r="O1380" t="str">
        <f>VLOOKUP(A1380,'Hospitalisation Details'!$A$2:$M$2344,12,FALSE)</f>
        <v>tier - 2</v>
      </c>
      <c r="P1380" t="str">
        <f>VLOOKUP(A1380,'Hospitalisation Details'!$A$2:$M$2344,13,FALSE)</f>
        <v>R1013</v>
      </c>
      <c r="Q1380" s="11">
        <f>VLOOKUP(A1380,'Hospitalisation Details'!$A$2:$M$2344,8,FALSE)</f>
        <v>46</v>
      </c>
    </row>
    <row r="1381" spans="1:17" ht="15.75" x14ac:dyDescent="0.25">
      <c r="A1381" s="1" t="s">
        <v>990</v>
      </c>
      <c r="B1381" t="str">
        <f>VLOOKUP(A1381,'Customer Names'!$A$1:$B$2336,2,FALSE)</f>
        <v>Julia</v>
      </c>
      <c r="C1381" s="11">
        <f>VLOOKUP(A1381,'Medical Examinations'!$A$1:$B$2336,2,FALSE)</f>
        <v>37.1</v>
      </c>
      <c r="D1381" s="11">
        <f>VLOOKUP(A1381,'Medical Examinations'!$A$1:$C$2336,3,FALSE)</f>
        <v>11.08</v>
      </c>
      <c r="E1381" s="11" t="str">
        <f>VLOOKUP(A1381,'Medical Examinations'!$A$1:$J$2336,4,FALSE)</f>
        <v>No</v>
      </c>
      <c r="F1381" s="11" t="str">
        <f>VLOOKUP(A1381,'Medical Examinations'!$A$1:$J$2336,5,FALSE)</f>
        <v>No</v>
      </c>
      <c r="G1381" s="11" t="str">
        <f>VLOOKUP(A1381,'Medical Examinations'!$A$1:$J$2336,6,FALSE)</f>
        <v>No</v>
      </c>
      <c r="H1381" s="11">
        <f>VLOOKUP(A1381,'Medical Examinations'!$A$1:$J$2336,7,FALSE)</f>
        <v>0</v>
      </c>
      <c r="I1381" s="11" t="str">
        <f>VLOOKUP(A1381,'Medical Examinations'!$A$1:$J$2336,8,FALSE)</f>
        <v>No</v>
      </c>
      <c r="J1381" s="11" t="str">
        <f>VLOOKUP(A1381,'Medical Examinations'!$A$1:$J$2336,9,FALSE)</f>
        <v>OBESITY</v>
      </c>
      <c r="K1381" s="11" t="str">
        <f>VLOOKUP(A1381,'Medical Examinations'!$A$1:$J$2336,10,FALSE)</f>
        <v>DIABETES</v>
      </c>
      <c r="L1381" t="str">
        <f>VLOOKUP(A1381,'Hospitalisation Details'!$A$2:$M$2344,4,FALSE)</f>
        <v>4-9-1978</v>
      </c>
      <c r="M1381">
        <f>VLOOKUP(A1381,'Hospitalisation Details'!$A$2:$M$2344,10,FALSE)</f>
        <v>7740.34</v>
      </c>
      <c r="N1381" t="str">
        <f>VLOOKUP(A1381,'Hospitalisation Details'!$A$2:$M$2344,11,FALSE)</f>
        <v>tier - 1</v>
      </c>
      <c r="O1381" t="str">
        <f>VLOOKUP(A1381,'Hospitalisation Details'!$A$2:$M$2344,12,FALSE)</f>
        <v>tier - 1</v>
      </c>
      <c r="P1381" t="str">
        <f>VLOOKUP(A1381,'Hospitalisation Details'!$A$2:$M$2344,13,FALSE)</f>
        <v>R1011</v>
      </c>
      <c r="Q1381" s="11">
        <f>VLOOKUP(A1381,'Hospitalisation Details'!$A$2:$M$2344,8,FALSE)</f>
        <v>44</v>
      </c>
    </row>
    <row r="1382" spans="1:17" ht="15.75" x14ac:dyDescent="0.25">
      <c r="A1382" s="1" t="s">
        <v>989</v>
      </c>
      <c r="B1382" t="str">
        <f>VLOOKUP(A1382,'Customer Names'!$A$1:$B$2336,2,FALSE)</f>
        <v>Uribe</v>
      </c>
      <c r="C1382" s="11">
        <f>VLOOKUP(A1382,'Medical Examinations'!$A$1:$B$2336,2,FALSE)</f>
        <v>18.28</v>
      </c>
      <c r="D1382" s="11">
        <f>VLOOKUP(A1382,'Medical Examinations'!$A$1:$C$2336,3,FALSE)</f>
        <v>7.95</v>
      </c>
      <c r="E1382" s="11" t="str">
        <f>VLOOKUP(A1382,'Medical Examinations'!$A$1:$J$2336,4,FALSE)</f>
        <v>No</v>
      </c>
      <c r="F1382" s="11" t="str">
        <f>VLOOKUP(A1382,'Medical Examinations'!$A$1:$J$2336,5,FALSE)</f>
        <v>No</v>
      </c>
      <c r="G1382" s="11" t="str">
        <f>VLOOKUP(A1382,'Medical Examinations'!$A$1:$J$2336,6,FALSE)</f>
        <v>No</v>
      </c>
      <c r="H1382" s="11">
        <f>VLOOKUP(A1382,'Medical Examinations'!$A$1:$J$2336,7,FALSE)</f>
        <v>0</v>
      </c>
      <c r="I1382" s="11" t="str">
        <f>VLOOKUP(A1382,'Medical Examinations'!$A$1:$J$2336,8,FALSE)</f>
        <v>No</v>
      </c>
      <c r="J1382" s="11" t="str">
        <f>VLOOKUP(A1382,'Medical Examinations'!$A$1:$J$2336,9,FALSE)</f>
        <v>NORMALWEIGHT</v>
      </c>
      <c r="K1382" s="11" t="str">
        <f>VLOOKUP(A1382,'Medical Examinations'!$A$1:$J$2336,10,FALSE)</f>
        <v>DIABETES</v>
      </c>
      <c r="L1382" t="str">
        <f>VLOOKUP(A1382,'Hospitalisation Details'!$A$2:$M$2344,4,FALSE)</f>
        <v>18-7-1965</v>
      </c>
      <c r="M1382">
        <f>VLOOKUP(A1382,'Hospitalisation Details'!$A$2:$M$2344,10,FALSE)</f>
        <v>7736.39</v>
      </c>
      <c r="N1382" t="str">
        <f>VLOOKUP(A1382,'Hospitalisation Details'!$A$2:$M$2344,11,FALSE)</f>
        <v>tier - 3</v>
      </c>
      <c r="O1382" t="str">
        <f>VLOOKUP(A1382,'Hospitalisation Details'!$A$2:$M$2344,12,FALSE)</f>
        <v>tier - 2</v>
      </c>
      <c r="P1382" t="str">
        <f>VLOOKUP(A1382,'Hospitalisation Details'!$A$2:$M$2344,13,FALSE)</f>
        <v>R1013</v>
      </c>
      <c r="Q1382" s="11">
        <f>VLOOKUP(A1382,'Hospitalisation Details'!$A$2:$M$2344,8,FALSE)</f>
        <v>57</v>
      </c>
    </row>
    <row r="1383" spans="1:17" ht="15.75" x14ac:dyDescent="0.25">
      <c r="A1383" s="1" t="s">
        <v>988</v>
      </c>
      <c r="B1383" t="str">
        <f>VLOOKUP(A1383,'Customer Names'!$A$1:$B$2336,2,FALSE)</f>
        <v>Hand</v>
      </c>
      <c r="C1383" s="11">
        <f>VLOOKUP(A1383,'Medical Examinations'!$A$1:$B$2336,2,FALSE)</f>
        <v>35.814999999999998</v>
      </c>
      <c r="D1383" s="11">
        <f>VLOOKUP(A1383,'Medical Examinations'!$A$1:$C$2336,3,FALSE)</f>
        <v>6.23</v>
      </c>
      <c r="E1383" s="11" t="str">
        <f>VLOOKUP(A1383,'Medical Examinations'!$A$1:$J$2336,4,FALSE)</f>
        <v>No</v>
      </c>
      <c r="F1383" s="11" t="str">
        <f>VLOOKUP(A1383,'Medical Examinations'!$A$1:$J$2336,5,FALSE)</f>
        <v>No</v>
      </c>
      <c r="G1383" s="11" t="str">
        <f>VLOOKUP(A1383,'Medical Examinations'!$A$1:$J$2336,6,FALSE)</f>
        <v>No</v>
      </c>
      <c r="H1383" s="11">
        <f>VLOOKUP(A1383,'Medical Examinations'!$A$1:$J$2336,7,FALSE)</f>
        <v>0</v>
      </c>
      <c r="I1383" s="11" t="str">
        <f>VLOOKUP(A1383,'Medical Examinations'!$A$1:$J$2336,8,FALSE)</f>
        <v>No</v>
      </c>
      <c r="J1383" s="11" t="str">
        <f>VLOOKUP(A1383,'Medical Examinations'!$A$1:$J$2336,9,FALSE)</f>
        <v>OBESITY</v>
      </c>
      <c r="K1383" s="11" t="str">
        <f>VLOOKUP(A1383,'Medical Examinations'!$A$1:$J$2336,10,FALSE)</f>
        <v>PREDIABETES</v>
      </c>
      <c r="L1383" t="str">
        <f>VLOOKUP(A1383,'Hospitalisation Details'!$A$2:$M$2344,4,FALSE)</f>
        <v>29-8-1977</v>
      </c>
      <c r="M1383">
        <f>VLOOKUP(A1383,'Hospitalisation Details'!$A$2:$M$2344,10,FALSE)</f>
        <v>7731.86</v>
      </c>
      <c r="N1383" t="str">
        <f>VLOOKUP(A1383,'Hospitalisation Details'!$A$2:$M$2344,11,FALSE)</f>
        <v>tier - 2</v>
      </c>
      <c r="O1383" t="str">
        <f>VLOOKUP(A1383,'Hospitalisation Details'!$A$2:$M$2344,12,FALSE)</f>
        <v>tier - 3</v>
      </c>
      <c r="P1383" t="str">
        <f>VLOOKUP(A1383,'Hospitalisation Details'!$A$2:$M$2344,13,FALSE)</f>
        <v>R1012</v>
      </c>
      <c r="Q1383" s="11">
        <f>VLOOKUP(A1383,'Hospitalisation Details'!$A$2:$M$2344,8,FALSE)</f>
        <v>45</v>
      </c>
    </row>
    <row r="1384" spans="1:17" ht="15.75" x14ac:dyDescent="0.25">
      <c r="A1384" s="1" t="s">
        <v>987</v>
      </c>
      <c r="B1384" t="str">
        <f>VLOOKUP(A1384,'Customer Names'!$A$1:$B$2336,2,FALSE)</f>
        <v>Petersen</v>
      </c>
      <c r="C1384" s="11">
        <f>VLOOKUP(A1384,'Medical Examinations'!$A$1:$B$2336,2,FALSE)</f>
        <v>30.69</v>
      </c>
      <c r="D1384" s="11">
        <f>VLOOKUP(A1384,'Medical Examinations'!$A$1:$C$2336,3,FALSE)</f>
        <v>6.5</v>
      </c>
      <c r="E1384" s="11" t="str">
        <f>VLOOKUP(A1384,'Medical Examinations'!$A$1:$J$2336,4,FALSE)</f>
        <v>No</v>
      </c>
      <c r="F1384" s="11" t="str">
        <f>VLOOKUP(A1384,'Medical Examinations'!$A$1:$J$2336,5,FALSE)</f>
        <v>No</v>
      </c>
      <c r="G1384" s="11" t="str">
        <f>VLOOKUP(A1384,'Medical Examinations'!$A$1:$J$2336,6,FALSE)</f>
        <v>No</v>
      </c>
      <c r="H1384" s="11">
        <f>VLOOKUP(A1384,'Medical Examinations'!$A$1:$J$2336,7,FALSE)</f>
        <v>0</v>
      </c>
      <c r="I1384" s="11" t="str">
        <f>VLOOKUP(A1384,'Medical Examinations'!$A$1:$J$2336,8,FALSE)</f>
        <v>No</v>
      </c>
      <c r="J1384" s="11" t="str">
        <f>VLOOKUP(A1384,'Medical Examinations'!$A$1:$J$2336,9,FALSE)</f>
        <v>OBESITY</v>
      </c>
      <c r="K1384" s="11" t="str">
        <f>VLOOKUP(A1384,'Medical Examinations'!$A$1:$J$2336,10,FALSE)</f>
        <v>DIABETES</v>
      </c>
      <c r="L1384" t="str">
        <f>VLOOKUP(A1384,'Hospitalisation Details'!$A$2:$M$2344,4,FALSE)</f>
        <v>4-12-1978</v>
      </c>
      <c r="M1384">
        <f>VLOOKUP(A1384,'Hospitalisation Details'!$A$2:$M$2344,10,FALSE)</f>
        <v>7731.43</v>
      </c>
      <c r="N1384" t="str">
        <f>VLOOKUP(A1384,'Hospitalisation Details'!$A$2:$M$2344,11,FALSE)</f>
        <v>tier - 3</v>
      </c>
      <c r="O1384" t="str">
        <f>VLOOKUP(A1384,'Hospitalisation Details'!$A$2:$M$2344,12,FALSE)</f>
        <v>tier - 2</v>
      </c>
      <c r="P1384" t="str">
        <f>VLOOKUP(A1384,'Hospitalisation Details'!$A$2:$M$2344,13,FALSE)</f>
        <v>R1013</v>
      </c>
      <c r="Q1384" s="11">
        <f>VLOOKUP(A1384,'Hospitalisation Details'!$A$2:$M$2344,8,FALSE)</f>
        <v>44</v>
      </c>
    </row>
    <row r="1385" spans="1:17" ht="15.75" x14ac:dyDescent="0.25">
      <c r="A1385" s="1" t="s">
        <v>986</v>
      </c>
      <c r="B1385" t="str">
        <f>VLOOKUP(A1385,'Customer Names'!$A$1:$B$2336,2,FALSE)</f>
        <v>Mac-Thiong</v>
      </c>
      <c r="C1385" s="11">
        <f>VLOOKUP(A1385,'Medical Examinations'!$A$1:$B$2336,2,FALSE)</f>
        <v>26.125</v>
      </c>
      <c r="D1385" s="11">
        <f>VLOOKUP(A1385,'Medical Examinations'!$A$1:$C$2336,3,FALSE)</f>
        <v>5.22</v>
      </c>
      <c r="E1385" s="11" t="str">
        <f>VLOOKUP(A1385,'Medical Examinations'!$A$1:$J$2336,4,FALSE)</f>
        <v>No</v>
      </c>
      <c r="F1385" s="11" t="str">
        <f>VLOOKUP(A1385,'Medical Examinations'!$A$1:$J$2336,5,FALSE)</f>
        <v>No</v>
      </c>
      <c r="G1385" s="11" t="str">
        <f>VLOOKUP(A1385,'Medical Examinations'!$A$1:$J$2336,6,FALSE)</f>
        <v>No</v>
      </c>
      <c r="H1385" s="11">
        <f>VLOOKUP(A1385,'Medical Examinations'!$A$1:$J$2336,7,FALSE)</f>
        <v>0</v>
      </c>
      <c r="I1385" s="11" t="str">
        <f>VLOOKUP(A1385,'Medical Examinations'!$A$1:$J$2336,8,FALSE)</f>
        <v>No</v>
      </c>
      <c r="J1385" s="11" t="str">
        <f>VLOOKUP(A1385,'Medical Examinations'!$A$1:$J$2336,9,FALSE)</f>
        <v>OVERWEIGHT</v>
      </c>
      <c r="K1385" s="11" t="str">
        <f>VLOOKUP(A1385,'Medical Examinations'!$A$1:$J$2336,10,FALSE)</f>
        <v>NORMAL</v>
      </c>
      <c r="L1385" t="str">
        <f>VLOOKUP(A1385,'Hospitalisation Details'!$A$2:$M$2344,4,FALSE)</f>
        <v>10-9-1980</v>
      </c>
      <c r="M1385">
        <f>VLOOKUP(A1385,'Hospitalisation Details'!$A$2:$M$2344,10,FALSE)</f>
        <v>7729.65</v>
      </c>
      <c r="N1385" t="str">
        <f>VLOOKUP(A1385,'Hospitalisation Details'!$A$2:$M$2344,11,FALSE)</f>
        <v>tier - 3</v>
      </c>
      <c r="O1385" t="str">
        <f>VLOOKUP(A1385,'Hospitalisation Details'!$A$2:$M$2344,12,FALSE)</f>
        <v>tier - 1</v>
      </c>
      <c r="P1385" t="str">
        <f>VLOOKUP(A1385,'Hospitalisation Details'!$A$2:$M$2344,13,FALSE)</f>
        <v>R1016</v>
      </c>
      <c r="Q1385" s="11">
        <f>VLOOKUP(A1385,'Hospitalisation Details'!$A$2:$M$2344,8,FALSE)</f>
        <v>42</v>
      </c>
    </row>
    <row r="1386" spans="1:17" ht="15.75" x14ac:dyDescent="0.25">
      <c r="A1386" s="1" t="s">
        <v>985</v>
      </c>
      <c r="B1386" t="str">
        <f>VLOOKUP(A1386,'Customer Names'!$A$1:$B$2336,2,FALSE)</f>
        <v>Walker</v>
      </c>
      <c r="C1386" s="11">
        <f>VLOOKUP(A1386,'Medical Examinations'!$A$1:$B$2336,2,FALSE)</f>
        <v>34.58</v>
      </c>
      <c r="D1386" s="11">
        <f>VLOOKUP(A1386,'Medical Examinations'!$A$1:$C$2336,3,FALSE)</f>
        <v>6.3</v>
      </c>
      <c r="E1386" s="11" t="str">
        <f>VLOOKUP(A1386,'Medical Examinations'!$A$1:$J$2336,4,FALSE)</f>
        <v>No</v>
      </c>
      <c r="F1386" s="11" t="str">
        <f>VLOOKUP(A1386,'Medical Examinations'!$A$1:$J$2336,5,FALSE)</f>
        <v>No</v>
      </c>
      <c r="G1386" s="11" t="str">
        <f>VLOOKUP(A1386,'Medical Examinations'!$A$1:$J$2336,6,FALSE)</f>
        <v>Yes</v>
      </c>
      <c r="H1386" s="11">
        <f>VLOOKUP(A1386,'Medical Examinations'!$A$1:$J$2336,7,FALSE)</f>
        <v>1</v>
      </c>
      <c r="I1386" s="11" t="str">
        <f>VLOOKUP(A1386,'Medical Examinations'!$A$1:$J$2336,8,FALSE)</f>
        <v>No</v>
      </c>
      <c r="J1386" s="11" t="str">
        <f>VLOOKUP(A1386,'Medical Examinations'!$A$1:$J$2336,9,FALSE)</f>
        <v>OBESITY</v>
      </c>
      <c r="K1386" s="11" t="str">
        <f>VLOOKUP(A1386,'Medical Examinations'!$A$1:$J$2336,10,FALSE)</f>
        <v>PREDIABETES</v>
      </c>
      <c r="L1386" t="str">
        <f>VLOOKUP(A1386,'Hospitalisation Details'!$A$2:$M$2344,4,FALSE)</f>
        <v>2-6-1979</v>
      </c>
      <c r="M1386">
        <f>VLOOKUP(A1386,'Hospitalisation Details'!$A$2:$M$2344,10,FALSE)</f>
        <v>7727.25</v>
      </c>
      <c r="N1386" t="str">
        <f>VLOOKUP(A1386,'Hospitalisation Details'!$A$2:$M$2344,11,FALSE)</f>
        <v>tier - 2</v>
      </c>
      <c r="O1386" t="str">
        <f>VLOOKUP(A1386,'Hospitalisation Details'!$A$2:$M$2344,12,FALSE)</f>
        <v>tier - 3</v>
      </c>
      <c r="P1386" t="str">
        <f>VLOOKUP(A1386,'Hospitalisation Details'!$A$2:$M$2344,13,FALSE)</f>
        <v>R1012</v>
      </c>
      <c r="Q1386" s="11">
        <f>VLOOKUP(A1386,'Hospitalisation Details'!$A$2:$M$2344,8,FALSE)</f>
        <v>44</v>
      </c>
    </row>
    <row r="1387" spans="1:17" ht="15.75" x14ac:dyDescent="0.25">
      <c r="A1387" s="1" t="s">
        <v>984</v>
      </c>
      <c r="B1387" t="str">
        <f>VLOOKUP(A1387,'Customer Names'!$A$1:$B$2336,2,FALSE)</f>
        <v>Steidl</v>
      </c>
      <c r="C1387" s="11">
        <f>VLOOKUP(A1387,'Medical Examinations'!$A$1:$B$2336,2,FALSE)</f>
        <v>27.4</v>
      </c>
      <c r="D1387" s="11">
        <f>VLOOKUP(A1387,'Medical Examinations'!$A$1:$C$2336,3,FALSE)</f>
        <v>8.84</v>
      </c>
      <c r="E1387" s="11" t="str">
        <f>VLOOKUP(A1387,'Medical Examinations'!$A$1:$J$2336,4,FALSE)</f>
        <v>No</v>
      </c>
      <c r="F1387" s="11" t="str">
        <f>VLOOKUP(A1387,'Medical Examinations'!$A$1:$J$2336,5,FALSE)</f>
        <v>No</v>
      </c>
      <c r="G1387" s="11" t="str">
        <f>VLOOKUP(A1387,'Medical Examinations'!$A$1:$J$2336,6,FALSE)</f>
        <v>No</v>
      </c>
      <c r="H1387" s="11">
        <f>VLOOKUP(A1387,'Medical Examinations'!$A$1:$J$2336,7,FALSE)</f>
        <v>0</v>
      </c>
      <c r="I1387" s="11" t="str">
        <f>VLOOKUP(A1387,'Medical Examinations'!$A$1:$J$2336,8,FALSE)</f>
        <v>No</v>
      </c>
      <c r="J1387" s="11" t="str">
        <f>VLOOKUP(A1387,'Medical Examinations'!$A$1:$J$2336,9,FALSE)</f>
        <v>OVERWEIGHT</v>
      </c>
      <c r="K1387" s="11" t="str">
        <f>VLOOKUP(A1387,'Medical Examinations'!$A$1:$J$2336,10,FALSE)</f>
        <v>DIABETES</v>
      </c>
      <c r="L1387" t="str">
        <f>VLOOKUP(A1387,'Hospitalisation Details'!$A$2:$M$2344,4,FALSE)</f>
        <v>29-12-1978</v>
      </c>
      <c r="M1387">
        <f>VLOOKUP(A1387,'Hospitalisation Details'!$A$2:$M$2344,10,FALSE)</f>
        <v>7726.85</v>
      </c>
      <c r="N1387" t="str">
        <f>VLOOKUP(A1387,'Hospitalisation Details'!$A$2:$M$2344,11,FALSE)</f>
        <v>tier - 1</v>
      </c>
      <c r="O1387" t="str">
        <f>VLOOKUP(A1387,'Hospitalisation Details'!$A$2:$M$2344,12,FALSE)</f>
        <v>tier - 2</v>
      </c>
      <c r="P1387" t="str">
        <f>VLOOKUP(A1387,'Hospitalisation Details'!$A$2:$M$2344,13,FALSE)</f>
        <v>R1011</v>
      </c>
      <c r="Q1387" s="11">
        <f>VLOOKUP(A1387,'Hospitalisation Details'!$A$2:$M$2344,8,FALSE)</f>
        <v>44</v>
      </c>
    </row>
    <row r="1388" spans="1:17" ht="15.75" x14ac:dyDescent="0.25">
      <c r="A1388" s="1" t="s">
        <v>983</v>
      </c>
      <c r="B1388" t="str">
        <f>VLOOKUP(A1388,'Customer Names'!$A$1:$B$2336,2,FALSE)</f>
        <v>Rose</v>
      </c>
      <c r="C1388" s="11">
        <f>VLOOKUP(A1388,'Medical Examinations'!$A$1:$B$2336,2,FALSE)</f>
        <v>27.53</v>
      </c>
      <c r="D1388" s="11">
        <f>VLOOKUP(A1388,'Medical Examinations'!$A$1:$C$2336,3,FALSE)</f>
        <v>4.1100000000000003</v>
      </c>
      <c r="E1388" s="11" t="str">
        <f>VLOOKUP(A1388,'Medical Examinations'!$A$1:$J$2336,4,FALSE)</f>
        <v>No</v>
      </c>
      <c r="F1388" s="11" t="str">
        <f>VLOOKUP(A1388,'Medical Examinations'!$A$1:$J$2336,5,FALSE)</f>
        <v>No</v>
      </c>
      <c r="G1388" s="11" t="str">
        <f>VLOOKUP(A1388,'Medical Examinations'!$A$1:$J$2336,6,FALSE)</f>
        <v>No</v>
      </c>
      <c r="H1388" s="11">
        <f>VLOOKUP(A1388,'Medical Examinations'!$A$1:$J$2336,7,FALSE)</f>
        <v>1</v>
      </c>
      <c r="I1388" s="11" t="str">
        <f>VLOOKUP(A1388,'Medical Examinations'!$A$1:$J$2336,8,FALSE)</f>
        <v>No</v>
      </c>
      <c r="J1388" s="11" t="str">
        <f>VLOOKUP(A1388,'Medical Examinations'!$A$1:$J$2336,9,FALSE)</f>
        <v>OVERWEIGHT</v>
      </c>
      <c r="K1388" s="11" t="str">
        <f>VLOOKUP(A1388,'Medical Examinations'!$A$1:$J$2336,10,FALSE)</f>
        <v>NORMAL</v>
      </c>
      <c r="L1388" t="str">
        <f>VLOOKUP(A1388,'Hospitalisation Details'!$A$2:$M$2344,4,FALSE)</f>
        <v>12-7-1987</v>
      </c>
      <c r="M1388">
        <f>VLOOKUP(A1388,'Hospitalisation Details'!$A$2:$M$2344,10,FALSE)</f>
        <v>7684.62</v>
      </c>
      <c r="N1388" t="str">
        <f>VLOOKUP(A1388,'Hospitalisation Details'!$A$2:$M$2344,11,FALSE)</f>
        <v>tier - 2</v>
      </c>
      <c r="O1388" t="str">
        <f>VLOOKUP(A1388,'Hospitalisation Details'!$A$2:$M$2344,12,FALSE)</f>
        <v>tier - 3</v>
      </c>
      <c r="P1388" t="str">
        <f>VLOOKUP(A1388,'Hospitalisation Details'!$A$2:$M$2344,13,FALSE)</f>
        <v>R1021</v>
      </c>
      <c r="Q1388" s="11">
        <f>VLOOKUP(A1388,'Hospitalisation Details'!$A$2:$M$2344,8,FALSE)</f>
        <v>35</v>
      </c>
    </row>
    <row r="1389" spans="1:17" ht="15.75" x14ac:dyDescent="0.25">
      <c r="A1389" s="1" t="s">
        <v>982</v>
      </c>
      <c r="B1389" t="str">
        <f>VLOOKUP(A1389,'Customer Names'!$A$1:$B$2336,2,FALSE)</f>
        <v>Alderfer</v>
      </c>
      <c r="C1389" s="11">
        <f>VLOOKUP(A1389,'Medical Examinations'!$A$1:$B$2336,2,FALSE)</f>
        <v>33</v>
      </c>
      <c r="D1389" s="11">
        <f>VLOOKUP(A1389,'Medical Examinations'!$A$1:$C$2336,3,FALSE)</f>
        <v>4.57</v>
      </c>
      <c r="E1389" s="11" t="str">
        <f>VLOOKUP(A1389,'Medical Examinations'!$A$1:$J$2336,4,FALSE)</f>
        <v>No</v>
      </c>
      <c r="F1389" s="11" t="str">
        <f>VLOOKUP(A1389,'Medical Examinations'!$A$1:$J$2336,5,FALSE)</f>
        <v>No</v>
      </c>
      <c r="G1389" s="11" t="str">
        <f>VLOOKUP(A1389,'Medical Examinations'!$A$1:$J$2336,6,FALSE)</f>
        <v>No</v>
      </c>
      <c r="H1389" s="11">
        <f>VLOOKUP(A1389,'Medical Examinations'!$A$1:$J$2336,7,FALSE)</f>
        <v>0</v>
      </c>
      <c r="I1389" s="11" t="str">
        <f>VLOOKUP(A1389,'Medical Examinations'!$A$1:$J$2336,8,FALSE)</f>
        <v>No</v>
      </c>
      <c r="J1389" s="11" t="str">
        <f>VLOOKUP(A1389,'Medical Examinations'!$A$1:$J$2336,9,FALSE)</f>
        <v>OBESITY</v>
      </c>
      <c r="K1389" s="11" t="str">
        <f>VLOOKUP(A1389,'Medical Examinations'!$A$1:$J$2336,10,FALSE)</f>
        <v>NORMAL</v>
      </c>
      <c r="L1389" t="str">
        <f>VLOOKUP(A1389,'Hospitalisation Details'!$A$2:$M$2344,4,FALSE)</f>
        <v>18-12-1982</v>
      </c>
      <c r="M1389">
        <f>VLOOKUP(A1389,'Hospitalisation Details'!$A$2:$M$2344,10,FALSE)</f>
        <v>7682.67</v>
      </c>
      <c r="N1389" t="str">
        <f>VLOOKUP(A1389,'Hospitalisation Details'!$A$2:$M$2344,11,FALSE)</f>
        <v>tier - 2</v>
      </c>
      <c r="O1389" t="str">
        <f>VLOOKUP(A1389,'Hospitalisation Details'!$A$2:$M$2344,12,FALSE)</f>
        <v>tier - 1</v>
      </c>
      <c r="P1389" t="str">
        <f>VLOOKUP(A1389,'Hospitalisation Details'!$A$2:$M$2344,13,FALSE)</f>
        <v>R1013</v>
      </c>
      <c r="Q1389" s="11">
        <f>VLOOKUP(A1389,'Hospitalisation Details'!$A$2:$M$2344,8,FALSE)</f>
        <v>40</v>
      </c>
    </row>
    <row r="1390" spans="1:17" ht="15.75" x14ac:dyDescent="0.25">
      <c r="A1390" s="1" t="s">
        <v>981</v>
      </c>
      <c r="B1390" t="str">
        <f>VLOOKUP(A1390,'Customer Names'!$A$1:$B$2336,2,FALSE)</f>
        <v>Ryland</v>
      </c>
      <c r="C1390" s="11">
        <f>VLOOKUP(A1390,'Medical Examinations'!$A$1:$B$2336,2,FALSE)</f>
        <v>25.78</v>
      </c>
      <c r="D1390" s="11">
        <f>VLOOKUP(A1390,'Medical Examinations'!$A$1:$C$2336,3,FALSE)</f>
        <v>11.06</v>
      </c>
      <c r="E1390" s="11" t="str">
        <f>VLOOKUP(A1390,'Medical Examinations'!$A$1:$J$2336,4,FALSE)</f>
        <v>Yes</v>
      </c>
      <c r="F1390" s="11" t="str">
        <f>VLOOKUP(A1390,'Medical Examinations'!$A$1:$J$2336,5,FALSE)</f>
        <v>No</v>
      </c>
      <c r="G1390" s="11" t="str">
        <f>VLOOKUP(A1390,'Medical Examinations'!$A$1:$J$2336,6,FALSE)</f>
        <v>No</v>
      </c>
      <c r="H1390" s="11">
        <f>VLOOKUP(A1390,'Medical Examinations'!$A$1:$J$2336,7,FALSE)</f>
        <v>0</v>
      </c>
      <c r="I1390" s="11" t="str">
        <f>VLOOKUP(A1390,'Medical Examinations'!$A$1:$J$2336,8,FALSE)</f>
        <v>No</v>
      </c>
      <c r="J1390" s="11" t="str">
        <f>VLOOKUP(A1390,'Medical Examinations'!$A$1:$J$2336,9,FALSE)</f>
        <v>OVERWEIGHT</v>
      </c>
      <c r="K1390" s="11" t="str">
        <f>VLOOKUP(A1390,'Medical Examinations'!$A$1:$J$2336,10,FALSE)</f>
        <v>DIABETES</v>
      </c>
      <c r="L1390" t="str">
        <f>VLOOKUP(A1390,'Hospitalisation Details'!$A$2:$M$2344,4,FALSE)</f>
        <v>19-12-1981</v>
      </c>
      <c r="M1390">
        <f>VLOOKUP(A1390,'Hospitalisation Details'!$A$2:$M$2344,10,FALSE)</f>
        <v>7681.17</v>
      </c>
      <c r="N1390" t="str">
        <f>VLOOKUP(A1390,'Hospitalisation Details'!$A$2:$M$2344,11,FALSE)</f>
        <v>tier - 2</v>
      </c>
      <c r="O1390" t="str">
        <f>VLOOKUP(A1390,'Hospitalisation Details'!$A$2:$M$2344,12,FALSE)</f>
        <v>tier - 2</v>
      </c>
      <c r="P1390" t="str">
        <f>VLOOKUP(A1390,'Hospitalisation Details'!$A$2:$M$2344,13,FALSE)</f>
        <v>R1020</v>
      </c>
      <c r="Q1390" s="11">
        <f>VLOOKUP(A1390,'Hospitalisation Details'!$A$2:$M$2344,8,FALSE)</f>
        <v>41</v>
      </c>
    </row>
    <row r="1391" spans="1:17" ht="15.75" x14ac:dyDescent="0.25">
      <c r="A1391" s="1" t="s">
        <v>980</v>
      </c>
      <c r="B1391" t="str">
        <f>VLOOKUP(A1391,'Customer Names'!$A$1:$B$2336,2,FALSE)</f>
        <v>Bethea</v>
      </c>
      <c r="C1391" s="11">
        <f>VLOOKUP(A1391,'Medical Examinations'!$A$1:$B$2336,2,FALSE)</f>
        <v>22.66</v>
      </c>
      <c r="D1391" s="11">
        <f>VLOOKUP(A1391,'Medical Examinations'!$A$1:$C$2336,3,FALSE)</f>
        <v>10.68</v>
      </c>
      <c r="E1391" s="11" t="str">
        <f>VLOOKUP(A1391,'Medical Examinations'!$A$1:$J$2336,4,FALSE)</f>
        <v>No</v>
      </c>
      <c r="F1391" s="11" t="str">
        <f>VLOOKUP(A1391,'Medical Examinations'!$A$1:$J$2336,5,FALSE)</f>
        <v>No</v>
      </c>
      <c r="G1391" s="11" t="str">
        <f>VLOOKUP(A1391,'Medical Examinations'!$A$1:$J$2336,6,FALSE)</f>
        <v>No</v>
      </c>
      <c r="H1391" s="11">
        <f>VLOOKUP(A1391,'Medical Examinations'!$A$1:$J$2336,7,FALSE)</f>
        <v>0</v>
      </c>
      <c r="I1391" s="11" t="str">
        <f>VLOOKUP(A1391,'Medical Examinations'!$A$1:$J$2336,8,FALSE)</f>
        <v>No</v>
      </c>
      <c r="J1391" s="11" t="str">
        <f>VLOOKUP(A1391,'Medical Examinations'!$A$1:$J$2336,9,FALSE)</f>
        <v>NORMALWEIGHT</v>
      </c>
      <c r="K1391" s="11" t="str">
        <f>VLOOKUP(A1391,'Medical Examinations'!$A$1:$J$2336,10,FALSE)</f>
        <v>DIABETES</v>
      </c>
      <c r="L1391" t="str">
        <f>VLOOKUP(A1391,'Hospitalisation Details'!$A$2:$M$2344,4,FALSE)</f>
        <v>11-10-1971</v>
      </c>
      <c r="M1391">
        <f>VLOOKUP(A1391,'Hospitalisation Details'!$A$2:$M$2344,10,FALSE)</f>
        <v>7680.92</v>
      </c>
      <c r="N1391" t="str">
        <f>VLOOKUP(A1391,'Hospitalisation Details'!$A$2:$M$2344,11,FALSE)</f>
        <v>tier - 2</v>
      </c>
      <c r="O1391" t="str">
        <f>VLOOKUP(A1391,'Hospitalisation Details'!$A$2:$M$2344,12,FALSE)</f>
        <v>tier - 1</v>
      </c>
      <c r="P1391" t="str">
        <f>VLOOKUP(A1391,'Hospitalisation Details'!$A$2:$M$2344,13,FALSE)</f>
        <v>R1013</v>
      </c>
      <c r="Q1391" s="11">
        <f>VLOOKUP(A1391,'Hospitalisation Details'!$A$2:$M$2344,8,FALSE)</f>
        <v>51</v>
      </c>
    </row>
    <row r="1392" spans="1:17" ht="15.75" x14ac:dyDescent="0.25">
      <c r="A1392" s="1" t="s">
        <v>979</v>
      </c>
      <c r="B1392" t="str">
        <f>VLOOKUP(A1392,'Customer Names'!$A$1:$B$2336,2,FALSE)</f>
        <v>Kelly</v>
      </c>
      <c r="C1392" s="11">
        <f>VLOOKUP(A1392,'Medical Examinations'!$A$1:$B$2336,2,FALSE)</f>
        <v>38.81</v>
      </c>
      <c r="D1392" s="11">
        <f>VLOOKUP(A1392,'Medical Examinations'!$A$1:$C$2336,3,FALSE)</f>
        <v>6.14</v>
      </c>
      <c r="E1392" s="11" t="str">
        <f>VLOOKUP(A1392,'Medical Examinations'!$A$1:$J$2336,4,FALSE)</f>
        <v>Yes</v>
      </c>
      <c r="F1392" s="11" t="str">
        <f>VLOOKUP(A1392,'Medical Examinations'!$A$1:$J$2336,5,FALSE)</f>
        <v>No</v>
      </c>
      <c r="G1392" s="11" t="str">
        <f>VLOOKUP(A1392,'Medical Examinations'!$A$1:$J$2336,6,FALSE)</f>
        <v>No</v>
      </c>
      <c r="H1392" s="11">
        <f>VLOOKUP(A1392,'Medical Examinations'!$A$1:$J$2336,7,FALSE)</f>
        <v>1</v>
      </c>
      <c r="I1392" s="11" t="str">
        <f>VLOOKUP(A1392,'Medical Examinations'!$A$1:$J$2336,8,FALSE)</f>
        <v>No</v>
      </c>
      <c r="J1392" s="11" t="str">
        <f>VLOOKUP(A1392,'Medical Examinations'!$A$1:$J$2336,9,FALSE)</f>
        <v>OBESITY</v>
      </c>
      <c r="K1392" s="11" t="str">
        <f>VLOOKUP(A1392,'Medical Examinations'!$A$1:$J$2336,10,FALSE)</f>
        <v>PREDIABETES</v>
      </c>
      <c r="L1392" t="str">
        <f>VLOOKUP(A1392,'Hospitalisation Details'!$A$2:$M$2344,4,FALSE)</f>
        <v>13-9-1995</v>
      </c>
      <c r="M1392">
        <f>VLOOKUP(A1392,'Hospitalisation Details'!$A$2:$M$2344,10,FALSE)</f>
        <v>7676.4</v>
      </c>
      <c r="N1392" t="str">
        <f>VLOOKUP(A1392,'Hospitalisation Details'!$A$2:$M$2344,11,FALSE)</f>
        <v>tier - 2</v>
      </c>
      <c r="O1392" t="str">
        <f>VLOOKUP(A1392,'Hospitalisation Details'!$A$2:$M$2344,12,FALSE)</f>
        <v>tier - 1</v>
      </c>
      <c r="P1392" t="str">
        <f>VLOOKUP(A1392,'Hospitalisation Details'!$A$2:$M$2344,13,FALSE)</f>
        <v>R1012</v>
      </c>
      <c r="Q1392" s="11">
        <f>VLOOKUP(A1392,'Hospitalisation Details'!$A$2:$M$2344,8,FALSE)</f>
        <v>27</v>
      </c>
    </row>
    <row r="1393" spans="1:17" ht="15.75" x14ac:dyDescent="0.25">
      <c r="A1393" s="1" t="s">
        <v>978</v>
      </c>
      <c r="B1393" t="str">
        <f>VLOOKUP(A1393,'Customer Names'!$A$1:$B$2336,2,FALSE)</f>
        <v>Blois</v>
      </c>
      <c r="C1393" s="11">
        <f>VLOOKUP(A1393,'Medical Examinations'!$A$1:$B$2336,2,FALSE)</f>
        <v>38.51</v>
      </c>
      <c r="D1393" s="11">
        <f>VLOOKUP(A1393,'Medical Examinations'!$A$1:$C$2336,3,FALSE)</f>
        <v>5.45</v>
      </c>
      <c r="E1393" s="11" t="str">
        <f>VLOOKUP(A1393,'Medical Examinations'!$A$1:$J$2336,4,FALSE)</f>
        <v>Yes</v>
      </c>
      <c r="F1393" s="11" t="str">
        <f>VLOOKUP(A1393,'Medical Examinations'!$A$1:$J$2336,5,FALSE)</f>
        <v>No</v>
      </c>
      <c r="G1393" s="11" t="str">
        <f>VLOOKUP(A1393,'Medical Examinations'!$A$1:$J$2336,6,FALSE)</f>
        <v>No</v>
      </c>
      <c r="H1393" s="11">
        <f>VLOOKUP(A1393,'Medical Examinations'!$A$1:$J$2336,7,FALSE)</f>
        <v>0</v>
      </c>
      <c r="I1393" s="11" t="str">
        <f>VLOOKUP(A1393,'Medical Examinations'!$A$1:$J$2336,8,FALSE)</f>
        <v>No</v>
      </c>
      <c r="J1393" s="11" t="str">
        <f>VLOOKUP(A1393,'Medical Examinations'!$A$1:$J$2336,9,FALSE)</f>
        <v>OBESITY</v>
      </c>
      <c r="K1393" s="11" t="str">
        <f>VLOOKUP(A1393,'Medical Examinations'!$A$1:$J$2336,10,FALSE)</f>
        <v>NORMAL</v>
      </c>
      <c r="L1393" t="str">
        <f>VLOOKUP(A1393,'Hospitalisation Details'!$A$2:$M$2344,4,FALSE)</f>
        <v>24-11-1996</v>
      </c>
      <c r="M1393">
        <f>VLOOKUP(A1393,'Hospitalisation Details'!$A$2:$M$2344,10,FALSE)</f>
        <v>7670.75</v>
      </c>
      <c r="N1393" t="str">
        <f>VLOOKUP(A1393,'Hospitalisation Details'!$A$2:$M$2344,11,FALSE)</f>
        <v>tier - 2</v>
      </c>
      <c r="O1393" t="str">
        <f>VLOOKUP(A1393,'Hospitalisation Details'!$A$2:$M$2344,12,FALSE)</f>
        <v>tier - 2</v>
      </c>
      <c r="P1393" t="str">
        <f>VLOOKUP(A1393,'Hospitalisation Details'!$A$2:$M$2344,13,FALSE)</f>
        <v>R1022</v>
      </c>
      <c r="Q1393" s="11">
        <f>VLOOKUP(A1393,'Hospitalisation Details'!$A$2:$M$2344,8,FALSE)</f>
        <v>26</v>
      </c>
    </row>
    <row r="1394" spans="1:17" ht="15.75" x14ac:dyDescent="0.25">
      <c r="A1394" s="1" t="s">
        <v>977</v>
      </c>
      <c r="B1394" t="str">
        <f>VLOOKUP(A1394,'Customer Names'!$A$1:$B$2336,2,FALSE)</f>
        <v>Dayton</v>
      </c>
      <c r="C1394" s="11">
        <f>VLOOKUP(A1394,'Medical Examinations'!$A$1:$B$2336,2,FALSE)</f>
        <v>22.98</v>
      </c>
      <c r="D1394" s="11">
        <f>VLOOKUP(A1394,'Medical Examinations'!$A$1:$C$2336,3,FALSE)</f>
        <v>6.14</v>
      </c>
      <c r="E1394" s="11" t="str">
        <f>VLOOKUP(A1394,'Medical Examinations'!$A$1:$J$2336,4,FALSE)</f>
        <v>Yes</v>
      </c>
      <c r="F1394" s="11" t="str">
        <f>VLOOKUP(A1394,'Medical Examinations'!$A$1:$J$2336,5,FALSE)</f>
        <v>No</v>
      </c>
      <c r="G1394" s="11" t="str">
        <f>VLOOKUP(A1394,'Medical Examinations'!$A$1:$J$2336,6,FALSE)</f>
        <v>No</v>
      </c>
      <c r="H1394" s="11">
        <f>VLOOKUP(A1394,'Medical Examinations'!$A$1:$J$2336,7,FALSE)</f>
        <v>0</v>
      </c>
      <c r="I1394" s="11" t="str">
        <f>VLOOKUP(A1394,'Medical Examinations'!$A$1:$J$2336,8,FALSE)</f>
        <v>No</v>
      </c>
      <c r="J1394" s="11" t="str">
        <f>VLOOKUP(A1394,'Medical Examinations'!$A$1:$J$2336,9,FALSE)</f>
        <v>NORMALWEIGHT</v>
      </c>
      <c r="K1394" s="11" t="str">
        <f>VLOOKUP(A1394,'Medical Examinations'!$A$1:$J$2336,10,FALSE)</f>
        <v>PREDIABETES</v>
      </c>
      <c r="L1394" t="str">
        <f>VLOOKUP(A1394,'Hospitalisation Details'!$A$2:$M$2344,4,FALSE)</f>
        <v>9-10-1976</v>
      </c>
      <c r="M1394">
        <f>VLOOKUP(A1394,'Hospitalisation Details'!$A$2:$M$2344,10,FALSE)</f>
        <v>7662.47</v>
      </c>
      <c r="N1394" t="str">
        <f>VLOOKUP(A1394,'Hospitalisation Details'!$A$2:$M$2344,11,FALSE)</f>
        <v>tier - 2</v>
      </c>
      <c r="O1394" t="str">
        <f>VLOOKUP(A1394,'Hospitalisation Details'!$A$2:$M$2344,12,FALSE)</f>
        <v>tier - 1</v>
      </c>
      <c r="P1394" t="str">
        <f>VLOOKUP(A1394,'Hospitalisation Details'!$A$2:$M$2344,13,FALSE)</f>
        <v>R1011</v>
      </c>
      <c r="Q1394" s="11">
        <f>VLOOKUP(A1394,'Hospitalisation Details'!$A$2:$M$2344,8,FALSE)</f>
        <v>46</v>
      </c>
    </row>
    <row r="1395" spans="1:17" ht="15.75" x14ac:dyDescent="0.25">
      <c r="A1395" s="1" t="s">
        <v>976</v>
      </c>
      <c r="B1395" t="str">
        <f>VLOOKUP(A1395,'Customer Names'!$A$1:$B$2336,2,FALSE)</f>
        <v>Cloud</v>
      </c>
      <c r="C1395" s="11">
        <f>VLOOKUP(A1395,'Medical Examinations'!$A$1:$B$2336,2,FALSE)</f>
        <v>15.65</v>
      </c>
      <c r="D1395" s="11">
        <f>VLOOKUP(A1395,'Medical Examinations'!$A$1:$C$2336,3,FALSE)</f>
        <v>7.85</v>
      </c>
      <c r="E1395" s="11" t="str">
        <f>VLOOKUP(A1395,'Medical Examinations'!$A$1:$J$2336,4,FALSE)</f>
        <v>No</v>
      </c>
      <c r="F1395" s="11" t="str">
        <f>VLOOKUP(A1395,'Medical Examinations'!$A$1:$J$2336,5,FALSE)</f>
        <v>No</v>
      </c>
      <c r="G1395" s="11" t="str">
        <f>VLOOKUP(A1395,'Medical Examinations'!$A$1:$J$2336,6,FALSE)</f>
        <v>No</v>
      </c>
      <c r="H1395" s="11">
        <f>VLOOKUP(A1395,'Medical Examinations'!$A$1:$J$2336,7,FALSE)</f>
        <v>0</v>
      </c>
      <c r="I1395" s="11" t="str">
        <f>VLOOKUP(A1395,'Medical Examinations'!$A$1:$J$2336,8,FALSE)</f>
        <v>No</v>
      </c>
      <c r="J1395" s="11" t="str">
        <f>VLOOKUP(A1395,'Medical Examinations'!$A$1:$J$2336,9,FALSE)</f>
        <v>UNDERWEIGHT</v>
      </c>
      <c r="K1395" s="11" t="str">
        <f>VLOOKUP(A1395,'Medical Examinations'!$A$1:$J$2336,10,FALSE)</f>
        <v>DIABETES</v>
      </c>
      <c r="L1395" t="str">
        <f>VLOOKUP(A1395,'Hospitalisation Details'!$A$2:$M$2344,4,FALSE)</f>
        <v>27-12-1965</v>
      </c>
      <c r="M1395">
        <f>VLOOKUP(A1395,'Hospitalisation Details'!$A$2:$M$2344,10,FALSE)</f>
        <v>7657.69</v>
      </c>
      <c r="N1395" t="str">
        <f>VLOOKUP(A1395,'Hospitalisation Details'!$A$2:$M$2344,11,FALSE)</f>
        <v>tier - 3</v>
      </c>
      <c r="O1395" t="str">
        <f>VLOOKUP(A1395,'Hospitalisation Details'!$A$2:$M$2344,12,FALSE)</f>
        <v>tier - 3</v>
      </c>
      <c r="P1395" t="str">
        <f>VLOOKUP(A1395,'Hospitalisation Details'!$A$2:$M$2344,13,FALSE)</f>
        <v>R1012</v>
      </c>
      <c r="Q1395" s="11">
        <f>VLOOKUP(A1395,'Hospitalisation Details'!$A$2:$M$2344,8,FALSE)</f>
        <v>57</v>
      </c>
    </row>
    <row r="1396" spans="1:17" ht="15.75" x14ac:dyDescent="0.25">
      <c r="A1396" s="1" t="s">
        <v>975</v>
      </c>
      <c r="B1396" t="str">
        <f>VLOOKUP(A1396,'Customer Names'!$A$1:$B$2336,2,FALSE)</f>
        <v>Betournay</v>
      </c>
      <c r="C1396" s="11">
        <f>VLOOKUP(A1396,'Medical Examinations'!$A$1:$B$2336,2,FALSE)</f>
        <v>39.97</v>
      </c>
      <c r="D1396" s="11">
        <f>VLOOKUP(A1396,'Medical Examinations'!$A$1:$C$2336,3,FALSE)</f>
        <v>4.09</v>
      </c>
      <c r="E1396" s="11" t="str">
        <f>VLOOKUP(A1396,'Medical Examinations'!$A$1:$J$2336,4,FALSE)</f>
        <v>No</v>
      </c>
      <c r="F1396" s="11" t="str">
        <f>VLOOKUP(A1396,'Medical Examinations'!$A$1:$J$2336,5,FALSE)</f>
        <v>No</v>
      </c>
      <c r="G1396" s="11" t="str">
        <f>VLOOKUP(A1396,'Medical Examinations'!$A$1:$J$2336,6,FALSE)</f>
        <v>No</v>
      </c>
      <c r="H1396" s="11">
        <f>VLOOKUP(A1396,'Medical Examinations'!$A$1:$J$2336,7,FALSE)</f>
        <v>1</v>
      </c>
      <c r="I1396" s="11" t="str">
        <f>VLOOKUP(A1396,'Medical Examinations'!$A$1:$J$2336,8,FALSE)</f>
        <v>No</v>
      </c>
      <c r="J1396" s="11" t="str">
        <f>VLOOKUP(A1396,'Medical Examinations'!$A$1:$J$2336,9,FALSE)</f>
        <v>OBESITY</v>
      </c>
      <c r="K1396" s="11" t="str">
        <f>VLOOKUP(A1396,'Medical Examinations'!$A$1:$J$2336,10,FALSE)</f>
        <v>NORMAL</v>
      </c>
      <c r="L1396" t="str">
        <f>VLOOKUP(A1396,'Hospitalisation Details'!$A$2:$M$2344,4,FALSE)</f>
        <v>30-9-1998</v>
      </c>
      <c r="M1396">
        <f>VLOOKUP(A1396,'Hospitalisation Details'!$A$2:$M$2344,10,FALSE)</f>
        <v>7652.26</v>
      </c>
      <c r="N1396" t="str">
        <f>VLOOKUP(A1396,'Hospitalisation Details'!$A$2:$M$2344,11,FALSE)</f>
        <v>tier - 2</v>
      </c>
      <c r="O1396" t="str">
        <f>VLOOKUP(A1396,'Hospitalisation Details'!$A$2:$M$2344,12,FALSE)</f>
        <v>tier - 3</v>
      </c>
      <c r="P1396" t="str">
        <f>VLOOKUP(A1396,'Hospitalisation Details'!$A$2:$M$2344,13,FALSE)</f>
        <v>R1023</v>
      </c>
      <c r="Q1396" s="11">
        <f>VLOOKUP(A1396,'Hospitalisation Details'!$A$2:$M$2344,8,FALSE)</f>
        <v>24</v>
      </c>
    </row>
    <row r="1397" spans="1:17" ht="15.75" x14ac:dyDescent="0.25">
      <c r="A1397" s="1" t="s">
        <v>974</v>
      </c>
      <c r="B1397" t="str">
        <f>VLOOKUP(A1397,'Customer Names'!$A$1:$B$2336,2,FALSE)</f>
        <v>Temple</v>
      </c>
      <c r="C1397" s="11">
        <f>VLOOKUP(A1397,'Medical Examinations'!$A$1:$B$2336,2,FALSE)</f>
        <v>37.22</v>
      </c>
      <c r="D1397" s="11">
        <f>VLOOKUP(A1397,'Medical Examinations'!$A$1:$C$2336,3,FALSE)</f>
        <v>4.62</v>
      </c>
      <c r="E1397" s="11" t="str">
        <f>VLOOKUP(A1397,'Medical Examinations'!$A$1:$J$2336,4,FALSE)</f>
        <v>No</v>
      </c>
      <c r="F1397" s="11" t="str">
        <f>VLOOKUP(A1397,'Medical Examinations'!$A$1:$J$2336,5,FALSE)</f>
        <v>No</v>
      </c>
      <c r="G1397" s="11" t="str">
        <f>VLOOKUP(A1397,'Medical Examinations'!$A$1:$J$2336,6,FALSE)</f>
        <v>Yes</v>
      </c>
      <c r="H1397" s="11">
        <f>VLOOKUP(A1397,'Medical Examinations'!$A$1:$J$2336,7,FALSE)</f>
        <v>1</v>
      </c>
      <c r="I1397" s="11" t="str">
        <f>VLOOKUP(A1397,'Medical Examinations'!$A$1:$J$2336,8,FALSE)</f>
        <v>No</v>
      </c>
      <c r="J1397" s="11" t="str">
        <f>VLOOKUP(A1397,'Medical Examinations'!$A$1:$J$2336,9,FALSE)</f>
        <v>OBESITY</v>
      </c>
      <c r="K1397" s="11" t="str">
        <f>VLOOKUP(A1397,'Medical Examinations'!$A$1:$J$2336,10,FALSE)</f>
        <v>NORMAL</v>
      </c>
      <c r="L1397" t="str">
        <f>VLOOKUP(A1397,'Hospitalisation Details'!$A$2:$M$2344,4,FALSE)</f>
        <v>10-8-1993</v>
      </c>
      <c r="M1397">
        <f>VLOOKUP(A1397,'Hospitalisation Details'!$A$2:$M$2344,10,FALSE)</f>
        <v>7650.8</v>
      </c>
      <c r="N1397" t="str">
        <f>VLOOKUP(A1397,'Hospitalisation Details'!$A$2:$M$2344,11,FALSE)</f>
        <v>tier - 2</v>
      </c>
      <c r="O1397" t="str">
        <f>VLOOKUP(A1397,'Hospitalisation Details'!$A$2:$M$2344,12,FALSE)</f>
        <v>tier - 2</v>
      </c>
      <c r="P1397" t="str">
        <f>VLOOKUP(A1397,'Hospitalisation Details'!$A$2:$M$2344,13,FALSE)</f>
        <v>R1012</v>
      </c>
      <c r="Q1397" s="11">
        <f>VLOOKUP(A1397,'Hospitalisation Details'!$A$2:$M$2344,8,FALSE)</f>
        <v>29</v>
      </c>
    </row>
    <row r="1398" spans="1:17" ht="15.75" x14ac:dyDescent="0.25">
      <c r="A1398" s="1" t="s">
        <v>973</v>
      </c>
      <c r="B1398" t="str">
        <f>VLOOKUP(A1398,'Customer Names'!$A$1:$B$2336,2,FALSE)</f>
        <v>Rollie</v>
      </c>
      <c r="C1398" s="11">
        <f>VLOOKUP(A1398,'Medical Examinations'!$A$1:$B$2336,2,FALSE)</f>
        <v>41.325000000000003</v>
      </c>
      <c r="D1398" s="11">
        <f>VLOOKUP(A1398,'Medical Examinations'!$A$1:$C$2336,3,FALSE)</f>
        <v>5.77</v>
      </c>
      <c r="E1398" s="11" t="str">
        <f>VLOOKUP(A1398,'Medical Examinations'!$A$1:$J$2336,4,FALSE)</f>
        <v>No</v>
      </c>
      <c r="F1398" s="11" t="str">
        <f>VLOOKUP(A1398,'Medical Examinations'!$A$1:$J$2336,5,FALSE)</f>
        <v>No</v>
      </c>
      <c r="G1398" s="11" t="str">
        <f>VLOOKUP(A1398,'Medical Examinations'!$A$1:$J$2336,6,FALSE)</f>
        <v>No</v>
      </c>
      <c r="H1398" s="11">
        <f>VLOOKUP(A1398,'Medical Examinations'!$A$1:$J$2336,7,FALSE)</f>
        <v>0</v>
      </c>
      <c r="I1398" s="11" t="str">
        <f>VLOOKUP(A1398,'Medical Examinations'!$A$1:$J$2336,8,FALSE)</f>
        <v>No</v>
      </c>
      <c r="J1398" s="11" t="str">
        <f>VLOOKUP(A1398,'Medical Examinations'!$A$1:$J$2336,9,FALSE)</f>
        <v>OBESITY</v>
      </c>
      <c r="K1398" s="11" t="str">
        <f>VLOOKUP(A1398,'Medical Examinations'!$A$1:$J$2336,10,FALSE)</f>
        <v>PREDIABETES</v>
      </c>
      <c r="L1398" t="str">
        <f>VLOOKUP(A1398,'Hospitalisation Details'!$A$2:$M$2344,4,FALSE)</f>
        <v>16-10-1980</v>
      </c>
      <c r="M1398">
        <f>VLOOKUP(A1398,'Hospitalisation Details'!$A$2:$M$2344,10,FALSE)</f>
        <v>7650.77</v>
      </c>
      <c r="N1398" t="str">
        <f>VLOOKUP(A1398,'Hospitalisation Details'!$A$2:$M$2344,11,FALSE)</f>
        <v>tier - 2</v>
      </c>
      <c r="O1398" t="str">
        <f>VLOOKUP(A1398,'Hospitalisation Details'!$A$2:$M$2344,12,FALSE)</f>
        <v>tier - 2</v>
      </c>
      <c r="P1398" t="str">
        <f>VLOOKUP(A1398,'Hospitalisation Details'!$A$2:$M$2344,13,FALSE)</f>
        <v>R1024</v>
      </c>
      <c r="Q1398" s="11">
        <f>VLOOKUP(A1398,'Hospitalisation Details'!$A$2:$M$2344,8,FALSE)</f>
        <v>42</v>
      </c>
    </row>
    <row r="1399" spans="1:17" ht="15.75" x14ac:dyDescent="0.25">
      <c r="A1399" s="1" t="s">
        <v>972</v>
      </c>
      <c r="B1399" t="str">
        <f>VLOOKUP(A1399,'Customer Names'!$A$1:$B$2336,2,FALSE)</f>
        <v>Roybal</v>
      </c>
      <c r="C1399" s="11">
        <f>VLOOKUP(A1399,'Medical Examinations'!$A$1:$B$2336,2,FALSE)</f>
        <v>40.31</v>
      </c>
      <c r="D1399" s="11">
        <f>VLOOKUP(A1399,'Medical Examinations'!$A$1:$C$2336,3,FALSE)</f>
        <v>5.84</v>
      </c>
      <c r="E1399" s="11" t="str">
        <f>VLOOKUP(A1399,'Medical Examinations'!$A$1:$J$2336,4,FALSE)</f>
        <v>No</v>
      </c>
      <c r="F1399" s="11" t="str">
        <f>VLOOKUP(A1399,'Medical Examinations'!$A$1:$J$2336,5,FALSE)</f>
        <v>No</v>
      </c>
      <c r="G1399" s="11" t="str">
        <f>VLOOKUP(A1399,'Medical Examinations'!$A$1:$J$2336,6,FALSE)</f>
        <v>No</v>
      </c>
      <c r="H1399" s="11">
        <f>VLOOKUP(A1399,'Medical Examinations'!$A$1:$J$2336,7,FALSE)</f>
        <v>0</v>
      </c>
      <c r="I1399" s="11" t="str">
        <f>VLOOKUP(A1399,'Medical Examinations'!$A$1:$J$2336,8,FALSE)</f>
        <v>No</v>
      </c>
      <c r="J1399" s="11" t="str">
        <f>VLOOKUP(A1399,'Medical Examinations'!$A$1:$J$2336,9,FALSE)</f>
        <v>OBESITY</v>
      </c>
      <c r="K1399" s="11" t="str">
        <f>VLOOKUP(A1399,'Medical Examinations'!$A$1:$J$2336,10,FALSE)</f>
        <v>PREDIABETES</v>
      </c>
      <c r="L1399" t="str">
        <f>VLOOKUP(A1399,'Hospitalisation Details'!$A$2:$M$2344,4,FALSE)</f>
        <v>15-6-1999</v>
      </c>
      <c r="M1399">
        <f>VLOOKUP(A1399,'Hospitalisation Details'!$A$2:$M$2344,10,FALSE)</f>
        <v>7642.05</v>
      </c>
      <c r="N1399" t="str">
        <f>VLOOKUP(A1399,'Hospitalisation Details'!$A$2:$M$2344,11,FALSE)</f>
        <v>tier - 2</v>
      </c>
      <c r="O1399" t="str">
        <f>VLOOKUP(A1399,'Hospitalisation Details'!$A$2:$M$2344,12,FALSE)</f>
        <v>tier - 2</v>
      </c>
      <c r="P1399" t="str">
        <f>VLOOKUP(A1399,'Hospitalisation Details'!$A$2:$M$2344,13,FALSE)</f>
        <v>R1026</v>
      </c>
      <c r="Q1399" s="11">
        <f>VLOOKUP(A1399,'Hospitalisation Details'!$A$2:$M$2344,8,FALSE)</f>
        <v>23</v>
      </c>
    </row>
    <row r="1400" spans="1:17" ht="15.75" x14ac:dyDescent="0.25">
      <c r="A1400" s="1" t="s">
        <v>971</v>
      </c>
      <c r="B1400" t="str">
        <f>VLOOKUP(A1400,'Customer Names'!$A$1:$B$2336,2,FALSE)</f>
        <v>Turgeon</v>
      </c>
      <c r="C1400" s="11">
        <f>VLOOKUP(A1400,'Medical Examinations'!$A$1:$B$2336,2,FALSE)</f>
        <v>29.48</v>
      </c>
      <c r="D1400" s="11">
        <f>VLOOKUP(A1400,'Medical Examinations'!$A$1:$C$2336,3,FALSE)</f>
        <v>4.91</v>
      </c>
      <c r="E1400" s="11" t="str">
        <f>VLOOKUP(A1400,'Medical Examinations'!$A$1:$J$2336,4,FALSE)</f>
        <v>No</v>
      </c>
      <c r="F1400" s="11" t="str">
        <f>VLOOKUP(A1400,'Medical Examinations'!$A$1:$J$2336,5,FALSE)</f>
        <v>No</v>
      </c>
      <c r="G1400" s="11" t="str">
        <f>VLOOKUP(A1400,'Medical Examinations'!$A$1:$J$2336,6,FALSE)</f>
        <v>No</v>
      </c>
      <c r="H1400" s="11">
        <f>VLOOKUP(A1400,'Medical Examinations'!$A$1:$J$2336,7,FALSE)</f>
        <v>0</v>
      </c>
      <c r="I1400" s="11" t="str">
        <f>VLOOKUP(A1400,'Medical Examinations'!$A$1:$J$2336,8,FALSE)</f>
        <v>No</v>
      </c>
      <c r="J1400" s="11" t="str">
        <f>VLOOKUP(A1400,'Medical Examinations'!$A$1:$J$2336,9,FALSE)</f>
        <v>OVERWEIGHT</v>
      </c>
      <c r="K1400" s="11" t="str">
        <f>VLOOKUP(A1400,'Medical Examinations'!$A$1:$J$2336,10,FALSE)</f>
        <v>NORMAL</v>
      </c>
      <c r="L1400" t="str">
        <f>VLOOKUP(A1400,'Hospitalisation Details'!$A$2:$M$2344,4,FALSE)</f>
        <v>24-7-1980</v>
      </c>
      <c r="M1400">
        <f>VLOOKUP(A1400,'Hospitalisation Details'!$A$2:$M$2344,10,FALSE)</f>
        <v>7640.31</v>
      </c>
      <c r="N1400" t="str">
        <f>VLOOKUP(A1400,'Hospitalisation Details'!$A$2:$M$2344,11,FALSE)</f>
        <v>tier - 2</v>
      </c>
      <c r="O1400" t="str">
        <f>VLOOKUP(A1400,'Hospitalisation Details'!$A$2:$M$2344,12,FALSE)</f>
        <v>tier - 1</v>
      </c>
      <c r="P1400" t="str">
        <f>VLOOKUP(A1400,'Hospitalisation Details'!$A$2:$M$2344,13,FALSE)</f>
        <v>R1013</v>
      </c>
      <c r="Q1400" s="11">
        <f>VLOOKUP(A1400,'Hospitalisation Details'!$A$2:$M$2344,8,FALSE)</f>
        <v>42</v>
      </c>
    </row>
    <row r="1401" spans="1:17" ht="15.75" x14ac:dyDescent="0.25">
      <c r="A1401" s="1" t="s">
        <v>970</v>
      </c>
      <c r="B1401" t="str">
        <f>VLOOKUP(A1401,'Customer Names'!$A$1:$B$2336,2,FALSE)</f>
        <v>Deingenis</v>
      </c>
      <c r="C1401" s="11">
        <f>VLOOKUP(A1401,'Medical Examinations'!$A$1:$B$2336,2,FALSE)</f>
        <v>33.155000000000001</v>
      </c>
      <c r="D1401" s="11">
        <f>VLOOKUP(A1401,'Medical Examinations'!$A$1:$C$2336,3,FALSE)</f>
        <v>5.07</v>
      </c>
      <c r="E1401" s="11" t="str">
        <f>VLOOKUP(A1401,'Medical Examinations'!$A$1:$J$2336,4,FALSE)</f>
        <v>No</v>
      </c>
      <c r="F1401" s="11" t="str">
        <f>VLOOKUP(A1401,'Medical Examinations'!$A$1:$J$2336,5,FALSE)</f>
        <v>No</v>
      </c>
      <c r="G1401" s="11" t="str">
        <f>VLOOKUP(A1401,'Medical Examinations'!$A$1:$J$2336,6,FALSE)</f>
        <v>No</v>
      </c>
      <c r="H1401" s="11">
        <f>VLOOKUP(A1401,'Medical Examinations'!$A$1:$J$2336,7,FALSE)</f>
        <v>0</v>
      </c>
      <c r="I1401" s="11" t="str">
        <f>VLOOKUP(A1401,'Medical Examinations'!$A$1:$J$2336,8,FALSE)</f>
        <v>No</v>
      </c>
      <c r="J1401" s="11" t="str">
        <f>VLOOKUP(A1401,'Medical Examinations'!$A$1:$J$2336,9,FALSE)</f>
        <v>OBESITY</v>
      </c>
      <c r="K1401" s="11" t="str">
        <f>VLOOKUP(A1401,'Medical Examinations'!$A$1:$J$2336,10,FALSE)</f>
        <v>NORMAL</v>
      </c>
      <c r="L1401" t="str">
        <f>VLOOKUP(A1401,'Hospitalisation Details'!$A$2:$M$2344,4,FALSE)</f>
        <v>20-6-1980</v>
      </c>
      <c r="M1401">
        <f>VLOOKUP(A1401,'Hospitalisation Details'!$A$2:$M$2344,10,FALSE)</f>
        <v>7639.42</v>
      </c>
      <c r="N1401" t="str">
        <f>VLOOKUP(A1401,'Hospitalisation Details'!$A$2:$M$2344,11,FALSE)</f>
        <v>tier - 2</v>
      </c>
      <c r="O1401" t="str">
        <f>VLOOKUP(A1401,'Hospitalisation Details'!$A$2:$M$2344,12,FALSE)</f>
        <v>tier - 2</v>
      </c>
      <c r="P1401" t="str">
        <f>VLOOKUP(A1401,'Hospitalisation Details'!$A$2:$M$2344,13,FALSE)</f>
        <v>R1024</v>
      </c>
      <c r="Q1401" s="11">
        <f>VLOOKUP(A1401,'Hospitalisation Details'!$A$2:$M$2344,8,FALSE)</f>
        <v>42</v>
      </c>
    </row>
    <row r="1402" spans="1:17" ht="15.75" x14ac:dyDescent="0.25">
      <c r="A1402" s="1" t="s">
        <v>969</v>
      </c>
      <c r="B1402" t="str">
        <f>VLOOKUP(A1402,'Customer Names'!$A$1:$B$2336,2,FALSE)</f>
        <v>Hodge</v>
      </c>
      <c r="C1402" s="11">
        <f>VLOOKUP(A1402,'Medical Examinations'!$A$1:$B$2336,2,FALSE)</f>
        <v>42.85</v>
      </c>
      <c r="D1402" s="11">
        <f>VLOOKUP(A1402,'Medical Examinations'!$A$1:$C$2336,3,FALSE)</f>
        <v>5.81</v>
      </c>
      <c r="E1402" s="11" t="str">
        <f>VLOOKUP(A1402,'Medical Examinations'!$A$1:$J$2336,4,FALSE)</f>
        <v>Yes</v>
      </c>
      <c r="F1402" s="11" t="str">
        <f>VLOOKUP(A1402,'Medical Examinations'!$A$1:$J$2336,5,FALSE)</f>
        <v>No</v>
      </c>
      <c r="G1402" s="11" t="str">
        <f>VLOOKUP(A1402,'Medical Examinations'!$A$1:$J$2336,6,FALSE)</f>
        <v>No</v>
      </c>
      <c r="H1402" s="11">
        <f>VLOOKUP(A1402,'Medical Examinations'!$A$1:$J$2336,7,FALSE)</f>
        <v>0</v>
      </c>
      <c r="I1402" s="11" t="str">
        <f>VLOOKUP(A1402,'Medical Examinations'!$A$1:$J$2336,8,FALSE)</f>
        <v>No</v>
      </c>
      <c r="J1402" s="11" t="str">
        <f>VLOOKUP(A1402,'Medical Examinations'!$A$1:$J$2336,9,FALSE)</f>
        <v>OBESITY</v>
      </c>
      <c r="K1402" s="11" t="str">
        <f>VLOOKUP(A1402,'Medical Examinations'!$A$1:$J$2336,10,FALSE)</f>
        <v>PREDIABETES</v>
      </c>
      <c r="L1402" t="str">
        <f>VLOOKUP(A1402,'Hospitalisation Details'!$A$2:$M$2344,4,FALSE)</f>
        <v>13-12-2001</v>
      </c>
      <c r="M1402">
        <f>VLOOKUP(A1402,'Hospitalisation Details'!$A$2:$M$2344,10,FALSE)</f>
        <v>7636.92</v>
      </c>
      <c r="N1402" t="str">
        <f>VLOOKUP(A1402,'Hospitalisation Details'!$A$2:$M$2344,11,FALSE)</f>
        <v>tier - 2</v>
      </c>
      <c r="O1402" t="str">
        <f>VLOOKUP(A1402,'Hospitalisation Details'!$A$2:$M$2344,12,FALSE)</f>
        <v>tier - 3</v>
      </c>
      <c r="P1402" t="str">
        <f>VLOOKUP(A1402,'Hospitalisation Details'!$A$2:$M$2344,13,FALSE)</f>
        <v>R1012</v>
      </c>
      <c r="Q1402" s="11">
        <f>VLOOKUP(A1402,'Hospitalisation Details'!$A$2:$M$2344,8,FALSE)</f>
        <v>21</v>
      </c>
    </row>
    <row r="1403" spans="1:17" ht="15.75" x14ac:dyDescent="0.25">
      <c r="A1403" s="1" t="s">
        <v>968</v>
      </c>
      <c r="B1403" t="str">
        <f>VLOOKUP(A1403,'Customer Names'!$A$1:$B$2336,2,FALSE)</f>
        <v>Gibbs</v>
      </c>
      <c r="C1403" s="11">
        <f>VLOOKUP(A1403,'Medical Examinations'!$A$1:$B$2336,2,FALSE)</f>
        <v>32.340000000000003</v>
      </c>
      <c r="D1403" s="11">
        <f>VLOOKUP(A1403,'Medical Examinations'!$A$1:$C$2336,3,FALSE)</f>
        <v>11.2</v>
      </c>
      <c r="E1403" s="11" t="str">
        <f>VLOOKUP(A1403,'Medical Examinations'!$A$1:$J$2336,4,FALSE)</f>
        <v>No</v>
      </c>
      <c r="F1403" s="11" t="str">
        <f>VLOOKUP(A1403,'Medical Examinations'!$A$1:$J$2336,5,FALSE)</f>
        <v>No</v>
      </c>
      <c r="G1403" s="11" t="str">
        <f>VLOOKUP(A1403,'Medical Examinations'!$A$1:$J$2336,6,FALSE)</f>
        <v>No</v>
      </c>
      <c r="H1403" s="11">
        <f>VLOOKUP(A1403,'Medical Examinations'!$A$1:$J$2336,7,FALSE)</f>
        <v>0</v>
      </c>
      <c r="I1403" s="11" t="str">
        <f>VLOOKUP(A1403,'Medical Examinations'!$A$1:$J$2336,8,FALSE)</f>
        <v>No</v>
      </c>
      <c r="J1403" s="11" t="str">
        <f>VLOOKUP(A1403,'Medical Examinations'!$A$1:$J$2336,9,FALSE)</f>
        <v>OBESITY</v>
      </c>
      <c r="K1403" s="11" t="str">
        <f>VLOOKUP(A1403,'Medical Examinations'!$A$1:$J$2336,10,FALSE)</f>
        <v>DIABETES</v>
      </c>
      <c r="L1403" t="str">
        <f>VLOOKUP(A1403,'Hospitalisation Details'!$A$2:$M$2344,4,FALSE)</f>
        <v>24-8-1978</v>
      </c>
      <c r="M1403">
        <f>VLOOKUP(A1403,'Hospitalisation Details'!$A$2:$M$2344,10,FALSE)</f>
        <v>7633.72</v>
      </c>
      <c r="N1403" t="str">
        <f>VLOOKUP(A1403,'Hospitalisation Details'!$A$2:$M$2344,11,FALSE)</f>
        <v>tier - 2</v>
      </c>
      <c r="O1403" t="str">
        <f>VLOOKUP(A1403,'Hospitalisation Details'!$A$2:$M$2344,12,FALSE)</f>
        <v>tier - 1</v>
      </c>
      <c r="P1403" t="str">
        <f>VLOOKUP(A1403,'Hospitalisation Details'!$A$2:$M$2344,13,FALSE)</f>
        <v>R1013</v>
      </c>
      <c r="Q1403" s="11">
        <f>VLOOKUP(A1403,'Hospitalisation Details'!$A$2:$M$2344,8,FALSE)</f>
        <v>44</v>
      </c>
    </row>
    <row r="1404" spans="1:17" ht="15.75" x14ac:dyDescent="0.25">
      <c r="A1404" s="1" t="s">
        <v>967</v>
      </c>
      <c r="B1404" t="str">
        <f>VLOOKUP(A1404,'Customer Names'!$A$1:$B$2336,2,FALSE)</f>
        <v>Trom</v>
      </c>
      <c r="C1404" s="11">
        <f>VLOOKUP(A1404,'Medical Examinations'!$A$1:$B$2336,2,FALSE)</f>
        <v>27.5</v>
      </c>
      <c r="D1404" s="11">
        <f>VLOOKUP(A1404,'Medical Examinations'!$A$1:$C$2336,3,FALSE)</f>
        <v>10.75</v>
      </c>
      <c r="E1404" s="11" t="str">
        <f>VLOOKUP(A1404,'Medical Examinations'!$A$1:$J$2336,4,FALSE)</f>
        <v>No</v>
      </c>
      <c r="F1404" s="11" t="str">
        <f>VLOOKUP(A1404,'Medical Examinations'!$A$1:$J$2336,5,FALSE)</f>
        <v>No</v>
      </c>
      <c r="G1404" s="11" t="str">
        <f>VLOOKUP(A1404,'Medical Examinations'!$A$1:$J$2336,6,FALSE)</f>
        <v>No</v>
      </c>
      <c r="H1404" s="11">
        <f>VLOOKUP(A1404,'Medical Examinations'!$A$1:$J$2336,7,FALSE)</f>
        <v>0</v>
      </c>
      <c r="I1404" s="11" t="str">
        <f>VLOOKUP(A1404,'Medical Examinations'!$A$1:$J$2336,8,FALSE)</f>
        <v>No</v>
      </c>
      <c r="J1404" s="11" t="str">
        <f>VLOOKUP(A1404,'Medical Examinations'!$A$1:$J$2336,9,FALSE)</f>
        <v>OVERWEIGHT</v>
      </c>
      <c r="K1404" s="11" t="str">
        <f>VLOOKUP(A1404,'Medical Examinations'!$A$1:$J$2336,10,FALSE)</f>
        <v>DIABETES</v>
      </c>
      <c r="L1404" t="str">
        <f>VLOOKUP(A1404,'Hospitalisation Details'!$A$2:$M$2344,4,FALSE)</f>
        <v>29-11-1978</v>
      </c>
      <c r="M1404">
        <f>VLOOKUP(A1404,'Hospitalisation Details'!$A$2:$M$2344,10,FALSE)</f>
        <v>7626.99</v>
      </c>
      <c r="N1404" t="str">
        <f>VLOOKUP(A1404,'Hospitalisation Details'!$A$2:$M$2344,11,FALSE)</f>
        <v>tier - 2</v>
      </c>
      <c r="O1404" t="str">
        <f>VLOOKUP(A1404,'Hospitalisation Details'!$A$2:$M$2344,12,FALSE)</f>
        <v>tier - 2</v>
      </c>
      <c r="P1404" t="str">
        <f>VLOOKUP(A1404,'Hospitalisation Details'!$A$2:$M$2344,13,FALSE)</f>
        <v>R1011</v>
      </c>
      <c r="Q1404" s="11">
        <f>VLOOKUP(A1404,'Hospitalisation Details'!$A$2:$M$2344,8,FALSE)</f>
        <v>44</v>
      </c>
    </row>
    <row r="1405" spans="1:17" ht="15.75" x14ac:dyDescent="0.25">
      <c r="A1405" s="1" t="s">
        <v>966</v>
      </c>
      <c r="B1405" t="str">
        <f>VLOOKUP(A1405,'Customer Names'!$A$1:$B$2336,2,FALSE)</f>
        <v>Sizer</v>
      </c>
      <c r="C1405" s="11">
        <f>VLOOKUP(A1405,'Medical Examinations'!$A$1:$B$2336,2,FALSE)</f>
        <v>25.8</v>
      </c>
      <c r="D1405" s="11">
        <f>VLOOKUP(A1405,'Medical Examinations'!$A$1:$C$2336,3,FALSE)</f>
        <v>7.8</v>
      </c>
      <c r="E1405" s="11" t="str">
        <f>VLOOKUP(A1405,'Medical Examinations'!$A$1:$J$2336,4,FALSE)</f>
        <v>No</v>
      </c>
      <c r="F1405" s="11" t="str">
        <f>VLOOKUP(A1405,'Medical Examinations'!$A$1:$J$2336,5,FALSE)</f>
        <v>No</v>
      </c>
      <c r="G1405" s="11" t="str">
        <f>VLOOKUP(A1405,'Medical Examinations'!$A$1:$J$2336,6,FALSE)</f>
        <v>No</v>
      </c>
      <c r="H1405" s="11">
        <f>VLOOKUP(A1405,'Medical Examinations'!$A$1:$J$2336,7,FALSE)</f>
        <v>0</v>
      </c>
      <c r="I1405" s="11" t="str">
        <f>VLOOKUP(A1405,'Medical Examinations'!$A$1:$J$2336,8,FALSE)</f>
        <v>No</v>
      </c>
      <c r="J1405" s="11" t="str">
        <f>VLOOKUP(A1405,'Medical Examinations'!$A$1:$J$2336,9,FALSE)</f>
        <v>OVERWEIGHT</v>
      </c>
      <c r="K1405" s="11" t="str">
        <f>VLOOKUP(A1405,'Medical Examinations'!$A$1:$J$2336,10,FALSE)</f>
        <v>DIABETES</v>
      </c>
      <c r="L1405" t="str">
        <f>VLOOKUP(A1405,'Hospitalisation Details'!$A$2:$M$2344,4,FALSE)</f>
        <v>6-11-1978</v>
      </c>
      <c r="M1405">
        <f>VLOOKUP(A1405,'Hospitalisation Details'!$A$2:$M$2344,10,FALSE)</f>
        <v>7624.63</v>
      </c>
      <c r="N1405" t="str">
        <f>VLOOKUP(A1405,'Hospitalisation Details'!$A$2:$M$2344,11,FALSE)</f>
        <v>tier - 2</v>
      </c>
      <c r="O1405" t="str">
        <f>VLOOKUP(A1405,'Hospitalisation Details'!$A$2:$M$2344,12,FALSE)</f>
        <v>tier - 1</v>
      </c>
      <c r="P1405" t="str">
        <f>VLOOKUP(A1405,'Hospitalisation Details'!$A$2:$M$2344,13,FALSE)</f>
        <v>R1011</v>
      </c>
      <c r="Q1405" s="11">
        <f>VLOOKUP(A1405,'Hospitalisation Details'!$A$2:$M$2344,8,FALSE)</f>
        <v>44</v>
      </c>
    </row>
    <row r="1406" spans="1:17" ht="15.75" x14ac:dyDescent="0.25">
      <c r="A1406" s="1" t="s">
        <v>965</v>
      </c>
      <c r="B1406" t="str">
        <f>VLOOKUP(A1406,'Customer Names'!$A$1:$B$2336,2,FALSE)</f>
        <v>Ellison</v>
      </c>
      <c r="C1406" s="11">
        <f>VLOOKUP(A1406,'Medical Examinations'!$A$1:$B$2336,2,FALSE)</f>
        <v>25</v>
      </c>
      <c r="D1406" s="11">
        <f>VLOOKUP(A1406,'Medical Examinations'!$A$1:$C$2336,3,FALSE)</f>
        <v>7.04</v>
      </c>
      <c r="E1406" s="11" t="str">
        <f>VLOOKUP(A1406,'Medical Examinations'!$A$1:$J$2336,4,FALSE)</f>
        <v>No</v>
      </c>
      <c r="F1406" s="11" t="str">
        <f>VLOOKUP(A1406,'Medical Examinations'!$A$1:$J$2336,5,FALSE)</f>
        <v>No</v>
      </c>
      <c r="G1406" s="11" t="str">
        <f>VLOOKUP(A1406,'Medical Examinations'!$A$1:$J$2336,6,FALSE)</f>
        <v>No</v>
      </c>
      <c r="H1406" s="11">
        <f>VLOOKUP(A1406,'Medical Examinations'!$A$1:$J$2336,7,FALSE)</f>
        <v>0</v>
      </c>
      <c r="I1406" s="11" t="str">
        <f>VLOOKUP(A1406,'Medical Examinations'!$A$1:$J$2336,8,FALSE)</f>
        <v>No</v>
      </c>
      <c r="J1406" s="11" t="str">
        <f>VLOOKUP(A1406,'Medical Examinations'!$A$1:$J$2336,9,FALSE)</f>
        <v>OVERWEIGHT</v>
      </c>
      <c r="K1406" s="11" t="str">
        <f>VLOOKUP(A1406,'Medical Examinations'!$A$1:$J$2336,10,FALSE)</f>
        <v>DIABETES</v>
      </c>
      <c r="L1406" t="str">
        <f>VLOOKUP(A1406,'Hospitalisation Details'!$A$2:$M$2344,4,FALSE)</f>
        <v>28-11-1978</v>
      </c>
      <c r="M1406">
        <f>VLOOKUP(A1406,'Hospitalisation Details'!$A$2:$M$2344,10,FALSE)</f>
        <v>7623.52</v>
      </c>
      <c r="N1406" t="str">
        <f>VLOOKUP(A1406,'Hospitalisation Details'!$A$2:$M$2344,11,FALSE)</f>
        <v>tier - 2</v>
      </c>
      <c r="O1406" t="str">
        <f>VLOOKUP(A1406,'Hospitalisation Details'!$A$2:$M$2344,12,FALSE)</f>
        <v>tier - 1</v>
      </c>
      <c r="P1406" t="str">
        <f>VLOOKUP(A1406,'Hospitalisation Details'!$A$2:$M$2344,13,FALSE)</f>
        <v>R1011</v>
      </c>
      <c r="Q1406" s="11">
        <f>VLOOKUP(A1406,'Hospitalisation Details'!$A$2:$M$2344,8,FALSE)</f>
        <v>44</v>
      </c>
    </row>
    <row r="1407" spans="1:17" ht="15.75" x14ac:dyDescent="0.25">
      <c r="A1407" s="1" t="s">
        <v>964</v>
      </c>
      <c r="B1407" t="str">
        <f>VLOOKUP(A1407,'Customer Names'!$A$1:$B$2336,2,FALSE)</f>
        <v>Sulkowski</v>
      </c>
      <c r="C1407" s="11">
        <f>VLOOKUP(A1407,'Medical Examinations'!$A$1:$B$2336,2,FALSE)</f>
        <v>41.2</v>
      </c>
      <c r="D1407" s="11">
        <f>VLOOKUP(A1407,'Medical Examinations'!$A$1:$C$2336,3,FALSE)</f>
        <v>4.18</v>
      </c>
      <c r="E1407" s="11" t="str">
        <f>VLOOKUP(A1407,'Medical Examinations'!$A$1:$J$2336,4,FALSE)</f>
        <v>Yes</v>
      </c>
      <c r="F1407" s="11" t="str">
        <f>VLOOKUP(A1407,'Medical Examinations'!$A$1:$J$2336,5,FALSE)</f>
        <v>No</v>
      </c>
      <c r="G1407" s="11" t="str">
        <f>VLOOKUP(A1407,'Medical Examinations'!$A$1:$J$2336,6,FALSE)</f>
        <v>No</v>
      </c>
      <c r="H1407" s="11">
        <f>VLOOKUP(A1407,'Medical Examinations'!$A$1:$J$2336,7,FALSE)</f>
        <v>0</v>
      </c>
      <c r="I1407" s="11" t="str">
        <f>VLOOKUP(A1407,'Medical Examinations'!$A$1:$J$2336,8,FALSE)</f>
        <v>No</v>
      </c>
      <c r="J1407" s="11" t="str">
        <f>VLOOKUP(A1407,'Medical Examinations'!$A$1:$J$2336,9,FALSE)</f>
        <v>OBESITY</v>
      </c>
      <c r="K1407" s="11" t="str">
        <f>VLOOKUP(A1407,'Medical Examinations'!$A$1:$J$2336,10,FALSE)</f>
        <v>NORMAL</v>
      </c>
      <c r="L1407" t="str">
        <f>VLOOKUP(A1407,'Hospitalisation Details'!$A$2:$M$2344,4,FALSE)</f>
        <v>17-9-1996</v>
      </c>
      <c r="M1407">
        <f>VLOOKUP(A1407,'Hospitalisation Details'!$A$2:$M$2344,10,FALSE)</f>
        <v>7623.13</v>
      </c>
      <c r="N1407" t="str">
        <f>VLOOKUP(A1407,'Hospitalisation Details'!$A$2:$M$2344,11,FALSE)</f>
        <v>tier - 2</v>
      </c>
      <c r="O1407" t="str">
        <f>VLOOKUP(A1407,'Hospitalisation Details'!$A$2:$M$2344,12,FALSE)</f>
        <v>tier - 3</v>
      </c>
      <c r="P1407" t="str">
        <f>VLOOKUP(A1407,'Hospitalisation Details'!$A$2:$M$2344,13,FALSE)</f>
        <v>R1011</v>
      </c>
      <c r="Q1407" s="11">
        <f>VLOOKUP(A1407,'Hospitalisation Details'!$A$2:$M$2344,8,FALSE)</f>
        <v>26</v>
      </c>
    </row>
    <row r="1408" spans="1:17" ht="15.75" x14ac:dyDescent="0.25">
      <c r="A1408" s="1" t="s">
        <v>963</v>
      </c>
      <c r="B1408" t="str">
        <f>VLOOKUP(A1408,'Customer Names'!$A$1:$B$2336,2,FALSE)</f>
        <v>Maringo</v>
      </c>
      <c r="C1408" s="11">
        <f>VLOOKUP(A1408,'Medical Examinations'!$A$1:$B$2336,2,FALSE)</f>
        <v>17.78</v>
      </c>
      <c r="D1408" s="11">
        <f>VLOOKUP(A1408,'Medical Examinations'!$A$1:$C$2336,3,FALSE)</f>
        <v>8.19</v>
      </c>
      <c r="E1408" s="11" t="str">
        <f>VLOOKUP(A1408,'Medical Examinations'!$A$1:$J$2336,4,FALSE)</f>
        <v>No</v>
      </c>
      <c r="F1408" s="11" t="str">
        <f>VLOOKUP(A1408,'Medical Examinations'!$A$1:$J$2336,5,FALSE)</f>
        <v>No</v>
      </c>
      <c r="G1408" s="11" t="str">
        <f>VLOOKUP(A1408,'Medical Examinations'!$A$1:$J$2336,6,FALSE)</f>
        <v>No</v>
      </c>
      <c r="H1408" s="11">
        <f>VLOOKUP(A1408,'Medical Examinations'!$A$1:$J$2336,7,FALSE)</f>
        <v>0</v>
      </c>
      <c r="I1408" s="11" t="str">
        <f>VLOOKUP(A1408,'Medical Examinations'!$A$1:$J$2336,8,FALSE)</f>
        <v>No</v>
      </c>
      <c r="J1408" s="11" t="str">
        <f>VLOOKUP(A1408,'Medical Examinations'!$A$1:$J$2336,9,FALSE)</f>
        <v>UNDERWEIGHT</v>
      </c>
      <c r="K1408" s="11" t="str">
        <f>VLOOKUP(A1408,'Medical Examinations'!$A$1:$J$2336,10,FALSE)</f>
        <v>DIABETES</v>
      </c>
      <c r="L1408" t="str">
        <f>VLOOKUP(A1408,'Hospitalisation Details'!$A$2:$M$2344,4,FALSE)</f>
        <v>3-7-1968</v>
      </c>
      <c r="M1408">
        <f>VLOOKUP(A1408,'Hospitalisation Details'!$A$2:$M$2344,10,FALSE)</f>
        <v>7609.6</v>
      </c>
      <c r="N1408" t="str">
        <f>VLOOKUP(A1408,'Hospitalisation Details'!$A$2:$M$2344,11,FALSE)</f>
        <v>tier - 3</v>
      </c>
      <c r="O1408" t="str">
        <f>VLOOKUP(A1408,'Hospitalisation Details'!$A$2:$M$2344,12,FALSE)</f>
        <v>tier - 2</v>
      </c>
      <c r="P1408" t="str">
        <f>VLOOKUP(A1408,'Hospitalisation Details'!$A$2:$M$2344,13,FALSE)</f>
        <v>R1012</v>
      </c>
      <c r="Q1408" s="11">
        <f>VLOOKUP(A1408,'Hospitalisation Details'!$A$2:$M$2344,8,FALSE)</f>
        <v>54</v>
      </c>
    </row>
    <row r="1409" spans="1:17" ht="15.75" x14ac:dyDescent="0.25">
      <c r="A1409" s="1" t="s">
        <v>962</v>
      </c>
      <c r="B1409" t="str">
        <f>VLOOKUP(A1409,'Customer Names'!$A$1:$B$2336,2,FALSE)</f>
        <v>Lattin</v>
      </c>
      <c r="C1409" s="11">
        <f>VLOOKUP(A1409,'Medical Examinations'!$A$1:$B$2336,2,FALSE)</f>
        <v>40.119999999999997</v>
      </c>
      <c r="D1409" s="11">
        <f>VLOOKUP(A1409,'Medical Examinations'!$A$1:$C$2336,3,FALSE)</f>
        <v>6.22</v>
      </c>
      <c r="E1409" s="11" t="str">
        <f>VLOOKUP(A1409,'Medical Examinations'!$A$1:$J$2336,4,FALSE)</f>
        <v>Yes</v>
      </c>
      <c r="F1409" s="11" t="str">
        <f>VLOOKUP(A1409,'Medical Examinations'!$A$1:$J$2336,5,FALSE)</f>
        <v>No</v>
      </c>
      <c r="G1409" s="11" t="str">
        <f>VLOOKUP(A1409,'Medical Examinations'!$A$1:$J$2336,6,FALSE)</f>
        <v>Yes</v>
      </c>
      <c r="H1409" s="11">
        <f>VLOOKUP(A1409,'Medical Examinations'!$A$1:$J$2336,7,FALSE)</f>
        <v>1</v>
      </c>
      <c r="I1409" s="11" t="str">
        <f>VLOOKUP(A1409,'Medical Examinations'!$A$1:$J$2336,8,FALSE)</f>
        <v>No</v>
      </c>
      <c r="J1409" s="11" t="str">
        <f>VLOOKUP(A1409,'Medical Examinations'!$A$1:$J$2336,9,FALSE)</f>
        <v>OBESITY</v>
      </c>
      <c r="K1409" s="11" t="str">
        <f>VLOOKUP(A1409,'Medical Examinations'!$A$1:$J$2336,10,FALSE)</f>
        <v>PREDIABETES</v>
      </c>
      <c r="L1409" t="str">
        <f>VLOOKUP(A1409,'Hospitalisation Details'!$A$2:$M$2344,4,FALSE)</f>
        <v>30-9-1997</v>
      </c>
      <c r="M1409">
        <f>VLOOKUP(A1409,'Hospitalisation Details'!$A$2:$M$2344,10,FALSE)</f>
        <v>7607.03</v>
      </c>
      <c r="N1409" t="str">
        <f>VLOOKUP(A1409,'Hospitalisation Details'!$A$2:$M$2344,11,FALSE)</f>
        <v>tier - 2</v>
      </c>
      <c r="O1409" t="str">
        <f>VLOOKUP(A1409,'Hospitalisation Details'!$A$2:$M$2344,12,FALSE)</f>
        <v>tier - 2</v>
      </c>
      <c r="P1409" t="str">
        <f>VLOOKUP(A1409,'Hospitalisation Details'!$A$2:$M$2344,13,FALSE)</f>
        <v>R1012</v>
      </c>
      <c r="Q1409" s="11">
        <f>VLOOKUP(A1409,'Hospitalisation Details'!$A$2:$M$2344,8,FALSE)</f>
        <v>25</v>
      </c>
    </row>
    <row r="1410" spans="1:17" ht="15.75" x14ac:dyDescent="0.25">
      <c r="A1410" s="1" t="s">
        <v>961</v>
      </c>
      <c r="B1410" t="str">
        <f>VLOOKUP(A1410,'Customer Names'!$A$1:$B$2336,2,FALSE)</f>
        <v>Deblander</v>
      </c>
      <c r="C1410" s="11">
        <f>VLOOKUP(A1410,'Medical Examinations'!$A$1:$B$2336,2,FALSE)</f>
        <v>19.350000000000001</v>
      </c>
      <c r="D1410" s="11">
        <f>VLOOKUP(A1410,'Medical Examinations'!$A$1:$C$2336,3,FALSE)</f>
        <v>8.2200000000000006</v>
      </c>
      <c r="E1410" s="11" t="str">
        <f>VLOOKUP(A1410,'Medical Examinations'!$A$1:$J$2336,4,FALSE)</f>
        <v>Yes</v>
      </c>
      <c r="F1410" s="11" t="str">
        <f>VLOOKUP(A1410,'Medical Examinations'!$A$1:$J$2336,5,FALSE)</f>
        <v>No</v>
      </c>
      <c r="G1410" s="11" t="str">
        <f>VLOOKUP(A1410,'Medical Examinations'!$A$1:$J$2336,6,FALSE)</f>
        <v>No</v>
      </c>
      <c r="H1410" s="11">
        <f>VLOOKUP(A1410,'Medical Examinations'!$A$1:$J$2336,7,FALSE)</f>
        <v>0</v>
      </c>
      <c r="I1410" s="11" t="str">
        <f>VLOOKUP(A1410,'Medical Examinations'!$A$1:$J$2336,8,FALSE)</f>
        <v>No</v>
      </c>
      <c r="J1410" s="11" t="str">
        <f>VLOOKUP(A1410,'Medical Examinations'!$A$1:$J$2336,9,FALSE)</f>
        <v>NORMALWEIGHT</v>
      </c>
      <c r="K1410" s="11" t="str">
        <f>VLOOKUP(A1410,'Medical Examinations'!$A$1:$J$2336,10,FALSE)</f>
        <v>DIABETES</v>
      </c>
      <c r="L1410" t="str">
        <f>VLOOKUP(A1410,'Hospitalisation Details'!$A$2:$M$2344,4,FALSE)</f>
        <v>17-7-1967</v>
      </c>
      <c r="M1410">
        <f>VLOOKUP(A1410,'Hospitalisation Details'!$A$2:$M$2344,10,FALSE)</f>
        <v>7585.62</v>
      </c>
      <c r="N1410" t="str">
        <f>VLOOKUP(A1410,'Hospitalisation Details'!$A$2:$M$2344,11,FALSE)</f>
        <v>tier - 3</v>
      </c>
      <c r="O1410" t="str">
        <f>VLOOKUP(A1410,'Hospitalisation Details'!$A$2:$M$2344,12,FALSE)</f>
        <v>tier - 2</v>
      </c>
      <c r="P1410" t="str">
        <f>VLOOKUP(A1410,'Hospitalisation Details'!$A$2:$M$2344,13,FALSE)</f>
        <v>R1013</v>
      </c>
      <c r="Q1410" s="11">
        <f>VLOOKUP(A1410,'Hospitalisation Details'!$A$2:$M$2344,8,FALSE)</f>
        <v>55</v>
      </c>
    </row>
    <row r="1411" spans="1:17" ht="15.75" x14ac:dyDescent="0.25">
      <c r="A1411" s="1" t="s">
        <v>960</v>
      </c>
      <c r="B1411" t="str">
        <f>VLOOKUP(A1411,'Customer Names'!$A$1:$B$2336,2,FALSE)</f>
        <v>O'Neill</v>
      </c>
      <c r="C1411" s="11">
        <f>VLOOKUP(A1411,'Medical Examinations'!$A$1:$B$2336,2,FALSE)</f>
        <v>36.69</v>
      </c>
      <c r="D1411" s="11">
        <f>VLOOKUP(A1411,'Medical Examinations'!$A$1:$C$2336,3,FALSE)</f>
        <v>6.15</v>
      </c>
      <c r="E1411" s="11" t="str">
        <f>VLOOKUP(A1411,'Medical Examinations'!$A$1:$J$2336,4,FALSE)</f>
        <v>No</v>
      </c>
      <c r="F1411" s="11" t="str">
        <f>VLOOKUP(A1411,'Medical Examinations'!$A$1:$J$2336,5,FALSE)</f>
        <v>No</v>
      </c>
      <c r="G1411" s="11" t="str">
        <f>VLOOKUP(A1411,'Medical Examinations'!$A$1:$J$2336,6,FALSE)</f>
        <v>No</v>
      </c>
      <c r="H1411" s="11">
        <f>VLOOKUP(A1411,'Medical Examinations'!$A$1:$J$2336,7,FALSE)</f>
        <v>0</v>
      </c>
      <c r="I1411" s="11" t="str">
        <f>VLOOKUP(A1411,'Medical Examinations'!$A$1:$J$2336,8,FALSE)</f>
        <v>No</v>
      </c>
      <c r="J1411" s="11" t="str">
        <f>VLOOKUP(A1411,'Medical Examinations'!$A$1:$J$2336,9,FALSE)</f>
        <v>OBESITY</v>
      </c>
      <c r="K1411" s="11" t="str">
        <f>VLOOKUP(A1411,'Medical Examinations'!$A$1:$J$2336,10,FALSE)</f>
        <v>PREDIABETES</v>
      </c>
      <c r="L1411" t="str">
        <f>VLOOKUP(A1411,'Hospitalisation Details'!$A$2:$M$2344,4,FALSE)</f>
        <v>14-8-1994</v>
      </c>
      <c r="M1411">
        <f>VLOOKUP(A1411,'Hospitalisation Details'!$A$2:$M$2344,10,FALSE)</f>
        <v>7567.13</v>
      </c>
      <c r="N1411" t="str">
        <f>VLOOKUP(A1411,'Hospitalisation Details'!$A$2:$M$2344,11,FALSE)</f>
        <v>tier - 2</v>
      </c>
      <c r="O1411" t="str">
        <f>VLOOKUP(A1411,'Hospitalisation Details'!$A$2:$M$2344,12,FALSE)</f>
        <v>tier - 2</v>
      </c>
      <c r="P1411" t="str">
        <f>VLOOKUP(A1411,'Hospitalisation Details'!$A$2:$M$2344,13,FALSE)</f>
        <v>R1021</v>
      </c>
      <c r="Q1411" s="11">
        <f>VLOOKUP(A1411,'Hospitalisation Details'!$A$2:$M$2344,8,FALSE)</f>
        <v>28</v>
      </c>
    </row>
    <row r="1412" spans="1:17" ht="15.75" x14ac:dyDescent="0.25">
      <c r="A1412" s="1" t="s">
        <v>959</v>
      </c>
      <c r="B1412" t="str">
        <f>VLOOKUP(A1412,'Customer Names'!$A$1:$B$2336,2,FALSE)</f>
        <v>Davis</v>
      </c>
      <c r="C1412" s="11">
        <f>VLOOKUP(A1412,'Medical Examinations'!$A$1:$B$2336,2,FALSE)</f>
        <v>28.51</v>
      </c>
      <c r="D1412" s="11">
        <f>VLOOKUP(A1412,'Medical Examinations'!$A$1:$C$2336,3,FALSE)</f>
        <v>5.65</v>
      </c>
      <c r="E1412" s="11" t="str">
        <f>VLOOKUP(A1412,'Medical Examinations'!$A$1:$J$2336,4,FALSE)</f>
        <v>Yes</v>
      </c>
      <c r="F1412" s="11" t="str">
        <f>VLOOKUP(A1412,'Medical Examinations'!$A$1:$J$2336,5,FALSE)</f>
        <v>No</v>
      </c>
      <c r="G1412" s="11" t="str">
        <f>VLOOKUP(A1412,'Medical Examinations'!$A$1:$J$2336,6,FALSE)</f>
        <v>No</v>
      </c>
      <c r="H1412" s="11">
        <f>VLOOKUP(A1412,'Medical Examinations'!$A$1:$J$2336,7,FALSE)</f>
        <v>1</v>
      </c>
      <c r="I1412" s="11" t="str">
        <f>VLOOKUP(A1412,'Medical Examinations'!$A$1:$J$2336,8,FALSE)</f>
        <v>No</v>
      </c>
      <c r="J1412" s="11" t="str">
        <f>VLOOKUP(A1412,'Medical Examinations'!$A$1:$J$2336,9,FALSE)</f>
        <v>OVERWEIGHT</v>
      </c>
      <c r="K1412" s="11" t="str">
        <f>VLOOKUP(A1412,'Medical Examinations'!$A$1:$J$2336,10,FALSE)</f>
        <v>NORMAL</v>
      </c>
      <c r="L1412" t="str">
        <f>VLOOKUP(A1412,'Hospitalisation Details'!$A$2:$M$2344,4,FALSE)</f>
        <v>15-12-1988</v>
      </c>
      <c r="M1412">
        <f>VLOOKUP(A1412,'Hospitalisation Details'!$A$2:$M$2344,10,FALSE)</f>
        <v>7538.52</v>
      </c>
      <c r="N1412" t="str">
        <f>VLOOKUP(A1412,'Hospitalisation Details'!$A$2:$M$2344,11,FALSE)</f>
        <v>tier - 2</v>
      </c>
      <c r="O1412" t="str">
        <f>VLOOKUP(A1412,'Hospitalisation Details'!$A$2:$M$2344,12,FALSE)</f>
        <v>tier - 2</v>
      </c>
      <c r="P1412" t="str">
        <f>VLOOKUP(A1412,'Hospitalisation Details'!$A$2:$M$2344,13,FALSE)</f>
        <v>R1012</v>
      </c>
      <c r="Q1412" s="11">
        <f>VLOOKUP(A1412,'Hospitalisation Details'!$A$2:$M$2344,8,FALSE)</f>
        <v>34</v>
      </c>
    </row>
    <row r="1413" spans="1:17" ht="15.75" x14ac:dyDescent="0.25">
      <c r="A1413" s="1" t="s">
        <v>958</v>
      </c>
      <c r="B1413" t="str">
        <f>VLOOKUP(A1413,'Customer Names'!$A$1:$B$2336,2,FALSE)</f>
        <v>Stanek</v>
      </c>
      <c r="C1413" s="11">
        <f>VLOOKUP(A1413,'Medical Examinations'!$A$1:$B$2336,2,FALSE)</f>
        <v>30.21</v>
      </c>
      <c r="D1413" s="11">
        <f>VLOOKUP(A1413,'Medical Examinations'!$A$1:$C$2336,3,FALSE)</f>
        <v>5.5</v>
      </c>
      <c r="E1413" s="11" t="str">
        <f>VLOOKUP(A1413,'Medical Examinations'!$A$1:$J$2336,4,FALSE)</f>
        <v>No</v>
      </c>
      <c r="F1413" s="11" t="str">
        <f>VLOOKUP(A1413,'Medical Examinations'!$A$1:$J$2336,5,FALSE)</f>
        <v>No</v>
      </c>
      <c r="G1413" s="11" t="str">
        <f>VLOOKUP(A1413,'Medical Examinations'!$A$1:$J$2336,6,FALSE)</f>
        <v>No</v>
      </c>
      <c r="H1413" s="11">
        <f>VLOOKUP(A1413,'Medical Examinations'!$A$1:$J$2336,7,FALSE)</f>
        <v>1</v>
      </c>
      <c r="I1413" s="11" t="str">
        <f>VLOOKUP(A1413,'Medical Examinations'!$A$1:$J$2336,8,FALSE)</f>
        <v>No</v>
      </c>
      <c r="J1413" s="11" t="str">
        <f>VLOOKUP(A1413,'Medical Examinations'!$A$1:$J$2336,9,FALSE)</f>
        <v>OBESITY</v>
      </c>
      <c r="K1413" s="11" t="str">
        <f>VLOOKUP(A1413,'Medical Examinations'!$A$1:$J$2336,10,FALSE)</f>
        <v>NORMAL</v>
      </c>
      <c r="L1413" t="str">
        <f>VLOOKUP(A1413,'Hospitalisation Details'!$A$2:$M$2344,4,FALSE)</f>
        <v>22-8-1984</v>
      </c>
      <c r="M1413">
        <f>VLOOKUP(A1413,'Hospitalisation Details'!$A$2:$M$2344,10,FALSE)</f>
        <v>7537.16</v>
      </c>
      <c r="N1413" t="str">
        <f>VLOOKUP(A1413,'Hospitalisation Details'!$A$2:$M$2344,11,FALSE)</f>
        <v>tier - 2</v>
      </c>
      <c r="O1413" t="str">
        <f>VLOOKUP(A1413,'Hospitalisation Details'!$A$2:$M$2344,12,FALSE)</f>
        <v>tier - 2</v>
      </c>
      <c r="P1413" t="str">
        <f>VLOOKUP(A1413,'Hospitalisation Details'!$A$2:$M$2344,13,FALSE)</f>
        <v>R1012</v>
      </c>
      <c r="Q1413" s="11">
        <f>VLOOKUP(A1413,'Hospitalisation Details'!$A$2:$M$2344,8,FALSE)</f>
        <v>38</v>
      </c>
    </row>
    <row r="1414" spans="1:17" ht="15.75" x14ac:dyDescent="0.25">
      <c r="A1414" s="1" t="s">
        <v>957</v>
      </c>
      <c r="B1414" t="str">
        <f>VLOOKUP(A1414,'Customer Names'!$A$1:$B$2336,2,FALSE)</f>
        <v>Harris</v>
      </c>
      <c r="C1414" s="11">
        <f>VLOOKUP(A1414,'Medical Examinations'!$A$1:$B$2336,2,FALSE)</f>
        <v>24.33</v>
      </c>
      <c r="D1414" s="11">
        <f>VLOOKUP(A1414,'Medical Examinations'!$A$1:$C$2336,3,FALSE)</f>
        <v>8</v>
      </c>
      <c r="E1414" s="11" t="str">
        <f>VLOOKUP(A1414,'Medical Examinations'!$A$1:$J$2336,4,FALSE)</f>
        <v>No</v>
      </c>
      <c r="F1414" s="11" t="str">
        <f>VLOOKUP(A1414,'Medical Examinations'!$A$1:$J$2336,5,FALSE)</f>
        <v>No</v>
      </c>
      <c r="G1414" s="11" t="str">
        <f>VLOOKUP(A1414,'Medical Examinations'!$A$1:$J$2336,6,FALSE)</f>
        <v>No</v>
      </c>
      <c r="H1414" s="11">
        <f>VLOOKUP(A1414,'Medical Examinations'!$A$1:$J$2336,7,FALSE)</f>
        <v>0</v>
      </c>
      <c r="I1414" s="11" t="str">
        <f>VLOOKUP(A1414,'Medical Examinations'!$A$1:$J$2336,8,FALSE)</f>
        <v>No</v>
      </c>
      <c r="J1414" s="11" t="str">
        <f>VLOOKUP(A1414,'Medical Examinations'!$A$1:$J$2336,9,FALSE)</f>
        <v>NORMALWEIGHT</v>
      </c>
      <c r="K1414" s="11" t="str">
        <f>VLOOKUP(A1414,'Medical Examinations'!$A$1:$J$2336,10,FALSE)</f>
        <v>DIABETES</v>
      </c>
      <c r="L1414" t="str">
        <f>VLOOKUP(A1414,'Hospitalisation Details'!$A$2:$M$2344,4,FALSE)</f>
        <v>14-12-1978</v>
      </c>
      <c r="M1414">
        <f>VLOOKUP(A1414,'Hospitalisation Details'!$A$2:$M$2344,10,FALSE)</f>
        <v>7531.7</v>
      </c>
      <c r="N1414" t="str">
        <f>VLOOKUP(A1414,'Hospitalisation Details'!$A$2:$M$2344,11,FALSE)</f>
        <v>tier - 2</v>
      </c>
      <c r="O1414" t="str">
        <f>VLOOKUP(A1414,'Hospitalisation Details'!$A$2:$M$2344,12,FALSE)</f>
        <v>tier - 1</v>
      </c>
      <c r="P1414" t="str">
        <f>VLOOKUP(A1414,'Hospitalisation Details'!$A$2:$M$2344,13,FALSE)</f>
        <v>R1013</v>
      </c>
      <c r="Q1414" s="11">
        <f>VLOOKUP(A1414,'Hospitalisation Details'!$A$2:$M$2344,8,FALSE)</f>
        <v>44</v>
      </c>
    </row>
    <row r="1415" spans="1:17" ht="15.75" x14ac:dyDescent="0.25">
      <c r="A1415" s="1" t="s">
        <v>956</v>
      </c>
      <c r="B1415" t="str">
        <f>VLOOKUP(A1415,'Customer Names'!$A$1:$B$2336,2,FALSE)</f>
        <v>Manning</v>
      </c>
      <c r="C1415" s="11">
        <f>VLOOKUP(A1415,'Medical Examinations'!$A$1:$B$2336,2,FALSE)</f>
        <v>19.855</v>
      </c>
      <c r="D1415" s="11">
        <f>VLOOKUP(A1415,'Medical Examinations'!$A$1:$C$2336,3,FALSE)</f>
        <v>5.71</v>
      </c>
      <c r="E1415" s="11" t="str">
        <f>VLOOKUP(A1415,'Medical Examinations'!$A$1:$J$2336,4,FALSE)</f>
        <v>Yes</v>
      </c>
      <c r="F1415" s="11" t="str">
        <f>VLOOKUP(A1415,'Medical Examinations'!$A$1:$J$2336,5,FALSE)</f>
        <v>No</v>
      </c>
      <c r="G1415" s="11" t="str">
        <f>VLOOKUP(A1415,'Medical Examinations'!$A$1:$J$2336,6,FALSE)</f>
        <v>No</v>
      </c>
      <c r="H1415" s="11">
        <f>VLOOKUP(A1415,'Medical Examinations'!$A$1:$J$2336,7,FALSE)</f>
        <v>0</v>
      </c>
      <c r="I1415" s="11" t="str">
        <f>VLOOKUP(A1415,'Medical Examinations'!$A$1:$J$2336,8,FALSE)</f>
        <v>No</v>
      </c>
      <c r="J1415" s="11" t="str">
        <f>VLOOKUP(A1415,'Medical Examinations'!$A$1:$J$2336,9,FALSE)</f>
        <v>NORMALWEIGHT</v>
      </c>
      <c r="K1415" s="11" t="str">
        <f>VLOOKUP(A1415,'Medical Examinations'!$A$1:$J$2336,10,FALSE)</f>
        <v>PREDIABETES</v>
      </c>
      <c r="L1415" t="str">
        <f>VLOOKUP(A1415,'Hospitalisation Details'!$A$2:$M$2344,4,FALSE)</f>
        <v>10-10-1976</v>
      </c>
      <c r="M1415">
        <f>VLOOKUP(A1415,'Hospitalisation Details'!$A$2:$M$2344,10,FALSE)</f>
        <v>7526.71</v>
      </c>
      <c r="N1415" t="str">
        <f>VLOOKUP(A1415,'Hospitalisation Details'!$A$2:$M$2344,11,FALSE)</f>
        <v>tier - 3</v>
      </c>
      <c r="O1415" t="str">
        <f>VLOOKUP(A1415,'Hospitalisation Details'!$A$2:$M$2344,12,FALSE)</f>
        <v>tier - 1</v>
      </c>
      <c r="P1415" t="str">
        <f>VLOOKUP(A1415,'Hospitalisation Details'!$A$2:$M$2344,13,FALSE)</f>
        <v>R1012</v>
      </c>
      <c r="Q1415" s="11">
        <f>VLOOKUP(A1415,'Hospitalisation Details'!$A$2:$M$2344,8,FALSE)</f>
        <v>46</v>
      </c>
    </row>
    <row r="1416" spans="1:17" ht="15.75" x14ac:dyDescent="0.25">
      <c r="A1416" s="1" t="s">
        <v>955</v>
      </c>
      <c r="B1416" t="str">
        <f>VLOOKUP(A1416,'Customer Names'!$A$1:$B$2336,2,FALSE)</f>
        <v>Barrera Munoz</v>
      </c>
      <c r="C1416" s="11">
        <f>VLOOKUP(A1416,'Medical Examinations'!$A$1:$B$2336,2,FALSE)</f>
        <v>25.364999999999998</v>
      </c>
      <c r="D1416" s="11">
        <f>VLOOKUP(A1416,'Medical Examinations'!$A$1:$C$2336,3,FALSE)</f>
        <v>11.71</v>
      </c>
      <c r="E1416" s="11" t="str">
        <f>VLOOKUP(A1416,'Medical Examinations'!$A$1:$J$2336,4,FALSE)</f>
        <v>No</v>
      </c>
      <c r="F1416" s="11" t="str">
        <f>VLOOKUP(A1416,'Medical Examinations'!$A$1:$J$2336,5,FALSE)</f>
        <v>No</v>
      </c>
      <c r="G1416" s="11" t="str">
        <f>VLOOKUP(A1416,'Medical Examinations'!$A$1:$J$2336,6,FALSE)</f>
        <v>No</v>
      </c>
      <c r="H1416" s="11">
        <f>VLOOKUP(A1416,'Medical Examinations'!$A$1:$J$2336,7,FALSE)</f>
        <v>0</v>
      </c>
      <c r="I1416" s="11" t="str">
        <f>VLOOKUP(A1416,'Medical Examinations'!$A$1:$J$2336,8,FALSE)</f>
        <v>No</v>
      </c>
      <c r="J1416" s="11" t="str">
        <f>VLOOKUP(A1416,'Medical Examinations'!$A$1:$J$2336,9,FALSE)</f>
        <v>OVERWEIGHT</v>
      </c>
      <c r="K1416" s="11" t="str">
        <f>VLOOKUP(A1416,'Medical Examinations'!$A$1:$J$2336,10,FALSE)</f>
        <v>DIABETES</v>
      </c>
      <c r="L1416" t="str">
        <f>VLOOKUP(A1416,'Hospitalisation Details'!$A$2:$M$2344,4,FALSE)</f>
        <v>18-10-1978</v>
      </c>
      <c r="M1416">
        <f>VLOOKUP(A1416,'Hospitalisation Details'!$A$2:$M$2344,10,FALSE)</f>
        <v>7518.03</v>
      </c>
      <c r="N1416" t="str">
        <f>VLOOKUP(A1416,'Hospitalisation Details'!$A$2:$M$2344,11,FALSE)</f>
        <v>tier - 2</v>
      </c>
      <c r="O1416" t="str">
        <f>VLOOKUP(A1416,'Hospitalisation Details'!$A$2:$M$2344,12,FALSE)</f>
        <v>tier - 3</v>
      </c>
      <c r="P1416" t="str">
        <f>VLOOKUP(A1416,'Hospitalisation Details'!$A$2:$M$2344,13,FALSE)</f>
        <v>R1012</v>
      </c>
      <c r="Q1416" s="11">
        <f>VLOOKUP(A1416,'Hospitalisation Details'!$A$2:$M$2344,8,FALSE)</f>
        <v>44</v>
      </c>
    </row>
    <row r="1417" spans="1:17" ht="15.75" x14ac:dyDescent="0.25">
      <c r="A1417" s="1" t="s">
        <v>954</v>
      </c>
      <c r="B1417" t="str">
        <f>VLOOKUP(A1417,'Customer Names'!$A$1:$B$2336,2,FALSE)</f>
        <v>Schauwaers</v>
      </c>
      <c r="C1417" s="11">
        <f>VLOOKUP(A1417,'Medical Examinations'!$A$1:$B$2336,2,FALSE)</f>
        <v>29.6</v>
      </c>
      <c r="D1417" s="11">
        <f>VLOOKUP(A1417,'Medical Examinations'!$A$1:$C$2336,3,FALSE)</f>
        <v>6.17</v>
      </c>
      <c r="E1417" s="11" t="str">
        <f>VLOOKUP(A1417,'Medical Examinations'!$A$1:$J$2336,4,FALSE)</f>
        <v>Yes</v>
      </c>
      <c r="F1417" s="11" t="str">
        <f>VLOOKUP(A1417,'Medical Examinations'!$A$1:$J$2336,5,FALSE)</f>
        <v>No</v>
      </c>
      <c r="G1417" s="11" t="str">
        <f>VLOOKUP(A1417,'Medical Examinations'!$A$1:$J$2336,6,FALSE)</f>
        <v>Yes</v>
      </c>
      <c r="H1417" s="11">
        <f>VLOOKUP(A1417,'Medical Examinations'!$A$1:$J$2336,7,FALSE)</f>
        <v>1</v>
      </c>
      <c r="I1417" s="11" t="str">
        <f>VLOOKUP(A1417,'Medical Examinations'!$A$1:$J$2336,8,FALSE)</f>
        <v>No</v>
      </c>
      <c r="J1417" s="11" t="str">
        <f>VLOOKUP(A1417,'Medical Examinations'!$A$1:$J$2336,9,FALSE)</f>
        <v>OVERWEIGHT</v>
      </c>
      <c r="K1417" s="11" t="str">
        <f>VLOOKUP(A1417,'Medical Examinations'!$A$1:$J$2336,10,FALSE)</f>
        <v>PREDIABETES</v>
      </c>
      <c r="L1417" t="str">
        <f>VLOOKUP(A1417,'Hospitalisation Details'!$A$2:$M$2344,4,FALSE)</f>
        <v>10-7-1983</v>
      </c>
      <c r="M1417">
        <f>VLOOKUP(A1417,'Hospitalisation Details'!$A$2:$M$2344,10,FALSE)</f>
        <v>7512.27</v>
      </c>
      <c r="N1417" t="str">
        <f>VLOOKUP(A1417,'Hospitalisation Details'!$A$2:$M$2344,11,FALSE)</f>
        <v>tier - 3</v>
      </c>
      <c r="O1417" t="str">
        <f>VLOOKUP(A1417,'Hospitalisation Details'!$A$2:$M$2344,12,FALSE)</f>
        <v>tier - 2</v>
      </c>
      <c r="P1417" t="str">
        <f>VLOOKUP(A1417,'Hospitalisation Details'!$A$2:$M$2344,13,FALSE)</f>
        <v>R1011</v>
      </c>
      <c r="Q1417" s="11">
        <f>VLOOKUP(A1417,'Hospitalisation Details'!$A$2:$M$2344,8,FALSE)</f>
        <v>39</v>
      </c>
    </row>
    <row r="1418" spans="1:17" ht="15.75" x14ac:dyDescent="0.25">
      <c r="A1418" s="1" t="s">
        <v>953</v>
      </c>
      <c r="B1418" t="str">
        <f>VLOOKUP(A1418,'Customer Names'!$A$1:$B$2336,2,FALSE)</f>
        <v>Hartman</v>
      </c>
      <c r="C1418" s="11">
        <f>VLOOKUP(A1418,'Medical Examinations'!$A$1:$B$2336,2,FALSE)</f>
        <v>39.43</v>
      </c>
      <c r="D1418" s="11">
        <f>VLOOKUP(A1418,'Medical Examinations'!$A$1:$C$2336,3,FALSE)</f>
        <v>6.1</v>
      </c>
      <c r="E1418" s="11" t="str">
        <f>VLOOKUP(A1418,'Medical Examinations'!$A$1:$J$2336,4,FALSE)</f>
        <v>Yes</v>
      </c>
      <c r="F1418" s="11" t="str">
        <f>VLOOKUP(A1418,'Medical Examinations'!$A$1:$J$2336,5,FALSE)</f>
        <v>No</v>
      </c>
      <c r="G1418" s="11" t="str">
        <f>VLOOKUP(A1418,'Medical Examinations'!$A$1:$J$2336,6,FALSE)</f>
        <v>Yes</v>
      </c>
      <c r="H1418" s="11">
        <f>VLOOKUP(A1418,'Medical Examinations'!$A$1:$J$2336,7,FALSE)</f>
        <v>1</v>
      </c>
      <c r="I1418" s="11" t="str">
        <f>VLOOKUP(A1418,'Medical Examinations'!$A$1:$J$2336,8,FALSE)</f>
        <v>No</v>
      </c>
      <c r="J1418" s="11" t="str">
        <f>VLOOKUP(A1418,'Medical Examinations'!$A$1:$J$2336,9,FALSE)</f>
        <v>OBESITY</v>
      </c>
      <c r="K1418" s="11" t="str">
        <f>VLOOKUP(A1418,'Medical Examinations'!$A$1:$J$2336,10,FALSE)</f>
        <v>PREDIABETES</v>
      </c>
      <c r="L1418" t="str">
        <f>VLOOKUP(A1418,'Hospitalisation Details'!$A$2:$M$2344,4,FALSE)</f>
        <v>28-10-1997</v>
      </c>
      <c r="M1418">
        <f>VLOOKUP(A1418,'Hospitalisation Details'!$A$2:$M$2344,10,FALSE)</f>
        <v>7504.3</v>
      </c>
      <c r="N1418" t="str">
        <f>VLOOKUP(A1418,'Hospitalisation Details'!$A$2:$M$2344,11,FALSE)</f>
        <v>tier - 2</v>
      </c>
      <c r="O1418" t="str">
        <f>VLOOKUP(A1418,'Hospitalisation Details'!$A$2:$M$2344,12,FALSE)</f>
        <v>tier - 1</v>
      </c>
      <c r="P1418" t="str">
        <f>VLOOKUP(A1418,'Hospitalisation Details'!$A$2:$M$2344,13,FALSE)</f>
        <v>R1012</v>
      </c>
      <c r="Q1418" s="11">
        <f>VLOOKUP(A1418,'Hospitalisation Details'!$A$2:$M$2344,8,FALSE)</f>
        <v>25</v>
      </c>
    </row>
    <row r="1419" spans="1:17" ht="15.75" x14ac:dyDescent="0.25">
      <c r="A1419" s="1" t="s">
        <v>952</v>
      </c>
      <c r="B1419" t="str">
        <f>VLOOKUP(A1419,'Customer Names'!$A$1:$B$2336,2,FALSE)</f>
        <v>Fire</v>
      </c>
      <c r="C1419" s="11">
        <f>VLOOKUP(A1419,'Medical Examinations'!$A$1:$B$2336,2,FALSE)</f>
        <v>27.34</v>
      </c>
      <c r="D1419" s="11">
        <f>VLOOKUP(A1419,'Medical Examinations'!$A$1:$C$2336,3,FALSE)</f>
        <v>5.19</v>
      </c>
      <c r="E1419" s="11" t="str">
        <f>VLOOKUP(A1419,'Medical Examinations'!$A$1:$J$2336,4,FALSE)</f>
        <v>Yes</v>
      </c>
      <c r="F1419" s="11" t="str">
        <f>VLOOKUP(A1419,'Medical Examinations'!$A$1:$J$2336,5,FALSE)</f>
        <v>No</v>
      </c>
      <c r="G1419" s="11" t="str">
        <f>VLOOKUP(A1419,'Medical Examinations'!$A$1:$J$2336,6,FALSE)</f>
        <v>No</v>
      </c>
      <c r="H1419" s="11">
        <f>VLOOKUP(A1419,'Medical Examinations'!$A$1:$J$2336,7,FALSE)</f>
        <v>1</v>
      </c>
      <c r="I1419" s="11" t="str">
        <f>VLOOKUP(A1419,'Medical Examinations'!$A$1:$J$2336,8,FALSE)</f>
        <v>No</v>
      </c>
      <c r="J1419" s="11" t="str">
        <f>VLOOKUP(A1419,'Medical Examinations'!$A$1:$J$2336,9,FALSE)</f>
        <v>OVERWEIGHT</v>
      </c>
      <c r="K1419" s="11" t="str">
        <f>VLOOKUP(A1419,'Medical Examinations'!$A$1:$J$2336,10,FALSE)</f>
        <v>NORMAL</v>
      </c>
      <c r="L1419" t="str">
        <f>VLOOKUP(A1419,'Hospitalisation Details'!$A$2:$M$2344,4,FALSE)</f>
        <v>15-12-1988</v>
      </c>
      <c r="M1419">
        <f>VLOOKUP(A1419,'Hospitalisation Details'!$A$2:$M$2344,10,FALSE)</f>
        <v>7494.63</v>
      </c>
      <c r="N1419" t="str">
        <f>VLOOKUP(A1419,'Hospitalisation Details'!$A$2:$M$2344,11,FALSE)</f>
        <v>tier - 2</v>
      </c>
      <c r="O1419" t="str">
        <f>VLOOKUP(A1419,'Hospitalisation Details'!$A$2:$M$2344,12,FALSE)</f>
        <v>tier - 3</v>
      </c>
      <c r="P1419" t="str">
        <f>VLOOKUP(A1419,'Hospitalisation Details'!$A$2:$M$2344,13,FALSE)</f>
        <v>R1025</v>
      </c>
      <c r="Q1419" s="11">
        <f>VLOOKUP(A1419,'Hospitalisation Details'!$A$2:$M$2344,8,FALSE)</f>
        <v>34</v>
      </c>
    </row>
    <row r="1420" spans="1:17" ht="15.75" x14ac:dyDescent="0.25">
      <c r="A1420" s="1" t="s">
        <v>951</v>
      </c>
      <c r="B1420" t="str">
        <f>VLOOKUP(A1420,'Customer Names'!$A$1:$B$2336,2,FALSE)</f>
        <v>Waliaula</v>
      </c>
      <c r="C1420" s="11">
        <f>VLOOKUP(A1420,'Medical Examinations'!$A$1:$B$2336,2,FALSE)</f>
        <v>39.01</v>
      </c>
      <c r="D1420" s="11">
        <f>VLOOKUP(A1420,'Medical Examinations'!$A$1:$C$2336,3,FALSE)</f>
        <v>5.37</v>
      </c>
      <c r="E1420" s="11" t="str">
        <f>VLOOKUP(A1420,'Medical Examinations'!$A$1:$J$2336,4,FALSE)</f>
        <v>Yes</v>
      </c>
      <c r="F1420" s="11" t="str">
        <f>VLOOKUP(A1420,'Medical Examinations'!$A$1:$J$2336,5,FALSE)</f>
        <v>No</v>
      </c>
      <c r="G1420" s="11" t="str">
        <f>VLOOKUP(A1420,'Medical Examinations'!$A$1:$J$2336,6,FALSE)</f>
        <v>No</v>
      </c>
      <c r="H1420" s="11">
        <f>VLOOKUP(A1420,'Medical Examinations'!$A$1:$J$2336,7,FALSE)</f>
        <v>0</v>
      </c>
      <c r="I1420" s="11" t="str">
        <f>VLOOKUP(A1420,'Medical Examinations'!$A$1:$J$2336,8,FALSE)</f>
        <v>No</v>
      </c>
      <c r="J1420" s="11" t="str">
        <f>VLOOKUP(A1420,'Medical Examinations'!$A$1:$J$2336,9,FALSE)</f>
        <v>OBESITY</v>
      </c>
      <c r="K1420" s="11" t="str">
        <f>VLOOKUP(A1420,'Medical Examinations'!$A$1:$J$2336,10,FALSE)</f>
        <v>NORMAL</v>
      </c>
      <c r="L1420" t="str">
        <f>VLOOKUP(A1420,'Hospitalisation Details'!$A$2:$M$2344,4,FALSE)</f>
        <v>14-6-1996</v>
      </c>
      <c r="M1420">
        <f>VLOOKUP(A1420,'Hospitalisation Details'!$A$2:$M$2344,10,FALSE)</f>
        <v>7487.38</v>
      </c>
      <c r="N1420" t="str">
        <f>VLOOKUP(A1420,'Hospitalisation Details'!$A$2:$M$2344,11,FALSE)</f>
        <v>tier - 2</v>
      </c>
      <c r="O1420" t="str">
        <f>VLOOKUP(A1420,'Hospitalisation Details'!$A$2:$M$2344,12,FALSE)</f>
        <v>tier - 3</v>
      </c>
      <c r="P1420" t="str">
        <f>VLOOKUP(A1420,'Hospitalisation Details'!$A$2:$M$2344,13,FALSE)</f>
        <v>R1012</v>
      </c>
      <c r="Q1420" s="11">
        <f>VLOOKUP(A1420,'Hospitalisation Details'!$A$2:$M$2344,8,FALSE)</f>
        <v>26</v>
      </c>
    </row>
    <row r="1421" spans="1:17" ht="15.75" x14ac:dyDescent="0.25">
      <c r="A1421" s="1" t="s">
        <v>950</v>
      </c>
      <c r="B1421" t="str">
        <f>VLOOKUP(A1421,'Customer Names'!$A$1:$B$2336,2,FALSE)</f>
        <v>Blackshear</v>
      </c>
      <c r="C1421" s="11">
        <f>VLOOKUP(A1421,'Medical Examinations'!$A$1:$B$2336,2,FALSE)</f>
        <v>18.989999999999998</v>
      </c>
      <c r="D1421" s="11">
        <f>VLOOKUP(A1421,'Medical Examinations'!$A$1:$C$2336,3,FALSE)</f>
        <v>10.82</v>
      </c>
      <c r="E1421" s="11" t="str">
        <f>VLOOKUP(A1421,'Medical Examinations'!$A$1:$J$2336,4,FALSE)</f>
        <v>Yes</v>
      </c>
      <c r="F1421" s="11" t="str">
        <f>VLOOKUP(A1421,'Medical Examinations'!$A$1:$J$2336,5,FALSE)</f>
        <v>No</v>
      </c>
      <c r="G1421" s="11" t="str">
        <f>VLOOKUP(A1421,'Medical Examinations'!$A$1:$J$2336,6,FALSE)</f>
        <v>No</v>
      </c>
      <c r="H1421" s="11">
        <f>VLOOKUP(A1421,'Medical Examinations'!$A$1:$J$2336,7,FALSE)</f>
        <v>0</v>
      </c>
      <c r="I1421" s="11" t="str">
        <f>VLOOKUP(A1421,'Medical Examinations'!$A$1:$J$2336,8,FALSE)</f>
        <v>No</v>
      </c>
      <c r="J1421" s="11" t="str">
        <f>VLOOKUP(A1421,'Medical Examinations'!$A$1:$J$2336,9,FALSE)</f>
        <v>NORMALWEIGHT</v>
      </c>
      <c r="K1421" s="11" t="str">
        <f>VLOOKUP(A1421,'Medical Examinations'!$A$1:$J$2336,10,FALSE)</f>
        <v>DIABETES</v>
      </c>
      <c r="L1421" t="str">
        <f>VLOOKUP(A1421,'Hospitalisation Details'!$A$2:$M$2344,4,FALSE)</f>
        <v>4-8-1967</v>
      </c>
      <c r="M1421">
        <f>VLOOKUP(A1421,'Hospitalisation Details'!$A$2:$M$2344,10,FALSE)</f>
        <v>7463.51</v>
      </c>
      <c r="N1421" t="str">
        <f>VLOOKUP(A1421,'Hospitalisation Details'!$A$2:$M$2344,11,FALSE)</f>
        <v>tier - 3</v>
      </c>
      <c r="O1421" t="str">
        <f>VLOOKUP(A1421,'Hospitalisation Details'!$A$2:$M$2344,12,FALSE)</f>
        <v>tier - 3</v>
      </c>
      <c r="P1421" t="str">
        <f>VLOOKUP(A1421,'Hospitalisation Details'!$A$2:$M$2344,13,FALSE)</f>
        <v>R1013</v>
      </c>
      <c r="Q1421" s="11">
        <f>VLOOKUP(A1421,'Hospitalisation Details'!$A$2:$M$2344,8,FALSE)</f>
        <v>55</v>
      </c>
    </row>
    <row r="1422" spans="1:17" ht="15.75" x14ac:dyDescent="0.25">
      <c r="A1422" s="1" t="s">
        <v>949</v>
      </c>
      <c r="B1422" t="str">
        <f>VLOOKUP(A1422,'Customer Names'!$A$1:$B$2336,2,FALSE)</f>
        <v>Nettik</v>
      </c>
      <c r="C1422" s="11">
        <f>VLOOKUP(A1422,'Medical Examinations'!$A$1:$B$2336,2,FALSE)</f>
        <v>42.3</v>
      </c>
      <c r="D1422" s="11">
        <f>VLOOKUP(A1422,'Medical Examinations'!$A$1:$C$2336,3,FALSE)</f>
        <v>6.06</v>
      </c>
      <c r="E1422" s="11" t="str">
        <f>VLOOKUP(A1422,'Medical Examinations'!$A$1:$J$2336,4,FALSE)</f>
        <v>Yes</v>
      </c>
      <c r="F1422" s="11" t="str">
        <f>VLOOKUP(A1422,'Medical Examinations'!$A$1:$J$2336,5,FALSE)</f>
        <v>No</v>
      </c>
      <c r="G1422" s="11" t="str">
        <f>VLOOKUP(A1422,'Medical Examinations'!$A$1:$J$2336,6,FALSE)</f>
        <v>No</v>
      </c>
      <c r="H1422" s="11">
        <f>VLOOKUP(A1422,'Medical Examinations'!$A$1:$J$2336,7,FALSE)</f>
        <v>0</v>
      </c>
      <c r="I1422" s="11" t="str">
        <f>VLOOKUP(A1422,'Medical Examinations'!$A$1:$J$2336,8,FALSE)</f>
        <v>No</v>
      </c>
      <c r="J1422" s="11" t="str">
        <f>VLOOKUP(A1422,'Medical Examinations'!$A$1:$J$2336,9,FALSE)</f>
        <v>OBESITY</v>
      </c>
      <c r="K1422" s="11" t="str">
        <f>VLOOKUP(A1422,'Medical Examinations'!$A$1:$J$2336,10,FALSE)</f>
        <v>PREDIABETES</v>
      </c>
      <c r="L1422" t="str">
        <f>VLOOKUP(A1422,'Hospitalisation Details'!$A$2:$M$2344,4,FALSE)</f>
        <v>1-6-2001</v>
      </c>
      <c r="M1422">
        <f>VLOOKUP(A1422,'Hospitalisation Details'!$A$2:$M$2344,10,FALSE)</f>
        <v>7450.36</v>
      </c>
      <c r="N1422" t="str">
        <f>VLOOKUP(A1422,'Hospitalisation Details'!$A$2:$M$2344,11,FALSE)</f>
        <v>tier - 2</v>
      </c>
      <c r="O1422" t="str">
        <f>VLOOKUP(A1422,'Hospitalisation Details'!$A$2:$M$2344,12,FALSE)</f>
        <v>tier - 2</v>
      </c>
      <c r="P1422" t="str">
        <f>VLOOKUP(A1422,'Hospitalisation Details'!$A$2:$M$2344,13,FALSE)</f>
        <v>R1012</v>
      </c>
      <c r="Q1422" s="11">
        <f>VLOOKUP(A1422,'Hospitalisation Details'!$A$2:$M$2344,8,FALSE)</f>
        <v>22</v>
      </c>
    </row>
    <row r="1423" spans="1:17" ht="15.75" x14ac:dyDescent="0.25">
      <c r="A1423" s="1" t="s">
        <v>948</v>
      </c>
      <c r="B1423" t="str">
        <f>VLOOKUP(A1423,'Customer Names'!$A$1:$B$2336,2,FALSE)</f>
        <v>Novales</v>
      </c>
      <c r="C1423" s="11">
        <f>VLOOKUP(A1423,'Medical Examinations'!$A$1:$B$2336,2,FALSE)</f>
        <v>39.805</v>
      </c>
      <c r="D1423" s="11">
        <f>VLOOKUP(A1423,'Medical Examinations'!$A$1:$C$2336,3,FALSE)</f>
        <v>5.91</v>
      </c>
      <c r="E1423" s="11" t="str">
        <f>VLOOKUP(A1423,'Medical Examinations'!$A$1:$J$2336,4,FALSE)</f>
        <v>No</v>
      </c>
      <c r="F1423" s="11" t="str">
        <f>VLOOKUP(A1423,'Medical Examinations'!$A$1:$J$2336,5,FALSE)</f>
        <v>No</v>
      </c>
      <c r="G1423" s="11" t="str">
        <f>VLOOKUP(A1423,'Medical Examinations'!$A$1:$J$2336,6,FALSE)</f>
        <v>No</v>
      </c>
      <c r="H1423" s="11">
        <f>VLOOKUP(A1423,'Medical Examinations'!$A$1:$J$2336,7,FALSE)</f>
        <v>0</v>
      </c>
      <c r="I1423" s="11" t="str">
        <f>VLOOKUP(A1423,'Medical Examinations'!$A$1:$J$2336,8,FALSE)</f>
        <v>No</v>
      </c>
      <c r="J1423" s="11" t="str">
        <f>VLOOKUP(A1423,'Medical Examinations'!$A$1:$J$2336,9,FALSE)</f>
        <v>OBESITY</v>
      </c>
      <c r="K1423" s="11" t="str">
        <f>VLOOKUP(A1423,'Medical Examinations'!$A$1:$J$2336,10,FALSE)</f>
        <v>PREDIABETES</v>
      </c>
      <c r="L1423" t="str">
        <f>VLOOKUP(A1423,'Hospitalisation Details'!$A$2:$M$2344,4,FALSE)</f>
        <v>30-9-1977</v>
      </c>
      <c r="M1423">
        <f>VLOOKUP(A1423,'Hospitalisation Details'!$A$2:$M$2344,10,FALSE)</f>
        <v>7448.4</v>
      </c>
      <c r="N1423" t="str">
        <f>VLOOKUP(A1423,'Hospitalisation Details'!$A$2:$M$2344,11,FALSE)</f>
        <v>tier - 3</v>
      </c>
      <c r="O1423" t="str">
        <f>VLOOKUP(A1423,'Hospitalisation Details'!$A$2:$M$2344,12,FALSE)</f>
        <v>tier - 3</v>
      </c>
      <c r="P1423" t="str">
        <f>VLOOKUP(A1423,'Hospitalisation Details'!$A$2:$M$2344,13,FALSE)</f>
        <v>R1017</v>
      </c>
      <c r="Q1423" s="11">
        <f>VLOOKUP(A1423,'Hospitalisation Details'!$A$2:$M$2344,8,FALSE)</f>
        <v>45</v>
      </c>
    </row>
    <row r="1424" spans="1:17" ht="15.75" x14ac:dyDescent="0.25">
      <c r="A1424" s="1" t="s">
        <v>947</v>
      </c>
      <c r="B1424" t="str">
        <f>VLOOKUP(A1424,'Customer Names'!$A$1:$B$2336,2,FALSE)</f>
        <v>Rosauer</v>
      </c>
      <c r="C1424" s="11">
        <f>VLOOKUP(A1424,'Medical Examinations'!$A$1:$B$2336,2,FALSE)</f>
        <v>33.700000000000003</v>
      </c>
      <c r="D1424" s="11">
        <f>VLOOKUP(A1424,'Medical Examinations'!$A$1:$C$2336,3,FALSE)</f>
        <v>5.87</v>
      </c>
      <c r="E1424" s="11" t="str">
        <f>VLOOKUP(A1424,'Medical Examinations'!$A$1:$J$2336,4,FALSE)</f>
        <v>No</v>
      </c>
      <c r="F1424" s="11" t="str">
        <f>VLOOKUP(A1424,'Medical Examinations'!$A$1:$J$2336,5,FALSE)</f>
        <v>No</v>
      </c>
      <c r="G1424" s="11" t="str">
        <f>VLOOKUP(A1424,'Medical Examinations'!$A$1:$J$2336,6,FALSE)</f>
        <v>No</v>
      </c>
      <c r="H1424" s="11">
        <f>VLOOKUP(A1424,'Medical Examinations'!$A$1:$J$2336,7,FALSE)</f>
        <v>0</v>
      </c>
      <c r="I1424" s="11" t="str">
        <f>VLOOKUP(A1424,'Medical Examinations'!$A$1:$J$2336,8,FALSE)</f>
        <v>No</v>
      </c>
      <c r="J1424" s="11" t="str">
        <f>VLOOKUP(A1424,'Medical Examinations'!$A$1:$J$2336,9,FALSE)</f>
        <v>OBESITY</v>
      </c>
      <c r="K1424" s="11" t="str">
        <f>VLOOKUP(A1424,'Medical Examinations'!$A$1:$J$2336,10,FALSE)</f>
        <v>PREDIABETES</v>
      </c>
      <c r="L1424" t="str">
        <f>VLOOKUP(A1424,'Hospitalisation Details'!$A$2:$M$2344,4,FALSE)</f>
        <v>25-9-1977</v>
      </c>
      <c r="M1424">
        <f>VLOOKUP(A1424,'Hospitalisation Details'!$A$2:$M$2344,10,FALSE)</f>
        <v>7445.92</v>
      </c>
      <c r="N1424" t="str">
        <f>VLOOKUP(A1424,'Hospitalisation Details'!$A$2:$M$2344,11,FALSE)</f>
        <v>tier - 3</v>
      </c>
      <c r="O1424" t="str">
        <f>VLOOKUP(A1424,'Hospitalisation Details'!$A$2:$M$2344,12,FALSE)</f>
        <v>tier - 1</v>
      </c>
      <c r="P1424" t="str">
        <f>VLOOKUP(A1424,'Hospitalisation Details'!$A$2:$M$2344,13,FALSE)</f>
        <v>R1011</v>
      </c>
      <c r="Q1424" s="11">
        <f>VLOOKUP(A1424,'Hospitalisation Details'!$A$2:$M$2344,8,FALSE)</f>
        <v>45</v>
      </c>
    </row>
    <row r="1425" spans="1:17" ht="15.75" x14ac:dyDescent="0.25">
      <c r="A1425" s="1" t="s">
        <v>946</v>
      </c>
      <c r="B1425" t="str">
        <f>VLOOKUP(A1425,'Customer Names'!$A$1:$B$2336,2,FALSE)</f>
        <v>Ryder</v>
      </c>
      <c r="C1425" s="11">
        <f>VLOOKUP(A1425,'Medical Examinations'!$A$1:$B$2336,2,FALSE)</f>
        <v>36.195</v>
      </c>
      <c r="D1425" s="11">
        <f>VLOOKUP(A1425,'Medical Examinations'!$A$1:$C$2336,3,FALSE)</f>
        <v>6.22</v>
      </c>
      <c r="E1425" s="11" t="str">
        <f>VLOOKUP(A1425,'Medical Examinations'!$A$1:$J$2336,4,FALSE)</f>
        <v>No</v>
      </c>
      <c r="F1425" s="11" t="str">
        <f>VLOOKUP(A1425,'Medical Examinations'!$A$1:$J$2336,5,FALSE)</f>
        <v>No</v>
      </c>
      <c r="G1425" s="11" t="str">
        <f>VLOOKUP(A1425,'Medical Examinations'!$A$1:$J$2336,6,FALSE)</f>
        <v>No</v>
      </c>
      <c r="H1425" s="11">
        <f>VLOOKUP(A1425,'Medical Examinations'!$A$1:$J$2336,7,FALSE)</f>
        <v>0</v>
      </c>
      <c r="I1425" s="11" t="str">
        <f>VLOOKUP(A1425,'Medical Examinations'!$A$1:$J$2336,8,FALSE)</f>
        <v>No</v>
      </c>
      <c r="J1425" s="11" t="str">
        <f>VLOOKUP(A1425,'Medical Examinations'!$A$1:$J$2336,9,FALSE)</f>
        <v>OBESITY</v>
      </c>
      <c r="K1425" s="11" t="str">
        <f>VLOOKUP(A1425,'Medical Examinations'!$A$1:$J$2336,10,FALSE)</f>
        <v>PREDIABETES</v>
      </c>
      <c r="L1425" t="str">
        <f>VLOOKUP(A1425,'Hospitalisation Details'!$A$2:$M$2344,4,FALSE)</f>
        <v>7-7-1980</v>
      </c>
      <c r="M1425">
        <f>VLOOKUP(A1425,'Hospitalisation Details'!$A$2:$M$2344,10,FALSE)</f>
        <v>7443.64</v>
      </c>
      <c r="N1425" t="str">
        <f>VLOOKUP(A1425,'Hospitalisation Details'!$A$2:$M$2344,11,FALSE)</f>
        <v>tier - 2</v>
      </c>
      <c r="O1425" t="str">
        <f>VLOOKUP(A1425,'Hospitalisation Details'!$A$2:$M$2344,12,FALSE)</f>
        <v>tier - 3</v>
      </c>
      <c r="P1425" t="str">
        <f>VLOOKUP(A1425,'Hospitalisation Details'!$A$2:$M$2344,13,FALSE)</f>
        <v>R1012</v>
      </c>
      <c r="Q1425" s="11">
        <f>VLOOKUP(A1425,'Hospitalisation Details'!$A$2:$M$2344,8,FALSE)</f>
        <v>42</v>
      </c>
    </row>
    <row r="1426" spans="1:17" ht="15.75" x14ac:dyDescent="0.25">
      <c r="A1426" s="1" t="s">
        <v>945</v>
      </c>
      <c r="B1426" t="str">
        <f>VLOOKUP(A1426,'Customer Names'!$A$1:$B$2336,2,FALSE)</f>
        <v>Larsen</v>
      </c>
      <c r="C1426" s="11">
        <f>VLOOKUP(A1426,'Medical Examinations'!$A$1:$B$2336,2,FALSE)</f>
        <v>32.6</v>
      </c>
      <c r="D1426" s="11">
        <f>VLOOKUP(A1426,'Medical Examinations'!$A$1:$C$2336,3,FALSE)</f>
        <v>5.73</v>
      </c>
      <c r="E1426" s="11" t="str">
        <f>VLOOKUP(A1426,'Medical Examinations'!$A$1:$J$2336,4,FALSE)</f>
        <v>No</v>
      </c>
      <c r="F1426" s="11" t="str">
        <f>VLOOKUP(A1426,'Medical Examinations'!$A$1:$J$2336,5,FALSE)</f>
        <v>No</v>
      </c>
      <c r="G1426" s="11" t="str">
        <f>VLOOKUP(A1426,'Medical Examinations'!$A$1:$J$2336,6,FALSE)</f>
        <v>Yes</v>
      </c>
      <c r="H1426" s="11">
        <f>VLOOKUP(A1426,'Medical Examinations'!$A$1:$J$2336,7,FALSE)</f>
        <v>1</v>
      </c>
      <c r="I1426" s="11" t="str">
        <f>VLOOKUP(A1426,'Medical Examinations'!$A$1:$J$2336,8,FALSE)</f>
        <v>No</v>
      </c>
      <c r="J1426" s="11" t="str">
        <f>VLOOKUP(A1426,'Medical Examinations'!$A$1:$J$2336,9,FALSE)</f>
        <v>OBESITY</v>
      </c>
      <c r="K1426" s="11" t="str">
        <f>VLOOKUP(A1426,'Medical Examinations'!$A$1:$J$2336,10,FALSE)</f>
        <v>PREDIABETES</v>
      </c>
      <c r="L1426" t="str">
        <f>VLOOKUP(A1426,'Hospitalisation Details'!$A$2:$M$2344,4,FALSE)</f>
        <v>1-9-1979</v>
      </c>
      <c r="M1426">
        <f>VLOOKUP(A1426,'Hospitalisation Details'!$A$2:$M$2344,10,FALSE)</f>
        <v>7441.5</v>
      </c>
      <c r="N1426" t="str">
        <f>VLOOKUP(A1426,'Hospitalisation Details'!$A$2:$M$2344,11,FALSE)</f>
        <v>tier - 3</v>
      </c>
      <c r="O1426" t="str">
        <f>VLOOKUP(A1426,'Hospitalisation Details'!$A$2:$M$2344,12,FALSE)</f>
        <v>tier - 2</v>
      </c>
      <c r="P1426" t="str">
        <f>VLOOKUP(A1426,'Hospitalisation Details'!$A$2:$M$2344,13,FALSE)</f>
        <v>R1011</v>
      </c>
      <c r="Q1426" s="11">
        <f>VLOOKUP(A1426,'Hospitalisation Details'!$A$2:$M$2344,8,FALSE)</f>
        <v>43</v>
      </c>
    </row>
    <row r="1427" spans="1:17" ht="15.75" x14ac:dyDescent="0.25">
      <c r="A1427" s="1" t="s">
        <v>944</v>
      </c>
      <c r="B1427" t="str">
        <f>VLOOKUP(A1427,'Customer Names'!$A$1:$B$2336,2,FALSE)</f>
        <v>Keate</v>
      </c>
      <c r="C1427" s="11">
        <f>VLOOKUP(A1427,'Medical Examinations'!$A$1:$B$2336,2,FALSE)</f>
        <v>30.2</v>
      </c>
      <c r="D1427" s="11">
        <f>VLOOKUP(A1427,'Medical Examinations'!$A$1:$C$2336,3,FALSE)</f>
        <v>5.7</v>
      </c>
      <c r="E1427" s="11" t="str">
        <f>VLOOKUP(A1427,'Medical Examinations'!$A$1:$J$2336,4,FALSE)</f>
        <v>No</v>
      </c>
      <c r="F1427" s="11" t="str">
        <f>VLOOKUP(A1427,'Medical Examinations'!$A$1:$J$2336,5,FALSE)</f>
        <v>No</v>
      </c>
      <c r="G1427" s="11" t="str">
        <f>VLOOKUP(A1427,'Medical Examinations'!$A$1:$J$2336,6,FALSE)</f>
        <v>No</v>
      </c>
      <c r="H1427" s="11">
        <f>VLOOKUP(A1427,'Medical Examinations'!$A$1:$J$2336,7,FALSE)</f>
        <v>0</v>
      </c>
      <c r="I1427" s="11" t="str">
        <f>VLOOKUP(A1427,'Medical Examinations'!$A$1:$J$2336,8,FALSE)</f>
        <v>No</v>
      </c>
      <c r="J1427" s="11" t="str">
        <f>VLOOKUP(A1427,'Medical Examinations'!$A$1:$J$2336,9,FALSE)</f>
        <v>OBESITY</v>
      </c>
      <c r="K1427" s="11" t="str">
        <f>VLOOKUP(A1427,'Medical Examinations'!$A$1:$J$2336,10,FALSE)</f>
        <v>NORMAL</v>
      </c>
      <c r="L1427" t="str">
        <f>VLOOKUP(A1427,'Hospitalisation Details'!$A$2:$M$2344,4,FALSE)</f>
        <v>25-8-1977</v>
      </c>
      <c r="M1427">
        <f>VLOOKUP(A1427,'Hospitalisation Details'!$A$2:$M$2344,10,FALSE)</f>
        <v>7441.05</v>
      </c>
      <c r="N1427" t="str">
        <f>VLOOKUP(A1427,'Hospitalisation Details'!$A$2:$M$2344,11,FALSE)</f>
        <v>tier - 3</v>
      </c>
      <c r="O1427" t="str">
        <f>VLOOKUP(A1427,'Hospitalisation Details'!$A$2:$M$2344,12,FALSE)</f>
        <v>tier - 2</v>
      </c>
      <c r="P1427" t="str">
        <f>VLOOKUP(A1427,'Hospitalisation Details'!$A$2:$M$2344,13,FALSE)</f>
        <v>R1011</v>
      </c>
      <c r="Q1427" s="11">
        <f>VLOOKUP(A1427,'Hospitalisation Details'!$A$2:$M$2344,8,FALSE)</f>
        <v>45</v>
      </c>
    </row>
    <row r="1428" spans="1:17" ht="15.75" x14ac:dyDescent="0.25">
      <c r="A1428" s="1" t="s">
        <v>943</v>
      </c>
      <c r="B1428" t="str">
        <f>VLOOKUP(A1428,'Customer Names'!$A$1:$B$2336,2,FALSE)</f>
        <v>Williams</v>
      </c>
      <c r="C1428" s="11">
        <f>VLOOKUP(A1428,'Medical Examinations'!$A$1:$B$2336,2,FALSE)</f>
        <v>27.645</v>
      </c>
      <c r="D1428" s="11">
        <f>VLOOKUP(A1428,'Medical Examinations'!$A$1:$C$2336,3,FALSE)</f>
        <v>9.91</v>
      </c>
      <c r="E1428" s="11" t="str">
        <f>VLOOKUP(A1428,'Medical Examinations'!$A$1:$J$2336,4,FALSE)</f>
        <v>No</v>
      </c>
      <c r="F1428" s="11" t="str">
        <f>VLOOKUP(A1428,'Medical Examinations'!$A$1:$J$2336,5,FALSE)</f>
        <v>No</v>
      </c>
      <c r="G1428" s="11" t="str">
        <f>VLOOKUP(A1428,'Medical Examinations'!$A$1:$J$2336,6,FALSE)</f>
        <v>No</v>
      </c>
      <c r="H1428" s="11">
        <f>VLOOKUP(A1428,'Medical Examinations'!$A$1:$J$2336,7,FALSE)</f>
        <v>0</v>
      </c>
      <c r="I1428" s="11" t="str">
        <f>VLOOKUP(A1428,'Medical Examinations'!$A$1:$J$2336,8,FALSE)</f>
        <v>No</v>
      </c>
      <c r="J1428" s="11" t="str">
        <f>VLOOKUP(A1428,'Medical Examinations'!$A$1:$J$2336,9,FALSE)</f>
        <v>OVERWEIGHT</v>
      </c>
      <c r="K1428" s="11" t="str">
        <f>VLOOKUP(A1428,'Medical Examinations'!$A$1:$J$2336,10,FALSE)</f>
        <v>DIABETES</v>
      </c>
      <c r="L1428" t="str">
        <f>VLOOKUP(A1428,'Hospitalisation Details'!$A$2:$M$2344,4,FALSE)</f>
        <v>2-12-1978</v>
      </c>
      <c r="M1428">
        <f>VLOOKUP(A1428,'Hospitalisation Details'!$A$2:$M$2344,10,FALSE)</f>
        <v>7421.19</v>
      </c>
      <c r="N1428" t="str">
        <f>VLOOKUP(A1428,'Hospitalisation Details'!$A$2:$M$2344,11,FALSE)</f>
        <v>tier - 2</v>
      </c>
      <c r="O1428" t="str">
        <f>VLOOKUP(A1428,'Hospitalisation Details'!$A$2:$M$2344,12,FALSE)</f>
        <v>tier - 3</v>
      </c>
      <c r="P1428" t="str">
        <f>VLOOKUP(A1428,'Hospitalisation Details'!$A$2:$M$2344,13,FALSE)</f>
        <v>R1012</v>
      </c>
      <c r="Q1428" s="11">
        <f>VLOOKUP(A1428,'Hospitalisation Details'!$A$2:$M$2344,8,FALSE)</f>
        <v>44</v>
      </c>
    </row>
    <row r="1429" spans="1:17" ht="15.75" x14ac:dyDescent="0.25">
      <c r="A1429" s="1" t="s">
        <v>942</v>
      </c>
      <c r="B1429" t="str">
        <f>VLOOKUP(A1429,'Customer Names'!$A$1:$B$2336,2,FALSE)</f>
        <v>Starosciak</v>
      </c>
      <c r="C1429" s="11">
        <f>VLOOKUP(A1429,'Medical Examinations'!$A$1:$B$2336,2,FALSE)</f>
        <v>26.41</v>
      </c>
      <c r="D1429" s="11">
        <f>VLOOKUP(A1429,'Medical Examinations'!$A$1:$C$2336,3,FALSE)</f>
        <v>11.4</v>
      </c>
      <c r="E1429" s="11" t="str">
        <f>VLOOKUP(A1429,'Medical Examinations'!$A$1:$J$2336,4,FALSE)</f>
        <v>No</v>
      </c>
      <c r="F1429" s="11" t="str">
        <f>VLOOKUP(A1429,'Medical Examinations'!$A$1:$J$2336,5,FALSE)</f>
        <v>No</v>
      </c>
      <c r="G1429" s="11" t="str">
        <f>VLOOKUP(A1429,'Medical Examinations'!$A$1:$J$2336,6,FALSE)</f>
        <v>No</v>
      </c>
      <c r="H1429" s="11">
        <f>VLOOKUP(A1429,'Medical Examinations'!$A$1:$J$2336,7,FALSE)</f>
        <v>0</v>
      </c>
      <c r="I1429" s="11" t="str">
        <f>VLOOKUP(A1429,'Medical Examinations'!$A$1:$J$2336,8,FALSE)</f>
        <v>No</v>
      </c>
      <c r="J1429" s="11" t="str">
        <f>VLOOKUP(A1429,'Medical Examinations'!$A$1:$J$2336,9,FALSE)</f>
        <v>OVERWEIGHT</v>
      </c>
      <c r="K1429" s="11" t="str">
        <f>VLOOKUP(A1429,'Medical Examinations'!$A$1:$J$2336,10,FALSE)</f>
        <v>DIABETES</v>
      </c>
      <c r="L1429" t="str">
        <f>VLOOKUP(A1429,'Hospitalisation Details'!$A$2:$M$2344,4,FALSE)</f>
        <v>12-11-1978</v>
      </c>
      <c r="M1429">
        <f>VLOOKUP(A1429,'Hospitalisation Details'!$A$2:$M$2344,10,FALSE)</f>
        <v>7419.48</v>
      </c>
      <c r="N1429" t="str">
        <f>VLOOKUP(A1429,'Hospitalisation Details'!$A$2:$M$2344,11,FALSE)</f>
        <v>tier - 2</v>
      </c>
      <c r="O1429" t="str">
        <f>VLOOKUP(A1429,'Hospitalisation Details'!$A$2:$M$2344,12,FALSE)</f>
        <v>tier - 2</v>
      </c>
      <c r="P1429" t="str">
        <f>VLOOKUP(A1429,'Hospitalisation Details'!$A$2:$M$2344,13,FALSE)</f>
        <v>R1012</v>
      </c>
      <c r="Q1429" s="11">
        <f>VLOOKUP(A1429,'Hospitalisation Details'!$A$2:$M$2344,8,FALSE)</f>
        <v>44</v>
      </c>
    </row>
    <row r="1430" spans="1:17" ht="15.75" x14ac:dyDescent="0.25">
      <c r="A1430" s="1" t="s">
        <v>941</v>
      </c>
      <c r="B1430" t="str">
        <f>VLOOKUP(A1430,'Customer Names'!$A$1:$B$2336,2,FALSE)</f>
        <v>Smith</v>
      </c>
      <c r="C1430" s="11">
        <f>VLOOKUP(A1430,'Medical Examinations'!$A$1:$B$2336,2,FALSE)</f>
        <v>34.1</v>
      </c>
      <c r="D1430" s="11">
        <f>VLOOKUP(A1430,'Medical Examinations'!$A$1:$C$2336,3,FALSE)</f>
        <v>6.29</v>
      </c>
      <c r="E1430" s="11" t="str">
        <f>VLOOKUP(A1430,'Medical Examinations'!$A$1:$J$2336,4,FALSE)</f>
        <v>Yes</v>
      </c>
      <c r="F1430" s="11" t="str">
        <f>VLOOKUP(A1430,'Medical Examinations'!$A$1:$J$2336,5,FALSE)</f>
        <v>No</v>
      </c>
      <c r="G1430" s="11" t="str">
        <f>VLOOKUP(A1430,'Medical Examinations'!$A$1:$J$2336,6,FALSE)</f>
        <v>Yes</v>
      </c>
      <c r="H1430" s="11">
        <f>VLOOKUP(A1430,'Medical Examinations'!$A$1:$J$2336,7,FALSE)</f>
        <v>1</v>
      </c>
      <c r="I1430" s="11" t="str">
        <f>VLOOKUP(A1430,'Medical Examinations'!$A$1:$J$2336,8,FALSE)</f>
        <v>No</v>
      </c>
      <c r="J1430" s="11" t="str">
        <f>VLOOKUP(A1430,'Medical Examinations'!$A$1:$J$2336,9,FALSE)</f>
        <v>OBESITY</v>
      </c>
      <c r="K1430" s="11" t="str">
        <f>VLOOKUP(A1430,'Medical Examinations'!$A$1:$J$2336,10,FALSE)</f>
        <v>PREDIABETES</v>
      </c>
      <c r="L1430" t="str">
        <f>VLOOKUP(A1430,'Hospitalisation Details'!$A$2:$M$2344,4,FALSE)</f>
        <v>19-9-1983</v>
      </c>
      <c r="M1430">
        <f>VLOOKUP(A1430,'Hospitalisation Details'!$A$2:$M$2344,10,FALSE)</f>
        <v>7418.52</v>
      </c>
      <c r="N1430" t="str">
        <f>VLOOKUP(A1430,'Hospitalisation Details'!$A$2:$M$2344,11,FALSE)</f>
        <v>tier - 2</v>
      </c>
      <c r="O1430" t="str">
        <f>VLOOKUP(A1430,'Hospitalisation Details'!$A$2:$M$2344,12,FALSE)</f>
        <v>tier - 2</v>
      </c>
      <c r="P1430" t="str">
        <f>VLOOKUP(A1430,'Hospitalisation Details'!$A$2:$M$2344,13,FALSE)</f>
        <v>R1011</v>
      </c>
      <c r="Q1430" s="11">
        <f>VLOOKUP(A1430,'Hospitalisation Details'!$A$2:$M$2344,8,FALSE)</f>
        <v>39</v>
      </c>
    </row>
    <row r="1431" spans="1:17" ht="15.75" x14ac:dyDescent="0.25">
      <c r="A1431" s="1" t="s">
        <v>940</v>
      </c>
      <c r="B1431" t="str">
        <f>VLOOKUP(A1431,'Customer Names'!$A$1:$B$2336,2,FALSE)</f>
        <v>Henderson</v>
      </c>
      <c r="C1431" s="11">
        <f>VLOOKUP(A1431,'Medical Examinations'!$A$1:$B$2336,2,FALSE)</f>
        <v>17.3</v>
      </c>
      <c r="D1431" s="11">
        <f>VLOOKUP(A1431,'Medical Examinations'!$A$1:$C$2336,3,FALSE)</f>
        <v>9.2799999999999994</v>
      </c>
      <c r="E1431" s="11" t="str">
        <f>VLOOKUP(A1431,'Medical Examinations'!$A$1:$J$2336,4,FALSE)</f>
        <v>No</v>
      </c>
      <c r="F1431" s="11" t="str">
        <f>VLOOKUP(A1431,'Medical Examinations'!$A$1:$J$2336,5,FALSE)</f>
        <v>No</v>
      </c>
      <c r="G1431" s="11" t="str">
        <f>VLOOKUP(A1431,'Medical Examinations'!$A$1:$J$2336,6,FALSE)</f>
        <v>No</v>
      </c>
      <c r="H1431" s="11">
        <f>VLOOKUP(A1431,'Medical Examinations'!$A$1:$J$2336,7,FALSE)</f>
        <v>0</v>
      </c>
      <c r="I1431" s="11" t="str">
        <f>VLOOKUP(A1431,'Medical Examinations'!$A$1:$J$2336,8,FALSE)</f>
        <v>No</v>
      </c>
      <c r="J1431" s="11" t="str">
        <f>VLOOKUP(A1431,'Medical Examinations'!$A$1:$J$2336,9,FALSE)</f>
        <v>UNDERWEIGHT</v>
      </c>
      <c r="K1431" s="11" t="str">
        <f>VLOOKUP(A1431,'Medical Examinations'!$A$1:$J$2336,10,FALSE)</f>
        <v>DIABETES</v>
      </c>
      <c r="L1431" t="str">
        <f>VLOOKUP(A1431,'Hospitalisation Details'!$A$2:$M$2344,4,FALSE)</f>
        <v>5-12-1965</v>
      </c>
      <c r="M1431">
        <f>VLOOKUP(A1431,'Hospitalisation Details'!$A$2:$M$2344,10,FALSE)</f>
        <v>7403.98</v>
      </c>
      <c r="N1431" t="str">
        <f>VLOOKUP(A1431,'Hospitalisation Details'!$A$2:$M$2344,11,FALSE)</f>
        <v>tier - 3</v>
      </c>
      <c r="O1431" t="str">
        <f>VLOOKUP(A1431,'Hospitalisation Details'!$A$2:$M$2344,12,FALSE)</f>
        <v>tier - 2</v>
      </c>
      <c r="P1431" t="str">
        <f>VLOOKUP(A1431,'Hospitalisation Details'!$A$2:$M$2344,13,FALSE)</f>
        <v>R1013</v>
      </c>
      <c r="Q1431" s="11">
        <f>VLOOKUP(A1431,'Hospitalisation Details'!$A$2:$M$2344,8,FALSE)</f>
        <v>57</v>
      </c>
    </row>
    <row r="1432" spans="1:17" ht="15.75" x14ac:dyDescent="0.25">
      <c r="A1432" s="1" t="s">
        <v>939</v>
      </c>
      <c r="B1432" t="str">
        <f>VLOOKUP(A1432,'Customer Names'!$A$1:$B$2336,2,FALSE)</f>
        <v>Winkelman</v>
      </c>
      <c r="C1432" s="11">
        <f>VLOOKUP(A1432,'Medical Examinations'!$A$1:$B$2336,2,FALSE)</f>
        <v>35.020000000000003</v>
      </c>
      <c r="D1432" s="11">
        <f>VLOOKUP(A1432,'Medical Examinations'!$A$1:$C$2336,3,FALSE)</f>
        <v>4.78</v>
      </c>
      <c r="E1432" s="11" t="str">
        <f>VLOOKUP(A1432,'Medical Examinations'!$A$1:$J$2336,4,FALSE)</f>
        <v>No</v>
      </c>
      <c r="F1432" s="11" t="str">
        <f>VLOOKUP(A1432,'Medical Examinations'!$A$1:$J$2336,5,FALSE)</f>
        <v>No</v>
      </c>
      <c r="G1432" s="11" t="str">
        <f>VLOOKUP(A1432,'Medical Examinations'!$A$1:$J$2336,6,FALSE)</f>
        <v>Yes</v>
      </c>
      <c r="H1432" s="11">
        <f>VLOOKUP(A1432,'Medical Examinations'!$A$1:$J$2336,7,FALSE)</f>
        <v>1</v>
      </c>
      <c r="I1432" s="11" t="str">
        <f>VLOOKUP(A1432,'Medical Examinations'!$A$1:$J$2336,8,FALSE)</f>
        <v>No</v>
      </c>
      <c r="J1432" s="11" t="str">
        <f>VLOOKUP(A1432,'Medical Examinations'!$A$1:$J$2336,9,FALSE)</f>
        <v>OBESITY</v>
      </c>
      <c r="K1432" s="11" t="str">
        <f>VLOOKUP(A1432,'Medical Examinations'!$A$1:$J$2336,10,FALSE)</f>
        <v>NORMAL</v>
      </c>
      <c r="L1432" t="str">
        <f>VLOOKUP(A1432,'Hospitalisation Details'!$A$2:$M$2344,4,FALSE)</f>
        <v>22-7-1993</v>
      </c>
      <c r="M1432">
        <f>VLOOKUP(A1432,'Hospitalisation Details'!$A$2:$M$2344,10,FALSE)</f>
        <v>7388.85</v>
      </c>
      <c r="N1432" t="str">
        <f>VLOOKUP(A1432,'Hospitalisation Details'!$A$2:$M$2344,11,FALSE)</f>
        <v>tier - 2</v>
      </c>
      <c r="O1432" t="str">
        <f>VLOOKUP(A1432,'Hospitalisation Details'!$A$2:$M$2344,12,FALSE)</f>
        <v>tier - 2</v>
      </c>
      <c r="P1432" t="str">
        <f>VLOOKUP(A1432,'Hospitalisation Details'!$A$2:$M$2344,13,FALSE)</f>
        <v>R1026</v>
      </c>
      <c r="Q1432" s="11">
        <f>VLOOKUP(A1432,'Hospitalisation Details'!$A$2:$M$2344,8,FALSE)</f>
        <v>29</v>
      </c>
    </row>
    <row r="1433" spans="1:17" ht="15.75" x14ac:dyDescent="0.25">
      <c r="A1433" s="1" t="s">
        <v>938</v>
      </c>
      <c r="B1433" t="str">
        <f>VLOOKUP(A1433,'Customer Names'!$A$1:$B$2336,2,FALSE)</f>
        <v>Monette</v>
      </c>
      <c r="C1433" s="11">
        <f>VLOOKUP(A1433,'Medical Examinations'!$A$1:$B$2336,2,FALSE)</f>
        <v>37.1</v>
      </c>
      <c r="D1433" s="11">
        <f>VLOOKUP(A1433,'Medical Examinations'!$A$1:$C$2336,3,FALSE)</f>
        <v>8.8699999999999992</v>
      </c>
      <c r="E1433" s="11" t="str">
        <f>VLOOKUP(A1433,'Medical Examinations'!$A$1:$J$2336,4,FALSE)</f>
        <v>Yes</v>
      </c>
      <c r="F1433" s="11" t="str">
        <f>VLOOKUP(A1433,'Medical Examinations'!$A$1:$J$2336,5,FALSE)</f>
        <v>No</v>
      </c>
      <c r="G1433" s="11" t="str">
        <f>VLOOKUP(A1433,'Medical Examinations'!$A$1:$J$2336,6,FALSE)</f>
        <v>No</v>
      </c>
      <c r="H1433" s="11">
        <f>VLOOKUP(A1433,'Medical Examinations'!$A$1:$J$2336,7,FALSE)</f>
        <v>0</v>
      </c>
      <c r="I1433" s="11" t="str">
        <f>VLOOKUP(A1433,'Medical Examinations'!$A$1:$J$2336,8,FALSE)</f>
        <v>No</v>
      </c>
      <c r="J1433" s="11" t="str">
        <f>VLOOKUP(A1433,'Medical Examinations'!$A$1:$J$2336,9,FALSE)</f>
        <v>OBESITY</v>
      </c>
      <c r="K1433" s="11" t="str">
        <f>VLOOKUP(A1433,'Medical Examinations'!$A$1:$J$2336,10,FALSE)</f>
        <v>DIABETES</v>
      </c>
      <c r="L1433" t="str">
        <f>VLOOKUP(A1433,'Hospitalisation Details'!$A$2:$M$2344,4,FALSE)</f>
        <v>24-11-1981</v>
      </c>
      <c r="M1433">
        <f>VLOOKUP(A1433,'Hospitalisation Details'!$A$2:$M$2344,10,FALSE)</f>
        <v>7371.77</v>
      </c>
      <c r="N1433" t="str">
        <f>VLOOKUP(A1433,'Hospitalisation Details'!$A$2:$M$2344,11,FALSE)</f>
        <v>tier - 2</v>
      </c>
      <c r="O1433" t="str">
        <f>VLOOKUP(A1433,'Hospitalisation Details'!$A$2:$M$2344,12,FALSE)</f>
        <v>tier - 1</v>
      </c>
      <c r="P1433" t="str">
        <f>VLOOKUP(A1433,'Hospitalisation Details'!$A$2:$M$2344,13,FALSE)</f>
        <v>R1011</v>
      </c>
      <c r="Q1433" s="11">
        <f>VLOOKUP(A1433,'Hospitalisation Details'!$A$2:$M$2344,8,FALSE)</f>
        <v>41</v>
      </c>
    </row>
    <row r="1434" spans="1:17" ht="15.75" x14ac:dyDescent="0.25">
      <c r="A1434" s="1" t="s">
        <v>937</v>
      </c>
      <c r="B1434" t="str">
        <f>VLOOKUP(A1434,'Customer Names'!$A$1:$B$2336,2,FALSE)</f>
        <v>Kramer</v>
      </c>
      <c r="C1434" s="11">
        <f>VLOOKUP(A1434,'Medical Examinations'!$A$1:$B$2336,2,FALSE)</f>
        <v>16.79</v>
      </c>
      <c r="D1434" s="11">
        <f>VLOOKUP(A1434,'Medical Examinations'!$A$1:$C$2336,3,FALSE)</f>
        <v>11.4</v>
      </c>
      <c r="E1434" s="11" t="str">
        <f>VLOOKUP(A1434,'Medical Examinations'!$A$1:$J$2336,4,FALSE)</f>
        <v>No</v>
      </c>
      <c r="F1434" s="11" t="str">
        <f>VLOOKUP(A1434,'Medical Examinations'!$A$1:$J$2336,5,FALSE)</f>
        <v>No</v>
      </c>
      <c r="G1434" s="11" t="str">
        <f>VLOOKUP(A1434,'Medical Examinations'!$A$1:$J$2336,6,FALSE)</f>
        <v>No</v>
      </c>
      <c r="H1434" s="11">
        <f>VLOOKUP(A1434,'Medical Examinations'!$A$1:$J$2336,7,FALSE)</f>
        <v>0</v>
      </c>
      <c r="I1434" s="11" t="str">
        <f>VLOOKUP(A1434,'Medical Examinations'!$A$1:$J$2336,8,FALSE)</f>
        <v>No</v>
      </c>
      <c r="J1434" s="11" t="str">
        <f>VLOOKUP(A1434,'Medical Examinations'!$A$1:$J$2336,9,FALSE)</f>
        <v>UNDERWEIGHT</v>
      </c>
      <c r="K1434" s="11" t="str">
        <f>VLOOKUP(A1434,'Medical Examinations'!$A$1:$J$2336,10,FALSE)</f>
        <v>DIABETES</v>
      </c>
      <c r="L1434" t="str">
        <f>VLOOKUP(A1434,'Hospitalisation Details'!$A$2:$M$2344,4,FALSE)</f>
        <v>9-12-1965</v>
      </c>
      <c r="M1434">
        <f>VLOOKUP(A1434,'Hospitalisation Details'!$A$2:$M$2344,10,FALSE)</f>
        <v>7362.31</v>
      </c>
      <c r="N1434" t="str">
        <f>VLOOKUP(A1434,'Hospitalisation Details'!$A$2:$M$2344,11,FALSE)</f>
        <v>tier - 3</v>
      </c>
      <c r="O1434" t="str">
        <f>VLOOKUP(A1434,'Hospitalisation Details'!$A$2:$M$2344,12,FALSE)</f>
        <v>tier - 3</v>
      </c>
      <c r="P1434" t="str">
        <f>VLOOKUP(A1434,'Hospitalisation Details'!$A$2:$M$2344,13,FALSE)</f>
        <v>R1013</v>
      </c>
      <c r="Q1434" s="11">
        <f>VLOOKUP(A1434,'Hospitalisation Details'!$A$2:$M$2344,8,FALSE)</f>
        <v>57</v>
      </c>
    </row>
    <row r="1435" spans="1:17" ht="15.75" x14ac:dyDescent="0.25">
      <c r="A1435" s="1" t="s">
        <v>936</v>
      </c>
      <c r="B1435" t="str">
        <f>VLOOKUP(A1435,'Customer Names'!$A$1:$B$2336,2,FALSE)</f>
        <v>Goldstein</v>
      </c>
      <c r="C1435" s="11">
        <f>VLOOKUP(A1435,'Medical Examinations'!$A$1:$B$2336,2,FALSE)</f>
        <v>31.635000000000002</v>
      </c>
      <c r="D1435" s="11">
        <f>VLOOKUP(A1435,'Medical Examinations'!$A$1:$C$2336,3,FALSE)</f>
        <v>9.1300000000000008</v>
      </c>
      <c r="E1435" s="11" t="str">
        <f>VLOOKUP(A1435,'Medical Examinations'!$A$1:$J$2336,4,FALSE)</f>
        <v>Yes</v>
      </c>
      <c r="F1435" s="11" t="str">
        <f>VLOOKUP(A1435,'Medical Examinations'!$A$1:$J$2336,5,FALSE)</f>
        <v>No</v>
      </c>
      <c r="G1435" s="11" t="str">
        <f>VLOOKUP(A1435,'Medical Examinations'!$A$1:$J$2336,6,FALSE)</f>
        <v>No</v>
      </c>
      <c r="H1435" s="11">
        <f>VLOOKUP(A1435,'Medical Examinations'!$A$1:$J$2336,7,FALSE)</f>
        <v>0</v>
      </c>
      <c r="I1435" s="11" t="str">
        <f>VLOOKUP(A1435,'Medical Examinations'!$A$1:$J$2336,8,FALSE)</f>
        <v>No</v>
      </c>
      <c r="J1435" s="11" t="str">
        <f>VLOOKUP(A1435,'Medical Examinations'!$A$1:$J$2336,9,FALSE)</f>
        <v>OBESITY</v>
      </c>
      <c r="K1435" s="11" t="str">
        <f>VLOOKUP(A1435,'Medical Examinations'!$A$1:$J$2336,10,FALSE)</f>
        <v>DIABETES</v>
      </c>
      <c r="L1435" t="str">
        <f>VLOOKUP(A1435,'Hospitalisation Details'!$A$2:$M$2344,4,FALSE)</f>
        <v>16-7-1981</v>
      </c>
      <c r="M1435">
        <f>VLOOKUP(A1435,'Hospitalisation Details'!$A$2:$M$2344,10,FALSE)</f>
        <v>7358.18</v>
      </c>
      <c r="N1435" t="str">
        <f>VLOOKUP(A1435,'Hospitalisation Details'!$A$2:$M$2344,11,FALSE)</f>
        <v>tier - 2</v>
      </c>
      <c r="O1435" t="str">
        <f>VLOOKUP(A1435,'Hospitalisation Details'!$A$2:$M$2344,12,FALSE)</f>
        <v>tier - 3</v>
      </c>
      <c r="P1435" t="str">
        <f>VLOOKUP(A1435,'Hospitalisation Details'!$A$2:$M$2344,13,FALSE)</f>
        <v>R1024</v>
      </c>
      <c r="Q1435" s="11">
        <f>VLOOKUP(A1435,'Hospitalisation Details'!$A$2:$M$2344,8,FALSE)</f>
        <v>41</v>
      </c>
    </row>
    <row r="1436" spans="1:17" ht="15.75" x14ac:dyDescent="0.25">
      <c r="A1436" s="1" t="s">
        <v>935</v>
      </c>
      <c r="B1436" t="str">
        <f>VLOOKUP(A1436,'Customer Names'!$A$1:$B$2336,2,FALSE)</f>
        <v>Gonzalez</v>
      </c>
      <c r="C1436" s="11">
        <f>VLOOKUP(A1436,'Medical Examinations'!$A$1:$B$2336,2,FALSE)</f>
        <v>24.19</v>
      </c>
      <c r="D1436" s="11">
        <f>VLOOKUP(A1436,'Medical Examinations'!$A$1:$C$2336,3,FALSE)</f>
        <v>6.22</v>
      </c>
      <c r="E1436" s="11" t="str">
        <f>VLOOKUP(A1436,'Medical Examinations'!$A$1:$J$2336,4,FALSE)</f>
        <v>Yes</v>
      </c>
      <c r="F1436" s="11" t="str">
        <f>VLOOKUP(A1436,'Medical Examinations'!$A$1:$J$2336,5,FALSE)</f>
        <v>No</v>
      </c>
      <c r="G1436" s="11" t="str">
        <f>VLOOKUP(A1436,'Medical Examinations'!$A$1:$J$2336,6,FALSE)</f>
        <v>Yes</v>
      </c>
      <c r="H1436" s="11">
        <f>VLOOKUP(A1436,'Medical Examinations'!$A$1:$J$2336,7,FALSE)</f>
        <v>1</v>
      </c>
      <c r="I1436" s="11" t="str">
        <f>VLOOKUP(A1436,'Medical Examinations'!$A$1:$J$2336,8,FALSE)</f>
        <v>No</v>
      </c>
      <c r="J1436" s="11" t="str">
        <f>VLOOKUP(A1436,'Medical Examinations'!$A$1:$J$2336,9,FALSE)</f>
        <v>NORMALWEIGHT</v>
      </c>
      <c r="K1436" s="11" t="str">
        <f>VLOOKUP(A1436,'Medical Examinations'!$A$1:$J$2336,10,FALSE)</f>
        <v>PREDIABETES</v>
      </c>
      <c r="L1436" t="str">
        <f>VLOOKUP(A1436,'Hospitalisation Details'!$A$2:$M$2344,4,FALSE)</f>
        <v>21-6-1983</v>
      </c>
      <c r="M1436">
        <f>VLOOKUP(A1436,'Hospitalisation Details'!$A$2:$M$2344,10,FALSE)</f>
        <v>7357.49</v>
      </c>
      <c r="N1436" t="str">
        <f>VLOOKUP(A1436,'Hospitalisation Details'!$A$2:$M$2344,11,FALSE)</f>
        <v>tier - 2</v>
      </c>
      <c r="O1436" t="str">
        <f>VLOOKUP(A1436,'Hospitalisation Details'!$A$2:$M$2344,12,FALSE)</f>
        <v>tier - 2</v>
      </c>
      <c r="P1436" t="str">
        <f>VLOOKUP(A1436,'Hospitalisation Details'!$A$2:$M$2344,13,FALSE)</f>
        <v>R1012</v>
      </c>
      <c r="Q1436" s="11">
        <f>VLOOKUP(A1436,'Hospitalisation Details'!$A$2:$M$2344,8,FALSE)</f>
        <v>39</v>
      </c>
    </row>
    <row r="1437" spans="1:17" ht="15.75" x14ac:dyDescent="0.25">
      <c r="A1437" s="1" t="s">
        <v>934</v>
      </c>
      <c r="B1437" t="str">
        <f>VLOOKUP(A1437,'Customer Names'!$A$1:$B$2336,2,FALSE)</f>
        <v>Barrett</v>
      </c>
      <c r="C1437" s="11">
        <f>VLOOKUP(A1437,'Medical Examinations'!$A$1:$B$2336,2,FALSE)</f>
        <v>35.29</v>
      </c>
      <c r="D1437" s="11">
        <f>VLOOKUP(A1437,'Medical Examinations'!$A$1:$C$2336,3,FALSE)</f>
        <v>5.9</v>
      </c>
      <c r="E1437" s="11" t="str">
        <f>VLOOKUP(A1437,'Medical Examinations'!$A$1:$J$2336,4,FALSE)</f>
        <v>No</v>
      </c>
      <c r="F1437" s="11" t="str">
        <f>VLOOKUP(A1437,'Medical Examinations'!$A$1:$J$2336,5,FALSE)</f>
        <v>No</v>
      </c>
      <c r="G1437" s="11" t="str">
        <f>VLOOKUP(A1437,'Medical Examinations'!$A$1:$J$2336,6,FALSE)</f>
        <v>Yes</v>
      </c>
      <c r="H1437" s="11">
        <f>VLOOKUP(A1437,'Medical Examinations'!$A$1:$J$2336,7,FALSE)</f>
        <v>1</v>
      </c>
      <c r="I1437" s="11" t="str">
        <f>VLOOKUP(A1437,'Medical Examinations'!$A$1:$J$2336,8,FALSE)</f>
        <v>No</v>
      </c>
      <c r="J1437" s="11" t="str">
        <f>VLOOKUP(A1437,'Medical Examinations'!$A$1:$J$2336,9,FALSE)</f>
        <v>OBESITY</v>
      </c>
      <c r="K1437" s="11" t="str">
        <f>VLOOKUP(A1437,'Medical Examinations'!$A$1:$J$2336,10,FALSE)</f>
        <v>PREDIABETES</v>
      </c>
      <c r="L1437" t="str">
        <f>VLOOKUP(A1437,'Hospitalisation Details'!$A$2:$M$2344,4,FALSE)</f>
        <v>5-10-1993</v>
      </c>
      <c r="M1437">
        <f>VLOOKUP(A1437,'Hospitalisation Details'!$A$2:$M$2344,10,FALSE)</f>
        <v>7349.12</v>
      </c>
      <c r="N1437" t="str">
        <f>VLOOKUP(A1437,'Hospitalisation Details'!$A$2:$M$2344,11,FALSE)</f>
        <v>tier - 2</v>
      </c>
      <c r="O1437" t="str">
        <f>VLOOKUP(A1437,'Hospitalisation Details'!$A$2:$M$2344,12,FALSE)</f>
        <v>tier - 2</v>
      </c>
      <c r="P1437" t="str">
        <f>VLOOKUP(A1437,'Hospitalisation Details'!$A$2:$M$2344,13,FALSE)</f>
        <v>R1021</v>
      </c>
      <c r="Q1437" s="11">
        <f>VLOOKUP(A1437,'Hospitalisation Details'!$A$2:$M$2344,8,FALSE)</f>
        <v>29</v>
      </c>
    </row>
    <row r="1438" spans="1:17" ht="15.75" x14ac:dyDescent="0.25">
      <c r="A1438" s="1" t="s">
        <v>933</v>
      </c>
      <c r="B1438" t="str">
        <f>VLOOKUP(A1438,'Customer Names'!$A$1:$B$2336,2,FALSE)</f>
        <v>Irwin</v>
      </c>
      <c r="C1438" s="11">
        <f>VLOOKUP(A1438,'Medical Examinations'!$A$1:$B$2336,2,FALSE)</f>
        <v>35.299999999999997</v>
      </c>
      <c r="D1438" s="11">
        <f>VLOOKUP(A1438,'Medical Examinations'!$A$1:$C$2336,3,FALSE)</f>
        <v>4.45</v>
      </c>
      <c r="E1438" s="11" t="str">
        <f>VLOOKUP(A1438,'Medical Examinations'!$A$1:$J$2336,4,FALSE)</f>
        <v>No</v>
      </c>
      <c r="F1438" s="11" t="str">
        <f>VLOOKUP(A1438,'Medical Examinations'!$A$1:$J$2336,5,FALSE)</f>
        <v>No</v>
      </c>
      <c r="G1438" s="11" t="str">
        <f>VLOOKUP(A1438,'Medical Examinations'!$A$1:$J$2336,6,FALSE)</f>
        <v>No</v>
      </c>
      <c r="H1438" s="11">
        <f>VLOOKUP(A1438,'Medical Examinations'!$A$1:$J$2336,7,FALSE)</f>
        <v>0</v>
      </c>
      <c r="I1438" s="11" t="str">
        <f>VLOOKUP(A1438,'Medical Examinations'!$A$1:$J$2336,8,FALSE)</f>
        <v>No</v>
      </c>
      <c r="J1438" s="11" t="str">
        <f>VLOOKUP(A1438,'Medical Examinations'!$A$1:$J$2336,9,FALSE)</f>
        <v>OBESITY</v>
      </c>
      <c r="K1438" s="11" t="str">
        <f>VLOOKUP(A1438,'Medical Examinations'!$A$1:$J$2336,10,FALSE)</f>
        <v>NORMAL</v>
      </c>
      <c r="L1438" t="str">
        <f>VLOOKUP(A1438,'Hospitalisation Details'!$A$2:$M$2344,4,FALSE)</f>
        <v>1-12-1977</v>
      </c>
      <c r="M1438">
        <f>VLOOKUP(A1438,'Hospitalisation Details'!$A$2:$M$2344,10,FALSE)</f>
        <v>7348.14</v>
      </c>
      <c r="N1438" t="str">
        <f>VLOOKUP(A1438,'Hospitalisation Details'!$A$2:$M$2344,11,FALSE)</f>
        <v>tier - 2</v>
      </c>
      <c r="O1438" t="str">
        <f>VLOOKUP(A1438,'Hospitalisation Details'!$A$2:$M$2344,12,FALSE)</f>
        <v>tier - 1</v>
      </c>
      <c r="P1438" t="str">
        <f>VLOOKUP(A1438,'Hospitalisation Details'!$A$2:$M$2344,13,FALSE)</f>
        <v>R1011</v>
      </c>
      <c r="Q1438" s="11">
        <f>VLOOKUP(A1438,'Hospitalisation Details'!$A$2:$M$2344,8,FALSE)</f>
        <v>45</v>
      </c>
    </row>
    <row r="1439" spans="1:17" ht="15.75" x14ac:dyDescent="0.25">
      <c r="A1439" s="1" t="s">
        <v>932</v>
      </c>
      <c r="B1439" t="str">
        <f>VLOOKUP(A1439,'Customer Names'!$A$1:$B$2336,2,FALSE)</f>
        <v>Glenn</v>
      </c>
      <c r="C1439" s="11">
        <f>VLOOKUP(A1439,'Medical Examinations'!$A$1:$B$2336,2,FALSE)</f>
        <v>35.64</v>
      </c>
      <c r="D1439" s="11">
        <f>VLOOKUP(A1439,'Medical Examinations'!$A$1:$C$2336,3,FALSE)</f>
        <v>6.17</v>
      </c>
      <c r="E1439" s="11" t="str">
        <f>VLOOKUP(A1439,'Medical Examinations'!$A$1:$J$2336,4,FALSE)</f>
        <v>No</v>
      </c>
      <c r="F1439" s="11" t="str">
        <f>VLOOKUP(A1439,'Medical Examinations'!$A$1:$J$2336,5,FALSE)</f>
        <v>No</v>
      </c>
      <c r="G1439" s="11" t="str">
        <f>VLOOKUP(A1439,'Medical Examinations'!$A$1:$J$2336,6,FALSE)</f>
        <v>Yes</v>
      </c>
      <c r="H1439" s="11">
        <f>VLOOKUP(A1439,'Medical Examinations'!$A$1:$J$2336,7,FALSE)</f>
        <v>1</v>
      </c>
      <c r="I1439" s="11" t="str">
        <f>VLOOKUP(A1439,'Medical Examinations'!$A$1:$J$2336,8,FALSE)</f>
        <v>No</v>
      </c>
      <c r="J1439" s="11" t="str">
        <f>VLOOKUP(A1439,'Medical Examinations'!$A$1:$J$2336,9,FALSE)</f>
        <v>OBESITY</v>
      </c>
      <c r="K1439" s="11" t="str">
        <f>VLOOKUP(A1439,'Medical Examinations'!$A$1:$J$2336,10,FALSE)</f>
        <v>PREDIABETES</v>
      </c>
      <c r="L1439" t="str">
        <f>VLOOKUP(A1439,'Hospitalisation Details'!$A$2:$M$2344,4,FALSE)</f>
        <v>26-6-1979</v>
      </c>
      <c r="M1439">
        <f>VLOOKUP(A1439,'Hospitalisation Details'!$A$2:$M$2344,10,FALSE)</f>
        <v>7345.73</v>
      </c>
      <c r="N1439" t="str">
        <f>VLOOKUP(A1439,'Hospitalisation Details'!$A$2:$M$2344,11,FALSE)</f>
        <v>tier - 2</v>
      </c>
      <c r="O1439" t="str">
        <f>VLOOKUP(A1439,'Hospitalisation Details'!$A$2:$M$2344,12,FALSE)</f>
        <v>tier - 1</v>
      </c>
      <c r="P1439" t="str">
        <f>VLOOKUP(A1439,'Hospitalisation Details'!$A$2:$M$2344,13,FALSE)</f>
        <v>R1013</v>
      </c>
      <c r="Q1439" s="11">
        <f>VLOOKUP(A1439,'Hospitalisation Details'!$A$2:$M$2344,8,FALSE)</f>
        <v>43</v>
      </c>
    </row>
    <row r="1440" spans="1:17" ht="15.75" x14ac:dyDescent="0.25">
      <c r="A1440" s="1" t="s">
        <v>931</v>
      </c>
      <c r="B1440" t="str">
        <f>VLOOKUP(A1440,'Customer Names'!$A$1:$B$2336,2,FALSE)</f>
        <v>O'Meara</v>
      </c>
      <c r="C1440" s="11">
        <f>VLOOKUP(A1440,'Medical Examinations'!$A$1:$B$2336,2,FALSE)</f>
        <v>33.1</v>
      </c>
      <c r="D1440" s="11">
        <f>VLOOKUP(A1440,'Medical Examinations'!$A$1:$C$2336,3,FALSE)</f>
        <v>4.93</v>
      </c>
      <c r="E1440" s="11" t="str">
        <f>VLOOKUP(A1440,'Medical Examinations'!$A$1:$J$2336,4,FALSE)</f>
        <v>No</v>
      </c>
      <c r="F1440" s="11" t="str">
        <f>VLOOKUP(A1440,'Medical Examinations'!$A$1:$J$2336,5,FALSE)</f>
        <v>No</v>
      </c>
      <c r="G1440" s="11" t="str">
        <f>VLOOKUP(A1440,'Medical Examinations'!$A$1:$J$2336,6,FALSE)</f>
        <v>No</v>
      </c>
      <c r="H1440" s="11">
        <f>VLOOKUP(A1440,'Medical Examinations'!$A$1:$J$2336,7,FALSE)</f>
        <v>0</v>
      </c>
      <c r="I1440" s="11" t="str">
        <f>VLOOKUP(A1440,'Medical Examinations'!$A$1:$J$2336,8,FALSE)</f>
        <v>No</v>
      </c>
      <c r="J1440" s="11" t="str">
        <f>VLOOKUP(A1440,'Medical Examinations'!$A$1:$J$2336,9,FALSE)</f>
        <v>OBESITY</v>
      </c>
      <c r="K1440" s="11" t="str">
        <f>VLOOKUP(A1440,'Medical Examinations'!$A$1:$J$2336,10,FALSE)</f>
        <v>NORMAL</v>
      </c>
      <c r="L1440" t="str">
        <f>VLOOKUP(A1440,'Hospitalisation Details'!$A$2:$M$2344,4,FALSE)</f>
        <v>18-12-1977</v>
      </c>
      <c r="M1440">
        <f>VLOOKUP(A1440,'Hospitalisation Details'!$A$2:$M$2344,10,FALSE)</f>
        <v>7345.08</v>
      </c>
      <c r="N1440" t="str">
        <f>VLOOKUP(A1440,'Hospitalisation Details'!$A$2:$M$2344,11,FALSE)</f>
        <v>tier - 2</v>
      </c>
      <c r="O1440" t="str">
        <f>VLOOKUP(A1440,'Hospitalisation Details'!$A$2:$M$2344,12,FALSE)</f>
        <v>tier - 1</v>
      </c>
      <c r="P1440" t="str">
        <f>VLOOKUP(A1440,'Hospitalisation Details'!$A$2:$M$2344,13,FALSE)</f>
        <v>R1011</v>
      </c>
      <c r="Q1440" s="11">
        <f>VLOOKUP(A1440,'Hospitalisation Details'!$A$2:$M$2344,8,FALSE)</f>
        <v>45</v>
      </c>
    </row>
    <row r="1441" spans="1:17" ht="15.75" x14ac:dyDescent="0.25">
      <c r="A1441" s="1" t="s">
        <v>930</v>
      </c>
      <c r="B1441" t="str">
        <f>VLOOKUP(A1441,'Customer Names'!$A$1:$B$2336,2,FALSE)</f>
        <v>Budrow</v>
      </c>
      <c r="C1441" s="11">
        <f>VLOOKUP(A1441,'Medical Examinations'!$A$1:$B$2336,2,FALSE)</f>
        <v>26.41</v>
      </c>
      <c r="D1441" s="11">
        <f>VLOOKUP(A1441,'Medical Examinations'!$A$1:$C$2336,3,FALSE)</f>
        <v>7.32</v>
      </c>
      <c r="E1441" s="11" t="str">
        <f>VLOOKUP(A1441,'Medical Examinations'!$A$1:$J$2336,4,FALSE)</f>
        <v>Yes</v>
      </c>
      <c r="F1441" s="11" t="str">
        <f>VLOOKUP(A1441,'Medical Examinations'!$A$1:$J$2336,5,FALSE)</f>
        <v>No</v>
      </c>
      <c r="G1441" s="11" t="str">
        <f>VLOOKUP(A1441,'Medical Examinations'!$A$1:$J$2336,6,FALSE)</f>
        <v>No</v>
      </c>
      <c r="H1441" s="11">
        <f>VLOOKUP(A1441,'Medical Examinations'!$A$1:$J$2336,7,FALSE)</f>
        <v>1</v>
      </c>
      <c r="I1441" s="11" t="str">
        <f>VLOOKUP(A1441,'Medical Examinations'!$A$1:$J$2336,8,FALSE)</f>
        <v>No</v>
      </c>
      <c r="J1441" s="11" t="str">
        <f>VLOOKUP(A1441,'Medical Examinations'!$A$1:$J$2336,9,FALSE)</f>
        <v>OVERWEIGHT</v>
      </c>
      <c r="K1441" s="11" t="str">
        <f>VLOOKUP(A1441,'Medical Examinations'!$A$1:$J$2336,10,FALSE)</f>
        <v>DIABETES</v>
      </c>
      <c r="L1441" t="str">
        <f>VLOOKUP(A1441,'Hospitalisation Details'!$A$2:$M$2344,4,FALSE)</f>
        <v>15-6-1986</v>
      </c>
      <c r="M1441">
        <f>VLOOKUP(A1441,'Hospitalisation Details'!$A$2:$M$2344,10,FALSE)</f>
        <v>7339.93</v>
      </c>
      <c r="N1441" t="str">
        <f>VLOOKUP(A1441,'Hospitalisation Details'!$A$2:$M$2344,11,FALSE)</f>
        <v>tier - 2</v>
      </c>
      <c r="O1441" t="str">
        <f>VLOOKUP(A1441,'Hospitalisation Details'!$A$2:$M$2344,12,FALSE)</f>
        <v>tier - 2</v>
      </c>
      <c r="P1441" t="str">
        <f>VLOOKUP(A1441,'Hospitalisation Details'!$A$2:$M$2344,13,FALSE)</f>
        <v>R1012</v>
      </c>
      <c r="Q1441" s="11">
        <f>VLOOKUP(A1441,'Hospitalisation Details'!$A$2:$M$2344,8,FALSE)</f>
        <v>36</v>
      </c>
    </row>
    <row r="1442" spans="1:17" ht="15.75" x14ac:dyDescent="0.25">
      <c r="A1442" s="1" t="s">
        <v>929</v>
      </c>
      <c r="B1442" t="str">
        <f>VLOOKUP(A1442,'Customer Names'!$A$1:$B$2336,2,FALSE)</f>
        <v>Anderson</v>
      </c>
      <c r="C1442" s="11">
        <f>VLOOKUP(A1442,'Medical Examinations'!$A$1:$B$2336,2,FALSE)</f>
        <v>29.9</v>
      </c>
      <c r="D1442" s="11">
        <f>VLOOKUP(A1442,'Medical Examinations'!$A$1:$C$2336,3,FALSE)</f>
        <v>5.27</v>
      </c>
      <c r="E1442" s="11" t="str">
        <f>VLOOKUP(A1442,'Medical Examinations'!$A$1:$J$2336,4,FALSE)</f>
        <v>No</v>
      </c>
      <c r="F1442" s="11" t="str">
        <f>VLOOKUP(A1442,'Medical Examinations'!$A$1:$J$2336,5,FALSE)</f>
        <v>No</v>
      </c>
      <c r="G1442" s="11" t="str">
        <f>VLOOKUP(A1442,'Medical Examinations'!$A$1:$J$2336,6,FALSE)</f>
        <v>Yes</v>
      </c>
      <c r="H1442" s="11">
        <f>VLOOKUP(A1442,'Medical Examinations'!$A$1:$J$2336,7,FALSE)</f>
        <v>1</v>
      </c>
      <c r="I1442" s="11" t="str">
        <f>VLOOKUP(A1442,'Medical Examinations'!$A$1:$J$2336,8,FALSE)</f>
        <v>No</v>
      </c>
      <c r="J1442" s="11" t="str">
        <f>VLOOKUP(A1442,'Medical Examinations'!$A$1:$J$2336,9,FALSE)</f>
        <v>OVERWEIGHT</v>
      </c>
      <c r="K1442" s="11" t="str">
        <f>VLOOKUP(A1442,'Medical Examinations'!$A$1:$J$2336,10,FALSE)</f>
        <v>NORMAL</v>
      </c>
      <c r="L1442" t="str">
        <f>VLOOKUP(A1442,'Hospitalisation Details'!$A$2:$M$2344,4,FALSE)</f>
        <v>19-9-1979</v>
      </c>
      <c r="M1442">
        <f>VLOOKUP(A1442,'Hospitalisation Details'!$A$2:$M$2344,10,FALSE)</f>
        <v>7337.75</v>
      </c>
      <c r="N1442" t="str">
        <f>VLOOKUP(A1442,'Hospitalisation Details'!$A$2:$M$2344,11,FALSE)</f>
        <v>tier - 2</v>
      </c>
      <c r="O1442" t="str">
        <f>VLOOKUP(A1442,'Hospitalisation Details'!$A$2:$M$2344,12,FALSE)</f>
        <v>tier - 3</v>
      </c>
      <c r="P1442" t="str">
        <f>VLOOKUP(A1442,'Hospitalisation Details'!$A$2:$M$2344,13,FALSE)</f>
        <v>R1011</v>
      </c>
      <c r="Q1442" s="11">
        <f>VLOOKUP(A1442,'Hospitalisation Details'!$A$2:$M$2344,8,FALSE)</f>
        <v>43</v>
      </c>
    </row>
    <row r="1443" spans="1:17" ht="15.75" x14ac:dyDescent="0.25">
      <c r="A1443" s="1" t="s">
        <v>928</v>
      </c>
      <c r="B1443" t="str">
        <f>VLOOKUP(A1443,'Customer Names'!$A$1:$B$2336,2,FALSE)</f>
        <v>Douglas</v>
      </c>
      <c r="C1443" s="11">
        <f>VLOOKUP(A1443,'Medical Examinations'!$A$1:$B$2336,2,FALSE)</f>
        <v>25.24</v>
      </c>
      <c r="D1443" s="11">
        <f>VLOOKUP(A1443,'Medical Examinations'!$A$1:$C$2336,3,FALSE)</f>
        <v>5.82</v>
      </c>
      <c r="E1443" s="11" t="str">
        <f>VLOOKUP(A1443,'Medical Examinations'!$A$1:$J$2336,4,FALSE)</f>
        <v>No</v>
      </c>
      <c r="F1443" s="11" t="str">
        <f>VLOOKUP(A1443,'Medical Examinations'!$A$1:$J$2336,5,FALSE)</f>
        <v>No</v>
      </c>
      <c r="G1443" s="11" t="str">
        <f>VLOOKUP(A1443,'Medical Examinations'!$A$1:$J$2336,6,FALSE)</f>
        <v>No</v>
      </c>
      <c r="H1443" s="11">
        <f>VLOOKUP(A1443,'Medical Examinations'!$A$1:$J$2336,7,FALSE)</f>
        <v>1</v>
      </c>
      <c r="I1443" s="11" t="str">
        <f>VLOOKUP(A1443,'Medical Examinations'!$A$1:$J$2336,8,FALSE)</f>
        <v>No</v>
      </c>
      <c r="J1443" s="11" t="str">
        <f>VLOOKUP(A1443,'Medical Examinations'!$A$1:$J$2336,9,FALSE)</f>
        <v>OVERWEIGHT</v>
      </c>
      <c r="K1443" s="11" t="str">
        <f>VLOOKUP(A1443,'Medical Examinations'!$A$1:$J$2336,10,FALSE)</f>
        <v>PREDIABETES</v>
      </c>
      <c r="L1443" t="str">
        <f>VLOOKUP(A1443,'Hospitalisation Details'!$A$2:$M$2344,4,FALSE)</f>
        <v>25-7-1984</v>
      </c>
      <c r="M1443">
        <f>VLOOKUP(A1443,'Hospitalisation Details'!$A$2:$M$2344,10,FALSE)</f>
        <v>7325.47</v>
      </c>
      <c r="N1443" t="str">
        <f>VLOOKUP(A1443,'Hospitalisation Details'!$A$2:$M$2344,11,FALSE)</f>
        <v>tier - 2</v>
      </c>
      <c r="O1443" t="str">
        <f>VLOOKUP(A1443,'Hospitalisation Details'!$A$2:$M$2344,12,FALSE)</f>
        <v>tier - 1</v>
      </c>
      <c r="P1443" t="str">
        <f>VLOOKUP(A1443,'Hospitalisation Details'!$A$2:$M$2344,13,FALSE)</f>
        <v>R1012</v>
      </c>
      <c r="Q1443" s="11">
        <f>VLOOKUP(A1443,'Hospitalisation Details'!$A$2:$M$2344,8,FALSE)</f>
        <v>38</v>
      </c>
    </row>
    <row r="1444" spans="1:17" ht="15.75" x14ac:dyDescent="0.25">
      <c r="A1444" s="1" t="s">
        <v>927</v>
      </c>
      <c r="B1444" t="str">
        <f>VLOOKUP(A1444,'Customer Names'!$A$1:$B$2336,2,FALSE)</f>
        <v>Tecklenburg</v>
      </c>
      <c r="C1444" s="11">
        <f>VLOOKUP(A1444,'Medical Examinations'!$A$1:$B$2336,2,FALSE)</f>
        <v>25.08</v>
      </c>
      <c r="D1444" s="11">
        <f>VLOOKUP(A1444,'Medical Examinations'!$A$1:$C$2336,3,FALSE)</f>
        <v>5.8</v>
      </c>
      <c r="E1444" s="11" t="str">
        <f>VLOOKUP(A1444,'Medical Examinations'!$A$1:$J$2336,4,FALSE)</f>
        <v>No</v>
      </c>
      <c r="F1444" s="11" t="str">
        <f>VLOOKUP(A1444,'Medical Examinations'!$A$1:$J$2336,5,FALSE)</f>
        <v>No</v>
      </c>
      <c r="G1444" s="11" t="str">
        <f>VLOOKUP(A1444,'Medical Examinations'!$A$1:$J$2336,6,FALSE)</f>
        <v>Yes</v>
      </c>
      <c r="H1444" s="11">
        <f>VLOOKUP(A1444,'Medical Examinations'!$A$1:$J$2336,7,FALSE)</f>
        <v>1</v>
      </c>
      <c r="I1444" s="11" t="str">
        <f>VLOOKUP(A1444,'Medical Examinations'!$A$1:$J$2336,8,FALSE)</f>
        <v>No</v>
      </c>
      <c r="J1444" s="11" t="str">
        <f>VLOOKUP(A1444,'Medical Examinations'!$A$1:$J$2336,9,FALSE)</f>
        <v>OVERWEIGHT</v>
      </c>
      <c r="K1444" s="11" t="str">
        <f>VLOOKUP(A1444,'Medical Examinations'!$A$1:$J$2336,10,FALSE)</f>
        <v>PREDIABETES</v>
      </c>
      <c r="L1444" t="str">
        <f>VLOOKUP(A1444,'Hospitalisation Details'!$A$2:$M$2344,4,FALSE)</f>
        <v>19-6-1979</v>
      </c>
      <c r="M1444">
        <f>VLOOKUP(A1444,'Hospitalisation Details'!$A$2:$M$2344,10,FALSE)</f>
        <v>7325.05</v>
      </c>
      <c r="N1444" t="str">
        <f>VLOOKUP(A1444,'Hospitalisation Details'!$A$2:$M$2344,11,FALSE)</f>
        <v>tier - 2</v>
      </c>
      <c r="O1444" t="str">
        <f>VLOOKUP(A1444,'Hospitalisation Details'!$A$2:$M$2344,12,FALSE)</f>
        <v>tier - 3</v>
      </c>
      <c r="P1444" t="str">
        <f>VLOOKUP(A1444,'Hospitalisation Details'!$A$2:$M$2344,13,FALSE)</f>
        <v>R1024</v>
      </c>
      <c r="Q1444" s="11">
        <f>VLOOKUP(A1444,'Hospitalisation Details'!$A$2:$M$2344,8,FALSE)</f>
        <v>43</v>
      </c>
    </row>
    <row r="1445" spans="1:17" ht="15.75" x14ac:dyDescent="0.25">
      <c r="A1445" s="1" t="s">
        <v>926</v>
      </c>
      <c r="B1445" t="str">
        <f>VLOOKUP(A1445,'Customer Names'!$A$1:$B$2336,2,FALSE)</f>
        <v>Baker</v>
      </c>
      <c r="C1445" s="11">
        <f>VLOOKUP(A1445,'Medical Examinations'!$A$1:$B$2336,2,FALSE)</f>
        <v>29.164999999999999</v>
      </c>
      <c r="D1445" s="11">
        <f>VLOOKUP(A1445,'Medical Examinations'!$A$1:$C$2336,3,FALSE)</f>
        <v>4.87</v>
      </c>
      <c r="E1445" s="11" t="str">
        <f>VLOOKUP(A1445,'Medical Examinations'!$A$1:$J$2336,4,FALSE)</f>
        <v>No</v>
      </c>
      <c r="F1445" s="11" t="str">
        <f>VLOOKUP(A1445,'Medical Examinations'!$A$1:$J$2336,5,FALSE)</f>
        <v>Yes</v>
      </c>
      <c r="G1445" s="11" t="str">
        <f>VLOOKUP(A1445,'Medical Examinations'!$A$1:$J$2336,6,FALSE)</f>
        <v>No</v>
      </c>
      <c r="H1445" s="11">
        <f>VLOOKUP(A1445,'Medical Examinations'!$A$1:$J$2336,7,FALSE)</f>
        <v>1</v>
      </c>
      <c r="I1445" s="11" t="str">
        <f>VLOOKUP(A1445,'Medical Examinations'!$A$1:$J$2336,8,FALSE)</f>
        <v>No</v>
      </c>
      <c r="J1445" s="11" t="str">
        <f>VLOOKUP(A1445,'Medical Examinations'!$A$1:$J$2336,9,FALSE)</f>
        <v>OVERWEIGHT</v>
      </c>
      <c r="K1445" s="11" t="str">
        <f>VLOOKUP(A1445,'Medical Examinations'!$A$1:$J$2336,10,FALSE)</f>
        <v>NORMAL</v>
      </c>
      <c r="L1445" t="str">
        <f>VLOOKUP(A1445,'Hospitalisation Details'!$A$2:$M$2344,4,FALSE)</f>
        <v>15-11-2004</v>
      </c>
      <c r="M1445">
        <f>VLOOKUP(A1445,'Hospitalisation Details'!$A$2:$M$2344,10,FALSE)</f>
        <v>7323.73</v>
      </c>
      <c r="N1445" t="str">
        <f>VLOOKUP(A1445,'Hospitalisation Details'!$A$2:$M$2344,11,FALSE)</f>
        <v>tier - 2</v>
      </c>
      <c r="O1445" t="str">
        <f>VLOOKUP(A1445,'Hospitalisation Details'!$A$2:$M$2344,12,FALSE)</f>
        <v>tier - 2</v>
      </c>
      <c r="P1445" t="str">
        <f>VLOOKUP(A1445,'Hospitalisation Details'!$A$2:$M$2344,13,FALSE)</f>
        <v>R1024</v>
      </c>
      <c r="Q1445" s="11">
        <f>VLOOKUP(A1445,'Hospitalisation Details'!$A$2:$M$2344,8,FALSE)</f>
        <v>18</v>
      </c>
    </row>
    <row r="1446" spans="1:17" ht="15.75" x14ac:dyDescent="0.25">
      <c r="A1446" s="1" t="s">
        <v>925</v>
      </c>
      <c r="B1446" t="str">
        <f>VLOOKUP(A1446,'Customer Names'!$A$1:$B$2336,2,FALSE)</f>
        <v>Schenck</v>
      </c>
      <c r="C1446" s="11">
        <f>VLOOKUP(A1446,'Medical Examinations'!$A$1:$B$2336,2,FALSE)</f>
        <v>15.05</v>
      </c>
      <c r="D1446" s="11">
        <f>VLOOKUP(A1446,'Medical Examinations'!$A$1:$C$2336,3,FALSE)</f>
        <v>8.1199999999999992</v>
      </c>
      <c r="E1446" s="11" t="str">
        <f>VLOOKUP(A1446,'Medical Examinations'!$A$1:$J$2336,4,FALSE)</f>
        <v>No</v>
      </c>
      <c r="F1446" s="11" t="str">
        <f>VLOOKUP(A1446,'Medical Examinations'!$A$1:$J$2336,5,FALSE)</f>
        <v>No</v>
      </c>
      <c r="G1446" s="11" t="str">
        <f>VLOOKUP(A1446,'Medical Examinations'!$A$1:$J$2336,6,FALSE)</f>
        <v>No</v>
      </c>
      <c r="H1446" s="11">
        <f>VLOOKUP(A1446,'Medical Examinations'!$A$1:$J$2336,7,FALSE)</f>
        <v>0</v>
      </c>
      <c r="I1446" s="11" t="str">
        <f>VLOOKUP(A1446,'Medical Examinations'!$A$1:$J$2336,8,FALSE)</f>
        <v>No</v>
      </c>
      <c r="J1446" s="11" t="str">
        <f>VLOOKUP(A1446,'Medical Examinations'!$A$1:$J$2336,9,FALSE)</f>
        <v>UNDERWEIGHT</v>
      </c>
      <c r="K1446" s="11" t="str">
        <f>VLOOKUP(A1446,'Medical Examinations'!$A$1:$J$2336,10,FALSE)</f>
        <v>DIABETES</v>
      </c>
      <c r="L1446" t="str">
        <f>VLOOKUP(A1446,'Hospitalisation Details'!$A$2:$M$2344,4,FALSE)</f>
        <v>11-7-1965</v>
      </c>
      <c r="M1446">
        <f>VLOOKUP(A1446,'Hospitalisation Details'!$A$2:$M$2344,10,FALSE)</f>
        <v>7322.86</v>
      </c>
      <c r="N1446" t="str">
        <f>VLOOKUP(A1446,'Hospitalisation Details'!$A$2:$M$2344,11,FALSE)</f>
        <v>tier - 3</v>
      </c>
      <c r="O1446" t="str">
        <f>VLOOKUP(A1446,'Hospitalisation Details'!$A$2:$M$2344,12,FALSE)</f>
        <v>tier - 3</v>
      </c>
      <c r="P1446" t="str">
        <f>VLOOKUP(A1446,'Hospitalisation Details'!$A$2:$M$2344,13,FALSE)</f>
        <v>R1012</v>
      </c>
      <c r="Q1446" s="11">
        <f>VLOOKUP(A1446,'Hospitalisation Details'!$A$2:$M$2344,8,FALSE)</f>
        <v>57</v>
      </c>
    </row>
    <row r="1447" spans="1:17" ht="15.75" x14ac:dyDescent="0.25">
      <c r="A1447" s="1" t="s">
        <v>924</v>
      </c>
      <c r="B1447" t="str">
        <f>VLOOKUP(A1447,'Customer Names'!$A$1:$B$2336,2,FALSE)</f>
        <v>Johnson</v>
      </c>
      <c r="C1447" s="11">
        <f>VLOOKUP(A1447,'Medical Examinations'!$A$1:$B$2336,2,FALSE)</f>
        <v>19.95</v>
      </c>
      <c r="D1447" s="11">
        <f>VLOOKUP(A1447,'Medical Examinations'!$A$1:$C$2336,3,FALSE)</f>
        <v>4.3600000000000003</v>
      </c>
      <c r="E1447" s="11" t="str">
        <f>VLOOKUP(A1447,'Medical Examinations'!$A$1:$J$2336,4,FALSE)</f>
        <v>No</v>
      </c>
      <c r="F1447" s="11" t="str">
        <f>VLOOKUP(A1447,'Medical Examinations'!$A$1:$J$2336,5,FALSE)</f>
        <v>No</v>
      </c>
      <c r="G1447" s="11" t="str">
        <f>VLOOKUP(A1447,'Medical Examinations'!$A$1:$J$2336,6,FALSE)</f>
        <v>No</v>
      </c>
      <c r="H1447" s="11">
        <f>VLOOKUP(A1447,'Medical Examinations'!$A$1:$J$2336,7,FALSE)</f>
        <v>2</v>
      </c>
      <c r="I1447" s="11" t="str">
        <f>VLOOKUP(A1447,'Medical Examinations'!$A$1:$J$2336,8,FALSE)</f>
        <v>No</v>
      </c>
      <c r="J1447" s="11" t="str">
        <f>VLOOKUP(A1447,'Medical Examinations'!$A$1:$J$2336,9,FALSE)</f>
        <v>NORMALWEIGHT</v>
      </c>
      <c r="K1447" s="11" t="str">
        <f>VLOOKUP(A1447,'Medical Examinations'!$A$1:$J$2336,10,FALSE)</f>
        <v>NORMAL</v>
      </c>
      <c r="L1447" t="str">
        <f>VLOOKUP(A1447,'Hospitalisation Details'!$A$2:$M$2344,4,FALSE)</f>
        <v>11-8-1972</v>
      </c>
      <c r="M1447">
        <f>VLOOKUP(A1447,'Hospitalisation Details'!$A$2:$M$2344,10,FALSE)</f>
        <v>7318.22</v>
      </c>
      <c r="N1447" t="str">
        <f>VLOOKUP(A1447,'Hospitalisation Details'!$A$2:$M$2344,11,FALSE)</f>
        <v>tier - 2</v>
      </c>
      <c r="O1447" t="str">
        <f>VLOOKUP(A1447,'Hospitalisation Details'!$A$2:$M$2344,12,FALSE)</f>
        <v>tier - 3</v>
      </c>
      <c r="P1447" t="str">
        <f>VLOOKUP(A1447,'Hospitalisation Details'!$A$2:$M$2344,13,FALSE)</f>
        <v>R1012</v>
      </c>
      <c r="Q1447" s="11">
        <f>VLOOKUP(A1447,'Hospitalisation Details'!$A$2:$M$2344,8,FALSE)</f>
        <v>50</v>
      </c>
    </row>
    <row r="1448" spans="1:17" ht="15.75" x14ac:dyDescent="0.25">
      <c r="A1448" s="1" t="s">
        <v>923</v>
      </c>
      <c r="B1448" t="str">
        <f>VLOOKUP(A1448,'Customer Names'!$A$1:$B$2336,2,FALSE)</f>
        <v>Blendell</v>
      </c>
      <c r="C1448" s="11">
        <f>VLOOKUP(A1448,'Medical Examinations'!$A$1:$B$2336,2,FALSE)</f>
        <v>16.66</v>
      </c>
      <c r="D1448" s="11">
        <f>VLOOKUP(A1448,'Medical Examinations'!$A$1:$C$2336,3,FALSE)</f>
        <v>9.16</v>
      </c>
      <c r="E1448" s="11" t="str">
        <f>VLOOKUP(A1448,'Medical Examinations'!$A$1:$J$2336,4,FALSE)</f>
        <v>No</v>
      </c>
      <c r="F1448" s="11" t="str">
        <f>VLOOKUP(A1448,'Medical Examinations'!$A$1:$J$2336,5,FALSE)</f>
        <v>No</v>
      </c>
      <c r="G1448" s="11" t="str">
        <f>VLOOKUP(A1448,'Medical Examinations'!$A$1:$J$2336,6,FALSE)</f>
        <v>No</v>
      </c>
      <c r="H1448" s="11">
        <f>VLOOKUP(A1448,'Medical Examinations'!$A$1:$J$2336,7,FALSE)</f>
        <v>0</v>
      </c>
      <c r="I1448" s="11" t="str">
        <f>VLOOKUP(A1448,'Medical Examinations'!$A$1:$J$2336,8,FALSE)</f>
        <v>No</v>
      </c>
      <c r="J1448" s="11" t="str">
        <f>VLOOKUP(A1448,'Medical Examinations'!$A$1:$J$2336,9,FALSE)</f>
        <v>UNDERWEIGHT</v>
      </c>
      <c r="K1448" s="11" t="str">
        <f>VLOOKUP(A1448,'Medical Examinations'!$A$1:$J$2336,10,FALSE)</f>
        <v>DIABETES</v>
      </c>
      <c r="L1448" t="str">
        <f>VLOOKUP(A1448,'Hospitalisation Details'!$A$2:$M$2344,4,FALSE)</f>
        <v>25-6-1965</v>
      </c>
      <c r="M1448">
        <f>VLOOKUP(A1448,'Hospitalisation Details'!$A$2:$M$2344,10,FALSE)</f>
        <v>7318.21</v>
      </c>
      <c r="N1448" t="str">
        <f>VLOOKUP(A1448,'Hospitalisation Details'!$A$2:$M$2344,11,FALSE)</f>
        <v>tier - 3</v>
      </c>
      <c r="O1448" t="str">
        <f>VLOOKUP(A1448,'Hospitalisation Details'!$A$2:$M$2344,12,FALSE)</f>
        <v>tier - 1</v>
      </c>
      <c r="P1448" t="str">
        <f>VLOOKUP(A1448,'Hospitalisation Details'!$A$2:$M$2344,13,FALSE)</f>
        <v>R1013</v>
      </c>
      <c r="Q1448" s="11">
        <f>VLOOKUP(A1448,'Hospitalisation Details'!$A$2:$M$2344,8,FALSE)</f>
        <v>57</v>
      </c>
    </row>
    <row r="1449" spans="1:17" ht="15.75" x14ac:dyDescent="0.25">
      <c r="A1449" s="1" t="s">
        <v>922</v>
      </c>
      <c r="B1449" t="str">
        <f>VLOOKUP(A1449,'Customer Names'!$A$1:$B$2336,2,FALSE)</f>
        <v>Parodi</v>
      </c>
      <c r="C1449" s="11">
        <f>VLOOKUP(A1449,'Medical Examinations'!$A$1:$B$2336,2,FALSE)</f>
        <v>16.62</v>
      </c>
      <c r="D1449" s="11">
        <f>VLOOKUP(A1449,'Medical Examinations'!$A$1:$C$2336,3,FALSE)</f>
        <v>9.14</v>
      </c>
      <c r="E1449" s="11" t="str">
        <f>VLOOKUP(A1449,'Medical Examinations'!$A$1:$J$2336,4,FALSE)</f>
        <v>No</v>
      </c>
      <c r="F1449" s="11" t="str">
        <f>VLOOKUP(A1449,'Medical Examinations'!$A$1:$J$2336,5,FALSE)</f>
        <v>No</v>
      </c>
      <c r="G1449" s="11" t="str">
        <f>VLOOKUP(A1449,'Medical Examinations'!$A$1:$J$2336,6,FALSE)</f>
        <v>No</v>
      </c>
      <c r="H1449" s="11">
        <f>VLOOKUP(A1449,'Medical Examinations'!$A$1:$J$2336,7,FALSE)</f>
        <v>0</v>
      </c>
      <c r="I1449" s="11" t="str">
        <f>VLOOKUP(A1449,'Medical Examinations'!$A$1:$J$2336,8,FALSE)</f>
        <v>No</v>
      </c>
      <c r="J1449" s="11" t="str">
        <f>VLOOKUP(A1449,'Medical Examinations'!$A$1:$J$2336,9,FALSE)</f>
        <v>UNDERWEIGHT</v>
      </c>
      <c r="K1449" s="11" t="str">
        <f>VLOOKUP(A1449,'Medical Examinations'!$A$1:$J$2336,10,FALSE)</f>
        <v>DIABETES</v>
      </c>
      <c r="L1449" t="str">
        <f>VLOOKUP(A1449,'Hospitalisation Details'!$A$2:$M$2344,4,FALSE)</f>
        <v>6-6-1965</v>
      </c>
      <c r="M1449">
        <f>VLOOKUP(A1449,'Hospitalisation Details'!$A$2:$M$2344,10,FALSE)</f>
        <v>7304.65</v>
      </c>
      <c r="N1449" t="str">
        <f>VLOOKUP(A1449,'Hospitalisation Details'!$A$2:$M$2344,11,FALSE)</f>
        <v>tier - 3</v>
      </c>
      <c r="O1449" t="str">
        <f>VLOOKUP(A1449,'Hospitalisation Details'!$A$2:$M$2344,12,FALSE)</f>
        <v>tier - 3</v>
      </c>
      <c r="P1449" t="str">
        <f>VLOOKUP(A1449,'Hospitalisation Details'!$A$2:$M$2344,13,FALSE)</f>
        <v>R1013</v>
      </c>
      <c r="Q1449" s="11">
        <f>VLOOKUP(A1449,'Hospitalisation Details'!$A$2:$M$2344,8,FALSE)</f>
        <v>58</v>
      </c>
    </row>
    <row r="1450" spans="1:17" ht="15.75" x14ac:dyDescent="0.25">
      <c r="A1450" s="1" t="s">
        <v>921</v>
      </c>
      <c r="B1450" t="str">
        <f>VLOOKUP(A1450,'Customer Names'!$A$1:$B$2336,2,FALSE)</f>
        <v>Morgan</v>
      </c>
      <c r="C1450" s="11">
        <f>VLOOKUP(A1450,'Medical Examinations'!$A$1:$B$2336,2,FALSE)</f>
        <v>15.36</v>
      </c>
      <c r="D1450" s="11">
        <f>VLOOKUP(A1450,'Medical Examinations'!$A$1:$C$2336,3,FALSE)</f>
        <v>5.49</v>
      </c>
      <c r="E1450" s="11" t="str">
        <f>VLOOKUP(A1450,'Medical Examinations'!$A$1:$J$2336,4,FALSE)</f>
        <v>Yes</v>
      </c>
      <c r="F1450" s="11" t="str">
        <f>VLOOKUP(A1450,'Medical Examinations'!$A$1:$J$2336,5,FALSE)</f>
        <v>No</v>
      </c>
      <c r="G1450" s="11" t="str">
        <f>VLOOKUP(A1450,'Medical Examinations'!$A$1:$J$2336,6,FALSE)</f>
        <v>No</v>
      </c>
      <c r="H1450" s="11">
        <f>VLOOKUP(A1450,'Medical Examinations'!$A$1:$J$2336,7,FALSE)</f>
        <v>2</v>
      </c>
      <c r="I1450" s="11" t="str">
        <f>VLOOKUP(A1450,'Medical Examinations'!$A$1:$J$2336,8,FALSE)</f>
        <v>No</v>
      </c>
      <c r="J1450" s="11" t="str">
        <f>VLOOKUP(A1450,'Medical Examinations'!$A$1:$J$2336,9,FALSE)</f>
        <v>UNDERWEIGHT</v>
      </c>
      <c r="K1450" s="11" t="str">
        <f>VLOOKUP(A1450,'Medical Examinations'!$A$1:$J$2336,10,FALSE)</f>
        <v>NORMAL</v>
      </c>
      <c r="L1450" t="str">
        <f>VLOOKUP(A1450,'Hospitalisation Details'!$A$2:$M$2344,4,FALSE)</f>
        <v>26-12-1966</v>
      </c>
      <c r="M1450">
        <f>VLOOKUP(A1450,'Hospitalisation Details'!$A$2:$M$2344,10,FALSE)</f>
        <v>7302.46</v>
      </c>
      <c r="N1450" t="str">
        <f>VLOOKUP(A1450,'Hospitalisation Details'!$A$2:$M$2344,11,FALSE)</f>
        <v>tier - 3</v>
      </c>
      <c r="O1450" t="str">
        <f>VLOOKUP(A1450,'Hospitalisation Details'!$A$2:$M$2344,12,FALSE)</f>
        <v>tier - 1</v>
      </c>
      <c r="P1450" t="str">
        <f>VLOOKUP(A1450,'Hospitalisation Details'!$A$2:$M$2344,13,FALSE)</f>
        <v>R1012</v>
      </c>
      <c r="Q1450" s="11">
        <f>VLOOKUP(A1450,'Hospitalisation Details'!$A$2:$M$2344,8,FALSE)</f>
        <v>56</v>
      </c>
    </row>
    <row r="1451" spans="1:17" ht="15.75" x14ac:dyDescent="0.25">
      <c r="A1451" s="1" t="s">
        <v>920</v>
      </c>
      <c r="B1451" t="str">
        <f>VLOOKUP(A1451,'Customer Names'!$A$1:$B$2336,2,FALSE)</f>
        <v>Linden</v>
      </c>
      <c r="C1451" s="11">
        <f>VLOOKUP(A1451,'Medical Examinations'!$A$1:$B$2336,2,FALSE)</f>
        <v>27.74</v>
      </c>
      <c r="D1451" s="11">
        <f>VLOOKUP(A1451,'Medical Examinations'!$A$1:$C$2336,3,FALSE)</f>
        <v>5.96</v>
      </c>
      <c r="E1451" s="11" t="str">
        <f>VLOOKUP(A1451,'Medical Examinations'!$A$1:$J$2336,4,FALSE)</f>
        <v>Yes</v>
      </c>
      <c r="F1451" s="11" t="str">
        <f>VLOOKUP(A1451,'Medical Examinations'!$A$1:$J$2336,5,FALSE)</f>
        <v>No</v>
      </c>
      <c r="G1451" s="11" t="str">
        <f>VLOOKUP(A1451,'Medical Examinations'!$A$1:$J$2336,6,FALSE)</f>
        <v>No</v>
      </c>
      <c r="H1451" s="11">
        <f>VLOOKUP(A1451,'Medical Examinations'!$A$1:$J$2336,7,FALSE)</f>
        <v>0</v>
      </c>
      <c r="I1451" s="11" t="str">
        <f>VLOOKUP(A1451,'Medical Examinations'!$A$1:$J$2336,8,FALSE)</f>
        <v>No</v>
      </c>
      <c r="J1451" s="11" t="str">
        <f>VLOOKUP(A1451,'Medical Examinations'!$A$1:$J$2336,9,FALSE)</f>
        <v>OVERWEIGHT</v>
      </c>
      <c r="K1451" s="11" t="str">
        <f>VLOOKUP(A1451,'Medical Examinations'!$A$1:$J$2336,10,FALSE)</f>
        <v>PREDIABETES</v>
      </c>
      <c r="L1451" t="str">
        <f>VLOOKUP(A1451,'Hospitalisation Details'!$A$2:$M$2344,4,FALSE)</f>
        <v>2-11-1985</v>
      </c>
      <c r="M1451">
        <f>VLOOKUP(A1451,'Hospitalisation Details'!$A$2:$M$2344,10,FALSE)</f>
        <v>7281.51</v>
      </c>
      <c r="N1451" t="str">
        <f>VLOOKUP(A1451,'Hospitalisation Details'!$A$2:$M$2344,11,FALSE)</f>
        <v>tier - 2</v>
      </c>
      <c r="O1451" t="str">
        <f>VLOOKUP(A1451,'Hospitalisation Details'!$A$2:$M$2344,12,FALSE)</f>
        <v>tier - 1</v>
      </c>
      <c r="P1451" t="str">
        <f>VLOOKUP(A1451,'Hospitalisation Details'!$A$2:$M$2344,13,FALSE)</f>
        <v>R1012</v>
      </c>
      <c r="Q1451" s="11">
        <f>VLOOKUP(A1451,'Hospitalisation Details'!$A$2:$M$2344,8,FALSE)</f>
        <v>37</v>
      </c>
    </row>
    <row r="1452" spans="1:17" ht="15.75" x14ac:dyDescent="0.25">
      <c r="A1452" s="1" t="s">
        <v>919</v>
      </c>
      <c r="B1452" t="str">
        <f>VLOOKUP(A1452,'Customer Names'!$A$1:$B$2336,2,FALSE)</f>
        <v>Horning</v>
      </c>
      <c r="C1452" s="11">
        <f>VLOOKUP(A1452,'Medical Examinations'!$A$1:$B$2336,2,FALSE)</f>
        <v>22.44</v>
      </c>
      <c r="D1452" s="11">
        <f>VLOOKUP(A1452,'Medical Examinations'!$A$1:$C$2336,3,FALSE)</f>
        <v>4.62</v>
      </c>
      <c r="E1452" s="11" t="str">
        <f>VLOOKUP(A1452,'Medical Examinations'!$A$1:$J$2336,4,FALSE)</f>
        <v>Yes</v>
      </c>
      <c r="F1452" s="11" t="str">
        <f>VLOOKUP(A1452,'Medical Examinations'!$A$1:$J$2336,5,FALSE)</f>
        <v>No</v>
      </c>
      <c r="G1452" s="11" t="str">
        <f>VLOOKUP(A1452,'Medical Examinations'!$A$1:$J$2336,6,FALSE)</f>
        <v>No</v>
      </c>
      <c r="H1452" s="11">
        <f>VLOOKUP(A1452,'Medical Examinations'!$A$1:$J$2336,7,FALSE)</f>
        <v>0</v>
      </c>
      <c r="I1452" s="11" t="str">
        <f>VLOOKUP(A1452,'Medical Examinations'!$A$1:$J$2336,8,FALSE)</f>
        <v>No</v>
      </c>
      <c r="J1452" s="11" t="str">
        <f>VLOOKUP(A1452,'Medical Examinations'!$A$1:$J$2336,9,FALSE)</f>
        <v>NORMALWEIGHT</v>
      </c>
      <c r="K1452" s="11" t="str">
        <f>VLOOKUP(A1452,'Medical Examinations'!$A$1:$J$2336,10,FALSE)</f>
        <v>NORMAL</v>
      </c>
      <c r="L1452" t="str">
        <f>VLOOKUP(A1452,'Hospitalisation Details'!$A$2:$M$2344,4,FALSE)</f>
        <v>18-12-1976</v>
      </c>
      <c r="M1452">
        <f>VLOOKUP(A1452,'Hospitalisation Details'!$A$2:$M$2344,10,FALSE)</f>
        <v>7273.02</v>
      </c>
      <c r="N1452" t="str">
        <f>VLOOKUP(A1452,'Hospitalisation Details'!$A$2:$M$2344,11,FALSE)</f>
        <v>tier - 2</v>
      </c>
      <c r="O1452" t="str">
        <f>VLOOKUP(A1452,'Hospitalisation Details'!$A$2:$M$2344,12,FALSE)</f>
        <v>tier - 1</v>
      </c>
      <c r="P1452" t="str">
        <f>VLOOKUP(A1452,'Hospitalisation Details'!$A$2:$M$2344,13,FALSE)</f>
        <v>R1013</v>
      </c>
      <c r="Q1452" s="11">
        <f>VLOOKUP(A1452,'Hospitalisation Details'!$A$2:$M$2344,8,FALSE)</f>
        <v>46</v>
      </c>
    </row>
    <row r="1453" spans="1:17" ht="15.75" x14ac:dyDescent="0.25">
      <c r="A1453" s="1" t="s">
        <v>918</v>
      </c>
      <c r="B1453" t="str">
        <f>VLOOKUP(A1453,'Customer Names'!$A$1:$B$2336,2,FALSE)</f>
        <v>Goode</v>
      </c>
      <c r="C1453" s="11">
        <f>VLOOKUP(A1453,'Medical Examinations'!$A$1:$B$2336,2,FALSE)</f>
        <v>37.049999999999997</v>
      </c>
      <c r="D1453" s="11">
        <f>VLOOKUP(A1453,'Medical Examinations'!$A$1:$C$2336,3,FALSE)</f>
        <v>9.9600000000000009</v>
      </c>
      <c r="E1453" s="11" t="str">
        <f>VLOOKUP(A1453,'Medical Examinations'!$A$1:$J$2336,4,FALSE)</f>
        <v>Yes</v>
      </c>
      <c r="F1453" s="11" t="str">
        <f>VLOOKUP(A1453,'Medical Examinations'!$A$1:$J$2336,5,FALSE)</f>
        <v>No</v>
      </c>
      <c r="G1453" s="11" t="str">
        <f>VLOOKUP(A1453,'Medical Examinations'!$A$1:$J$2336,6,FALSE)</f>
        <v>No</v>
      </c>
      <c r="H1453" s="11">
        <f>VLOOKUP(A1453,'Medical Examinations'!$A$1:$J$2336,7,FALSE)</f>
        <v>0</v>
      </c>
      <c r="I1453" s="11" t="str">
        <f>VLOOKUP(A1453,'Medical Examinations'!$A$1:$J$2336,8,FALSE)</f>
        <v>No</v>
      </c>
      <c r="J1453" s="11" t="str">
        <f>VLOOKUP(A1453,'Medical Examinations'!$A$1:$J$2336,9,FALSE)</f>
        <v>OBESITY</v>
      </c>
      <c r="K1453" s="11" t="str">
        <f>VLOOKUP(A1453,'Medical Examinations'!$A$1:$J$2336,10,FALSE)</f>
        <v>DIABETES</v>
      </c>
      <c r="L1453" t="str">
        <f>VLOOKUP(A1453,'Hospitalisation Details'!$A$2:$M$2344,4,FALSE)</f>
        <v>4-8-1981</v>
      </c>
      <c r="M1453">
        <f>VLOOKUP(A1453,'Hospitalisation Details'!$A$2:$M$2344,10,FALSE)</f>
        <v>7265.7</v>
      </c>
      <c r="N1453" t="str">
        <f>VLOOKUP(A1453,'Hospitalisation Details'!$A$2:$M$2344,11,FALSE)</f>
        <v>tier - 3</v>
      </c>
      <c r="O1453" t="str">
        <f>VLOOKUP(A1453,'Hospitalisation Details'!$A$2:$M$2344,12,FALSE)</f>
        <v>tier - 3</v>
      </c>
      <c r="P1453" t="str">
        <f>VLOOKUP(A1453,'Hospitalisation Details'!$A$2:$M$2344,13,FALSE)</f>
        <v>R1012</v>
      </c>
      <c r="Q1453" s="11">
        <f>VLOOKUP(A1453,'Hospitalisation Details'!$A$2:$M$2344,8,FALSE)</f>
        <v>41</v>
      </c>
    </row>
    <row r="1454" spans="1:17" ht="15.75" x14ac:dyDescent="0.25">
      <c r="A1454" s="1" t="s">
        <v>917</v>
      </c>
      <c r="B1454" t="str">
        <f>VLOOKUP(A1454,'Customer Names'!$A$1:$B$2336,2,FALSE)</f>
        <v>Doden</v>
      </c>
      <c r="C1454" s="11">
        <f>VLOOKUP(A1454,'Medical Examinations'!$A$1:$B$2336,2,FALSE)</f>
        <v>22.95</v>
      </c>
      <c r="D1454" s="11">
        <f>VLOOKUP(A1454,'Medical Examinations'!$A$1:$C$2336,3,FALSE)</f>
        <v>10.53</v>
      </c>
      <c r="E1454" s="11" t="str">
        <f>VLOOKUP(A1454,'Medical Examinations'!$A$1:$J$2336,4,FALSE)</f>
        <v>No</v>
      </c>
      <c r="F1454" s="11" t="str">
        <f>VLOOKUP(A1454,'Medical Examinations'!$A$1:$J$2336,5,FALSE)</f>
        <v>No</v>
      </c>
      <c r="G1454" s="11" t="str">
        <f>VLOOKUP(A1454,'Medical Examinations'!$A$1:$J$2336,6,FALSE)</f>
        <v>No</v>
      </c>
      <c r="H1454" s="11">
        <f>VLOOKUP(A1454,'Medical Examinations'!$A$1:$J$2336,7,FALSE)</f>
        <v>2</v>
      </c>
      <c r="I1454" s="11" t="str">
        <f>VLOOKUP(A1454,'Medical Examinations'!$A$1:$J$2336,8,FALSE)</f>
        <v>No</v>
      </c>
      <c r="J1454" s="11" t="str">
        <f>VLOOKUP(A1454,'Medical Examinations'!$A$1:$J$2336,9,FALSE)</f>
        <v>NORMALWEIGHT</v>
      </c>
      <c r="K1454" s="11" t="str">
        <f>VLOOKUP(A1454,'Medical Examinations'!$A$1:$J$2336,10,FALSE)</f>
        <v>DIABETES</v>
      </c>
      <c r="L1454" t="str">
        <f>VLOOKUP(A1454,'Hospitalisation Details'!$A$2:$M$2344,4,FALSE)</f>
        <v>25-10-1973</v>
      </c>
      <c r="M1454">
        <f>VLOOKUP(A1454,'Hospitalisation Details'!$A$2:$M$2344,10,FALSE)</f>
        <v>7265.58</v>
      </c>
      <c r="N1454" t="str">
        <f>VLOOKUP(A1454,'Hospitalisation Details'!$A$2:$M$2344,11,FALSE)</f>
        <v>tier - 2</v>
      </c>
      <c r="O1454" t="str">
        <f>VLOOKUP(A1454,'Hospitalisation Details'!$A$2:$M$2344,12,FALSE)</f>
        <v>tier - 2</v>
      </c>
      <c r="P1454" t="str">
        <f>VLOOKUP(A1454,'Hospitalisation Details'!$A$2:$M$2344,13,FALSE)</f>
        <v>R1013</v>
      </c>
      <c r="Q1454" s="11">
        <f>VLOOKUP(A1454,'Hospitalisation Details'!$A$2:$M$2344,8,FALSE)</f>
        <v>49</v>
      </c>
    </row>
    <row r="1455" spans="1:17" ht="15.75" x14ac:dyDescent="0.25">
      <c r="A1455" s="1" t="s">
        <v>916</v>
      </c>
      <c r="B1455" t="str">
        <f>VLOOKUP(A1455,'Customer Names'!$A$1:$B$2336,2,FALSE)</f>
        <v>Groff</v>
      </c>
      <c r="C1455" s="11">
        <f>VLOOKUP(A1455,'Medical Examinations'!$A$1:$B$2336,2,FALSE)</f>
        <v>34.200000000000003</v>
      </c>
      <c r="D1455" s="11">
        <f>VLOOKUP(A1455,'Medical Examinations'!$A$1:$C$2336,3,FALSE)</f>
        <v>6.69</v>
      </c>
      <c r="E1455" s="11" t="str">
        <f>VLOOKUP(A1455,'Medical Examinations'!$A$1:$J$2336,4,FALSE)</f>
        <v>Yes</v>
      </c>
      <c r="F1455" s="11" t="str">
        <f>VLOOKUP(A1455,'Medical Examinations'!$A$1:$J$2336,5,FALSE)</f>
        <v>No</v>
      </c>
      <c r="G1455" s="11" t="str">
        <f>VLOOKUP(A1455,'Medical Examinations'!$A$1:$J$2336,6,FALSE)</f>
        <v>No</v>
      </c>
      <c r="H1455" s="11">
        <f>VLOOKUP(A1455,'Medical Examinations'!$A$1:$J$2336,7,FALSE)</f>
        <v>0</v>
      </c>
      <c r="I1455" s="11" t="str">
        <f>VLOOKUP(A1455,'Medical Examinations'!$A$1:$J$2336,8,FALSE)</f>
        <v>No</v>
      </c>
      <c r="J1455" s="11" t="str">
        <f>VLOOKUP(A1455,'Medical Examinations'!$A$1:$J$2336,9,FALSE)</f>
        <v>OBESITY</v>
      </c>
      <c r="K1455" s="11" t="str">
        <f>VLOOKUP(A1455,'Medical Examinations'!$A$1:$J$2336,10,FALSE)</f>
        <v>DIABETES</v>
      </c>
      <c r="L1455" t="str">
        <f>VLOOKUP(A1455,'Hospitalisation Details'!$A$2:$M$2344,4,FALSE)</f>
        <v>13-6-1981</v>
      </c>
      <c r="M1455">
        <f>VLOOKUP(A1455,'Hospitalisation Details'!$A$2:$M$2344,10,FALSE)</f>
        <v>7261.74</v>
      </c>
      <c r="N1455" t="str">
        <f>VLOOKUP(A1455,'Hospitalisation Details'!$A$2:$M$2344,11,FALSE)</f>
        <v>tier - 3</v>
      </c>
      <c r="O1455" t="str">
        <f>VLOOKUP(A1455,'Hospitalisation Details'!$A$2:$M$2344,12,FALSE)</f>
        <v>tier - 3</v>
      </c>
      <c r="P1455" t="str">
        <f>VLOOKUP(A1455,'Hospitalisation Details'!$A$2:$M$2344,13,FALSE)</f>
        <v>R1012</v>
      </c>
      <c r="Q1455" s="11">
        <f>VLOOKUP(A1455,'Hospitalisation Details'!$A$2:$M$2344,8,FALSE)</f>
        <v>41</v>
      </c>
    </row>
    <row r="1456" spans="1:17" ht="15.75" x14ac:dyDescent="0.25">
      <c r="A1456" s="1" t="s">
        <v>915</v>
      </c>
      <c r="B1456" t="str">
        <f>VLOOKUP(A1456,'Customer Names'!$A$1:$B$2336,2,FALSE)</f>
        <v>Kuehler</v>
      </c>
      <c r="C1456" s="11">
        <f>VLOOKUP(A1456,'Medical Examinations'!$A$1:$B$2336,2,FALSE)</f>
        <v>30.59</v>
      </c>
      <c r="D1456" s="11">
        <f>VLOOKUP(A1456,'Medical Examinations'!$A$1:$C$2336,3,FALSE)</f>
        <v>9.5500000000000007</v>
      </c>
      <c r="E1456" s="11" t="str">
        <f>VLOOKUP(A1456,'Medical Examinations'!$A$1:$J$2336,4,FALSE)</f>
        <v>Yes</v>
      </c>
      <c r="F1456" s="11" t="str">
        <f>VLOOKUP(A1456,'Medical Examinations'!$A$1:$J$2336,5,FALSE)</f>
        <v>No</v>
      </c>
      <c r="G1456" s="11" t="str">
        <f>VLOOKUP(A1456,'Medical Examinations'!$A$1:$J$2336,6,FALSE)</f>
        <v>No</v>
      </c>
      <c r="H1456" s="11">
        <f>VLOOKUP(A1456,'Medical Examinations'!$A$1:$J$2336,7,FALSE)</f>
        <v>0</v>
      </c>
      <c r="I1456" s="11" t="str">
        <f>VLOOKUP(A1456,'Medical Examinations'!$A$1:$J$2336,8,FALSE)</f>
        <v>No</v>
      </c>
      <c r="J1456" s="11" t="str">
        <f>VLOOKUP(A1456,'Medical Examinations'!$A$1:$J$2336,9,FALSE)</f>
        <v>OBESITY</v>
      </c>
      <c r="K1456" s="11" t="str">
        <f>VLOOKUP(A1456,'Medical Examinations'!$A$1:$J$2336,10,FALSE)</f>
        <v>DIABETES</v>
      </c>
      <c r="L1456" t="str">
        <f>VLOOKUP(A1456,'Hospitalisation Details'!$A$2:$M$2344,4,FALSE)</f>
        <v>14-8-1981</v>
      </c>
      <c r="M1456">
        <f>VLOOKUP(A1456,'Hospitalisation Details'!$A$2:$M$2344,10,FALSE)</f>
        <v>7256.72</v>
      </c>
      <c r="N1456" t="str">
        <f>VLOOKUP(A1456,'Hospitalisation Details'!$A$2:$M$2344,11,FALSE)</f>
        <v>tier - 3</v>
      </c>
      <c r="O1456" t="str">
        <f>VLOOKUP(A1456,'Hospitalisation Details'!$A$2:$M$2344,12,FALSE)</f>
        <v>tier - 2</v>
      </c>
      <c r="P1456" t="str">
        <f>VLOOKUP(A1456,'Hospitalisation Details'!$A$2:$M$2344,13,FALSE)</f>
        <v>R1012</v>
      </c>
      <c r="Q1456" s="11">
        <f>VLOOKUP(A1456,'Hospitalisation Details'!$A$2:$M$2344,8,FALSE)</f>
        <v>41</v>
      </c>
    </row>
    <row r="1457" spans="1:17" ht="15.75" x14ac:dyDescent="0.25">
      <c r="A1457" s="1" t="s">
        <v>914</v>
      </c>
      <c r="B1457" t="str">
        <f>VLOOKUP(A1457,'Customer Names'!$A$1:$B$2336,2,FALSE)</f>
        <v>Daniels</v>
      </c>
      <c r="C1457" s="11">
        <f>VLOOKUP(A1457,'Medical Examinations'!$A$1:$B$2336,2,FALSE)</f>
        <v>25.51</v>
      </c>
      <c r="D1457" s="11">
        <f>VLOOKUP(A1457,'Medical Examinations'!$A$1:$C$2336,3,FALSE)</f>
        <v>6.05</v>
      </c>
      <c r="E1457" s="11" t="str">
        <f>VLOOKUP(A1457,'Medical Examinations'!$A$1:$J$2336,4,FALSE)</f>
        <v>No</v>
      </c>
      <c r="F1457" s="11" t="str">
        <f>VLOOKUP(A1457,'Medical Examinations'!$A$1:$J$2336,5,FALSE)</f>
        <v>No</v>
      </c>
      <c r="G1457" s="11" t="str">
        <f>VLOOKUP(A1457,'Medical Examinations'!$A$1:$J$2336,6,FALSE)</f>
        <v>No</v>
      </c>
      <c r="H1457" s="11">
        <f>VLOOKUP(A1457,'Medical Examinations'!$A$1:$J$2336,7,FALSE)</f>
        <v>0</v>
      </c>
      <c r="I1457" s="11" t="str">
        <f>VLOOKUP(A1457,'Medical Examinations'!$A$1:$J$2336,8,FALSE)</f>
        <v>No</v>
      </c>
      <c r="J1457" s="11" t="str">
        <f>VLOOKUP(A1457,'Medical Examinations'!$A$1:$J$2336,9,FALSE)</f>
        <v>OVERWEIGHT</v>
      </c>
      <c r="K1457" s="11" t="str">
        <f>VLOOKUP(A1457,'Medical Examinations'!$A$1:$J$2336,10,FALSE)</f>
        <v>PREDIABETES</v>
      </c>
      <c r="L1457" t="str">
        <f>VLOOKUP(A1457,'Hospitalisation Details'!$A$2:$M$2344,4,FALSE)</f>
        <v>24-7-1982</v>
      </c>
      <c r="M1457">
        <f>VLOOKUP(A1457,'Hospitalisation Details'!$A$2:$M$2344,10,FALSE)</f>
        <v>7248.71</v>
      </c>
      <c r="N1457" t="str">
        <f>VLOOKUP(A1457,'Hospitalisation Details'!$A$2:$M$2344,11,FALSE)</f>
        <v>tier - 2</v>
      </c>
      <c r="O1457" t="str">
        <f>VLOOKUP(A1457,'Hospitalisation Details'!$A$2:$M$2344,12,FALSE)</f>
        <v>tier - 1</v>
      </c>
      <c r="P1457" t="str">
        <f>VLOOKUP(A1457,'Hospitalisation Details'!$A$2:$M$2344,13,FALSE)</f>
        <v>R1013</v>
      </c>
      <c r="Q1457" s="11">
        <f>VLOOKUP(A1457,'Hospitalisation Details'!$A$2:$M$2344,8,FALSE)</f>
        <v>40</v>
      </c>
    </row>
    <row r="1458" spans="1:17" ht="15.75" x14ac:dyDescent="0.25">
      <c r="A1458" s="1" t="s">
        <v>913</v>
      </c>
      <c r="B1458" t="str">
        <f>VLOOKUP(A1458,'Customer Names'!$A$1:$B$2336,2,FALSE)</f>
        <v>Gibby</v>
      </c>
      <c r="C1458" s="11">
        <f>VLOOKUP(A1458,'Medical Examinations'!$A$1:$B$2336,2,FALSE)</f>
        <v>29.04</v>
      </c>
      <c r="D1458" s="11">
        <f>VLOOKUP(A1458,'Medical Examinations'!$A$1:$C$2336,3,FALSE)</f>
        <v>10.56</v>
      </c>
      <c r="E1458" s="11" t="str">
        <f>VLOOKUP(A1458,'Medical Examinations'!$A$1:$J$2336,4,FALSE)</f>
        <v>Yes</v>
      </c>
      <c r="F1458" s="11" t="str">
        <f>VLOOKUP(A1458,'Medical Examinations'!$A$1:$J$2336,5,FALSE)</f>
        <v>No</v>
      </c>
      <c r="G1458" s="11" t="str">
        <f>VLOOKUP(A1458,'Medical Examinations'!$A$1:$J$2336,6,FALSE)</f>
        <v>No</v>
      </c>
      <c r="H1458" s="11">
        <f>VLOOKUP(A1458,'Medical Examinations'!$A$1:$J$2336,7,FALSE)</f>
        <v>1</v>
      </c>
      <c r="I1458" s="11" t="str">
        <f>VLOOKUP(A1458,'Medical Examinations'!$A$1:$J$2336,8,FALSE)</f>
        <v>No</v>
      </c>
      <c r="J1458" s="11" t="str">
        <f>VLOOKUP(A1458,'Medical Examinations'!$A$1:$J$2336,9,FALSE)</f>
        <v>OVERWEIGHT</v>
      </c>
      <c r="K1458" s="11" t="str">
        <f>VLOOKUP(A1458,'Medical Examinations'!$A$1:$J$2336,10,FALSE)</f>
        <v>DIABETES</v>
      </c>
      <c r="L1458" t="str">
        <f>VLOOKUP(A1458,'Hospitalisation Details'!$A$2:$M$2344,4,FALSE)</f>
        <v>2-9-1986</v>
      </c>
      <c r="M1458">
        <f>VLOOKUP(A1458,'Hospitalisation Details'!$A$2:$M$2344,10,FALSE)</f>
        <v>7243.81</v>
      </c>
      <c r="N1458" t="str">
        <f>VLOOKUP(A1458,'Hospitalisation Details'!$A$2:$M$2344,11,FALSE)</f>
        <v>tier - 2</v>
      </c>
      <c r="O1458" t="str">
        <f>VLOOKUP(A1458,'Hospitalisation Details'!$A$2:$M$2344,12,FALSE)</f>
        <v>tier - 3</v>
      </c>
      <c r="P1458" t="str">
        <f>VLOOKUP(A1458,'Hospitalisation Details'!$A$2:$M$2344,13,FALSE)</f>
        <v>R1013</v>
      </c>
      <c r="Q1458" s="11">
        <f>VLOOKUP(A1458,'Hospitalisation Details'!$A$2:$M$2344,8,FALSE)</f>
        <v>36</v>
      </c>
    </row>
    <row r="1459" spans="1:17" ht="15.75" x14ac:dyDescent="0.25">
      <c r="A1459" s="1" t="s">
        <v>912</v>
      </c>
      <c r="B1459" t="str">
        <f>VLOOKUP(A1459,'Customer Names'!$A$1:$B$2336,2,FALSE)</f>
        <v>Busa</v>
      </c>
      <c r="C1459" s="11">
        <f>VLOOKUP(A1459,'Medical Examinations'!$A$1:$B$2336,2,FALSE)</f>
        <v>22.135000000000002</v>
      </c>
      <c r="D1459" s="11">
        <f>VLOOKUP(A1459,'Medical Examinations'!$A$1:$C$2336,3,FALSE)</f>
        <v>10.81</v>
      </c>
      <c r="E1459" s="11" t="str">
        <f>VLOOKUP(A1459,'Medical Examinations'!$A$1:$J$2336,4,FALSE)</f>
        <v>Yes</v>
      </c>
      <c r="F1459" s="11" t="str">
        <f>VLOOKUP(A1459,'Medical Examinations'!$A$1:$J$2336,5,FALSE)</f>
        <v>No</v>
      </c>
      <c r="G1459" s="11" t="str">
        <f>VLOOKUP(A1459,'Medical Examinations'!$A$1:$J$2336,6,FALSE)</f>
        <v>No</v>
      </c>
      <c r="H1459" s="11">
        <f>VLOOKUP(A1459,'Medical Examinations'!$A$1:$J$2336,7,FALSE)</f>
        <v>1</v>
      </c>
      <c r="I1459" s="11" t="str">
        <f>VLOOKUP(A1459,'Medical Examinations'!$A$1:$J$2336,8,FALSE)</f>
        <v>No</v>
      </c>
      <c r="J1459" s="11" t="str">
        <f>VLOOKUP(A1459,'Medical Examinations'!$A$1:$J$2336,9,FALSE)</f>
        <v>NORMALWEIGHT</v>
      </c>
      <c r="K1459" s="11" t="str">
        <f>VLOOKUP(A1459,'Medical Examinations'!$A$1:$J$2336,10,FALSE)</f>
        <v>DIABETES</v>
      </c>
      <c r="L1459" t="str">
        <f>VLOOKUP(A1459,'Hospitalisation Details'!$A$2:$M$2344,4,FALSE)</f>
        <v>13-7-1986</v>
      </c>
      <c r="M1459">
        <f>VLOOKUP(A1459,'Hospitalisation Details'!$A$2:$M$2344,10,FALSE)</f>
        <v>7228.22</v>
      </c>
      <c r="N1459" t="str">
        <f>VLOOKUP(A1459,'Hospitalisation Details'!$A$2:$M$2344,11,FALSE)</f>
        <v>tier - 2</v>
      </c>
      <c r="O1459" t="str">
        <f>VLOOKUP(A1459,'Hospitalisation Details'!$A$2:$M$2344,12,FALSE)</f>
        <v>tier - 1</v>
      </c>
      <c r="P1459" t="str">
        <f>VLOOKUP(A1459,'Hospitalisation Details'!$A$2:$M$2344,13,FALSE)</f>
        <v>R1024</v>
      </c>
      <c r="Q1459" s="11">
        <f>VLOOKUP(A1459,'Hospitalisation Details'!$A$2:$M$2344,8,FALSE)</f>
        <v>36</v>
      </c>
    </row>
    <row r="1460" spans="1:17" ht="15.75" x14ac:dyDescent="0.25">
      <c r="A1460" s="1" t="s">
        <v>911</v>
      </c>
      <c r="B1460" t="str">
        <f>VLOOKUP(A1460,'Customer Names'!$A$1:$B$2336,2,FALSE)</f>
        <v>Moyo</v>
      </c>
      <c r="C1460" s="11">
        <f>VLOOKUP(A1460,'Medical Examinations'!$A$1:$B$2336,2,FALSE)</f>
        <v>21.375</v>
      </c>
      <c r="D1460" s="11">
        <f>VLOOKUP(A1460,'Medical Examinations'!$A$1:$C$2336,3,FALSE)</f>
        <v>4.32</v>
      </c>
      <c r="E1460" s="11" t="str">
        <f>VLOOKUP(A1460,'Medical Examinations'!$A$1:$J$2336,4,FALSE)</f>
        <v>No</v>
      </c>
      <c r="F1460" s="11" t="str">
        <f>VLOOKUP(A1460,'Medical Examinations'!$A$1:$J$2336,5,FALSE)</f>
        <v>No</v>
      </c>
      <c r="G1460" s="11" t="str">
        <f>VLOOKUP(A1460,'Medical Examinations'!$A$1:$J$2336,6,FALSE)</f>
        <v>No</v>
      </c>
      <c r="H1460" s="11">
        <f>VLOOKUP(A1460,'Medical Examinations'!$A$1:$J$2336,7,FALSE)</f>
        <v>0</v>
      </c>
      <c r="I1460" s="11" t="str">
        <f>VLOOKUP(A1460,'Medical Examinations'!$A$1:$J$2336,8,FALSE)</f>
        <v>No</v>
      </c>
      <c r="J1460" s="11" t="str">
        <f>VLOOKUP(A1460,'Medical Examinations'!$A$1:$J$2336,9,FALSE)</f>
        <v>NORMALWEIGHT</v>
      </c>
      <c r="K1460" s="11" t="str">
        <f>VLOOKUP(A1460,'Medical Examinations'!$A$1:$J$2336,10,FALSE)</f>
        <v>NORMAL</v>
      </c>
      <c r="L1460" t="str">
        <f>VLOOKUP(A1460,'Hospitalisation Details'!$A$2:$M$2344,4,FALSE)</f>
        <v>15-9-1977</v>
      </c>
      <c r="M1460">
        <f>VLOOKUP(A1460,'Hospitalisation Details'!$A$2:$M$2344,10,FALSE)</f>
        <v>7222.79</v>
      </c>
      <c r="N1460" t="str">
        <f>VLOOKUP(A1460,'Hospitalisation Details'!$A$2:$M$2344,11,FALSE)</f>
        <v>tier - 3</v>
      </c>
      <c r="O1460" t="str">
        <f>VLOOKUP(A1460,'Hospitalisation Details'!$A$2:$M$2344,12,FALSE)</f>
        <v>tier - 3</v>
      </c>
      <c r="P1460" t="str">
        <f>VLOOKUP(A1460,'Hospitalisation Details'!$A$2:$M$2344,13,FALSE)</f>
        <v>R1012</v>
      </c>
      <c r="Q1460" s="11">
        <f>VLOOKUP(A1460,'Hospitalisation Details'!$A$2:$M$2344,8,FALSE)</f>
        <v>45</v>
      </c>
    </row>
    <row r="1461" spans="1:17" ht="15.75" x14ac:dyDescent="0.25">
      <c r="A1461" s="1" t="s">
        <v>910</v>
      </c>
      <c r="B1461" t="str">
        <f>VLOOKUP(A1461,'Customer Names'!$A$1:$B$2336,2,FALSE)</f>
        <v>Horn</v>
      </c>
      <c r="C1461" s="11">
        <f>VLOOKUP(A1461,'Medical Examinations'!$A$1:$B$2336,2,FALSE)</f>
        <v>29.19</v>
      </c>
      <c r="D1461" s="11">
        <f>VLOOKUP(A1461,'Medical Examinations'!$A$1:$C$2336,3,FALSE)</f>
        <v>4.37</v>
      </c>
      <c r="E1461" s="11" t="str">
        <f>VLOOKUP(A1461,'Medical Examinations'!$A$1:$J$2336,4,FALSE)</f>
        <v>No</v>
      </c>
      <c r="F1461" s="11" t="str">
        <f>VLOOKUP(A1461,'Medical Examinations'!$A$1:$J$2336,5,FALSE)</f>
        <v>No</v>
      </c>
      <c r="G1461" s="11" t="str">
        <f>VLOOKUP(A1461,'Medical Examinations'!$A$1:$J$2336,6,FALSE)</f>
        <v>No</v>
      </c>
      <c r="H1461" s="11">
        <f>VLOOKUP(A1461,'Medical Examinations'!$A$1:$J$2336,7,FALSE)</f>
        <v>0</v>
      </c>
      <c r="I1461" s="11" t="str">
        <f>VLOOKUP(A1461,'Medical Examinations'!$A$1:$J$2336,8,FALSE)</f>
        <v>No</v>
      </c>
      <c r="J1461" s="11" t="str">
        <f>VLOOKUP(A1461,'Medical Examinations'!$A$1:$J$2336,9,FALSE)</f>
        <v>OVERWEIGHT</v>
      </c>
      <c r="K1461" s="11" t="str">
        <f>VLOOKUP(A1461,'Medical Examinations'!$A$1:$J$2336,10,FALSE)</f>
        <v>NORMAL</v>
      </c>
      <c r="L1461" t="str">
        <f>VLOOKUP(A1461,'Hospitalisation Details'!$A$2:$M$2344,4,FALSE)</f>
        <v>28-6-1991</v>
      </c>
      <c r="M1461">
        <f>VLOOKUP(A1461,'Hospitalisation Details'!$A$2:$M$2344,10,FALSE)</f>
        <v>7220.25</v>
      </c>
      <c r="N1461" t="str">
        <f>VLOOKUP(A1461,'Hospitalisation Details'!$A$2:$M$2344,11,FALSE)</f>
        <v>tier - 2</v>
      </c>
      <c r="O1461" t="str">
        <f>VLOOKUP(A1461,'Hospitalisation Details'!$A$2:$M$2344,12,FALSE)</f>
        <v>tier - 2</v>
      </c>
      <c r="P1461" t="str">
        <f>VLOOKUP(A1461,'Hospitalisation Details'!$A$2:$M$2344,13,FALSE)</f>
        <v>R1021</v>
      </c>
      <c r="Q1461" s="11">
        <f>VLOOKUP(A1461,'Hospitalisation Details'!$A$2:$M$2344,8,FALSE)</f>
        <v>31</v>
      </c>
    </row>
    <row r="1462" spans="1:17" ht="15.75" x14ac:dyDescent="0.25">
      <c r="A1462" s="1" t="s">
        <v>909</v>
      </c>
      <c r="B1462" t="str">
        <f>VLOOKUP(A1462,'Customer Names'!$A$1:$B$2336,2,FALSE)</f>
        <v>Bien</v>
      </c>
      <c r="C1462" s="11">
        <f>VLOOKUP(A1462,'Medical Examinations'!$A$1:$B$2336,2,FALSE)</f>
        <v>31.92</v>
      </c>
      <c r="D1462" s="11">
        <f>VLOOKUP(A1462,'Medical Examinations'!$A$1:$C$2336,3,FALSE)</f>
        <v>4.8099999999999996</v>
      </c>
      <c r="E1462" s="11" t="str">
        <f>VLOOKUP(A1462,'Medical Examinations'!$A$1:$J$2336,4,FALSE)</f>
        <v>Yes</v>
      </c>
      <c r="F1462" s="11" t="str">
        <f>VLOOKUP(A1462,'Medical Examinations'!$A$1:$J$2336,5,FALSE)</f>
        <v>No</v>
      </c>
      <c r="G1462" s="11" t="str">
        <f>VLOOKUP(A1462,'Medical Examinations'!$A$1:$J$2336,6,FALSE)</f>
        <v>Yes</v>
      </c>
      <c r="H1462" s="11">
        <f>VLOOKUP(A1462,'Medical Examinations'!$A$1:$J$2336,7,FALSE)</f>
        <v>1</v>
      </c>
      <c r="I1462" s="11" t="str">
        <f>VLOOKUP(A1462,'Medical Examinations'!$A$1:$J$2336,8,FALSE)</f>
        <v>No</v>
      </c>
      <c r="J1462" s="11" t="str">
        <f>VLOOKUP(A1462,'Medical Examinations'!$A$1:$J$2336,9,FALSE)</f>
        <v>OBESITY</v>
      </c>
      <c r="K1462" s="11" t="str">
        <f>VLOOKUP(A1462,'Medical Examinations'!$A$1:$J$2336,10,FALSE)</f>
        <v>NORMAL</v>
      </c>
      <c r="L1462" t="str">
        <f>VLOOKUP(A1462,'Hospitalisation Details'!$A$2:$M$2344,4,FALSE)</f>
        <v>21-11-1983</v>
      </c>
      <c r="M1462">
        <f>VLOOKUP(A1462,'Hospitalisation Details'!$A$2:$M$2344,10,FALSE)</f>
        <v>7209.49</v>
      </c>
      <c r="N1462" t="str">
        <f>VLOOKUP(A1462,'Hospitalisation Details'!$A$2:$M$2344,11,FALSE)</f>
        <v>tier - 2</v>
      </c>
      <c r="O1462" t="str">
        <f>VLOOKUP(A1462,'Hospitalisation Details'!$A$2:$M$2344,12,FALSE)</f>
        <v>tier - 3</v>
      </c>
      <c r="P1462" t="str">
        <f>VLOOKUP(A1462,'Hospitalisation Details'!$A$2:$M$2344,13,FALSE)</f>
        <v>R1012</v>
      </c>
      <c r="Q1462" s="11">
        <f>VLOOKUP(A1462,'Hospitalisation Details'!$A$2:$M$2344,8,FALSE)</f>
        <v>39</v>
      </c>
    </row>
    <row r="1463" spans="1:17" ht="15.75" x14ac:dyDescent="0.25">
      <c r="A1463" s="1" t="s">
        <v>908</v>
      </c>
      <c r="B1463" t="str">
        <f>VLOOKUP(A1463,'Customer Names'!$A$1:$B$2336,2,FALSE)</f>
        <v>O'Connor</v>
      </c>
      <c r="C1463" s="11">
        <f>VLOOKUP(A1463,'Medical Examinations'!$A$1:$B$2336,2,FALSE)</f>
        <v>26.315000000000001</v>
      </c>
      <c r="D1463" s="11">
        <f>VLOOKUP(A1463,'Medical Examinations'!$A$1:$C$2336,3,FALSE)</f>
        <v>4.5599999999999996</v>
      </c>
      <c r="E1463" s="11" t="str">
        <f>VLOOKUP(A1463,'Medical Examinations'!$A$1:$J$2336,4,FALSE)</f>
        <v>Yes</v>
      </c>
      <c r="F1463" s="11" t="str">
        <f>VLOOKUP(A1463,'Medical Examinations'!$A$1:$J$2336,5,FALSE)</f>
        <v>No</v>
      </c>
      <c r="G1463" s="11" t="str">
        <f>VLOOKUP(A1463,'Medical Examinations'!$A$1:$J$2336,6,FALSE)</f>
        <v>Yes</v>
      </c>
      <c r="H1463" s="11">
        <f>VLOOKUP(A1463,'Medical Examinations'!$A$1:$J$2336,7,FALSE)</f>
        <v>1</v>
      </c>
      <c r="I1463" s="11" t="str">
        <f>VLOOKUP(A1463,'Medical Examinations'!$A$1:$J$2336,8,FALSE)</f>
        <v>No</v>
      </c>
      <c r="J1463" s="11" t="str">
        <f>VLOOKUP(A1463,'Medical Examinations'!$A$1:$J$2336,9,FALSE)</f>
        <v>OVERWEIGHT</v>
      </c>
      <c r="K1463" s="11" t="str">
        <f>VLOOKUP(A1463,'Medical Examinations'!$A$1:$J$2336,10,FALSE)</f>
        <v>NORMAL</v>
      </c>
      <c r="L1463" t="str">
        <f>VLOOKUP(A1463,'Hospitalisation Details'!$A$2:$M$2344,4,FALSE)</f>
        <v>11-8-1983</v>
      </c>
      <c r="M1463">
        <f>VLOOKUP(A1463,'Hospitalisation Details'!$A$2:$M$2344,10,FALSE)</f>
        <v>7201.7</v>
      </c>
      <c r="N1463" t="str">
        <f>VLOOKUP(A1463,'Hospitalisation Details'!$A$2:$M$2344,11,FALSE)</f>
        <v>tier - 2</v>
      </c>
      <c r="O1463" t="str">
        <f>VLOOKUP(A1463,'Hospitalisation Details'!$A$2:$M$2344,12,FALSE)</f>
        <v>tier - 3</v>
      </c>
      <c r="P1463" t="str">
        <f>VLOOKUP(A1463,'Hospitalisation Details'!$A$2:$M$2344,13,FALSE)</f>
        <v>R1012</v>
      </c>
      <c r="Q1463" s="11">
        <f>VLOOKUP(A1463,'Hospitalisation Details'!$A$2:$M$2344,8,FALSE)</f>
        <v>39</v>
      </c>
    </row>
    <row r="1464" spans="1:17" ht="15.75" x14ac:dyDescent="0.25">
      <c r="A1464" s="1" t="s">
        <v>907</v>
      </c>
      <c r="B1464" t="str">
        <f>VLOOKUP(A1464,'Customer Names'!$A$1:$B$2336,2,FALSE)</f>
        <v>Ash</v>
      </c>
      <c r="C1464" s="11">
        <f>VLOOKUP(A1464,'Medical Examinations'!$A$1:$B$2336,2,FALSE)</f>
        <v>35.299999999999997</v>
      </c>
      <c r="D1464" s="11">
        <f>VLOOKUP(A1464,'Medical Examinations'!$A$1:$C$2336,3,FALSE)</f>
        <v>4.3899999999999997</v>
      </c>
      <c r="E1464" s="11" t="str">
        <f>VLOOKUP(A1464,'Medical Examinations'!$A$1:$J$2336,4,FALSE)</f>
        <v>No</v>
      </c>
      <c r="F1464" s="11" t="str">
        <f>VLOOKUP(A1464,'Medical Examinations'!$A$1:$J$2336,5,FALSE)</f>
        <v>No</v>
      </c>
      <c r="G1464" s="11" t="str">
        <f>VLOOKUP(A1464,'Medical Examinations'!$A$1:$J$2336,6,FALSE)</f>
        <v>No</v>
      </c>
      <c r="H1464" s="11">
        <f>VLOOKUP(A1464,'Medical Examinations'!$A$1:$J$2336,7,FALSE)</f>
        <v>0</v>
      </c>
      <c r="I1464" s="11" t="str">
        <f>VLOOKUP(A1464,'Medical Examinations'!$A$1:$J$2336,8,FALSE)</f>
        <v>No</v>
      </c>
      <c r="J1464" s="11" t="str">
        <f>VLOOKUP(A1464,'Medical Examinations'!$A$1:$J$2336,9,FALSE)</f>
        <v>OBESITY</v>
      </c>
      <c r="K1464" s="11" t="str">
        <f>VLOOKUP(A1464,'Medical Examinations'!$A$1:$J$2336,10,FALSE)</f>
        <v>NORMAL</v>
      </c>
      <c r="L1464" t="str">
        <f>VLOOKUP(A1464,'Hospitalisation Details'!$A$2:$M$2344,4,FALSE)</f>
        <v>14-9-1982</v>
      </c>
      <c r="M1464">
        <f>VLOOKUP(A1464,'Hospitalisation Details'!$A$2:$M$2344,10,FALSE)</f>
        <v>7196.87</v>
      </c>
      <c r="N1464" t="str">
        <f>VLOOKUP(A1464,'Hospitalisation Details'!$A$2:$M$2344,11,FALSE)</f>
        <v>tier - 3</v>
      </c>
      <c r="O1464" t="str">
        <f>VLOOKUP(A1464,'Hospitalisation Details'!$A$2:$M$2344,12,FALSE)</f>
        <v>tier - 2</v>
      </c>
      <c r="P1464" t="str">
        <f>VLOOKUP(A1464,'Hospitalisation Details'!$A$2:$M$2344,13,FALSE)</f>
        <v>R1011</v>
      </c>
      <c r="Q1464" s="11">
        <f>VLOOKUP(A1464,'Hospitalisation Details'!$A$2:$M$2344,8,FALSE)</f>
        <v>40</v>
      </c>
    </row>
    <row r="1465" spans="1:17" ht="15.75" x14ac:dyDescent="0.25">
      <c r="A1465" s="1" t="s">
        <v>906</v>
      </c>
      <c r="B1465" t="str">
        <f>VLOOKUP(A1465,'Customer Names'!$A$1:$B$2336,2,FALSE)</f>
        <v>Do Prado</v>
      </c>
      <c r="C1465" s="11">
        <f>VLOOKUP(A1465,'Medical Examinations'!$A$1:$B$2336,2,FALSE)</f>
        <v>18.91</v>
      </c>
      <c r="D1465" s="11">
        <f>VLOOKUP(A1465,'Medical Examinations'!$A$1:$C$2336,3,FALSE)</f>
        <v>11.44</v>
      </c>
      <c r="E1465" s="11" t="str">
        <f>VLOOKUP(A1465,'Medical Examinations'!$A$1:$J$2336,4,FALSE)</f>
        <v>No</v>
      </c>
      <c r="F1465" s="11" t="str">
        <f>VLOOKUP(A1465,'Medical Examinations'!$A$1:$J$2336,5,FALSE)</f>
        <v>No</v>
      </c>
      <c r="G1465" s="11" t="str">
        <f>VLOOKUP(A1465,'Medical Examinations'!$A$1:$J$2336,6,FALSE)</f>
        <v>No</v>
      </c>
      <c r="H1465" s="11">
        <f>VLOOKUP(A1465,'Medical Examinations'!$A$1:$J$2336,7,FALSE)</f>
        <v>0</v>
      </c>
      <c r="I1465" s="11" t="str">
        <f>VLOOKUP(A1465,'Medical Examinations'!$A$1:$J$2336,8,FALSE)</f>
        <v>No</v>
      </c>
      <c r="J1465" s="11" t="str">
        <f>VLOOKUP(A1465,'Medical Examinations'!$A$1:$J$2336,9,FALSE)</f>
        <v>NORMALWEIGHT</v>
      </c>
      <c r="K1465" s="11" t="str">
        <f>VLOOKUP(A1465,'Medical Examinations'!$A$1:$J$2336,10,FALSE)</f>
        <v>DIABETES</v>
      </c>
      <c r="L1465" t="str">
        <f>VLOOKUP(A1465,'Hospitalisation Details'!$A$2:$M$2344,4,FALSE)</f>
        <v>26-8-1968</v>
      </c>
      <c r="M1465">
        <f>VLOOKUP(A1465,'Hospitalisation Details'!$A$2:$M$2344,10,FALSE)</f>
        <v>7179.52</v>
      </c>
      <c r="N1465" t="str">
        <f>VLOOKUP(A1465,'Hospitalisation Details'!$A$2:$M$2344,11,FALSE)</f>
        <v>tier - 3</v>
      </c>
      <c r="O1465" t="str">
        <f>VLOOKUP(A1465,'Hospitalisation Details'!$A$2:$M$2344,12,FALSE)</f>
        <v>tier - 3</v>
      </c>
      <c r="P1465" t="str">
        <f>VLOOKUP(A1465,'Hospitalisation Details'!$A$2:$M$2344,13,FALSE)</f>
        <v>R1013</v>
      </c>
      <c r="Q1465" s="11">
        <f>VLOOKUP(A1465,'Hospitalisation Details'!$A$2:$M$2344,8,FALSE)</f>
        <v>54</v>
      </c>
    </row>
    <row r="1466" spans="1:17" ht="15.75" x14ac:dyDescent="0.25">
      <c r="A1466" s="1" t="s">
        <v>905</v>
      </c>
      <c r="B1466" t="str">
        <f>VLOOKUP(A1466,'Customer Names'!$A$1:$B$2336,2,FALSE)</f>
        <v>Phillips</v>
      </c>
      <c r="C1466" s="11">
        <f>VLOOKUP(A1466,'Medical Examinations'!$A$1:$B$2336,2,FALSE)</f>
        <v>22.41</v>
      </c>
      <c r="D1466" s="11">
        <f>VLOOKUP(A1466,'Medical Examinations'!$A$1:$C$2336,3,FALSE)</f>
        <v>11.37</v>
      </c>
      <c r="E1466" s="11" t="str">
        <f>VLOOKUP(A1466,'Medical Examinations'!$A$1:$J$2336,4,FALSE)</f>
        <v>Yes</v>
      </c>
      <c r="F1466" s="11" t="str">
        <f>VLOOKUP(A1466,'Medical Examinations'!$A$1:$J$2336,5,FALSE)</f>
        <v>No</v>
      </c>
      <c r="G1466" s="11" t="str">
        <f>VLOOKUP(A1466,'Medical Examinations'!$A$1:$J$2336,6,FALSE)</f>
        <v>No</v>
      </c>
      <c r="H1466" s="11">
        <f>VLOOKUP(A1466,'Medical Examinations'!$A$1:$J$2336,7,FALSE)</f>
        <v>1</v>
      </c>
      <c r="I1466" s="11" t="str">
        <f>VLOOKUP(A1466,'Medical Examinations'!$A$1:$J$2336,8,FALSE)</f>
        <v>No</v>
      </c>
      <c r="J1466" s="11" t="str">
        <f>VLOOKUP(A1466,'Medical Examinations'!$A$1:$J$2336,9,FALSE)</f>
        <v>NORMALWEIGHT</v>
      </c>
      <c r="K1466" s="11" t="str">
        <f>VLOOKUP(A1466,'Medical Examinations'!$A$1:$J$2336,10,FALSE)</f>
        <v>DIABETES</v>
      </c>
      <c r="L1466" t="str">
        <f>VLOOKUP(A1466,'Hospitalisation Details'!$A$2:$M$2344,4,FALSE)</f>
        <v>19-7-1975</v>
      </c>
      <c r="M1466">
        <f>VLOOKUP(A1466,'Hospitalisation Details'!$A$2:$M$2344,10,FALSE)</f>
        <v>7175.51</v>
      </c>
      <c r="N1466" t="str">
        <f>VLOOKUP(A1466,'Hospitalisation Details'!$A$2:$M$2344,11,FALSE)</f>
        <v>tier - 2</v>
      </c>
      <c r="O1466" t="str">
        <f>VLOOKUP(A1466,'Hospitalisation Details'!$A$2:$M$2344,12,FALSE)</f>
        <v>tier - 3</v>
      </c>
      <c r="P1466" t="str">
        <f>VLOOKUP(A1466,'Hospitalisation Details'!$A$2:$M$2344,13,FALSE)</f>
        <v>R1013</v>
      </c>
      <c r="Q1466" s="11">
        <f>VLOOKUP(A1466,'Hospitalisation Details'!$A$2:$M$2344,8,FALSE)</f>
        <v>47</v>
      </c>
    </row>
    <row r="1467" spans="1:17" ht="15.75" x14ac:dyDescent="0.25">
      <c r="A1467" s="1" t="s">
        <v>904</v>
      </c>
      <c r="B1467" t="str">
        <f>VLOOKUP(A1467,'Customer Names'!$A$1:$B$2336,2,FALSE)</f>
        <v>Kelly</v>
      </c>
      <c r="C1467" s="11">
        <f>VLOOKUP(A1467,'Medical Examinations'!$A$1:$B$2336,2,FALSE)</f>
        <v>22.704999999999998</v>
      </c>
      <c r="D1467" s="11">
        <f>VLOOKUP(A1467,'Medical Examinations'!$A$1:$C$2336,3,FALSE)</f>
        <v>6.14</v>
      </c>
      <c r="E1467" s="11" t="str">
        <f>VLOOKUP(A1467,'Medical Examinations'!$A$1:$J$2336,4,FALSE)</f>
        <v>No</v>
      </c>
      <c r="F1467" s="11" t="str">
        <f>VLOOKUP(A1467,'Medical Examinations'!$A$1:$J$2336,5,FALSE)</f>
        <v>No</v>
      </c>
      <c r="G1467" s="11" t="str">
        <f>VLOOKUP(A1467,'Medical Examinations'!$A$1:$J$2336,6,FALSE)</f>
        <v>No</v>
      </c>
      <c r="H1467" s="11">
        <f>VLOOKUP(A1467,'Medical Examinations'!$A$1:$J$2336,7,FALSE)</f>
        <v>0</v>
      </c>
      <c r="I1467" s="11" t="str">
        <f>VLOOKUP(A1467,'Medical Examinations'!$A$1:$J$2336,8,FALSE)</f>
        <v>No</v>
      </c>
      <c r="J1467" s="11" t="str">
        <f>VLOOKUP(A1467,'Medical Examinations'!$A$1:$J$2336,9,FALSE)</f>
        <v>NORMALWEIGHT</v>
      </c>
      <c r="K1467" s="11" t="str">
        <f>VLOOKUP(A1467,'Medical Examinations'!$A$1:$J$2336,10,FALSE)</f>
        <v>PREDIABETES</v>
      </c>
      <c r="L1467" t="str">
        <f>VLOOKUP(A1467,'Hospitalisation Details'!$A$2:$M$2344,4,FALSE)</f>
        <v>16-8-1982</v>
      </c>
      <c r="M1467">
        <f>VLOOKUP(A1467,'Hospitalisation Details'!$A$2:$M$2344,10,FALSE)</f>
        <v>7173.36</v>
      </c>
      <c r="N1467" t="str">
        <f>VLOOKUP(A1467,'Hospitalisation Details'!$A$2:$M$2344,11,FALSE)</f>
        <v>tier - 3</v>
      </c>
      <c r="O1467" t="str">
        <f>VLOOKUP(A1467,'Hospitalisation Details'!$A$2:$M$2344,12,FALSE)</f>
        <v>tier - 2</v>
      </c>
      <c r="P1467" t="str">
        <f>VLOOKUP(A1467,'Hospitalisation Details'!$A$2:$M$2344,13,FALSE)</f>
        <v>R1016</v>
      </c>
      <c r="Q1467" s="11">
        <f>VLOOKUP(A1467,'Hospitalisation Details'!$A$2:$M$2344,8,FALSE)</f>
        <v>40</v>
      </c>
    </row>
    <row r="1468" spans="1:17" ht="15.75" x14ac:dyDescent="0.25">
      <c r="A1468" s="1" t="s">
        <v>903</v>
      </c>
      <c r="B1468" t="str">
        <f>VLOOKUP(A1468,'Customer Names'!$A$1:$B$2336,2,FALSE)</f>
        <v>Dever</v>
      </c>
      <c r="C1468" s="11">
        <f>VLOOKUP(A1468,'Medical Examinations'!$A$1:$B$2336,2,FALSE)</f>
        <v>37.18</v>
      </c>
      <c r="D1468" s="11">
        <f>VLOOKUP(A1468,'Medical Examinations'!$A$1:$C$2336,3,FALSE)</f>
        <v>4.8899999999999997</v>
      </c>
      <c r="E1468" s="11" t="str">
        <f>VLOOKUP(A1468,'Medical Examinations'!$A$1:$J$2336,4,FALSE)</f>
        <v>No</v>
      </c>
      <c r="F1468" s="11" t="str">
        <f>VLOOKUP(A1468,'Medical Examinations'!$A$1:$J$2336,5,FALSE)</f>
        <v>No</v>
      </c>
      <c r="G1468" s="11" t="str">
        <f>VLOOKUP(A1468,'Medical Examinations'!$A$1:$J$2336,6,FALSE)</f>
        <v>No</v>
      </c>
      <c r="H1468" s="11">
        <f>VLOOKUP(A1468,'Medical Examinations'!$A$1:$J$2336,7,FALSE)</f>
        <v>0</v>
      </c>
      <c r="I1468" s="11" t="str">
        <f>VLOOKUP(A1468,'Medical Examinations'!$A$1:$J$2336,8,FALSE)</f>
        <v>No</v>
      </c>
      <c r="J1468" s="11" t="str">
        <f>VLOOKUP(A1468,'Medical Examinations'!$A$1:$J$2336,9,FALSE)</f>
        <v>OBESITY</v>
      </c>
      <c r="K1468" s="11" t="str">
        <f>VLOOKUP(A1468,'Medical Examinations'!$A$1:$J$2336,10,FALSE)</f>
        <v>NORMAL</v>
      </c>
      <c r="L1468" t="str">
        <f>VLOOKUP(A1468,'Hospitalisation Details'!$A$2:$M$2344,4,FALSE)</f>
        <v>30-9-1980</v>
      </c>
      <c r="M1468">
        <f>VLOOKUP(A1468,'Hospitalisation Details'!$A$2:$M$2344,10,FALSE)</f>
        <v>7162.01</v>
      </c>
      <c r="N1468" t="str">
        <f>VLOOKUP(A1468,'Hospitalisation Details'!$A$2:$M$2344,11,FALSE)</f>
        <v>tier - 2</v>
      </c>
      <c r="O1468" t="str">
        <f>VLOOKUP(A1468,'Hospitalisation Details'!$A$2:$M$2344,12,FALSE)</f>
        <v>tier - 3</v>
      </c>
      <c r="P1468" t="str">
        <f>VLOOKUP(A1468,'Hospitalisation Details'!$A$2:$M$2344,13,FALSE)</f>
        <v>R1013</v>
      </c>
      <c r="Q1468" s="11">
        <f>VLOOKUP(A1468,'Hospitalisation Details'!$A$2:$M$2344,8,FALSE)</f>
        <v>42</v>
      </c>
    </row>
    <row r="1469" spans="1:17" ht="15.75" x14ac:dyDescent="0.25">
      <c r="A1469" s="1" t="s">
        <v>902</v>
      </c>
      <c r="B1469" t="str">
        <f>VLOOKUP(A1469,'Customer Names'!$A$1:$B$2336,2,FALSE)</f>
        <v>Horvath</v>
      </c>
      <c r="C1469" s="11">
        <f>VLOOKUP(A1469,'Medical Examinations'!$A$1:$B$2336,2,FALSE)</f>
        <v>35.97</v>
      </c>
      <c r="D1469" s="11">
        <f>VLOOKUP(A1469,'Medical Examinations'!$A$1:$C$2336,3,FALSE)</f>
        <v>4.5999999999999996</v>
      </c>
      <c r="E1469" s="11" t="str">
        <f>VLOOKUP(A1469,'Medical Examinations'!$A$1:$J$2336,4,FALSE)</f>
        <v>No</v>
      </c>
      <c r="F1469" s="11" t="str">
        <f>VLOOKUP(A1469,'Medical Examinations'!$A$1:$J$2336,5,FALSE)</f>
        <v>No</v>
      </c>
      <c r="G1469" s="11" t="str">
        <f>VLOOKUP(A1469,'Medical Examinations'!$A$1:$J$2336,6,FALSE)</f>
        <v>No</v>
      </c>
      <c r="H1469" s="11">
        <f>VLOOKUP(A1469,'Medical Examinations'!$A$1:$J$2336,7,FALSE)</f>
        <v>0</v>
      </c>
      <c r="I1469" s="11" t="str">
        <f>VLOOKUP(A1469,'Medical Examinations'!$A$1:$J$2336,8,FALSE)</f>
        <v>No</v>
      </c>
      <c r="J1469" s="11" t="str">
        <f>VLOOKUP(A1469,'Medical Examinations'!$A$1:$J$2336,9,FALSE)</f>
        <v>OBESITY</v>
      </c>
      <c r="K1469" s="11" t="str">
        <f>VLOOKUP(A1469,'Medical Examinations'!$A$1:$J$2336,10,FALSE)</f>
        <v>NORMAL</v>
      </c>
      <c r="L1469" t="str">
        <f>VLOOKUP(A1469,'Hospitalisation Details'!$A$2:$M$2344,4,FALSE)</f>
        <v>7-10-1980</v>
      </c>
      <c r="M1469">
        <f>VLOOKUP(A1469,'Hospitalisation Details'!$A$2:$M$2344,10,FALSE)</f>
        <v>7160.33</v>
      </c>
      <c r="N1469" t="str">
        <f>VLOOKUP(A1469,'Hospitalisation Details'!$A$2:$M$2344,11,FALSE)</f>
        <v>tier - 2</v>
      </c>
      <c r="O1469" t="str">
        <f>VLOOKUP(A1469,'Hospitalisation Details'!$A$2:$M$2344,12,FALSE)</f>
        <v>tier - 1</v>
      </c>
      <c r="P1469" t="str">
        <f>VLOOKUP(A1469,'Hospitalisation Details'!$A$2:$M$2344,13,FALSE)</f>
        <v>R1013</v>
      </c>
      <c r="Q1469" s="11">
        <f>VLOOKUP(A1469,'Hospitalisation Details'!$A$2:$M$2344,8,FALSE)</f>
        <v>42</v>
      </c>
    </row>
    <row r="1470" spans="1:17" ht="15.75" x14ac:dyDescent="0.25">
      <c r="A1470" s="1" t="s">
        <v>901</v>
      </c>
      <c r="B1470" t="str">
        <f>VLOOKUP(A1470,'Customer Names'!$A$1:$B$2336,2,FALSE)</f>
        <v>Danner</v>
      </c>
      <c r="C1470" s="11">
        <f>VLOOKUP(A1470,'Medical Examinations'!$A$1:$B$2336,2,FALSE)</f>
        <v>35.799999999999997</v>
      </c>
      <c r="D1470" s="11">
        <f>VLOOKUP(A1470,'Medical Examinations'!$A$1:$C$2336,3,FALSE)</f>
        <v>4.42</v>
      </c>
      <c r="E1470" s="11" t="str">
        <f>VLOOKUP(A1470,'Medical Examinations'!$A$1:$J$2336,4,FALSE)</f>
        <v>No</v>
      </c>
      <c r="F1470" s="11" t="str">
        <f>VLOOKUP(A1470,'Medical Examinations'!$A$1:$J$2336,5,FALSE)</f>
        <v>No</v>
      </c>
      <c r="G1470" s="11" t="str">
        <f>VLOOKUP(A1470,'Medical Examinations'!$A$1:$J$2336,6,FALSE)</f>
        <v>No</v>
      </c>
      <c r="H1470" s="11">
        <f>VLOOKUP(A1470,'Medical Examinations'!$A$1:$J$2336,7,FALSE)</f>
        <v>0</v>
      </c>
      <c r="I1470" s="11" t="str">
        <f>VLOOKUP(A1470,'Medical Examinations'!$A$1:$J$2336,8,FALSE)</f>
        <v>No</v>
      </c>
      <c r="J1470" s="11" t="str">
        <f>VLOOKUP(A1470,'Medical Examinations'!$A$1:$J$2336,9,FALSE)</f>
        <v>OBESITY</v>
      </c>
      <c r="K1470" s="11" t="str">
        <f>VLOOKUP(A1470,'Medical Examinations'!$A$1:$J$2336,10,FALSE)</f>
        <v>NORMAL</v>
      </c>
      <c r="L1470" t="str">
        <f>VLOOKUP(A1470,'Hospitalisation Details'!$A$2:$M$2344,4,FALSE)</f>
        <v>22-6-1980</v>
      </c>
      <c r="M1470">
        <f>VLOOKUP(A1470,'Hospitalisation Details'!$A$2:$M$2344,10,FALSE)</f>
        <v>7160.09</v>
      </c>
      <c r="N1470" t="str">
        <f>VLOOKUP(A1470,'Hospitalisation Details'!$A$2:$M$2344,11,FALSE)</f>
        <v>tier - 2</v>
      </c>
      <c r="O1470" t="str">
        <f>VLOOKUP(A1470,'Hospitalisation Details'!$A$2:$M$2344,12,FALSE)</f>
        <v>tier - 2</v>
      </c>
      <c r="P1470" t="str">
        <f>VLOOKUP(A1470,'Hospitalisation Details'!$A$2:$M$2344,13,FALSE)</f>
        <v>R1011</v>
      </c>
      <c r="Q1470" s="11">
        <f>VLOOKUP(A1470,'Hospitalisation Details'!$A$2:$M$2344,8,FALSE)</f>
        <v>42</v>
      </c>
    </row>
    <row r="1471" spans="1:17" ht="15.75" x14ac:dyDescent="0.25">
      <c r="A1471" s="1" t="s">
        <v>900</v>
      </c>
      <c r="B1471" t="str">
        <f>VLOOKUP(A1471,'Customer Names'!$A$1:$B$2336,2,FALSE)</f>
        <v>Weiss</v>
      </c>
      <c r="C1471" s="11">
        <f>VLOOKUP(A1471,'Medical Examinations'!$A$1:$B$2336,2,FALSE)</f>
        <v>28.31</v>
      </c>
      <c r="D1471" s="11">
        <f>VLOOKUP(A1471,'Medical Examinations'!$A$1:$C$2336,3,FALSE)</f>
        <v>7.48</v>
      </c>
      <c r="E1471" s="11" t="str">
        <f>VLOOKUP(A1471,'Medical Examinations'!$A$1:$J$2336,4,FALSE)</f>
        <v>Yes</v>
      </c>
      <c r="F1471" s="11" t="str">
        <f>VLOOKUP(A1471,'Medical Examinations'!$A$1:$J$2336,5,FALSE)</f>
        <v>No</v>
      </c>
      <c r="G1471" s="11" t="str">
        <f>VLOOKUP(A1471,'Medical Examinations'!$A$1:$J$2336,6,FALSE)</f>
        <v>No</v>
      </c>
      <c r="H1471" s="11">
        <f>VLOOKUP(A1471,'Medical Examinations'!$A$1:$J$2336,7,FALSE)</f>
        <v>0</v>
      </c>
      <c r="I1471" s="11" t="str">
        <f>VLOOKUP(A1471,'Medical Examinations'!$A$1:$J$2336,8,FALSE)</f>
        <v>No</v>
      </c>
      <c r="J1471" s="11" t="str">
        <f>VLOOKUP(A1471,'Medical Examinations'!$A$1:$J$2336,9,FALSE)</f>
        <v>OVERWEIGHT</v>
      </c>
      <c r="K1471" s="11" t="str">
        <f>VLOOKUP(A1471,'Medical Examinations'!$A$1:$J$2336,10,FALSE)</f>
        <v>DIABETES</v>
      </c>
      <c r="L1471" t="str">
        <f>VLOOKUP(A1471,'Hospitalisation Details'!$A$2:$M$2344,4,FALSE)</f>
        <v>17-7-1981</v>
      </c>
      <c r="M1471">
        <f>VLOOKUP(A1471,'Hospitalisation Details'!$A$2:$M$2344,10,FALSE)</f>
        <v>7153.55</v>
      </c>
      <c r="N1471" t="str">
        <f>VLOOKUP(A1471,'Hospitalisation Details'!$A$2:$M$2344,11,FALSE)</f>
        <v>tier - 2</v>
      </c>
      <c r="O1471" t="str">
        <f>VLOOKUP(A1471,'Hospitalisation Details'!$A$2:$M$2344,12,FALSE)</f>
        <v>tier - 1</v>
      </c>
      <c r="P1471" t="str">
        <f>VLOOKUP(A1471,'Hospitalisation Details'!$A$2:$M$2344,13,FALSE)</f>
        <v>R1012</v>
      </c>
      <c r="Q1471" s="11">
        <f>VLOOKUP(A1471,'Hospitalisation Details'!$A$2:$M$2344,8,FALSE)</f>
        <v>41</v>
      </c>
    </row>
    <row r="1472" spans="1:17" ht="15.75" x14ac:dyDescent="0.25">
      <c r="A1472" s="1" t="s">
        <v>899</v>
      </c>
      <c r="B1472" t="str">
        <f>VLOOKUP(A1472,'Customer Names'!$A$1:$B$2336,2,FALSE)</f>
        <v>D'Andrea</v>
      </c>
      <c r="C1472" s="11">
        <f>VLOOKUP(A1472,'Medical Examinations'!$A$1:$B$2336,2,FALSE)</f>
        <v>38.06</v>
      </c>
      <c r="D1472" s="11">
        <f>VLOOKUP(A1472,'Medical Examinations'!$A$1:$C$2336,3,FALSE)</f>
        <v>10.74</v>
      </c>
      <c r="E1472" s="11" t="str">
        <f>VLOOKUP(A1472,'Medical Examinations'!$A$1:$J$2336,4,FALSE)</f>
        <v>No</v>
      </c>
      <c r="F1472" s="11" t="str">
        <f>VLOOKUP(A1472,'Medical Examinations'!$A$1:$J$2336,5,FALSE)</f>
        <v>No</v>
      </c>
      <c r="G1472" s="11" t="str">
        <f>VLOOKUP(A1472,'Medical Examinations'!$A$1:$J$2336,6,FALSE)</f>
        <v>No</v>
      </c>
      <c r="H1472" s="11">
        <f>VLOOKUP(A1472,'Medical Examinations'!$A$1:$J$2336,7,FALSE)</f>
        <v>0</v>
      </c>
      <c r="I1472" s="11" t="str">
        <f>VLOOKUP(A1472,'Medical Examinations'!$A$1:$J$2336,8,FALSE)</f>
        <v>No</v>
      </c>
      <c r="J1472" s="11" t="str">
        <f>VLOOKUP(A1472,'Medical Examinations'!$A$1:$J$2336,9,FALSE)</f>
        <v>OBESITY</v>
      </c>
      <c r="K1472" s="11" t="str">
        <f>VLOOKUP(A1472,'Medical Examinations'!$A$1:$J$2336,10,FALSE)</f>
        <v>DIABETES</v>
      </c>
      <c r="L1472" t="str">
        <f>VLOOKUP(A1472,'Hospitalisation Details'!$A$2:$M$2344,4,FALSE)</f>
        <v>6-9-1978</v>
      </c>
      <c r="M1472">
        <f>VLOOKUP(A1472,'Hospitalisation Details'!$A$2:$M$2344,10,FALSE)</f>
        <v>7152.67</v>
      </c>
      <c r="N1472" t="str">
        <f>VLOOKUP(A1472,'Hospitalisation Details'!$A$2:$M$2344,11,FALSE)</f>
        <v>tier - 3</v>
      </c>
      <c r="O1472" t="str">
        <f>VLOOKUP(A1472,'Hospitalisation Details'!$A$2:$M$2344,12,FALSE)</f>
        <v>tier - 2</v>
      </c>
      <c r="P1472" t="str">
        <f>VLOOKUP(A1472,'Hospitalisation Details'!$A$2:$M$2344,13,FALSE)</f>
        <v>R1013</v>
      </c>
      <c r="Q1472" s="11">
        <f>VLOOKUP(A1472,'Hospitalisation Details'!$A$2:$M$2344,8,FALSE)</f>
        <v>44</v>
      </c>
    </row>
    <row r="1473" spans="1:17" ht="15.75" x14ac:dyDescent="0.25">
      <c r="A1473" s="1" t="s">
        <v>898</v>
      </c>
      <c r="B1473" t="str">
        <f>VLOOKUP(A1473,'Customer Names'!$A$1:$B$2336,2,FALSE)</f>
        <v>Olesky</v>
      </c>
      <c r="C1473" s="11">
        <f>VLOOKUP(A1473,'Medical Examinations'!$A$1:$B$2336,2,FALSE)</f>
        <v>28</v>
      </c>
      <c r="D1473" s="11">
        <f>VLOOKUP(A1473,'Medical Examinations'!$A$1:$C$2336,3,FALSE)</f>
        <v>5.19</v>
      </c>
      <c r="E1473" s="11" t="str">
        <f>VLOOKUP(A1473,'Medical Examinations'!$A$1:$J$2336,4,FALSE)</f>
        <v>No</v>
      </c>
      <c r="F1473" s="11" t="str">
        <f>VLOOKUP(A1473,'Medical Examinations'!$A$1:$J$2336,5,FALSE)</f>
        <v>No</v>
      </c>
      <c r="G1473" s="11" t="str">
        <f>VLOOKUP(A1473,'Medical Examinations'!$A$1:$J$2336,6,FALSE)</f>
        <v>No</v>
      </c>
      <c r="H1473" s="11">
        <f>VLOOKUP(A1473,'Medical Examinations'!$A$1:$J$2336,7,FALSE)</f>
        <v>1</v>
      </c>
      <c r="I1473" s="11" t="str">
        <f>VLOOKUP(A1473,'Medical Examinations'!$A$1:$J$2336,8,FALSE)</f>
        <v>No</v>
      </c>
      <c r="J1473" s="11" t="str">
        <f>VLOOKUP(A1473,'Medical Examinations'!$A$1:$J$2336,9,FALSE)</f>
        <v>OVERWEIGHT</v>
      </c>
      <c r="K1473" s="11" t="str">
        <f>VLOOKUP(A1473,'Medical Examinations'!$A$1:$J$2336,10,FALSE)</f>
        <v>NORMAL</v>
      </c>
      <c r="L1473" t="str">
        <f>VLOOKUP(A1473,'Hospitalisation Details'!$A$2:$M$2344,4,FALSE)</f>
        <v>29-6-1984</v>
      </c>
      <c r="M1473">
        <f>VLOOKUP(A1473,'Hospitalisation Details'!$A$2:$M$2344,10,FALSE)</f>
        <v>7151.09</v>
      </c>
      <c r="N1473" t="str">
        <f>VLOOKUP(A1473,'Hospitalisation Details'!$A$2:$M$2344,11,FALSE)</f>
        <v>tier - 2</v>
      </c>
      <c r="O1473" t="str">
        <f>VLOOKUP(A1473,'Hospitalisation Details'!$A$2:$M$2344,12,FALSE)</f>
        <v>tier - 2</v>
      </c>
      <c r="P1473" t="str">
        <f>VLOOKUP(A1473,'Hospitalisation Details'!$A$2:$M$2344,13,FALSE)</f>
        <v>R1011</v>
      </c>
      <c r="Q1473" s="11">
        <f>VLOOKUP(A1473,'Hospitalisation Details'!$A$2:$M$2344,8,FALSE)</f>
        <v>38</v>
      </c>
    </row>
    <row r="1474" spans="1:17" ht="15.75" x14ac:dyDescent="0.25">
      <c r="A1474" s="1" t="s">
        <v>897</v>
      </c>
      <c r="B1474" t="str">
        <f>VLOOKUP(A1474,'Customer Names'!$A$1:$B$2336,2,FALSE)</f>
        <v>Whitcraft</v>
      </c>
      <c r="C1474" s="11">
        <f>VLOOKUP(A1474,'Medical Examinations'!$A$1:$B$2336,2,FALSE)</f>
        <v>34.32</v>
      </c>
      <c r="D1474" s="11">
        <f>VLOOKUP(A1474,'Medical Examinations'!$A$1:$C$2336,3,FALSE)</f>
        <v>9.17</v>
      </c>
      <c r="E1474" s="11" t="str">
        <f>VLOOKUP(A1474,'Medical Examinations'!$A$1:$J$2336,4,FALSE)</f>
        <v>No</v>
      </c>
      <c r="F1474" s="11" t="str">
        <f>VLOOKUP(A1474,'Medical Examinations'!$A$1:$J$2336,5,FALSE)</f>
        <v>No</v>
      </c>
      <c r="G1474" s="11" t="str">
        <f>VLOOKUP(A1474,'Medical Examinations'!$A$1:$J$2336,6,FALSE)</f>
        <v>No</v>
      </c>
      <c r="H1474" s="11">
        <f>VLOOKUP(A1474,'Medical Examinations'!$A$1:$J$2336,7,FALSE)</f>
        <v>0</v>
      </c>
      <c r="I1474" s="11" t="str">
        <f>VLOOKUP(A1474,'Medical Examinations'!$A$1:$J$2336,8,FALSE)</f>
        <v>No</v>
      </c>
      <c r="J1474" s="11" t="str">
        <f>VLOOKUP(A1474,'Medical Examinations'!$A$1:$J$2336,9,FALSE)</f>
        <v>OBESITY</v>
      </c>
      <c r="K1474" s="11" t="str">
        <f>VLOOKUP(A1474,'Medical Examinations'!$A$1:$J$2336,10,FALSE)</f>
        <v>DIABETES</v>
      </c>
      <c r="L1474" t="str">
        <f>VLOOKUP(A1474,'Hospitalisation Details'!$A$2:$M$2344,4,FALSE)</f>
        <v>30-7-1978</v>
      </c>
      <c r="M1474">
        <f>VLOOKUP(A1474,'Hospitalisation Details'!$A$2:$M$2344,10,FALSE)</f>
        <v>7147.47</v>
      </c>
      <c r="N1474" t="str">
        <f>VLOOKUP(A1474,'Hospitalisation Details'!$A$2:$M$2344,11,FALSE)</f>
        <v>tier - 2</v>
      </c>
      <c r="O1474" t="str">
        <f>VLOOKUP(A1474,'Hospitalisation Details'!$A$2:$M$2344,12,FALSE)</f>
        <v>tier - 3</v>
      </c>
      <c r="P1474" t="str">
        <f>VLOOKUP(A1474,'Hospitalisation Details'!$A$2:$M$2344,13,FALSE)</f>
        <v>R1013</v>
      </c>
      <c r="Q1474" s="11">
        <f>VLOOKUP(A1474,'Hospitalisation Details'!$A$2:$M$2344,8,FALSE)</f>
        <v>44</v>
      </c>
    </row>
    <row r="1475" spans="1:17" ht="15.75" x14ac:dyDescent="0.25">
      <c r="A1475" s="1" t="s">
        <v>896</v>
      </c>
      <c r="B1475" t="str">
        <f>VLOOKUP(A1475,'Customer Names'!$A$1:$B$2336,2,FALSE)</f>
        <v>Salazar</v>
      </c>
      <c r="C1475" s="11">
        <f>VLOOKUP(A1475,'Medical Examinations'!$A$1:$B$2336,2,FALSE)</f>
        <v>22.3</v>
      </c>
      <c r="D1475" s="11">
        <f>VLOOKUP(A1475,'Medical Examinations'!$A$1:$C$2336,3,FALSE)</f>
        <v>4.95</v>
      </c>
      <c r="E1475" s="11" t="str">
        <f>VLOOKUP(A1475,'Medical Examinations'!$A$1:$J$2336,4,FALSE)</f>
        <v>Yes</v>
      </c>
      <c r="F1475" s="11" t="str">
        <f>VLOOKUP(A1475,'Medical Examinations'!$A$1:$J$2336,5,FALSE)</f>
        <v>No</v>
      </c>
      <c r="G1475" s="11" t="str">
        <f>VLOOKUP(A1475,'Medical Examinations'!$A$1:$J$2336,6,FALSE)</f>
        <v>No</v>
      </c>
      <c r="H1475" s="11">
        <f>VLOOKUP(A1475,'Medical Examinations'!$A$1:$J$2336,7,FALSE)</f>
        <v>0</v>
      </c>
      <c r="I1475" s="11" t="str">
        <f>VLOOKUP(A1475,'Medical Examinations'!$A$1:$J$2336,8,FALSE)</f>
        <v>No</v>
      </c>
      <c r="J1475" s="11" t="str">
        <f>VLOOKUP(A1475,'Medical Examinations'!$A$1:$J$2336,9,FALSE)</f>
        <v>NORMALWEIGHT</v>
      </c>
      <c r="K1475" s="11" t="str">
        <f>VLOOKUP(A1475,'Medical Examinations'!$A$1:$J$2336,10,FALSE)</f>
        <v>NORMAL</v>
      </c>
      <c r="L1475" t="str">
        <f>VLOOKUP(A1475,'Hospitalisation Details'!$A$2:$M$2344,4,FALSE)</f>
        <v>24-6-1976</v>
      </c>
      <c r="M1475">
        <f>VLOOKUP(A1475,'Hospitalisation Details'!$A$2:$M$2344,10,FALSE)</f>
        <v>7147.11</v>
      </c>
      <c r="N1475" t="str">
        <f>VLOOKUP(A1475,'Hospitalisation Details'!$A$2:$M$2344,11,FALSE)</f>
        <v>tier - 3</v>
      </c>
      <c r="O1475" t="str">
        <f>VLOOKUP(A1475,'Hospitalisation Details'!$A$2:$M$2344,12,FALSE)</f>
        <v>tier - 2</v>
      </c>
      <c r="P1475" t="str">
        <f>VLOOKUP(A1475,'Hospitalisation Details'!$A$2:$M$2344,13,FALSE)</f>
        <v>R1011</v>
      </c>
      <c r="Q1475" s="11">
        <f>VLOOKUP(A1475,'Hospitalisation Details'!$A$2:$M$2344,8,FALSE)</f>
        <v>46</v>
      </c>
    </row>
    <row r="1476" spans="1:17" ht="15.75" x14ac:dyDescent="0.25">
      <c r="A1476" s="1" t="s">
        <v>895</v>
      </c>
      <c r="B1476" t="str">
        <f>VLOOKUP(A1476,'Customer Names'!$A$1:$B$2336,2,FALSE)</f>
        <v>Todd</v>
      </c>
      <c r="C1476" s="11">
        <f>VLOOKUP(A1476,'Medical Examinations'!$A$1:$B$2336,2,FALSE)</f>
        <v>27.835000000000001</v>
      </c>
      <c r="D1476" s="11">
        <f>VLOOKUP(A1476,'Medical Examinations'!$A$1:$C$2336,3,FALSE)</f>
        <v>6.03</v>
      </c>
      <c r="E1476" s="11" t="str">
        <f>VLOOKUP(A1476,'Medical Examinations'!$A$1:$J$2336,4,FALSE)</f>
        <v>No</v>
      </c>
      <c r="F1476" s="11" t="str">
        <f>VLOOKUP(A1476,'Medical Examinations'!$A$1:$J$2336,5,FALSE)</f>
        <v>No</v>
      </c>
      <c r="G1476" s="11" t="str">
        <f>VLOOKUP(A1476,'Medical Examinations'!$A$1:$J$2336,6,FALSE)</f>
        <v>No</v>
      </c>
      <c r="H1476" s="11">
        <f>VLOOKUP(A1476,'Medical Examinations'!$A$1:$J$2336,7,FALSE)</f>
        <v>1</v>
      </c>
      <c r="I1476" s="11" t="str">
        <f>VLOOKUP(A1476,'Medical Examinations'!$A$1:$J$2336,8,FALSE)</f>
        <v>No</v>
      </c>
      <c r="J1476" s="11" t="str">
        <f>VLOOKUP(A1476,'Medical Examinations'!$A$1:$J$2336,9,FALSE)</f>
        <v>OVERWEIGHT</v>
      </c>
      <c r="K1476" s="11" t="str">
        <f>VLOOKUP(A1476,'Medical Examinations'!$A$1:$J$2336,10,FALSE)</f>
        <v>PREDIABETES</v>
      </c>
      <c r="L1476" t="str">
        <f>VLOOKUP(A1476,'Hospitalisation Details'!$A$2:$M$2344,4,FALSE)</f>
        <v>21-11-1984</v>
      </c>
      <c r="M1476">
        <f>VLOOKUP(A1476,'Hospitalisation Details'!$A$2:$M$2344,10,FALSE)</f>
        <v>7144.86</v>
      </c>
      <c r="N1476" t="str">
        <f>VLOOKUP(A1476,'Hospitalisation Details'!$A$2:$M$2344,11,FALSE)</f>
        <v>tier - 2</v>
      </c>
      <c r="O1476" t="str">
        <f>VLOOKUP(A1476,'Hospitalisation Details'!$A$2:$M$2344,12,FALSE)</f>
        <v>tier - 2</v>
      </c>
      <c r="P1476" t="str">
        <f>VLOOKUP(A1476,'Hospitalisation Details'!$A$2:$M$2344,13,FALSE)</f>
        <v>R1024</v>
      </c>
      <c r="Q1476" s="11">
        <f>VLOOKUP(A1476,'Hospitalisation Details'!$A$2:$M$2344,8,FALSE)</f>
        <v>38</v>
      </c>
    </row>
    <row r="1477" spans="1:17" ht="15.75" x14ac:dyDescent="0.25">
      <c r="A1477" s="1" t="s">
        <v>894</v>
      </c>
      <c r="B1477" t="str">
        <f>VLOOKUP(A1477,'Customer Names'!$A$1:$B$2336,2,FALSE)</f>
        <v>Pond</v>
      </c>
      <c r="C1477" s="11">
        <f>VLOOKUP(A1477,'Medical Examinations'!$A$1:$B$2336,2,FALSE)</f>
        <v>39.229999999999997</v>
      </c>
      <c r="D1477" s="11">
        <f>VLOOKUP(A1477,'Medical Examinations'!$A$1:$C$2336,3,FALSE)</f>
        <v>5.36</v>
      </c>
      <c r="E1477" s="11" t="str">
        <f>VLOOKUP(A1477,'Medical Examinations'!$A$1:$J$2336,4,FALSE)</f>
        <v>No</v>
      </c>
      <c r="F1477" s="11" t="str">
        <f>VLOOKUP(A1477,'Medical Examinations'!$A$1:$J$2336,5,FALSE)</f>
        <v>No</v>
      </c>
      <c r="G1477" s="11" t="str">
        <f>VLOOKUP(A1477,'Medical Examinations'!$A$1:$J$2336,6,FALSE)</f>
        <v>No</v>
      </c>
      <c r="H1477" s="11">
        <f>VLOOKUP(A1477,'Medical Examinations'!$A$1:$J$2336,7,FALSE)</f>
        <v>0</v>
      </c>
      <c r="I1477" s="11" t="str">
        <f>VLOOKUP(A1477,'Medical Examinations'!$A$1:$J$2336,8,FALSE)</f>
        <v>No</v>
      </c>
      <c r="J1477" s="11" t="str">
        <f>VLOOKUP(A1477,'Medical Examinations'!$A$1:$J$2336,9,FALSE)</f>
        <v>OBESITY</v>
      </c>
      <c r="K1477" s="11" t="str">
        <f>VLOOKUP(A1477,'Medical Examinations'!$A$1:$J$2336,10,FALSE)</f>
        <v>NORMAL</v>
      </c>
      <c r="L1477" t="str">
        <f>VLOOKUP(A1477,'Hospitalisation Details'!$A$2:$M$2344,4,FALSE)</f>
        <v>8-8-1999</v>
      </c>
      <c r="M1477">
        <f>VLOOKUP(A1477,'Hospitalisation Details'!$A$2:$M$2344,10,FALSE)</f>
        <v>7144.4</v>
      </c>
      <c r="N1477" t="str">
        <f>VLOOKUP(A1477,'Hospitalisation Details'!$A$2:$M$2344,11,FALSE)</f>
        <v>tier - 2</v>
      </c>
      <c r="O1477" t="str">
        <f>VLOOKUP(A1477,'Hospitalisation Details'!$A$2:$M$2344,12,FALSE)</f>
        <v>tier - 1</v>
      </c>
      <c r="P1477" t="str">
        <f>VLOOKUP(A1477,'Hospitalisation Details'!$A$2:$M$2344,13,FALSE)</f>
        <v>R1022</v>
      </c>
      <c r="Q1477" s="11">
        <f>VLOOKUP(A1477,'Hospitalisation Details'!$A$2:$M$2344,8,FALSE)</f>
        <v>23</v>
      </c>
    </row>
    <row r="1478" spans="1:17" ht="15.75" x14ac:dyDescent="0.25">
      <c r="A1478" s="1" t="s">
        <v>893</v>
      </c>
      <c r="B1478" t="str">
        <f>VLOOKUP(A1478,'Customer Names'!$A$1:$B$2336,2,FALSE)</f>
        <v>Egan</v>
      </c>
      <c r="C1478" s="11">
        <f>VLOOKUP(A1478,'Medical Examinations'!$A$1:$B$2336,2,FALSE)</f>
        <v>19.95</v>
      </c>
      <c r="D1478" s="11">
        <f>VLOOKUP(A1478,'Medical Examinations'!$A$1:$C$2336,3,FALSE)</f>
        <v>6.11</v>
      </c>
      <c r="E1478" s="11" t="str">
        <f>VLOOKUP(A1478,'Medical Examinations'!$A$1:$J$2336,4,FALSE)</f>
        <v>No</v>
      </c>
      <c r="F1478" s="11" t="str">
        <f>VLOOKUP(A1478,'Medical Examinations'!$A$1:$J$2336,5,FALSE)</f>
        <v>No</v>
      </c>
      <c r="G1478" s="11" t="str">
        <f>VLOOKUP(A1478,'Medical Examinations'!$A$1:$J$2336,6,FALSE)</f>
        <v>No</v>
      </c>
      <c r="H1478" s="11">
        <f>VLOOKUP(A1478,'Medical Examinations'!$A$1:$J$2336,7,FALSE)</f>
        <v>1</v>
      </c>
      <c r="I1478" s="11" t="str">
        <f>VLOOKUP(A1478,'Medical Examinations'!$A$1:$J$2336,8,FALSE)</f>
        <v>No</v>
      </c>
      <c r="J1478" s="11" t="str">
        <f>VLOOKUP(A1478,'Medical Examinations'!$A$1:$J$2336,9,FALSE)</f>
        <v>NORMALWEIGHT</v>
      </c>
      <c r="K1478" s="11" t="str">
        <f>VLOOKUP(A1478,'Medical Examinations'!$A$1:$J$2336,10,FALSE)</f>
        <v>PREDIABETES</v>
      </c>
      <c r="L1478" t="str">
        <f>VLOOKUP(A1478,'Hospitalisation Details'!$A$2:$M$2344,4,FALSE)</f>
        <v>7-7-1984</v>
      </c>
      <c r="M1478">
        <f>VLOOKUP(A1478,'Hospitalisation Details'!$A$2:$M$2344,10,FALSE)</f>
        <v>7133.9</v>
      </c>
      <c r="N1478" t="str">
        <f>VLOOKUP(A1478,'Hospitalisation Details'!$A$2:$M$2344,11,FALSE)</f>
        <v>tier - 2</v>
      </c>
      <c r="O1478" t="str">
        <f>VLOOKUP(A1478,'Hospitalisation Details'!$A$2:$M$2344,12,FALSE)</f>
        <v>tier - 1</v>
      </c>
      <c r="P1478" t="str">
        <f>VLOOKUP(A1478,'Hospitalisation Details'!$A$2:$M$2344,13,FALSE)</f>
        <v>R1024</v>
      </c>
      <c r="Q1478" s="11">
        <f>VLOOKUP(A1478,'Hospitalisation Details'!$A$2:$M$2344,8,FALSE)</f>
        <v>38</v>
      </c>
    </row>
    <row r="1479" spans="1:17" ht="15.75" x14ac:dyDescent="0.25">
      <c r="A1479" s="1" t="s">
        <v>892</v>
      </c>
      <c r="B1479" t="str">
        <f>VLOOKUP(A1479,'Customer Names'!$A$1:$B$2336,2,FALSE)</f>
        <v>Bersani</v>
      </c>
      <c r="C1479" s="11">
        <f>VLOOKUP(A1479,'Medical Examinations'!$A$1:$B$2336,2,FALSE)</f>
        <v>34.64</v>
      </c>
      <c r="D1479" s="11">
        <f>VLOOKUP(A1479,'Medical Examinations'!$A$1:$C$2336,3,FALSE)</f>
        <v>4.88</v>
      </c>
      <c r="E1479" s="11" t="str">
        <f>VLOOKUP(A1479,'Medical Examinations'!$A$1:$J$2336,4,FALSE)</f>
        <v>No</v>
      </c>
      <c r="F1479" s="11" t="str">
        <f>VLOOKUP(A1479,'Medical Examinations'!$A$1:$J$2336,5,FALSE)</f>
        <v>No</v>
      </c>
      <c r="G1479" s="11" t="str">
        <f>VLOOKUP(A1479,'Medical Examinations'!$A$1:$J$2336,6,FALSE)</f>
        <v>Yes</v>
      </c>
      <c r="H1479" s="11">
        <f>VLOOKUP(A1479,'Medical Examinations'!$A$1:$J$2336,7,FALSE)</f>
        <v>1</v>
      </c>
      <c r="I1479" s="11" t="str">
        <f>VLOOKUP(A1479,'Medical Examinations'!$A$1:$J$2336,8,FALSE)</f>
        <v>No</v>
      </c>
      <c r="J1479" s="11" t="str">
        <f>VLOOKUP(A1479,'Medical Examinations'!$A$1:$J$2336,9,FALSE)</f>
        <v>OBESITY</v>
      </c>
      <c r="K1479" s="11" t="str">
        <f>VLOOKUP(A1479,'Medical Examinations'!$A$1:$J$2336,10,FALSE)</f>
        <v>NORMAL</v>
      </c>
      <c r="L1479" t="str">
        <f>VLOOKUP(A1479,'Hospitalisation Details'!$A$2:$M$2344,4,FALSE)</f>
        <v>1-8-1993</v>
      </c>
      <c r="M1479">
        <f>VLOOKUP(A1479,'Hospitalisation Details'!$A$2:$M$2344,10,FALSE)</f>
        <v>7128.64</v>
      </c>
      <c r="N1479" t="str">
        <f>VLOOKUP(A1479,'Hospitalisation Details'!$A$2:$M$2344,11,FALSE)</f>
        <v>tier - 2</v>
      </c>
      <c r="O1479" t="str">
        <f>VLOOKUP(A1479,'Hospitalisation Details'!$A$2:$M$2344,12,FALSE)</f>
        <v>tier - 2</v>
      </c>
      <c r="P1479" t="str">
        <f>VLOOKUP(A1479,'Hospitalisation Details'!$A$2:$M$2344,13,FALSE)</f>
        <v>R1021</v>
      </c>
      <c r="Q1479" s="11">
        <f>VLOOKUP(A1479,'Hospitalisation Details'!$A$2:$M$2344,8,FALSE)</f>
        <v>29</v>
      </c>
    </row>
    <row r="1480" spans="1:17" ht="15.75" x14ac:dyDescent="0.25">
      <c r="A1480" s="1" t="s">
        <v>891</v>
      </c>
      <c r="B1480" t="str">
        <f>VLOOKUP(A1480,'Customer Names'!$A$1:$B$2336,2,FALSE)</f>
        <v>Creech</v>
      </c>
      <c r="C1480" s="11">
        <f>VLOOKUP(A1480,'Medical Examinations'!$A$1:$B$2336,2,FALSE)</f>
        <v>18.75</v>
      </c>
      <c r="D1480" s="11">
        <f>VLOOKUP(A1480,'Medical Examinations'!$A$1:$C$2336,3,FALSE)</f>
        <v>6.72</v>
      </c>
      <c r="E1480" s="11" t="str">
        <f>VLOOKUP(A1480,'Medical Examinations'!$A$1:$J$2336,4,FALSE)</f>
        <v>No</v>
      </c>
      <c r="F1480" s="11" t="str">
        <f>VLOOKUP(A1480,'Medical Examinations'!$A$1:$J$2336,5,FALSE)</f>
        <v>No</v>
      </c>
      <c r="G1480" s="11" t="str">
        <f>VLOOKUP(A1480,'Medical Examinations'!$A$1:$J$2336,6,FALSE)</f>
        <v>No</v>
      </c>
      <c r="H1480" s="11">
        <f>VLOOKUP(A1480,'Medical Examinations'!$A$1:$J$2336,7,FALSE)</f>
        <v>0</v>
      </c>
      <c r="I1480" s="11" t="str">
        <f>VLOOKUP(A1480,'Medical Examinations'!$A$1:$J$2336,8,FALSE)</f>
        <v>No</v>
      </c>
      <c r="J1480" s="11" t="str">
        <f>VLOOKUP(A1480,'Medical Examinations'!$A$1:$J$2336,9,FALSE)</f>
        <v>NORMALWEIGHT</v>
      </c>
      <c r="K1480" s="11" t="str">
        <f>VLOOKUP(A1480,'Medical Examinations'!$A$1:$J$2336,10,FALSE)</f>
        <v>DIABETES</v>
      </c>
      <c r="L1480" t="str">
        <f>VLOOKUP(A1480,'Hospitalisation Details'!$A$2:$M$2344,4,FALSE)</f>
        <v>29-6-1968</v>
      </c>
      <c r="M1480">
        <f>VLOOKUP(A1480,'Hospitalisation Details'!$A$2:$M$2344,10,FALSE)</f>
        <v>7125.25</v>
      </c>
      <c r="N1480" t="str">
        <f>VLOOKUP(A1480,'Hospitalisation Details'!$A$2:$M$2344,11,FALSE)</f>
        <v>tier - 3</v>
      </c>
      <c r="O1480" t="str">
        <f>VLOOKUP(A1480,'Hospitalisation Details'!$A$2:$M$2344,12,FALSE)</f>
        <v>tier - 2</v>
      </c>
      <c r="P1480" t="str">
        <f>VLOOKUP(A1480,'Hospitalisation Details'!$A$2:$M$2344,13,FALSE)</f>
        <v>R1013</v>
      </c>
      <c r="Q1480" s="11">
        <f>VLOOKUP(A1480,'Hospitalisation Details'!$A$2:$M$2344,8,FALSE)</f>
        <v>54</v>
      </c>
    </row>
    <row r="1481" spans="1:17" ht="15.75" x14ac:dyDescent="0.25">
      <c r="A1481" s="1" t="s">
        <v>890</v>
      </c>
      <c r="B1481" t="str">
        <f>VLOOKUP(A1481,'Customer Names'!$A$1:$B$2336,2,FALSE)</f>
        <v>Sudres</v>
      </c>
      <c r="C1481" s="11">
        <f>VLOOKUP(A1481,'Medical Examinations'!$A$1:$B$2336,2,FALSE)</f>
        <v>26.48</v>
      </c>
      <c r="D1481" s="11">
        <f>VLOOKUP(A1481,'Medical Examinations'!$A$1:$C$2336,3,FALSE)</f>
        <v>4.2</v>
      </c>
      <c r="E1481" s="11" t="str">
        <f>VLOOKUP(A1481,'Medical Examinations'!$A$1:$J$2336,4,FALSE)</f>
        <v>No</v>
      </c>
      <c r="F1481" s="11" t="str">
        <f>VLOOKUP(A1481,'Medical Examinations'!$A$1:$J$2336,5,FALSE)</f>
        <v>No</v>
      </c>
      <c r="G1481" s="11" t="str">
        <f>VLOOKUP(A1481,'Medical Examinations'!$A$1:$J$2336,6,FALSE)</f>
        <v>No</v>
      </c>
      <c r="H1481" s="11">
        <f>VLOOKUP(A1481,'Medical Examinations'!$A$1:$J$2336,7,FALSE)</f>
        <v>1</v>
      </c>
      <c r="I1481" s="11" t="str">
        <f>VLOOKUP(A1481,'Medical Examinations'!$A$1:$J$2336,8,FALSE)</f>
        <v>No</v>
      </c>
      <c r="J1481" s="11" t="str">
        <f>VLOOKUP(A1481,'Medical Examinations'!$A$1:$J$2336,9,FALSE)</f>
        <v>OVERWEIGHT</v>
      </c>
      <c r="K1481" s="11" t="str">
        <f>VLOOKUP(A1481,'Medical Examinations'!$A$1:$J$2336,10,FALSE)</f>
        <v>NORMAL</v>
      </c>
      <c r="L1481" t="str">
        <f>VLOOKUP(A1481,'Hospitalisation Details'!$A$2:$M$2344,4,FALSE)</f>
        <v>11-8-1987</v>
      </c>
      <c r="M1481">
        <f>VLOOKUP(A1481,'Hospitalisation Details'!$A$2:$M$2344,10,FALSE)</f>
        <v>7106.81</v>
      </c>
      <c r="N1481" t="str">
        <f>VLOOKUP(A1481,'Hospitalisation Details'!$A$2:$M$2344,11,FALSE)</f>
        <v>tier - 2</v>
      </c>
      <c r="O1481" t="str">
        <f>VLOOKUP(A1481,'Hospitalisation Details'!$A$2:$M$2344,12,FALSE)</f>
        <v>tier - 1</v>
      </c>
      <c r="P1481" t="str">
        <f>VLOOKUP(A1481,'Hospitalisation Details'!$A$2:$M$2344,13,FALSE)</f>
        <v>R1012</v>
      </c>
      <c r="Q1481" s="11">
        <f>VLOOKUP(A1481,'Hospitalisation Details'!$A$2:$M$2344,8,FALSE)</f>
        <v>35</v>
      </c>
    </row>
    <row r="1482" spans="1:17" ht="15.75" x14ac:dyDescent="0.25">
      <c r="A1482" s="1" t="s">
        <v>889</v>
      </c>
      <c r="B1482" t="str">
        <f>VLOOKUP(A1482,'Customer Names'!$A$1:$B$2336,2,FALSE)</f>
        <v>Couture</v>
      </c>
      <c r="C1482" s="11">
        <f>VLOOKUP(A1482,'Medical Examinations'!$A$1:$B$2336,2,FALSE)</f>
        <v>34.83</v>
      </c>
      <c r="D1482" s="11">
        <f>VLOOKUP(A1482,'Medical Examinations'!$A$1:$C$2336,3,FALSE)</f>
        <v>5.79</v>
      </c>
      <c r="E1482" s="11" t="str">
        <f>VLOOKUP(A1482,'Medical Examinations'!$A$1:$J$2336,4,FALSE)</f>
        <v>No</v>
      </c>
      <c r="F1482" s="11" t="str">
        <f>VLOOKUP(A1482,'Medical Examinations'!$A$1:$J$2336,5,FALSE)</f>
        <v>No</v>
      </c>
      <c r="G1482" s="11" t="str">
        <f>VLOOKUP(A1482,'Medical Examinations'!$A$1:$J$2336,6,FALSE)</f>
        <v>No</v>
      </c>
      <c r="H1482" s="11">
        <f>VLOOKUP(A1482,'Medical Examinations'!$A$1:$J$2336,7,FALSE)</f>
        <v>1</v>
      </c>
      <c r="I1482" s="11" t="str">
        <f>VLOOKUP(A1482,'Medical Examinations'!$A$1:$J$2336,8,FALSE)</f>
        <v>No</v>
      </c>
      <c r="J1482" s="11" t="str">
        <f>VLOOKUP(A1482,'Medical Examinations'!$A$1:$J$2336,9,FALSE)</f>
        <v>OBESITY</v>
      </c>
      <c r="K1482" s="11" t="str">
        <f>VLOOKUP(A1482,'Medical Examinations'!$A$1:$J$2336,10,FALSE)</f>
        <v>PREDIABETES</v>
      </c>
      <c r="L1482" t="str">
        <f>VLOOKUP(A1482,'Hospitalisation Details'!$A$2:$M$2344,4,FALSE)</f>
        <v>18-6-1992</v>
      </c>
      <c r="M1482">
        <f>VLOOKUP(A1482,'Hospitalisation Details'!$A$2:$M$2344,10,FALSE)</f>
        <v>7096.98</v>
      </c>
      <c r="N1482" t="str">
        <f>VLOOKUP(A1482,'Hospitalisation Details'!$A$2:$M$2344,11,FALSE)</f>
        <v>tier - 2</v>
      </c>
      <c r="O1482" t="str">
        <f>VLOOKUP(A1482,'Hospitalisation Details'!$A$2:$M$2344,12,FALSE)</f>
        <v>tier - 2</v>
      </c>
      <c r="P1482" t="str">
        <f>VLOOKUP(A1482,'Hospitalisation Details'!$A$2:$M$2344,13,FALSE)</f>
        <v>R1012</v>
      </c>
      <c r="Q1482" s="11">
        <f>VLOOKUP(A1482,'Hospitalisation Details'!$A$2:$M$2344,8,FALSE)</f>
        <v>30</v>
      </c>
    </row>
    <row r="1483" spans="1:17" ht="15.75" x14ac:dyDescent="0.25">
      <c r="A1483" s="1" t="s">
        <v>888</v>
      </c>
      <c r="B1483" t="str">
        <f>VLOOKUP(A1483,'Customer Names'!$A$1:$B$2336,2,FALSE)</f>
        <v>Willard</v>
      </c>
      <c r="C1483" s="11">
        <f>VLOOKUP(A1483,'Medical Examinations'!$A$1:$B$2336,2,FALSE)</f>
        <v>25.46</v>
      </c>
      <c r="D1483" s="11">
        <f>VLOOKUP(A1483,'Medical Examinations'!$A$1:$C$2336,3,FALSE)</f>
        <v>4.29</v>
      </c>
      <c r="E1483" s="11" t="str">
        <f>VLOOKUP(A1483,'Medical Examinations'!$A$1:$J$2336,4,FALSE)</f>
        <v>No</v>
      </c>
      <c r="F1483" s="11" t="str">
        <f>VLOOKUP(A1483,'Medical Examinations'!$A$1:$J$2336,5,FALSE)</f>
        <v>No</v>
      </c>
      <c r="G1483" s="11" t="str">
        <f>VLOOKUP(A1483,'Medical Examinations'!$A$1:$J$2336,6,FALSE)</f>
        <v>No</v>
      </c>
      <c r="H1483" s="11">
        <f>VLOOKUP(A1483,'Medical Examinations'!$A$1:$J$2336,7,FALSE)</f>
        <v>0</v>
      </c>
      <c r="I1483" s="11" t="str">
        <f>VLOOKUP(A1483,'Medical Examinations'!$A$1:$J$2336,8,FALSE)</f>
        <v>No</v>
      </c>
      <c r="J1483" s="11" t="str">
        <f>VLOOKUP(A1483,'Medical Examinations'!$A$1:$J$2336,9,FALSE)</f>
        <v>OVERWEIGHT</v>
      </c>
      <c r="K1483" s="11" t="str">
        <f>VLOOKUP(A1483,'Medical Examinations'!$A$1:$J$2336,10,FALSE)</f>
        <v>NORMAL</v>
      </c>
      <c r="L1483" t="str">
        <f>VLOOKUP(A1483,'Hospitalisation Details'!$A$2:$M$2344,4,FALSE)</f>
        <v>6-10-1982</v>
      </c>
      <c r="M1483">
        <f>VLOOKUP(A1483,'Hospitalisation Details'!$A$2:$M$2344,10,FALSE)</f>
        <v>7077.19</v>
      </c>
      <c r="N1483" t="str">
        <f>VLOOKUP(A1483,'Hospitalisation Details'!$A$2:$M$2344,11,FALSE)</f>
        <v>tier - 2</v>
      </c>
      <c r="O1483" t="str">
        <f>VLOOKUP(A1483,'Hospitalisation Details'!$A$2:$M$2344,12,FALSE)</f>
        <v>tier - 3</v>
      </c>
      <c r="P1483" t="str">
        <f>VLOOKUP(A1483,'Hospitalisation Details'!$A$2:$M$2344,13,FALSE)</f>
        <v>R1024</v>
      </c>
      <c r="Q1483" s="11">
        <f>VLOOKUP(A1483,'Hospitalisation Details'!$A$2:$M$2344,8,FALSE)</f>
        <v>40</v>
      </c>
    </row>
    <row r="1484" spans="1:17" ht="15.75" x14ac:dyDescent="0.25">
      <c r="A1484" s="1" t="s">
        <v>887</v>
      </c>
      <c r="B1484" t="str">
        <f>VLOOKUP(A1484,'Customer Names'!$A$1:$B$2336,2,FALSE)</f>
        <v>Patronick</v>
      </c>
      <c r="C1484" s="11">
        <f>VLOOKUP(A1484,'Medical Examinations'!$A$1:$B$2336,2,FALSE)</f>
        <v>23.31</v>
      </c>
      <c r="D1484" s="11">
        <f>VLOOKUP(A1484,'Medical Examinations'!$A$1:$C$2336,3,FALSE)</f>
        <v>8.27</v>
      </c>
      <c r="E1484" s="11" t="str">
        <f>VLOOKUP(A1484,'Medical Examinations'!$A$1:$J$2336,4,FALSE)</f>
        <v>No</v>
      </c>
      <c r="F1484" s="11" t="str">
        <f>VLOOKUP(A1484,'Medical Examinations'!$A$1:$J$2336,5,FALSE)</f>
        <v>No</v>
      </c>
      <c r="G1484" s="11" t="str">
        <f>VLOOKUP(A1484,'Medical Examinations'!$A$1:$J$2336,6,FALSE)</f>
        <v>No</v>
      </c>
      <c r="H1484" s="11">
        <f>VLOOKUP(A1484,'Medical Examinations'!$A$1:$J$2336,7,FALSE)</f>
        <v>0</v>
      </c>
      <c r="I1484" s="11" t="str">
        <f>VLOOKUP(A1484,'Medical Examinations'!$A$1:$J$2336,8,FALSE)</f>
        <v>No</v>
      </c>
      <c r="J1484" s="11" t="str">
        <f>VLOOKUP(A1484,'Medical Examinations'!$A$1:$J$2336,9,FALSE)</f>
        <v>NORMALWEIGHT</v>
      </c>
      <c r="K1484" s="11" t="str">
        <f>VLOOKUP(A1484,'Medical Examinations'!$A$1:$J$2336,10,FALSE)</f>
        <v>DIABETES</v>
      </c>
      <c r="L1484" t="str">
        <f>VLOOKUP(A1484,'Hospitalisation Details'!$A$2:$M$2344,4,FALSE)</f>
        <v>24-6-1978</v>
      </c>
      <c r="M1484">
        <f>VLOOKUP(A1484,'Hospitalisation Details'!$A$2:$M$2344,10,FALSE)</f>
        <v>7054.41</v>
      </c>
      <c r="N1484" t="str">
        <f>VLOOKUP(A1484,'Hospitalisation Details'!$A$2:$M$2344,11,FALSE)</f>
        <v>tier - 2</v>
      </c>
      <c r="O1484" t="str">
        <f>VLOOKUP(A1484,'Hospitalisation Details'!$A$2:$M$2344,12,FALSE)</f>
        <v>tier - 2</v>
      </c>
      <c r="P1484" t="str">
        <f>VLOOKUP(A1484,'Hospitalisation Details'!$A$2:$M$2344,13,FALSE)</f>
        <v>R1013</v>
      </c>
      <c r="Q1484" s="11">
        <f>VLOOKUP(A1484,'Hospitalisation Details'!$A$2:$M$2344,8,FALSE)</f>
        <v>44</v>
      </c>
    </row>
    <row r="1485" spans="1:17" ht="15.75" x14ac:dyDescent="0.25">
      <c r="A1485" s="1" t="s">
        <v>886</v>
      </c>
      <c r="B1485" t="str">
        <f>VLOOKUP(A1485,'Customer Names'!$A$1:$B$2336,2,FALSE)</f>
        <v>Depasquale</v>
      </c>
      <c r="C1485" s="11">
        <f>VLOOKUP(A1485,'Medical Examinations'!$A$1:$B$2336,2,FALSE)</f>
        <v>29</v>
      </c>
      <c r="D1485" s="11">
        <f>VLOOKUP(A1485,'Medical Examinations'!$A$1:$C$2336,3,FALSE)</f>
        <v>4.5599999999999996</v>
      </c>
      <c r="E1485" s="11" t="str">
        <f>VLOOKUP(A1485,'Medical Examinations'!$A$1:$J$2336,4,FALSE)</f>
        <v>No</v>
      </c>
      <c r="F1485" s="11" t="str">
        <f>VLOOKUP(A1485,'Medical Examinations'!$A$1:$J$2336,5,FALSE)</f>
        <v>No</v>
      </c>
      <c r="G1485" s="11" t="str">
        <f>VLOOKUP(A1485,'Medical Examinations'!$A$1:$J$2336,6,FALSE)</f>
        <v>No</v>
      </c>
      <c r="H1485" s="11">
        <f>VLOOKUP(A1485,'Medical Examinations'!$A$1:$J$2336,7,FALSE)</f>
        <v>0</v>
      </c>
      <c r="I1485" s="11" t="str">
        <f>VLOOKUP(A1485,'Medical Examinations'!$A$1:$J$2336,8,FALSE)</f>
        <v>No</v>
      </c>
      <c r="J1485" s="11" t="str">
        <f>VLOOKUP(A1485,'Medical Examinations'!$A$1:$J$2336,9,FALSE)</f>
        <v>OVERWEIGHT</v>
      </c>
      <c r="K1485" s="11" t="str">
        <f>VLOOKUP(A1485,'Medical Examinations'!$A$1:$J$2336,10,FALSE)</f>
        <v>NORMAL</v>
      </c>
      <c r="L1485" t="str">
        <f>VLOOKUP(A1485,'Hospitalisation Details'!$A$2:$M$2344,4,FALSE)</f>
        <v>28-6-1980</v>
      </c>
      <c r="M1485">
        <f>VLOOKUP(A1485,'Hospitalisation Details'!$A$2:$M$2344,10,FALSE)</f>
        <v>7050.64</v>
      </c>
      <c r="N1485" t="str">
        <f>VLOOKUP(A1485,'Hospitalisation Details'!$A$2:$M$2344,11,FALSE)</f>
        <v>tier - 2</v>
      </c>
      <c r="O1485" t="str">
        <f>VLOOKUP(A1485,'Hospitalisation Details'!$A$2:$M$2344,12,FALSE)</f>
        <v>tier - 3</v>
      </c>
      <c r="P1485" t="str">
        <f>VLOOKUP(A1485,'Hospitalisation Details'!$A$2:$M$2344,13,FALSE)</f>
        <v>R1011</v>
      </c>
      <c r="Q1485" s="11">
        <f>VLOOKUP(A1485,'Hospitalisation Details'!$A$2:$M$2344,8,FALSE)</f>
        <v>42</v>
      </c>
    </row>
    <row r="1486" spans="1:17" ht="15.75" x14ac:dyDescent="0.25">
      <c r="A1486" s="1" t="s">
        <v>885</v>
      </c>
      <c r="B1486" t="str">
        <f>VLOOKUP(A1486,'Customer Names'!$A$1:$B$2336,2,FALSE)</f>
        <v>Lavergne</v>
      </c>
      <c r="C1486" s="11">
        <f>VLOOKUP(A1486,'Medical Examinations'!$A$1:$B$2336,2,FALSE)</f>
        <v>32.869999999999997</v>
      </c>
      <c r="D1486" s="11">
        <f>VLOOKUP(A1486,'Medical Examinations'!$A$1:$C$2336,3,FALSE)</f>
        <v>5.33</v>
      </c>
      <c r="E1486" s="11" t="str">
        <f>VLOOKUP(A1486,'Medical Examinations'!$A$1:$J$2336,4,FALSE)</f>
        <v>No</v>
      </c>
      <c r="F1486" s="11" t="str">
        <f>VLOOKUP(A1486,'Medical Examinations'!$A$1:$J$2336,5,FALSE)</f>
        <v>No</v>
      </c>
      <c r="G1486" s="11" t="str">
        <f>VLOOKUP(A1486,'Medical Examinations'!$A$1:$J$2336,6,FALSE)</f>
        <v>No</v>
      </c>
      <c r="H1486" s="11">
        <f>VLOOKUP(A1486,'Medical Examinations'!$A$1:$J$2336,7,FALSE)</f>
        <v>0</v>
      </c>
      <c r="I1486" s="11" t="str">
        <f>VLOOKUP(A1486,'Medical Examinations'!$A$1:$J$2336,8,FALSE)</f>
        <v>No</v>
      </c>
      <c r="J1486" s="11" t="str">
        <f>VLOOKUP(A1486,'Medical Examinations'!$A$1:$J$2336,9,FALSE)</f>
        <v>OBESITY</v>
      </c>
      <c r="K1486" s="11" t="str">
        <f>VLOOKUP(A1486,'Medical Examinations'!$A$1:$J$2336,10,FALSE)</f>
        <v>NORMAL</v>
      </c>
      <c r="L1486" t="str">
        <f>VLOOKUP(A1486,'Hospitalisation Details'!$A$2:$M$2344,4,FALSE)</f>
        <v>21-7-1980</v>
      </c>
      <c r="M1486">
        <f>VLOOKUP(A1486,'Hospitalisation Details'!$A$2:$M$2344,10,FALSE)</f>
        <v>7050.02</v>
      </c>
      <c r="N1486" t="str">
        <f>VLOOKUP(A1486,'Hospitalisation Details'!$A$2:$M$2344,11,FALSE)</f>
        <v>tier - 2</v>
      </c>
      <c r="O1486" t="str">
        <f>VLOOKUP(A1486,'Hospitalisation Details'!$A$2:$M$2344,12,FALSE)</f>
        <v>tier - 1</v>
      </c>
      <c r="P1486" t="str">
        <f>VLOOKUP(A1486,'Hospitalisation Details'!$A$2:$M$2344,13,FALSE)</f>
        <v>R1024</v>
      </c>
      <c r="Q1486" s="11">
        <f>VLOOKUP(A1486,'Hospitalisation Details'!$A$2:$M$2344,8,FALSE)</f>
        <v>42</v>
      </c>
    </row>
    <row r="1487" spans="1:17" ht="15.75" x14ac:dyDescent="0.25">
      <c r="A1487" s="1" t="s">
        <v>884</v>
      </c>
      <c r="B1487" t="str">
        <f>VLOOKUP(A1487,'Customer Names'!$A$1:$B$2336,2,FALSE)</f>
        <v>Kawakami</v>
      </c>
      <c r="C1487" s="11">
        <f>VLOOKUP(A1487,'Medical Examinations'!$A$1:$B$2336,2,FALSE)</f>
        <v>26.18</v>
      </c>
      <c r="D1487" s="11">
        <f>VLOOKUP(A1487,'Medical Examinations'!$A$1:$C$2336,3,FALSE)</f>
        <v>5.63</v>
      </c>
      <c r="E1487" s="11" t="str">
        <f>VLOOKUP(A1487,'Medical Examinations'!$A$1:$J$2336,4,FALSE)</f>
        <v>No</v>
      </c>
      <c r="F1487" s="11" t="str">
        <f>VLOOKUP(A1487,'Medical Examinations'!$A$1:$J$2336,5,FALSE)</f>
        <v>No</v>
      </c>
      <c r="G1487" s="11" t="str">
        <f>VLOOKUP(A1487,'Medical Examinations'!$A$1:$J$2336,6,FALSE)</f>
        <v>No</v>
      </c>
      <c r="H1487" s="11">
        <f>VLOOKUP(A1487,'Medical Examinations'!$A$1:$J$2336,7,FALSE)</f>
        <v>0</v>
      </c>
      <c r="I1487" s="11" t="str">
        <f>VLOOKUP(A1487,'Medical Examinations'!$A$1:$J$2336,8,FALSE)</f>
        <v>No</v>
      </c>
      <c r="J1487" s="11" t="str">
        <f>VLOOKUP(A1487,'Medical Examinations'!$A$1:$J$2336,9,FALSE)</f>
        <v>OVERWEIGHT</v>
      </c>
      <c r="K1487" s="11" t="str">
        <f>VLOOKUP(A1487,'Medical Examinations'!$A$1:$J$2336,10,FALSE)</f>
        <v>NORMAL</v>
      </c>
      <c r="L1487" t="str">
        <f>VLOOKUP(A1487,'Hospitalisation Details'!$A$2:$M$2344,4,FALSE)</f>
        <v>22-10-1980</v>
      </c>
      <c r="M1487">
        <f>VLOOKUP(A1487,'Hospitalisation Details'!$A$2:$M$2344,10,FALSE)</f>
        <v>7046.72</v>
      </c>
      <c r="N1487" t="str">
        <f>VLOOKUP(A1487,'Hospitalisation Details'!$A$2:$M$2344,11,FALSE)</f>
        <v>tier - 2</v>
      </c>
      <c r="O1487" t="str">
        <f>VLOOKUP(A1487,'Hospitalisation Details'!$A$2:$M$2344,12,FALSE)</f>
        <v>tier - 3</v>
      </c>
      <c r="P1487" t="str">
        <f>VLOOKUP(A1487,'Hospitalisation Details'!$A$2:$M$2344,13,FALSE)</f>
        <v>R1013</v>
      </c>
      <c r="Q1487" s="11">
        <f>VLOOKUP(A1487,'Hospitalisation Details'!$A$2:$M$2344,8,FALSE)</f>
        <v>42</v>
      </c>
    </row>
    <row r="1488" spans="1:17" ht="15.75" x14ac:dyDescent="0.25">
      <c r="A1488" s="1" t="s">
        <v>883</v>
      </c>
      <c r="B1488" t="str">
        <f>VLOOKUP(A1488,'Customer Names'!$A$1:$B$2336,2,FALSE)</f>
        <v>Gonsalves</v>
      </c>
      <c r="C1488" s="11">
        <f>VLOOKUP(A1488,'Medical Examinations'!$A$1:$B$2336,2,FALSE)</f>
        <v>25.3</v>
      </c>
      <c r="D1488" s="11">
        <f>VLOOKUP(A1488,'Medical Examinations'!$A$1:$C$2336,3,FALSE)</f>
        <v>5.12</v>
      </c>
      <c r="E1488" s="11" t="str">
        <f>VLOOKUP(A1488,'Medical Examinations'!$A$1:$J$2336,4,FALSE)</f>
        <v>No</v>
      </c>
      <c r="F1488" s="11" t="str">
        <f>VLOOKUP(A1488,'Medical Examinations'!$A$1:$J$2336,5,FALSE)</f>
        <v>No</v>
      </c>
      <c r="G1488" s="11" t="str">
        <f>VLOOKUP(A1488,'Medical Examinations'!$A$1:$J$2336,6,FALSE)</f>
        <v>No</v>
      </c>
      <c r="H1488" s="11">
        <f>VLOOKUP(A1488,'Medical Examinations'!$A$1:$J$2336,7,FALSE)</f>
        <v>0</v>
      </c>
      <c r="I1488" s="11" t="str">
        <f>VLOOKUP(A1488,'Medical Examinations'!$A$1:$J$2336,8,FALSE)</f>
        <v>No</v>
      </c>
      <c r="J1488" s="11" t="str">
        <f>VLOOKUP(A1488,'Medical Examinations'!$A$1:$J$2336,9,FALSE)</f>
        <v>OVERWEIGHT</v>
      </c>
      <c r="K1488" s="11" t="str">
        <f>VLOOKUP(A1488,'Medical Examinations'!$A$1:$J$2336,10,FALSE)</f>
        <v>NORMAL</v>
      </c>
      <c r="L1488" t="str">
        <f>VLOOKUP(A1488,'Hospitalisation Details'!$A$2:$M$2344,4,FALSE)</f>
        <v>26-7-1980</v>
      </c>
      <c r="M1488">
        <f>VLOOKUP(A1488,'Hospitalisation Details'!$A$2:$M$2344,10,FALSE)</f>
        <v>7045.5</v>
      </c>
      <c r="N1488" t="str">
        <f>VLOOKUP(A1488,'Hospitalisation Details'!$A$2:$M$2344,11,FALSE)</f>
        <v>tier - 2</v>
      </c>
      <c r="O1488" t="str">
        <f>VLOOKUP(A1488,'Hospitalisation Details'!$A$2:$M$2344,12,FALSE)</f>
        <v>tier - 1</v>
      </c>
      <c r="P1488" t="str">
        <f>VLOOKUP(A1488,'Hospitalisation Details'!$A$2:$M$2344,13,FALSE)</f>
        <v>R1011</v>
      </c>
      <c r="Q1488" s="11">
        <f>VLOOKUP(A1488,'Hospitalisation Details'!$A$2:$M$2344,8,FALSE)</f>
        <v>42</v>
      </c>
    </row>
    <row r="1489" spans="1:17" ht="15.75" x14ac:dyDescent="0.25">
      <c r="A1489" s="1" t="s">
        <v>882</v>
      </c>
      <c r="B1489" t="str">
        <f>VLOOKUP(A1489,'Customer Names'!$A$1:$B$2336,2,FALSE)</f>
        <v>Peck</v>
      </c>
      <c r="C1489" s="11">
        <f>VLOOKUP(A1489,'Medical Examinations'!$A$1:$B$2336,2,FALSE)</f>
        <v>36.94</v>
      </c>
      <c r="D1489" s="11">
        <f>VLOOKUP(A1489,'Medical Examinations'!$A$1:$C$2336,3,FALSE)</f>
        <v>5.15</v>
      </c>
      <c r="E1489" s="11" t="str">
        <f>VLOOKUP(A1489,'Medical Examinations'!$A$1:$J$2336,4,FALSE)</f>
        <v>Yes</v>
      </c>
      <c r="F1489" s="11" t="str">
        <f>VLOOKUP(A1489,'Medical Examinations'!$A$1:$J$2336,5,FALSE)</f>
        <v>No</v>
      </c>
      <c r="G1489" s="11" t="str">
        <f>VLOOKUP(A1489,'Medical Examinations'!$A$1:$J$2336,6,FALSE)</f>
        <v>No</v>
      </c>
      <c r="H1489" s="11">
        <f>VLOOKUP(A1489,'Medical Examinations'!$A$1:$J$2336,7,FALSE)</f>
        <v>1</v>
      </c>
      <c r="I1489" s="11" t="str">
        <f>VLOOKUP(A1489,'Medical Examinations'!$A$1:$J$2336,8,FALSE)</f>
        <v>No</v>
      </c>
      <c r="J1489" s="11" t="str">
        <f>VLOOKUP(A1489,'Medical Examinations'!$A$1:$J$2336,9,FALSE)</f>
        <v>OBESITY</v>
      </c>
      <c r="K1489" s="11" t="str">
        <f>VLOOKUP(A1489,'Medical Examinations'!$A$1:$J$2336,10,FALSE)</f>
        <v>NORMAL</v>
      </c>
      <c r="L1489" t="str">
        <f>VLOOKUP(A1489,'Hospitalisation Details'!$A$2:$M$2344,4,FALSE)</f>
        <v>29-10-1995</v>
      </c>
      <c r="M1489">
        <f>VLOOKUP(A1489,'Hospitalisation Details'!$A$2:$M$2344,10,FALSE)</f>
        <v>7042.11</v>
      </c>
      <c r="N1489" t="str">
        <f>VLOOKUP(A1489,'Hospitalisation Details'!$A$2:$M$2344,11,FALSE)</f>
        <v>tier - 2</v>
      </c>
      <c r="O1489" t="str">
        <f>VLOOKUP(A1489,'Hospitalisation Details'!$A$2:$M$2344,12,FALSE)</f>
        <v>tier - 3</v>
      </c>
      <c r="P1489" t="str">
        <f>VLOOKUP(A1489,'Hospitalisation Details'!$A$2:$M$2344,13,FALSE)</f>
        <v>R1012</v>
      </c>
      <c r="Q1489" s="11">
        <f>VLOOKUP(A1489,'Hospitalisation Details'!$A$2:$M$2344,8,FALSE)</f>
        <v>27</v>
      </c>
    </row>
    <row r="1490" spans="1:17" ht="15.75" x14ac:dyDescent="0.25">
      <c r="A1490" s="1" t="s">
        <v>881</v>
      </c>
      <c r="B1490" t="str">
        <f>VLOOKUP(A1490,'Customer Names'!$A$1:$B$2336,2,FALSE)</f>
        <v>Aure</v>
      </c>
      <c r="C1490" s="11">
        <f>VLOOKUP(A1490,'Medical Examinations'!$A$1:$B$2336,2,FALSE)</f>
        <v>22.86</v>
      </c>
      <c r="D1490" s="11">
        <f>VLOOKUP(A1490,'Medical Examinations'!$A$1:$C$2336,3,FALSE)</f>
        <v>7.5</v>
      </c>
      <c r="E1490" s="11" t="str">
        <f>VLOOKUP(A1490,'Medical Examinations'!$A$1:$J$2336,4,FALSE)</f>
        <v>No</v>
      </c>
      <c r="F1490" s="11" t="str">
        <f>VLOOKUP(A1490,'Medical Examinations'!$A$1:$J$2336,5,FALSE)</f>
        <v>No</v>
      </c>
      <c r="G1490" s="11" t="str">
        <f>VLOOKUP(A1490,'Medical Examinations'!$A$1:$J$2336,6,FALSE)</f>
        <v>No</v>
      </c>
      <c r="H1490" s="11">
        <f>VLOOKUP(A1490,'Medical Examinations'!$A$1:$J$2336,7,FALSE)</f>
        <v>0</v>
      </c>
      <c r="I1490" s="11" t="str">
        <f>VLOOKUP(A1490,'Medical Examinations'!$A$1:$J$2336,8,FALSE)</f>
        <v>No</v>
      </c>
      <c r="J1490" s="11" t="str">
        <f>VLOOKUP(A1490,'Medical Examinations'!$A$1:$J$2336,9,FALSE)</f>
        <v>NORMALWEIGHT</v>
      </c>
      <c r="K1490" s="11" t="str">
        <f>VLOOKUP(A1490,'Medical Examinations'!$A$1:$J$2336,10,FALSE)</f>
        <v>DIABETES</v>
      </c>
      <c r="L1490" t="str">
        <f>VLOOKUP(A1490,'Hospitalisation Details'!$A$2:$M$2344,4,FALSE)</f>
        <v>2-6-1978</v>
      </c>
      <c r="M1490">
        <f>VLOOKUP(A1490,'Hospitalisation Details'!$A$2:$M$2344,10,FALSE)</f>
        <v>7033.08</v>
      </c>
      <c r="N1490" t="str">
        <f>VLOOKUP(A1490,'Hospitalisation Details'!$A$2:$M$2344,11,FALSE)</f>
        <v>tier - 2</v>
      </c>
      <c r="O1490" t="str">
        <f>VLOOKUP(A1490,'Hospitalisation Details'!$A$2:$M$2344,12,FALSE)</f>
        <v>tier - 2</v>
      </c>
      <c r="P1490" t="str">
        <f>VLOOKUP(A1490,'Hospitalisation Details'!$A$2:$M$2344,13,FALSE)</f>
        <v>R1013</v>
      </c>
      <c r="Q1490" s="11">
        <f>VLOOKUP(A1490,'Hospitalisation Details'!$A$2:$M$2344,8,FALSE)</f>
        <v>45</v>
      </c>
    </row>
    <row r="1491" spans="1:17" ht="15.75" x14ac:dyDescent="0.25">
      <c r="A1491" s="1" t="s">
        <v>880</v>
      </c>
      <c r="B1491" t="str">
        <f>VLOOKUP(A1491,'Customer Names'!$A$1:$B$2336,2,FALSE)</f>
        <v>Mattingly</v>
      </c>
      <c r="C1491" s="11">
        <f>VLOOKUP(A1491,'Medical Examinations'!$A$1:$B$2336,2,FALSE)</f>
        <v>18.760000000000002</v>
      </c>
      <c r="D1491" s="11">
        <f>VLOOKUP(A1491,'Medical Examinations'!$A$1:$C$2336,3,FALSE)</f>
        <v>4.88</v>
      </c>
      <c r="E1491" s="11" t="str">
        <f>VLOOKUP(A1491,'Medical Examinations'!$A$1:$J$2336,4,FALSE)</f>
        <v>Yes</v>
      </c>
      <c r="F1491" s="11" t="str">
        <f>VLOOKUP(A1491,'Medical Examinations'!$A$1:$J$2336,5,FALSE)</f>
        <v>No</v>
      </c>
      <c r="G1491" s="11" t="str">
        <f>VLOOKUP(A1491,'Medical Examinations'!$A$1:$J$2336,6,FALSE)</f>
        <v>Yes</v>
      </c>
      <c r="H1491" s="11">
        <f>VLOOKUP(A1491,'Medical Examinations'!$A$1:$J$2336,7,FALSE)</f>
        <v>1</v>
      </c>
      <c r="I1491" s="11" t="str">
        <f>VLOOKUP(A1491,'Medical Examinations'!$A$1:$J$2336,8,FALSE)</f>
        <v>No</v>
      </c>
      <c r="J1491" s="11" t="str">
        <f>VLOOKUP(A1491,'Medical Examinations'!$A$1:$J$2336,9,FALSE)</f>
        <v>NORMALWEIGHT</v>
      </c>
      <c r="K1491" s="11" t="str">
        <f>VLOOKUP(A1491,'Medical Examinations'!$A$1:$J$2336,10,FALSE)</f>
        <v>NORMAL</v>
      </c>
      <c r="L1491" t="str">
        <f>VLOOKUP(A1491,'Hospitalisation Details'!$A$2:$M$2344,4,FALSE)</f>
        <v>6-7-1969</v>
      </c>
      <c r="M1491">
        <f>VLOOKUP(A1491,'Hospitalisation Details'!$A$2:$M$2344,10,FALSE)</f>
        <v>7003.1</v>
      </c>
      <c r="N1491" t="str">
        <f>VLOOKUP(A1491,'Hospitalisation Details'!$A$2:$M$2344,11,FALSE)</f>
        <v>tier - 2</v>
      </c>
      <c r="O1491" t="str">
        <f>VLOOKUP(A1491,'Hospitalisation Details'!$A$2:$M$2344,12,FALSE)</f>
        <v>tier - 3</v>
      </c>
      <c r="P1491" t="str">
        <f>VLOOKUP(A1491,'Hospitalisation Details'!$A$2:$M$2344,13,FALSE)</f>
        <v>R1013</v>
      </c>
      <c r="Q1491" s="11">
        <f>VLOOKUP(A1491,'Hospitalisation Details'!$A$2:$M$2344,8,FALSE)</f>
        <v>53</v>
      </c>
    </row>
    <row r="1492" spans="1:17" ht="15.75" x14ac:dyDescent="0.25">
      <c r="A1492" s="1" t="s">
        <v>879</v>
      </c>
      <c r="B1492" t="str">
        <f>VLOOKUP(A1492,'Customer Names'!$A$1:$B$2336,2,FALSE)</f>
        <v>Stelpflug</v>
      </c>
      <c r="C1492" s="11">
        <f>VLOOKUP(A1492,'Medical Examinations'!$A$1:$B$2336,2,FALSE)</f>
        <v>24.36</v>
      </c>
      <c r="D1492" s="11">
        <f>VLOOKUP(A1492,'Medical Examinations'!$A$1:$C$2336,3,FALSE)</f>
        <v>5.57</v>
      </c>
      <c r="E1492" s="11" t="str">
        <f>VLOOKUP(A1492,'Medical Examinations'!$A$1:$J$2336,4,FALSE)</f>
        <v>No</v>
      </c>
      <c r="F1492" s="11" t="str">
        <f>VLOOKUP(A1492,'Medical Examinations'!$A$1:$J$2336,5,FALSE)</f>
        <v>No</v>
      </c>
      <c r="G1492" s="11" t="str">
        <f>VLOOKUP(A1492,'Medical Examinations'!$A$1:$J$2336,6,FALSE)</f>
        <v>No</v>
      </c>
      <c r="H1492" s="11">
        <f>VLOOKUP(A1492,'Medical Examinations'!$A$1:$J$2336,7,FALSE)</f>
        <v>0</v>
      </c>
      <c r="I1492" s="11" t="str">
        <f>VLOOKUP(A1492,'Medical Examinations'!$A$1:$J$2336,8,FALSE)</f>
        <v>No</v>
      </c>
      <c r="J1492" s="11" t="str">
        <f>VLOOKUP(A1492,'Medical Examinations'!$A$1:$J$2336,9,FALSE)</f>
        <v>NORMALWEIGHT</v>
      </c>
      <c r="K1492" s="11" t="str">
        <f>VLOOKUP(A1492,'Medical Examinations'!$A$1:$J$2336,10,FALSE)</f>
        <v>NORMAL</v>
      </c>
      <c r="L1492" t="str">
        <f>VLOOKUP(A1492,'Hospitalisation Details'!$A$2:$M$2344,4,FALSE)</f>
        <v>1-9-1982</v>
      </c>
      <c r="M1492">
        <f>VLOOKUP(A1492,'Hospitalisation Details'!$A$2:$M$2344,10,FALSE)</f>
        <v>6989.95</v>
      </c>
      <c r="N1492" t="str">
        <f>VLOOKUP(A1492,'Hospitalisation Details'!$A$2:$M$2344,11,FALSE)</f>
        <v>tier - 2</v>
      </c>
      <c r="O1492" t="str">
        <f>VLOOKUP(A1492,'Hospitalisation Details'!$A$2:$M$2344,12,FALSE)</f>
        <v>tier - 1</v>
      </c>
      <c r="P1492" t="str">
        <f>VLOOKUP(A1492,'Hospitalisation Details'!$A$2:$M$2344,13,FALSE)</f>
        <v>R1013</v>
      </c>
      <c r="Q1492" s="11">
        <f>VLOOKUP(A1492,'Hospitalisation Details'!$A$2:$M$2344,8,FALSE)</f>
        <v>40</v>
      </c>
    </row>
    <row r="1493" spans="1:17" ht="15.75" x14ac:dyDescent="0.25">
      <c r="A1493" s="1" t="s">
        <v>878</v>
      </c>
      <c r="B1493" t="str">
        <f>VLOOKUP(A1493,'Customer Names'!$A$1:$B$2336,2,FALSE)</f>
        <v>Sanchez Antognini</v>
      </c>
      <c r="C1493" s="11">
        <f>VLOOKUP(A1493,'Medical Examinations'!$A$1:$B$2336,2,FALSE)</f>
        <v>32.299999999999997</v>
      </c>
      <c r="D1493" s="11">
        <f>VLOOKUP(A1493,'Medical Examinations'!$A$1:$C$2336,3,FALSE)</f>
        <v>5.31</v>
      </c>
      <c r="E1493" s="11" t="str">
        <f>VLOOKUP(A1493,'Medical Examinations'!$A$1:$J$2336,4,FALSE)</f>
        <v>No</v>
      </c>
      <c r="F1493" s="11" t="str">
        <f>VLOOKUP(A1493,'Medical Examinations'!$A$1:$J$2336,5,FALSE)</f>
        <v>No</v>
      </c>
      <c r="G1493" s="11" t="str">
        <f>VLOOKUP(A1493,'Medical Examinations'!$A$1:$J$2336,6,FALSE)</f>
        <v>No</v>
      </c>
      <c r="H1493" s="11">
        <f>VLOOKUP(A1493,'Medical Examinations'!$A$1:$J$2336,7,FALSE)</f>
        <v>0</v>
      </c>
      <c r="I1493" s="11" t="str">
        <f>VLOOKUP(A1493,'Medical Examinations'!$A$1:$J$2336,8,FALSE)</f>
        <v>No</v>
      </c>
      <c r="J1493" s="11" t="str">
        <f>VLOOKUP(A1493,'Medical Examinations'!$A$1:$J$2336,9,FALSE)</f>
        <v>OBESITY</v>
      </c>
      <c r="K1493" s="11" t="str">
        <f>VLOOKUP(A1493,'Medical Examinations'!$A$1:$J$2336,10,FALSE)</f>
        <v>NORMAL</v>
      </c>
      <c r="L1493" t="str">
        <f>VLOOKUP(A1493,'Hospitalisation Details'!$A$2:$M$2344,4,FALSE)</f>
        <v>18-10-1982</v>
      </c>
      <c r="M1493">
        <f>VLOOKUP(A1493,'Hospitalisation Details'!$A$2:$M$2344,10,FALSE)</f>
        <v>6986.7</v>
      </c>
      <c r="N1493" t="str">
        <f>VLOOKUP(A1493,'Hospitalisation Details'!$A$2:$M$2344,11,FALSE)</f>
        <v>tier - 3</v>
      </c>
      <c r="O1493" t="str">
        <f>VLOOKUP(A1493,'Hospitalisation Details'!$A$2:$M$2344,12,FALSE)</f>
        <v>tier - 1</v>
      </c>
      <c r="P1493" t="str">
        <f>VLOOKUP(A1493,'Hospitalisation Details'!$A$2:$M$2344,13,FALSE)</f>
        <v>R1012</v>
      </c>
      <c r="Q1493" s="11">
        <f>VLOOKUP(A1493,'Hospitalisation Details'!$A$2:$M$2344,8,FALSE)</f>
        <v>40</v>
      </c>
    </row>
    <row r="1494" spans="1:17" ht="15.75" x14ac:dyDescent="0.25">
      <c r="A1494" s="1" t="s">
        <v>877</v>
      </c>
      <c r="B1494" t="str">
        <f>VLOOKUP(A1494,'Customer Names'!$A$1:$B$2336,2,FALSE)</f>
        <v>Condon</v>
      </c>
      <c r="C1494" s="11">
        <f>VLOOKUP(A1494,'Medical Examinations'!$A$1:$B$2336,2,FALSE)</f>
        <v>22.704999999999998</v>
      </c>
      <c r="D1494" s="11">
        <f>VLOOKUP(A1494,'Medical Examinations'!$A$1:$C$2336,3,FALSE)</f>
        <v>4.57</v>
      </c>
      <c r="E1494" s="11" t="str">
        <f>VLOOKUP(A1494,'Medical Examinations'!$A$1:$J$2336,4,FALSE)</f>
        <v>Yes</v>
      </c>
      <c r="F1494" s="11" t="str">
        <f>VLOOKUP(A1494,'Medical Examinations'!$A$1:$J$2336,5,FALSE)</f>
        <v>No</v>
      </c>
      <c r="G1494" s="11" t="str">
        <f>VLOOKUP(A1494,'Medical Examinations'!$A$1:$J$2336,6,FALSE)</f>
        <v>No</v>
      </c>
      <c r="H1494" s="11">
        <f>VLOOKUP(A1494,'Medical Examinations'!$A$1:$J$2336,7,FALSE)</f>
        <v>0</v>
      </c>
      <c r="I1494" s="11" t="str">
        <f>VLOOKUP(A1494,'Medical Examinations'!$A$1:$J$2336,8,FALSE)</f>
        <v>No</v>
      </c>
      <c r="J1494" s="11" t="str">
        <f>VLOOKUP(A1494,'Medical Examinations'!$A$1:$J$2336,9,FALSE)</f>
        <v>NORMALWEIGHT</v>
      </c>
      <c r="K1494" s="11" t="str">
        <f>VLOOKUP(A1494,'Medical Examinations'!$A$1:$J$2336,10,FALSE)</f>
        <v>NORMAL</v>
      </c>
      <c r="L1494" t="str">
        <f>VLOOKUP(A1494,'Hospitalisation Details'!$A$2:$M$2344,4,FALSE)</f>
        <v>10-12-1985</v>
      </c>
      <c r="M1494">
        <f>VLOOKUP(A1494,'Hospitalisation Details'!$A$2:$M$2344,10,FALSE)</f>
        <v>6985.51</v>
      </c>
      <c r="N1494" t="str">
        <f>VLOOKUP(A1494,'Hospitalisation Details'!$A$2:$M$2344,11,FALSE)</f>
        <v>tier - 2</v>
      </c>
      <c r="O1494" t="str">
        <f>VLOOKUP(A1494,'Hospitalisation Details'!$A$2:$M$2344,12,FALSE)</f>
        <v>tier - 2</v>
      </c>
      <c r="P1494" t="str">
        <f>VLOOKUP(A1494,'Hospitalisation Details'!$A$2:$M$2344,13,FALSE)</f>
        <v>R1019</v>
      </c>
      <c r="Q1494" s="11">
        <f>VLOOKUP(A1494,'Hospitalisation Details'!$A$2:$M$2344,8,FALSE)</f>
        <v>37</v>
      </c>
    </row>
    <row r="1495" spans="1:17" ht="15.75" x14ac:dyDescent="0.25">
      <c r="A1495" s="1" t="s">
        <v>876</v>
      </c>
      <c r="B1495" t="str">
        <f>VLOOKUP(A1495,'Customer Names'!$A$1:$B$2336,2,FALSE)</f>
        <v>Magato</v>
      </c>
      <c r="C1495" s="11">
        <f>VLOOKUP(A1495,'Medical Examinations'!$A$1:$B$2336,2,FALSE)</f>
        <v>21.79</v>
      </c>
      <c r="D1495" s="11">
        <f>VLOOKUP(A1495,'Medical Examinations'!$A$1:$C$2336,3,FALSE)</f>
        <v>8.6999999999999993</v>
      </c>
      <c r="E1495" s="11" t="str">
        <f>VLOOKUP(A1495,'Medical Examinations'!$A$1:$J$2336,4,FALSE)</f>
        <v>Yes</v>
      </c>
      <c r="F1495" s="11" t="str">
        <f>VLOOKUP(A1495,'Medical Examinations'!$A$1:$J$2336,5,FALSE)</f>
        <v>No</v>
      </c>
      <c r="G1495" s="11" t="str">
        <f>VLOOKUP(A1495,'Medical Examinations'!$A$1:$J$2336,6,FALSE)</f>
        <v>No</v>
      </c>
      <c r="H1495" s="11">
        <f>VLOOKUP(A1495,'Medical Examinations'!$A$1:$J$2336,7,FALSE)</f>
        <v>1</v>
      </c>
      <c r="I1495" s="11" t="str">
        <f>VLOOKUP(A1495,'Medical Examinations'!$A$1:$J$2336,8,FALSE)</f>
        <v>No</v>
      </c>
      <c r="J1495" s="11" t="str">
        <f>VLOOKUP(A1495,'Medical Examinations'!$A$1:$J$2336,9,FALSE)</f>
        <v>NORMALWEIGHT</v>
      </c>
      <c r="K1495" s="11" t="str">
        <f>VLOOKUP(A1495,'Medical Examinations'!$A$1:$J$2336,10,FALSE)</f>
        <v>DIABETES</v>
      </c>
      <c r="L1495" t="str">
        <f>VLOOKUP(A1495,'Hospitalisation Details'!$A$2:$M$2344,4,FALSE)</f>
        <v>3-6-1975</v>
      </c>
      <c r="M1495">
        <f>VLOOKUP(A1495,'Hospitalisation Details'!$A$2:$M$2344,10,FALSE)</f>
        <v>6965.21</v>
      </c>
      <c r="N1495" t="str">
        <f>VLOOKUP(A1495,'Hospitalisation Details'!$A$2:$M$2344,11,FALSE)</f>
        <v>tier - 2</v>
      </c>
      <c r="O1495" t="str">
        <f>VLOOKUP(A1495,'Hospitalisation Details'!$A$2:$M$2344,12,FALSE)</f>
        <v>tier - 3</v>
      </c>
      <c r="P1495" t="str">
        <f>VLOOKUP(A1495,'Hospitalisation Details'!$A$2:$M$2344,13,FALSE)</f>
        <v>R1013</v>
      </c>
      <c r="Q1495" s="11">
        <f>VLOOKUP(A1495,'Hospitalisation Details'!$A$2:$M$2344,8,FALSE)</f>
        <v>48</v>
      </c>
    </row>
    <row r="1496" spans="1:17" ht="15.75" x14ac:dyDescent="0.25">
      <c r="A1496" s="1" t="s">
        <v>875</v>
      </c>
      <c r="B1496" t="str">
        <f>VLOOKUP(A1496,'Customer Names'!$A$1:$B$2336,2,FALSE)</f>
        <v>Dombrowski</v>
      </c>
      <c r="C1496" s="11">
        <f>VLOOKUP(A1496,'Medical Examinations'!$A$1:$B$2336,2,FALSE)</f>
        <v>24.52</v>
      </c>
      <c r="D1496" s="11">
        <f>VLOOKUP(A1496,'Medical Examinations'!$A$1:$C$2336,3,FALSE)</f>
        <v>4.76</v>
      </c>
      <c r="E1496" s="11" t="str">
        <f>VLOOKUP(A1496,'Medical Examinations'!$A$1:$J$2336,4,FALSE)</f>
        <v>No</v>
      </c>
      <c r="F1496" s="11" t="str">
        <f>VLOOKUP(A1496,'Medical Examinations'!$A$1:$J$2336,5,FALSE)</f>
        <v>No</v>
      </c>
      <c r="G1496" s="11" t="str">
        <f>VLOOKUP(A1496,'Medical Examinations'!$A$1:$J$2336,6,FALSE)</f>
        <v>No</v>
      </c>
      <c r="H1496" s="11">
        <f>VLOOKUP(A1496,'Medical Examinations'!$A$1:$J$2336,7,FALSE)</f>
        <v>0</v>
      </c>
      <c r="I1496" s="11" t="str">
        <f>VLOOKUP(A1496,'Medical Examinations'!$A$1:$J$2336,8,FALSE)</f>
        <v>No</v>
      </c>
      <c r="J1496" s="11" t="str">
        <f>VLOOKUP(A1496,'Medical Examinations'!$A$1:$J$2336,9,FALSE)</f>
        <v>NORMALWEIGHT</v>
      </c>
      <c r="K1496" s="11" t="str">
        <f>VLOOKUP(A1496,'Medical Examinations'!$A$1:$J$2336,10,FALSE)</f>
        <v>NORMAL</v>
      </c>
      <c r="L1496" t="str">
        <f>VLOOKUP(A1496,'Hospitalisation Details'!$A$2:$M$2344,4,FALSE)</f>
        <v>18-8-1980</v>
      </c>
      <c r="M1496">
        <f>VLOOKUP(A1496,'Hospitalisation Details'!$A$2:$M$2344,10,FALSE)</f>
        <v>6951.12</v>
      </c>
      <c r="N1496" t="str">
        <f>VLOOKUP(A1496,'Hospitalisation Details'!$A$2:$M$2344,11,FALSE)</f>
        <v>tier - 2</v>
      </c>
      <c r="O1496" t="str">
        <f>VLOOKUP(A1496,'Hospitalisation Details'!$A$2:$M$2344,12,FALSE)</f>
        <v>tier - 2</v>
      </c>
      <c r="P1496" t="str">
        <f>VLOOKUP(A1496,'Hospitalisation Details'!$A$2:$M$2344,13,FALSE)</f>
        <v>R1013</v>
      </c>
      <c r="Q1496" s="11">
        <f>VLOOKUP(A1496,'Hospitalisation Details'!$A$2:$M$2344,8,FALSE)</f>
        <v>42</v>
      </c>
    </row>
    <row r="1497" spans="1:17" ht="15.75" x14ac:dyDescent="0.25">
      <c r="A1497" s="1" t="s">
        <v>874</v>
      </c>
      <c r="B1497" t="str">
        <f>VLOOKUP(A1497,'Customer Names'!$A$1:$B$2336,2,FALSE)</f>
        <v>Ohara</v>
      </c>
      <c r="C1497" s="11">
        <f>VLOOKUP(A1497,'Medical Examinations'!$A$1:$B$2336,2,FALSE)</f>
        <v>39.520000000000003</v>
      </c>
      <c r="D1497" s="11">
        <f>VLOOKUP(A1497,'Medical Examinations'!$A$1:$C$2336,3,FALSE)</f>
        <v>11.81</v>
      </c>
      <c r="E1497" s="11" t="str">
        <f>VLOOKUP(A1497,'Medical Examinations'!$A$1:$J$2336,4,FALSE)</f>
        <v>No</v>
      </c>
      <c r="F1497" s="11" t="str">
        <f>VLOOKUP(A1497,'Medical Examinations'!$A$1:$J$2336,5,FALSE)</f>
        <v>No</v>
      </c>
      <c r="G1497" s="11" t="str">
        <f>VLOOKUP(A1497,'Medical Examinations'!$A$1:$J$2336,6,FALSE)</f>
        <v>No</v>
      </c>
      <c r="H1497" s="11">
        <f>VLOOKUP(A1497,'Medical Examinations'!$A$1:$J$2336,7,FALSE)</f>
        <v>0</v>
      </c>
      <c r="I1497" s="11" t="str">
        <f>VLOOKUP(A1497,'Medical Examinations'!$A$1:$J$2336,8,FALSE)</f>
        <v>No</v>
      </c>
      <c r="J1497" s="11" t="str">
        <f>VLOOKUP(A1497,'Medical Examinations'!$A$1:$J$2336,9,FALSE)</f>
        <v>OBESITY</v>
      </c>
      <c r="K1497" s="11" t="str">
        <f>VLOOKUP(A1497,'Medical Examinations'!$A$1:$J$2336,10,FALSE)</f>
        <v>DIABETES</v>
      </c>
      <c r="L1497" t="str">
        <f>VLOOKUP(A1497,'Hospitalisation Details'!$A$2:$M$2344,4,FALSE)</f>
        <v>15-12-1978</v>
      </c>
      <c r="M1497">
        <f>VLOOKUP(A1497,'Hospitalisation Details'!$A$2:$M$2344,10,FALSE)</f>
        <v>6948.7</v>
      </c>
      <c r="N1497" t="str">
        <f>VLOOKUP(A1497,'Hospitalisation Details'!$A$2:$M$2344,11,FALSE)</f>
        <v>tier - 1</v>
      </c>
      <c r="O1497" t="str">
        <f>VLOOKUP(A1497,'Hospitalisation Details'!$A$2:$M$2344,12,FALSE)</f>
        <v>tier - 2</v>
      </c>
      <c r="P1497" t="str">
        <f>VLOOKUP(A1497,'Hospitalisation Details'!$A$2:$M$2344,13,FALSE)</f>
        <v>R1012</v>
      </c>
      <c r="Q1497" s="11">
        <f>VLOOKUP(A1497,'Hospitalisation Details'!$A$2:$M$2344,8,FALSE)</f>
        <v>44</v>
      </c>
    </row>
    <row r="1498" spans="1:17" ht="15.75" x14ac:dyDescent="0.25">
      <c r="A1498" s="1" t="s">
        <v>873</v>
      </c>
      <c r="B1498" t="str">
        <f>VLOOKUP(A1498,'Customer Names'!$A$1:$B$2336,2,FALSE)</f>
        <v>Cifuentes Fetiva</v>
      </c>
      <c r="C1498" s="11">
        <f>VLOOKUP(A1498,'Medical Examinations'!$A$1:$B$2336,2,FALSE)</f>
        <v>24.49</v>
      </c>
      <c r="D1498" s="11">
        <f>VLOOKUP(A1498,'Medical Examinations'!$A$1:$C$2336,3,FALSE)</f>
        <v>4.67</v>
      </c>
      <c r="E1498" s="11" t="str">
        <f>VLOOKUP(A1498,'Medical Examinations'!$A$1:$J$2336,4,FALSE)</f>
        <v>No</v>
      </c>
      <c r="F1498" s="11" t="str">
        <f>VLOOKUP(A1498,'Medical Examinations'!$A$1:$J$2336,5,FALSE)</f>
        <v>No</v>
      </c>
      <c r="G1498" s="11" t="str">
        <f>VLOOKUP(A1498,'Medical Examinations'!$A$1:$J$2336,6,FALSE)</f>
        <v>No</v>
      </c>
      <c r="H1498" s="11">
        <f>VLOOKUP(A1498,'Medical Examinations'!$A$1:$J$2336,7,FALSE)</f>
        <v>0</v>
      </c>
      <c r="I1498" s="11" t="str">
        <f>VLOOKUP(A1498,'Medical Examinations'!$A$1:$J$2336,8,FALSE)</f>
        <v>No</v>
      </c>
      <c r="J1498" s="11" t="str">
        <f>VLOOKUP(A1498,'Medical Examinations'!$A$1:$J$2336,9,FALSE)</f>
        <v>NORMALWEIGHT</v>
      </c>
      <c r="K1498" s="11" t="str">
        <f>VLOOKUP(A1498,'Medical Examinations'!$A$1:$J$2336,10,FALSE)</f>
        <v>NORMAL</v>
      </c>
      <c r="L1498" t="str">
        <f>VLOOKUP(A1498,'Hospitalisation Details'!$A$2:$M$2344,4,FALSE)</f>
        <v>5-10-1980</v>
      </c>
      <c r="M1498">
        <f>VLOOKUP(A1498,'Hospitalisation Details'!$A$2:$M$2344,10,FALSE)</f>
        <v>6940.94</v>
      </c>
      <c r="N1498" t="str">
        <f>VLOOKUP(A1498,'Hospitalisation Details'!$A$2:$M$2344,11,FALSE)</f>
        <v>tier - 2</v>
      </c>
      <c r="O1498" t="str">
        <f>VLOOKUP(A1498,'Hospitalisation Details'!$A$2:$M$2344,12,FALSE)</f>
        <v>tier - 3</v>
      </c>
      <c r="P1498" t="str">
        <f>VLOOKUP(A1498,'Hospitalisation Details'!$A$2:$M$2344,13,FALSE)</f>
        <v>R1013</v>
      </c>
      <c r="Q1498" s="11">
        <f>VLOOKUP(A1498,'Hospitalisation Details'!$A$2:$M$2344,8,FALSE)</f>
        <v>42</v>
      </c>
    </row>
    <row r="1499" spans="1:17" ht="15.75" x14ac:dyDescent="0.25">
      <c r="A1499" s="1" t="s">
        <v>872</v>
      </c>
      <c r="B1499" t="str">
        <f>VLOOKUP(A1499,'Customer Names'!$A$1:$B$2336,2,FALSE)</f>
        <v>Keno</v>
      </c>
      <c r="C1499" s="11">
        <f>VLOOKUP(A1499,'Medical Examinations'!$A$1:$B$2336,2,FALSE)</f>
        <v>26.315000000000001</v>
      </c>
      <c r="D1499" s="11">
        <f>VLOOKUP(A1499,'Medical Examinations'!$A$1:$C$2336,3,FALSE)</f>
        <v>6.02</v>
      </c>
      <c r="E1499" s="11" t="str">
        <f>VLOOKUP(A1499,'Medical Examinations'!$A$1:$J$2336,4,FALSE)</f>
        <v>No</v>
      </c>
      <c r="F1499" s="11" t="str">
        <f>VLOOKUP(A1499,'Medical Examinations'!$A$1:$J$2336,5,FALSE)</f>
        <v>No</v>
      </c>
      <c r="G1499" s="11" t="str">
        <f>VLOOKUP(A1499,'Medical Examinations'!$A$1:$J$2336,6,FALSE)</f>
        <v>No</v>
      </c>
      <c r="H1499" s="11">
        <f>VLOOKUP(A1499,'Medical Examinations'!$A$1:$J$2336,7,FALSE)</f>
        <v>0</v>
      </c>
      <c r="I1499" s="11" t="str">
        <f>VLOOKUP(A1499,'Medical Examinations'!$A$1:$J$2336,8,FALSE)</f>
        <v>No</v>
      </c>
      <c r="J1499" s="11" t="str">
        <f>VLOOKUP(A1499,'Medical Examinations'!$A$1:$J$2336,9,FALSE)</f>
        <v>OVERWEIGHT</v>
      </c>
      <c r="K1499" s="11" t="str">
        <f>VLOOKUP(A1499,'Medical Examinations'!$A$1:$J$2336,10,FALSE)</f>
        <v>PREDIABETES</v>
      </c>
      <c r="L1499" t="str">
        <f>VLOOKUP(A1499,'Hospitalisation Details'!$A$2:$M$2344,4,FALSE)</f>
        <v>30-8-1980</v>
      </c>
      <c r="M1499">
        <f>VLOOKUP(A1499,'Hospitalisation Details'!$A$2:$M$2344,10,FALSE)</f>
        <v>6940.91</v>
      </c>
      <c r="N1499" t="str">
        <f>VLOOKUP(A1499,'Hospitalisation Details'!$A$2:$M$2344,11,FALSE)</f>
        <v>tier - 2</v>
      </c>
      <c r="O1499" t="str">
        <f>VLOOKUP(A1499,'Hospitalisation Details'!$A$2:$M$2344,12,FALSE)</f>
        <v>tier - 2</v>
      </c>
      <c r="P1499" t="str">
        <f>VLOOKUP(A1499,'Hospitalisation Details'!$A$2:$M$2344,13,FALSE)</f>
        <v>R1012</v>
      </c>
      <c r="Q1499" s="11">
        <f>VLOOKUP(A1499,'Hospitalisation Details'!$A$2:$M$2344,8,FALSE)</f>
        <v>42</v>
      </c>
    </row>
    <row r="1500" spans="1:17" ht="15.75" x14ac:dyDescent="0.25">
      <c r="A1500" s="1" t="s">
        <v>871</v>
      </c>
      <c r="B1500" t="str">
        <f>VLOOKUP(A1500,'Customer Names'!$A$1:$B$2336,2,FALSE)</f>
        <v>Bruce</v>
      </c>
      <c r="C1500" s="11">
        <f>VLOOKUP(A1500,'Medical Examinations'!$A$1:$B$2336,2,FALSE)</f>
        <v>22.58</v>
      </c>
      <c r="D1500" s="11">
        <f>VLOOKUP(A1500,'Medical Examinations'!$A$1:$C$2336,3,FALSE)</f>
        <v>7.46</v>
      </c>
      <c r="E1500" s="11" t="str">
        <f>VLOOKUP(A1500,'Medical Examinations'!$A$1:$J$2336,4,FALSE)</f>
        <v>No</v>
      </c>
      <c r="F1500" s="11" t="str">
        <f>VLOOKUP(A1500,'Medical Examinations'!$A$1:$J$2336,5,FALSE)</f>
        <v>No</v>
      </c>
      <c r="G1500" s="11" t="str">
        <f>VLOOKUP(A1500,'Medical Examinations'!$A$1:$J$2336,6,FALSE)</f>
        <v>No</v>
      </c>
      <c r="H1500" s="11">
        <f>VLOOKUP(A1500,'Medical Examinations'!$A$1:$J$2336,7,FALSE)</f>
        <v>0</v>
      </c>
      <c r="I1500" s="11" t="str">
        <f>VLOOKUP(A1500,'Medical Examinations'!$A$1:$J$2336,8,FALSE)</f>
        <v>No</v>
      </c>
      <c r="J1500" s="11" t="str">
        <f>VLOOKUP(A1500,'Medical Examinations'!$A$1:$J$2336,9,FALSE)</f>
        <v>NORMALWEIGHT</v>
      </c>
      <c r="K1500" s="11" t="str">
        <f>VLOOKUP(A1500,'Medical Examinations'!$A$1:$J$2336,10,FALSE)</f>
        <v>DIABETES</v>
      </c>
      <c r="L1500" t="str">
        <f>VLOOKUP(A1500,'Hospitalisation Details'!$A$2:$M$2344,4,FALSE)</f>
        <v>29-11-1978</v>
      </c>
      <c r="M1500">
        <f>VLOOKUP(A1500,'Hospitalisation Details'!$A$2:$M$2344,10,FALSE)</f>
        <v>6938.11</v>
      </c>
      <c r="N1500" t="str">
        <f>VLOOKUP(A1500,'Hospitalisation Details'!$A$2:$M$2344,11,FALSE)</f>
        <v>tier - 2</v>
      </c>
      <c r="O1500" t="str">
        <f>VLOOKUP(A1500,'Hospitalisation Details'!$A$2:$M$2344,12,FALSE)</f>
        <v>tier - 2</v>
      </c>
      <c r="P1500" t="str">
        <f>VLOOKUP(A1500,'Hospitalisation Details'!$A$2:$M$2344,13,FALSE)</f>
        <v>R1013</v>
      </c>
      <c r="Q1500" s="11">
        <f>VLOOKUP(A1500,'Hospitalisation Details'!$A$2:$M$2344,8,FALSE)</f>
        <v>44</v>
      </c>
    </row>
    <row r="1501" spans="1:17" ht="15.75" x14ac:dyDescent="0.25">
      <c r="A1501" s="1" t="s">
        <v>870</v>
      </c>
      <c r="B1501" t="str">
        <f>VLOOKUP(A1501,'Customer Names'!$A$1:$B$2336,2,FALSE)</f>
        <v>Lorch</v>
      </c>
      <c r="C1501" s="11">
        <f>VLOOKUP(A1501,'Medical Examinations'!$A$1:$B$2336,2,FALSE)</f>
        <v>19.475000000000001</v>
      </c>
      <c r="D1501" s="11">
        <f>VLOOKUP(A1501,'Medical Examinations'!$A$1:$C$2336,3,FALSE)</f>
        <v>4.74</v>
      </c>
      <c r="E1501" s="11" t="str">
        <f>VLOOKUP(A1501,'Medical Examinations'!$A$1:$J$2336,4,FALSE)</f>
        <v>No</v>
      </c>
      <c r="F1501" s="11" t="str">
        <f>VLOOKUP(A1501,'Medical Examinations'!$A$1:$J$2336,5,FALSE)</f>
        <v>No</v>
      </c>
      <c r="G1501" s="11" t="str">
        <f>VLOOKUP(A1501,'Medical Examinations'!$A$1:$J$2336,6,FALSE)</f>
        <v>No</v>
      </c>
      <c r="H1501" s="11">
        <f>VLOOKUP(A1501,'Medical Examinations'!$A$1:$J$2336,7,FALSE)</f>
        <v>1</v>
      </c>
      <c r="I1501" s="11" t="str">
        <f>VLOOKUP(A1501,'Medical Examinations'!$A$1:$J$2336,8,FALSE)</f>
        <v>No</v>
      </c>
      <c r="J1501" s="11" t="str">
        <f>VLOOKUP(A1501,'Medical Examinations'!$A$1:$J$2336,9,FALSE)</f>
        <v>NORMALWEIGHT</v>
      </c>
      <c r="K1501" s="11" t="str">
        <f>VLOOKUP(A1501,'Medical Examinations'!$A$1:$J$2336,10,FALSE)</f>
        <v>NORMAL</v>
      </c>
      <c r="L1501" t="str">
        <f>VLOOKUP(A1501,'Hospitalisation Details'!$A$2:$M$2344,4,FALSE)</f>
        <v>5-9-1984</v>
      </c>
      <c r="M1501">
        <f>VLOOKUP(A1501,'Hospitalisation Details'!$A$2:$M$2344,10,FALSE)</f>
        <v>6933.24</v>
      </c>
      <c r="N1501" t="str">
        <f>VLOOKUP(A1501,'Hospitalisation Details'!$A$2:$M$2344,11,FALSE)</f>
        <v>tier - 2</v>
      </c>
      <c r="O1501" t="str">
        <f>VLOOKUP(A1501,'Hospitalisation Details'!$A$2:$M$2344,12,FALSE)</f>
        <v>tier - 3</v>
      </c>
      <c r="P1501" t="str">
        <f>VLOOKUP(A1501,'Hospitalisation Details'!$A$2:$M$2344,13,FALSE)</f>
        <v>R1012</v>
      </c>
      <c r="Q1501" s="11">
        <f>VLOOKUP(A1501,'Hospitalisation Details'!$A$2:$M$2344,8,FALSE)</f>
        <v>38</v>
      </c>
    </row>
    <row r="1502" spans="1:17" ht="15.75" x14ac:dyDescent="0.25">
      <c r="A1502" s="1" t="s">
        <v>869</v>
      </c>
      <c r="B1502" t="str">
        <f>VLOOKUP(A1502,'Customer Names'!$A$1:$B$2336,2,FALSE)</f>
        <v>Sullivan</v>
      </c>
      <c r="C1502" s="11">
        <f>VLOOKUP(A1502,'Medical Examinations'!$A$1:$B$2336,2,FALSE)</f>
        <v>26.33</v>
      </c>
      <c r="D1502" s="11">
        <f>VLOOKUP(A1502,'Medical Examinations'!$A$1:$C$2336,3,FALSE)</f>
        <v>4.79</v>
      </c>
      <c r="E1502" s="11" t="str">
        <f>VLOOKUP(A1502,'Medical Examinations'!$A$1:$J$2336,4,FALSE)</f>
        <v>No</v>
      </c>
      <c r="F1502" s="11" t="str">
        <f>VLOOKUP(A1502,'Medical Examinations'!$A$1:$J$2336,5,FALSE)</f>
        <v>No</v>
      </c>
      <c r="G1502" s="11" t="str">
        <f>VLOOKUP(A1502,'Medical Examinations'!$A$1:$J$2336,6,FALSE)</f>
        <v>No</v>
      </c>
      <c r="H1502" s="11">
        <f>VLOOKUP(A1502,'Medical Examinations'!$A$1:$J$2336,7,FALSE)</f>
        <v>0</v>
      </c>
      <c r="I1502" s="11" t="str">
        <f>VLOOKUP(A1502,'Medical Examinations'!$A$1:$J$2336,8,FALSE)</f>
        <v>No</v>
      </c>
      <c r="J1502" s="11" t="str">
        <f>VLOOKUP(A1502,'Medical Examinations'!$A$1:$J$2336,9,FALSE)</f>
        <v>OVERWEIGHT</v>
      </c>
      <c r="K1502" s="11" t="str">
        <f>VLOOKUP(A1502,'Medical Examinations'!$A$1:$J$2336,10,FALSE)</f>
        <v>NORMAL</v>
      </c>
      <c r="L1502" t="str">
        <f>VLOOKUP(A1502,'Hospitalisation Details'!$A$2:$M$2344,4,FALSE)</f>
        <v>21-12-1989</v>
      </c>
      <c r="M1502">
        <f>VLOOKUP(A1502,'Hospitalisation Details'!$A$2:$M$2344,10,FALSE)</f>
        <v>6895.19</v>
      </c>
      <c r="N1502" t="str">
        <f>VLOOKUP(A1502,'Hospitalisation Details'!$A$2:$M$2344,11,FALSE)</f>
        <v>tier - 2</v>
      </c>
      <c r="O1502" t="str">
        <f>VLOOKUP(A1502,'Hospitalisation Details'!$A$2:$M$2344,12,FALSE)</f>
        <v>tier - 3</v>
      </c>
      <c r="P1502" t="str">
        <f>VLOOKUP(A1502,'Hospitalisation Details'!$A$2:$M$2344,13,FALSE)</f>
        <v>R1024</v>
      </c>
      <c r="Q1502" s="11">
        <f>VLOOKUP(A1502,'Hospitalisation Details'!$A$2:$M$2344,8,FALSE)</f>
        <v>33</v>
      </c>
    </row>
    <row r="1503" spans="1:17" ht="15.75" x14ac:dyDescent="0.25">
      <c r="A1503" s="1" t="s">
        <v>868</v>
      </c>
      <c r="B1503" t="str">
        <f>VLOOKUP(A1503,'Customer Names'!$A$1:$B$2336,2,FALSE)</f>
        <v>Cave</v>
      </c>
      <c r="C1503" s="11">
        <f>VLOOKUP(A1503,'Medical Examinations'!$A$1:$B$2336,2,FALSE)</f>
        <v>17.29</v>
      </c>
      <c r="D1503" s="11">
        <f>VLOOKUP(A1503,'Medical Examinations'!$A$1:$C$2336,3,FALSE)</f>
        <v>5.35</v>
      </c>
      <c r="E1503" s="11" t="str">
        <f>VLOOKUP(A1503,'Medical Examinations'!$A$1:$J$2336,4,FALSE)</f>
        <v>Yes</v>
      </c>
      <c r="F1503" s="11" t="str">
        <f>VLOOKUP(A1503,'Medical Examinations'!$A$1:$J$2336,5,FALSE)</f>
        <v>No</v>
      </c>
      <c r="G1503" s="11" t="str">
        <f>VLOOKUP(A1503,'Medical Examinations'!$A$1:$J$2336,6,FALSE)</f>
        <v>No</v>
      </c>
      <c r="H1503" s="11">
        <f>VLOOKUP(A1503,'Medical Examinations'!$A$1:$J$2336,7,FALSE)</f>
        <v>0</v>
      </c>
      <c r="I1503" s="11" t="str">
        <f>VLOOKUP(A1503,'Medical Examinations'!$A$1:$J$2336,8,FALSE)</f>
        <v>No</v>
      </c>
      <c r="J1503" s="11" t="str">
        <f>VLOOKUP(A1503,'Medical Examinations'!$A$1:$J$2336,9,FALSE)</f>
        <v>UNDERWEIGHT</v>
      </c>
      <c r="K1503" s="11" t="str">
        <f>VLOOKUP(A1503,'Medical Examinations'!$A$1:$J$2336,10,FALSE)</f>
        <v>NORMAL</v>
      </c>
      <c r="L1503" t="str">
        <f>VLOOKUP(A1503,'Hospitalisation Details'!$A$2:$M$2344,4,FALSE)</f>
        <v>10-9-1985</v>
      </c>
      <c r="M1503">
        <f>VLOOKUP(A1503,'Hospitalisation Details'!$A$2:$M$2344,10,FALSE)</f>
        <v>6877.98</v>
      </c>
      <c r="N1503" t="str">
        <f>VLOOKUP(A1503,'Hospitalisation Details'!$A$2:$M$2344,11,FALSE)</f>
        <v>tier - 2</v>
      </c>
      <c r="O1503" t="str">
        <f>VLOOKUP(A1503,'Hospitalisation Details'!$A$2:$M$2344,12,FALSE)</f>
        <v>tier - 1</v>
      </c>
      <c r="P1503" t="str">
        <f>VLOOKUP(A1503,'Hospitalisation Details'!$A$2:$M$2344,13,FALSE)</f>
        <v>R1024</v>
      </c>
      <c r="Q1503" s="11">
        <f>VLOOKUP(A1503,'Hospitalisation Details'!$A$2:$M$2344,8,FALSE)</f>
        <v>37</v>
      </c>
    </row>
    <row r="1504" spans="1:17" ht="15.75" x14ac:dyDescent="0.25">
      <c r="A1504" s="1" t="s">
        <v>867</v>
      </c>
      <c r="B1504" t="str">
        <f>VLOOKUP(A1504,'Customer Names'!$A$1:$B$2336,2,FALSE)</f>
        <v>Gudenkauf</v>
      </c>
      <c r="C1504" s="11">
        <f>VLOOKUP(A1504,'Medical Examinations'!$A$1:$B$2336,2,FALSE)</f>
        <v>42.88</v>
      </c>
      <c r="D1504" s="11">
        <f>VLOOKUP(A1504,'Medical Examinations'!$A$1:$C$2336,3,FALSE)</f>
        <v>4.87</v>
      </c>
      <c r="E1504" s="11" t="str">
        <f>VLOOKUP(A1504,'Medical Examinations'!$A$1:$J$2336,4,FALSE)</f>
        <v>No</v>
      </c>
      <c r="F1504" s="11" t="str">
        <f>VLOOKUP(A1504,'Medical Examinations'!$A$1:$J$2336,5,FALSE)</f>
        <v>Yes</v>
      </c>
      <c r="G1504" s="11" t="str">
        <f>VLOOKUP(A1504,'Medical Examinations'!$A$1:$J$2336,6,FALSE)</f>
        <v>No</v>
      </c>
      <c r="H1504" s="11">
        <f>VLOOKUP(A1504,'Medical Examinations'!$A$1:$J$2336,7,FALSE)</f>
        <v>1</v>
      </c>
      <c r="I1504" s="11" t="str">
        <f>VLOOKUP(A1504,'Medical Examinations'!$A$1:$J$2336,8,FALSE)</f>
        <v>No</v>
      </c>
      <c r="J1504" s="11" t="str">
        <f>VLOOKUP(A1504,'Medical Examinations'!$A$1:$J$2336,9,FALSE)</f>
        <v>OBESITY</v>
      </c>
      <c r="K1504" s="11" t="str">
        <f>VLOOKUP(A1504,'Medical Examinations'!$A$1:$J$2336,10,FALSE)</f>
        <v>NORMAL</v>
      </c>
      <c r="L1504" t="str">
        <f>VLOOKUP(A1504,'Hospitalisation Details'!$A$2:$M$2344,4,FALSE)</f>
        <v>24-12-2004</v>
      </c>
      <c r="M1504">
        <f>VLOOKUP(A1504,'Hospitalisation Details'!$A$2:$M$2344,10,FALSE)</f>
        <v>6876.53</v>
      </c>
      <c r="N1504" t="str">
        <f>VLOOKUP(A1504,'Hospitalisation Details'!$A$2:$M$2344,11,FALSE)</f>
        <v>tier - 2</v>
      </c>
      <c r="O1504" t="str">
        <f>VLOOKUP(A1504,'Hospitalisation Details'!$A$2:$M$2344,12,FALSE)</f>
        <v>tier - 1</v>
      </c>
      <c r="P1504" t="str">
        <f>VLOOKUP(A1504,'Hospitalisation Details'!$A$2:$M$2344,13,FALSE)</f>
        <v>R1012</v>
      </c>
      <c r="Q1504" s="11">
        <f>VLOOKUP(A1504,'Hospitalisation Details'!$A$2:$M$2344,8,FALSE)</f>
        <v>18</v>
      </c>
    </row>
    <row r="1505" spans="1:17" ht="15.75" x14ac:dyDescent="0.25">
      <c r="A1505" s="1" t="s">
        <v>866</v>
      </c>
      <c r="B1505" t="str">
        <f>VLOOKUP(A1505,'Customer Names'!$A$1:$B$2336,2,FALSE)</f>
        <v>Thomas</v>
      </c>
      <c r="C1505" s="11">
        <f>VLOOKUP(A1505,'Medical Examinations'!$A$1:$B$2336,2,FALSE)</f>
        <v>32.200000000000003</v>
      </c>
      <c r="D1505" s="11">
        <f>VLOOKUP(A1505,'Medical Examinations'!$A$1:$C$2336,3,FALSE)</f>
        <v>10.09</v>
      </c>
      <c r="E1505" s="11" t="str">
        <f>VLOOKUP(A1505,'Medical Examinations'!$A$1:$J$2336,4,FALSE)</f>
        <v>Yes</v>
      </c>
      <c r="F1505" s="11" t="str">
        <f>VLOOKUP(A1505,'Medical Examinations'!$A$1:$J$2336,5,FALSE)</f>
        <v>No</v>
      </c>
      <c r="G1505" s="11" t="str">
        <f>VLOOKUP(A1505,'Medical Examinations'!$A$1:$J$2336,6,FALSE)</f>
        <v>No</v>
      </c>
      <c r="H1505" s="11">
        <f>VLOOKUP(A1505,'Medical Examinations'!$A$1:$J$2336,7,FALSE)</f>
        <v>0</v>
      </c>
      <c r="I1505" s="11" t="str">
        <f>VLOOKUP(A1505,'Medical Examinations'!$A$1:$J$2336,8,FALSE)</f>
        <v>No</v>
      </c>
      <c r="J1505" s="11" t="str">
        <f>VLOOKUP(A1505,'Medical Examinations'!$A$1:$J$2336,9,FALSE)</f>
        <v>OBESITY</v>
      </c>
      <c r="K1505" s="11" t="str">
        <f>VLOOKUP(A1505,'Medical Examinations'!$A$1:$J$2336,10,FALSE)</f>
        <v>DIABETES</v>
      </c>
      <c r="L1505" t="str">
        <f>VLOOKUP(A1505,'Hospitalisation Details'!$A$2:$M$2344,4,FALSE)</f>
        <v>23-6-1981</v>
      </c>
      <c r="M1505">
        <f>VLOOKUP(A1505,'Hospitalisation Details'!$A$2:$M$2344,10,FALSE)</f>
        <v>6875.96</v>
      </c>
      <c r="N1505" t="str">
        <f>VLOOKUP(A1505,'Hospitalisation Details'!$A$2:$M$2344,11,FALSE)</f>
        <v>tier - 2</v>
      </c>
      <c r="O1505" t="str">
        <f>VLOOKUP(A1505,'Hospitalisation Details'!$A$2:$M$2344,12,FALSE)</f>
        <v>tier - 2</v>
      </c>
      <c r="P1505" t="str">
        <f>VLOOKUP(A1505,'Hospitalisation Details'!$A$2:$M$2344,13,FALSE)</f>
        <v>R1011</v>
      </c>
      <c r="Q1505" s="11">
        <f>VLOOKUP(A1505,'Hospitalisation Details'!$A$2:$M$2344,8,FALSE)</f>
        <v>41</v>
      </c>
    </row>
    <row r="1506" spans="1:17" ht="15.75" x14ac:dyDescent="0.25">
      <c r="A1506" s="1" t="s">
        <v>865</v>
      </c>
      <c r="B1506" t="str">
        <f>VLOOKUP(A1506,'Customer Names'!$A$1:$B$2336,2,FALSE)</f>
        <v>Holley</v>
      </c>
      <c r="C1506" s="11">
        <f>VLOOKUP(A1506,'Medical Examinations'!$A$1:$B$2336,2,FALSE)</f>
        <v>18.75</v>
      </c>
      <c r="D1506" s="11">
        <f>VLOOKUP(A1506,'Medical Examinations'!$A$1:$C$2336,3,FALSE)</f>
        <v>5.47</v>
      </c>
      <c r="E1506" s="11" t="str">
        <f>VLOOKUP(A1506,'Medical Examinations'!$A$1:$J$2336,4,FALSE)</f>
        <v>Yes</v>
      </c>
      <c r="F1506" s="11" t="str">
        <f>VLOOKUP(A1506,'Medical Examinations'!$A$1:$J$2336,5,FALSE)</f>
        <v>No</v>
      </c>
      <c r="G1506" s="11" t="str">
        <f>VLOOKUP(A1506,'Medical Examinations'!$A$1:$J$2336,6,FALSE)</f>
        <v>Yes</v>
      </c>
      <c r="H1506" s="11">
        <f>VLOOKUP(A1506,'Medical Examinations'!$A$1:$J$2336,7,FALSE)</f>
        <v>1</v>
      </c>
      <c r="I1506" s="11" t="str">
        <f>VLOOKUP(A1506,'Medical Examinations'!$A$1:$J$2336,8,FALSE)</f>
        <v>No</v>
      </c>
      <c r="J1506" s="11" t="str">
        <f>VLOOKUP(A1506,'Medical Examinations'!$A$1:$J$2336,9,FALSE)</f>
        <v>NORMALWEIGHT</v>
      </c>
      <c r="K1506" s="11" t="str">
        <f>VLOOKUP(A1506,'Medical Examinations'!$A$1:$J$2336,10,FALSE)</f>
        <v>NORMAL</v>
      </c>
      <c r="L1506" t="str">
        <f>VLOOKUP(A1506,'Hospitalisation Details'!$A$2:$M$2344,4,FALSE)</f>
        <v>23-10-1969</v>
      </c>
      <c r="M1506">
        <f>VLOOKUP(A1506,'Hospitalisation Details'!$A$2:$M$2344,10,FALSE)</f>
        <v>6868.39</v>
      </c>
      <c r="N1506" t="str">
        <f>VLOOKUP(A1506,'Hospitalisation Details'!$A$2:$M$2344,11,FALSE)</f>
        <v>tier - 2</v>
      </c>
      <c r="O1506" t="str">
        <f>VLOOKUP(A1506,'Hospitalisation Details'!$A$2:$M$2344,12,FALSE)</f>
        <v>tier - 2</v>
      </c>
      <c r="P1506" t="str">
        <f>VLOOKUP(A1506,'Hospitalisation Details'!$A$2:$M$2344,13,FALSE)</f>
        <v>R1013</v>
      </c>
      <c r="Q1506" s="11">
        <f>VLOOKUP(A1506,'Hospitalisation Details'!$A$2:$M$2344,8,FALSE)</f>
        <v>53</v>
      </c>
    </row>
    <row r="1507" spans="1:17" ht="15.75" x14ac:dyDescent="0.25">
      <c r="A1507" s="1" t="s">
        <v>864</v>
      </c>
      <c r="B1507" t="str">
        <f>VLOOKUP(A1507,'Customer Names'!$A$1:$B$2336,2,FALSE)</f>
        <v>Kemble</v>
      </c>
      <c r="C1507" s="11">
        <f>VLOOKUP(A1507,'Medical Examinations'!$A$1:$B$2336,2,FALSE)</f>
        <v>22.36</v>
      </c>
      <c r="D1507" s="11">
        <f>VLOOKUP(A1507,'Medical Examinations'!$A$1:$C$2336,3,FALSE)</f>
        <v>8.6</v>
      </c>
      <c r="E1507" s="11" t="str">
        <f>VLOOKUP(A1507,'Medical Examinations'!$A$1:$J$2336,4,FALSE)</f>
        <v>No</v>
      </c>
      <c r="F1507" s="11" t="str">
        <f>VLOOKUP(A1507,'Medical Examinations'!$A$1:$J$2336,5,FALSE)</f>
        <v>No</v>
      </c>
      <c r="G1507" s="11" t="str">
        <f>VLOOKUP(A1507,'Medical Examinations'!$A$1:$J$2336,6,FALSE)</f>
        <v>No</v>
      </c>
      <c r="H1507" s="11">
        <f>VLOOKUP(A1507,'Medical Examinations'!$A$1:$J$2336,7,FALSE)</f>
        <v>0</v>
      </c>
      <c r="I1507" s="11" t="str">
        <f>VLOOKUP(A1507,'Medical Examinations'!$A$1:$J$2336,8,FALSE)</f>
        <v>No</v>
      </c>
      <c r="J1507" s="11" t="str">
        <f>VLOOKUP(A1507,'Medical Examinations'!$A$1:$J$2336,9,FALSE)</f>
        <v>NORMALWEIGHT</v>
      </c>
      <c r="K1507" s="11" t="str">
        <f>VLOOKUP(A1507,'Medical Examinations'!$A$1:$J$2336,10,FALSE)</f>
        <v>DIABETES</v>
      </c>
      <c r="L1507" t="str">
        <f>VLOOKUP(A1507,'Hospitalisation Details'!$A$2:$M$2344,4,FALSE)</f>
        <v>5-8-1978</v>
      </c>
      <c r="M1507">
        <f>VLOOKUP(A1507,'Hospitalisation Details'!$A$2:$M$2344,10,FALSE)</f>
        <v>6863.49</v>
      </c>
      <c r="N1507" t="str">
        <f>VLOOKUP(A1507,'Hospitalisation Details'!$A$2:$M$2344,11,FALSE)</f>
        <v>tier - 2</v>
      </c>
      <c r="O1507" t="str">
        <f>VLOOKUP(A1507,'Hospitalisation Details'!$A$2:$M$2344,12,FALSE)</f>
        <v>tier - 1</v>
      </c>
      <c r="P1507" t="str">
        <f>VLOOKUP(A1507,'Hospitalisation Details'!$A$2:$M$2344,13,FALSE)</f>
        <v>R1013</v>
      </c>
      <c r="Q1507" s="11">
        <f>VLOOKUP(A1507,'Hospitalisation Details'!$A$2:$M$2344,8,FALSE)</f>
        <v>44</v>
      </c>
    </row>
    <row r="1508" spans="1:17" ht="15.75" x14ac:dyDescent="0.25">
      <c r="A1508" s="1" t="s">
        <v>863</v>
      </c>
      <c r="B1508" t="str">
        <f>VLOOKUP(A1508,'Customer Names'!$A$1:$B$2336,2,FALSE)</f>
        <v>Bentley</v>
      </c>
      <c r="C1508" s="11">
        <f>VLOOKUP(A1508,'Medical Examinations'!$A$1:$B$2336,2,FALSE)</f>
        <v>23.94</v>
      </c>
      <c r="D1508" s="11">
        <f>VLOOKUP(A1508,'Medical Examinations'!$A$1:$C$2336,3,FALSE)</f>
        <v>10.74</v>
      </c>
      <c r="E1508" s="11" t="str">
        <f>VLOOKUP(A1508,'Medical Examinations'!$A$1:$J$2336,4,FALSE)</f>
        <v>Yes</v>
      </c>
      <c r="F1508" s="11" t="str">
        <f>VLOOKUP(A1508,'Medical Examinations'!$A$1:$J$2336,5,FALSE)</f>
        <v>No</v>
      </c>
      <c r="G1508" s="11" t="str">
        <f>VLOOKUP(A1508,'Medical Examinations'!$A$1:$J$2336,6,FALSE)</f>
        <v>No</v>
      </c>
      <c r="H1508" s="11">
        <f>VLOOKUP(A1508,'Medical Examinations'!$A$1:$J$2336,7,FALSE)</f>
        <v>0</v>
      </c>
      <c r="I1508" s="11" t="str">
        <f>VLOOKUP(A1508,'Medical Examinations'!$A$1:$J$2336,8,FALSE)</f>
        <v>No</v>
      </c>
      <c r="J1508" s="11" t="str">
        <f>VLOOKUP(A1508,'Medical Examinations'!$A$1:$J$2336,9,FALSE)</f>
        <v>NORMALWEIGHT</v>
      </c>
      <c r="K1508" s="11" t="str">
        <f>VLOOKUP(A1508,'Medical Examinations'!$A$1:$J$2336,10,FALSE)</f>
        <v>DIABETES</v>
      </c>
      <c r="L1508" t="str">
        <f>VLOOKUP(A1508,'Hospitalisation Details'!$A$2:$M$2344,4,FALSE)</f>
        <v>19-6-1981</v>
      </c>
      <c r="M1508">
        <f>VLOOKUP(A1508,'Hospitalisation Details'!$A$2:$M$2344,10,FALSE)</f>
        <v>6858.48</v>
      </c>
      <c r="N1508" t="str">
        <f>VLOOKUP(A1508,'Hospitalisation Details'!$A$2:$M$2344,11,FALSE)</f>
        <v>tier - 2</v>
      </c>
      <c r="O1508" t="str">
        <f>VLOOKUP(A1508,'Hospitalisation Details'!$A$2:$M$2344,12,FALSE)</f>
        <v>tier - 2</v>
      </c>
      <c r="P1508" t="str">
        <f>VLOOKUP(A1508,'Hospitalisation Details'!$A$2:$M$2344,13,FALSE)</f>
        <v>R1019</v>
      </c>
      <c r="Q1508" s="11">
        <f>VLOOKUP(A1508,'Hospitalisation Details'!$A$2:$M$2344,8,FALSE)</f>
        <v>41</v>
      </c>
    </row>
    <row r="1509" spans="1:17" ht="15.75" x14ac:dyDescent="0.25">
      <c r="A1509" s="1" t="s">
        <v>862</v>
      </c>
      <c r="B1509" t="str">
        <f>VLOOKUP(A1509,'Customer Names'!$A$1:$B$2336,2,FALSE)</f>
        <v>Jones</v>
      </c>
      <c r="C1509" s="11">
        <f>VLOOKUP(A1509,'Medical Examinations'!$A$1:$B$2336,2,FALSE)</f>
        <v>30.1</v>
      </c>
      <c r="D1509" s="11">
        <f>VLOOKUP(A1509,'Medical Examinations'!$A$1:$C$2336,3,FALSE)</f>
        <v>4.3899999999999997</v>
      </c>
      <c r="E1509" s="11" t="str">
        <f>VLOOKUP(A1509,'Medical Examinations'!$A$1:$J$2336,4,FALSE)</f>
        <v>No</v>
      </c>
      <c r="F1509" s="11" t="str">
        <f>VLOOKUP(A1509,'Medical Examinations'!$A$1:$J$2336,5,FALSE)</f>
        <v>No</v>
      </c>
      <c r="G1509" s="11" t="str">
        <f>VLOOKUP(A1509,'Medical Examinations'!$A$1:$J$2336,6,FALSE)</f>
        <v>Yes</v>
      </c>
      <c r="H1509" s="11">
        <f>VLOOKUP(A1509,'Medical Examinations'!$A$1:$J$2336,7,FALSE)</f>
        <v>1</v>
      </c>
      <c r="I1509" s="11" t="str">
        <f>VLOOKUP(A1509,'Medical Examinations'!$A$1:$J$2336,8,FALSE)</f>
        <v>No</v>
      </c>
      <c r="J1509" s="11" t="str">
        <f>VLOOKUP(A1509,'Medical Examinations'!$A$1:$J$2336,9,FALSE)</f>
        <v>OBESITY</v>
      </c>
      <c r="K1509" s="11" t="str">
        <f>VLOOKUP(A1509,'Medical Examinations'!$A$1:$J$2336,10,FALSE)</f>
        <v>NORMAL</v>
      </c>
      <c r="L1509" t="str">
        <f>VLOOKUP(A1509,'Hospitalisation Details'!$A$2:$M$2344,4,FALSE)</f>
        <v>4-11-1979</v>
      </c>
      <c r="M1509">
        <f>VLOOKUP(A1509,'Hospitalisation Details'!$A$2:$M$2344,10,FALSE)</f>
        <v>6849.03</v>
      </c>
      <c r="N1509" t="str">
        <f>VLOOKUP(A1509,'Hospitalisation Details'!$A$2:$M$2344,11,FALSE)</f>
        <v>tier - 2</v>
      </c>
      <c r="O1509" t="str">
        <f>VLOOKUP(A1509,'Hospitalisation Details'!$A$2:$M$2344,12,FALSE)</f>
        <v>tier - 2</v>
      </c>
      <c r="P1509" t="str">
        <f>VLOOKUP(A1509,'Hospitalisation Details'!$A$2:$M$2344,13,FALSE)</f>
        <v>R1011</v>
      </c>
      <c r="Q1509" s="11">
        <f>VLOOKUP(A1509,'Hospitalisation Details'!$A$2:$M$2344,8,FALSE)</f>
        <v>43</v>
      </c>
    </row>
    <row r="1510" spans="1:17" ht="15.75" x14ac:dyDescent="0.25">
      <c r="A1510" s="1" t="s">
        <v>861</v>
      </c>
      <c r="B1510" t="str">
        <f>VLOOKUP(A1510,'Customer Names'!$A$1:$B$2336,2,FALSE)</f>
        <v>Tremblay</v>
      </c>
      <c r="C1510" s="11">
        <f>VLOOKUP(A1510,'Medical Examinations'!$A$1:$B$2336,2,FALSE)</f>
        <v>21.93</v>
      </c>
      <c r="D1510" s="11">
        <f>VLOOKUP(A1510,'Medical Examinations'!$A$1:$C$2336,3,FALSE)</f>
        <v>6.3</v>
      </c>
      <c r="E1510" s="11" t="str">
        <f>VLOOKUP(A1510,'Medical Examinations'!$A$1:$J$2336,4,FALSE)</f>
        <v>No</v>
      </c>
      <c r="F1510" s="11" t="str">
        <f>VLOOKUP(A1510,'Medical Examinations'!$A$1:$J$2336,5,FALSE)</f>
        <v>No</v>
      </c>
      <c r="G1510" s="11" t="str">
        <f>VLOOKUP(A1510,'Medical Examinations'!$A$1:$J$2336,6,FALSE)</f>
        <v>No</v>
      </c>
      <c r="H1510" s="11">
        <f>VLOOKUP(A1510,'Medical Examinations'!$A$1:$J$2336,7,FALSE)</f>
        <v>0</v>
      </c>
      <c r="I1510" s="11" t="str">
        <f>VLOOKUP(A1510,'Medical Examinations'!$A$1:$J$2336,8,FALSE)</f>
        <v>No</v>
      </c>
      <c r="J1510" s="11" t="str">
        <f>VLOOKUP(A1510,'Medical Examinations'!$A$1:$J$2336,9,FALSE)</f>
        <v>NORMALWEIGHT</v>
      </c>
      <c r="K1510" s="11" t="str">
        <f>VLOOKUP(A1510,'Medical Examinations'!$A$1:$J$2336,10,FALSE)</f>
        <v>PREDIABETES</v>
      </c>
      <c r="L1510" t="str">
        <f>VLOOKUP(A1510,'Hospitalisation Details'!$A$2:$M$2344,4,FALSE)</f>
        <v>15-6-1977</v>
      </c>
      <c r="M1510">
        <f>VLOOKUP(A1510,'Hospitalisation Details'!$A$2:$M$2344,10,FALSE)</f>
        <v>6843.17</v>
      </c>
      <c r="N1510" t="str">
        <f>VLOOKUP(A1510,'Hospitalisation Details'!$A$2:$M$2344,11,FALSE)</f>
        <v>tier - 2</v>
      </c>
      <c r="O1510" t="str">
        <f>VLOOKUP(A1510,'Hospitalisation Details'!$A$2:$M$2344,12,FALSE)</f>
        <v>tier - 1</v>
      </c>
      <c r="P1510" t="str">
        <f>VLOOKUP(A1510,'Hospitalisation Details'!$A$2:$M$2344,13,FALSE)</f>
        <v>R1013</v>
      </c>
      <c r="Q1510" s="11">
        <f>VLOOKUP(A1510,'Hospitalisation Details'!$A$2:$M$2344,8,FALSE)</f>
        <v>45</v>
      </c>
    </row>
    <row r="1511" spans="1:17" ht="15.75" x14ac:dyDescent="0.25">
      <c r="A1511" s="1" t="s">
        <v>860</v>
      </c>
      <c r="B1511" t="str">
        <f>VLOOKUP(A1511,'Customer Names'!$A$1:$B$2336,2,FALSE)</f>
        <v>Bellucci</v>
      </c>
      <c r="C1511" s="11">
        <f>VLOOKUP(A1511,'Medical Examinations'!$A$1:$B$2336,2,FALSE)</f>
        <v>39.75</v>
      </c>
      <c r="D1511" s="11">
        <f>VLOOKUP(A1511,'Medical Examinations'!$A$1:$C$2336,3,FALSE)</f>
        <v>5.41</v>
      </c>
      <c r="E1511" s="11" t="str">
        <f>VLOOKUP(A1511,'Medical Examinations'!$A$1:$J$2336,4,FALSE)</f>
        <v>No</v>
      </c>
      <c r="F1511" s="11" t="str">
        <f>VLOOKUP(A1511,'Medical Examinations'!$A$1:$J$2336,5,FALSE)</f>
        <v>Yes</v>
      </c>
      <c r="G1511" s="11" t="str">
        <f>VLOOKUP(A1511,'Medical Examinations'!$A$1:$J$2336,6,FALSE)</f>
        <v>No</v>
      </c>
      <c r="H1511" s="11">
        <f>VLOOKUP(A1511,'Medical Examinations'!$A$1:$J$2336,7,FALSE)</f>
        <v>1</v>
      </c>
      <c r="I1511" s="11" t="str">
        <f>VLOOKUP(A1511,'Medical Examinations'!$A$1:$J$2336,8,FALSE)</f>
        <v>No</v>
      </c>
      <c r="J1511" s="11" t="str">
        <f>VLOOKUP(A1511,'Medical Examinations'!$A$1:$J$2336,9,FALSE)</f>
        <v>OBESITY</v>
      </c>
      <c r="K1511" s="11" t="str">
        <f>VLOOKUP(A1511,'Medical Examinations'!$A$1:$J$2336,10,FALSE)</f>
        <v>NORMAL</v>
      </c>
      <c r="L1511" t="str">
        <f>VLOOKUP(A1511,'Hospitalisation Details'!$A$2:$M$2344,4,FALSE)</f>
        <v>30-11-2000</v>
      </c>
      <c r="M1511">
        <f>VLOOKUP(A1511,'Hospitalisation Details'!$A$2:$M$2344,10,FALSE)</f>
        <v>6842.28</v>
      </c>
      <c r="N1511" t="str">
        <f>VLOOKUP(A1511,'Hospitalisation Details'!$A$2:$M$2344,11,FALSE)</f>
        <v>tier - 2</v>
      </c>
      <c r="O1511" t="str">
        <f>VLOOKUP(A1511,'Hospitalisation Details'!$A$2:$M$2344,12,FALSE)</f>
        <v>tier - 1</v>
      </c>
      <c r="P1511" t="str">
        <f>VLOOKUP(A1511,'Hospitalisation Details'!$A$2:$M$2344,13,FALSE)</f>
        <v>R1012</v>
      </c>
      <c r="Q1511" s="11">
        <f>VLOOKUP(A1511,'Hospitalisation Details'!$A$2:$M$2344,8,FALSE)</f>
        <v>22</v>
      </c>
    </row>
    <row r="1512" spans="1:17" ht="15.75" x14ac:dyDescent="0.25">
      <c r="A1512" s="1" t="s">
        <v>859</v>
      </c>
      <c r="B1512" t="str">
        <f>VLOOKUP(A1512,'Customer Names'!$A$1:$B$2336,2,FALSE)</f>
        <v>Collins</v>
      </c>
      <c r="C1512" s="11">
        <f>VLOOKUP(A1512,'Medical Examinations'!$A$1:$B$2336,2,FALSE)</f>
        <v>26.03</v>
      </c>
      <c r="D1512" s="11">
        <f>VLOOKUP(A1512,'Medical Examinations'!$A$1:$C$2336,3,FALSE)</f>
        <v>4.47</v>
      </c>
      <c r="E1512" s="11" t="str">
        <f>VLOOKUP(A1512,'Medical Examinations'!$A$1:$J$2336,4,FALSE)</f>
        <v>No</v>
      </c>
      <c r="F1512" s="11" t="str">
        <f>VLOOKUP(A1512,'Medical Examinations'!$A$1:$J$2336,5,FALSE)</f>
        <v>No</v>
      </c>
      <c r="G1512" s="11" t="str">
        <f>VLOOKUP(A1512,'Medical Examinations'!$A$1:$J$2336,6,FALSE)</f>
        <v>Yes</v>
      </c>
      <c r="H1512" s="11">
        <f>VLOOKUP(A1512,'Medical Examinations'!$A$1:$J$2336,7,FALSE)</f>
        <v>1</v>
      </c>
      <c r="I1512" s="11" t="str">
        <f>VLOOKUP(A1512,'Medical Examinations'!$A$1:$J$2336,8,FALSE)</f>
        <v>No</v>
      </c>
      <c r="J1512" s="11" t="str">
        <f>VLOOKUP(A1512,'Medical Examinations'!$A$1:$J$2336,9,FALSE)</f>
        <v>OVERWEIGHT</v>
      </c>
      <c r="K1512" s="11" t="str">
        <f>VLOOKUP(A1512,'Medical Examinations'!$A$1:$J$2336,10,FALSE)</f>
        <v>NORMAL</v>
      </c>
      <c r="L1512" t="str">
        <f>VLOOKUP(A1512,'Hospitalisation Details'!$A$2:$M$2344,4,FALSE)</f>
        <v>15-7-1979</v>
      </c>
      <c r="M1512">
        <f>VLOOKUP(A1512,'Hospitalisation Details'!$A$2:$M$2344,10,FALSE)</f>
        <v>6837.37</v>
      </c>
      <c r="N1512" t="str">
        <f>VLOOKUP(A1512,'Hospitalisation Details'!$A$2:$M$2344,11,FALSE)</f>
        <v>tier - 3</v>
      </c>
      <c r="O1512" t="str">
        <f>VLOOKUP(A1512,'Hospitalisation Details'!$A$2:$M$2344,12,FALSE)</f>
        <v>tier - 1</v>
      </c>
      <c r="P1512" t="str">
        <f>VLOOKUP(A1512,'Hospitalisation Details'!$A$2:$M$2344,13,FALSE)</f>
        <v>R1016</v>
      </c>
      <c r="Q1512" s="11">
        <f>VLOOKUP(A1512,'Hospitalisation Details'!$A$2:$M$2344,8,FALSE)</f>
        <v>43</v>
      </c>
    </row>
    <row r="1513" spans="1:17" ht="15.75" x14ac:dyDescent="0.25">
      <c r="A1513" s="1" t="s">
        <v>858</v>
      </c>
      <c r="B1513" t="str">
        <f>VLOOKUP(A1513,'Customer Names'!$A$1:$B$2336,2,FALSE)</f>
        <v>Gillman</v>
      </c>
      <c r="C1513" s="11">
        <f>VLOOKUP(A1513,'Medical Examinations'!$A$1:$B$2336,2,FALSE)</f>
        <v>34.51</v>
      </c>
      <c r="D1513" s="11">
        <f>VLOOKUP(A1513,'Medical Examinations'!$A$1:$C$2336,3,FALSE)</f>
        <v>6.26</v>
      </c>
      <c r="E1513" s="11" t="str">
        <f>VLOOKUP(A1513,'Medical Examinations'!$A$1:$J$2336,4,FALSE)</f>
        <v>No</v>
      </c>
      <c r="F1513" s="11" t="str">
        <f>VLOOKUP(A1513,'Medical Examinations'!$A$1:$J$2336,5,FALSE)</f>
        <v>No</v>
      </c>
      <c r="G1513" s="11" t="str">
        <f>VLOOKUP(A1513,'Medical Examinations'!$A$1:$J$2336,6,FALSE)</f>
        <v>No</v>
      </c>
      <c r="H1513" s="11">
        <f>VLOOKUP(A1513,'Medical Examinations'!$A$1:$J$2336,7,FALSE)</f>
        <v>0</v>
      </c>
      <c r="I1513" s="11" t="str">
        <f>VLOOKUP(A1513,'Medical Examinations'!$A$1:$J$2336,8,FALSE)</f>
        <v>No</v>
      </c>
      <c r="J1513" s="11" t="str">
        <f>VLOOKUP(A1513,'Medical Examinations'!$A$1:$J$2336,9,FALSE)</f>
        <v>OBESITY</v>
      </c>
      <c r="K1513" s="11" t="str">
        <f>VLOOKUP(A1513,'Medical Examinations'!$A$1:$J$2336,10,FALSE)</f>
        <v>PREDIABETES</v>
      </c>
      <c r="L1513" t="str">
        <f>VLOOKUP(A1513,'Hospitalisation Details'!$A$2:$M$2344,4,FALSE)</f>
        <v>8-7-1994</v>
      </c>
      <c r="M1513">
        <f>VLOOKUP(A1513,'Hospitalisation Details'!$A$2:$M$2344,10,FALSE)</f>
        <v>6827.69</v>
      </c>
      <c r="N1513" t="str">
        <f>VLOOKUP(A1513,'Hospitalisation Details'!$A$2:$M$2344,11,FALSE)</f>
        <v>tier - 2</v>
      </c>
      <c r="O1513" t="str">
        <f>VLOOKUP(A1513,'Hospitalisation Details'!$A$2:$M$2344,12,FALSE)</f>
        <v>tier - 2</v>
      </c>
      <c r="P1513" t="str">
        <f>VLOOKUP(A1513,'Hospitalisation Details'!$A$2:$M$2344,13,FALSE)</f>
        <v>R1021</v>
      </c>
      <c r="Q1513" s="11">
        <f>VLOOKUP(A1513,'Hospitalisation Details'!$A$2:$M$2344,8,FALSE)</f>
        <v>28</v>
      </c>
    </row>
    <row r="1514" spans="1:17" ht="15.75" x14ac:dyDescent="0.25">
      <c r="A1514" s="1" t="s">
        <v>857</v>
      </c>
      <c r="B1514" t="str">
        <f>VLOOKUP(A1514,'Customer Names'!$A$1:$B$2336,2,FALSE)</f>
        <v>West</v>
      </c>
      <c r="C1514" s="11">
        <f>VLOOKUP(A1514,'Medical Examinations'!$A$1:$B$2336,2,FALSE)</f>
        <v>19.32</v>
      </c>
      <c r="D1514" s="11">
        <f>VLOOKUP(A1514,'Medical Examinations'!$A$1:$C$2336,3,FALSE)</f>
        <v>11.58</v>
      </c>
      <c r="E1514" s="11" t="str">
        <f>VLOOKUP(A1514,'Medical Examinations'!$A$1:$J$2336,4,FALSE)</f>
        <v>Yes</v>
      </c>
      <c r="F1514" s="11" t="str">
        <f>VLOOKUP(A1514,'Medical Examinations'!$A$1:$J$2336,5,FALSE)</f>
        <v>No</v>
      </c>
      <c r="G1514" s="11" t="str">
        <f>VLOOKUP(A1514,'Medical Examinations'!$A$1:$J$2336,6,FALSE)</f>
        <v>No</v>
      </c>
      <c r="H1514" s="11">
        <f>VLOOKUP(A1514,'Medical Examinations'!$A$1:$J$2336,7,FALSE)</f>
        <v>1</v>
      </c>
      <c r="I1514" s="11" t="str">
        <f>VLOOKUP(A1514,'Medical Examinations'!$A$1:$J$2336,8,FALSE)</f>
        <v>No</v>
      </c>
      <c r="J1514" s="11" t="str">
        <f>VLOOKUP(A1514,'Medical Examinations'!$A$1:$J$2336,9,FALSE)</f>
        <v>NORMALWEIGHT</v>
      </c>
      <c r="K1514" s="11" t="str">
        <f>VLOOKUP(A1514,'Medical Examinations'!$A$1:$J$2336,10,FALSE)</f>
        <v>DIABETES</v>
      </c>
      <c r="L1514" t="str">
        <f>VLOOKUP(A1514,'Hospitalisation Details'!$A$2:$M$2344,4,FALSE)</f>
        <v>17-8-1975</v>
      </c>
      <c r="M1514">
        <f>VLOOKUP(A1514,'Hospitalisation Details'!$A$2:$M$2344,10,FALSE)</f>
        <v>6809.46</v>
      </c>
      <c r="N1514" t="str">
        <f>VLOOKUP(A1514,'Hospitalisation Details'!$A$2:$M$2344,11,FALSE)</f>
        <v>tier - 2</v>
      </c>
      <c r="O1514" t="str">
        <f>VLOOKUP(A1514,'Hospitalisation Details'!$A$2:$M$2344,12,FALSE)</f>
        <v>tier - 1</v>
      </c>
      <c r="P1514" t="str">
        <f>VLOOKUP(A1514,'Hospitalisation Details'!$A$2:$M$2344,13,FALSE)</f>
        <v>R1012</v>
      </c>
      <c r="Q1514" s="11">
        <f>VLOOKUP(A1514,'Hospitalisation Details'!$A$2:$M$2344,8,FALSE)</f>
        <v>47</v>
      </c>
    </row>
    <row r="1515" spans="1:17" ht="15.75" x14ac:dyDescent="0.25">
      <c r="A1515" s="1" t="s">
        <v>856</v>
      </c>
      <c r="B1515" t="str">
        <f>VLOOKUP(A1515,'Customer Names'!$A$1:$B$2336,2,FALSE)</f>
        <v>Chida</v>
      </c>
      <c r="C1515" s="11">
        <f>VLOOKUP(A1515,'Medical Examinations'!$A$1:$B$2336,2,FALSE)</f>
        <v>28.5</v>
      </c>
      <c r="D1515" s="11">
        <f>VLOOKUP(A1515,'Medical Examinations'!$A$1:$C$2336,3,FALSE)</f>
        <v>4.3600000000000003</v>
      </c>
      <c r="E1515" s="11" t="str">
        <f>VLOOKUP(A1515,'Medical Examinations'!$A$1:$J$2336,4,FALSE)</f>
        <v>No</v>
      </c>
      <c r="F1515" s="11" t="str">
        <f>VLOOKUP(A1515,'Medical Examinations'!$A$1:$J$2336,5,FALSE)</f>
        <v>No</v>
      </c>
      <c r="G1515" s="11" t="str">
        <f>VLOOKUP(A1515,'Medical Examinations'!$A$1:$J$2336,6,FALSE)</f>
        <v>No</v>
      </c>
      <c r="H1515" s="11">
        <f>VLOOKUP(A1515,'Medical Examinations'!$A$1:$J$2336,7,FALSE)</f>
        <v>0</v>
      </c>
      <c r="I1515" s="11" t="str">
        <f>VLOOKUP(A1515,'Medical Examinations'!$A$1:$J$2336,8,FALSE)</f>
        <v>No</v>
      </c>
      <c r="J1515" s="11" t="str">
        <f>VLOOKUP(A1515,'Medical Examinations'!$A$1:$J$2336,9,FALSE)</f>
        <v>OVERWEIGHT</v>
      </c>
      <c r="K1515" s="11" t="str">
        <f>VLOOKUP(A1515,'Medical Examinations'!$A$1:$J$2336,10,FALSE)</f>
        <v>NORMAL</v>
      </c>
      <c r="L1515" t="str">
        <f>VLOOKUP(A1515,'Hospitalisation Details'!$A$2:$M$2344,4,FALSE)</f>
        <v>29-6-1991</v>
      </c>
      <c r="M1515">
        <f>VLOOKUP(A1515,'Hospitalisation Details'!$A$2:$M$2344,10,FALSE)</f>
        <v>6799.46</v>
      </c>
      <c r="N1515" t="str">
        <f>VLOOKUP(A1515,'Hospitalisation Details'!$A$2:$M$2344,11,FALSE)</f>
        <v>tier - 1</v>
      </c>
      <c r="O1515" t="str">
        <f>VLOOKUP(A1515,'Hospitalisation Details'!$A$2:$M$2344,12,FALSE)</f>
        <v>tier - 2</v>
      </c>
      <c r="P1515" t="str">
        <f>VLOOKUP(A1515,'Hospitalisation Details'!$A$2:$M$2344,13,FALSE)</f>
        <v>R1014</v>
      </c>
      <c r="Q1515" s="11">
        <f>VLOOKUP(A1515,'Hospitalisation Details'!$A$2:$M$2344,8,FALSE)</f>
        <v>31</v>
      </c>
    </row>
    <row r="1516" spans="1:17" ht="15.75" x14ac:dyDescent="0.25">
      <c r="A1516" s="1" t="s">
        <v>855</v>
      </c>
      <c r="B1516" t="str">
        <f>VLOOKUP(A1516,'Customer Names'!$A$1:$B$2336,2,FALSE)</f>
        <v>Reisenauer</v>
      </c>
      <c r="C1516" s="11">
        <f>VLOOKUP(A1516,'Medical Examinations'!$A$1:$B$2336,2,FALSE)</f>
        <v>30.875</v>
      </c>
      <c r="D1516" s="11">
        <f>VLOOKUP(A1516,'Medical Examinations'!$A$1:$C$2336,3,FALSE)</f>
        <v>4.1399999999999997</v>
      </c>
      <c r="E1516" s="11" t="str">
        <f>VLOOKUP(A1516,'Medical Examinations'!$A$1:$J$2336,4,FALSE)</f>
        <v>Yes</v>
      </c>
      <c r="F1516" s="11" t="str">
        <f>VLOOKUP(A1516,'Medical Examinations'!$A$1:$J$2336,5,FALSE)</f>
        <v>No</v>
      </c>
      <c r="G1516" s="11" t="str">
        <f>VLOOKUP(A1516,'Medical Examinations'!$A$1:$J$2336,6,FALSE)</f>
        <v>No</v>
      </c>
      <c r="H1516" s="11">
        <f>VLOOKUP(A1516,'Medical Examinations'!$A$1:$J$2336,7,FALSE)</f>
        <v>0</v>
      </c>
      <c r="I1516" s="11" t="str">
        <f>VLOOKUP(A1516,'Medical Examinations'!$A$1:$J$2336,8,FALSE)</f>
        <v>No</v>
      </c>
      <c r="J1516" s="11" t="str">
        <f>VLOOKUP(A1516,'Medical Examinations'!$A$1:$J$2336,9,FALSE)</f>
        <v>OBESITY</v>
      </c>
      <c r="K1516" s="11" t="str">
        <f>VLOOKUP(A1516,'Medical Examinations'!$A$1:$J$2336,10,FALSE)</f>
        <v>NORMAL</v>
      </c>
      <c r="L1516" t="str">
        <f>VLOOKUP(A1516,'Hospitalisation Details'!$A$2:$M$2344,4,FALSE)</f>
        <v>24-12-1985</v>
      </c>
      <c r="M1516">
        <f>VLOOKUP(A1516,'Hospitalisation Details'!$A$2:$M$2344,10,FALSE)</f>
        <v>6796.86</v>
      </c>
      <c r="N1516" t="str">
        <f>VLOOKUP(A1516,'Hospitalisation Details'!$A$2:$M$2344,11,FALSE)</f>
        <v>tier - 3</v>
      </c>
      <c r="O1516" t="str">
        <f>VLOOKUP(A1516,'Hospitalisation Details'!$A$2:$M$2344,12,FALSE)</f>
        <v>tier - 3</v>
      </c>
      <c r="P1516" t="str">
        <f>VLOOKUP(A1516,'Hospitalisation Details'!$A$2:$M$2344,13,FALSE)</f>
        <v>R1012</v>
      </c>
      <c r="Q1516" s="11">
        <f>VLOOKUP(A1516,'Hospitalisation Details'!$A$2:$M$2344,8,FALSE)</f>
        <v>37</v>
      </c>
    </row>
    <row r="1517" spans="1:17" ht="15.75" x14ac:dyDescent="0.25">
      <c r="A1517" s="1" t="s">
        <v>854</v>
      </c>
      <c r="B1517" t="str">
        <f>VLOOKUP(A1517,'Customer Names'!$A$1:$B$2336,2,FALSE)</f>
        <v>Rosenberg-Wohl</v>
      </c>
      <c r="C1517" s="11">
        <f>VLOOKUP(A1517,'Medical Examinations'!$A$1:$B$2336,2,FALSE)</f>
        <v>24.02</v>
      </c>
      <c r="D1517" s="11">
        <f>VLOOKUP(A1517,'Medical Examinations'!$A$1:$C$2336,3,FALSE)</f>
        <v>4.38</v>
      </c>
      <c r="E1517" s="11" t="str">
        <f>VLOOKUP(A1517,'Medical Examinations'!$A$1:$J$2336,4,FALSE)</f>
        <v>No</v>
      </c>
      <c r="F1517" s="11" t="str">
        <f>VLOOKUP(A1517,'Medical Examinations'!$A$1:$J$2336,5,FALSE)</f>
        <v>No</v>
      </c>
      <c r="G1517" s="11" t="str">
        <f>VLOOKUP(A1517,'Medical Examinations'!$A$1:$J$2336,6,FALSE)</f>
        <v>No</v>
      </c>
      <c r="H1517" s="11">
        <f>VLOOKUP(A1517,'Medical Examinations'!$A$1:$J$2336,7,FALSE)</f>
        <v>0</v>
      </c>
      <c r="I1517" s="11" t="str">
        <f>VLOOKUP(A1517,'Medical Examinations'!$A$1:$J$2336,8,FALSE)</f>
        <v>No</v>
      </c>
      <c r="J1517" s="11" t="str">
        <f>VLOOKUP(A1517,'Medical Examinations'!$A$1:$J$2336,9,FALSE)</f>
        <v>NORMALWEIGHT</v>
      </c>
      <c r="K1517" s="11" t="str">
        <f>VLOOKUP(A1517,'Medical Examinations'!$A$1:$J$2336,10,FALSE)</f>
        <v>NORMAL</v>
      </c>
      <c r="L1517" t="str">
        <f>VLOOKUP(A1517,'Hospitalisation Details'!$A$2:$M$2344,4,FALSE)</f>
        <v>23-11-1980</v>
      </c>
      <c r="M1517">
        <f>VLOOKUP(A1517,'Hospitalisation Details'!$A$2:$M$2344,10,FALSE)</f>
        <v>6781.52</v>
      </c>
      <c r="N1517" t="str">
        <f>VLOOKUP(A1517,'Hospitalisation Details'!$A$2:$M$2344,11,FALSE)</f>
        <v>tier - 2</v>
      </c>
      <c r="O1517" t="str">
        <f>VLOOKUP(A1517,'Hospitalisation Details'!$A$2:$M$2344,12,FALSE)</f>
        <v>tier - 2</v>
      </c>
      <c r="P1517" t="str">
        <f>VLOOKUP(A1517,'Hospitalisation Details'!$A$2:$M$2344,13,FALSE)</f>
        <v>R1013</v>
      </c>
      <c r="Q1517" s="11">
        <f>VLOOKUP(A1517,'Hospitalisation Details'!$A$2:$M$2344,8,FALSE)</f>
        <v>42</v>
      </c>
    </row>
    <row r="1518" spans="1:17" ht="15.75" x14ac:dyDescent="0.25">
      <c r="A1518" s="1" t="s">
        <v>853</v>
      </c>
      <c r="B1518" t="str">
        <f>VLOOKUP(A1518,'Customer Names'!$A$1:$B$2336,2,FALSE)</f>
        <v>Theriault</v>
      </c>
      <c r="C1518" s="11">
        <f>VLOOKUP(A1518,'Medical Examinations'!$A$1:$B$2336,2,FALSE)</f>
        <v>36.08</v>
      </c>
      <c r="D1518" s="11">
        <f>VLOOKUP(A1518,'Medical Examinations'!$A$1:$C$2336,3,FALSE)</f>
        <v>11.61</v>
      </c>
      <c r="E1518" s="11" t="str">
        <f>VLOOKUP(A1518,'Medical Examinations'!$A$1:$J$2336,4,FALSE)</f>
        <v>Yes</v>
      </c>
      <c r="F1518" s="11" t="str">
        <f>VLOOKUP(A1518,'Medical Examinations'!$A$1:$J$2336,5,FALSE)</f>
        <v>No</v>
      </c>
      <c r="G1518" s="11" t="str">
        <f>VLOOKUP(A1518,'Medical Examinations'!$A$1:$J$2336,6,FALSE)</f>
        <v>No</v>
      </c>
      <c r="H1518" s="11">
        <f>VLOOKUP(A1518,'Medical Examinations'!$A$1:$J$2336,7,FALSE)</f>
        <v>0</v>
      </c>
      <c r="I1518" s="11" t="str">
        <f>VLOOKUP(A1518,'Medical Examinations'!$A$1:$J$2336,8,FALSE)</f>
        <v>No</v>
      </c>
      <c r="J1518" s="11" t="str">
        <f>VLOOKUP(A1518,'Medical Examinations'!$A$1:$J$2336,9,FALSE)</f>
        <v>OBESITY</v>
      </c>
      <c r="K1518" s="11" t="str">
        <f>VLOOKUP(A1518,'Medical Examinations'!$A$1:$J$2336,10,FALSE)</f>
        <v>DIABETES</v>
      </c>
      <c r="L1518" t="str">
        <f>VLOOKUP(A1518,'Hospitalisation Details'!$A$2:$M$2344,4,FALSE)</f>
        <v>8-10-1981</v>
      </c>
      <c r="M1518">
        <f>VLOOKUP(A1518,'Hospitalisation Details'!$A$2:$M$2344,10,FALSE)</f>
        <v>6781.35</v>
      </c>
      <c r="N1518" t="str">
        <f>VLOOKUP(A1518,'Hospitalisation Details'!$A$2:$M$2344,11,FALSE)</f>
        <v>tier - 2</v>
      </c>
      <c r="O1518" t="str">
        <f>VLOOKUP(A1518,'Hospitalisation Details'!$A$2:$M$2344,12,FALSE)</f>
        <v>tier - 1</v>
      </c>
      <c r="P1518" t="str">
        <f>VLOOKUP(A1518,'Hospitalisation Details'!$A$2:$M$2344,13,FALSE)</f>
        <v>R1013</v>
      </c>
      <c r="Q1518" s="11">
        <f>VLOOKUP(A1518,'Hospitalisation Details'!$A$2:$M$2344,8,FALSE)</f>
        <v>41</v>
      </c>
    </row>
    <row r="1519" spans="1:17" ht="15.75" x14ac:dyDescent="0.25">
      <c r="A1519" s="1" t="s">
        <v>852</v>
      </c>
      <c r="B1519" t="str">
        <f>VLOOKUP(A1519,'Customer Names'!$A$1:$B$2336,2,FALSE)</f>
        <v>Manuel</v>
      </c>
      <c r="C1519" s="11">
        <f>VLOOKUP(A1519,'Medical Examinations'!$A$1:$B$2336,2,FALSE)</f>
        <v>32.200000000000003</v>
      </c>
      <c r="D1519" s="11">
        <f>VLOOKUP(A1519,'Medical Examinations'!$A$1:$C$2336,3,FALSE)</f>
        <v>10.59</v>
      </c>
      <c r="E1519" s="11" t="str">
        <f>VLOOKUP(A1519,'Medical Examinations'!$A$1:$J$2336,4,FALSE)</f>
        <v>Yes</v>
      </c>
      <c r="F1519" s="11" t="str">
        <f>VLOOKUP(A1519,'Medical Examinations'!$A$1:$J$2336,5,FALSE)</f>
        <v>No</v>
      </c>
      <c r="G1519" s="11" t="str">
        <f>VLOOKUP(A1519,'Medical Examinations'!$A$1:$J$2336,6,FALSE)</f>
        <v>No</v>
      </c>
      <c r="H1519" s="11">
        <f>VLOOKUP(A1519,'Medical Examinations'!$A$1:$J$2336,7,FALSE)</f>
        <v>0</v>
      </c>
      <c r="I1519" s="11" t="str">
        <f>VLOOKUP(A1519,'Medical Examinations'!$A$1:$J$2336,8,FALSE)</f>
        <v>No</v>
      </c>
      <c r="J1519" s="11" t="str">
        <f>VLOOKUP(A1519,'Medical Examinations'!$A$1:$J$2336,9,FALSE)</f>
        <v>OBESITY</v>
      </c>
      <c r="K1519" s="11" t="str">
        <f>VLOOKUP(A1519,'Medical Examinations'!$A$1:$J$2336,10,FALSE)</f>
        <v>DIABETES</v>
      </c>
      <c r="L1519" t="str">
        <f>VLOOKUP(A1519,'Hospitalisation Details'!$A$2:$M$2344,4,FALSE)</f>
        <v>3-9-1981</v>
      </c>
      <c r="M1519">
        <f>VLOOKUP(A1519,'Hospitalisation Details'!$A$2:$M$2344,10,FALSE)</f>
        <v>6775.96</v>
      </c>
      <c r="N1519" t="str">
        <f>VLOOKUP(A1519,'Hospitalisation Details'!$A$2:$M$2344,11,FALSE)</f>
        <v>tier - 2</v>
      </c>
      <c r="O1519" t="str">
        <f>VLOOKUP(A1519,'Hospitalisation Details'!$A$2:$M$2344,12,FALSE)</f>
        <v>tier - 3</v>
      </c>
      <c r="P1519" t="str">
        <f>VLOOKUP(A1519,'Hospitalisation Details'!$A$2:$M$2344,13,FALSE)</f>
        <v>R1011</v>
      </c>
      <c r="Q1519" s="11">
        <f>VLOOKUP(A1519,'Hospitalisation Details'!$A$2:$M$2344,8,FALSE)</f>
        <v>41</v>
      </c>
    </row>
    <row r="1520" spans="1:17" ht="15.75" x14ac:dyDescent="0.25">
      <c r="A1520" s="1" t="s">
        <v>851</v>
      </c>
      <c r="B1520" t="str">
        <f>VLOOKUP(A1520,'Customer Names'!$A$1:$B$2336,2,FALSE)</f>
        <v>Demko</v>
      </c>
      <c r="C1520" s="11">
        <f>VLOOKUP(A1520,'Medical Examinations'!$A$1:$B$2336,2,FALSE)</f>
        <v>28.05</v>
      </c>
      <c r="D1520" s="11">
        <f>VLOOKUP(A1520,'Medical Examinations'!$A$1:$C$2336,3,FALSE)</f>
        <v>11.85</v>
      </c>
      <c r="E1520" s="11" t="str">
        <f>VLOOKUP(A1520,'Medical Examinations'!$A$1:$J$2336,4,FALSE)</f>
        <v>Yes</v>
      </c>
      <c r="F1520" s="11" t="str">
        <f>VLOOKUP(A1520,'Medical Examinations'!$A$1:$J$2336,5,FALSE)</f>
        <v>No</v>
      </c>
      <c r="G1520" s="11" t="str">
        <f>VLOOKUP(A1520,'Medical Examinations'!$A$1:$J$2336,6,FALSE)</f>
        <v>No</v>
      </c>
      <c r="H1520" s="11">
        <f>VLOOKUP(A1520,'Medical Examinations'!$A$1:$J$2336,7,FALSE)</f>
        <v>0</v>
      </c>
      <c r="I1520" s="11" t="str">
        <f>VLOOKUP(A1520,'Medical Examinations'!$A$1:$J$2336,8,FALSE)</f>
        <v>No</v>
      </c>
      <c r="J1520" s="11" t="str">
        <f>VLOOKUP(A1520,'Medical Examinations'!$A$1:$J$2336,9,FALSE)</f>
        <v>OVERWEIGHT</v>
      </c>
      <c r="K1520" s="11" t="str">
        <f>VLOOKUP(A1520,'Medical Examinations'!$A$1:$J$2336,10,FALSE)</f>
        <v>DIABETES</v>
      </c>
      <c r="L1520" t="str">
        <f>VLOOKUP(A1520,'Hospitalisation Details'!$A$2:$M$2344,4,FALSE)</f>
        <v>21-9-1981</v>
      </c>
      <c r="M1520">
        <f>VLOOKUP(A1520,'Hospitalisation Details'!$A$2:$M$2344,10,FALSE)</f>
        <v>6770.19</v>
      </c>
      <c r="N1520" t="str">
        <f>VLOOKUP(A1520,'Hospitalisation Details'!$A$2:$M$2344,11,FALSE)</f>
        <v>tier - 2</v>
      </c>
      <c r="O1520" t="str">
        <f>VLOOKUP(A1520,'Hospitalisation Details'!$A$2:$M$2344,12,FALSE)</f>
        <v>tier - 3</v>
      </c>
      <c r="P1520" t="str">
        <f>VLOOKUP(A1520,'Hospitalisation Details'!$A$2:$M$2344,13,FALSE)</f>
        <v>R1013</v>
      </c>
      <c r="Q1520" s="11">
        <f>VLOOKUP(A1520,'Hospitalisation Details'!$A$2:$M$2344,8,FALSE)</f>
        <v>41</v>
      </c>
    </row>
    <row r="1521" spans="1:17" ht="15.75" x14ac:dyDescent="0.25">
      <c r="A1521" s="1" t="s">
        <v>850</v>
      </c>
      <c r="B1521" t="str">
        <f>VLOOKUP(A1521,'Customer Names'!$A$1:$B$2336,2,FALSE)</f>
        <v>Battaglia</v>
      </c>
      <c r="C1521" s="11">
        <f>VLOOKUP(A1521,'Medical Examinations'!$A$1:$B$2336,2,FALSE)</f>
        <v>19</v>
      </c>
      <c r="D1521" s="11">
        <f>VLOOKUP(A1521,'Medical Examinations'!$A$1:$C$2336,3,FALSE)</f>
        <v>5.46</v>
      </c>
      <c r="E1521" s="11" t="str">
        <f>VLOOKUP(A1521,'Medical Examinations'!$A$1:$J$2336,4,FALSE)</f>
        <v>Yes</v>
      </c>
      <c r="F1521" s="11" t="str">
        <f>VLOOKUP(A1521,'Medical Examinations'!$A$1:$J$2336,5,FALSE)</f>
        <v>No</v>
      </c>
      <c r="G1521" s="11" t="str">
        <f>VLOOKUP(A1521,'Medical Examinations'!$A$1:$J$2336,6,FALSE)</f>
        <v>No</v>
      </c>
      <c r="H1521" s="11">
        <f>VLOOKUP(A1521,'Medical Examinations'!$A$1:$J$2336,7,FALSE)</f>
        <v>1</v>
      </c>
      <c r="I1521" s="11" t="str">
        <f>VLOOKUP(A1521,'Medical Examinations'!$A$1:$J$2336,8,FALSE)</f>
        <v>No</v>
      </c>
      <c r="J1521" s="11" t="str">
        <f>VLOOKUP(A1521,'Medical Examinations'!$A$1:$J$2336,9,FALSE)</f>
        <v>NORMALWEIGHT</v>
      </c>
      <c r="K1521" s="11" t="str">
        <f>VLOOKUP(A1521,'Medical Examinations'!$A$1:$J$2336,10,FALSE)</f>
        <v>NORMAL</v>
      </c>
      <c r="L1521" t="str">
        <f>VLOOKUP(A1521,'Hospitalisation Details'!$A$2:$M$2344,4,FALSE)</f>
        <v>10-10-1988</v>
      </c>
      <c r="M1521">
        <f>VLOOKUP(A1521,'Hospitalisation Details'!$A$2:$M$2344,10,FALSE)</f>
        <v>6753.04</v>
      </c>
      <c r="N1521" t="str">
        <f>VLOOKUP(A1521,'Hospitalisation Details'!$A$2:$M$2344,11,FALSE)</f>
        <v>tier - 2</v>
      </c>
      <c r="O1521" t="str">
        <f>VLOOKUP(A1521,'Hospitalisation Details'!$A$2:$M$2344,12,FALSE)</f>
        <v>tier - 2</v>
      </c>
      <c r="P1521" t="str">
        <f>VLOOKUP(A1521,'Hospitalisation Details'!$A$2:$M$2344,13,FALSE)</f>
        <v>R1024</v>
      </c>
      <c r="Q1521" s="11">
        <f>VLOOKUP(A1521,'Hospitalisation Details'!$A$2:$M$2344,8,FALSE)</f>
        <v>34</v>
      </c>
    </row>
    <row r="1522" spans="1:17" ht="15.75" x14ac:dyDescent="0.25">
      <c r="A1522" s="1" t="s">
        <v>849</v>
      </c>
      <c r="B1522" t="str">
        <f>VLOOKUP(A1522,'Customer Names'!$A$1:$B$2336,2,FALSE)</f>
        <v>Follo</v>
      </c>
      <c r="C1522" s="11">
        <f>VLOOKUP(A1522,'Medical Examinations'!$A$1:$B$2336,2,FALSE)</f>
        <v>16.13</v>
      </c>
      <c r="D1522" s="11">
        <f>VLOOKUP(A1522,'Medical Examinations'!$A$1:$C$2336,3,FALSE)</f>
        <v>4.54</v>
      </c>
      <c r="E1522" s="11" t="str">
        <f>VLOOKUP(A1522,'Medical Examinations'!$A$1:$J$2336,4,FALSE)</f>
        <v>Yes</v>
      </c>
      <c r="F1522" s="11" t="str">
        <f>VLOOKUP(A1522,'Medical Examinations'!$A$1:$J$2336,5,FALSE)</f>
        <v>No</v>
      </c>
      <c r="G1522" s="11" t="str">
        <f>VLOOKUP(A1522,'Medical Examinations'!$A$1:$J$2336,6,FALSE)</f>
        <v>No</v>
      </c>
      <c r="H1522" s="11">
        <f>VLOOKUP(A1522,'Medical Examinations'!$A$1:$J$2336,7,FALSE)</f>
        <v>2</v>
      </c>
      <c r="I1522" s="11" t="str">
        <f>VLOOKUP(A1522,'Medical Examinations'!$A$1:$J$2336,8,FALSE)</f>
        <v>No</v>
      </c>
      <c r="J1522" s="11" t="str">
        <f>VLOOKUP(A1522,'Medical Examinations'!$A$1:$J$2336,9,FALSE)</f>
        <v>UNDERWEIGHT</v>
      </c>
      <c r="K1522" s="11" t="str">
        <f>VLOOKUP(A1522,'Medical Examinations'!$A$1:$J$2336,10,FALSE)</f>
        <v>NORMAL</v>
      </c>
      <c r="L1522" t="str">
        <f>VLOOKUP(A1522,'Hospitalisation Details'!$A$2:$M$2344,4,FALSE)</f>
        <v>9-12-1966</v>
      </c>
      <c r="M1522">
        <f>VLOOKUP(A1522,'Hospitalisation Details'!$A$2:$M$2344,10,FALSE)</f>
        <v>6750.27</v>
      </c>
      <c r="N1522" t="str">
        <f>VLOOKUP(A1522,'Hospitalisation Details'!$A$2:$M$2344,11,FALSE)</f>
        <v>tier - 3</v>
      </c>
      <c r="O1522" t="str">
        <f>VLOOKUP(A1522,'Hospitalisation Details'!$A$2:$M$2344,12,FALSE)</f>
        <v>tier - 2</v>
      </c>
      <c r="P1522" t="str">
        <f>VLOOKUP(A1522,'Hospitalisation Details'!$A$2:$M$2344,13,FALSE)</f>
        <v>R1013</v>
      </c>
      <c r="Q1522" s="11">
        <f>VLOOKUP(A1522,'Hospitalisation Details'!$A$2:$M$2344,8,FALSE)</f>
        <v>56</v>
      </c>
    </row>
    <row r="1523" spans="1:17" ht="15.75" x14ac:dyDescent="0.25">
      <c r="A1523" s="1" t="s">
        <v>848</v>
      </c>
      <c r="B1523" t="str">
        <f>VLOOKUP(A1523,'Customer Names'!$A$1:$B$2336,2,FALSE)</f>
        <v>Barana</v>
      </c>
      <c r="C1523" s="11">
        <f>VLOOKUP(A1523,'Medical Examinations'!$A$1:$B$2336,2,FALSE)</f>
        <v>18.77</v>
      </c>
      <c r="D1523" s="11">
        <f>VLOOKUP(A1523,'Medical Examinations'!$A$1:$C$2336,3,FALSE)</f>
        <v>11.98</v>
      </c>
      <c r="E1523" s="11" t="str">
        <f>VLOOKUP(A1523,'Medical Examinations'!$A$1:$J$2336,4,FALSE)</f>
        <v>Yes</v>
      </c>
      <c r="F1523" s="11" t="str">
        <f>VLOOKUP(A1523,'Medical Examinations'!$A$1:$J$2336,5,FALSE)</f>
        <v>No</v>
      </c>
      <c r="G1523" s="11" t="str">
        <f>VLOOKUP(A1523,'Medical Examinations'!$A$1:$J$2336,6,FALSE)</f>
        <v>No</v>
      </c>
      <c r="H1523" s="11">
        <f>VLOOKUP(A1523,'Medical Examinations'!$A$1:$J$2336,7,FALSE)</f>
        <v>2</v>
      </c>
      <c r="I1523" s="11" t="str">
        <f>VLOOKUP(A1523,'Medical Examinations'!$A$1:$J$2336,8,FALSE)</f>
        <v>No</v>
      </c>
      <c r="J1523" s="11" t="str">
        <f>VLOOKUP(A1523,'Medical Examinations'!$A$1:$J$2336,9,FALSE)</f>
        <v>NORMALWEIGHT</v>
      </c>
      <c r="K1523" s="11" t="str">
        <f>VLOOKUP(A1523,'Medical Examinations'!$A$1:$J$2336,10,FALSE)</f>
        <v>DIABETES</v>
      </c>
      <c r="L1523" t="str">
        <f>VLOOKUP(A1523,'Hospitalisation Details'!$A$2:$M$2344,4,FALSE)</f>
        <v>17-6-1970</v>
      </c>
      <c r="M1523">
        <f>VLOOKUP(A1523,'Hospitalisation Details'!$A$2:$M$2344,10,FALSE)</f>
        <v>6749.63</v>
      </c>
      <c r="N1523" t="str">
        <f>VLOOKUP(A1523,'Hospitalisation Details'!$A$2:$M$2344,11,FALSE)</f>
        <v>tier - 2</v>
      </c>
      <c r="O1523" t="str">
        <f>VLOOKUP(A1523,'Hospitalisation Details'!$A$2:$M$2344,12,FALSE)</f>
        <v>tier - 1</v>
      </c>
      <c r="P1523" t="str">
        <f>VLOOKUP(A1523,'Hospitalisation Details'!$A$2:$M$2344,13,FALSE)</f>
        <v>R1013</v>
      </c>
      <c r="Q1523" s="11">
        <f>VLOOKUP(A1523,'Hospitalisation Details'!$A$2:$M$2344,8,FALSE)</f>
        <v>52</v>
      </c>
    </row>
    <row r="1524" spans="1:17" ht="15.75" x14ac:dyDescent="0.25">
      <c r="A1524" s="1" t="s">
        <v>847</v>
      </c>
      <c r="B1524" t="str">
        <f>VLOOKUP(A1524,'Customer Names'!$A$1:$B$2336,2,FALSE)</f>
        <v>Lysaght</v>
      </c>
      <c r="C1524" s="11">
        <f>VLOOKUP(A1524,'Medical Examinations'!$A$1:$B$2336,2,FALSE)</f>
        <v>28.88</v>
      </c>
      <c r="D1524" s="11">
        <f>VLOOKUP(A1524,'Medical Examinations'!$A$1:$C$2336,3,FALSE)</f>
        <v>6.59</v>
      </c>
      <c r="E1524" s="11" t="str">
        <f>VLOOKUP(A1524,'Medical Examinations'!$A$1:$J$2336,4,FALSE)</f>
        <v>Yes</v>
      </c>
      <c r="F1524" s="11" t="str">
        <f>VLOOKUP(A1524,'Medical Examinations'!$A$1:$J$2336,5,FALSE)</f>
        <v>No</v>
      </c>
      <c r="G1524" s="11" t="str">
        <f>VLOOKUP(A1524,'Medical Examinations'!$A$1:$J$2336,6,FALSE)</f>
        <v>No</v>
      </c>
      <c r="H1524" s="11">
        <f>VLOOKUP(A1524,'Medical Examinations'!$A$1:$J$2336,7,FALSE)</f>
        <v>1</v>
      </c>
      <c r="I1524" s="11" t="str">
        <f>VLOOKUP(A1524,'Medical Examinations'!$A$1:$J$2336,8,FALSE)</f>
        <v>No</v>
      </c>
      <c r="J1524" s="11" t="str">
        <f>VLOOKUP(A1524,'Medical Examinations'!$A$1:$J$2336,9,FALSE)</f>
        <v>OVERWEIGHT</v>
      </c>
      <c r="K1524" s="11" t="str">
        <f>VLOOKUP(A1524,'Medical Examinations'!$A$1:$J$2336,10,FALSE)</f>
        <v>DIABETES</v>
      </c>
      <c r="L1524" t="str">
        <f>VLOOKUP(A1524,'Hospitalisation Details'!$A$2:$M$2344,4,FALSE)</f>
        <v>5-6-1986</v>
      </c>
      <c r="M1524">
        <f>VLOOKUP(A1524,'Hospitalisation Details'!$A$2:$M$2344,10,FALSE)</f>
        <v>6748.59</v>
      </c>
      <c r="N1524" t="str">
        <f>VLOOKUP(A1524,'Hospitalisation Details'!$A$2:$M$2344,11,FALSE)</f>
        <v>tier - 3</v>
      </c>
      <c r="O1524" t="str">
        <f>VLOOKUP(A1524,'Hospitalisation Details'!$A$2:$M$2344,12,FALSE)</f>
        <v>tier - 1</v>
      </c>
      <c r="P1524" t="str">
        <f>VLOOKUP(A1524,'Hospitalisation Details'!$A$2:$M$2344,13,FALSE)</f>
        <v>R1016</v>
      </c>
      <c r="Q1524" s="11">
        <f>VLOOKUP(A1524,'Hospitalisation Details'!$A$2:$M$2344,8,FALSE)</f>
        <v>37</v>
      </c>
    </row>
    <row r="1525" spans="1:17" ht="15.75" x14ac:dyDescent="0.25">
      <c r="A1525" s="1" t="s">
        <v>846</v>
      </c>
      <c r="B1525" t="str">
        <f>VLOOKUP(A1525,'Customer Names'!$A$1:$B$2336,2,FALSE)</f>
        <v>Chalmers</v>
      </c>
      <c r="C1525" s="11">
        <f>VLOOKUP(A1525,'Medical Examinations'!$A$1:$B$2336,2,FALSE)</f>
        <v>27.55</v>
      </c>
      <c r="D1525" s="11">
        <f>VLOOKUP(A1525,'Medical Examinations'!$A$1:$C$2336,3,FALSE)</f>
        <v>10.83</v>
      </c>
      <c r="E1525" s="11" t="str">
        <f>VLOOKUP(A1525,'Medical Examinations'!$A$1:$J$2336,4,FALSE)</f>
        <v>Yes</v>
      </c>
      <c r="F1525" s="11" t="str">
        <f>VLOOKUP(A1525,'Medical Examinations'!$A$1:$J$2336,5,FALSE)</f>
        <v>No</v>
      </c>
      <c r="G1525" s="11" t="str">
        <f>VLOOKUP(A1525,'Medical Examinations'!$A$1:$J$2336,6,FALSE)</f>
        <v>No</v>
      </c>
      <c r="H1525" s="11">
        <f>VLOOKUP(A1525,'Medical Examinations'!$A$1:$J$2336,7,FALSE)</f>
        <v>1</v>
      </c>
      <c r="I1525" s="11" t="str">
        <f>VLOOKUP(A1525,'Medical Examinations'!$A$1:$J$2336,8,FALSE)</f>
        <v>No</v>
      </c>
      <c r="J1525" s="11" t="str">
        <f>VLOOKUP(A1525,'Medical Examinations'!$A$1:$J$2336,9,FALSE)</f>
        <v>OVERWEIGHT</v>
      </c>
      <c r="K1525" s="11" t="str">
        <f>VLOOKUP(A1525,'Medical Examinations'!$A$1:$J$2336,10,FALSE)</f>
        <v>DIABETES</v>
      </c>
      <c r="L1525" t="str">
        <f>VLOOKUP(A1525,'Hospitalisation Details'!$A$2:$M$2344,4,FALSE)</f>
        <v>7-8-1986</v>
      </c>
      <c r="M1525">
        <f>VLOOKUP(A1525,'Hospitalisation Details'!$A$2:$M$2344,10,FALSE)</f>
        <v>6746.74</v>
      </c>
      <c r="N1525" t="str">
        <f>VLOOKUP(A1525,'Hospitalisation Details'!$A$2:$M$2344,11,FALSE)</f>
        <v>tier - 3</v>
      </c>
      <c r="O1525" t="str">
        <f>VLOOKUP(A1525,'Hospitalisation Details'!$A$2:$M$2344,12,FALSE)</f>
        <v>tier - 2</v>
      </c>
      <c r="P1525" t="str">
        <f>VLOOKUP(A1525,'Hospitalisation Details'!$A$2:$M$2344,13,FALSE)</f>
        <v>R1016</v>
      </c>
      <c r="Q1525" s="11">
        <f>VLOOKUP(A1525,'Hospitalisation Details'!$A$2:$M$2344,8,FALSE)</f>
        <v>36</v>
      </c>
    </row>
    <row r="1526" spans="1:17" ht="15.75" x14ac:dyDescent="0.25">
      <c r="A1526" s="1" t="s">
        <v>845</v>
      </c>
      <c r="B1526" t="str">
        <f>VLOOKUP(A1526,'Customer Names'!$A$1:$B$2336,2,FALSE)</f>
        <v>Phillippi</v>
      </c>
      <c r="C1526" s="11">
        <f>VLOOKUP(A1526,'Medical Examinations'!$A$1:$B$2336,2,FALSE)</f>
        <v>15.6</v>
      </c>
      <c r="D1526" s="11">
        <f>VLOOKUP(A1526,'Medical Examinations'!$A$1:$C$2336,3,FALSE)</f>
        <v>8.6</v>
      </c>
      <c r="E1526" s="11" t="str">
        <f>VLOOKUP(A1526,'Medical Examinations'!$A$1:$J$2336,4,FALSE)</f>
        <v>No</v>
      </c>
      <c r="F1526" s="11" t="str">
        <f>VLOOKUP(A1526,'Medical Examinations'!$A$1:$J$2336,5,FALSE)</f>
        <v>No</v>
      </c>
      <c r="G1526" s="11" t="str">
        <f>VLOOKUP(A1526,'Medical Examinations'!$A$1:$J$2336,6,FALSE)</f>
        <v>No</v>
      </c>
      <c r="H1526" s="11">
        <f>VLOOKUP(A1526,'Medical Examinations'!$A$1:$J$2336,7,FALSE)</f>
        <v>0</v>
      </c>
      <c r="I1526" s="11" t="str">
        <f>VLOOKUP(A1526,'Medical Examinations'!$A$1:$J$2336,8,FALSE)</f>
        <v>No</v>
      </c>
      <c r="J1526" s="11" t="str">
        <f>VLOOKUP(A1526,'Medical Examinations'!$A$1:$J$2336,9,FALSE)</f>
        <v>UNDERWEIGHT</v>
      </c>
      <c r="K1526" s="11" t="str">
        <f>VLOOKUP(A1526,'Medical Examinations'!$A$1:$J$2336,10,FALSE)</f>
        <v>DIABETES</v>
      </c>
      <c r="L1526" t="str">
        <f>VLOOKUP(A1526,'Hospitalisation Details'!$A$2:$M$2344,4,FALSE)</f>
        <v>18-7-1968</v>
      </c>
      <c r="M1526">
        <f>VLOOKUP(A1526,'Hospitalisation Details'!$A$2:$M$2344,10,FALSE)</f>
        <v>6738.84</v>
      </c>
      <c r="N1526" t="str">
        <f>VLOOKUP(A1526,'Hospitalisation Details'!$A$2:$M$2344,11,FALSE)</f>
        <v>tier - 3</v>
      </c>
      <c r="O1526" t="str">
        <f>VLOOKUP(A1526,'Hospitalisation Details'!$A$2:$M$2344,12,FALSE)</f>
        <v>tier - 1</v>
      </c>
      <c r="P1526" t="str">
        <f>VLOOKUP(A1526,'Hospitalisation Details'!$A$2:$M$2344,13,FALSE)</f>
        <v>R1012</v>
      </c>
      <c r="Q1526" s="11">
        <f>VLOOKUP(A1526,'Hospitalisation Details'!$A$2:$M$2344,8,FALSE)</f>
        <v>54</v>
      </c>
    </row>
    <row r="1527" spans="1:17" ht="15.75" x14ac:dyDescent="0.25">
      <c r="A1527" s="1" t="s">
        <v>844</v>
      </c>
      <c r="B1527" t="str">
        <f>VLOOKUP(A1527,'Customer Names'!$A$1:$B$2336,2,FALSE)</f>
        <v>MacPherson</v>
      </c>
      <c r="C1527" s="11">
        <f>VLOOKUP(A1527,'Medical Examinations'!$A$1:$B$2336,2,FALSE)</f>
        <v>21.99</v>
      </c>
      <c r="D1527" s="11">
        <f>VLOOKUP(A1527,'Medical Examinations'!$A$1:$C$2336,3,FALSE)</f>
        <v>11.17</v>
      </c>
      <c r="E1527" s="11" t="str">
        <f>VLOOKUP(A1527,'Medical Examinations'!$A$1:$J$2336,4,FALSE)</f>
        <v>No</v>
      </c>
      <c r="F1527" s="11" t="str">
        <f>VLOOKUP(A1527,'Medical Examinations'!$A$1:$J$2336,5,FALSE)</f>
        <v>No</v>
      </c>
      <c r="G1527" s="11" t="str">
        <f>VLOOKUP(A1527,'Medical Examinations'!$A$1:$J$2336,6,FALSE)</f>
        <v>No</v>
      </c>
      <c r="H1527" s="11">
        <f>VLOOKUP(A1527,'Medical Examinations'!$A$1:$J$2336,7,FALSE)</f>
        <v>0</v>
      </c>
      <c r="I1527" s="11" t="str">
        <f>VLOOKUP(A1527,'Medical Examinations'!$A$1:$J$2336,8,FALSE)</f>
        <v>No</v>
      </c>
      <c r="J1527" s="11" t="str">
        <f>VLOOKUP(A1527,'Medical Examinations'!$A$1:$J$2336,9,FALSE)</f>
        <v>NORMALWEIGHT</v>
      </c>
      <c r="K1527" s="11" t="str">
        <f>VLOOKUP(A1527,'Medical Examinations'!$A$1:$J$2336,10,FALSE)</f>
        <v>DIABETES</v>
      </c>
      <c r="L1527" t="str">
        <f>VLOOKUP(A1527,'Hospitalisation Details'!$A$2:$M$2344,4,FALSE)</f>
        <v>21-10-1978</v>
      </c>
      <c r="M1527">
        <f>VLOOKUP(A1527,'Hospitalisation Details'!$A$2:$M$2344,10,FALSE)</f>
        <v>6737.98</v>
      </c>
      <c r="N1527" t="str">
        <f>VLOOKUP(A1527,'Hospitalisation Details'!$A$2:$M$2344,11,FALSE)</f>
        <v>tier - 2</v>
      </c>
      <c r="O1527" t="str">
        <f>VLOOKUP(A1527,'Hospitalisation Details'!$A$2:$M$2344,12,FALSE)</f>
        <v>tier - 3</v>
      </c>
      <c r="P1527" t="str">
        <f>VLOOKUP(A1527,'Hospitalisation Details'!$A$2:$M$2344,13,FALSE)</f>
        <v>R1013</v>
      </c>
      <c r="Q1527" s="11">
        <f>VLOOKUP(A1527,'Hospitalisation Details'!$A$2:$M$2344,8,FALSE)</f>
        <v>44</v>
      </c>
    </row>
    <row r="1528" spans="1:17" ht="15.75" x14ac:dyDescent="0.25">
      <c r="A1528" s="1" t="s">
        <v>843</v>
      </c>
      <c r="B1528" t="str">
        <f>VLOOKUP(A1528,'Customer Names'!$A$1:$B$2336,2,FALSE)</f>
        <v>Delfidio</v>
      </c>
      <c r="C1528" s="11">
        <f>VLOOKUP(A1528,'Medical Examinations'!$A$1:$B$2336,2,FALSE)</f>
        <v>34.85</v>
      </c>
      <c r="D1528" s="11">
        <f>VLOOKUP(A1528,'Medical Examinations'!$A$1:$C$2336,3,FALSE)</f>
        <v>5.75</v>
      </c>
      <c r="E1528" s="11" t="str">
        <f>VLOOKUP(A1528,'Medical Examinations'!$A$1:$J$2336,4,FALSE)</f>
        <v>No</v>
      </c>
      <c r="F1528" s="11" t="str">
        <f>VLOOKUP(A1528,'Medical Examinations'!$A$1:$J$2336,5,FALSE)</f>
        <v>No</v>
      </c>
      <c r="G1528" s="11" t="str">
        <f>VLOOKUP(A1528,'Medical Examinations'!$A$1:$J$2336,6,FALSE)</f>
        <v>No</v>
      </c>
      <c r="H1528" s="11">
        <f>VLOOKUP(A1528,'Medical Examinations'!$A$1:$J$2336,7,FALSE)</f>
        <v>0</v>
      </c>
      <c r="I1528" s="11" t="str">
        <f>VLOOKUP(A1528,'Medical Examinations'!$A$1:$J$2336,8,FALSE)</f>
        <v>No</v>
      </c>
      <c r="J1528" s="11" t="str">
        <f>VLOOKUP(A1528,'Medical Examinations'!$A$1:$J$2336,9,FALSE)</f>
        <v>OBESITY</v>
      </c>
      <c r="K1528" s="11" t="str">
        <f>VLOOKUP(A1528,'Medical Examinations'!$A$1:$J$2336,10,FALSE)</f>
        <v>PREDIABETES</v>
      </c>
      <c r="L1528" t="str">
        <f>VLOOKUP(A1528,'Hospitalisation Details'!$A$2:$M$2344,4,FALSE)</f>
        <v>13-6-1994</v>
      </c>
      <c r="M1528">
        <f>VLOOKUP(A1528,'Hospitalisation Details'!$A$2:$M$2344,10,FALSE)</f>
        <v>6721.37</v>
      </c>
      <c r="N1528" t="str">
        <f>VLOOKUP(A1528,'Hospitalisation Details'!$A$2:$M$2344,11,FALSE)</f>
        <v>tier - 2</v>
      </c>
      <c r="O1528" t="str">
        <f>VLOOKUP(A1528,'Hospitalisation Details'!$A$2:$M$2344,12,FALSE)</f>
        <v>tier - 1</v>
      </c>
      <c r="P1528" t="str">
        <f>VLOOKUP(A1528,'Hospitalisation Details'!$A$2:$M$2344,13,FALSE)</f>
        <v>R1012</v>
      </c>
      <c r="Q1528" s="11">
        <f>VLOOKUP(A1528,'Hospitalisation Details'!$A$2:$M$2344,8,FALSE)</f>
        <v>28</v>
      </c>
    </row>
    <row r="1529" spans="1:17" ht="15.75" x14ac:dyDescent="0.25">
      <c r="A1529" s="1" t="s">
        <v>842</v>
      </c>
      <c r="B1529" t="str">
        <f>VLOOKUP(A1529,'Customer Names'!$A$1:$B$2336,2,FALSE)</f>
        <v>Cummings</v>
      </c>
      <c r="C1529" s="11">
        <f>VLOOKUP(A1529,'Medical Examinations'!$A$1:$B$2336,2,FALSE)</f>
        <v>24.51</v>
      </c>
      <c r="D1529" s="11">
        <f>VLOOKUP(A1529,'Medical Examinations'!$A$1:$C$2336,3,FALSE)</f>
        <v>4.83</v>
      </c>
      <c r="E1529" s="11" t="str">
        <f>VLOOKUP(A1529,'Medical Examinations'!$A$1:$J$2336,4,FALSE)</f>
        <v>Yes</v>
      </c>
      <c r="F1529" s="11" t="str">
        <f>VLOOKUP(A1529,'Medical Examinations'!$A$1:$J$2336,5,FALSE)</f>
        <v>No</v>
      </c>
      <c r="G1529" s="11" t="str">
        <f>VLOOKUP(A1529,'Medical Examinations'!$A$1:$J$2336,6,FALSE)</f>
        <v>Yes</v>
      </c>
      <c r="H1529" s="11">
        <f>VLOOKUP(A1529,'Medical Examinations'!$A$1:$J$2336,7,FALSE)</f>
        <v>1</v>
      </c>
      <c r="I1529" s="11" t="str">
        <f>VLOOKUP(A1529,'Medical Examinations'!$A$1:$J$2336,8,FALSE)</f>
        <v>No</v>
      </c>
      <c r="J1529" s="11" t="str">
        <f>VLOOKUP(A1529,'Medical Examinations'!$A$1:$J$2336,9,FALSE)</f>
        <v>NORMALWEIGHT</v>
      </c>
      <c r="K1529" s="11" t="str">
        <f>VLOOKUP(A1529,'Medical Examinations'!$A$1:$J$2336,10,FALSE)</f>
        <v>NORMAL</v>
      </c>
      <c r="L1529" t="str">
        <f>VLOOKUP(A1529,'Hospitalisation Details'!$A$2:$M$2344,4,FALSE)</f>
        <v>12-6-1983</v>
      </c>
      <c r="M1529">
        <f>VLOOKUP(A1529,'Hospitalisation Details'!$A$2:$M$2344,10,FALSE)</f>
        <v>6710.19</v>
      </c>
      <c r="N1529" t="str">
        <f>VLOOKUP(A1529,'Hospitalisation Details'!$A$2:$M$2344,11,FALSE)</f>
        <v>tier - 3</v>
      </c>
      <c r="O1529" t="str">
        <f>VLOOKUP(A1529,'Hospitalisation Details'!$A$2:$M$2344,12,FALSE)</f>
        <v>tier - 3</v>
      </c>
      <c r="P1529" t="str">
        <f>VLOOKUP(A1529,'Hospitalisation Details'!$A$2:$M$2344,13,FALSE)</f>
        <v>R1012</v>
      </c>
      <c r="Q1529" s="11">
        <f>VLOOKUP(A1529,'Hospitalisation Details'!$A$2:$M$2344,8,FALSE)</f>
        <v>39</v>
      </c>
    </row>
    <row r="1530" spans="1:17" ht="15.75" x14ac:dyDescent="0.25">
      <c r="A1530" s="1" t="s">
        <v>841</v>
      </c>
      <c r="B1530" t="str">
        <f>VLOOKUP(A1530,'Customer Names'!$A$1:$B$2336,2,FALSE)</f>
        <v>Schroegel</v>
      </c>
      <c r="C1530" s="11">
        <f>VLOOKUP(A1530,'Medical Examinations'!$A$1:$B$2336,2,FALSE)</f>
        <v>19.399999999999999</v>
      </c>
      <c r="D1530" s="11">
        <f>VLOOKUP(A1530,'Medical Examinations'!$A$1:$C$2336,3,FALSE)</f>
        <v>11.93</v>
      </c>
      <c r="E1530" s="11" t="str">
        <f>VLOOKUP(A1530,'Medical Examinations'!$A$1:$J$2336,4,FALSE)</f>
        <v>No</v>
      </c>
      <c r="F1530" s="11" t="str">
        <f>VLOOKUP(A1530,'Medical Examinations'!$A$1:$J$2336,5,FALSE)</f>
        <v>No</v>
      </c>
      <c r="G1530" s="11" t="str">
        <f>VLOOKUP(A1530,'Medical Examinations'!$A$1:$J$2336,6,FALSE)</f>
        <v>No</v>
      </c>
      <c r="H1530" s="11">
        <f>VLOOKUP(A1530,'Medical Examinations'!$A$1:$J$2336,7,FALSE)</f>
        <v>0</v>
      </c>
      <c r="I1530" s="11" t="str">
        <f>VLOOKUP(A1530,'Medical Examinations'!$A$1:$J$2336,8,FALSE)</f>
        <v>No</v>
      </c>
      <c r="J1530" s="11" t="str">
        <f>VLOOKUP(A1530,'Medical Examinations'!$A$1:$J$2336,9,FALSE)</f>
        <v>NORMALWEIGHT</v>
      </c>
      <c r="K1530" s="11" t="str">
        <f>VLOOKUP(A1530,'Medical Examinations'!$A$1:$J$2336,10,FALSE)</f>
        <v>DIABETES</v>
      </c>
      <c r="L1530" t="str">
        <f>VLOOKUP(A1530,'Hospitalisation Details'!$A$2:$M$2344,4,FALSE)</f>
        <v>12-12-1971</v>
      </c>
      <c r="M1530">
        <f>VLOOKUP(A1530,'Hospitalisation Details'!$A$2:$M$2344,10,FALSE)</f>
        <v>6706.47</v>
      </c>
      <c r="N1530" t="str">
        <f>VLOOKUP(A1530,'Hospitalisation Details'!$A$2:$M$2344,11,FALSE)</f>
        <v>tier - 2</v>
      </c>
      <c r="O1530" t="str">
        <f>VLOOKUP(A1530,'Hospitalisation Details'!$A$2:$M$2344,12,FALSE)</f>
        <v>tier - 1</v>
      </c>
      <c r="P1530" t="str">
        <f>VLOOKUP(A1530,'Hospitalisation Details'!$A$2:$M$2344,13,FALSE)</f>
        <v>R1013</v>
      </c>
      <c r="Q1530" s="11">
        <f>VLOOKUP(A1530,'Hospitalisation Details'!$A$2:$M$2344,8,FALSE)</f>
        <v>51</v>
      </c>
    </row>
    <row r="1531" spans="1:17" ht="15.75" x14ac:dyDescent="0.25">
      <c r="A1531" s="1" t="s">
        <v>840</v>
      </c>
      <c r="B1531" t="str">
        <f>VLOOKUP(A1531,'Customer Names'!$A$1:$B$2336,2,FALSE)</f>
        <v>Williams</v>
      </c>
      <c r="C1531" s="11">
        <f>VLOOKUP(A1531,'Medical Examinations'!$A$1:$B$2336,2,FALSE)</f>
        <v>15.1</v>
      </c>
      <c r="D1531" s="11">
        <f>VLOOKUP(A1531,'Medical Examinations'!$A$1:$C$2336,3,FALSE)</f>
        <v>8.41</v>
      </c>
      <c r="E1531" s="11" t="str">
        <f>VLOOKUP(A1531,'Medical Examinations'!$A$1:$J$2336,4,FALSE)</f>
        <v>No</v>
      </c>
      <c r="F1531" s="11" t="str">
        <f>VLOOKUP(A1531,'Medical Examinations'!$A$1:$J$2336,5,FALSE)</f>
        <v>No</v>
      </c>
      <c r="G1531" s="11" t="str">
        <f>VLOOKUP(A1531,'Medical Examinations'!$A$1:$J$2336,6,FALSE)</f>
        <v>No</v>
      </c>
      <c r="H1531" s="11">
        <f>VLOOKUP(A1531,'Medical Examinations'!$A$1:$J$2336,7,FALSE)</f>
        <v>0</v>
      </c>
      <c r="I1531" s="11" t="str">
        <f>VLOOKUP(A1531,'Medical Examinations'!$A$1:$J$2336,8,FALSE)</f>
        <v>No</v>
      </c>
      <c r="J1531" s="11" t="str">
        <f>VLOOKUP(A1531,'Medical Examinations'!$A$1:$J$2336,9,FALSE)</f>
        <v>UNDERWEIGHT</v>
      </c>
      <c r="K1531" s="11" t="str">
        <f>VLOOKUP(A1531,'Medical Examinations'!$A$1:$J$2336,10,FALSE)</f>
        <v>DIABETES</v>
      </c>
      <c r="L1531" t="str">
        <f>VLOOKUP(A1531,'Hospitalisation Details'!$A$2:$M$2344,4,FALSE)</f>
        <v>13-7-1968</v>
      </c>
      <c r="M1531">
        <f>VLOOKUP(A1531,'Hospitalisation Details'!$A$2:$M$2344,10,FALSE)</f>
        <v>6700.56</v>
      </c>
      <c r="N1531" t="str">
        <f>VLOOKUP(A1531,'Hospitalisation Details'!$A$2:$M$2344,11,FALSE)</f>
        <v>tier - 3</v>
      </c>
      <c r="O1531" t="str">
        <f>VLOOKUP(A1531,'Hospitalisation Details'!$A$2:$M$2344,12,FALSE)</f>
        <v>tier - 1</v>
      </c>
      <c r="P1531" t="str">
        <f>VLOOKUP(A1531,'Hospitalisation Details'!$A$2:$M$2344,13,FALSE)</f>
        <v>R1012</v>
      </c>
      <c r="Q1531" s="11">
        <f>VLOOKUP(A1531,'Hospitalisation Details'!$A$2:$M$2344,8,FALSE)</f>
        <v>54</v>
      </c>
    </row>
    <row r="1532" spans="1:17" ht="15.75" x14ac:dyDescent="0.25">
      <c r="A1532" s="1" t="s">
        <v>839</v>
      </c>
      <c r="B1532" t="str">
        <f>VLOOKUP(A1532,'Customer Names'!$A$1:$B$2336,2,FALSE)</f>
        <v>Casey</v>
      </c>
      <c r="C1532" s="11">
        <f>VLOOKUP(A1532,'Medical Examinations'!$A$1:$B$2336,2,FALSE)</f>
        <v>23.37</v>
      </c>
      <c r="D1532" s="11">
        <f>VLOOKUP(A1532,'Medical Examinations'!$A$1:$C$2336,3,FALSE)</f>
        <v>5.59</v>
      </c>
      <c r="E1532" s="11" t="str">
        <f>VLOOKUP(A1532,'Medical Examinations'!$A$1:$J$2336,4,FALSE)</f>
        <v>Yes</v>
      </c>
      <c r="F1532" s="11" t="str">
        <f>VLOOKUP(A1532,'Medical Examinations'!$A$1:$J$2336,5,FALSE)</f>
        <v>No</v>
      </c>
      <c r="G1532" s="11" t="str">
        <f>VLOOKUP(A1532,'Medical Examinations'!$A$1:$J$2336,6,FALSE)</f>
        <v>No</v>
      </c>
      <c r="H1532" s="11">
        <f>VLOOKUP(A1532,'Medical Examinations'!$A$1:$J$2336,7,FALSE)</f>
        <v>0</v>
      </c>
      <c r="I1532" s="11" t="str">
        <f>VLOOKUP(A1532,'Medical Examinations'!$A$1:$J$2336,8,FALSE)</f>
        <v>No</v>
      </c>
      <c r="J1532" s="11" t="str">
        <f>VLOOKUP(A1532,'Medical Examinations'!$A$1:$J$2336,9,FALSE)</f>
        <v>NORMALWEIGHT</v>
      </c>
      <c r="K1532" s="11" t="str">
        <f>VLOOKUP(A1532,'Medical Examinations'!$A$1:$J$2336,10,FALSE)</f>
        <v>NORMAL</v>
      </c>
      <c r="L1532" t="str">
        <f>VLOOKUP(A1532,'Hospitalisation Details'!$A$2:$M$2344,4,FALSE)</f>
        <v>9-7-1985</v>
      </c>
      <c r="M1532">
        <f>VLOOKUP(A1532,'Hospitalisation Details'!$A$2:$M$2344,10,FALSE)</f>
        <v>6686.43</v>
      </c>
      <c r="N1532" t="str">
        <f>VLOOKUP(A1532,'Hospitalisation Details'!$A$2:$M$2344,11,FALSE)</f>
        <v>tier - 2</v>
      </c>
      <c r="O1532" t="str">
        <f>VLOOKUP(A1532,'Hospitalisation Details'!$A$2:$M$2344,12,FALSE)</f>
        <v>tier - 3</v>
      </c>
      <c r="P1532" t="str">
        <f>VLOOKUP(A1532,'Hospitalisation Details'!$A$2:$M$2344,13,FALSE)</f>
        <v>R1012</v>
      </c>
      <c r="Q1532" s="11">
        <f>VLOOKUP(A1532,'Hospitalisation Details'!$A$2:$M$2344,8,FALSE)</f>
        <v>37</v>
      </c>
    </row>
    <row r="1533" spans="1:17" ht="15.75" x14ac:dyDescent="0.25">
      <c r="A1533" s="1" t="s">
        <v>838</v>
      </c>
      <c r="B1533" t="str">
        <f>VLOOKUP(A1533,'Customer Names'!$A$1:$B$2336,2,FALSE)</f>
        <v>Randall</v>
      </c>
      <c r="C1533" s="11">
        <f>VLOOKUP(A1533,'Medical Examinations'!$A$1:$B$2336,2,FALSE)</f>
        <v>42.4</v>
      </c>
      <c r="D1533" s="11">
        <f>VLOOKUP(A1533,'Medical Examinations'!$A$1:$C$2336,3,FALSE)</f>
        <v>4.0599999999999996</v>
      </c>
      <c r="E1533" s="11" t="str">
        <f>VLOOKUP(A1533,'Medical Examinations'!$A$1:$J$2336,4,FALSE)</f>
        <v>No</v>
      </c>
      <c r="F1533" s="11" t="str">
        <f>VLOOKUP(A1533,'Medical Examinations'!$A$1:$J$2336,5,FALSE)</f>
        <v>No</v>
      </c>
      <c r="G1533" s="11" t="str">
        <f>VLOOKUP(A1533,'Medical Examinations'!$A$1:$J$2336,6,FALSE)</f>
        <v>No</v>
      </c>
      <c r="H1533" s="11">
        <f>VLOOKUP(A1533,'Medical Examinations'!$A$1:$J$2336,7,FALSE)</f>
        <v>0</v>
      </c>
      <c r="I1533" s="11" t="str">
        <f>VLOOKUP(A1533,'Medical Examinations'!$A$1:$J$2336,8,FALSE)</f>
        <v>No</v>
      </c>
      <c r="J1533" s="11" t="str">
        <f>VLOOKUP(A1533,'Medical Examinations'!$A$1:$J$2336,9,FALSE)</f>
        <v>OBESITY</v>
      </c>
      <c r="K1533" s="11" t="str">
        <f>VLOOKUP(A1533,'Medical Examinations'!$A$1:$J$2336,10,FALSE)</f>
        <v>NORMAL</v>
      </c>
      <c r="L1533" t="str">
        <f>VLOOKUP(A1533,'Hospitalisation Details'!$A$2:$M$2344,4,FALSE)</f>
        <v>20-10-1989</v>
      </c>
      <c r="M1533">
        <f>VLOOKUP(A1533,'Hospitalisation Details'!$A$2:$M$2344,10,FALSE)</f>
        <v>6666.24</v>
      </c>
      <c r="N1533" t="str">
        <f>VLOOKUP(A1533,'Hospitalisation Details'!$A$2:$M$2344,11,FALSE)</f>
        <v>tier - 3</v>
      </c>
      <c r="O1533" t="str">
        <f>VLOOKUP(A1533,'Hospitalisation Details'!$A$2:$M$2344,12,FALSE)</f>
        <v>tier - 1</v>
      </c>
      <c r="P1533" t="str">
        <f>VLOOKUP(A1533,'Hospitalisation Details'!$A$2:$M$2344,13,FALSE)</f>
        <v>R1011</v>
      </c>
      <c r="Q1533" s="11">
        <f>VLOOKUP(A1533,'Hospitalisation Details'!$A$2:$M$2344,8,FALSE)</f>
        <v>33</v>
      </c>
    </row>
    <row r="1534" spans="1:17" ht="15.75" x14ac:dyDescent="0.25">
      <c r="A1534" s="1" t="s">
        <v>837</v>
      </c>
      <c r="B1534" t="str">
        <f>VLOOKUP(A1534,'Customer Names'!$A$1:$B$2336,2,FALSE)</f>
        <v>Doyon</v>
      </c>
      <c r="C1534" s="11">
        <f>VLOOKUP(A1534,'Medical Examinations'!$A$1:$B$2336,2,FALSE)</f>
        <v>28.405000000000001</v>
      </c>
      <c r="D1534" s="11">
        <f>VLOOKUP(A1534,'Medical Examinations'!$A$1:$C$2336,3,FALSE)</f>
        <v>7.02</v>
      </c>
      <c r="E1534" s="11" t="str">
        <f>VLOOKUP(A1534,'Medical Examinations'!$A$1:$J$2336,4,FALSE)</f>
        <v>Yes</v>
      </c>
      <c r="F1534" s="11" t="str">
        <f>VLOOKUP(A1534,'Medical Examinations'!$A$1:$J$2336,5,FALSE)</f>
        <v>No</v>
      </c>
      <c r="G1534" s="11" t="str">
        <f>VLOOKUP(A1534,'Medical Examinations'!$A$1:$J$2336,6,FALSE)</f>
        <v>No</v>
      </c>
      <c r="H1534" s="11">
        <f>VLOOKUP(A1534,'Medical Examinations'!$A$1:$J$2336,7,FALSE)</f>
        <v>0</v>
      </c>
      <c r="I1534" s="11" t="str">
        <f>VLOOKUP(A1534,'Medical Examinations'!$A$1:$J$2336,8,FALSE)</f>
        <v>No</v>
      </c>
      <c r="J1534" s="11" t="str">
        <f>VLOOKUP(A1534,'Medical Examinations'!$A$1:$J$2336,9,FALSE)</f>
        <v>OVERWEIGHT</v>
      </c>
      <c r="K1534" s="11" t="str">
        <f>VLOOKUP(A1534,'Medical Examinations'!$A$1:$J$2336,10,FALSE)</f>
        <v>DIABETES</v>
      </c>
      <c r="L1534" t="str">
        <f>VLOOKUP(A1534,'Hospitalisation Details'!$A$2:$M$2344,4,FALSE)</f>
        <v>17-9-1981</v>
      </c>
      <c r="M1534">
        <f>VLOOKUP(A1534,'Hospitalisation Details'!$A$2:$M$2344,10,FALSE)</f>
        <v>6664.69</v>
      </c>
      <c r="N1534" t="str">
        <f>VLOOKUP(A1534,'Hospitalisation Details'!$A$2:$M$2344,11,FALSE)</f>
        <v>tier - 3</v>
      </c>
      <c r="O1534" t="str">
        <f>VLOOKUP(A1534,'Hospitalisation Details'!$A$2:$M$2344,12,FALSE)</f>
        <v>tier - 1</v>
      </c>
      <c r="P1534" t="str">
        <f>VLOOKUP(A1534,'Hospitalisation Details'!$A$2:$M$2344,13,FALSE)</f>
        <v>R1012</v>
      </c>
      <c r="Q1534" s="11">
        <f>VLOOKUP(A1534,'Hospitalisation Details'!$A$2:$M$2344,8,FALSE)</f>
        <v>41</v>
      </c>
    </row>
    <row r="1535" spans="1:17" ht="15.75" x14ac:dyDescent="0.25">
      <c r="A1535" s="1" t="s">
        <v>836</v>
      </c>
      <c r="B1535" t="str">
        <f>VLOOKUP(A1535,'Customer Names'!$A$1:$B$2336,2,FALSE)</f>
        <v>Sankey</v>
      </c>
      <c r="C1535" s="11">
        <f>VLOOKUP(A1535,'Medical Examinations'!$A$1:$B$2336,2,FALSE)</f>
        <v>23.4</v>
      </c>
      <c r="D1535" s="11">
        <f>VLOOKUP(A1535,'Medical Examinations'!$A$1:$C$2336,3,FALSE)</f>
        <v>4.47</v>
      </c>
      <c r="E1535" s="11" t="str">
        <f>VLOOKUP(A1535,'Medical Examinations'!$A$1:$J$2336,4,FALSE)</f>
        <v>No</v>
      </c>
      <c r="F1535" s="11" t="str">
        <f>VLOOKUP(A1535,'Medical Examinations'!$A$1:$J$2336,5,FALSE)</f>
        <v>No</v>
      </c>
      <c r="G1535" s="11" t="str">
        <f>VLOOKUP(A1535,'Medical Examinations'!$A$1:$J$2336,6,FALSE)</f>
        <v>No</v>
      </c>
      <c r="H1535" s="11">
        <f>VLOOKUP(A1535,'Medical Examinations'!$A$1:$J$2336,7,FALSE)</f>
        <v>0</v>
      </c>
      <c r="I1535" s="11" t="str">
        <f>VLOOKUP(A1535,'Medical Examinations'!$A$1:$J$2336,8,FALSE)</f>
        <v>No</v>
      </c>
      <c r="J1535" s="11" t="str">
        <f>VLOOKUP(A1535,'Medical Examinations'!$A$1:$J$2336,9,FALSE)</f>
        <v>NORMALWEIGHT</v>
      </c>
      <c r="K1535" s="11" t="str">
        <f>VLOOKUP(A1535,'Medical Examinations'!$A$1:$J$2336,10,FALSE)</f>
        <v>NORMAL</v>
      </c>
      <c r="L1535" t="str">
        <f>VLOOKUP(A1535,'Hospitalisation Details'!$A$2:$M$2344,4,FALSE)</f>
        <v>27-9-1982</v>
      </c>
      <c r="M1535">
        <f>VLOOKUP(A1535,'Hospitalisation Details'!$A$2:$M$2344,10,FALSE)</f>
        <v>6664.32</v>
      </c>
      <c r="N1535" t="str">
        <f>VLOOKUP(A1535,'Hospitalisation Details'!$A$2:$M$2344,11,FALSE)</f>
        <v>tier - 2</v>
      </c>
      <c r="O1535" t="str">
        <f>VLOOKUP(A1535,'Hospitalisation Details'!$A$2:$M$2344,12,FALSE)</f>
        <v>tier - 2</v>
      </c>
      <c r="P1535" t="str">
        <f>VLOOKUP(A1535,'Hospitalisation Details'!$A$2:$M$2344,13,FALSE)</f>
        <v>R1013</v>
      </c>
      <c r="Q1535" s="11">
        <f>VLOOKUP(A1535,'Hospitalisation Details'!$A$2:$M$2344,8,FALSE)</f>
        <v>40</v>
      </c>
    </row>
    <row r="1536" spans="1:17" ht="15.75" x14ac:dyDescent="0.25">
      <c r="A1536" s="1" t="s">
        <v>835</v>
      </c>
      <c r="B1536" t="str">
        <f>VLOOKUP(A1536,'Customer Names'!$A$1:$B$2336,2,FALSE)</f>
        <v>Stilgenbauer</v>
      </c>
      <c r="C1536" s="11">
        <f>VLOOKUP(A1536,'Medical Examinations'!$A$1:$B$2336,2,FALSE)</f>
        <v>33.44</v>
      </c>
      <c r="D1536" s="11">
        <f>VLOOKUP(A1536,'Medical Examinations'!$A$1:$C$2336,3,FALSE)</f>
        <v>4.54</v>
      </c>
      <c r="E1536" s="11" t="str">
        <f>VLOOKUP(A1536,'Medical Examinations'!$A$1:$J$2336,4,FALSE)</f>
        <v>No</v>
      </c>
      <c r="F1536" s="11" t="str">
        <f>VLOOKUP(A1536,'Medical Examinations'!$A$1:$J$2336,5,FALSE)</f>
        <v>No</v>
      </c>
      <c r="G1536" s="11" t="str">
        <f>VLOOKUP(A1536,'Medical Examinations'!$A$1:$J$2336,6,FALSE)</f>
        <v>No</v>
      </c>
      <c r="H1536" s="11">
        <f>VLOOKUP(A1536,'Medical Examinations'!$A$1:$J$2336,7,FALSE)</f>
        <v>0</v>
      </c>
      <c r="I1536" s="11" t="str">
        <f>VLOOKUP(A1536,'Medical Examinations'!$A$1:$J$2336,8,FALSE)</f>
        <v>No</v>
      </c>
      <c r="J1536" s="11" t="str">
        <f>VLOOKUP(A1536,'Medical Examinations'!$A$1:$J$2336,9,FALSE)</f>
        <v>OBESITY</v>
      </c>
      <c r="K1536" s="11" t="str">
        <f>VLOOKUP(A1536,'Medical Examinations'!$A$1:$J$2336,10,FALSE)</f>
        <v>NORMAL</v>
      </c>
      <c r="L1536" t="str">
        <f>VLOOKUP(A1536,'Hospitalisation Details'!$A$2:$M$2344,4,FALSE)</f>
        <v>19-11-1989</v>
      </c>
      <c r="M1536">
        <f>VLOOKUP(A1536,'Hospitalisation Details'!$A$2:$M$2344,10,FALSE)</f>
        <v>6653.79</v>
      </c>
      <c r="N1536" t="str">
        <f>VLOOKUP(A1536,'Hospitalisation Details'!$A$2:$M$2344,11,FALSE)</f>
        <v>tier - 2</v>
      </c>
      <c r="O1536" t="str">
        <f>VLOOKUP(A1536,'Hospitalisation Details'!$A$2:$M$2344,12,FALSE)</f>
        <v>tier - 1</v>
      </c>
      <c r="P1536" t="str">
        <f>VLOOKUP(A1536,'Hospitalisation Details'!$A$2:$M$2344,13,FALSE)</f>
        <v>R1013</v>
      </c>
      <c r="Q1536" s="11">
        <f>VLOOKUP(A1536,'Hospitalisation Details'!$A$2:$M$2344,8,FALSE)</f>
        <v>33</v>
      </c>
    </row>
    <row r="1537" spans="1:17" ht="15.75" x14ac:dyDescent="0.25">
      <c r="A1537" s="1" t="s">
        <v>834</v>
      </c>
      <c r="B1537" t="str">
        <f>VLOOKUP(A1537,'Customer Names'!$A$1:$B$2336,2,FALSE)</f>
        <v>Jaskiewicz</v>
      </c>
      <c r="C1537" s="11">
        <f>VLOOKUP(A1537,'Medical Examinations'!$A$1:$B$2336,2,FALSE)</f>
        <v>21.12</v>
      </c>
      <c r="D1537" s="11">
        <f>VLOOKUP(A1537,'Medical Examinations'!$A$1:$C$2336,3,FALSE)</f>
        <v>4.99</v>
      </c>
      <c r="E1537" s="11" t="str">
        <f>VLOOKUP(A1537,'Medical Examinations'!$A$1:$J$2336,4,FALSE)</f>
        <v>No</v>
      </c>
      <c r="F1537" s="11" t="str">
        <f>VLOOKUP(A1537,'Medical Examinations'!$A$1:$J$2336,5,FALSE)</f>
        <v>No</v>
      </c>
      <c r="G1537" s="11" t="str">
        <f>VLOOKUP(A1537,'Medical Examinations'!$A$1:$J$2336,6,FALSE)</f>
        <v>No</v>
      </c>
      <c r="H1537" s="11">
        <f>VLOOKUP(A1537,'Medical Examinations'!$A$1:$J$2336,7,FALSE)</f>
        <v>1</v>
      </c>
      <c r="I1537" s="11" t="str">
        <f>VLOOKUP(A1537,'Medical Examinations'!$A$1:$J$2336,8,FALSE)</f>
        <v>No</v>
      </c>
      <c r="J1537" s="11" t="str">
        <f>VLOOKUP(A1537,'Medical Examinations'!$A$1:$J$2336,9,FALSE)</f>
        <v>NORMALWEIGHT</v>
      </c>
      <c r="K1537" s="11" t="str">
        <f>VLOOKUP(A1537,'Medical Examinations'!$A$1:$J$2336,10,FALSE)</f>
        <v>NORMAL</v>
      </c>
      <c r="L1537" t="str">
        <f>VLOOKUP(A1537,'Hospitalisation Details'!$A$2:$M$2344,4,FALSE)</f>
        <v>1-7-1984</v>
      </c>
      <c r="M1537">
        <f>VLOOKUP(A1537,'Hospitalisation Details'!$A$2:$M$2344,10,FALSE)</f>
        <v>6652.53</v>
      </c>
      <c r="N1537" t="str">
        <f>VLOOKUP(A1537,'Hospitalisation Details'!$A$2:$M$2344,11,FALSE)</f>
        <v>tier - 3</v>
      </c>
      <c r="O1537" t="str">
        <f>VLOOKUP(A1537,'Hospitalisation Details'!$A$2:$M$2344,12,FALSE)</f>
        <v>tier - 2</v>
      </c>
      <c r="P1537" t="str">
        <f>VLOOKUP(A1537,'Hospitalisation Details'!$A$2:$M$2344,13,FALSE)</f>
        <v>R1013</v>
      </c>
      <c r="Q1537" s="11">
        <f>VLOOKUP(A1537,'Hospitalisation Details'!$A$2:$M$2344,8,FALSE)</f>
        <v>38</v>
      </c>
    </row>
    <row r="1538" spans="1:17" ht="15.75" x14ac:dyDescent="0.25">
      <c r="A1538" s="1" t="s">
        <v>833</v>
      </c>
      <c r="B1538" t="str">
        <f>VLOOKUP(A1538,'Customer Names'!$A$1:$B$2336,2,FALSE)</f>
        <v>Deppen</v>
      </c>
      <c r="C1538" s="11">
        <f>VLOOKUP(A1538,'Medical Examinations'!$A$1:$B$2336,2,FALSE)</f>
        <v>18.48</v>
      </c>
      <c r="D1538" s="11">
        <f>VLOOKUP(A1538,'Medical Examinations'!$A$1:$C$2336,3,FALSE)</f>
        <v>10.84</v>
      </c>
      <c r="E1538" s="11" t="str">
        <f>VLOOKUP(A1538,'Medical Examinations'!$A$1:$J$2336,4,FALSE)</f>
        <v>Yes</v>
      </c>
      <c r="F1538" s="11" t="str">
        <f>VLOOKUP(A1538,'Medical Examinations'!$A$1:$J$2336,5,FALSE)</f>
        <v>No</v>
      </c>
      <c r="G1538" s="11" t="str">
        <f>VLOOKUP(A1538,'Medical Examinations'!$A$1:$J$2336,6,FALSE)</f>
        <v>No</v>
      </c>
      <c r="H1538" s="11">
        <f>VLOOKUP(A1538,'Medical Examinations'!$A$1:$J$2336,7,FALSE)</f>
        <v>2</v>
      </c>
      <c r="I1538" s="11" t="str">
        <f>VLOOKUP(A1538,'Medical Examinations'!$A$1:$J$2336,8,FALSE)</f>
        <v>No</v>
      </c>
      <c r="J1538" s="11" t="str">
        <f>VLOOKUP(A1538,'Medical Examinations'!$A$1:$J$2336,9,FALSE)</f>
        <v>NORMALWEIGHT</v>
      </c>
      <c r="K1538" s="11" t="str">
        <f>VLOOKUP(A1538,'Medical Examinations'!$A$1:$J$2336,10,FALSE)</f>
        <v>DIABETES</v>
      </c>
      <c r="L1538" t="str">
        <f>VLOOKUP(A1538,'Hospitalisation Details'!$A$2:$M$2344,4,FALSE)</f>
        <v>8-11-1970</v>
      </c>
      <c r="M1538">
        <f>VLOOKUP(A1538,'Hospitalisation Details'!$A$2:$M$2344,10,FALSE)</f>
        <v>6651.26</v>
      </c>
      <c r="N1538" t="str">
        <f>VLOOKUP(A1538,'Hospitalisation Details'!$A$2:$M$2344,11,FALSE)</f>
        <v>tier - 2</v>
      </c>
      <c r="O1538" t="str">
        <f>VLOOKUP(A1538,'Hospitalisation Details'!$A$2:$M$2344,12,FALSE)</f>
        <v>tier - 3</v>
      </c>
      <c r="P1538" t="str">
        <f>VLOOKUP(A1538,'Hospitalisation Details'!$A$2:$M$2344,13,FALSE)</f>
        <v>R1013</v>
      </c>
      <c r="Q1538" s="11">
        <f>VLOOKUP(A1538,'Hospitalisation Details'!$A$2:$M$2344,8,FALSE)</f>
        <v>52</v>
      </c>
    </row>
    <row r="1539" spans="1:17" ht="15.75" x14ac:dyDescent="0.25">
      <c r="A1539" s="1" t="s">
        <v>832</v>
      </c>
      <c r="B1539" t="str">
        <f>VLOOKUP(A1539,'Customer Names'!$A$1:$B$2336,2,FALSE)</f>
        <v>Hine</v>
      </c>
      <c r="C1539" s="11">
        <f>VLOOKUP(A1539,'Medical Examinations'!$A$1:$B$2336,2,FALSE)</f>
        <v>16.815000000000001</v>
      </c>
      <c r="D1539" s="11">
        <f>VLOOKUP(A1539,'Medical Examinations'!$A$1:$C$2336,3,FALSE)</f>
        <v>5.63</v>
      </c>
      <c r="E1539" s="11" t="str">
        <f>VLOOKUP(A1539,'Medical Examinations'!$A$1:$J$2336,4,FALSE)</f>
        <v>No</v>
      </c>
      <c r="F1539" s="11" t="str">
        <f>VLOOKUP(A1539,'Medical Examinations'!$A$1:$J$2336,5,FALSE)</f>
        <v>No</v>
      </c>
      <c r="G1539" s="11" t="str">
        <f>VLOOKUP(A1539,'Medical Examinations'!$A$1:$J$2336,6,FALSE)</f>
        <v>No</v>
      </c>
      <c r="H1539" s="11">
        <f>VLOOKUP(A1539,'Medical Examinations'!$A$1:$J$2336,7,FALSE)</f>
        <v>1</v>
      </c>
      <c r="I1539" s="11" t="str">
        <f>VLOOKUP(A1539,'Medical Examinations'!$A$1:$J$2336,8,FALSE)</f>
        <v>No</v>
      </c>
      <c r="J1539" s="11" t="str">
        <f>VLOOKUP(A1539,'Medical Examinations'!$A$1:$J$2336,9,FALSE)</f>
        <v>UNDERWEIGHT</v>
      </c>
      <c r="K1539" s="11" t="str">
        <f>VLOOKUP(A1539,'Medical Examinations'!$A$1:$J$2336,10,FALSE)</f>
        <v>NORMAL</v>
      </c>
      <c r="L1539" t="str">
        <f>VLOOKUP(A1539,'Hospitalisation Details'!$A$2:$M$2344,4,FALSE)</f>
        <v>8-12-1984</v>
      </c>
      <c r="M1539">
        <f>VLOOKUP(A1539,'Hospitalisation Details'!$A$2:$M$2344,10,FALSE)</f>
        <v>6640.54</v>
      </c>
      <c r="N1539" t="str">
        <f>VLOOKUP(A1539,'Hospitalisation Details'!$A$2:$M$2344,11,FALSE)</f>
        <v>tier - 2</v>
      </c>
      <c r="O1539" t="str">
        <f>VLOOKUP(A1539,'Hospitalisation Details'!$A$2:$M$2344,12,FALSE)</f>
        <v>tier - 3</v>
      </c>
      <c r="P1539" t="str">
        <f>VLOOKUP(A1539,'Hospitalisation Details'!$A$2:$M$2344,13,FALSE)</f>
        <v>R1019</v>
      </c>
      <c r="Q1539" s="11">
        <f>VLOOKUP(A1539,'Hospitalisation Details'!$A$2:$M$2344,8,FALSE)</f>
        <v>38</v>
      </c>
    </row>
    <row r="1540" spans="1:17" ht="15.75" x14ac:dyDescent="0.25">
      <c r="A1540" s="1" t="s">
        <v>831</v>
      </c>
      <c r="B1540" t="str">
        <f>VLOOKUP(A1540,'Customer Names'!$A$1:$B$2336,2,FALSE)</f>
        <v>Mathews</v>
      </c>
      <c r="C1540" s="11">
        <f>VLOOKUP(A1540,'Medical Examinations'!$A$1:$B$2336,2,FALSE)</f>
        <v>26.72</v>
      </c>
      <c r="D1540" s="11">
        <f>VLOOKUP(A1540,'Medical Examinations'!$A$1:$C$2336,3,FALSE)</f>
        <v>4.1399999999999997</v>
      </c>
      <c r="E1540" s="11" t="str">
        <f>VLOOKUP(A1540,'Medical Examinations'!$A$1:$J$2336,4,FALSE)</f>
        <v>No</v>
      </c>
      <c r="F1540" s="11" t="str">
        <f>VLOOKUP(A1540,'Medical Examinations'!$A$1:$J$2336,5,FALSE)</f>
        <v>No</v>
      </c>
      <c r="G1540" s="11" t="str">
        <f>VLOOKUP(A1540,'Medical Examinations'!$A$1:$J$2336,6,FALSE)</f>
        <v>No</v>
      </c>
      <c r="H1540" s="11">
        <f>VLOOKUP(A1540,'Medical Examinations'!$A$1:$J$2336,7,FALSE)</f>
        <v>0</v>
      </c>
      <c r="I1540" s="11" t="str">
        <f>VLOOKUP(A1540,'Medical Examinations'!$A$1:$J$2336,8,FALSE)</f>
        <v>No</v>
      </c>
      <c r="J1540" s="11" t="str">
        <f>VLOOKUP(A1540,'Medical Examinations'!$A$1:$J$2336,9,FALSE)</f>
        <v>OVERWEIGHT</v>
      </c>
      <c r="K1540" s="11" t="str">
        <f>VLOOKUP(A1540,'Medical Examinations'!$A$1:$J$2336,10,FALSE)</f>
        <v>NORMAL</v>
      </c>
      <c r="L1540" t="str">
        <f>VLOOKUP(A1540,'Hospitalisation Details'!$A$2:$M$2344,4,FALSE)</f>
        <v>6-6-1990</v>
      </c>
      <c r="M1540">
        <f>VLOOKUP(A1540,'Hospitalisation Details'!$A$2:$M$2344,10,FALSE)</f>
        <v>6639.3</v>
      </c>
      <c r="N1540" t="str">
        <f>VLOOKUP(A1540,'Hospitalisation Details'!$A$2:$M$2344,11,FALSE)</f>
        <v>tier - 2</v>
      </c>
      <c r="O1540" t="str">
        <f>VLOOKUP(A1540,'Hospitalisation Details'!$A$2:$M$2344,12,FALSE)</f>
        <v>tier - 2</v>
      </c>
      <c r="P1540" t="str">
        <f>VLOOKUP(A1540,'Hospitalisation Details'!$A$2:$M$2344,13,FALSE)</f>
        <v>R1021</v>
      </c>
      <c r="Q1540" s="11">
        <f>VLOOKUP(A1540,'Hospitalisation Details'!$A$2:$M$2344,8,FALSE)</f>
        <v>33</v>
      </c>
    </row>
    <row r="1541" spans="1:17" ht="15.75" x14ac:dyDescent="0.25">
      <c r="A1541" s="1" t="s">
        <v>830</v>
      </c>
      <c r="B1541" t="str">
        <f>VLOOKUP(A1541,'Customer Names'!$A$1:$B$2336,2,FALSE)</f>
        <v>Yabu</v>
      </c>
      <c r="C1541" s="11">
        <f>VLOOKUP(A1541,'Medical Examinations'!$A$1:$B$2336,2,FALSE)</f>
        <v>41.42</v>
      </c>
      <c r="D1541" s="11">
        <f>VLOOKUP(A1541,'Medical Examinations'!$A$1:$C$2336,3,FALSE)</f>
        <v>5.17</v>
      </c>
      <c r="E1541" s="11" t="str">
        <f>VLOOKUP(A1541,'Medical Examinations'!$A$1:$J$2336,4,FALSE)</f>
        <v>No</v>
      </c>
      <c r="F1541" s="11" t="str">
        <f>VLOOKUP(A1541,'Medical Examinations'!$A$1:$J$2336,5,FALSE)</f>
        <v>No</v>
      </c>
      <c r="G1541" s="11" t="str">
        <f>VLOOKUP(A1541,'Medical Examinations'!$A$1:$J$2336,6,FALSE)</f>
        <v>Yes</v>
      </c>
      <c r="H1541" s="11">
        <f>VLOOKUP(A1541,'Medical Examinations'!$A$1:$J$2336,7,FALSE)</f>
        <v>1</v>
      </c>
      <c r="I1541" s="11" t="str">
        <f>VLOOKUP(A1541,'Medical Examinations'!$A$1:$J$2336,8,FALSE)</f>
        <v>No</v>
      </c>
      <c r="J1541" s="11" t="str">
        <f>VLOOKUP(A1541,'Medical Examinations'!$A$1:$J$2336,9,FALSE)</f>
        <v>OBESITY</v>
      </c>
      <c r="K1541" s="11" t="str">
        <f>VLOOKUP(A1541,'Medical Examinations'!$A$1:$J$2336,10,FALSE)</f>
        <v>NORMAL</v>
      </c>
      <c r="L1541" t="str">
        <f>VLOOKUP(A1541,'Hospitalisation Details'!$A$2:$M$2344,4,FALSE)</f>
        <v>4-9-2003</v>
      </c>
      <c r="M1541">
        <f>VLOOKUP(A1541,'Hospitalisation Details'!$A$2:$M$2344,10,FALSE)</f>
        <v>6638.16</v>
      </c>
      <c r="N1541" t="str">
        <f>VLOOKUP(A1541,'Hospitalisation Details'!$A$2:$M$2344,11,FALSE)</f>
        <v>tier - 2</v>
      </c>
      <c r="O1541" t="str">
        <f>VLOOKUP(A1541,'Hospitalisation Details'!$A$2:$M$2344,12,FALSE)</f>
        <v>tier - 1</v>
      </c>
      <c r="P1541" t="str">
        <f>VLOOKUP(A1541,'Hospitalisation Details'!$A$2:$M$2344,13,FALSE)</f>
        <v>R1012</v>
      </c>
      <c r="Q1541" s="11">
        <f>VLOOKUP(A1541,'Hospitalisation Details'!$A$2:$M$2344,8,FALSE)</f>
        <v>19</v>
      </c>
    </row>
    <row r="1542" spans="1:17" ht="15.75" x14ac:dyDescent="0.25">
      <c r="A1542" s="1" t="s">
        <v>829</v>
      </c>
      <c r="B1542" t="str">
        <f>VLOOKUP(A1542,'Customer Names'!$A$1:$B$2336,2,FALSE)</f>
        <v>Strang</v>
      </c>
      <c r="C1542" s="11">
        <f>VLOOKUP(A1542,'Medical Examinations'!$A$1:$B$2336,2,FALSE)</f>
        <v>20.69</v>
      </c>
      <c r="D1542" s="11">
        <f>VLOOKUP(A1542,'Medical Examinations'!$A$1:$C$2336,3,FALSE)</f>
        <v>6.93</v>
      </c>
      <c r="E1542" s="11" t="str">
        <f>VLOOKUP(A1542,'Medical Examinations'!$A$1:$J$2336,4,FALSE)</f>
        <v>No</v>
      </c>
      <c r="F1542" s="11" t="str">
        <f>VLOOKUP(A1542,'Medical Examinations'!$A$1:$J$2336,5,FALSE)</f>
        <v>No</v>
      </c>
      <c r="G1542" s="11" t="str">
        <f>VLOOKUP(A1542,'Medical Examinations'!$A$1:$J$2336,6,FALSE)</f>
        <v>No</v>
      </c>
      <c r="H1542" s="11">
        <f>VLOOKUP(A1542,'Medical Examinations'!$A$1:$J$2336,7,FALSE)</f>
        <v>2</v>
      </c>
      <c r="I1542" s="11" t="str">
        <f>VLOOKUP(A1542,'Medical Examinations'!$A$1:$J$2336,8,FALSE)</f>
        <v>No</v>
      </c>
      <c r="J1542" s="11" t="str">
        <f>VLOOKUP(A1542,'Medical Examinations'!$A$1:$J$2336,9,FALSE)</f>
        <v>NORMALWEIGHT</v>
      </c>
      <c r="K1542" s="11" t="str">
        <f>VLOOKUP(A1542,'Medical Examinations'!$A$1:$J$2336,10,FALSE)</f>
        <v>DIABETES</v>
      </c>
      <c r="L1542" t="str">
        <f>VLOOKUP(A1542,'Hospitalisation Details'!$A$2:$M$2344,4,FALSE)</f>
        <v>29-8-1973</v>
      </c>
      <c r="M1542">
        <f>VLOOKUP(A1542,'Hospitalisation Details'!$A$2:$M$2344,10,FALSE)</f>
        <v>6630.31</v>
      </c>
      <c r="N1542" t="str">
        <f>VLOOKUP(A1542,'Hospitalisation Details'!$A$2:$M$2344,11,FALSE)</f>
        <v>tier - 2</v>
      </c>
      <c r="O1542" t="str">
        <f>VLOOKUP(A1542,'Hospitalisation Details'!$A$2:$M$2344,12,FALSE)</f>
        <v>tier - 1</v>
      </c>
      <c r="P1542" t="str">
        <f>VLOOKUP(A1542,'Hospitalisation Details'!$A$2:$M$2344,13,FALSE)</f>
        <v>R1013</v>
      </c>
      <c r="Q1542" s="11">
        <f>VLOOKUP(A1542,'Hospitalisation Details'!$A$2:$M$2344,8,FALSE)</f>
        <v>49</v>
      </c>
    </row>
    <row r="1543" spans="1:17" ht="15.75" x14ac:dyDescent="0.25">
      <c r="A1543" s="1" t="s">
        <v>828</v>
      </c>
      <c r="B1543" t="str">
        <f>VLOOKUP(A1543,'Customer Names'!$A$1:$B$2336,2,FALSE)</f>
        <v>Frank</v>
      </c>
      <c r="C1543" s="11">
        <f>VLOOKUP(A1543,'Medical Examinations'!$A$1:$B$2336,2,FALSE)</f>
        <v>41.23</v>
      </c>
      <c r="D1543" s="11">
        <f>VLOOKUP(A1543,'Medical Examinations'!$A$1:$C$2336,3,FALSE)</f>
        <v>4.24</v>
      </c>
      <c r="E1543" s="11" t="str">
        <f>VLOOKUP(A1543,'Medical Examinations'!$A$1:$J$2336,4,FALSE)</f>
        <v>No</v>
      </c>
      <c r="F1543" s="11" t="str">
        <f>VLOOKUP(A1543,'Medical Examinations'!$A$1:$J$2336,5,FALSE)</f>
        <v>No</v>
      </c>
      <c r="G1543" s="11" t="str">
        <f>VLOOKUP(A1543,'Medical Examinations'!$A$1:$J$2336,6,FALSE)</f>
        <v>No</v>
      </c>
      <c r="H1543" s="11">
        <f>VLOOKUP(A1543,'Medical Examinations'!$A$1:$J$2336,7,FALSE)</f>
        <v>0</v>
      </c>
      <c r="I1543" s="11" t="str">
        <f>VLOOKUP(A1543,'Medical Examinations'!$A$1:$J$2336,8,FALSE)</f>
        <v>No</v>
      </c>
      <c r="J1543" s="11" t="str">
        <f>VLOOKUP(A1543,'Medical Examinations'!$A$1:$J$2336,9,FALSE)</f>
        <v>OBESITY</v>
      </c>
      <c r="K1543" s="11" t="str">
        <f>VLOOKUP(A1543,'Medical Examinations'!$A$1:$J$2336,10,FALSE)</f>
        <v>NORMAL</v>
      </c>
      <c r="L1543" t="str">
        <f>VLOOKUP(A1543,'Hospitalisation Details'!$A$2:$M$2344,4,FALSE)</f>
        <v>28-8-1982</v>
      </c>
      <c r="M1543">
        <f>VLOOKUP(A1543,'Hospitalisation Details'!$A$2:$M$2344,10,FALSE)</f>
        <v>6610.11</v>
      </c>
      <c r="N1543" t="str">
        <f>VLOOKUP(A1543,'Hospitalisation Details'!$A$2:$M$2344,11,FALSE)</f>
        <v>tier - 3</v>
      </c>
      <c r="O1543" t="str">
        <f>VLOOKUP(A1543,'Hospitalisation Details'!$A$2:$M$2344,12,FALSE)</f>
        <v>tier - 2</v>
      </c>
      <c r="P1543" t="str">
        <f>VLOOKUP(A1543,'Hospitalisation Details'!$A$2:$M$2344,13,FALSE)</f>
        <v>R1015</v>
      </c>
      <c r="Q1543" s="11">
        <f>VLOOKUP(A1543,'Hospitalisation Details'!$A$2:$M$2344,8,FALSE)</f>
        <v>40</v>
      </c>
    </row>
    <row r="1544" spans="1:17" ht="15.75" x14ac:dyDescent="0.25">
      <c r="A1544" s="1" t="s">
        <v>827</v>
      </c>
      <c r="B1544" t="str">
        <f>VLOOKUP(A1544,'Customer Names'!$A$1:$B$2336,2,FALSE)</f>
        <v>Shanley</v>
      </c>
      <c r="C1544" s="11">
        <f>VLOOKUP(A1544,'Medical Examinations'!$A$1:$B$2336,2,FALSE)</f>
        <v>29.9</v>
      </c>
      <c r="D1544" s="11">
        <f>VLOOKUP(A1544,'Medical Examinations'!$A$1:$C$2336,3,FALSE)</f>
        <v>5.91</v>
      </c>
      <c r="E1544" s="11" t="str">
        <f>VLOOKUP(A1544,'Medical Examinations'!$A$1:$J$2336,4,FALSE)</f>
        <v>No</v>
      </c>
      <c r="F1544" s="11" t="str">
        <f>VLOOKUP(A1544,'Medical Examinations'!$A$1:$J$2336,5,FALSE)</f>
        <v>No</v>
      </c>
      <c r="G1544" s="11" t="str">
        <f>VLOOKUP(A1544,'Medical Examinations'!$A$1:$J$2336,6,FALSE)</f>
        <v>No</v>
      </c>
      <c r="H1544" s="11">
        <f>VLOOKUP(A1544,'Medical Examinations'!$A$1:$J$2336,7,FALSE)</f>
        <v>0</v>
      </c>
      <c r="I1544" s="11" t="str">
        <f>VLOOKUP(A1544,'Medical Examinations'!$A$1:$J$2336,8,FALSE)</f>
        <v>No</v>
      </c>
      <c r="J1544" s="11" t="str">
        <f>VLOOKUP(A1544,'Medical Examinations'!$A$1:$J$2336,9,FALSE)</f>
        <v>OVERWEIGHT</v>
      </c>
      <c r="K1544" s="11" t="str">
        <f>VLOOKUP(A1544,'Medical Examinations'!$A$1:$J$2336,10,FALSE)</f>
        <v>PREDIABETES</v>
      </c>
      <c r="L1544" t="str">
        <f>VLOOKUP(A1544,'Hospitalisation Details'!$A$2:$M$2344,4,FALSE)</f>
        <v>7-11-1982</v>
      </c>
      <c r="M1544">
        <f>VLOOKUP(A1544,'Hospitalisation Details'!$A$2:$M$2344,10,FALSE)</f>
        <v>6600.36</v>
      </c>
      <c r="N1544" t="str">
        <f>VLOOKUP(A1544,'Hospitalisation Details'!$A$2:$M$2344,11,FALSE)</f>
        <v>tier - 2</v>
      </c>
      <c r="O1544" t="str">
        <f>VLOOKUP(A1544,'Hospitalisation Details'!$A$2:$M$2344,12,FALSE)</f>
        <v>tier - 3</v>
      </c>
      <c r="P1544" t="str">
        <f>VLOOKUP(A1544,'Hospitalisation Details'!$A$2:$M$2344,13,FALSE)</f>
        <v>R1011</v>
      </c>
      <c r="Q1544" s="11">
        <f>VLOOKUP(A1544,'Hospitalisation Details'!$A$2:$M$2344,8,FALSE)</f>
        <v>40</v>
      </c>
    </row>
    <row r="1545" spans="1:17" ht="15.75" x14ac:dyDescent="0.25">
      <c r="A1545" s="1" t="s">
        <v>826</v>
      </c>
      <c r="B1545" t="str">
        <f>VLOOKUP(A1545,'Customer Names'!$A$1:$B$2336,2,FALSE)</f>
        <v>Mancebo Garcia</v>
      </c>
      <c r="C1545" s="11">
        <f>VLOOKUP(A1545,'Medical Examinations'!$A$1:$B$2336,2,FALSE)</f>
        <v>34.104999999999997</v>
      </c>
      <c r="D1545" s="11">
        <f>VLOOKUP(A1545,'Medical Examinations'!$A$1:$C$2336,3,FALSE)</f>
        <v>5.93</v>
      </c>
      <c r="E1545" s="11" t="str">
        <f>VLOOKUP(A1545,'Medical Examinations'!$A$1:$J$2336,4,FALSE)</f>
        <v>No</v>
      </c>
      <c r="F1545" s="11" t="str">
        <f>VLOOKUP(A1545,'Medical Examinations'!$A$1:$J$2336,5,FALSE)</f>
        <v>No</v>
      </c>
      <c r="G1545" s="11" t="str">
        <f>VLOOKUP(A1545,'Medical Examinations'!$A$1:$J$2336,6,FALSE)</f>
        <v>No</v>
      </c>
      <c r="H1545" s="11">
        <f>VLOOKUP(A1545,'Medical Examinations'!$A$1:$J$2336,7,FALSE)</f>
        <v>0</v>
      </c>
      <c r="I1545" s="11" t="str">
        <f>VLOOKUP(A1545,'Medical Examinations'!$A$1:$J$2336,8,FALSE)</f>
        <v>No</v>
      </c>
      <c r="J1545" s="11" t="str">
        <f>VLOOKUP(A1545,'Medical Examinations'!$A$1:$J$2336,9,FALSE)</f>
        <v>OBESITY</v>
      </c>
      <c r="K1545" s="11" t="str">
        <f>VLOOKUP(A1545,'Medical Examinations'!$A$1:$J$2336,10,FALSE)</f>
        <v>PREDIABETES</v>
      </c>
      <c r="L1545" t="str">
        <f>VLOOKUP(A1545,'Hospitalisation Details'!$A$2:$M$2344,4,FALSE)</f>
        <v>29-12-1982</v>
      </c>
      <c r="M1545">
        <f>VLOOKUP(A1545,'Hospitalisation Details'!$A$2:$M$2344,10,FALSE)</f>
        <v>6600.21</v>
      </c>
      <c r="N1545" t="str">
        <f>VLOOKUP(A1545,'Hospitalisation Details'!$A$2:$M$2344,11,FALSE)</f>
        <v>tier - 3</v>
      </c>
      <c r="O1545" t="str">
        <f>VLOOKUP(A1545,'Hospitalisation Details'!$A$2:$M$2344,12,FALSE)</f>
        <v>tier - 2</v>
      </c>
      <c r="P1545" t="str">
        <f>VLOOKUP(A1545,'Hospitalisation Details'!$A$2:$M$2344,13,FALSE)</f>
        <v>R1016</v>
      </c>
      <c r="Q1545" s="11">
        <f>VLOOKUP(A1545,'Hospitalisation Details'!$A$2:$M$2344,8,FALSE)</f>
        <v>40</v>
      </c>
    </row>
    <row r="1546" spans="1:17" ht="15.75" x14ac:dyDescent="0.25">
      <c r="A1546" s="1" t="s">
        <v>825</v>
      </c>
      <c r="B1546" t="str">
        <f>VLOOKUP(A1546,'Customer Names'!$A$1:$B$2336,2,FALSE)</f>
        <v>Keehan</v>
      </c>
      <c r="C1546" s="11">
        <f>VLOOKUP(A1546,'Medical Examinations'!$A$1:$B$2336,2,FALSE)</f>
        <v>24.97</v>
      </c>
      <c r="D1546" s="11">
        <f>VLOOKUP(A1546,'Medical Examinations'!$A$1:$C$2336,3,FALSE)</f>
        <v>5.66</v>
      </c>
      <c r="E1546" s="11" t="str">
        <f>VLOOKUP(A1546,'Medical Examinations'!$A$1:$J$2336,4,FALSE)</f>
        <v>No</v>
      </c>
      <c r="F1546" s="11" t="str">
        <f>VLOOKUP(A1546,'Medical Examinations'!$A$1:$J$2336,5,FALSE)</f>
        <v>No</v>
      </c>
      <c r="G1546" s="11" t="str">
        <f>VLOOKUP(A1546,'Medical Examinations'!$A$1:$J$2336,6,FALSE)</f>
        <v>No</v>
      </c>
      <c r="H1546" s="11">
        <f>VLOOKUP(A1546,'Medical Examinations'!$A$1:$J$2336,7,FALSE)</f>
        <v>0</v>
      </c>
      <c r="I1546" s="11" t="str">
        <f>VLOOKUP(A1546,'Medical Examinations'!$A$1:$J$2336,8,FALSE)</f>
        <v>No</v>
      </c>
      <c r="J1546" s="11" t="str">
        <f>VLOOKUP(A1546,'Medical Examinations'!$A$1:$J$2336,9,FALSE)</f>
        <v>OVERWEIGHT</v>
      </c>
      <c r="K1546" s="11" t="str">
        <f>VLOOKUP(A1546,'Medical Examinations'!$A$1:$J$2336,10,FALSE)</f>
        <v>NORMAL</v>
      </c>
      <c r="L1546" t="str">
        <f>VLOOKUP(A1546,'Hospitalisation Details'!$A$2:$M$2344,4,FALSE)</f>
        <v>22-11-1982</v>
      </c>
      <c r="M1546">
        <f>VLOOKUP(A1546,'Hospitalisation Details'!$A$2:$M$2344,10,FALSE)</f>
        <v>6593.51</v>
      </c>
      <c r="N1546" t="str">
        <f>VLOOKUP(A1546,'Hospitalisation Details'!$A$2:$M$2344,11,FALSE)</f>
        <v>tier - 2</v>
      </c>
      <c r="O1546" t="str">
        <f>VLOOKUP(A1546,'Hospitalisation Details'!$A$2:$M$2344,12,FALSE)</f>
        <v>tier - 1</v>
      </c>
      <c r="P1546" t="str">
        <f>VLOOKUP(A1546,'Hospitalisation Details'!$A$2:$M$2344,13,FALSE)</f>
        <v>R1013</v>
      </c>
      <c r="Q1546" s="11">
        <f>VLOOKUP(A1546,'Hospitalisation Details'!$A$2:$M$2344,8,FALSE)</f>
        <v>40</v>
      </c>
    </row>
    <row r="1547" spans="1:17" ht="15.75" x14ac:dyDescent="0.25">
      <c r="A1547" s="1" t="s">
        <v>824</v>
      </c>
      <c r="B1547" t="str">
        <f>VLOOKUP(A1547,'Customer Names'!$A$1:$B$2336,2,FALSE)</f>
        <v>Mahaney</v>
      </c>
      <c r="C1547" s="11">
        <f>VLOOKUP(A1547,'Medical Examinations'!$A$1:$B$2336,2,FALSE)</f>
        <v>34.799999999999997</v>
      </c>
      <c r="D1547" s="11">
        <f>VLOOKUP(A1547,'Medical Examinations'!$A$1:$C$2336,3,FALSE)</f>
        <v>4.1900000000000004</v>
      </c>
      <c r="E1547" s="11" t="str">
        <f>VLOOKUP(A1547,'Medical Examinations'!$A$1:$J$2336,4,FALSE)</f>
        <v>No</v>
      </c>
      <c r="F1547" s="11" t="str">
        <f>VLOOKUP(A1547,'Medical Examinations'!$A$1:$J$2336,5,FALSE)</f>
        <v>No</v>
      </c>
      <c r="G1547" s="11" t="str">
        <f>VLOOKUP(A1547,'Medical Examinations'!$A$1:$J$2336,6,FALSE)</f>
        <v>No</v>
      </c>
      <c r="H1547" s="11">
        <f>VLOOKUP(A1547,'Medical Examinations'!$A$1:$J$2336,7,FALSE)</f>
        <v>1</v>
      </c>
      <c r="I1547" s="11" t="str">
        <f>VLOOKUP(A1547,'Medical Examinations'!$A$1:$J$2336,8,FALSE)</f>
        <v>No</v>
      </c>
      <c r="J1547" s="11" t="str">
        <f>VLOOKUP(A1547,'Medical Examinations'!$A$1:$J$2336,9,FALSE)</f>
        <v>OBESITY</v>
      </c>
      <c r="K1547" s="11" t="str">
        <f>VLOOKUP(A1547,'Medical Examinations'!$A$1:$J$2336,10,FALSE)</f>
        <v>NORMAL</v>
      </c>
      <c r="L1547" t="str">
        <f>VLOOKUP(A1547,'Hospitalisation Details'!$A$2:$M$2344,4,FALSE)</f>
        <v>5-10-1984</v>
      </c>
      <c r="M1547">
        <f>VLOOKUP(A1547,'Hospitalisation Details'!$A$2:$M$2344,10,FALSE)</f>
        <v>6571.54</v>
      </c>
      <c r="N1547" t="str">
        <f>VLOOKUP(A1547,'Hospitalisation Details'!$A$2:$M$2344,11,FALSE)</f>
        <v>tier - 2</v>
      </c>
      <c r="O1547" t="str">
        <f>VLOOKUP(A1547,'Hospitalisation Details'!$A$2:$M$2344,12,FALSE)</f>
        <v>tier - 3</v>
      </c>
      <c r="P1547" t="str">
        <f>VLOOKUP(A1547,'Hospitalisation Details'!$A$2:$M$2344,13,FALSE)</f>
        <v>R1011</v>
      </c>
      <c r="Q1547" s="11">
        <f>VLOOKUP(A1547,'Hospitalisation Details'!$A$2:$M$2344,8,FALSE)</f>
        <v>38</v>
      </c>
    </row>
    <row r="1548" spans="1:17" ht="15.75" x14ac:dyDescent="0.25">
      <c r="A1548" s="1" t="s">
        <v>823</v>
      </c>
      <c r="B1548" t="str">
        <f>VLOOKUP(A1548,'Customer Names'!$A$1:$B$2336,2,FALSE)</f>
        <v>Nolan</v>
      </c>
      <c r="C1548" s="11">
        <f>VLOOKUP(A1548,'Medical Examinations'!$A$1:$B$2336,2,FALSE)</f>
        <v>32.965000000000003</v>
      </c>
      <c r="D1548" s="11">
        <f>VLOOKUP(A1548,'Medical Examinations'!$A$1:$C$2336,3,FALSE)</f>
        <v>9.2100000000000009</v>
      </c>
      <c r="E1548" s="11" t="str">
        <f>VLOOKUP(A1548,'Medical Examinations'!$A$1:$J$2336,4,FALSE)</f>
        <v>Yes</v>
      </c>
      <c r="F1548" s="11" t="str">
        <f>VLOOKUP(A1548,'Medical Examinations'!$A$1:$J$2336,5,FALSE)</f>
        <v>No</v>
      </c>
      <c r="G1548" s="11" t="str">
        <f>VLOOKUP(A1548,'Medical Examinations'!$A$1:$J$2336,6,FALSE)</f>
        <v>No</v>
      </c>
      <c r="H1548" s="11">
        <f>VLOOKUP(A1548,'Medical Examinations'!$A$1:$J$2336,7,FALSE)</f>
        <v>0</v>
      </c>
      <c r="I1548" s="11" t="str">
        <f>VLOOKUP(A1548,'Medical Examinations'!$A$1:$J$2336,8,FALSE)</f>
        <v>No</v>
      </c>
      <c r="J1548" s="11" t="str">
        <f>VLOOKUP(A1548,'Medical Examinations'!$A$1:$J$2336,9,FALSE)</f>
        <v>OBESITY</v>
      </c>
      <c r="K1548" s="11" t="str">
        <f>VLOOKUP(A1548,'Medical Examinations'!$A$1:$J$2336,10,FALSE)</f>
        <v>DIABETES</v>
      </c>
      <c r="L1548" t="str">
        <f>VLOOKUP(A1548,'Hospitalisation Details'!$A$2:$M$2344,4,FALSE)</f>
        <v>20-7-1981</v>
      </c>
      <c r="M1548">
        <f>VLOOKUP(A1548,'Hospitalisation Details'!$A$2:$M$2344,10,FALSE)</f>
        <v>6571.02</v>
      </c>
      <c r="N1548" t="str">
        <f>VLOOKUP(A1548,'Hospitalisation Details'!$A$2:$M$2344,11,FALSE)</f>
        <v>tier - 2</v>
      </c>
      <c r="O1548" t="str">
        <f>VLOOKUP(A1548,'Hospitalisation Details'!$A$2:$M$2344,12,FALSE)</f>
        <v>tier - 1</v>
      </c>
      <c r="P1548" t="str">
        <f>VLOOKUP(A1548,'Hospitalisation Details'!$A$2:$M$2344,13,FALSE)</f>
        <v>R1012</v>
      </c>
      <c r="Q1548" s="11">
        <f>VLOOKUP(A1548,'Hospitalisation Details'!$A$2:$M$2344,8,FALSE)</f>
        <v>41</v>
      </c>
    </row>
    <row r="1549" spans="1:17" ht="15.75" x14ac:dyDescent="0.25">
      <c r="A1549" s="1" t="s">
        <v>822</v>
      </c>
      <c r="B1549" t="str">
        <f>VLOOKUP(A1549,'Customer Names'!$A$1:$B$2336,2,FALSE)</f>
        <v>Sobrino</v>
      </c>
      <c r="C1549" s="11">
        <f>VLOOKUP(A1549,'Medical Examinations'!$A$1:$B$2336,2,FALSE)</f>
        <v>27.265000000000001</v>
      </c>
      <c r="D1549" s="11">
        <f>VLOOKUP(A1549,'Medical Examinations'!$A$1:$C$2336,3,FALSE)</f>
        <v>5.51</v>
      </c>
      <c r="E1549" s="11" t="str">
        <f>VLOOKUP(A1549,'Medical Examinations'!$A$1:$J$2336,4,FALSE)</f>
        <v>No</v>
      </c>
      <c r="F1549" s="11" t="str">
        <f>VLOOKUP(A1549,'Medical Examinations'!$A$1:$J$2336,5,FALSE)</f>
        <v>No</v>
      </c>
      <c r="G1549" s="11" t="str">
        <f>VLOOKUP(A1549,'Medical Examinations'!$A$1:$J$2336,6,FALSE)</f>
        <v>No</v>
      </c>
      <c r="H1549" s="11">
        <f>VLOOKUP(A1549,'Medical Examinations'!$A$1:$J$2336,7,FALSE)</f>
        <v>1</v>
      </c>
      <c r="I1549" s="11" t="str">
        <f>VLOOKUP(A1549,'Medical Examinations'!$A$1:$J$2336,8,FALSE)</f>
        <v>No</v>
      </c>
      <c r="J1549" s="11" t="str">
        <f>VLOOKUP(A1549,'Medical Examinations'!$A$1:$J$2336,9,FALSE)</f>
        <v>OVERWEIGHT</v>
      </c>
      <c r="K1549" s="11" t="str">
        <f>VLOOKUP(A1549,'Medical Examinations'!$A$1:$J$2336,10,FALSE)</f>
        <v>NORMAL</v>
      </c>
      <c r="L1549" t="str">
        <f>VLOOKUP(A1549,'Hospitalisation Details'!$A$2:$M$2344,4,FALSE)</f>
        <v>20-9-1984</v>
      </c>
      <c r="M1549">
        <f>VLOOKUP(A1549,'Hospitalisation Details'!$A$2:$M$2344,10,FALSE)</f>
        <v>6555.07</v>
      </c>
      <c r="N1549" t="str">
        <f>VLOOKUP(A1549,'Hospitalisation Details'!$A$2:$M$2344,11,FALSE)</f>
        <v>tier - 2</v>
      </c>
      <c r="O1549" t="str">
        <f>VLOOKUP(A1549,'Hospitalisation Details'!$A$2:$M$2344,12,FALSE)</f>
        <v>tier - 2</v>
      </c>
      <c r="P1549" t="str">
        <f>VLOOKUP(A1549,'Hospitalisation Details'!$A$2:$M$2344,13,FALSE)</f>
        <v>R1024</v>
      </c>
      <c r="Q1549" s="11">
        <f>VLOOKUP(A1549,'Hospitalisation Details'!$A$2:$M$2344,8,FALSE)</f>
        <v>38</v>
      </c>
    </row>
    <row r="1550" spans="1:17" ht="15.75" x14ac:dyDescent="0.25">
      <c r="A1550" s="1" t="s">
        <v>821</v>
      </c>
      <c r="B1550" t="str">
        <f>VLOOKUP(A1550,'Customer Names'!$A$1:$B$2336,2,FALSE)</f>
        <v>Gennaro</v>
      </c>
      <c r="C1550" s="11">
        <f>VLOOKUP(A1550,'Medical Examinations'!$A$1:$B$2336,2,FALSE)</f>
        <v>17.059999999999999</v>
      </c>
      <c r="D1550" s="11">
        <f>VLOOKUP(A1550,'Medical Examinations'!$A$1:$C$2336,3,FALSE)</f>
        <v>8.5</v>
      </c>
      <c r="E1550" s="11" t="str">
        <f>VLOOKUP(A1550,'Medical Examinations'!$A$1:$J$2336,4,FALSE)</f>
        <v>No</v>
      </c>
      <c r="F1550" s="11" t="str">
        <f>VLOOKUP(A1550,'Medical Examinations'!$A$1:$J$2336,5,FALSE)</f>
        <v>No</v>
      </c>
      <c r="G1550" s="11" t="str">
        <f>VLOOKUP(A1550,'Medical Examinations'!$A$1:$J$2336,6,FALSE)</f>
        <v>No</v>
      </c>
      <c r="H1550" s="11">
        <f>VLOOKUP(A1550,'Medical Examinations'!$A$1:$J$2336,7,FALSE)</f>
        <v>0</v>
      </c>
      <c r="I1550" s="11" t="str">
        <f>VLOOKUP(A1550,'Medical Examinations'!$A$1:$J$2336,8,FALSE)</f>
        <v>No</v>
      </c>
      <c r="J1550" s="11" t="str">
        <f>VLOOKUP(A1550,'Medical Examinations'!$A$1:$J$2336,9,FALSE)</f>
        <v>UNDERWEIGHT</v>
      </c>
      <c r="K1550" s="11" t="str">
        <f>VLOOKUP(A1550,'Medical Examinations'!$A$1:$J$2336,10,FALSE)</f>
        <v>DIABETES</v>
      </c>
      <c r="L1550" t="str">
        <f>VLOOKUP(A1550,'Hospitalisation Details'!$A$2:$M$2344,4,FALSE)</f>
        <v>11-12-1968</v>
      </c>
      <c r="M1550">
        <f>VLOOKUP(A1550,'Hospitalisation Details'!$A$2:$M$2344,10,FALSE)</f>
        <v>6552.01</v>
      </c>
      <c r="N1550" t="str">
        <f>VLOOKUP(A1550,'Hospitalisation Details'!$A$2:$M$2344,11,FALSE)</f>
        <v>tier - 3</v>
      </c>
      <c r="O1550" t="str">
        <f>VLOOKUP(A1550,'Hospitalisation Details'!$A$2:$M$2344,12,FALSE)</f>
        <v>tier - 2</v>
      </c>
      <c r="P1550" t="str">
        <f>VLOOKUP(A1550,'Hospitalisation Details'!$A$2:$M$2344,13,FALSE)</f>
        <v>R1013</v>
      </c>
      <c r="Q1550" s="11">
        <f>VLOOKUP(A1550,'Hospitalisation Details'!$A$2:$M$2344,8,FALSE)</f>
        <v>54</v>
      </c>
    </row>
    <row r="1551" spans="1:17" ht="15.75" x14ac:dyDescent="0.25">
      <c r="A1551" s="1" t="s">
        <v>820</v>
      </c>
      <c r="B1551" t="str">
        <f>VLOOKUP(A1551,'Customer Names'!$A$1:$B$2336,2,FALSE)</f>
        <v>Mayer</v>
      </c>
      <c r="C1551" s="11">
        <f>VLOOKUP(A1551,'Medical Examinations'!$A$1:$B$2336,2,FALSE)</f>
        <v>36.29</v>
      </c>
      <c r="D1551" s="11">
        <f>VLOOKUP(A1551,'Medical Examinations'!$A$1:$C$2336,3,FALSE)</f>
        <v>6.23</v>
      </c>
      <c r="E1551" s="11" t="str">
        <f>VLOOKUP(A1551,'Medical Examinations'!$A$1:$J$2336,4,FALSE)</f>
        <v>No</v>
      </c>
      <c r="F1551" s="11" t="str">
        <f>VLOOKUP(A1551,'Medical Examinations'!$A$1:$J$2336,5,FALSE)</f>
        <v>No</v>
      </c>
      <c r="G1551" s="11" t="str">
        <f>VLOOKUP(A1551,'Medical Examinations'!$A$1:$J$2336,6,FALSE)</f>
        <v>No</v>
      </c>
      <c r="H1551" s="11">
        <f>VLOOKUP(A1551,'Medical Examinations'!$A$1:$J$2336,7,FALSE)</f>
        <v>0</v>
      </c>
      <c r="I1551" s="11" t="str">
        <f>VLOOKUP(A1551,'Medical Examinations'!$A$1:$J$2336,8,FALSE)</f>
        <v>No</v>
      </c>
      <c r="J1551" s="11" t="str">
        <f>VLOOKUP(A1551,'Medical Examinations'!$A$1:$J$2336,9,FALSE)</f>
        <v>OBESITY</v>
      </c>
      <c r="K1551" s="11" t="str">
        <f>VLOOKUP(A1551,'Medical Examinations'!$A$1:$J$2336,10,FALSE)</f>
        <v>PREDIABETES</v>
      </c>
      <c r="L1551" t="str">
        <f>VLOOKUP(A1551,'Hospitalisation Details'!$A$2:$M$2344,4,FALSE)</f>
        <v>6-8-1989</v>
      </c>
      <c r="M1551">
        <f>VLOOKUP(A1551,'Hospitalisation Details'!$A$2:$M$2344,10,FALSE)</f>
        <v>6551.75</v>
      </c>
      <c r="N1551" t="str">
        <f>VLOOKUP(A1551,'Hospitalisation Details'!$A$2:$M$2344,11,FALSE)</f>
        <v>tier - 2</v>
      </c>
      <c r="O1551" t="str">
        <f>VLOOKUP(A1551,'Hospitalisation Details'!$A$2:$M$2344,12,FALSE)</f>
        <v>tier - 2</v>
      </c>
      <c r="P1551" t="str">
        <f>VLOOKUP(A1551,'Hospitalisation Details'!$A$2:$M$2344,13,FALSE)</f>
        <v>R1024</v>
      </c>
      <c r="Q1551" s="11">
        <f>VLOOKUP(A1551,'Hospitalisation Details'!$A$2:$M$2344,8,FALSE)</f>
        <v>33</v>
      </c>
    </row>
    <row r="1552" spans="1:17" ht="15.75" x14ac:dyDescent="0.25">
      <c r="A1552" s="1" t="s">
        <v>819</v>
      </c>
      <c r="B1552" t="str">
        <f>VLOOKUP(A1552,'Customer Names'!$A$1:$B$2336,2,FALSE)</f>
        <v>Becker</v>
      </c>
      <c r="C1552" s="11">
        <f>VLOOKUP(A1552,'Medical Examinations'!$A$1:$B$2336,2,FALSE)</f>
        <v>28.594999999999999</v>
      </c>
      <c r="D1552" s="11">
        <f>VLOOKUP(A1552,'Medical Examinations'!$A$1:$C$2336,3,FALSE)</f>
        <v>8.5299999999999994</v>
      </c>
      <c r="E1552" s="11" t="str">
        <f>VLOOKUP(A1552,'Medical Examinations'!$A$1:$J$2336,4,FALSE)</f>
        <v>Yes</v>
      </c>
      <c r="F1552" s="11" t="str">
        <f>VLOOKUP(A1552,'Medical Examinations'!$A$1:$J$2336,5,FALSE)</f>
        <v>No</v>
      </c>
      <c r="G1552" s="11" t="str">
        <f>VLOOKUP(A1552,'Medical Examinations'!$A$1:$J$2336,6,FALSE)</f>
        <v>No</v>
      </c>
      <c r="H1552" s="11">
        <f>VLOOKUP(A1552,'Medical Examinations'!$A$1:$J$2336,7,FALSE)</f>
        <v>1</v>
      </c>
      <c r="I1552" s="11" t="str">
        <f>VLOOKUP(A1552,'Medical Examinations'!$A$1:$J$2336,8,FALSE)</f>
        <v>No</v>
      </c>
      <c r="J1552" s="11" t="str">
        <f>VLOOKUP(A1552,'Medical Examinations'!$A$1:$J$2336,9,FALSE)</f>
        <v>OVERWEIGHT</v>
      </c>
      <c r="K1552" s="11" t="str">
        <f>VLOOKUP(A1552,'Medical Examinations'!$A$1:$J$2336,10,FALSE)</f>
        <v>DIABETES</v>
      </c>
      <c r="L1552" t="str">
        <f>VLOOKUP(A1552,'Hospitalisation Details'!$A$2:$M$2344,4,FALSE)</f>
        <v>18-12-1986</v>
      </c>
      <c r="M1552">
        <f>VLOOKUP(A1552,'Hospitalisation Details'!$A$2:$M$2344,10,FALSE)</f>
        <v>6548.2</v>
      </c>
      <c r="N1552" t="str">
        <f>VLOOKUP(A1552,'Hospitalisation Details'!$A$2:$M$2344,11,FALSE)</f>
        <v>tier - 2</v>
      </c>
      <c r="O1552" t="str">
        <f>VLOOKUP(A1552,'Hospitalisation Details'!$A$2:$M$2344,12,FALSE)</f>
        <v>tier - 3</v>
      </c>
      <c r="P1552" t="str">
        <f>VLOOKUP(A1552,'Hospitalisation Details'!$A$2:$M$2344,13,FALSE)</f>
        <v>R1012</v>
      </c>
      <c r="Q1552" s="11">
        <f>VLOOKUP(A1552,'Hospitalisation Details'!$A$2:$M$2344,8,FALSE)</f>
        <v>36</v>
      </c>
    </row>
    <row r="1553" spans="1:17" ht="15.75" x14ac:dyDescent="0.25">
      <c r="A1553" s="1" t="s">
        <v>818</v>
      </c>
      <c r="B1553" t="str">
        <f>VLOOKUP(A1553,'Customer Names'!$A$1:$B$2336,2,FALSE)</f>
        <v>Moore</v>
      </c>
      <c r="C1553" s="11">
        <f>VLOOKUP(A1553,'Medical Examinations'!$A$1:$B$2336,2,FALSE)</f>
        <v>17.8</v>
      </c>
      <c r="D1553" s="11">
        <f>VLOOKUP(A1553,'Medical Examinations'!$A$1:$C$2336,3,FALSE)</f>
        <v>5.75</v>
      </c>
      <c r="E1553" s="11" t="str">
        <f>VLOOKUP(A1553,'Medical Examinations'!$A$1:$J$2336,4,FALSE)</f>
        <v>Yes</v>
      </c>
      <c r="F1553" s="11" t="str">
        <f>VLOOKUP(A1553,'Medical Examinations'!$A$1:$J$2336,5,FALSE)</f>
        <v>No</v>
      </c>
      <c r="G1553" s="11" t="str">
        <f>VLOOKUP(A1553,'Medical Examinations'!$A$1:$J$2336,6,FALSE)</f>
        <v>Yes</v>
      </c>
      <c r="H1553" s="11">
        <f>VLOOKUP(A1553,'Medical Examinations'!$A$1:$J$2336,7,FALSE)</f>
        <v>1</v>
      </c>
      <c r="I1553" s="11" t="str">
        <f>VLOOKUP(A1553,'Medical Examinations'!$A$1:$J$2336,8,FALSE)</f>
        <v>No</v>
      </c>
      <c r="J1553" s="11" t="str">
        <f>VLOOKUP(A1553,'Medical Examinations'!$A$1:$J$2336,9,FALSE)</f>
        <v>UNDERWEIGHT</v>
      </c>
      <c r="K1553" s="11" t="str">
        <f>VLOOKUP(A1553,'Medical Examinations'!$A$1:$J$2336,10,FALSE)</f>
        <v>PREDIABETES</v>
      </c>
      <c r="L1553" t="str">
        <f>VLOOKUP(A1553,'Hospitalisation Details'!$A$2:$M$2344,4,FALSE)</f>
        <v>3-12-1969</v>
      </c>
      <c r="M1553">
        <f>VLOOKUP(A1553,'Hospitalisation Details'!$A$2:$M$2344,10,FALSE)</f>
        <v>6546.16</v>
      </c>
      <c r="N1553" t="str">
        <f>VLOOKUP(A1553,'Hospitalisation Details'!$A$2:$M$2344,11,FALSE)</f>
        <v>tier - 2</v>
      </c>
      <c r="O1553" t="str">
        <f>VLOOKUP(A1553,'Hospitalisation Details'!$A$2:$M$2344,12,FALSE)</f>
        <v>tier - 3</v>
      </c>
      <c r="P1553" t="str">
        <f>VLOOKUP(A1553,'Hospitalisation Details'!$A$2:$M$2344,13,FALSE)</f>
        <v>R1013</v>
      </c>
      <c r="Q1553" s="11">
        <f>VLOOKUP(A1553,'Hospitalisation Details'!$A$2:$M$2344,8,FALSE)</f>
        <v>53</v>
      </c>
    </row>
    <row r="1554" spans="1:17" ht="15.75" x14ac:dyDescent="0.25">
      <c r="A1554" s="1" t="s">
        <v>817</v>
      </c>
      <c r="B1554" t="str">
        <f>VLOOKUP(A1554,'Customer Names'!$A$1:$B$2336,2,FALSE)</f>
        <v>Platt</v>
      </c>
      <c r="C1554" s="11">
        <f>VLOOKUP(A1554,'Medical Examinations'!$A$1:$B$2336,2,FALSE)</f>
        <v>21.4</v>
      </c>
      <c r="D1554" s="11">
        <f>VLOOKUP(A1554,'Medical Examinations'!$A$1:$C$2336,3,FALSE)</f>
        <v>5.6</v>
      </c>
      <c r="E1554" s="11" t="str">
        <f>VLOOKUP(A1554,'Medical Examinations'!$A$1:$J$2336,4,FALSE)</f>
        <v>No</v>
      </c>
      <c r="F1554" s="11" t="str">
        <f>VLOOKUP(A1554,'Medical Examinations'!$A$1:$J$2336,5,FALSE)</f>
        <v>No</v>
      </c>
      <c r="G1554" s="11" t="str">
        <f>VLOOKUP(A1554,'Medical Examinations'!$A$1:$J$2336,6,FALSE)</f>
        <v>No</v>
      </c>
      <c r="H1554" s="11">
        <f>VLOOKUP(A1554,'Medical Examinations'!$A$1:$J$2336,7,FALSE)</f>
        <v>0</v>
      </c>
      <c r="I1554" s="11" t="str">
        <f>VLOOKUP(A1554,'Medical Examinations'!$A$1:$J$2336,8,FALSE)</f>
        <v>No</v>
      </c>
      <c r="J1554" s="11" t="str">
        <f>VLOOKUP(A1554,'Medical Examinations'!$A$1:$J$2336,9,FALSE)</f>
        <v>NORMALWEIGHT</v>
      </c>
      <c r="K1554" s="11" t="str">
        <f>VLOOKUP(A1554,'Medical Examinations'!$A$1:$J$2336,10,FALSE)</f>
        <v>NORMAL</v>
      </c>
      <c r="L1554" t="str">
        <f>VLOOKUP(A1554,'Hospitalisation Details'!$A$2:$M$2344,4,FALSE)</f>
        <v>2-10-1982</v>
      </c>
      <c r="M1554">
        <f>VLOOKUP(A1554,'Hospitalisation Details'!$A$2:$M$2344,10,FALSE)</f>
        <v>6536.68</v>
      </c>
      <c r="N1554" t="str">
        <f>VLOOKUP(A1554,'Hospitalisation Details'!$A$2:$M$2344,11,FALSE)</f>
        <v>tier - 2</v>
      </c>
      <c r="O1554" t="str">
        <f>VLOOKUP(A1554,'Hospitalisation Details'!$A$2:$M$2344,12,FALSE)</f>
        <v>tier - 2</v>
      </c>
      <c r="P1554" t="str">
        <f>VLOOKUP(A1554,'Hospitalisation Details'!$A$2:$M$2344,13,FALSE)</f>
        <v>R1012</v>
      </c>
      <c r="Q1554" s="11">
        <f>VLOOKUP(A1554,'Hospitalisation Details'!$A$2:$M$2344,8,FALSE)</f>
        <v>40</v>
      </c>
    </row>
    <row r="1555" spans="1:17" ht="15.75" x14ac:dyDescent="0.25">
      <c r="A1555" s="1" t="s">
        <v>816</v>
      </c>
      <c r="B1555" t="str">
        <f>VLOOKUP(A1555,'Customer Names'!$A$1:$B$2336,2,FALSE)</f>
        <v>Brodeur</v>
      </c>
      <c r="C1555" s="11">
        <f>VLOOKUP(A1555,'Medical Examinations'!$A$1:$B$2336,2,FALSE)</f>
        <v>23.01</v>
      </c>
      <c r="D1555" s="11">
        <f>VLOOKUP(A1555,'Medical Examinations'!$A$1:$C$2336,3,FALSE)</f>
        <v>4.68</v>
      </c>
      <c r="E1555" s="11" t="str">
        <f>VLOOKUP(A1555,'Medical Examinations'!$A$1:$J$2336,4,FALSE)</f>
        <v>No</v>
      </c>
      <c r="F1555" s="11" t="str">
        <f>VLOOKUP(A1555,'Medical Examinations'!$A$1:$J$2336,5,FALSE)</f>
        <v>No</v>
      </c>
      <c r="G1555" s="11" t="str">
        <f>VLOOKUP(A1555,'Medical Examinations'!$A$1:$J$2336,6,FALSE)</f>
        <v>No</v>
      </c>
      <c r="H1555" s="11">
        <f>VLOOKUP(A1555,'Medical Examinations'!$A$1:$J$2336,7,FALSE)</f>
        <v>0</v>
      </c>
      <c r="I1555" s="11" t="str">
        <f>VLOOKUP(A1555,'Medical Examinations'!$A$1:$J$2336,8,FALSE)</f>
        <v>No</v>
      </c>
      <c r="J1555" s="11" t="str">
        <f>VLOOKUP(A1555,'Medical Examinations'!$A$1:$J$2336,9,FALSE)</f>
        <v>NORMALWEIGHT</v>
      </c>
      <c r="K1555" s="11" t="str">
        <f>VLOOKUP(A1555,'Medical Examinations'!$A$1:$J$2336,10,FALSE)</f>
        <v>NORMAL</v>
      </c>
      <c r="L1555" t="str">
        <f>VLOOKUP(A1555,'Hospitalisation Details'!$A$2:$M$2344,4,FALSE)</f>
        <v>12-8-1982</v>
      </c>
      <c r="M1555">
        <f>VLOOKUP(A1555,'Hospitalisation Details'!$A$2:$M$2344,10,FALSE)</f>
        <v>6532.04</v>
      </c>
      <c r="N1555" t="str">
        <f>VLOOKUP(A1555,'Hospitalisation Details'!$A$2:$M$2344,11,FALSE)</f>
        <v>tier - 2</v>
      </c>
      <c r="O1555" t="str">
        <f>VLOOKUP(A1555,'Hospitalisation Details'!$A$2:$M$2344,12,FALSE)</f>
        <v>tier - 1</v>
      </c>
      <c r="P1555" t="str">
        <f>VLOOKUP(A1555,'Hospitalisation Details'!$A$2:$M$2344,13,FALSE)</f>
        <v>R1013</v>
      </c>
      <c r="Q1555" s="11">
        <f>VLOOKUP(A1555,'Hospitalisation Details'!$A$2:$M$2344,8,FALSE)</f>
        <v>40</v>
      </c>
    </row>
    <row r="1556" spans="1:17" ht="15.75" x14ac:dyDescent="0.25">
      <c r="A1556" s="1" t="s">
        <v>815</v>
      </c>
      <c r="B1556" t="str">
        <f>VLOOKUP(A1556,'Customer Names'!$A$1:$B$2336,2,FALSE)</f>
        <v>Knight Pech</v>
      </c>
      <c r="C1556" s="11">
        <f>VLOOKUP(A1556,'Medical Examinations'!$A$1:$B$2336,2,FALSE)</f>
        <v>19.86</v>
      </c>
      <c r="D1556" s="11">
        <f>VLOOKUP(A1556,'Medical Examinations'!$A$1:$C$2336,3,FALSE)</f>
        <v>5.62</v>
      </c>
      <c r="E1556" s="11" t="str">
        <f>VLOOKUP(A1556,'Medical Examinations'!$A$1:$J$2336,4,FALSE)</f>
        <v>Yes</v>
      </c>
      <c r="F1556" s="11" t="str">
        <f>VLOOKUP(A1556,'Medical Examinations'!$A$1:$J$2336,5,FALSE)</f>
        <v>No</v>
      </c>
      <c r="G1556" s="11" t="str">
        <f>VLOOKUP(A1556,'Medical Examinations'!$A$1:$J$2336,6,FALSE)</f>
        <v>No</v>
      </c>
      <c r="H1556" s="11">
        <f>VLOOKUP(A1556,'Medical Examinations'!$A$1:$J$2336,7,FALSE)</f>
        <v>0</v>
      </c>
      <c r="I1556" s="11" t="str">
        <f>VLOOKUP(A1556,'Medical Examinations'!$A$1:$J$2336,8,FALSE)</f>
        <v>No</v>
      </c>
      <c r="J1556" s="11" t="str">
        <f>VLOOKUP(A1556,'Medical Examinations'!$A$1:$J$2336,9,FALSE)</f>
        <v>NORMALWEIGHT</v>
      </c>
      <c r="K1556" s="11" t="str">
        <f>VLOOKUP(A1556,'Medical Examinations'!$A$1:$J$2336,10,FALSE)</f>
        <v>NORMAL</v>
      </c>
      <c r="L1556" t="str">
        <f>VLOOKUP(A1556,'Hospitalisation Details'!$A$2:$M$2344,4,FALSE)</f>
        <v>23-10-1976</v>
      </c>
      <c r="M1556">
        <f>VLOOKUP(A1556,'Hospitalisation Details'!$A$2:$M$2344,10,FALSE)</f>
        <v>6529.21</v>
      </c>
      <c r="N1556" t="str">
        <f>VLOOKUP(A1556,'Hospitalisation Details'!$A$2:$M$2344,11,FALSE)</f>
        <v>tier - 2</v>
      </c>
      <c r="O1556" t="str">
        <f>VLOOKUP(A1556,'Hospitalisation Details'!$A$2:$M$2344,12,FALSE)</f>
        <v>tier - 1</v>
      </c>
      <c r="P1556" t="str">
        <f>VLOOKUP(A1556,'Hospitalisation Details'!$A$2:$M$2344,13,FALSE)</f>
        <v>R1013</v>
      </c>
      <c r="Q1556" s="11">
        <f>VLOOKUP(A1556,'Hospitalisation Details'!$A$2:$M$2344,8,FALSE)</f>
        <v>46</v>
      </c>
    </row>
    <row r="1557" spans="1:17" ht="15.75" x14ac:dyDescent="0.25">
      <c r="A1557" s="1" t="s">
        <v>814</v>
      </c>
      <c r="B1557" t="str">
        <f>VLOOKUP(A1557,'Customer Names'!$A$1:$B$2336,2,FALSE)</f>
        <v>Richter</v>
      </c>
      <c r="C1557" s="11">
        <f>VLOOKUP(A1557,'Medical Examinations'!$A$1:$B$2336,2,FALSE)</f>
        <v>33.58</v>
      </c>
      <c r="D1557" s="11">
        <f>VLOOKUP(A1557,'Medical Examinations'!$A$1:$C$2336,3,FALSE)</f>
        <v>5.08</v>
      </c>
      <c r="E1557" s="11" t="str">
        <f>VLOOKUP(A1557,'Medical Examinations'!$A$1:$J$2336,4,FALSE)</f>
        <v>No</v>
      </c>
      <c r="F1557" s="11" t="str">
        <f>VLOOKUP(A1557,'Medical Examinations'!$A$1:$J$2336,5,FALSE)</f>
        <v>No</v>
      </c>
      <c r="G1557" s="11" t="str">
        <f>VLOOKUP(A1557,'Medical Examinations'!$A$1:$J$2336,6,FALSE)</f>
        <v>No</v>
      </c>
      <c r="H1557" s="11">
        <f>VLOOKUP(A1557,'Medical Examinations'!$A$1:$J$2336,7,FALSE)</f>
        <v>0</v>
      </c>
      <c r="I1557" s="11" t="str">
        <f>VLOOKUP(A1557,'Medical Examinations'!$A$1:$J$2336,8,FALSE)</f>
        <v>No</v>
      </c>
      <c r="J1557" s="11" t="str">
        <f>VLOOKUP(A1557,'Medical Examinations'!$A$1:$J$2336,9,FALSE)</f>
        <v>OBESITY</v>
      </c>
      <c r="K1557" s="11" t="str">
        <f>VLOOKUP(A1557,'Medical Examinations'!$A$1:$J$2336,10,FALSE)</f>
        <v>NORMAL</v>
      </c>
      <c r="L1557" t="str">
        <f>VLOOKUP(A1557,'Hospitalisation Details'!$A$2:$M$2344,4,FALSE)</f>
        <v>7-7-1994</v>
      </c>
      <c r="M1557">
        <f>VLOOKUP(A1557,'Hospitalisation Details'!$A$2:$M$2344,10,FALSE)</f>
        <v>6512.24</v>
      </c>
      <c r="N1557" t="str">
        <f>VLOOKUP(A1557,'Hospitalisation Details'!$A$2:$M$2344,11,FALSE)</f>
        <v>tier - 2</v>
      </c>
      <c r="O1557" t="str">
        <f>VLOOKUP(A1557,'Hospitalisation Details'!$A$2:$M$2344,12,FALSE)</f>
        <v>tier - 1</v>
      </c>
      <c r="P1557" t="str">
        <f>VLOOKUP(A1557,'Hospitalisation Details'!$A$2:$M$2344,13,FALSE)</f>
        <v>R1021</v>
      </c>
      <c r="Q1557" s="11">
        <f>VLOOKUP(A1557,'Hospitalisation Details'!$A$2:$M$2344,8,FALSE)</f>
        <v>28</v>
      </c>
    </row>
    <row r="1558" spans="1:17" ht="15.75" x14ac:dyDescent="0.25">
      <c r="A1558" s="1" t="s">
        <v>813</v>
      </c>
      <c r="B1558" t="str">
        <f>VLOOKUP(A1558,'Customer Names'!$A$1:$B$2336,2,FALSE)</f>
        <v>Jubinski</v>
      </c>
      <c r="C1558" s="11">
        <f>VLOOKUP(A1558,'Medical Examinations'!$A$1:$B$2336,2,FALSE)</f>
        <v>29.81</v>
      </c>
      <c r="D1558" s="11">
        <f>VLOOKUP(A1558,'Medical Examinations'!$A$1:$C$2336,3,FALSE)</f>
        <v>5.28</v>
      </c>
      <c r="E1558" s="11" t="str">
        <f>VLOOKUP(A1558,'Medical Examinations'!$A$1:$J$2336,4,FALSE)</f>
        <v>No</v>
      </c>
      <c r="F1558" s="11" t="str">
        <f>VLOOKUP(A1558,'Medical Examinations'!$A$1:$J$2336,5,FALSE)</f>
        <v>No</v>
      </c>
      <c r="G1558" s="11" t="str">
        <f>VLOOKUP(A1558,'Medical Examinations'!$A$1:$J$2336,6,FALSE)</f>
        <v>No</v>
      </c>
      <c r="H1558" s="11">
        <f>VLOOKUP(A1558,'Medical Examinations'!$A$1:$J$2336,7,FALSE)</f>
        <v>0</v>
      </c>
      <c r="I1558" s="11" t="str">
        <f>VLOOKUP(A1558,'Medical Examinations'!$A$1:$J$2336,8,FALSE)</f>
        <v>No</v>
      </c>
      <c r="J1558" s="11" t="str">
        <f>VLOOKUP(A1558,'Medical Examinations'!$A$1:$J$2336,9,FALSE)</f>
        <v>OVERWEIGHT</v>
      </c>
      <c r="K1558" s="11" t="str">
        <f>VLOOKUP(A1558,'Medical Examinations'!$A$1:$J$2336,10,FALSE)</f>
        <v>NORMAL</v>
      </c>
      <c r="L1558" t="str">
        <f>VLOOKUP(A1558,'Hospitalisation Details'!$A$2:$M$2344,4,FALSE)</f>
        <v>28-8-1982</v>
      </c>
      <c r="M1558">
        <f>VLOOKUP(A1558,'Hospitalisation Details'!$A$2:$M$2344,10,FALSE)</f>
        <v>6500.24</v>
      </c>
      <c r="N1558" t="str">
        <f>VLOOKUP(A1558,'Hospitalisation Details'!$A$2:$M$2344,11,FALSE)</f>
        <v>tier - 2</v>
      </c>
      <c r="O1558" t="str">
        <f>VLOOKUP(A1558,'Hospitalisation Details'!$A$2:$M$2344,12,FALSE)</f>
        <v>tier - 2</v>
      </c>
      <c r="P1558" t="str">
        <f>VLOOKUP(A1558,'Hospitalisation Details'!$A$2:$M$2344,13,FALSE)</f>
        <v>R1013</v>
      </c>
      <c r="Q1558" s="11">
        <f>VLOOKUP(A1558,'Hospitalisation Details'!$A$2:$M$2344,8,FALSE)</f>
        <v>40</v>
      </c>
    </row>
    <row r="1559" spans="1:17" ht="15.75" x14ac:dyDescent="0.25">
      <c r="A1559" s="1" t="s">
        <v>812</v>
      </c>
      <c r="B1559" t="str">
        <f>VLOOKUP(A1559,'Customer Names'!$A$1:$B$2336,2,FALSE)</f>
        <v>Wall</v>
      </c>
      <c r="C1559" s="11">
        <f>VLOOKUP(A1559,'Medical Examinations'!$A$1:$B$2336,2,FALSE)</f>
        <v>27.4</v>
      </c>
      <c r="D1559" s="11">
        <f>VLOOKUP(A1559,'Medical Examinations'!$A$1:$C$2336,3,FALSE)</f>
        <v>4.6100000000000003</v>
      </c>
      <c r="E1559" s="11" t="str">
        <f>VLOOKUP(A1559,'Medical Examinations'!$A$1:$J$2336,4,FALSE)</f>
        <v>No</v>
      </c>
      <c r="F1559" s="11" t="str">
        <f>VLOOKUP(A1559,'Medical Examinations'!$A$1:$J$2336,5,FALSE)</f>
        <v>No</v>
      </c>
      <c r="G1559" s="11" t="str">
        <f>VLOOKUP(A1559,'Medical Examinations'!$A$1:$J$2336,6,FALSE)</f>
        <v>No</v>
      </c>
      <c r="H1559" s="11">
        <f>VLOOKUP(A1559,'Medical Examinations'!$A$1:$J$2336,7,FALSE)</f>
        <v>0</v>
      </c>
      <c r="I1559" s="11" t="str">
        <f>VLOOKUP(A1559,'Medical Examinations'!$A$1:$J$2336,8,FALSE)</f>
        <v>No</v>
      </c>
      <c r="J1559" s="11" t="str">
        <f>VLOOKUP(A1559,'Medical Examinations'!$A$1:$J$2336,9,FALSE)</f>
        <v>OVERWEIGHT</v>
      </c>
      <c r="K1559" s="11" t="str">
        <f>VLOOKUP(A1559,'Medical Examinations'!$A$1:$J$2336,10,FALSE)</f>
        <v>NORMAL</v>
      </c>
      <c r="L1559" t="str">
        <f>VLOOKUP(A1559,'Hospitalisation Details'!$A$2:$M$2344,4,FALSE)</f>
        <v>9-10-1982</v>
      </c>
      <c r="M1559">
        <f>VLOOKUP(A1559,'Hospitalisation Details'!$A$2:$M$2344,10,FALSE)</f>
        <v>6496.89</v>
      </c>
      <c r="N1559" t="str">
        <f>VLOOKUP(A1559,'Hospitalisation Details'!$A$2:$M$2344,11,FALSE)</f>
        <v>tier - 2</v>
      </c>
      <c r="O1559" t="str">
        <f>VLOOKUP(A1559,'Hospitalisation Details'!$A$2:$M$2344,12,FALSE)</f>
        <v>tier - 3</v>
      </c>
      <c r="P1559" t="str">
        <f>VLOOKUP(A1559,'Hospitalisation Details'!$A$2:$M$2344,13,FALSE)</f>
        <v>R1011</v>
      </c>
      <c r="Q1559" s="11">
        <f>VLOOKUP(A1559,'Hospitalisation Details'!$A$2:$M$2344,8,FALSE)</f>
        <v>40</v>
      </c>
    </row>
    <row r="1560" spans="1:17" ht="15.75" x14ac:dyDescent="0.25">
      <c r="A1560" s="1" t="s">
        <v>811</v>
      </c>
      <c r="B1560" t="str">
        <f>VLOOKUP(A1560,'Customer Names'!$A$1:$B$2336,2,FALSE)</f>
        <v>McKay</v>
      </c>
      <c r="C1560" s="11">
        <f>VLOOKUP(A1560,'Medical Examinations'!$A$1:$B$2336,2,FALSE)</f>
        <v>17.98</v>
      </c>
      <c r="D1560" s="11">
        <f>VLOOKUP(A1560,'Medical Examinations'!$A$1:$C$2336,3,FALSE)</f>
        <v>6.57</v>
      </c>
      <c r="E1560" s="11" t="str">
        <f>VLOOKUP(A1560,'Medical Examinations'!$A$1:$J$2336,4,FALSE)</f>
        <v>Yes</v>
      </c>
      <c r="F1560" s="11" t="str">
        <f>VLOOKUP(A1560,'Medical Examinations'!$A$1:$J$2336,5,FALSE)</f>
        <v>No</v>
      </c>
      <c r="G1560" s="11" t="str">
        <f>VLOOKUP(A1560,'Medical Examinations'!$A$1:$J$2336,6,FALSE)</f>
        <v>No</v>
      </c>
      <c r="H1560" s="11">
        <f>VLOOKUP(A1560,'Medical Examinations'!$A$1:$J$2336,7,FALSE)</f>
        <v>2</v>
      </c>
      <c r="I1560" s="11" t="str">
        <f>VLOOKUP(A1560,'Medical Examinations'!$A$1:$J$2336,8,FALSE)</f>
        <v>No</v>
      </c>
      <c r="J1560" s="11" t="str">
        <f>VLOOKUP(A1560,'Medical Examinations'!$A$1:$J$2336,9,FALSE)</f>
        <v>UNDERWEIGHT</v>
      </c>
      <c r="K1560" s="11" t="str">
        <f>VLOOKUP(A1560,'Medical Examinations'!$A$1:$J$2336,10,FALSE)</f>
        <v>DIABETES</v>
      </c>
      <c r="L1560" t="str">
        <f>VLOOKUP(A1560,'Hospitalisation Details'!$A$2:$M$2344,4,FALSE)</f>
        <v>1-12-1970</v>
      </c>
      <c r="M1560">
        <f>VLOOKUP(A1560,'Hospitalisation Details'!$A$2:$M$2344,10,FALSE)</f>
        <v>6481.67</v>
      </c>
      <c r="N1560" t="str">
        <f>VLOOKUP(A1560,'Hospitalisation Details'!$A$2:$M$2344,11,FALSE)</f>
        <v>tier - 2</v>
      </c>
      <c r="O1560" t="str">
        <f>VLOOKUP(A1560,'Hospitalisation Details'!$A$2:$M$2344,12,FALSE)</f>
        <v>tier - 2</v>
      </c>
      <c r="P1560" t="str">
        <f>VLOOKUP(A1560,'Hospitalisation Details'!$A$2:$M$2344,13,FALSE)</f>
        <v>R1013</v>
      </c>
      <c r="Q1560" s="11">
        <f>VLOOKUP(A1560,'Hospitalisation Details'!$A$2:$M$2344,8,FALSE)</f>
        <v>52</v>
      </c>
    </row>
    <row r="1561" spans="1:17" ht="15.75" x14ac:dyDescent="0.25">
      <c r="A1561" s="1" t="s">
        <v>810</v>
      </c>
      <c r="B1561" t="str">
        <f>VLOOKUP(A1561,'Customer Names'!$A$1:$B$2336,2,FALSE)</f>
        <v>Oh</v>
      </c>
      <c r="C1561" s="11">
        <f>VLOOKUP(A1561,'Medical Examinations'!$A$1:$B$2336,2,FALSE)</f>
        <v>37.9</v>
      </c>
      <c r="D1561" s="11">
        <f>VLOOKUP(A1561,'Medical Examinations'!$A$1:$C$2336,3,FALSE)</f>
        <v>5.83</v>
      </c>
      <c r="E1561" s="11" t="str">
        <f>VLOOKUP(A1561,'Medical Examinations'!$A$1:$J$2336,4,FALSE)</f>
        <v>No</v>
      </c>
      <c r="F1561" s="11" t="str">
        <f>VLOOKUP(A1561,'Medical Examinations'!$A$1:$J$2336,5,FALSE)</f>
        <v>No</v>
      </c>
      <c r="G1561" s="11" t="str">
        <f>VLOOKUP(A1561,'Medical Examinations'!$A$1:$J$2336,6,FALSE)</f>
        <v>No</v>
      </c>
      <c r="H1561" s="11">
        <f>VLOOKUP(A1561,'Medical Examinations'!$A$1:$J$2336,7,FALSE)</f>
        <v>0</v>
      </c>
      <c r="I1561" s="11" t="str">
        <f>VLOOKUP(A1561,'Medical Examinations'!$A$1:$J$2336,8,FALSE)</f>
        <v>No</v>
      </c>
      <c r="J1561" s="11" t="str">
        <f>VLOOKUP(A1561,'Medical Examinations'!$A$1:$J$2336,9,FALSE)</f>
        <v>OBESITY</v>
      </c>
      <c r="K1561" s="11" t="str">
        <f>VLOOKUP(A1561,'Medical Examinations'!$A$1:$J$2336,10,FALSE)</f>
        <v>PREDIABETES</v>
      </c>
      <c r="L1561" t="str">
        <f>VLOOKUP(A1561,'Hospitalisation Details'!$A$2:$M$2344,4,FALSE)</f>
        <v>8-6-1980</v>
      </c>
      <c r="M1561">
        <f>VLOOKUP(A1561,'Hospitalisation Details'!$A$2:$M$2344,10,FALSE)</f>
        <v>6474.01</v>
      </c>
      <c r="N1561" t="str">
        <f>VLOOKUP(A1561,'Hospitalisation Details'!$A$2:$M$2344,11,FALSE)</f>
        <v>tier - 2</v>
      </c>
      <c r="O1561" t="str">
        <f>VLOOKUP(A1561,'Hospitalisation Details'!$A$2:$M$2344,12,FALSE)</f>
        <v>tier - 3</v>
      </c>
      <c r="P1561" t="str">
        <f>VLOOKUP(A1561,'Hospitalisation Details'!$A$2:$M$2344,13,FALSE)</f>
        <v>R1011</v>
      </c>
      <c r="Q1561" s="11">
        <f>VLOOKUP(A1561,'Hospitalisation Details'!$A$2:$M$2344,8,FALSE)</f>
        <v>43</v>
      </c>
    </row>
    <row r="1562" spans="1:17" ht="15.75" x14ac:dyDescent="0.25">
      <c r="A1562" s="1" t="s">
        <v>809</v>
      </c>
      <c r="B1562" t="str">
        <f>VLOOKUP(A1562,'Customer Names'!$A$1:$B$2336,2,FALSE)</f>
        <v>Kessell</v>
      </c>
      <c r="C1562" s="11">
        <f>VLOOKUP(A1562,'Medical Examinations'!$A$1:$B$2336,2,FALSE)</f>
        <v>25.27</v>
      </c>
      <c r="D1562" s="11">
        <f>VLOOKUP(A1562,'Medical Examinations'!$A$1:$C$2336,3,FALSE)</f>
        <v>6.98</v>
      </c>
      <c r="E1562" s="11" t="str">
        <f>VLOOKUP(A1562,'Medical Examinations'!$A$1:$J$2336,4,FALSE)</f>
        <v>Yes</v>
      </c>
      <c r="F1562" s="11" t="str">
        <f>VLOOKUP(A1562,'Medical Examinations'!$A$1:$J$2336,5,FALSE)</f>
        <v>No</v>
      </c>
      <c r="G1562" s="11" t="str">
        <f>VLOOKUP(A1562,'Medical Examinations'!$A$1:$J$2336,6,FALSE)</f>
        <v>No</v>
      </c>
      <c r="H1562" s="11">
        <f>VLOOKUP(A1562,'Medical Examinations'!$A$1:$J$2336,7,FALSE)</f>
        <v>0</v>
      </c>
      <c r="I1562" s="11" t="str">
        <f>VLOOKUP(A1562,'Medical Examinations'!$A$1:$J$2336,8,FALSE)</f>
        <v>No</v>
      </c>
      <c r="J1562" s="11" t="str">
        <f>VLOOKUP(A1562,'Medical Examinations'!$A$1:$J$2336,9,FALSE)</f>
        <v>OVERWEIGHT</v>
      </c>
      <c r="K1562" s="11" t="str">
        <f>VLOOKUP(A1562,'Medical Examinations'!$A$1:$J$2336,10,FALSE)</f>
        <v>DIABETES</v>
      </c>
      <c r="L1562" t="str">
        <f>VLOOKUP(A1562,'Hospitalisation Details'!$A$2:$M$2344,4,FALSE)</f>
        <v>27-7-1981</v>
      </c>
      <c r="M1562">
        <f>VLOOKUP(A1562,'Hospitalisation Details'!$A$2:$M$2344,10,FALSE)</f>
        <v>6473.15</v>
      </c>
      <c r="N1562" t="str">
        <f>VLOOKUP(A1562,'Hospitalisation Details'!$A$2:$M$2344,11,FALSE)</f>
        <v>tier - 2</v>
      </c>
      <c r="O1562" t="str">
        <f>VLOOKUP(A1562,'Hospitalisation Details'!$A$2:$M$2344,12,FALSE)</f>
        <v>tier - 2</v>
      </c>
      <c r="P1562" t="str">
        <f>VLOOKUP(A1562,'Hospitalisation Details'!$A$2:$M$2344,13,FALSE)</f>
        <v>R1013</v>
      </c>
      <c r="Q1562" s="11">
        <f>VLOOKUP(A1562,'Hospitalisation Details'!$A$2:$M$2344,8,FALSE)</f>
        <v>41</v>
      </c>
    </row>
    <row r="1563" spans="1:17" ht="15.75" x14ac:dyDescent="0.25">
      <c r="A1563" s="1" t="s">
        <v>808</v>
      </c>
      <c r="B1563" t="str">
        <f>VLOOKUP(A1563,'Customer Names'!$A$1:$B$2336,2,FALSE)</f>
        <v>Hidalgo Zambrano</v>
      </c>
      <c r="C1563" s="11">
        <f>VLOOKUP(A1563,'Medical Examinations'!$A$1:$B$2336,2,FALSE)</f>
        <v>29.26</v>
      </c>
      <c r="D1563" s="11">
        <f>VLOOKUP(A1563,'Medical Examinations'!$A$1:$C$2336,3,FALSE)</f>
        <v>4.03</v>
      </c>
      <c r="E1563" s="11" t="str">
        <f>VLOOKUP(A1563,'Medical Examinations'!$A$1:$J$2336,4,FALSE)</f>
        <v>No</v>
      </c>
      <c r="F1563" s="11" t="str">
        <f>VLOOKUP(A1563,'Medical Examinations'!$A$1:$J$2336,5,FALSE)</f>
        <v>No</v>
      </c>
      <c r="G1563" s="11" t="str">
        <f>VLOOKUP(A1563,'Medical Examinations'!$A$1:$J$2336,6,FALSE)</f>
        <v>No</v>
      </c>
      <c r="H1563" s="11">
        <f>VLOOKUP(A1563,'Medical Examinations'!$A$1:$J$2336,7,FALSE)</f>
        <v>1</v>
      </c>
      <c r="I1563" s="11" t="str">
        <f>VLOOKUP(A1563,'Medical Examinations'!$A$1:$J$2336,8,FALSE)</f>
        <v>No</v>
      </c>
      <c r="J1563" s="11" t="str">
        <f>VLOOKUP(A1563,'Medical Examinations'!$A$1:$J$2336,9,FALSE)</f>
        <v>OVERWEIGHT</v>
      </c>
      <c r="K1563" s="11" t="str">
        <f>VLOOKUP(A1563,'Medical Examinations'!$A$1:$J$2336,10,FALSE)</f>
        <v>NORMAL</v>
      </c>
      <c r="L1563" t="str">
        <f>VLOOKUP(A1563,'Hospitalisation Details'!$A$2:$M$2344,4,FALSE)</f>
        <v>1-11-1984</v>
      </c>
      <c r="M1563">
        <f>VLOOKUP(A1563,'Hospitalisation Details'!$A$2:$M$2344,10,FALSE)</f>
        <v>6457.84</v>
      </c>
      <c r="N1563" t="str">
        <f>VLOOKUP(A1563,'Hospitalisation Details'!$A$2:$M$2344,11,FALSE)</f>
        <v>tier - 2</v>
      </c>
      <c r="O1563" t="str">
        <f>VLOOKUP(A1563,'Hospitalisation Details'!$A$2:$M$2344,12,FALSE)</f>
        <v>tier - 3</v>
      </c>
      <c r="P1563" t="str">
        <f>VLOOKUP(A1563,'Hospitalisation Details'!$A$2:$M$2344,13,FALSE)</f>
        <v>R1012</v>
      </c>
      <c r="Q1563" s="11">
        <f>VLOOKUP(A1563,'Hospitalisation Details'!$A$2:$M$2344,8,FALSE)</f>
        <v>38</v>
      </c>
    </row>
    <row r="1564" spans="1:17" ht="15.75" x14ac:dyDescent="0.25">
      <c r="A1564" s="1" t="s">
        <v>807</v>
      </c>
      <c r="B1564" t="str">
        <f>VLOOKUP(A1564,'Customer Names'!$A$1:$B$2336,2,FALSE)</f>
        <v>Caprario</v>
      </c>
      <c r="C1564" s="11">
        <f>VLOOKUP(A1564,'Medical Examinations'!$A$1:$B$2336,2,FALSE)</f>
        <v>27.835000000000001</v>
      </c>
      <c r="D1564" s="11">
        <f>VLOOKUP(A1564,'Medical Examinations'!$A$1:$C$2336,3,FALSE)</f>
        <v>4.5599999999999996</v>
      </c>
      <c r="E1564" s="11" t="str">
        <f>VLOOKUP(A1564,'Medical Examinations'!$A$1:$J$2336,4,FALSE)</f>
        <v>No</v>
      </c>
      <c r="F1564" s="11" t="str">
        <f>VLOOKUP(A1564,'Medical Examinations'!$A$1:$J$2336,5,FALSE)</f>
        <v>No</v>
      </c>
      <c r="G1564" s="11" t="str">
        <f>VLOOKUP(A1564,'Medical Examinations'!$A$1:$J$2336,6,FALSE)</f>
        <v>No</v>
      </c>
      <c r="H1564" s="11">
        <f>VLOOKUP(A1564,'Medical Examinations'!$A$1:$J$2336,7,FALSE)</f>
        <v>1</v>
      </c>
      <c r="I1564" s="11" t="str">
        <f>VLOOKUP(A1564,'Medical Examinations'!$A$1:$J$2336,8,FALSE)</f>
        <v>No</v>
      </c>
      <c r="J1564" s="11" t="str">
        <f>VLOOKUP(A1564,'Medical Examinations'!$A$1:$J$2336,9,FALSE)</f>
        <v>OVERWEIGHT</v>
      </c>
      <c r="K1564" s="11" t="str">
        <f>VLOOKUP(A1564,'Medical Examinations'!$A$1:$J$2336,10,FALSE)</f>
        <v>NORMAL</v>
      </c>
      <c r="L1564" t="str">
        <f>VLOOKUP(A1564,'Hospitalisation Details'!$A$2:$M$2344,4,FALSE)</f>
        <v>26-8-1984</v>
      </c>
      <c r="M1564">
        <f>VLOOKUP(A1564,'Hospitalisation Details'!$A$2:$M$2344,10,FALSE)</f>
        <v>6455.86</v>
      </c>
      <c r="N1564" t="str">
        <f>VLOOKUP(A1564,'Hospitalisation Details'!$A$2:$M$2344,11,FALSE)</f>
        <v>tier - 3</v>
      </c>
      <c r="O1564" t="str">
        <f>VLOOKUP(A1564,'Hospitalisation Details'!$A$2:$M$2344,12,FALSE)</f>
        <v>tier - 3</v>
      </c>
      <c r="P1564" t="str">
        <f>VLOOKUP(A1564,'Hospitalisation Details'!$A$2:$M$2344,13,FALSE)</f>
        <v>R1012</v>
      </c>
      <c r="Q1564" s="11">
        <f>VLOOKUP(A1564,'Hospitalisation Details'!$A$2:$M$2344,8,FALSE)</f>
        <v>38</v>
      </c>
    </row>
    <row r="1565" spans="1:17" ht="15.75" x14ac:dyDescent="0.25">
      <c r="A1565" s="1" t="s">
        <v>806</v>
      </c>
      <c r="B1565" t="str">
        <f>VLOOKUP(A1565,'Customer Names'!$A$1:$B$2336,2,FALSE)</f>
        <v>Ryan</v>
      </c>
      <c r="C1565" s="11">
        <f>VLOOKUP(A1565,'Medical Examinations'!$A$1:$B$2336,2,FALSE)</f>
        <v>46.53</v>
      </c>
      <c r="D1565" s="11">
        <f>VLOOKUP(A1565,'Medical Examinations'!$A$1:$C$2336,3,FALSE)</f>
        <v>5.38</v>
      </c>
      <c r="E1565" s="11" t="str">
        <f>VLOOKUP(A1565,'Medical Examinations'!$A$1:$J$2336,4,FALSE)</f>
        <v>Yes</v>
      </c>
      <c r="F1565" s="11" t="str">
        <f>VLOOKUP(A1565,'Medical Examinations'!$A$1:$J$2336,5,FALSE)</f>
        <v>No</v>
      </c>
      <c r="G1565" s="11" t="str">
        <f>VLOOKUP(A1565,'Medical Examinations'!$A$1:$J$2336,6,FALSE)</f>
        <v>No</v>
      </c>
      <c r="H1565" s="11">
        <f>VLOOKUP(A1565,'Medical Examinations'!$A$1:$J$2336,7,FALSE)</f>
        <v>0</v>
      </c>
      <c r="I1565" s="11" t="str">
        <f>VLOOKUP(A1565,'Medical Examinations'!$A$1:$J$2336,8,FALSE)</f>
        <v>No</v>
      </c>
      <c r="J1565" s="11" t="str">
        <f>VLOOKUP(A1565,'Medical Examinations'!$A$1:$J$2336,9,FALSE)</f>
        <v>OBESITY</v>
      </c>
      <c r="K1565" s="11" t="str">
        <f>VLOOKUP(A1565,'Medical Examinations'!$A$1:$J$2336,10,FALSE)</f>
        <v>NORMAL</v>
      </c>
      <c r="L1565" t="str">
        <f>VLOOKUP(A1565,'Hospitalisation Details'!$A$2:$M$2344,4,FALSE)</f>
        <v>22-7-1985</v>
      </c>
      <c r="M1565">
        <f>VLOOKUP(A1565,'Hospitalisation Details'!$A$2:$M$2344,10,FALSE)</f>
        <v>6435.62</v>
      </c>
      <c r="N1565" t="str">
        <f>VLOOKUP(A1565,'Hospitalisation Details'!$A$2:$M$2344,11,FALSE)</f>
        <v>tier - 3</v>
      </c>
      <c r="O1565" t="str">
        <f>VLOOKUP(A1565,'Hospitalisation Details'!$A$2:$M$2344,12,FALSE)</f>
        <v>tier - 2</v>
      </c>
      <c r="P1565" t="str">
        <f>VLOOKUP(A1565,'Hospitalisation Details'!$A$2:$M$2344,13,FALSE)</f>
        <v>R1013</v>
      </c>
      <c r="Q1565" s="11">
        <f>VLOOKUP(A1565,'Hospitalisation Details'!$A$2:$M$2344,8,FALSE)</f>
        <v>37</v>
      </c>
    </row>
    <row r="1566" spans="1:17" ht="15.75" x14ac:dyDescent="0.25">
      <c r="A1566" s="1" t="s">
        <v>805</v>
      </c>
      <c r="B1566" t="str">
        <f>VLOOKUP(A1566,'Customer Names'!$A$1:$B$2336,2,FALSE)</f>
        <v>Hoffman</v>
      </c>
      <c r="C1566" s="11">
        <f>VLOOKUP(A1566,'Medical Examinations'!$A$1:$B$2336,2,FALSE)</f>
        <v>20.58</v>
      </c>
      <c r="D1566" s="11">
        <f>VLOOKUP(A1566,'Medical Examinations'!$A$1:$C$2336,3,FALSE)</f>
        <v>11.04</v>
      </c>
      <c r="E1566" s="11" t="str">
        <f>VLOOKUP(A1566,'Medical Examinations'!$A$1:$J$2336,4,FALSE)</f>
        <v>Yes</v>
      </c>
      <c r="F1566" s="11" t="str">
        <f>VLOOKUP(A1566,'Medical Examinations'!$A$1:$J$2336,5,FALSE)</f>
        <v>No</v>
      </c>
      <c r="G1566" s="11" t="str">
        <f>VLOOKUP(A1566,'Medical Examinations'!$A$1:$J$2336,6,FALSE)</f>
        <v>No</v>
      </c>
      <c r="H1566" s="11">
        <f>VLOOKUP(A1566,'Medical Examinations'!$A$1:$J$2336,7,FALSE)</f>
        <v>1</v>
      </c>
      <c r="I1566" s="11" t="str">
        <f>VLOOKUP(A1566,'Medical Examinations'!$A$1:$J$2336,8,FALSE)</f>
        <v>No</v>
      </c>
      <c r="J1566" s="11" t="str">
        <f>VLOOKUP(A1566,'Medical Examinations'!$A$1:$J$2336,9,FALSE)</f>
        <v>NORMALWEIGHT</v>
      </c>
      <c r="K1566" s="11" t="str">
        <f>VLOOKUP(A1566,'Medical Examinations'!$A$1:$J$2336,10,FALSE)</f>
        <v>DIABETES</v>
      </c>
      <c r="L1566" t="str">
        <f>VLOOKUP(A1566,'Hospitalisation Details'!$A$2:$M$2344,4,FALSE)</f>
        <v>5-8-1975</v>
      </c>
      <c r="M1566">
        <f>VLOOKUP(A1566,'Hospitalisation Details'!$A$2:$M$2344,10,FALSE)</f>
        <v>6423.48</v>
      </c>
      <c r="N1566" t="str">
        <f>VLOOKUP(A1566,'Hospitalisation Details'!$A$2:$M$2344,11,FALSE)</f>
        <v>tier - 2</v>
      </c>
      <c r="O1566" t="str">
        <f>VLOOKUP(A1566,'Hospitalisation Details'!$A$2:$M$2344,12,FALSE)</f>
        <v>tier - 3</v>
      </c>
      <c r="P1566" t="str">
        <f>VLOOKUP(A1566,'Hospitalisation Details'!$A$2:$M$2344,13,FALSE)</f>
        <v>R1013</v>
      </c>
      <c r="Q1566" s="11">
        <f>VLOOKUP(A1566,'Hospitalisation Details'!$A$2:$M$2344,8,FALSE)</f>
        <v>47</v>
      </c>
    </row>
    <row r="1567" spans="1:17" ht="15.75" x14ac:dyDescent="0.25">
      <c r="A1567" s="1" t="s">
        <v>804</v>
      </c>
      <c r="B1567" t="str">
        <f>VLOOKUP(A1567,'Customer Names'!$A$1:$B$2336,2,FALSE)</f>
        <v>Wong</v>
      </c>
      <c r="C1567" s="11">
        <f>VLOOKUP(A1567,'Medical Examinations'!$A$1:$B$2336,2,FALSE)</f>
        <v>19.53</v>
      </c>
      <c r="D1567" s="11">
        <f>VLOOKUP(A1567,'Medical Examinations'!$A$1:$C$2336,3,FALSE)</f>
        <v>6.09</v>
      </c>
      <c r="E1567" s="11" t="str">
        <f>VLOOKUP(A1567,'Medical Examinations'!$A$1:$J$2336,4,FALSE)</f>
        <v>Yes</v>
      </c>
      <c r="F1567" s="11" t="str">
        <f>VLOOKUP(A1567,'Medical Examinations'!$A$1:$J$2336,5,FALSE)</f>
        <v>No</v>
      </c>
      <c r="G1567" s="11" t="str">
        <f>VLOOKUP(A1567,'Medical Examinations'!$A$1:$J$2336,6,FALSE)</f>
        <v>No</v>
      </c>
      <c r="H1567" s="11">
        <f>VLOOKUP(A1567,'Medical Examinations'!$A$1:$J$2336,7,FALSE)</f>
        <v>0</v>
      </c>
      <c r="I1567" s="11" t="str">
        <f>VLOOKUP(A1567,'Medical Examinations'!$A$1:$J$2336,8,FALSE)</f>
        <v>No</v>
      </c>
      <c r="J1567" s="11" t="str">
        <f>VLOOKUP(A1567,'Medical Examinations'!$A$1:$J$2336,9,FALSE)</f>
        <v>NORMALWEIGHT</v>
      </c>
      <c r="K1567" s="11" t="str">
        <f>VLOOKUP(A1567,'Medical Examinations'!$A$1:$J$2336,10,FALSE)</f>
        <v>PREDIABETES</v>
      </c>
      <c r="L1567" t="str">
        <f>VLOOKUP(A1567,'Hospitalisation Details'!$A$2:$M$2344,4,FALSE)</f>
        <v>30-12-1976</v>
      </c>
      <c r="M1567">
        <f>VLOOKUP(A1567,'Hospitalisation Details'!$A$2:$M$2344,10,FALSE)</f>
        <v>6417.28</v>
      </c>
      <c r="N1567" t="str">
        <f>VLOOKUP(A1567,'Hospitalisation Details'!$A$2:$M$2344,11,FALSE)</f>
        <v>tier - 2</v>
      </c>
      <c r="O1567" t="str">
        <f>VLOOKUP(A1567,'Hospitalisation Details'!$A$2:$M$2344,12,FALSE)</f>
        <v>tier - 3</v>
      </c>
      <c r="P1567" t="str">
        <f>VLOOKUP(A1567,'Hospitalisation Details'!$A$2:$M$2344,13,FALSE)</f>
        <v>R1013</v>
      </c>
      <c r="Q1567" s="11">
        <f>VLOOKUP(A1567,'Hospitalisation Details'!$A$2:$M$2344,8,FALSE)</f>
        <v>46</v>
      </c>
    </row>
    <row r="1568" spans="1:17" ht="15.75" x14ac:dyDescent="0.25">
      <c r="A1568" s="1" t="s">
        <v>803</v>
      </c>
      <c r="B1568" t="str">
        <f>VLOOKUP(A1568,'Customer Names'!$A$1:$B$2336,2,FALSE)</f>
        <v>Lea</v>
      </c>
      <c r="C1568" s="11">
        <f>VLOOKUP(A1568,'Medical Examinations'!$A$1:$B$2336,2,FALSE)</f>
        <v>27.7</v>
      </c>
      <c r="D1568" s="11">
        <f>VLOOKUP(A1568,'Medical Examinations'!$A$1:$C$2336,3,FALSE)</f>
        <v>4.71</v>
      </c>
      <c r="E1568" s="11" t="str">
        <f>VLOOKUP(A1568,'Medical Examinations'!$A$1:$J$2336,4,FALSE)</f>
        <v>No</v>
      </c>
      <c r="F1568" s="11" t="str">
        <f>VLOOKUP(A1568,'Medical Examinations'!$A$1:$J$2336,5,FALSE)</f>
        <v>No</v>
      </c>
      <c r="G1568" s="11" t="str">
        <f>VLOOKUP(A1568,'Medical Examinations'!$A$1:$J$2336,6,FALSE)</f>
        <v>No</v>
      </c>
      <c r="H1568" s="11">
        <f>VLOOKUP(A1568,'Medical Examinations'!$A$1:$J$2336,7,FALSE)</f>
        <v>1</v>
      </c>
      <c r="I1568" s="11" t="str">
        <f>VLOOKUP(A1568,'Medical Examinations'!$A$1:$J$2336,8,FALSE)</f>
        <v>No</v>
      </c>
      <c r="J1568" s="11" t="str">
        <f>VLOOKUP(A1568,'Medical Examinations'!$A$1:$J$2336,9,FALSE)</f>
        <v>OVERWEIGHT</v>
      </c>
      <c r="K1568" s="11" t="str">
        <f>VLOOKUP(A1568,'Medical Examinations'!$A$1:$J$2336,10,FALSE)</f>
        <v>NORMAL</v>
      </c>
      <c r="L1568" t="str">
        <f>VLOOKUP(A1568,'Hospitalisation Details'!$A$2:$M$2344,4,FALSE)</f>
        <v>4-9-1987</v>
      </c>
      <c r="M1568">
        <f>VLOOKUP(A1568,'Hospitalisation Details'!$A$2:$M$2344,10,FALSE)</f>
        <v>6414.18</v>
      </c>
      <c r="N1568" t="str">
        <f>VLOOKUP(A1568,'Hospitalisation Details'!$A$2:$M$2344,11,FALSE)</f>
        <v>tier - 2</v>
      </c>
      <c r="O1568" t="str">
        <f>VLOOKUP(A1568,'Hospitalisation Details'!$A$2:$M$2344,12,FALSE)</f>
        <v>tier - 2</v>
      </c>
      <c r="P1568" t="str">
        <f>VLOOKUP(A1568,'Hospitalisation Details'!$A$2:$M$2344,13,FALSE)</f>
        <v>R1011</v>
      </c>
      <c r="Q1568" s="11">
        <f>VLOOKUP(A1568,'Hospitalisation Details'!$A$2:$M$2344,8,FALSE)</f>
        <v>35</v>
      </c>
    </row>
    <row r="1569" spans="1:17" ht="15.75" x14ac:dyDescent="0.25">
      <c r="A1569" s="1" t="s">
        <v>802</v>
      </c>
      <c r="B1569" t="str">
        <f>VLOOKUP(A1569,'Customer Names'!$A$1:$B$2336,2,FALSE)</f>
        <v>Patterson</v>
      </c>
      <c r="C1569" s="11">
        <f>VLOOKUP(A1569,'Medical Examinations'!$A$1:$B$2336,2,FALSE)</f>
        <v>18.920000000000002</v>
      </c>
      <c r="D1569" s="11">
        <f>VLOOKUP(A1569,'Medical Examinations'!$A$1:$C$2336,3,FALSE)</f>
        <v>8.18</v>
      </c>
      <c r="E1569" s="11" t="str">
        <f>VLOOKUP(A1569,'Medical Examinations'!$A$1:$J$2336,4,FALSE)</f>
        <v>No</v>
      </c>
      <c r="F1569" s="11" t="str">
        <f>VLOOKUP(A1569,'Medical Examinations'!$A$1:$J$2336,5,FALSE)</f>
        <v>No</v>
      </c>
      <c r="G1569" s="11" t="str">
        <f>VLOOKUP(A1569,'Medical Examinations'!$A$1:$J$2336,6,FALSE)</f>
        <v>No</v>
      </c>
      <c r="H1569" s="11">
        <f>VLOOKUP(A1569,'Medical Examinations'!$A$1:$J$2336,7,FALSE)</f>
        <v>0</v>
      </c>
      <c r="I1569" s="11" t="str">
        <f>VLOOKUP(A1569,'Medical Examinations'!$A$1:$J$2336,8,FALSE)</f>
        <v>No</v>
      </c>
      <c r="J1569" s="11" t="str">
        <f>VLOOKUP(A1569,'Medical Examinations'!$A$1:$J$2336,9,FALSE)</f>
        <v>NORMALWEIGHT</v>
      </c>
      <c r="K1569" s="11" t="str">
        <f>VLOOKUP(A1569,'Medical Examinations'!$A$1:$J$2336,10,FALSE)</f>
        <v>DIABETES</v>
      </c>
      <c r="L1569" t="str">
        <f>VLOOKUP(A1569,'Hospitalisation Details'!$A$2:$M$2344,4,FALSE)</f>
        <v>22-8-1971</v>
      </c>
      <c r="M1569">
        <f>VLOOKUP(A1569,'Hospitalisation Details'!$A$2:$M$2344,10,FALSE)</f>
        <v>6412.34</v>
      </c>
      <c r="N1569" t="str">
        <f>VLOOKUP(A1569,'Hospitalisation Details'!$A$2:$M$2344,11,FALSE)</f>
        <v>tier - 2</v>
      </c>
      <c r="O1569" t="str">
        <f>VLOOKUP(A1569,'Hospitalisation Details'!$A$2:$M$2344,12,FALSE)</f>
        <v>tier - 3</v>
      </c>
      <c r="P1569" t="str">
        <f>VLOOKUP(A1569,'Hospitalisation Details'!$A$2:$M$2344,13,FALSE)</f>
        <v>R1013</v>
      </c>
      <c r="Q1569" s="11">
        <f>VLOOKUP(A1569,'Hospitalisation Details'!$A$2:$M$2344,8,FALSE)</f>
        <v>51</v>
      </c>
    </row>
    <row r="1570" spans="1:17" ht="15.75" x14ac:dyDescent="0.25">
      <c r="A1570" s="1" t="s">
        <v>801</v>
      </c>
      <c r="B1570" t="str">
        <f>VLOOKUP(A1570,'Customer Names'!$A$1:$B$2336,2,FALSE)</f>
        <v>Quigley</v>
      </c>
      <c r="C1570" s="11">
        <f>VLOOKUP(A1570,'Medical Examinations'!$A$1:$B$2336,2,FALSE)</f>
        <v>17.760000000000002</v>
      </c>
      <c r="D1570" s="11">
        <f>VLOOKUP(A1570,'Medical Examinations'!$A$1:$C$2336,3,FALSE)</f>
        <v>11.18</v>
      </c>
      <c r="E1570" s="11" t="str">
        <f>VLOOKUP(A1570,'Medical Examinations'!$A$1:$J$2336,4,FALSE)</f>
        <v>Yes</v>
      </c>
      <c r="F1570" s="11" t="str">
        <f>VLOOKUP(A1570,'Medical Examinations'!$A$1:$J$2336,5,FALSE)</f>
        <v>No</v>
      </c>
      <c r="G1570" s="11" t="str">
        <f>VLOOKUP(A1570,'Medical Examinations'!$A$1:$J$2336,6,FALSE)</f>
        <v>No</v>
      </c>
      <c r="H1570" s="11">
        <f>VLOOKUP(A1570,'Medical Examinations'!$A$1:$J$2336,7,FALSE)</f>
        <v>2</v>
      </c>
      <c r="I1570" s="11" t="str">
        <f>VLOOKUP(A1570,'Medical Examinations'!$A$1:$J$2336,8,FALSE)</f>
        <v>No</v>
      </c>
      <c r="J1570" s="11" t="str">
        <f>VLOOKUP(A1570,'Medical Examinations'!$A$1:$J$2336,9,FALSE)</f>
        <v>UNDERWEIGHT</v>
      </c>
      <c r="K1570" s="11" t="str">
        <f>VLOOKUP(A1570,'Medical Examinations'!$A$1:$J$2336,10,FALSE)</f>
        <v>DIABETES</v>
      </c>
      <c r="L1570" t="str">
        <f>VLOOKUP(A1570,'Hospitalisation Details'!$A$2:$M$2344,4,FALSE)</f>
        <v>20-8-1970</v>
      </c>
      <c r="M1570">
        <f>VLOOKUP(A1570,'Hospitalisation Details'!$A$2:$M$2344,10,FALSE)</f>
        <v>6407.05</v>
      </c>
      <c r="N1570" t="str">
        <f>VLOOKUP(A1570,'Hospitalisation Details'!$A$2:$M$2344,11,FALSE)</f>
        <v>tier - 2</v>
      </c>
      <c r="O1570" t="str">
        <f>VLOOKUP(A1570,'Hospitalisation Details'!$A$2:$M$2344,12,FALSE)</f>
        <v>tier - 1</v>
      </c>
      <c r="P1570" t="str">
        <f>VLOOKUP(A1570,'Hospitalisation Details'!$A$2:$M$2344,13,FALSE)</f>
        <v>R1013</v>
      </c>
      <c r="Q1570" s="11">
        <f>VLOOKUP(A1570,'Hospitalisation Details'!$A$2:$M$2344,8,FALSE)</f>
        <v>52</v>
      </c>
    </row>
    <row r="1571" spans="1:17" ht="15.75" x14ac:dyDescent="0.25">
      <c r="A1571" s="1" t="s">
        <v>800</v>
      </c>
      <c r="B1571" t="str">
        <f>VLOOKUP(A1571,'Customer Names'!$A$1:$B$2336,2,FALSE)</f>
        <v>Korir</v>
      </c>
      <c r="C1571" s="11">
        <f>VLOOKUP(A1571,'Medical Examinations'!$A$1:$B$2336,2,FALSE)</f>
        <v>29.83</v>
      </c>
      <c r="D1571" s="11">
        <f>VLOOKUP(A1571,'Medical Examinations'!$A$1:$C$2336,3,FALSE)</f>
        <v>5.03</v>
      </c>
      <c r="E1571" s="11" t="str">
        <f>VLOOKUP(A1571,'Medical Examinations'!$A$1:$J$2336,4,FALSE)</f>
        <v>Yes</v>
      </c>
      <c r="F1571" s="11" t="str">
        <f>VLOOKUP(A1571,'Medical Examinations'!$A$1:$J$2336,5,FALSE)</f>
        <v>No</v>
      </c>
      <c r="G1571" s="11" t="str">
        <f>VLOOKUP(A1571,'Medical Examinations'!$A$1:$J$2336,6,FALSE)</f>
        <v>No</v>
      </c>
      <c r="H1571" s="11">
        <f>VLOOKUP(A1571,'Medical Examinations'!$A$1:$J$2336,7,FALSE)</f>
        <v>0</v>
      </c>
      <c r="I1571" s="11" t="str">
        <f>VLOOKUP(A1571,'Medical Examinations'!$A$1:$J$2336,8,FALSE)</f>
        <v>No</v>
      </c>
      <c r="J1571" s="11" t="str">
        <f>VLOOKUP(A1571,'Medical Examinations'!$A$1:$J$2336,9,FALSE)</f>
        <v>OVERWEIGHT</v>
      </c>
      <c r="K1571" s="11" t="str">
        <f>VLOOKUP(A1571,'Medical Examinations'!$A$1:$J$2336,10,FALSE)</f>
        <v>NORMAL</v>
      </c>
      <c r="L1571" t="str">
        <f>VLOOKUP(A1571,'Hospitalisation Details'!$A$2:$M$2344,4,FALSE)</f>
        <v>10-12-1985</v>
      </c>
      <c r="M1571">
        <f>VLOOKUP(A1571,'Hospitalisation Details'!$A$2:$M$2344,10,FALSE)</f>
        <v>6406.41</v>
      </c>
      <c r="N1571" t="str">
        <f>VLOOKUP(A1571,'Hospitalisation Details'!$A$2:$M$2344,11,FALSE)</f>
        <v>tier - 1</v>
      </c>
      <c r="O1571" t="str">
        <f>VLOOKUP(A1571,'Hospitalisation Details'!$A$2:$M$2344,12,FALSE)</f>
        <v>tier - 3</v>
      </c>
      <c r="P1571" t="str">
        <f>VLOOKUP(A1571,'Hospitalisation Details'!$A$2:$M$2344,13,FALSE)</f>
        <v>R1014</v>
      </c>
      <c r="Q1571" s="11">
        <f>VLOOKUP(A1571,'Hospitalisation Details'!$A$2:$M$2344,8,FALSE)</f>
        <v>37</v>
      </c>
    </row>
    <row r="1572" spans="1:17" ht="15.75" x14ac:dyDescent="0.25">
      <c r="A1572" s="1" t="s">
        <v>799</v>
      </c>
      <c r="B1572" t="str">
        <f>VLOOKUP(A1572,'Customer Names'!$A$1:$B$2336,2,FALSE)</f>
        <v>Downs</v>
      </c>
      <c r="C1572" s="11">
        <f>VLOOKUP(A1572,'Medical Examinations'!$A$1:$B$2336,2,FALSE)</f>
        <v>23.465</v>
      </c>
      <c r="D1572" s="11">
        <f>VLOOKUP(A1572,'Medical Examinations'!$A$1:$C$2336,3,FALSE)</f>
        <v>5.56</v>
      </c>
      <c r="E1572" s="11" t="str">
        <f>VLOOKUP(A1572,'Medical Examinations'!$A$1:$J$2336,4,FALSE)</f>
        <v>No</v>
      </c>
      <c r="F1572" s="11" t="str">
        <f>VLOOKUP(A1572,'Medical Examinations'!$A$1:$J$2336,5,FALSE)</f>
        <v>No</v>
      </c>
      <c r="G1572" s="11" t="str">
        <f>VLOOKUP(A1572,'Medical Examinations'!$A$1:$J$2336,6,FALSE)</f>
        <v>No</v>
      </c>
      <c r="H1572" s="11">
        <f>VLOOKUP(A1572,'Medical Examinations'!$A$1:$J$2336,7,FALSE)</f>
        <v>1</v>
      </c>
      <c r="I1572" s="11" t="str">
        <f>VLOOKUP(A1572,'Medical Examinations'!$A$1:$J$2336,8,FALSE)</f>
        <v>No</v>
      </c>
      <c r="J1572" s="11" t="str">
        <f>VLOOKUP(A1572,'Medical Examinations'!$A$1:$J$2336,9,FALSE)</f>
        <v>NORMALWEIGHT</v>
      </c>
      <c r="K1572" s="11" t="str">
        <f>VLOOKUP(A1572,'Medical Examinations'!$A$1:$J$2336,10,FALSE)</f>
        <v>NORMAL</v>
      </c>
      <c r="L1572" t="str">
        <f>VLOOKUP(A1572,'Hospitalisation Details'!$A$2:$M$2344,4,FALSE)</f>
        <v>9-9-1987</v>
      </c>
      <c r="M1572">
        <f>VLOOKUP(A1572,'Hospitalisation Details'!$A$2:$M$2344,10,FALSE)</f>
        <v>6402.29</v>
      </c>
      <c r="N1572" t="str">
        <f>VLOOKUP(A1572,'Hospitalisation Details'!$A$2:$M$2344,11,FALSE)</f>
        <v>tier - 2</v>
      </c>
      <c r="O1572" t="str">
        <f>VLOOKUP(A1572,'Hospitalisation Details'!$A$2:$M$2344,12,FALSE)</f>
        <v>tier - 3</v>
      </c>
      <c r="P1572" t="str">
        <f>VLOOKUP(A1572,'Hospitalisation Details'!$A$2:$M$2344,13,FALSE)</f>
        <v>R1024</v>
      </c>
      <c r="Q1572" s="11">
        <f>VLOOKUP(A1572,'Hospitalisation Details'!$A$2:$M$2344,8,FALSE)</f>
        <v>35</v>
      </c>
    </row>
    <row r="1573" spans="1:17" ht="15.75" x14ac:dyDescent="0.25">
      <c r="A1573" s="1" t="s">
        <v>798</v>
      </c>
      <c r="B1573" t="str">
        <f>VLOOKUP(A1573,'Customer Names'!$A$1:$B$2336,2,FALSE)</f>
        <v>Young</v>
      </c>
      <c r="C1573" s="11">
        <f>VLOOKUP(A1573,'Medical Examinations'!$A$1:$B$2336,2,FALSE)</f>
        <v>29.355</v>
      </c>
      <c r="D1573" s="11">
        <f>VLOOKUP(A1573,'Medical Examinations'!$A$1:$C$2336,3,FALSE)</f>
        <v>4.33</v>
      </c>
      <c r="E1573" s="11" t="str">
        <f>VLOOKUP(A1573,'Medical Examinations'!$A$1:$J$2336,4,FALSE)</f>
        <v>No</v>
      </c>
      <c r="F1573" s="11" t="str">
        <f>VLOOKUP(A1573,'Medical Examinations'!$A$1:$J$2336,5,FALSE)</f>
        <v>No</v>
      </c>
      <c r="G1573" s="11" t="str">
        <f>VLOOKUP(A1573,'Medical Examinations'!$A$1:$J$2336,6,FALSE)</f>
        <v>No</v>
      </c>
      <c r="H1573" s="11">
        <f>VLOOKUP(A1573,'Medical Examinations'!$A$1:$J$2336,7,FALSE)</f>
        <v>0</v>
      </c>
      <c r="I1573" s="11" t="str">
        <f>VLOOKUP(A1573,'Medical Examinations'!$A$1:$J$2336,8,FALSE)</f>
        <v>No</v>
      </c>
      <c r="J1573" s="11" t="str">
        <f>VLOOKUP(A1573,'Medical Examinations'!$A$1:$J$2336,9,FALSE)</f>
        <v>OVERWEIGHT</v>
      </c>
      <c r="K1573" s="11" t="str">
        <f>VLOOKUP(A1573,'Medical Examinations'!$A$1:$J$2336,10,FALSE)</f>
        <v>NORMAL</v>
      </c>
      <c r="L1573" t="str">
        <f>VLOOKUP(A1573,'Hospitalisation Details'!$A$2:$M$2344,4,FALSE)</f>
        <v>28-10-1982</v>
      </c>
      <c r="M1573">
        <f>VLOOKUP(A1573,'Hospitalisation Details'!$A$2:$M$2344,10,FALSE)</f>
        <v>6393.6</v>
      </c>
      <c r="N1573" t="str">
        <f>VLOOKUP(A1573,'Hospitalisation Details'!$A$2:$M$2344,11,FALSE)</f>
        <v>tier - 2</v>
      </c>
      <c r="O1573" t="str">
        <f>VLOOKUP(A1573,'Hospitalisation Details'!$A$2:$M$2344,12,FALSE)</f>
        <v>tier - 1</v>
      </c>
      <c r="P1573" t="str">
        <f>VLOOKUP(A1573,'Hospitalisation Details'!$A$2:$M$2344,13,FALSE)</f>
        <v>R1012</v>
      </c>
      <c r="Q1573" s="11">
        <f>VLOOKUP(A1573,'Hospitalisation Details'!$A$2:$M$2344,8,FALSE)</f>
        <v>40</v>
      </c>
    </row>
    <row r="1574" spans="1:17" ht="15.75" x14ac:dyDescent="0.25">
      <c r="A1574" s="1" t="s">
        <v>797</v>
      </c>
      <c r="B1574" t="str">
        <f>VLOOKUP(A1574,'Customer Names'!$A$1:$B$2336,2,FALSE)</f>
        <v>Zywek</v>
      </c>
      <c r="C1574" s="11">
        <f>VLOOKUP(A1574,'Medical Examinations'!$A$1:$B$2336,2,FALSE)</f>
        <v>35.49</v>
      </c>
      <c r="D1574" s="11">
        <f>VLOOKUP(A1574,'Medical Examinations'!$A$1:$C$2336,3,FALSE)</f>
        <v>5.21</v>
      </c>
      <c r="E1574" s="11" t="str">
        <f>VLOOKUP(A1574,'Medical Examinations'!$A$1:$J$2336,4,FALSE)</f>
        <v>Yes</v>
      </c>
      <c r="F1574" s="11" t="str">
        <f>VLOOKUP(A1574,'Medical Examinations'!$A$1:$J$2336,5,FALSE)</f>
        <v>No</v>
      </c>
      <c r="G1574" s="11" t="str">
        <f>VLOOKUP(A1574,'Medical Examinations'!$A$1:$J$2336,6,FALSE)</f>
        <v>Yes</v>
      </c>
      <c r="H1574" s="11">
        <f>VLOOKUP(A1574,'Medical Examinations'!$A$1:$J$2336,7,FALSE)</f>
        <v>1</v>
      </c>
      <c r="I1574" s="11" t="str">
        <f>VLOOKUP(A1574,'Medical Examinations'!$A$1:$J$2336,8,FALSE)</f>
        <v>No</v>
      </c>
      <c r="J1574" s="11" t="str">
        <f>VLOOKUP(A1574,'Medical Examinations'!$A$1:$J$2336,9,FALSE)</f>
        <v>OBESITY</v>
      </c>
      <c r="K1574" s="11" t="str">
        <f>VLOOKUP(A1574,'Medical Examinations'!$A$1:$J$2336,10,FALSE)</f>
        <v>NORMAL</v>
      </c>
      <c r="L1574" t="str">
        <f>VLOOKUP(A1574,'Hospitalisation Details'!$A$2:$M$2344,4,FALSE)</f>
        <v>16-8-1997</v>
      </c>
      <c r="M1574">
        <f>VLOOKUP(A1574,'Hospitalisation Details'!$A$2:$M$2344,10,FALSE)</f>
        <v>6389.53</v>
      </c>
      <c r="N1574" t="str">
        <f>VLOOKUP(A1574,'Hospitalisation Details'!$A$2:$M$2344,11,FALSE)</f>
        <v>tier - 2</v>
      </c>
      <c r="O1574" t="str">
        <f>VLOOKUP(A1574,'Hospitalisation Details'!$A$2:$M$2344,12,FALSE)</f>
        <v>tier - 2</v>
      </c>
      <c r="P1574" t="str">
        <f>VLOOKUP(A1574,'Hospitalisation Details'!$A$2:$M$2344,13,FALSE)</f>
        <v>R1021</v>
      </c>
      <c r="Q1574" s="11">
        <f>VLOOKUP(A1574,'Hospitalisation Details'!$A$2:$M$2344,8,FALSE)</f>
        <v>25</v>
      </c>
    </row>
    <row r="1575" spans="1:17" ht="15.75" x14ac:dyDescent="0.25">
      <c r="A1575" s="1" t="s">
        <v>796</v>
      </c>
      <c r="B1575" t="str">
        <f>VLOOKUP(A1575,'Customer Names'!$A$1:$B$2336,2,FALSE)</f>
        <v>Faulkner</v>
      </c>
      <c r="C1575" s="11">
        <f>VLOOKUP(A1575,'Medical Examinations'!$A$1:$B$2336,2,FALSE)</f>
        <v>26.315000000000001</v>
      </c>
      <c r="D1575" s="11">
        <f>VLOOKUP(A1575,'Medical Examinations'!$A$1:$C$2336,3,FALSE)</f>
        <v>5.89</v>
      </c>
      <c r="E1575" s="11" t="str">
        <f>VLOOKUP(A1575,'Medical Examinations'!$A$1:$J$2336,4,FALSE)</f>
        <v>No</v>
      </c>
      <c r="F1575" s="11" t="str">
        <f>VLOOKUP(A1575,'Medical Examinations'!$A$1:$J$2336,5,FALSE)</f>
        <v>No</v>
      </c>
      <c r="G1575" s="11" t="str">
        <f>VLOOKUP(A1575,'Medical Examinations'!$A$1:$J$2336,6,FALSE)</f>
        <v>No</v>
      </c>
      <c r="H1575" s="11">
        <f>VLOOKUP(A1575,'Medical Examinations'!$A$1:$J$2336,7,FALSE)</f>
        <v>0</v>
      </c>
      <c r="I1575" s="11" t="str">
        <f>VLOOKUP(A1575,'Medical Examinations'!$A$1:$J$2336,8,FALSE)</f>
        <v>No</v>
      </c>
      <c r="J1575" s="11" t="str">
        <f>VLOOKUP(A1575,'Medical Examinations'!$A$1:$J$2336,9,FALSE)</f>
        <v>OVERWEIGHT</v>
      </c>
      <c r="K1575" s="11" t="str">
        <f>VLOOKUP(A1575,'Medical Examinations'!$A$1:$J$2336,10,FALSE)</f>
        <v>PREDIABETES</v>
      </c>
      <c r="L1575" t="str">
        <f>VLOOKUP(A1575,'Hospitalisation Details'!$A$2:$M$2344,4,FALSE)</f>
        <v>6-8-1982</v>
      </c>
      <c r="M1575">
        <f>VLOOKUP(A1575,'Hospitalisation Details'!$A$2:$M$2344,10,FALSE)</f>
        <v>6389.38</v>
      </c>
      <c r="N1575" t="str">
        <f>VLOOKUP(A1575,'Hospitalisation Details'!$A$2:$M$2344,11,FALSE)</f>
        <v>tier - 1</v>
      </c>
      <c r="O1575" t="str">
        <f>VLOOKUP(A1575,'Hospitalisation Details'!$A$2:$M$2344,12,FALSE)</f>
        <v>tier - 2</v>
      </c>
      <c r="P1575" t="str">
        <f>VLOOKUP(A1575,'Hospitalisation Details'!$A$2:$M$2344,13,FALSE)</f>
        <v>R1012</v>
      </c>
      <c r="Q1575" s="11">
        <f>VLOOKUP(A1575,'Hospitalisation Details'!$A$2:$M$2344,8,FALSE)</f>
        <v>40</v>
      </c>
    </row>
    <row r="1576" spans="1:17" ht="15.75" x14ac:dyDescent="0.25">
      <c r="A1576" s="1" t="s">
        <v>795</v>
      </c>
      <c r="B1576" t="str">
        <f>VLOOKUP(A1576,'Customer Names'!$A$1:$B$2336,2,FALSE)</f>
        <v>Erspamer</v>
      </c>
      <c r="C1576" s="11">
        <f>VLOOKUP(A1576,'Medical Examinations'!$A$1:$B$2336,2,FALSE)</f>
        <v>19.79</v>
      </c>
      <c r="D1576" s="11">
        <f>VLOOKUP(A1576,'Medical Examinations'!$A$1:$C$2336,3,FALSE)</f>
        <v>4.8099999999999996</v>
      </c>
      <c r="E1576" s="11" t="str">
        <f>VLOOKUP(A1576,'Medical Examinations'!$A$1:$J$2336,4,FALSE)</f>
        <v>Yes</v>
      </c>
      <c r="F1576" s="11" t="str">
        <f>VLOOKUP(A1576,'Medical Examinations'!$A$1:$J$2336,5,FALSE)</f>
        <v>No</v>
      </c>
      <c r="G1576" s="11" t="str">
        <f>VLOOKUP(A1576,'Medical Examinations'!$A$1:$J$2336,6,FALSE)</f>
        <v>No</v>
      </c>
      <c r="H1576" s="11">
        <f>VLOOKUP(A1576,'Medical Examinations'!$A$1:$J$2336,7,FALSE)</f>
        <v>0</v>
      </c>
      <c r="I1576" s="11" t="str">
        <f>VLOOKUP(A1576,'Medical Examinations'!$A$1:$J$2336,8,FALSE)</f>
        <v>No</v>
      </c>
      <c r="J1576" s="11" t="str">
        <f>VLOOKUP(A1576,'Medical Examinations'!$A$1:$J$2336,9,FALSE)</f>
        <v>NORMALWEIGHT</v>
      </c>
      <c r="K1576" s="11" t="str">
        <f>VLOOKUP(A1576,'Medical Examinations'!$A$1:$J$2336,10,FALSE)</f>
        <v>NORMAL</v>
      </c>
      <c r="L1576" t="str">
        <f>VLOOKUP(A1576,'Hospitalisation Details'!$A$2:$M$2344,4,FALSE)</f>
        <v>18-11-1976</v>
      </c>
      <c r="M1576">
        <f>VLOOKUP(A1576,'Hospitalisation Details'!$A$2:$M$2344,10,FALSE)</f>
        <v>6374.16</v>
      </c>
      <c r="N1576" t="str">
        <f>VLOOKUP(A1576,'Hospitalisation Details'!$A$2:$M$2344,11,FALSE)</f>
        <v>tier - 2</v>
      </c>
      <c r="O1576" t="str">
        <f>VLOOKUP(A1576,'Hospitalisation Details'!$A$2:$M$2344,12,FALSE)</f>
        <v>tier - 2</v>
      </c>
      <c r="P1576" t="str">
        <f>VLOOKUP(A1576,'Hospitalisation Details'!$A$2:$M$2344,13,FALSE)</f>
        <v>R1013</v>
      </c>
      <c r="Q1576" s="11">
        <f>VLOOKUP(A1576,'Hospitalisation Details'!$A$2:$M$2344,8,FALSE)</f>
        <v>46</v>
      </c>
    </row>
    <row r="1577" spans="1:17" ht="15.75" x14ac:dyDescent="0.25">
      <c r="A1577" s="1" t="s">
        <v>794</v>
      </c>
      <c r="B1577" t="str">
        <f>VLOOKUP(A1577,'Customer Names'!$A$1:$B$2336,2,FALSE)</f>
        <v>Campbell</v>
      </c>
      <c r="C1577" s="11">
        <f>VLOOKUP(A1577,'Medical Examinations'!$A$1:$B$2336,2,FALSE)</f>
        <v>40.564999999999998</v>
      </c>
      <c r="D1577" s="11">
        <f>VLOOKUP(A1577,'Medical Examinations'!$A$1:$C$2336,3,FALSE)</f>
        <v>5.66</v>
      </c>
      <c r="E1577" s="11" t="str">
        <f>VLOOKUP(A1577,'Medical Examinations'!$A$1:$J$2336,4,FALSE)</f>
        <v>No</v>
      </c>
      <c r="F1577" s="11" t="str">
        <f>VLOOKUP(A1577,'Medical Examinations'!$A$1:$J$2336,5,FALSE)</f>
        <v>No</v>
      </c>
      <c r="G1577" s="11" t="str">
        <f>VLOOKUP(A1577,'Medical Examinations'!$A$1:$J$2336,6,FALSE)</f>
        <v>No</v>
      </c>
      <c r="H1577" s="11">
        <f>VLOOKUP(A1577,'Medical Examinations'!$A$1:$J$2336,7,FALSE)</f>
        <v>1</v>
      </c>
      <c r="I1577" s="11" t="str">
        <f>VLOOKUP(A1577,'Medical Examinations'!$A$1:$J$2336,8,FALSE)</f>
        <v>No</v>
      </c>
      <c r="J1577" s="11" t="str">
        <f>VLOOKUP(A1577,'Medical Examinations'!$A$1:$J$2336,9,FALSE)</f>
        <v>OBESITY</v>
      </c>
      <c r="K1577" s="11" t="str">
        <f>VLOOKUP(A1577,'Medical Examinations'!$A$1:$J$2336,10,FALSE)</f>
        <v>NORMAL</v>
      </c>
      <c r="L1577" t="str">
        <f>VLOOKUP(A1577,'Hospitalisation Details'!$A$2:$M$2344,4,FALSE)</f>
        <v>13-8-1984</v>
      </c>
      <c r="M1577">
        <f>VLOOKUP(A1577,'Hospitalisation Details'!$A$2:$M$2344,10,FALSE)</f>
        <v>6373.56</v>
      </c>
      <c r="N1577" t="str">
        <f>VLOOKUP(A1577,'Hospitalisation Details'!$A$2:$M$2344,11,FALSE)</f>
        <v>tier - 2</v>
      </c>
      <c r="O1577" t="str">
        <f>VLOOKUP(A1577,'Hospitalisation Details'!$A$2:$M$2344,12,FALSE)</f>
        <v>tier - 1</v>
      </c>
      <c r="P1577" t="str">
        <f>VLOOKUP(A1577,'Hospitalisation Details'!$A$2:$M$2344,13,FALSE)</f>
        <v>R1012</v>
      </c>
      <c r="Q1577" s="11">
        <f>VLOOKUP(A1577,'Hospitalisation Details'!$A$2:$M$2344,8,FALSE)</f>
        <v>38</v>
      </c>
    </row>
    <row r="1578" spans="1:17" ht="15.75" x14ac:dyDescent="0.25">
      <c r="A1578" s="1" t="s">
        <v>793</v>
      </c>
      <c r="B1578" t="str">
        <f>VLOOKUP(A1578,'Customer Names'!$A$1:$B$2336,2,FALSE)</f>
        <v>Addison</v>
      </c>
      <c r="C1578" s="11">
        <f>VLOOKUP(A1578,'Medical Examinations'!$A$1:$B$2336,2,FALSE)</f>
        <v>18.03</v>
      </c>
      <c r="D1578" s="11">
        <f>VLOOKUP(A1578,'Medical Examinations'!$A$1:$C$2336,3,FALSE)</f>
        <v>10.66</v>
      </c>
      <c r="E1578" s="11" t="str">
        <f>VLOOKUP(A1578,'Medical Examinations'!$A$1:$J$2336,4,FALSE)</f>
        <v>Yes</v>
      </c>
      <c r="F1578" s="11" t="str">
        <f>VLOOKUP(A1578,'Medical Examinations'!$A$1:$J$2336,5,FALSE)</f>
        <v>No</v>
      </c>
      <c r="G1578" s="11" t="str">
        <f>VLOOKUP(A1578,'Medical Examinations'!$A$1:$J$2336,6,FALSE)</f>
        <v>No</v>
      </c>
      <c r="H1578" s="11">
        <f>VLOOKUP(A1578,'Medical Examinations'!$A$1:$J$2336,7,FALSE)</f>
        <v>2</v>
      </c>
      <c r="I1578" s="11" t="str">
        <f>VLOOKUP(A1578,'Medical Examinations'!$A$1:$J$2336,8,FALSE)</f>
        <v>No</v>
      </c>
      <c r="J1578" s="11" t="str">
        <f>VLOOKUP(A1578,'Medical Examinations'!$A$1:$J$2336,9,FALSE)</f>
        <v>NORMALWEIGHT</v>
      </c>
      <c r="K1578" s="11" t="str">
        <f>VLOOKUP(A1578,'Medical Examinations'!$A$1:$J$2336,10,FALSE)</f>
        <v>DIABETES</v>
      </c>
      <c r="L1578" t="str">
        <f>VLOOKUP(A1578,'Hospitalisation Details'!$A$2:$M$2344,4,FALSE)</f>
        <v>9-11-1970</v>
      </c>
      <c r="M1578">
        <f>VLOOKUP(A1578,'Hospitalisation Details'!$A$2:$M$2344,10,FALSE)</f>
        <v>6367.31</v>
      </c>
      <c r="N1578" t="str">
        <f>VLOOKUP(A1578,'Hospitalisation Details'!$A$2:$M$2344,11,FALSE)</f>
        <v>tier - 2</v>
      </c>
      <c r="O1578" t="str">
        <f>VLOOKUP(A1578,'Hospitalisation Details'!$A$2:$M$2344,12,FALSE)</f>
        <v>tier - 1</v>
      </c>
      <c r="P1578" t="str">
        <f>VLOOKUP(A1578,'Hospitalisation Details'!$A$2:$M$2344,13,FALSE)</f>
        <v>R1013</v>
      </c>
      <c r="Q1578" s="11">
        <f>VLOOKUP(A1578,'Hospitalisation Details'!$A$2:$M$2344,8,FALSE)</f>
        <v>52</v>
      </c>
    </row>
    <row r="1579" spans="1:17" ht="15.75" x14ac:dyDescent="0.25">
      <c r="A1579" s="1" t="s">
        <v>792</v>
      </c>
      <c r="B1579" t="str">
        <f>VLOOKUP(A1579,'Customer Names'!$A$1:$B$2336,2,FALSE)</f>
        <v>Wu</v>
      </c>
      <c r="C1579" s="11">
        <f>VLOOKUP(A1579,'Medical Examinations'!$A$1:$B$2336,2,FALSE)</f>
        <v>34.65</v>
      </c>
      <c r="D1579" s="11">
        <f>VLOOKUP(A1579,'Medical Examinations'!$A$1:$C$2336,3,FALSE)</f>
        <v>5.98</v>
      </c>
      <c r="E1579" s="11" t="str">
        <f>VLOOKUP(A1579,'Medical Examinations'!$A$1:$J$2336,4,FALSE)</f>
        <v>Yes</v>
      </c>
      <c r="F1579" s="11" t="str">
        <f>VLOOKUP(A1579,'Medical Examinations'!$A$1:$J$2336,5,FALSE)</f>
        <v>No</v>
      </c>
      <c r="G1579" s="11" t="str">
        <f>VLOOKUP(A1579,'Medical Examinations'!$A$1:$J$2336,6,FALSE)</f>
        <v>No</v>
      </c>
      <c r="H1579" s="11">
        <f>VLOOKUP(A1579,'Medical Examinations'!$A$1:$J$2336,7,FALSE)</f>
        <v>0</v>
      </c>
      <c r="I1579" s="11" t="str">
        <f>VLOOKUP(A1579,'Medical Examinations'!$A$1:$J$2336,8,FALSE)</f>
        <v>No</v>
      </c>
      <c r="J1579" s="11" t="str">
        <f>VLOOKUP(A1579,'Medical Examinations'!$A$1:$J$2336,9,FALSE)</f>
        <v>OBESITY</v>
      </c>
      <c r="K1579" s="11" t="str">
        <f>VLOOKUP(A1579,'Medical Examinations'!$A$1:$J$2336,10,FALSE)</f>
        <v>PREDIABETES</v>
      </c>
      <c r="L1579" t="str">
        <f>VLOOKUP(A1579,'Hospitalisation Details'!$A$2:$M$2344,4,FALSE)</f>
        <v>7-7-1996</v>
      </c>
      <c r="M1579">
        <f>VLOOKUP(A1579,'Hospitalisation Details'!$A$2:$M$2344,10,FALSE)</f>
        <v>6361.47</v>
      </c>
      <c r="N1579" t="str">
        <f>VLOOKUP(A1579,'Hospitalisation Details'!$A$2:$M$2344,11,FALSE)</f>
        <v>tier - 2</v>
      </c>
      <c r="O1579" t="str">
        <f>VLOOKUP(A1579,'Hospitalisation Details'!$A$2:$M$2344,12,FALSE)</f>
        <v>tier - 3</v>
      </c>
      <c r="P1579" t="str">
        <f>VLOOKUP(A1579,'Hospitalisation Details'!$A$2:$M$2344,13,FALSE)</f>
        <v>R1021</v>
      </c>
      <c r="Q1579" s="11">
        <f>VLOOKUP(A1579,'Hospitalisation Details'!$A$2:$M$2344,8,FALSE)</f>
        <v>26</v>
      </c>
    </row>
    <row r="1580" spans="1:17" ht="15.75" x14ac:dyDescent="0.25">
      <c r="A1580" s="1" t="s">
        <v>791</v>
      </c>
      <c r="B1580" t="str">
        <f>VLOOKUP(A1580,'Customer Names'!$A$1:$B$2336,2,FALSE)</f>
        <v>Millett</v>
      </c>
      <c r="C1580" s="11">
        <f>VLOOKUP(A1580,'Medical Examinations'!$A$1:$B$2336,2,FALSE)</f>
        <v>42.94</v>
      </c>
      <c r="D1580" s="11">
        <f>VLOOKUP(A1580,'Medical Examinations'!$A$1:$C$2336,3,FALSE)</f>
        <v>4.34</v>
      </c>
      <c r="E1580" s="11" t="str">
        <f>VLOOKUP(A1580,'Medical Examinations'!$A$1:$J$2336,4,FALSE)</f>
        <v>No</v>
      </c>
      <c r="F1580" s="11" t="str">
        <f>VLOOKUP(A1580,'Medical Examinations'!$A$1:$J$2336,5,FALSE)</f>
        <v>No</v>
      </c>
      <c r="G1580" s="11" t="str">
        <f>VLOOKUP(A1580,'Medical Examinations'!$A$1:$J$2336,6,FALSE)</f>
        <v>No</v>
      </c>
      <c r="H1580" s="11">
        <f>VLOOKUP(A1580,'Medical Examinations'!$A$1:$J$2336,7,FALSE)</f>
        <v>0</v>
      </c>
      <c r="I1580" s="11" t="str">
        <f>VLOOKUP(A1580,'Medical Examinations'!$A$1:$J$2336,8,FALSE)</f>
        <v>No</v>
      </c>
      <c r="J1580" s="11" t="str">
        <f>VLOOKUP(A1580,'Medical Examinations'!$A$1:$J$2336,9,FALSE)</f>
        <v>OBESITY</v>
      </c>
      <c r="K1580" s="11" t="str">
        <f>VLOOKUP(A1580,'Medical Examinations'!$A$1:$J$2336,10,FALSE)</f>
        <v>NORMAL</v>
      </c>
      <c r="L1580" t="str">
        <f>VLOOKUP(A1580,'Hospitalisation Details'!$A$2:$M$2344,4,FALSE)</f>
        <v>24-6-1989</v>
      </c>
      <c r="M1580">
        <f>VLOOKUP(A1580,'Hospitalisation Details'!$A$2:$M$2344,10,FALSE)</f>
        <v>6360.99</v>
      </c>
      <c r="N1580" t="str">
        <f>VLOOKUP(A1580,'Hospitalisation Details'!$A$2:$M$2344,11,FALSE)</f>
        <v>tier - 2</v>
      </c>
      <c r="O1580" t="str">
        <f>VLOOKUP(A1580,'Hospitalisation Details'!$A$2:$M$2344,12,FALSE)</f>
        <v>tier - 2</v>
      </c>
      <c r="P1580" t="str">
        <f>VLOOKUP(A1580,'Hospitalisation Details'!$A$2:$M$2344,13,FALSE)</f>
        <v>R1012</v>
      </c>
      <c r="Q1580" s="11">
        <f>VLOOKUP(A1580,'Hospitalisation Details'!$A$2:$M$2344,8,FALSE)</f>
        <v>33</v>
      </c>
    </row>
    <row r="1581" spans="1:17" ht="15.75" x14ac:dyDescent="0.25">
      <c r="A1581" s="1" t="s">
        <v>790</v>
      </c>
      <c r="B1581" t="str">
        <f>VLOOKUP(A1581,'Customer Names'!$A$1:$B$2336,2,FALSE)</f>
        <v>Bosl</v>
      </c>
      <c r="C1581" s="11">
        <f>VLOOKUP(A1581,'Medical Examinations'!$A$1:$B$2336,2,FALSE)</f>
        <v>31.254999999999999</v>
      </c>
      <c r="D1581" s="11">
        <f>VLOOKUP(A1581,'Medical Examinations'!$A$1:$C$2336,3,FALSE)</f>
        <v>5.17</v>
      </c>
      <c r="E1581" s="11" t="str">
        <f>VLOOKUP(A1581,'Medical Examinations'!$A$1:$J$2336,4,FALSE)</f>
        <v>No</v>
      </c>
      <c r="F1581" s="11" t="str">
        <f>VLOOKUP(A1581,'Medical Examinations'!$A$1:$J$2336,5,FALSE)</f>
        <v>No</v>
      </c>
      <c r="G1581" s="11" t="str">
        <f>VLOOKUP(A1581,'Medical Examinations'!$A$1:$J$2336,6,FALSE)</f>
        <v>No</v>
      </c>
      <c r="H1581" s="11">
        <f>VLOOKUP(A1581,'Medical Examinations'!$A$1:$J$2336,7,FALSE)</f>
        <v>0</v>
      </c>
      <c r="I1581" s="11" t="str">
        <f>VLOOKUP(A1581,'Medical Examinations'!$A$1:$J$2336,8,FALSE)</f>
        <v>No</v>
      </c>
      <c r="J1581" s="11" t="str">
        <f>VLOOKUP(A1581,'Medical Examinations'!$A$1:$J$2336,9,FALSE)</f>
        <v>OBESITY</v>
      </c>
      <c r="K1581" s="11" t="str">
        <f>VLOOKUP(A1581,'Medical Examinations'!$A$1:$J$2336,10,FALSE)</f>
        <v>NORMAL</v>
      </c>
      <c r="L1581" t="str">
        <f>VLOOKUP(A1581,'Hospitalisation Details'!$A$2:$M$2344,4,FALSE)</f>
        <v>30-10-1980</v>
      </c>
      <c r="M1581">
        <f>VLOOKUP(A1581,'Hospitalisation Details'!$A$2:$M$2344,10,FALSE)</f>
        <v>6358.78</v>
      </c>
      <c r="N1581" t="str">
        <f>VLOOKUP(A1581,'Hospitalisation Details'!$A$2:$M$2344,11,FALSE)</f>
        <v>tier - 2</v>
      </c>
      <c r="O1581" t="str">
        <f>VLOOKUP(A1581,'Hospitalisation Details'!$A$2:$M$2344,12,FALSE)</f>
        <v>tier - 1</v>
      </c>
      <c r="P1581" t="str">
        <f>VLOOKUP(A1581,'Hospitalisation Details'!$A$2:$M$2344,13,FALSE)</f>
        <v>R1012</v>
      </c>
      <c r="Q1581" s="11">
        <f>VLOOKUP(A1581,'Hospitalisation Details'!$A$2:$M$2344,8,FALSE)</f>
        <v>42</v>
      </c>
    </row>
    <row r="1582" spans="1:17" ht="15.75" x14ac:dyDescent="0.25">
      <c r="A1582" s="1" t="s">
        <v>789</v>
      </c>
      <c r="B1582" t="str">
        <f>VLOOKUP(A1582,'Customer Names'!$A$1:$B$2336,2,FALSE)</f>
        <v>Goldberg</v>
      </c>
      <c r="C1582" s="11">
        <f>VLOOKUP(A1582,'Medical Examinations'!$A$1:$B$2336,2,FALSE)</f>
        <v>45.43</v>
      </c>
      <c r="D1582" s="11">
        <f>VLOOKUP(A1582,'Medical Examinations'!$A$1:$C$2336,3,FALSE)</f>
        <v>4.2300000000000004</v>
      </c>
      <c r="E1582" s="11" t="str">
        <f>VLOOKUP(A1582,'Medical Examinations'!$A$1:$J$2336,4,FALSE)</f>
        <v>Yes</v>
      </c>
      <c r="F1582" s="11" t="str">
        <f>VLOOKUP(A1582,'Medical Examinations'!$A$1:$J$2336,5,FALSE)</f>
        <v>No</v>
      </c>
      <c r="G1582" s="11" t="str">
        <f>VLOOKUP(A1582,'Medical Examinations'!$A$1:$J$2336,6,FALSE)</f>
        <v>Yes</v>
      </c>
      <c r="H1582" s="11">
        <f>VLOOKUP(A1582,'Medical Examinations'!$A$1:$J$2336,7,FALSE)</f>
        <v>1</v>
      </c>
      <c r="I1582" s="11" t="str">
        <f>VLOOKUP(A1582,'Medical Examinations'!$A$1:$J$2336,8,FALSE)</f>
        <v>No</v>
      </c>
      <c r="J1582" s="11" t="str">
        <f>VLOOKUP(A1582,'Medical Examinations'!$A$1:$J$2336,9,FALSE)</f>
        <v>OBESITY</v>
      </c>
      <c r="K1582" s="11" t="str">
        <f>VLOOKUP(A1582,'Medical Examinations'!$A$1:$J$2336,10,FALSE)</f>
        <v>NORMAL</v>
      </c>
      <c r="L1582" t="str">
        <f>VLOOKUP(A1582,'Hospitalisation Details'!$A$2:$M$2344,4,FALSE)</f>
        <v>19-8-1983</v>
      </c>
      <c r="M1582">
        <f>VLOOKUP(A1582,'Hospitalisation Details'!$A$2:$M$2344,10,FALSE)</f>
        <v>6356.27</v>
      </c>
      <c r="N1582" t="str">
        <f>VLOOKUP(A1582,'Hospitalisation Details'!$A$2:$M$2344,11,FALSE)</f>
        <v>tier - 3</v>
      </c>
      <c r="O1582" t="str">
        <f>VLOOKUP(A1582,'Hospitalisation Details'!$A$2:$M$2344,12,FALSE)</f>
        <v>tier - 2</v>
      </c>
      <c r="P1582" t="str">
        <f>VLOOKUP(A1582,'Hospitalisation Details'!$A$2:$M$2344,13,FALSE)</f>
        <v>R1013</v>
      </c>
      <c r="Q1582" s="11">
        <f>VLOOKUP(A1582,'Hospitalisation Details'!$A$2:$M$2344,8,FALSE)</f>
        <v>39</v>
      </c>
    </row>
    <row r="1583" spans="1:17" ht="15.75" x14ac:dyDescent="0.25">
      <c r="A1583" s="1" t="s">
        <v>788</v>
      </c>
      <c r="B1583" t="str">
        <f>VLOOKUP(A1583,'Customer Names'!$A$1:$B$2336,2,FALSE)</f>
        <v>Kelley</v>
      </c>
      <c r="C1583" s="11">
        <f>VLOOKUP(A1583,'Medical Examinations'!$A$1:$B$2336,2,FALSE)</f>
        <v>32.340000000000003</v>
      </c>
      <c r="D1583" s="11">
        <f>VLOOKUP(A1583,'Medical Examinations'!$A$1:$C$2336,3,FALSE)</f>
        <v>4.88</v>
      </c>
      <c r="E1583" s="11" t="str">
        <f>VLOOKUP(A1583,'Medical Examinations'!$A$1:$J$2336,4,FALSE)</f>
        <v>Yes</v>
      </c>
      <c r="F1583" s="11" t="str">
        <f>VLOOKUP(A1583,'Medical Examinations'!$A$1:$J$2336,5,FALSE)</f>
        <v>No</v>
      </c>
      <c r="G1583" s="11" t="str">
        <f>VLOOKUP(A1583,'Medical Examinations'!$A$1:$J$2336,6,FALSE)</f>
        <v>Yes</v>
      </c>
      <c r="H1583" s="11">
        <f>VLOOKUP(A1583,'Medical Examinations'!$A$1:$J$2336,7,FALSE)</f>
        <v>1</v>
      </c>
      <c r="I1583" s="11" t="str">
        <f>VLOOKUP(A1583,'Medical Examinations'!$A$1:$J$2336,8,FALSE)</f>
        <v>No</v>
      </c>
      <c r="J1583" s="11" t="str">
        <f>VLOOKUP(A1583,'Medical Examinations'!$A$1:$J$2336,9,FALSE)</f>
        <v>OBESITY</v>
      </c>
      <c r="K1583" s="11" t="str">
        <f>VLOOKUP(A1583,'Medical Examinations'!$A$1:$J$2336,10,FALSE)</f>
        <v>NORMAL</v>
      </c>
      <c r="L1583" t="str">
        <f>VLOOKUP(A1583,'Hospitalisation Details'!$A$2:$M$2344,4,FALSE)</f>
        <v>21-10-1983</v>
      </c>
      <c r="M1583">
        <f>VLOOKUP(A1583,'Hospitalisation Details'!$A$2:$M$2344,10,FALSE)</f>
        <v>6338.08</v>
      </c>
      <c r="N1583" t="str">
        <f>VLOOKUP(A1583,'Hospitalisation Details'!$A$2:$M$2344,11,FALSE)</f>
        <v>tier - 2</v>
      </c>
      <c r="O1583" t="str">
        <f>VLOOKUP(A1583,'Hospitalisation Details'!$A$2:$M$2344,12,FALSE)</f>
        <v>tier - 1</v>
      </c>
      <c r="P1583" t="str">
        <f>VLOOKUP(A1583,'Hospitalisation Details'!$A$2:$M$2344,13,FALSE)</f>
        <v>R1013</v>
      </c>
      <c r="Q1583" s="11">
        <f>VLOOKUP(A1583,'Hospitalisation Details'!$A$2:$M$2344,8,FALSE)</f>
        <v>39</v>
      </c>
    </row>
    <row r="1584" spans="1:17" ht="15.75" x14ac:dyDescent="0.25">
      <c r="A1584" s="1" t="s">
        <v>787</v>
      </c>
      <c r="B1584" t="str">
        <f>VLOOKUP(A1584,'Customer Names'!$A$1:$B$2336,2,FALSE)</f>
        <v>Johnston</v>
      </c>
      <c r="C1584" s="11">
        <f>VLOOKUP(A1584,'Medical Examinations'!$A$1:$B$2336,2,FALSE)</f>
        <v>25.46</v>
      </c>
      <c r="D1584" s="11">
        <f>VLOOKUP(A1584,'Medical Examinations'!$A$1:$C$2336,3,FALSE)</f>
        <v>9.7100000000000009</v>
      </c>
      <c r="E1584" s="11" t="str">
        <f>VLOOKUP(A1584,'Medical Examinations'!$A$1:$J$2336,4,FALSE)</f>
        <v>Yes</v>
      </c>
      <c r="F1584" s="11" t="str">
        <f>VLOOKUP(A1584,'Medical Examinations'!$A$1:$J$2336,5,FALSE)</f>
        <v>No</v>
      </c>
      <c r="G1584" s="11" t="str">
        <f>VLOOKUP(A1584,'Medical Examinations'!$A$1:$J$2336,6,FALSE)</f>
        <v>No</v>
      </c>
      <c r="H1584" s="11">
        <f>VLOOKUP(A1584,'Medical Examinations'!$A$1:$J$2336,7,FALSE)</f>
        <v>1</v>
      </c>
      <c r="I1584" s="11" t="str">
        <f>VLOOKUP(A1584,'Medical Examinations'!$A$1:$J$2336,8,FALSE)</f>
        <v>No</v>
      </c>
      <c r="J1584" s="11" t="str">
        <f>VLOOKUP(A1584,'Medical Examinations'!$A$1:$J$2336,9,FALSE)</f>
        <v>OVERWEIGHT</v>
      </c>
      <c r="K1584" s="11" t="str">
        <f>VLOOKUP(A1584,'Medical Examinations'!$A$1:$J$2336,10,FALSE)</f>
        <v>DIABETES</v>
      </c>
      <c r="L1584" t="str">
        <f>VLOOKUP(A1584,'Hospitalisation Details'!$A$2:$M$2344,4,FALSE)</f>
        <v>25-9-1986</v>
      </c>
      <c r="M1584">
        <f>VLOOKUP(A1584,'Hospitalisation Details'!$A$2:$M$2344,10,FALSE)</f>
        <v>6335.64</v>
      </c>
      <c r="N1584" t="str">
        <f>VLOOKUP(A1584,'Hospitalisation Details'!$A$2:$M$2344,11,FALSE)</f>
        <v>tier - 2</v>
      </c>
      <c r="O1584" t="str">
        <f>VLOOKUP(A1584,'Hospitalisation Details'!$A$2:$M$2344,12,FALSE)</f>
        <v>tier - 2</v>
      </c>
      <c r="P1584" t="str">
        <f>VLOOKUP(A1584,'Hospitalisation Details'!$A$2:$M$2344,13,FALSE)</f>
        <v>R1013</v>
      </c>
      <c r="Q1584" s="11">
        <f>VLOOKUP(A1584,'Hospitalisation Details'!$A$2:$M$2344,8,FALSE)</f>
        <v>36</v>
      </c>
    </row>
    <row r="1585" spans="1:17" ht="15.75" x14ac:dyDescent="0.25">
      <c r="A1585" s="1" t="s">
        <v>786</v>
      </c>
      <c r="B1585" t="str">
        <f>VLOOKUP(A1585,'Customer Names'!$A$1:$B$2336,2,FALSE)</f>
        <v>Keating</v>
      </c>
      <c r="C1585" s="11">
        <f>VLOOKUP(A1585,'Medical Examinations'!$A$1:$B$2336,2,FALSE)</f>
        <v>37.145000000000003</v>
      </c>
      <c r="D1585" s="11">
        <f>VLOOKUP(A1585,'Medical Examinations'!$A$1:$C$2336,3,FALSE)</f>
        <v>5.32</v>
      </c>
      <c r="E1585" s="11" t="str">
        <f>VLOOKUP(A1585,'Medical Examinations'!$A$1:$J$2336,4,FALSE)</f>
        <v>No</v>
      </c>
      <c r="F1585" s="11" t="str">
        <f>VLOOKUP(A1585,'Medical Examinations'!$A$1:$J$2336,5,FALSE)</f>
        <v>No</v>
      </c>
      <c r="G1585" s="11" t="str">
        <f>VLOOKUP(A1585,'Medical Examinations'!$A$1:$J$2336,6,FALSE)</f>
        <v>No</v>
      </c>
      <c r="H1585" s="11">
        <f>VLOOKUP(A1585,'Medical Examinations'!$A$1:$J$2336,7,FALSE)</f>
        <v>0</v>
      </c>
      <c r="I1585" s="11" t="str">
        <f>VLOOKUP(A1585,'Medical Examinations'!$A$1:$J$2336,8,FALSE)</f>
        <v>No</v>
      </c>
      <c r="J1585" s="11" t="str">
        <f>VLOOKUP(A1585,'Medical Examinations'!$A$1:$J$2336,9,FALSE)</f>
        <v>OBESITY</v>
      </c>
      <c r="K1585" s="11" t="str">
        <f>VLOOKUP(A1585,'Medical Examinations'!$A$1:$J$2336,10,FALSE)</f>
        <v>NORMAL</v>
      </c>
      <c r="L1585" t="str">
        <f>VLOOKUP(A1585,'Hospitalisation Details'!$A$2:$M$2344,4,FALSE)</f>
        <v>13-8-1990</v>
      </c>
      <c r="M1585">
        <f>VLOOKUP(A1585,'Hospitalisation Details'!$A$2:$M$2344,10,FALSE)</f>
        <v>6334.34</v>
      </c>
      <c r="N1585" t="str">
        <f>VLOOKUP(A1585,'Hospitalisation Details'!$A$2:$M$2344,11,FALSE)</f>
        <v>tier - 2</v>
      </c>
      <c r="O1585" t="str">
        <f>VLOOKUP(A1585,'Hospitalisation Details'!$A$2:$M$2344,12,FALSE)</f>
        <v>tier - 2</v>
      </c>
      <c r="P1585" t="str">
        <f>VLOOKUP(A1585,'Hospitalisation Details'!$A$2:$M$2344,13,FALSE)</f>
        <v>R1024</v>
      </c>
      <c r="Q1585" s="11">
        <f>VLOOKUP(A1585,'Hospitalisation Details'!$A$2:$M$2344,8,FALSE)</f>
        <v>32</v>
      </c>
    </row>
    <row r="1586" spans="1:17" ht="15.75" x14ac:dyDescent="0.25">
      <c r="A1586" s="1" t="s">
        <v>785</v>
      </c>
      <c r="B1586" t="str">
        <f>VLOOKUP(A1586,'Customer Names'!$A$1:$B$2336,2,FALSE)</f>
        <v>Duhon</v>
      </c>
      <c r="C1586" s="11">
        <f>VLOOKUP(A1586,'Medical Examinations'!$A$1:$B$2336,2,FALSE)</f>
        <v>30.8</v>
      </c>
      <c r="D1586" s="11">
        <f>VLOOKUP(A1586,'Medical Examinations'!$A$1:$C$2336,3,FALSE)</f>
        <v>5.83</v>
      </c>
      <c r="E1586" s="11" t="str">
        <f>VLOOKUP(A1586,'Medical Examinations'!$A$1:$J$2336,4,FALSE)</f>
        <v>Yes</v>
      </c>
      <c r="F1586" s="11" t="str">
        <f>VLOOKUP(A1586,'Medical Examinations'!$A$1:$J$2336,5,FALSE)</f>
        <v>No</v>
      </c>
      <c r="G1586" s="11" t="str">
        <f>VLOOKUP(A1586,'Medical Examinations'!$A$1:$J$2336,6,FALSE)</f>
        <v>No</v>
      </c>
      <c r="H1586" s="11">
        <f>VLOOKUP(A1586,'Medical Examinations'!$A$1:$J$2336,7,FALSE)</f>
        <v>0</v>
      </c>
      <c r="I1586" s="11" t="str">
        <f>VLOOKUP(A1586,'Medical Examinations'!$A$1:$J$2336,8,FALSE)</f>
        <v>No</v>
      </c>
      <c r="J1586" s="11" t="str">
        <f>VLOOKUP(A1586,'Medical Examinations'!$A$1:$J$2336,9,FALSE)</f>
        <v>OBESITY</v>
      </c>
      <c r="K1586" s="11" t="str">
        <f>VLOOKUP(A1586,'Medical Examinations'!$A$1:$J$2336,10,FALSE)</f>
        <v>PREDIABETES</v>
      </c>
      <c r="L1586" t="str">
        <f>VLOOKUP(A1586,'Hospitalisation Details'!$A$2:$M$2344,4,FALSE)</f>
        <v>15-12-1985</v>
      </c>
      <c r="M1586">
        <f>VLOOKUP(A1586,'Hospitalisation Details'!$A$2:$M$2344,10,FALSE)</f>
        <v>6313.76</v>
      </c>
      <c r="N1586" t="str">
        <f>VLOOKUP(A1586,'Hospitalisation Details'!$A$2:$M$2344,11,FALSE)</f>
        <v>tier - 2</v>
      </c>
      <c r="O1586" t="str">
        <f>VLOOKUP(A1586,'Hospitalisation Details'!$A$2:$M$2344,12,FALSE)</f>
        <v>tier - 1</v>
      </c>
      <c r="P1586" t="str">
        <f>VLOOKUP(A1586,'Hospitalisation Details'!$A$2:$M$2344,13,FALSE)</f>
        <v>R1013</v>
      </c>
      <c r="Q1586" s="11">
        <f>VLOOKUP(A1586,'Hospitalisation Details'!$A$2:$M$2344,8,FALSE)</f>
        <v>37</v>
      </c>
    </row>
    <row r="1587" spans="1:17" ht="15.75" x14ac:dyDescent="0.25">
      <c r="A1587" s="1" t="s">
        <v>784</v>
      </c>
      <c r="B1587" t="str">
        <f>VLOOKUP(A1587,'Customer Names'!$A$1:$B$2336,2,FALSE)</f>
        <v>Briseno</v>
      </c>
      <c r="C1587" s="11">
        <f>VLOOKUP(A1587,'Medical Examinations'!$A$1:$B$2336,2,FALSE)</f>
        <v>29.5</v>
      </c>
      <c r="D1587" s="11">
        <f>VLOOKUP(A1587,'Medical Examinations'!$A$1:$C$2336,3,FALSE)</f>
        <v>5.54</v>
      </c>
      <c r="E1587" s="11" t="str">
        <f>VLOOKUP(A1587,'Medical Examinations'!$A$1:$J$2336,4,FALSE)</f>
        <v>Yes</v>
      </c>
      <c r="F1587" s="11" t="str">
        <f>VLOOKUP(A1587,'Medical Examinations'!$A$1:$J$2336,5,FALSE)</f>
        <v>No</v>
      </c>
      <c r="G1587" s="11" t="str">
        <f>VLOOKUP(A1587,'Medical Examinations'!$A$1:$J$2336,6,FALSE)</f>
        <v>No</v>
      </c>
      <c r="H1587" s="11">
        <f>VLOOKUP(A1587,'Medical Examinations'!$A$1:$J$2336,7,FALSE)</f>
        <v>0</v>
      </c>
      <c r="I1587" s="11" t="str">
        <f>VLOOKUP(A1587,'Medical Examinations'!$A$1:$J$2336,8,FALSE)</f>
        <v>No</v>
      </c>
      <c r="J1587" s="11" t="str">
        <f>VLOOKUP(A1587,'Medical Examinations'!$A$1:$J$2336,9,FALSE)</f>
        <v>OVERWEIGHT</v>
      </c>
      <c r="K1587" s="11" t="str">
        <f>VLOOKUP(A1587,'Medical Examinations'!$A$1:$J$2336,10,FALSE)</f>
        <v>NORMAL</v>
      </c>
      <c r="L1587" t="str">
        <f>VLOOKUP(A1587,'Hospitalisation Details'!$A$2:$M$2344,4,FALSE)</f>
        <v>19-11-1985</v>
      </c>
      <c r="M1587">
        <f>VLOOKUP(A1587,'Hospitalisation Details'!$A$2:$M$2344,10,FALSE)</f>
        <v>6311.95</v>
      </c>
      <c r="N1587" t="str">
        <f>VLOOKUP(A1587,'Hospitalisation Details'!$A$2:$M$2344,11,FALSE)</f>
        <v>tier - 2</v>
      </c>
      <c r="O1587" t="str">
        <f>VLOOKUP(A1587,'Hospitalisation Details'!$A$2:$M$2344,12,FALSE)</f>
        <v>tier - 1</v>
      </c>
      <c r="P1587" t="str">
        <f>VLOOKUP(A1587,'Hospitalisation Details'!$A$2:$M$2344,13,FALSE)</f>
        <v>R1011</v>
      </c>
      <c r="Q1587" s="11">
        <f>VLOOKUP(A1587,'Hospitalisation Details'!$A$2:$M$2344,8,FALSE)</f>
        <v>37</v>
      </c>
    </row>
    <row r="1588" spans="1:17" ht="15.75" x14ac:dyDescent="0.25">
      <c r="A1588" s="1" t="s">
        <v>783</v>
      </c>
      <c r="B1588" t="str">
        <f>VLOOKUP(A1588,'Customer Names'!$A$1:$B$2336,2,FALSE)</f>
        <v>Besse</v>
      </c>
      <c r="C1588" s="11">
        <f>VLOOKUP(A1588,'Medical Examinations'!$A$1:$B$2336,2,FALSE)</f>
        <v>43.39</v>
      </c>
      <c r="D1588" s="11">
        <f>VLOOKUP(A1588,'Medical Examinations'!$A$1:$C$2336,3,FALSE)</f>
        <v>5.85</v>
      </c>
      <c r="E1588" s="11" t="str">
        <f>VLOOKUP(A1588,'Medical Examinations'!$A$1:$J$2336,4,FALSE)</f>
        <v>No</v>
      </c>
      <c r="F1588" s="11" t="str">
        <f>VLOOKUP(A1588,'Medical Examinations'!$A$1:$J$2336,5,FALSE)</f>
        <v>Yes</v>
      </c>
      <c r="G1588" s="11" t="str">
        <f>VLOOKUP(A1588,'Medical Examinations'!$A$1:$J$2336,6,FALSE)</f>
        <v>No</v>
      </c>
      <c r="H1588" s="11">
        <f>VLOOKUP(A1588,'Medical Examinations'!$A$1:$J$2336,7,FALSE)</f>
        <v>1</v>
      </c>
      <c r="I1588" s="11" t="str">
        <f>VLOOKUP(A1588,'Medical Examinations'!$A$1:$J$2336,8,FALSE)</f>
        <v>No</v>
      </c>
      <c r="J1588" s="11" t="str">
        <f>VLOOKUP(A1588,'Medical Examinations'!$A$1:$J$2336,9,FALSE)</f>
        <v>OBESITY</v>
      </c>
      <c r="K1588" s="11" t="str">
        <f>VLOOKUP(A1588,'Medical Examinations'!$A$1:$J$2336,10,FALSE)</f>
        <v>PREDIABETES</v>
      </c>
      <c r="L1588" t="str">
        <f>VLOOKUP(A1588,'Hospitalisation Details'!$A$2:$M$2344,4,FALSE)</f>
        <v>27-7-2004</v>
      </c>
      <c r="M1588">
        <f>VLOOKUP(A1588,'Hospitalisation Details'!$A$2:$M$2344,10,FALSE)</f>
        <v>6311.11</v>
      </c>
      <c r="N1588" t="str">
        <f>VLOOKUP(A1588,'Hospitalisation Details'!$A$2:$M$2344,11,FALSE)</f>
        <v>tier - 2</v>
      </c>
      <c r="O1588" t="str">
        <f>VLOOKUP(A1588,'Hospitalisation Details'!$A$2:$M$2344,12,FALSE)</f>
        <v>tier - 2</v>
      </c>
      <c r="P1588" t="str">
        <f>VLOOKUP(A1588,'Hospitalisation Details'!$A$2:$M$2344,13,FALSE)</f>
        <v>R1011</v>
      </c>
      <c r="Q1588" s="11">
        <f>VLOOKUP(A1588,'Hospitalisation Details'!$A$2:$M$2344,8,FALSE)</f>
        <v>18</v>
      </c>
    </row>
    <row r="1589" spans="1:17" ht="15.75" x14ac:dyDescent="0.25">
      <c r="A1589" s="1" t="s">
        <v>782</v>
      </c>
      <c r="B1589" t="str">
        <f>VLOOKUP(A1589,'Customer Names'!$A$1:$B$2336,2,FALSE)</f>
        <v>Shillings</v>
      </c>
      <c r="C1589" s="11">
        <f>VLOOKUP(A1589,'Medical Examinations'!$A$1:$B$2336,2,FALSE)</f>
        <v>15.08</v>
      </c>
      <c r="D1589" s="11">
        <f>VLOOKUP(A1589,'Medical Examinations'!$A$1:$C$2336,3,FALSE)</f>
        <v>4.8499999999999996</v>
      </c>
      <c r="E1589" s="11" t="str">
        <f>VLOOKUP(A1589,'Medical Examinations'!$A$1:$J$2336,4,FALSE)</f>
        <v>Yes</v>
      </c>
      <c r="F1589" s="11" t="str">
        <f>VLOOKUP(A1589,'Medical Examinations'!$A$1:$J$2336,5,FALSE)</f>
        <v>No</v>
      </c>
      <c r="G1589" s="11" t="str">
        <f>VLOOKUP(A1589,'Medical Examinations'!$A$1:$J$2336,6,FALSE)</f>
        <v>Yes</v>
      </c>
      <c r="H1589" s="11">
        <f>VLOOKUP(A1589,'Medical Examinations'!$A$1:$J$2336,7,FALSE)</f>
        <v>1</v>
      </c>
      <c r="I1589" s="11" t="str">
        <f>VLOOKUP(A1589,'Medical Examinations'!$A$1:$J$2336,8,FALSE)</f>
        <v>No</v>
      </c>
      <c r="J1589" s="11" t="str">
        <f>VLOOKUP(A1589,'Medical Examinations'!$A$1:$J$2336,9,FALSE)</f>
        <v>UNDERWEIGHT</v>
      </c>
      <c r="K1589" s="11" t="str">
        <f>VLOOKUP(A1589,'Medical Examinations'!$A$1:$J$2336,10,FALSE)</f>
        <v>NORMAL</v>
      </c>
      <c r="L1589" t="str">
        <f>VLOOKUP(A1589,'Hospitalisation Details'!$A$2:$M$2344,4,FALSE)</f>
        <v>4-9-1969</v>
      </c>
      <c r="M1589">
        <f>VLOOKUP(A1589,'Hospitalisation Details'!$A$2:$M$2344,10,FALSE)</f>
        <v>6305.61</v>
      </c>
      <c r="N1589" t="str">
        <f>VLOOKUP(A1589,'Hospitalisation Details'!$A$2:$M$2344,11,FALSE)</f>
        <v>tier - 2</v>
      </c>
      <c r="O1589" t="str">
        <f>VLOOKUP(A1589,'Hospitalisation Details'!$A$2:$M$2344,12,FALSE)</f>
        <v>tier - 2</v>
      </c>
      <c r="P1589" t="str">
        <f>VLOOKUP(A1589,'Hospitalisation Details'!$A$2:$M$2344,13,FALSE)</f>
        <v>R1012</v>
      </c>
      <c r="Q1589" s="11">
        <f>VLOOKUP(A1589,'Hospitalisation Details'!$A$2:$M$2344,8,FALSE)</f>
        <v>53</v>
      </c>
    </row>
    <row r="1590" spans="1:17" ht="15.75" x14ac:dyDescent="0.25">
      <c r="A1590" s="1" t="s">
        <v>781</v>
      </c>
      <c r="B1590" t="str">
        <f>VLOOKUP(A1590,'Customer Names'!$A$1:$B$2336,2,FALSE)</f>
        <v>Tate</v>
      </c>
      <c r="C1590" s="11">
        <f>VLOOKUP(A1590,'Medical Examinations'!$A$1:$B$2336,2,FALSE)</f>
        <v>20.48</v>
      </c>
      <c r="D1590" s="11">
        <f>VLOOKUP(A1590,'Medical Examinations'!$A$1:$C$2336,3,FALSE)</f>
        <v>11.09</v>
      </c>
      <c r="E1590" s="11" t="str">
        <f>VLOOKUP(A1590,'Medical Examinations'!$A$1:$J$2336,4,FALSE)</f>
        <v>No</v>
      </c>
      <c r="F1590" s="11" t="str">
        <f>VLOOKUP(A1590,'Medical Examinations'!$A$1:$J$2336,5,FALSE)</f>
        <v>No</v>
      </c>
      <c r="G1590" s="11" t="str">
        <f>VLOOKUP(A1590,'Medical Examinations'!$A$1:$J$2336,6,FALSE)</f>
        <v>No</v>
      </c>
      <c r="H1590" s="11">
        <f>VLOOKUP(A1590,'Medical Examinations'!$A$1:$J$2336,7,FALSE)</f>
        <v>0</v>
      </c>
      <c r="I1590" s="11" t="str">
        <f>VLOOKUP(A1590,'Medical Examinations'!$A$1:$J$2336,8,FALSE)</f>
        <v>No</v>
      </c>
      <c r="J1590" s="11" t="str">
        <f>VLOOKUP(A1590,'Medical Examinations'!$A$1:$J$2336,9,FALSE)</f>
        <v>NORMALWEIGHT</v>
      </c>
      <c r="K1590" s="11" t="str">
        <f>VLOOKUP(A1590,'Medical Examinations'!$A$1:$J$2336,10,FALSE)</f>
        <v>DIABETES</v>
      </c>
      <c r="L1590" t="str">
        <f>VLOOKUP(A1590,'Hospitalisation Details'!$A$2:$M$2344,4,FALSE)</f>
        <v>17-9-1974</v>
      </c>
      <c r="M1590">
        <f>VLOOKUP(A1590,'Hospitalisation Details'!$A$2:$M$2344,10,FALSE)</f>
        <v>6302.23</v>
      </c>
      <c r="N1590" t="str">
        <f>VLOOKUP(A1590,'Hospitalisation Details'!$A$2:$M$2344,11,FALSE)</f>
        <v>tier - 2</v>
      </c>
      <c r="O1590" t="str">
        <f>VLOOKUP(A1590,'Hospitalisation Details'!$A$2:$M$2344,12,FALSE)</f>
        <v>tier - 1</v>
      </c>
      <c r="P1590" t="str">
        <f>VLOOKUP(A1590,'Hospitalisation Details'!$A$2:$M$2344,13,FALSE)</f>
        <v>R1013</v>
      </c>
      <c r="Q1590" s="11">
        <f>VLOOKUP(A1590,'Hospitalisation Details'!$A$2:$M$2344,8,FALSE)</f>
        <v>48</v>
      </c>
    </row>
    <row r="1591" spans="1:17" ht="15.75" x14ac:dyDescent="0.25">
      <c r="A1591" s="1" t="s">
        <v>780</v>
      </c>
      <c r="B1591" t="str">
        <f>VLOOKUP(A1591,'Customer Names'!$A$1:$B$2336,2,FALSE)</f>
        <v>Arsenault</v>
      </c>
      <c r="C1591" s="11">
        <f>VLOOKUP(A1591,'Medical Examinations'!$A$1:$B$2336,2,FALSE)</f>
        <v>34.450000000000003</v>
      </c>
      <c r="D1591" s="11">
        <f>VLOOKUP(A1591,'Medical Examinations'!$A$1:$C$2336,3,FALSE)</f>
        <v>5.58</v>
      </c>
      <c r="E1591" s="11" t="str">
        <f>VLOOKUP(A1591,'Medical Examinations'!$A$1:$J$2336,4,FALSE)</f>
        <v>Yes</v>
      </c>
      <c r="F1591" s="11" t="str">
        <f>VLOOKUP(A1591,'Medical Examinations'!$A$1:$J$2336,5,FALSE)</f>
        <v>No</v>
      </c>
      <c r="G1591" s="11" t="str">
        <f>VLOOKUP(A1591,'Medical Examinations'!$A$1:$J$2336,6,FALSE)</f>
        <v>No</v>
      </c>
      <c r="H1591" s="11">
        <f>VLOOKUP(A1591,'Medical Examinations'!$A$1:$J$2336,7,FALSE)</f>
        <v>0</v>
      </c>
      <c r="I1591" s="11" t="str">
        <f>VLOOKUP(A1591,'Medical Examinations'!$A$1:$J$2336,8,FALSE)</f>
        <v>No</v>
      </c>
      <c r="J1591" s="11" t="str">
        <f>VLOOKUP(A1591,'Medical Examinations'!$A$1:$J$2336,9,FALSE)</f>
        <v>OBESITY</v>
      </c>
      <c r="K1591" s="11" t="str">
        <f>VLOOKUP(A1591,'Medical Examinations'!$A$1:$J$2336,10,FALSE)</f>
        <v>NORMAL</v>
      </c>
      <c r="L1591" t="str">
        <f>VLOOKUP(A1591,'Hospitalisation Details'!$A$2:$M$2344,4,FALSE)</f>
        <v>4-7-1996</v>
      </c>
      <c r="M1591">
        <f>VLOOKUP(A1591,'Hospitalisation Details'!$A$2:$M$2344,10,FALSE)</f>
        <v>6293.63</v>
      </c>
      <c r="N1591" t="str">
        <f>VLOOKUP(A1591,'Hospitalisation Details'!$A$2:$M$2344,11,FALSE)</f>
        <v>tier - 2</v>
      </c>
      <c r="O1591" t="str">
        <f>VLOOKUP(A1591,'Hospitalisation Details'!$A$2:$M$2344,12,FALSE)</f>
        <v>tier - 3</v>
      </c>
      <c r="P1591" t="str">
        <f>VLOOKUP(A1591,'Hospitalisation Details'!$A$2:$M$2344,13,FALSE)</f>
        <v>R1021</v>
      </c>
      <c r="Q1591" s="11">
        <f>VLOOKUP(A1591,'Hospitalisation Details'!$A$2:$M$2344,8,FALSE)</f>
        <v>26</v>
      </c>
    </row>
    <row r="1592" spans="1:17" ht="15.75" x14ac:dyDescent="0.25">
      <c r="A1592" s="1" t="s">
        <v>779</v>
      </c>
      <c r="B1592" t="str">
        <f>VLOOKUP(A1592,'Customer Names'!$A$1:$B$2336,2,FALSE)</f>
        <v>Hengoed</v>
      </c>
      <c r="C1592" s="11">
        <f>VLOOKUP(A1592,'Medical Examinations'!$A$1:$B$2336,2,FALSE)</f>
        <v>34.21</v>
      </c>
      <c r="D1592" s="11">
        <f>VLOOKUP(A1592,'Medical Examinations'!$A$1:$C$2336,3,FALSE)</f>
        <v>9.7200000000000006</v>
      </c>
      <c r="E1592" s="11" t="str">
        <f>VLOOKUP(A1592,'Medical Examinations'!$A$1:$J$2336,4,FALSE)</f>
        <v>Yes</v>
      </c>
      <c r="F1592" s="11" t="str">
        <f>VLOOKUP(A1592,'Medical Examinations'!$A$1:$J$2336,5,FALSE)</f>
        <v>No</v>
      </c>
      <c r="G1592" s="11" t="str">
        <f>VLOOKUP(A1592,'Medical Examinations'!$A$1:$J$2336,6,FALSE)</f>
        <v>No</v>
      </c>
      <c r="H1592" s="11">
        <f>VLOOKUP(A1592,'Medical Examinations'!$A$1:$J$2336,7,FALSE)</f>
        <v>0</v>
      </c>
      <c r="I1592" s="11" t="str">
        <f>VLOOKUP(A1592,'Medical Examinations'!$A$1:$J$2336,8,FALSE)</f>
        <v>No</v>
      </c>
      <c r="J1592" s="11" t="str">
        <f>VLOOKUP(A1592,'Medical Examinations'!$A$1:$J$2336,9,FALSE)</f>
        <v>OBESITY</v>
      </c>
      <c r="K1592" s="11" t="str">
        <f>VLOOKUP(A1592,'Medical Examinations'!$A$1:$J$2336,10,FALSE)</f>
        <v>DIABETES</v>
      </c>
      <c r="L1592" t="str">
        <f>VLOOKUP(A1592,'Hospitalisation Details'!$A$2:$M$2344,4,FALSE)</f>
        <v>26-8-1981</v>
      </c>
      <c r="M1592">
        <f>VLOOKUP(A1592,'Hospitalisation Details'!$A$2:$M$2344,10,FALSE)</f>
        <v>6289.75</v>
      </c>
      <c r="N1592" t="str">
        <f>VLOOKUP(A1592,'Hospitalisation Details'!$A$2:$M$2344,11,FALSE)</f>
        <v>tier - 2</v>
      </c>
      <c r="O1592" t="str">
        <f>VLOOKUP(A1592,'Hospitalisation Details'!$A$2:$M$2344,12,FALSE)</f>
        <v>tier - 3</v>
      </c>
      <c r="P1592" t="str">
        <f>VLOOKUP(A1592,'Hospitalisation Details'!$A$2:$M$2344,13,FALSE)</f>
        <v>R1013</v>
      </c>
      <c r="Q1592" s="11">
        <f>VLOOKUP(A1592,'Hospitalisation Details'!$A$2:$M$2344,8,FALSE)</f>
        <v>41</v>
      </c>
    </row>
    <row r="1593" spans="1:17" ht="15.75" x14ac:dyDescent="0.25">
      <c r="A1593" s="1" t="s">
        <v>778</v>
      </c>
      <c r="B1593" t="str">
        <f>VLOOKUP(A1593,'Customer Names'!$A$1:$B$2336,2,FALSE)</f>
        <v>Aller</v>
      </c>
      <c r="C1593" s="11">
        <f>VLOOKUP(A1593,'Medical Examinations'!$A$1:$B$2336,2,FALSE)</f>
        <v>28.8</v>
      </c>
      <c r="D1593" s="11">
        <f>VLOOKUP(A1593,'Medical Examinations'!$A$1:$C$2336,3,FALSE)</f>
        <v>11.41</v>
      </c>
      <c r="E1593" s="11" t="str">
        <f>VLOOKUP(A1593,'Medical Examinations'!$A$1:$J$2336,4,FALSE)</f>
        <v>Yes</v>
      </c>
      <c r="F1593" s="11" t="str">
        <f>VLOOKUP(A1593,'Medical Examinations'!$A$1:$J$2336,5,FALSE)</f>
        <v>No</v>
      </c>
      <c r="G1593" s="11" t="str">
        <f>VLOOKUP(A1593,'Medical Examinations'!$A$1:$J$2336,6,FALSE)</f>
        <v>No</v>
      </c>
      <c r="H1593" s="11">
        <f>VLOOKUP(A1593,'Medical Examinations'!$A$1:$J$2336,7,FALSE)</f>
        <v>0</v>
      </c>
      <c r="I1593" s="11" t="str">
        <f>VLOOKUP(A1593,'Medical Examinations'!$A$1:$J$2336,8,FALSE)</f>
        <v>No</v>
      </c>
      <c r="J1593" s="11" t="str">
        <f>VLOOKUP(A1593,'Medical Examinations'!$A$1:$J$2336,9,FALSE)</f>
        <v>OVERWEIGHT</v>
      </c>
      <c r="K1593" s="11" t="str">
        <f>VLOOKUP(A1593,'Medical Examinations'!$A$1:$J$2336,10,FALSE)</f>
        <v>DIABETES</v>
      </c>
      <c r="L1593" t="str">
        <f>VLOOKUP(A1593,'Hospitalisation Details'!$A$2:$M$2344,4,FALSE)</f>
        <v>24-11-1981</v>
      </c>
      <c r="M1593">
        <f>VLOOKUP(A1593,'Hospitalisation Details'!$A$2:$M$2344,10,FALSE)</f>
        <v>6282.24</v>
      </c>
      <c r="N1593" t="str">
        <f>VLOOKUP(A1593,'Hospitalisation Details'!$A$2:$M$2344,11,FALSE)</f>
        <v>tier - 2</v>
      </c>
      <c r="O1593" t="str">
        <f>VLOOKUP(A1593,'Hospitalisation Details'!$A$2:$M$2344,12,FALSE)</f>
        <v>tier - 1</v>
      </c>
      <c r="P1593" t="str">
        <f>VLOOKUP(A1593,'Hospitalisation Details'!$A$2:$M$2344,13,FALSE)</f>
        <v>R1011</v>
      </c>
      <c r="Q1593" s="11">
        <f>VLOOKUP(A1593,'Hospitalisation Details'!$A$2:$M$2344,8,FALSE)</f>
        <v>41</v>
      </c>
    </row>
    <row r="1594" spans="1:17" ht="15.75" x14ac:dyDescent="0.25">
      <c r="A1594" s="1" t="s">
        <v>777</v>
      </c>
      <c r="B1594" t="str">
        <f>VLOOKUP(A1594,'Customer Names'!$A$1:$B$2336,2,FALSE)</f>
        <v>Pisano</v>
      </c>
      <c r="C1594" s="11">
        <f>VLOOKUP(A1594,'Medical Examinations'!$A$1:$B$2336,2,FALSE)</f>
        <v>31.74</v>
      </c>
      <c r="D1594" s="11">
        <f>VLOOKUP(A1594,'Medical Examinations'!$A$1:$C$2336,3,FALSE)</f>
        <v>4.46</v>
      </c>
      <c r="E1594" s="11" t="str">
        <f>VLOOKUP(A1594,'Medical Examinations'!$A$1:$J$2336,4,FALSE)</f>
        <v>No</v>
      </c>
      <c r="F1594" s="11" t="str">
        <f>VLOOKUP(A1594,'Medical Examinations'!$A$1:$J$2336,5,FALSE)</f>
        <v>No</v>
      </c>
      <c r="G1594" s="11" t="str">
        <f>VLOOKUP(A1594,'Medical Examinations'!$A$1:$J$2336,6,FALSE)</f>
        <v>Yes</v>
      </c>
      <c r="H1594" s="11">
        <f>VLOOKUP(A1594,'Medical Examinations'!$A$1:$J$2336,7,FALSE)</f>
        <v>1</v>
      </c>
      <c r="I1594" s="11" t="str">
        <f>VLOOKUP(A1594,'Medical Examinations'!$A$1:$J$2336,8,FALSE)</f>
        <v>No</v>
      </c>
      <c r="J1594" s="11" t="str">
        <f>VLOOKUP(A1594,'Medical Examinations'!$A$1:$J$2336,9,FALSE)</f>
        <v>OBESITY</v>
      </c>
      <c r="K1594" s="11" t="str">
        <f>VLOOKUP(A1594,'Medical Examinations'!$A$1:$J$2336,10,FALSE)</f>
        <v>NORMAL</v>
      </c>
      <c r="L1594" t="str">
        <f>VLOOKUP(A1594,'Hospitalisation Details'!$A$2:$M$2344,4,FALSE)</f>
        <v>16-10-1993</v>
      </c>
      <c r="M1594">
        <f>VLOOKUP(A1594,'Hospitalisation Details'!$A$2:$M$2344,10,FALSE)</f>
        <v>6276.3</v>
      </c>
      <c r="N1594" t="str">
        <f>VLOOKUP(A1594,'Hospitalisation Details'!$A$2:$M$2344,11,FALSE)</f>
        <v>tier - 2</v>
      </c>
      <c r="O1594" t="str">
        <f>VLOOKUP(A1594,'Hospitalisation Details'!$A$2:$M$2344,12,FALSE)</f>
        <v>tier - 1</v>
      </c>
      <c r="P1594" t="str">
        <f>VLOOKUP(A1594,'Hospitalisation Details'!$A$2:$M$2344,13,FALSE)</f>
        <v>R1025</v>
      </c>
      <c r="Q1594" s="11">
        <f>VLOOKUP(A1594,'Hospitalisation Details'!$A$2:$M$2344,8,FALSE)</f>
        <v>29</v>
      </c>
    </row>
    <row r="1595" spans="1:17" ht="15.75" x14ac:dyDescent="0.25">
      <c r="A1595" s="1" t="s">
        <v>776</v>
      </c>
      <c r="B1595" t="str">
        <f>VLOOKUP(A1595,'Customer Names'!$A$1:$B$2336,2,FALSE)</f>
        <v>Sanca</v>
      </c>
      <c r="C1595" s="11">
        <f>VLOOKUP(A1595,'Medical Examinations'!$A$1:$B$2336,2,FALSE)</f>
        <v>21.78</v>
      </c>
      <c r="D1595" s="11">
        <f>VLOOKUP(A1595,'Medical Examinations'!$A$1:$C$2336,3,FALSE)</f>
        <v>9.31</v>
      </c>
      <c r="E1595" s="11" t="str">
        <f>VLOOKUP(A1595,'Medical Examinations'!$A$1:$J$2336,4,FALSE)</f>
        <v>Yes</v>
      </c>
      <c r="F1595" s="11" t="str">
        <f>VLOOKUP(A1595,'Medical Examinations'!$A$1:$J$2336,5,FALSE)</f>
        <v>No</v>
      </c>
      <c r="G1595" s="11" t="str">
        <f>VLOOKUP(A1595,'Medical Examinations'!$A$1:$J$2336,6,FALSE)</f>
        <v>No</v>
      </c>
      <c r="H1595" s="11">
        <f>VLOOKUP(A1595,'Medical Examinations'!$A$1:$J$2336,7,FALSE)</f>
        <v>0</v>
      </c>
      <c r="I1595" s="11" t="str">
        <f>VLOOKUP(A1595,'Medical Examinations'!$A$1:$J$2336,8,FALSE)</f>
        <v>No</v>
      </c>
      <c r="J1595" s="11" t="str">
        <f>VLOOKUP(A1595,'Medical Examinations'!$A$1:$J$2336,9,FALSE)</f>
        <v>NORMALWEIGHT</v>
      </c>
      <c r="K1595" s="11" t="str">
        <f>VLOOKUP(A1595,'Medical Examinations'!$A$1:$J$2336,10,FALSE)</f>
        <v>DIABETES</v>
      </c>
      <c r="L1595" t="str">
        <f>VLOOKUP(A1595,'Hospitalisation Details'!$A$2:$M$2344,4,FALSE)</f>
        <v>30-6-1981</v>
      </c>
      <c r="M1595">
        <f>VLOOKUP(A1595,'Hospitalisation Details'!$A$2:$M$2344,10,FALSE)</f>
        <v>6272.48</v>
      </c>
      <c r="N1595" t="str">
        <f>VLOOKUP(A1595,'Hospitalisation Details'!$A$2:$M$2344,11,FALSE)</f>
        <v>tier - 1</v>
      </c>
      <c r="O1595" t="str">
        <f>VLOOKUP(A1595,'Hospitalisation Details'!$A$2:$M$2344,12,FALSE)</f>
        <v>tier - 3</v>
      </c>
      <c r="P1595" t="str">
        <f>VLOOKUP(A1595,'Hospitalisation Details'!$A$2:$M$2344,13,FALSE)</f>
        <v>R1013</v>
      </c>
      <c r="Q1595" s="11">
        <f>VLOOKUP(A1595,'Hospitalisation Details'!$A$2:$M$2344,8,FALSE)</f>
        <v>41</v>
      </c>
    </row>
    <row r="1596" spans="1:17" ht="15.75" x14ac:dyDescent="0.25">
      <c r="A1596" s="1" t="s">
        <v>775</v>
      </c>
      <c r="B1596" t="str">
        <f>VLOOKUP(A1596,'Customer Names'!$A$1:$B$2336,2,FALSE)</f>
        <v>Bond</v>
      </c>
      <c r="C1596" s="11">
        <f>VLOOKUP(A1596,'Medical Examinations'!$A$1:$B$2336,2,FALSE)</f>
        <v>23.75</v>
      </c>
      <c r="D1596" s="11">
        <f>VLOOKUP(A1596,'Medical Examinations'!$A$1:$C$2336,3,FALSE)</f>
        <v>5.03</v>
      </c>
      <c r="E1596" s="11" t="str">
        <f>VLOOKUP(A1596,'Medical Examinations'!$A$1:$J$2336,4,FALSE)</f>
        <v>No</v>
      </c>
      <c r="F1596" s="11" t="str">
        <f>VLOOKUP(A1596,'Medical Examinations'!$A$1:$J$2336,5,FALSE)</f>
        <v>No</v>
      </c>
      <c r="G1596" s="11" t="str">
        <f>VLOOKUP(A1596,'Medical Examinations'!$A$1:$J$2336,6,FALSE)</f>
        <v>No</v>
      </c>
      <c r="H1596" s="11">
        <f>VLOOKUP(A1596,'Medical Examinations'!$A$1:$J$2336,7,FALSE)</f>
        <v>1</v>
      </c>
      <c r="I1596" s="11" t="str">
        <f>VLOOKUP(A1596,'Medical Examinations'!$A$1:$J$2336,8,FALSE)</f>
        <v>No</v>
      </c>
      <c r="J1596" s="11" t="str">
        <f>VLOOKUP(A1596,'Medical Examinations'!$A$1:$J$2336,9,FALSE)</f>
        <v>NORMALWEIGHT</v>
      </c>
      <c r="K1596" s="11" t="str">
        <f>VLOOKUP(A1596,'Medical Examinations'!$A$1:$J$2336,10,FALSE)</f>
        <v>NORMAL</v>
      </c>
      <c r="L1596" t="str">
        <f>VLOOKUP(A1596,'Hospitalisation Details'!$A$2:$M$2344,4,FALSE)</f>
        <v>25-9-1984</v>
      </c>
      <c r="M1596">
        <f>VLOOKUP(A1596,'Hospitalisation Details'!$A$2:$M$2344,10,FALSE)</f>
        <v>6269.33</v>
      </c>
      <c r="N1596" t="str">
        <f>VLOOKUP(A1596,'Hospitalisation Details'!$A$2:$M$2344,11,FALSE)</f>
        <v>tier - 2</v>
      </c>
      <c r="O1596" t="str">
        <f>VLOOKUP(A1596,'Hospitalisation Details'!$A$2:$M$2344,12,FALSE)</f>
        <v>tier - 1</v>
      </c>
      <c r="P1596" t="str">
        <f>VLOOKUP(A1596,'Hospitalisation Details'!$A$2:$M$2344,13,FALSE)</f>
        <v>R1013</v>
      </c>
      <c r="Q1596" s="11">
        <f>VLOOKUP(A1596,'Hospitalisation Details'!$A$2:$M$2344,8,FALSE)</f>
        <v>38</v>
      </c>
    </row>
    <row r="1597" spans="1:17" ht="15.75" x14ac:dyDescent="0.25">
      <c r="A1597" s="1" t="s">
        <v>774</v>
      </c>
      <c r="B1597" t="str">
        <f>VLOOKUP(A1597,'Customer Names'!$A$1:$B$2336,2,FALSE)</f>
        <v>Carron</v>
      </c>
      <c r="C1597" s="11">
        <f>VLOOKUP(A1597,'Medical Examinations'!$A$1:$B$2336,2,FALSE)</f>
        <v>33.21</v>
      </c>
      <c r="D1597" s="11">
        <f>VLOOKUP(A1597,'Medical Examinations'!$A$1:$C$2336,3,FALSE)</f>
        <v>5.07</v>
      </c>
      <c r="E1597" s="11" t="str">
        <f>VLOOKUP(A1597,'Medical Examinations'!$A$1:$J$2336,4,FALSE)</f>
        <v>Yes</v>
      </c>
      <c r="F1597" s="11" t="str">
        <f>VLOOKUP(A1597,'Medical Examinations'!$A$1:$J$2336,5,FALSE)</f>
        <v>No</v>
      </c>
      <c r="G1597" s="11" t="str">
        <f>VLOOKUP(A1597,'Medical Examinations'!$A$1:$J$2336,6,FALSE)</f>
        <v>No</v>
      </c>
      <c r="H1597" s="11">
        <f>VLOOKUP(A1597,'Medical Examinations'!$A$1:$J$2336,7,FALSE)</f>
        <v>1</v>
      </c>
      <c r="I1597" s="11" t="str">
        <f>VLOOKUP(A1597,'Medical Examinations'!$A$1:$J$2336,8,FALSE)</f>
        <v>No</v>
      </c>
      <c r="J1597" s="11" t="str">
        <f>VLOOKUP(A1597,'Medical Examinations'!$A$1:$J$2336,9,FALSE)</f>
        <v>OBESITY</v>
      </c>
      <c r="K1597" s="11" t="str">
        <f>VLOOKUP(A1597,'Medical Examinations'!$A$1:$J$2336,10,FALSE)</f>
        <v>NORMAL</v>
      </c>
      <c r="L1597" t="str">
        <f>VLOOKUP(A1597,'Hospitalisation Details'!$A$2:$M$2344,4,FALSE)</f>
        <v>17-10-1995</v>
      </c>
      <c r="M1597">
        <f>VLOOKUP(A1597,'Hospitalisation Details'!$A$2:$M$2344,10,FALSE)</f>
        <v>6261.2</v>
      </c>
      <c r="N1597" t="str">
        <f>VLOOKUP(A1597,'Hospitalisation Details'!$A$2:$M$2344,11,FALSE)</f>
        <v>tier - 2</v>
      </c>
      <c r="O1597" t="str">
        <f>VLOOKUP(A1597,'Hospitalisation Details'!$A$2:$M$2344,12,FALSE)</f>
        <v>tier - 1</v>
      </c>
      <c r="P1597" t="str">
        <f>VLOOKUP(A1597,'Hospitalisation Details'!$A$2:$M$2344,13,FALSE)</f>
        <v>R1026</v>
      </c>
      <c r="Q1597" s="11">
        <f>VLOOKUP(A1597,'Hospitalisation Details'!$A$2:$M$2344,8,FALSE)</f>
        <v>27</v>
      </c>
    </row>
    <row r="1598" spans="1:17" ht="15.75" x14ac:dyDescent="0.25">
      <c r="A1598" s="1" t="s">
        <v>773</v>
      </c>
      <c r="B1598" t="str">
        <f>VLOOKUP(A1598,'Customer Names'!$A$1:$B$2336,2,FALSE)</f>
        <v>Ellwanger</v>
      </c>
      <c r="C1598" s="11">
        <f>VLOOKUP(A1598,'Medical Examinations'!$A$1:$B$2336,2,FALSE)</f>
        <v>17.7</v>
      </c>
      <c r="D1598" s="11">
        <f>VLOOKUP(A1598,'Medical Examinations'!$A$1:$C$2336,3,FALSE)</f>
        <v>10.42</v>
      </c>
      <c r="E1598" s="11" t="str">
        <f>VLOOKUP(A1598,'Medical Examinations'!$A$1:$J$2336,4,FALSE)</f>
        <v>Yes</v>
      </c>
      <c r="F1598" s="11" t="str">
        <f>VLOOKUP(A1598,'Medical Examinations'!$A$1:$J$2336,5,FALSE)</f>
        <v>No</v>
      </c>
      <c r="G1598" s="11" t="str">
        <f>VLOOKUP(A1598,'Medical Examinations'!$A$1:$J$2336,6,FALSE)</f>
        <v>No</v>
      </c>
      <c r="H1598" s="11">
        <f>VLOOKUP(A1598,'Medical Examinations'!$A$1:$J$2336,7,FALSE)</f>
        <v>2</v>
      </c>
      <c r="I1598" s="11" t="str">
        <f>VLOOKUP(A1598,'Medical Examinations'!$A$1:$J$2336,8,FALSE)</f>
        <v>No</v>
      </c>
      <c r="J1598" s="11" t="str">
        <f>VLOOKUP(A1598,'Medical Examinations'!$A$1:$J$2336,9,FALSE)</f>
        <v>UNDERWEIGHT</v>
      </c>
      <c r="K1598" s="11" t="str">
        <f>VLOOKUP(A1598,'Medical Examinations'!$A$1:$J$2336,10,FALSE)</f>
        <v>DIABETES</v>
      </c>
      <c r="L1598" t="str">
        <f>VLOOKUP(A1598,'Hospitalisation Details'!$A$2:$M$2344,4,FALSE)</f>
        <v>11-10-1970</v>
      </c>
      <c r="M1598">
        <f>VLOOKUP(A1598,'Hospitalisation Details'!$A$2:$M$2344,10,FALSE)</f>
        <v>6255.38</v>
      </c>
      <c r="N1598" t="str">
        <f>VLOOKUP(A1598,'Hospitalisation Details'!$A$2:$M$2344,11,FALSE)</f>
        <v>tier - 2</v>
      </c>
      <c r="O1598" t="str">
        <f>VLOOKUP(A1598,'Hospitalisation Details'!$A$2:$M$2344,12,FALSE)</f>
        <v>tier - 2</v>
      </c>
      <c r="P1598" t="str">
        <f>VLOOKUP(A1598,'Hospitalisation Details'!$A$2:$M$2344,13,FALSE)</f>
        <v>R1013</v>
      </c>
      <c r="Q1598" s="11">
        <f>VLOOKUP(A1598,'Hospitalisation Details'!$A$2:$M$2344,8,FALSE)</f>
        <v>52</v>
      </c>
    </row>
    <row r="1599" spans="1:17" ht="15.75" x14ac:dyDescent="0.25">
      <c r="A1599" s="1" t="s">
        <v>772</v>
      </c>
      <c r="B1599" t="str">
        <f>VLOOKUP(A1599,'Customer Names'!$A$1:$B$2336,2,FALSE)</f>
        <v>Hanson</v>
      </c>
      <c r="C1599" s="11">
        <f>VLOOKUP(A1599,'Medical Examinations'!$A$1:$B$2336,2,FALSE)</f>
        <v>17.2</v>
      </c>
      <c r="D1599" s="11">
        <f>VLOOKUP(A1599,'Medical Examinations'!$A$1:$C$2336,3,FALSE)</f>
        <v>6.45</v>
      </c>
      <c r="E1599" s="11" t="str">
        <f>VLOOKUP(A1599,'Medical Examinations'!$A$1:$J$2336,4,FALSE)</f>
        <v>No</v>
      </c>
      <c r="F1599" s="11" t="str">
        <f>VLOOKUP(A1599,'Medical Examinations'!$A$1:$J$2336,5,FALSE)</f>
        <v>No</v>
      </c>
      <c r="G1599" s="11" t="str">
        <f>VLOOKUP(A1599,'Medical Examinations'!$A$1:$J$2336,6,FALSE)</f>
        <v>No</v>
      </c>
      <c r="H1599" s="11">
        <f>VLOOKUP(A1599,'Medical Examinations'!$A$1:$J$2336,7,FALSE)</f>
        <v>2</v>
      </c>
      <c r="I1599" s="11" t="str">
        <f>VLOOKUP(A1599,'Medical Examinations'!$A$1:$J$2336,8,FALSE)</f>
        <v>No</v>
      </c>
      <c r="J1599" s="11" t="str">
        <f>VLOOKUP(A1599,'Medical Examinations'!$A$1:$J$2336,9,FALSE)</f>
        <v>UNDERWEIGHT</v>
      </c>
      <c r="K1599" s="11" t="str">
        <f>VLOOKUP(A1599,'Medical Examinations'!$A$1:$J$2336,10,FALSE)</f>
        <v>PREDIABETES</v>
      </c>
      <c r="L1599" t="str">
        <f>VLOOKUP(A1599,'Hospitalisation Details'!$A$2:$M$2344,4,FALSE)</f>
        <v>8-9-1972</v>
      </c>
      <c r="M1599">
        <f>VLOOKUP(A1599,'Hospitalisation Details'!$A$2:$M$2344,10,FALSE)</f>
        <v>6254.13</v>
      </c>
      <c r="N1599" t="str">
        <f>VLOOKUP(A1599,'Hospitalisation Details'!$A$2:$M$2344,11,FALSE)</f>
        <v>tier - 2</v>
      </c>
      <c r="O1599" t="str">
        <f>VLOOKUP(A1599,'Hospitalisation Details'!$A$2:$M$2344,12,FALSE)</f>
        <v>tier - 2</v>
      </c>
      <c r="P1599" t="str">
        <f>VLOOKUP(A1599,'Hospitalisation Details'!$A$2:$M$2344,13,FALSE)</f>
        <v>R1012</v>
      </c>
      <c r="Q1599" s="11">
        <f>VLOOKUP(A1599,'Hospitalisation Details'!$A$2:$M$2344,8,FALSE)</f>
        <v>50</v>
      </c>
    </row>
    <row r="1600" spans="1:17" ht="15.75" x14ac:dyDescent="0.25">
      <c r="A1600" s="1" t="s">
        <v>771</v>
      </c>
      <c r="B1600" t="str">
        <f>VLOOKUP(A1600,'Customer Names'!$A$1:$B$2336,2,FALSE)</f>
        <v>Tucker</v>
      </c>
      <c r="C1600" s="11">
        <f>VLOOKUP(A1600,'Medical Examinations'!$A$1:$B$2336,2,FALSE)</f>
        <v>19.21</v>
      </c>
      <c r="D1600" s="11">
        <f>VLOOKUP(A1600,'Medical Examinations'!$A$1:$C$2336,3,FALSE)</f>
        <v>5.52</v>
      </c>
      <c r="E1600" s="11" t="str">
        <f>VLOOKUP(A1600,'Medical Examinations'!$A$1:$J$2336,4,FALSE)</f>
        <v>No</v>
      </c>
      <c r="F1600" s="11" t="str">
        <f>VLOOKUP(A1600,'Medical Examinations'!$A$1:$J$2336,5,FALSE)</f>
        <v>No</v>
      </c>
      <c r="G1600" s="11" t="str">
        <f>VLOOKUP(A1600,'Medical Examinations'!$A$1:$J$2336,6,FALSE)</f>
        <v>No</v>
      </c>
      <c r="H1600" s="11">
        <f>VLOOKUP(A1600,'Medical Examinations'!$A$1:$J$2336,7,FALSE)</f>
        <v>2</v>
      </c>
      <c r="I1600" s="11" t="str">
        <f>VLOOKUP(A1600,'Medical Examinations'!$A$1:$J$2336,8,FALSE)</f>
        <v>No</v>
      </c>
      <c r="J1600" s="11" t="str">
        <f>VLOOKUP(A1600,'Medical Examinations'!$A$1:$J$2336,9,FALSE)</f>
        <v>NORMALWEIGHT</v>
      </c>
      <c r="K1600" s="11" t="str">
        <f>VLOOKUP(A1600,'Medical Examinations'!$A$1:$J$2336,10,FALSE)</f>
        <v>NORMAL</v>
      </c>
      <c r="L1600" t="str">
        <f>VLOOKUP(A1600,'Hospitalisation Details'!$A$2:$M$2344,4,FALSE)</f>
        <v>11-11-1972</v>
      </c>
      <c r="M1600">
        <f>VLOOKUP(A1600,'Hospitalisation Details'!$A$2:$M$2344,10,FALSE)</f>
        <v>6253.85</v>
      </c>
      <c r="N1600" t="str">
        <f>VLOOKUP(A1600,'Hospitalisation Details'!$A$2:$M$2344,11,FALSE)</f>
        <v>tier - 2</v>
      </c>
      <c r="O1600" t="str">
        <f>VLOOKUP(A1600,'Hospitalisation Details'!$A$2:$M$2344,12,FALSE)</f>
        <v>tier - 2</v>
      </c>
      <c r="P1600" t="str">
        <f>VLOOKUP(A1600,'Hospitalisation Details'!$A$2:$M$2344,13,FALSE)</f>
        <v>R1013</v>
      </c>
      <c r="Q1600" s="11">
        <f>VLOOKUP(A1600,'Hospitalisation Details'!$A$2:$M$2344,8,FALSE)</f>
        <v>50</v>
      </c>
    </row>
    <row r="1601" spans="1:17" ht="15.75" x14ac:dyDescent="0.25">
      <c r="A1601" s="1" t="s">
        <v>770</v>
      </c>
      <c r="B1601" t="str">
        <f>VLOOKUP(A1601,'Customer Names'!$A$1:$B$2336,2,FALSE)</f>
        <v>Counts</v>
      </c>
      <c r="C1601" s="11">
        <f>VLOOKUP(A1601,'Medical Examinations'!$A$1:$B$2336,2,FALSE)</f>
        <v>23.2</v>
      </c>
      <c r="D1601" s="11">
        <f>VLOOKUP(A1601,'Medical Examinations'!$A$1:$C$2336,3,FALSE)</f>
        <v>4.41</v>
      </c>
      <c r="E1601" s="11" t="str">
        <f>VLOOKUP(A1601,'Medical Examinations'!$A$1:$J$2336,4,FALSE)</f>
        <v>No</v>
      </c>
      <c r="F1601" s="11" t="str">
        <f>VLOOKUP(A1601,'Medical Examinations'!$A$1:$J$2336,5,FALSE)</f>
        <v>No</v>
      </c>
      <c r="G1601" s="11" t="str">
        <f>VLOOKUP(A1601,'Medical Examinations'!$A$1:$J$2336,6,FALSE)</f>
        <v>Yes</v>
      </c>
      <c r="H1601" s="11">
        <f>VLOOKUP(A1601,'Medical Examinations'!$A$1:$J$2336,7,FALSE)</f>
        <v>1</v>
      </c>
      <c r="I1601" s="11" t="str">
        <f>VLOOKUP(A1601,'Medical Examinations'!$A$1:$J$2336,8,FALSE)</f>
        <v>No</v>
      </c>
      <c r="J1601" s="11" t="str">
        <f>VLOOKUP(A1601,'Medical Examinations'!$A$1:$J$2336,9,FALSE)</f>
        <v>NORMALWEIGHT</v>
      </c>
      <c r="K1601" s="11" t="str">
        <f>VLOOKUP(A1601,'Medical Examinations'!$A$1:$J$2336,10,FALSE)</f>
        <v>NORMAL</v>
      </c>
      <c r="L1601" t="str">
        <f>VLOOKUP(A1601,'Hospitalisation Details'!$A$2:$M$2344,4,FALSE)</f>
        <v>10-10-1979</v>
      </c>
      <c r="M1601">
        <f>VLOOKUP(A1601,'Hospitalisation Details'!$A$2:$M$2344,10,FALSE)</f>
        <v>6250.44</v>
      </c>
      <c r="N1601" t="str">
        <f>VLOOKUP(A1601,'Hospitalisation Details'!$A$2:$M$2344,11,FALSE)</f>
        <v>tier - 2</v>
      </c>
      <c r="O1601" t="str">
        <f>VLOOKUP(A1601,'Hospitalisation Details'!$A$2:$M$2344,12,FALSE)</f>
        <v>tier - 1</v>
      </c>
      <c r="P1601" t="str">
        <f>VLOOKUP(A1601,'Hospitalisation Details'!$A$2:$M$2344,13,FALSE)</f>
        <v>R1011</v>
      </c>
      <c r="Q1601" s="11">
        <f>VLOOKUP(A1601,'Hospitalisation Details'!$A$2:$M$2344,8,FALSE)</f>
        <v>43</v>
      </c>
    </row>
    <row r="1602" spans="1:17" ht="15.75" x14ac:dyDescent="0.25">
      <c r="A1602" s="1" t="s">
        <v>769</v>
      </c>
      <c r="B1602" t="str">
        <f>VLOOKUP(A1602,'Customer Names'!$A$1:$B$2336,2,FALSE)</f>
        <v>Carson</v>
      </c>
      <c r="C1602" s="11">
        <f>VLOOKUP(A1602,'Medical Examinations'!$A$1:$B$2336,2,FALSE)</f>
        <v>32.5</v>
      </c>
      <c r="D1602" s="11">
        <f>VLOOKUP(A1602,'Medical Examinations'!$A$1:$C$2336,3,FALSE)</f>
        <v>4.6900000000000004</v>
      </c>
      <c r="E1602" s="11" t="str">
        <f>VLOOKUP(A1602,'Medical Examinations'!$A$1:$J$2336,4,FALSE)</f>
        <v>Yes</v>
      </c>
      <c r="F1602" s="11" t="str">
        <f>VLOOKUP(A1602,'Medical Examinations'!$A$1:$J$2336,5,FALSE)</f>
        <v>No</v>
      </c>
      <c r="G1602" s="11" t="str">
        <f>VLOOKUP(A1602,'Medical Examinations'!$A$1:$J$2336,6,FALSE)</f>
        <v>Yes</v>
      </c>
      <c r="H1602" s="11">
        <f>VLOOKUP(A1602,'Medical Examinations'!$A$1:$J$2336,7,FALSE)</f>
        <v>1</v>
      </c>
      <c r="I1602" s="11" t="str">
        <f>VLOOKUP(A1602,'Medical Examinations'!$A$1:$J$2336,8,FALSE)</f>
        <v>No</v>
      </c>
      <c r="J1602" s="11" t="str">
        <f>VLOOKUP(A1602,'Medical Examinations'!$A$1:$J$2336,9,FALSE)</f>
        <v>OBESITY</v>
      </c>
      <c r="K1602" s="11" t="str">
        <f>VLOOKUP(A1602,'Medical Examinations'!$A$1:$J$2336,10,FALSE)</f>
        <v>NORMAL</v>
      </c>
      <c r="L1602" t="str">
        <f>VLOOKUP(A1602,'Hospitalisation Details'!$A$2:$M$2344,4,FALSE)</f>
        <v>11-8-1983</v>
      </c>
      <c r="M1602">
        <f>VLOOKUP(A1602,'Hospitalisation Details'!$A$2:$M$2344,10,FALSE)</f>
        <v>6238.3</v>
      </c>
      <c r="N1602" t="str">
        <f>VLOOKUP(A1602,'Hospitalisation Details'!$A$2:$M$2344,11,FALSE)</f>
        <v>tier - 2</v>
      </c>
      <c r="O1602" t="str">
        <f>VLOOKUP(A1602,'Hospitalisation Details'!$A$2:$M$2344,12,FALSE)</f>
        <v>tier - 1</v>
      </c>
      <c r="P1602" t="str">
        <f>VLOOKUP(A1602,'Hospitalisation Details'!$A$2:$M$2344,13,FALSE)</f>
        <v>R1011</v>
      </c>
      <c r="Q1602" s="11">
        <f>VLOOKUP(A1602,'Hospitalisation Details'!$A$2:$M$2344,8,FALSE)</f>
        <v>39</v>
      </c>
    </row>
    <row r="1603" spans="1:17" ht="15.75" x14ac:dyDescent="0.25">
      <c r="A1603" s="1" t="s">
        <v>768</v>
      </c>
      <c r="B1603" t="str">
        <f>VLOOKUP(A1603,'Customer Names'!$A$1:$B$2336,2,FALSE)</f>
        <v>Haines</v>
      </c>
      <c r="C1603" s="11">
        <f>VLOOKUP(A1603,'Medical Examinations'!$A$1:$B$2336,2,FALSE)</f>
        <v>20.9</v>
      </c>
      <c r="D1603" s="11">
        <f>VLOOKUP(A1603,'Medical Examinations'!$A$1:$C$2336,3,FALSE)</f>
        <v>6.94</v>
      </c>
      <c r="E1603" s="11" t="str">
        <f>VLOOKUP(A1603,'Medical Examinations'!$A$1:$J$2336,4,FALSE)</f>
        <v>No</v>
      </c>
      <c r="F1603" s="11" t="str">
        <f>VLOOKUP(A1603,'Medical Examinations'!$A$1:$J$2336,5,FALSE)</f>
        <v>No</v>
      </c>
      <c r="G1603" s="11" t="str">
        <f>VLOOKUP(A1603,'Medical Examinations'!$A$1:$J$2336,6,FALSE)</f>
        <v>No</v>
      </c>
      <c r="H1603" s="11">
        <f>VLOOKUP(A1603,'Medical Examinations'!$A$1:$J$2336,7,FALSE)</f>
        <v>0</v>
      </c>
      <c r="I1603" s="11" t="str">
        <f>VLOOKUP(A1603,'Medical Examinations'!$A$1:$J$2336,8,FALSE)</f>
        <v>No</v>
      </c>
      <c r="J1603" s="11" t="str">
        <f>VLOOKUP(A1603,'Medical Examinations'!$A$1:$J$2336,9,FALSE)</f>
        <v>NORMALWEIGHT</v>
      </c>
      <c r="K1603" s="11" t="str">
        <f>VLOOKUP(A1603,'Medical Examinations'!$A$1:$J$2336,10,FALSE)</f>
        <v>DIABETES</v>
      </c>
      <c r="L1603" t="str">
        <f>VLOOKUP(A1603,'Hospitalisation Details'!$A$2:$M$2344,4,FALSE)</f>
        <v>19-9-1978</v>
      </c>
      <c r="M1603">
        <f>VLOOKUP(A1603,'Hospitalisation Details'!$A$2:$M$2344,10,FALSE)</f>
        <v>6236.95</v>
      </c>
      <c r="N1603" t="str">
        <f>VLOOKUP(A1603,'Hospitalisation Details'!$A$2:$M$2344,11,FALSE)</f>
        <v>tier - 2</v>
      </c>
      <c r="O1603" t="str">
        <f>VLOOKUP(A1603,'Hospitalisation Details'!$A$2:$M$2344,12,FALSE)</f>
        <v>tier - 2</v>
      </c>
      <c r="P1603" t="str">
        <f>VLOOKUP(A1603,'Hospitalisation Details'!$A$2:$M$2344,13,FALSE)</f>
        <v>R1013</v>
      </c>
      <c r="Q1603" s="11">
        <f>VLOOKUP(A1603,'Hospitalisation Details'!$A$2:$M$2344,8,FALSE)</f>
        <v>44</v>
      </c>
    </row>
    <row r="1604" spans="1:17" ht="15.75" x14ac:dyDescent="0.25">
      <c r="A1604" s="1" t="s">
        <v>767</v>
      </c>
      <c r="B1604" t="str">
        <f>VLOOKUP(A1604,'Customer Names'!$A$1:$B$2336,2,FALSE)</f>
        <v>Schnabel</v>
      </c>
      <c r="C1604" s="11">
        <f>VLOOKUP(A1604,'Medical Examinations'!$A$1:$B$2336,2,FALSE)</f>
        <v>19.11</v>
      </c>
      <c r="D1604" s="11">
        <f>VLOOKUP(A1604,'Medical Examinations'!$A$1:$C$2336,3,FALSE)</f>
        <v>4.3499999999999996</v>
      </c>
      <c r="E1604" s="11" t="str">
        <f>VLOOKUP(A1604,'Medical Examinations'!$A$1:$J$2336,4,FALSE)</f>
        <v>No</v>
      </c>
      <c r="F1604" s="11" t="str">
        <f>VLOOKUP(A1604,'Medical Examinations'!$A$1:$J$2336,5,FALSE)</f>
        <v>No</v>
      </c>
      <c r="G1604" s="11" t="str">
        <f>VLOOKUP(A1604,'Medical Examinations'!$A$1:$J$2336,6,FALSE)</f>
        <v>No</v>
      </c>
      <c r="H1604" s="11">
        <f>VLOOKUP(A1604,'Medical Examinations'!$A$1:$J$2336,7,FALSE)</f>
        <v>2</v>
      </c>
      <c r="I1604" s="11" t="str">
        <f>VLOOKUP(A1604,'Medical Examinations'!$A$1:$J$2336,8,FALSE)</f>
        <v>No</v>
      </c>
      <c r="J1604" s="11" t="str">
        <f>VLOOKUP(A1604,'Medical Examinations'!$A$1:$J$2336,9,FALSE)</f>
        <v>NORMALWEIGHT</v>
      </c>
      <c r="K1604" s="11" t="str">
        <f>VLOOKUP(A1604,'Medical Examinations'!$A$1:$J$2336,10,FALSE)</f>
        <v>NORMAL</v>
      </c>
      <c r="L1604" t="str">
        <f>VLOOKUP(A1604,'Hospitalisation Details'!$A$2:$M$2344,4,FALSE)</f>
        <v>29-6-1972</v>
      </c>
      <c r="M1604">
        <f>VLOOKUP(A1604,'Hospitalisation Details'!$A$2:$M$2344,10,FALSE)</f>
        <v>6219.93</v>
      </c>
      <c r="N1604" t="str">
        <f>VLOOKUP(A1604,'Hospitalisation Details'!$A$2:$M$2344,11,FALSE)</f>
        <v>tier - 2</v>
      </c>
      <c r="O1604" t="str">
        <f>VLOOKUP(A1604,'Hospitalisation Details'!$A$2:$M$2344,12,FALSE)</f>
        <v>tier - 2</v>
      </c>
      <c r="P1604" t="str">
        <f>VLOOKUP(A1604,'Hospitalisation Details'!$A$2:$M$2344,13,FALSE)</f>
        <v>R1013</v>
      </c>
      <c r="Q1604" s="11">
        <f>VLOOKUP(A1604,'Hospitalisation Details'!$A$2:$M$2344,8,FALSE)</f>
        <v>50</v>
      </c>
    </row>
    <row r="1605" spans="1:17" ht="15.75" x14ac:dyDescent="0.25">
      <c r="A1605" s="1" t="s">
        <v>766</v>
      </c>
      <c r="B1605" t="str">
        <f>VLOOKUP(A1605,'Customer Names'!$A$1:$B$2336,2,FALSE)</f>
        <v>Thind</v>
      </c>
      <c r="C1605" s="11">
        <f>VLOOKUP(A1605,'Medical Examinations'!$A$1:$B$2336,2,FALSE)</f>
        <v>31.17</v>
      </c>
      <c r="D1605" s="11">
        <f>VLOOKUP(A1605,'Medical Examinations'!$A$1:$C$2336,3,FALSE)</f>
        <v>5.28</v>
      </c>
      <c r="E1605" s="11" t="str">
        <f>VLOOKUP(A1605,'Medical Examinations'!$A$1:$J$2336,4,FALSE)</f>
        <v>No</v>
      </c>
      <c r="F1605" s="11" t="str">
        <f>VLOOKUP(A1605,'Medical Examinations'!$A$1:$J$2336,5,FALSE)</f>
        <v>No</v>
      </c>
      <c r="G1605" s="11" t="str">
        <f>VLOOKUP(A1605,'Medical Examinations'!$A$1:$J$2336,6,FALSE)</f>
        <v>No</v>
      </c>
      <c r="H1605" s="11">
        <f>VLOOKUP(A1605,'Medical Examinations'!$A$1:$J$2336,7,FALSE)</f>
        <v>1</v>
      </c>
      <c r="I1605" s="11" t="str">
        <f>VLOOKUP(A1605,'Medical Examinations'!$A$1:$J$2336,8,FALSE)</f>
        <v>No</v>
      </c>
      <c r="J1605" s="11" t="str">
        <f>VLOOKUP(A1605,'Medical Examinations'!$A$1:$J$2336,9,FALSE)</f>
        <v>OBESITY</v>
      </c>
      <c r="K1605" s="11" t="str">
        <f>VLOOKUP(A1605,'Medical Examinations'!$A$1:$J$2336,10,FALSE)</f>
        <v>NORMAL</v>
      </c>
      <c r="L1605" t="str">
        <f>VLOOKUP(A1605,'Hospitalisation Details'!$A$2:$M$2344,4,FALSE)</f>
        <v>12-8-1992</v>
      </c>
      <c r="M1605">
        <f>VLOOKUP(A1605,'Hospitalisation Details'!$A$2:$M$2344,10,FALSE)</f>
        <v>6208.5</v>
      </c>
      <c r="N1605" t="str">
        <f>VLOOKUP(A1605,'Hospitalisation Details'!$A$2:$M$2344,11,FALSE)</f>
        <v>tier - 2</v>
      </c>
      <c r="O1605" t="str">
        <f>VLOOKUP(A1605,'Hospitalisation Details'!$A$2:$M$2344,12,FALSE)</f>
        <v>tier - 1</v>
      </c>
      <c r="P1605" t="str">
        <f>VLOOKUP(A1605,'Hospitalisation Details'!$A$2:$M$2344,13,FALSE)</f>
        <v>R1021</v>
      </c>
      <c r="Q1605" s="11">
        <f>VLOOKUP(A1605,'Hospitalisation Details'!$A$2:$M$2344,8,FALSE)</f>
        <v>30</v>
      </c>
    </row>
    <row r="1606" spans="1:17" ht="15.75" x14ac:dyDescent="0.25">
      <c r="A1606" s="1" t="s">
        <v>765</v>
      </c>
      <c r="B1606" t="str">
        <f>VLOOKUP(A1606,'Customer Names'!$A$1:$B$2336,2,FALSE)</f>
        <v>Simon</v>
      </c>
      <c r="C1606" s="11">
        <f>VLOOKUP(A1606,'Medical Examinations'!$A$1:$B$2336,2,FALSE)</f>
        <v>36.08</v>
      </c>
      <c r="D1606" s="11">
        <f>VLOOKUP(A1606,'Medical Examinations'!$A$1:$C$2336,3,FALSE)</f>
        <v>4.29</v>
      </c>
      <c r="E1606" s="11" t="str">
        <f>VLOOKUP(A1606,'Medical Examinations'!$A$1:$J$2336,4,FALSE)</f>
        <v>No</v>
      </c>
      <c r="F1606" s="11" t="str">
        <f>VLOOKUP(A1606,'Medical Examinations'!$A$1:$J$2336,5,FALSE)</f>
        <v>No</v>
      </c>
      <c r="G1606" s="11" t="str">
        <f>VLOOKUP(A1606,'Medical Examinations'!$A$1:$J$2336,6,FALSE)</f>
        <v>No</v>
      </c>
      <c r="H1606" s="11">
        <f>VLOOKUP(A1606,'Medical Examinations'!$A$1:$J$2336,7,FALSE)</f>
        <v>0</v>
      </c>
      <c r="I1606" s="11" t="str">
        <f>VLOOKUP(A1606,'Medical Examinations'!$A$1:$J$2336,8,FALSE)</f>
        <v>No</v>
      </c>
      <c r="J1606" s="11" t="str">
        <f>VLOOKUP(A1606,'Medical Examinations'!$A$1:$J$2336,9,FALSE)</f>
        <v>OBESITY</v>
      </c>
      <c r="K1606" s="11" t="str">
        <f>VLOOKUP(A1606,'Medical Examinations'!$A$1:$J$2336,10,FALSE)</f>
        <v>NORMAL</v>
      </c>
      <c r="L1606" t="str">
        <f>VLOOKUP(A1606,'Hospitalisation Details'!$A$2:$M$2344,4,FALSE)</f>
        <v>10-9-1999</v>
      </c>
      <c r="M1606">
        <f>VLOOKUP(A1606,'Hospitalisation Details'!$A$2:$M$2344,10,FALSE)</f>
        <v>6207.26</v>
      </c>
      <c r="N1606" t="str">
        <f>VLOOKUP(A1606,'Hospitalisation Details'!$A$2:$M$2344,11,FALSE)</f>
        <v>tier - 2</v>
      </c>
      <c r="O1606" t="str">
        <f>VLOOKUP(A1606,'Hospitalisation Details'!$A$2:$M$2344,12,FALSE)</f>
        <v>tier - 2</v>
      </c>
      <c r="P1606" t="str">
        <f>VLOOKUP(A1606,'Hospitalisation Details'!$A$2:$M$2344,13,FALSE)</f>
        <v>R1026</v>
      </c>
      <c r="Q1606" s="11">
        <f>VLOOKUP(A1606,'Hospitalisation Details'!$A$2:$M$2344,8,FALSE)</f>
        <v>23</v>
      </c>
    </row>
    <row r="1607" spans="1:17" ht="15.75" x14ac:dyDescent="0.25">
      <c r="A1607" s="1" t="s">
        <v>764</v>
      </c>
      <c r="B1607" t="str">
        <f>VLOOKUP(A1607,'Customer Names'!$A$1:$B$2336,2,FALSE)</f>
        <v>Arciniaga</v>
      </c>
      <c r="C1607" s="11">
        <f>VLOOKUP(A1607,'Medical Examinations'!$A$1:$B$2336,2,FALSE)</f>
        <v>28.024999999999999</v>
      </c>
      <c r="D1607" s="11">
        <f>VLOOKUP(A1607,'Medical Examinations'!$A$1:$C$2336,3,FALSE)</f>
        <v>5.69</v>
      </c>
      <c r="E1607" s="11" t="str">
        <f>VLOOKUP(A1607,'Medical Examinations'!$A$1:$J$2336,4,FALSE)</f>
        <v>Yes</v>
      </c>
      <c r="F1607" s="11" t="str">
        <f>VLOOKUP(A1607,'Medical Examinations'!$A$1:$J$2336,5,FALSE)</f>
        <v>No</v>
      </c>
      <c r="G1607" s="11" t="str">
        <f>VLOOKUP(A1607,'Medical Examinations'!$A$1:$J$2336,6,FALSE)</f>
        <v>No</v>
      </c>
      <c r="H1607" s="11">
        <f>VLOOKUP(A1607,'Medical Examinations'!$A$1:$J$2336,7,FALSE)</f>
        <v>0</v>
      </c>
      <c r="I1607" s="11" t="str">
        <f>VLOOKUP(A1607,'Medical Examinations'!$A$1:$J$2336,8,FALSE)</f>
        <v>No</v>
      </c>
      <c r="J1607" s="11" t="str">
        <f>VLOOKUP(A1607,'Medical Examinations'!$A$1:$J$2336,9,FALSE)</f>
        <v>OVERWEIGHT</v>
      </c>
      <c r="K1607" s="11" t="str">
        <f>VLOOKUP(A1607,'Medical Examinations'!$A$1:$J$2336,10,FALSE)</f>
        <v>NORMAL</v>
      </c>
      <c r="L1607" t="str">
        <f>VLOOKUP(A1607,'Hospitalisation Details'!$A$2:$M$2344,4,FALSE)</f>
        <v>22-9-1985</v>
      </c>
      <c r="M1607">
        <f>VLOOKUP(A1607,'Hospitalisation Details'!$A$2:$M$2344,10,FALSE)</f>
        <v>6203.9</v>
      </c>
      <c r="N1607" t="str">
        <f>VLOOKUP(A1607,'Hospitalisation Details'!$A$2:$M$2344,11,FALSE)</f>
        <v>tier - 2</v>
      </c>
      <c r="O1607" t="str">
        <f>VLOOKUP(A1607,'Hospitalisation Details'!$A$2:$M$2344,12,FALSE)</f>
        <v>tier - 2</v>
      </c>
      <c r="P1607" t="str">
        <f>VLOOKUP(A1607,'Hospitalisation Details'!$A$2:$M$2344,13,FALSE)</f>
        <v>R1012</v>
      </c>
      <c r="Q1607" s="11">
        <f>VLOOKUP(A1607,'Hospitalisation Details'!$A$2:$M$2344,8,FALSE)</f>
        <v>37</v>
      </c>
    </row>
    <row r="1608" spans="1:17" ht="15.75" x14ac:dyDescent="0.25">
      <c r="A1608" s="1" t="s">
        <v>763</v>
      </c>
      <c r="B1608" t="str">
        <f>VLOOKUP(A1608,'Customer Names'!$A$1:$B$2336,2,FALSE)</f>
        <v>Ryan</v>
      </c>
      <c r="C1608" s="11">
        <f>VLOOKUP(A1608,'Medical Examinations'!$A$1:$B$2336,2,FALSE)</f>
        <v>24.32</v>
      </c>
      <c r="D1608" s="11">
        <f>VLOOKUP(A1608,'Medical Examinations'!$A$1:$C$2336,3,FALSE)</f>
        <v>5.56</v>
      </c>
      <c r="E1608" s="11" t="str">
        <f>VLOOKUP(A1608,'Medical Examinations'!$A$1:$J$2336,4,FALSE)</f>
        <v>Yes</v>
      </c>
      <c r="F1608" s="11" t="str">
        <f>VLOOKUP(A1608,'Medical Examinations'!$A$1:$J$2336,5,FALSE)</f>
        <v>No</v>
      </c>
      <c r="G1608" s="11" t="str">
        <f>VLOOKUP(A1608,'Medical Examinations'!$A$1:$J$2336,6,FALSE)</f>
        <v>No</v>
      </c>
      <c r="H1608" s="11">
        <f>VLOOKUP(A1608,'Medical Examinations'!$A$1:$J$2336,7,FALSE)</f>
        <v>0</v>
      </c>
      <c r="I1608" s="11" t="str">
        <f>VLOOKUP(A1608,'Medical Examinations'!$A$1:$J$2336,8,FALSE)</f>
        <v>No</v>
      </c>
      <c r="J1608" s="11" t="str">
        <f>VLOOKUP(A1608,'Medical Examinations'!$A$1:$J$2336,9,FALSE)</f>
        <v>NORMALWEIGHT</v>
      </c>
      <c r="K1608" s="11" t="str">
        <f>VLOOKUP(A1608,'Medical Examinations'!$A$1:$J$2336,10,FALSE)</f>
        <v>NORMAL</v>
      </c>
      <c r="L1608" t="str">
        <f>VLOOKUP(A1608,'Hospitalisation Details'!$A$2:$M$2344,4,FALSE)</f>
        <v>22-7-1985</v>
      </c>
      <c r="M1608">
        <f>VLOOKUP(A1608,'Hospitalisation Details'!$A$2:$M$2344,10,FALSE)</f>
        <v>6198.75</v>
      </c>
      <c r="N1608" t="str">
        <f>VLOOKUP(A1608,'Hospitalisation Details'!$A$2:$M$2344,11,FALSE)</f>
        <v>tier - 2</v>
      </c>
      <c r="O1608" t="str">
        <f>VLOOKUP(A1608,'Hospitalisation Details'!$A$2:$M$2344,12,FALSE)</f>
        <v>tier - 1</v>
      </c>
      <c r="P1608" t="str">
        <f>VLOOKUP(A1608,'Hospitalisation Details'!$A$2:$M$2344,13,FALSE)</f>
        <v>R1012</v>
      </c>
      <c r="Q1608" s="11">
        <f>VLOOKUP(A1608,'Hospitalisation Details'!$A$2:$M$2344,8,FALSE)</f>
        <v>37</v>
      </c>
    </row>
    <row r="1609" spans="1:17" ht="15.75" x14ac:dyDescent="0.25">
      <c r="A1609" s="1" t="s">
        <v>762</v>
      </c>
      <c r="B1609" t="str">
        <f>VLOOKUP(A1609,'Customer Names'!$A$1:$B$2336,2,FALSE)</f>
        <v>Lizak</v>
      </c>
      <c r="C1609" s="11">
        <f>VLOOKUP(A1609,'Medical Examinations'!$A$1:$B$2336,2,FALSE)</f>
        <v>38</v>
      </c>
      <c r="D1609" s="11">
        <f>VLOOKUP(A1609,'Medical Examinations'!$A$1:$C$2336,3,FALSE)</f>
        <v>5.41</v>
      </c>
      <c r="E1609" s="11" t="str">
        <f>VLOOKUP(A1609,'Medical Examinations'!$A$1:$J$2336,4,FALSE)</f>
        <v>Yes</v>
      </c>
      <c r="F1609" s="11" t="str">
        <f>VLOOKUP(A1609,'Medical Examinations'!$A$1:$J$2336,5,FALSE)</f>
        <v>No</v>
      </c>
      <c r="G1609" s="11" t="str">
        <f>VLOOKUP(A1609,'Medical Examinations'!$A$1:$J$2336,6,FALSE)</f>
        <v>No</v>
      </c>
      <c r="H1609" s="11">
        <f>VLOOKUP(A1609,'Medical Examinations'!$A$1:$J$2336,7,FALSE)</f>
        <v>1</v>
      </c>
      <c r="I1609" s="11" t="str">
        <f>VLOOKUP(A1609,'Medical Examinations'!$A$1:$J$2336,8,FALSE)</f>
        <v>No</v>
      </c>
      <c r="J1609" s="11" t="str">
        <f>VLOOKUP(A1609,'Medical Examinations'!$A$1:$J$2336,9,FALSE)</f>
        <v>OBESITY</v>
      </c>
      <c r="K1609" s="11" t="str">
        <f>VLOOKUP(A1609,'Medical Examinations'!$A$1:$J$2336,10,FALSE)</f>
        <v>NORMAL</v>
      </c>
      <c r="L1609" t="str">
        <f>VLOOKUP(A1609,'Hospitalisation Details'!$A$2:$M$2344,4,FALSE)</f>
        <v>23-10-1988</v>
      </c>
      <c r="M1609">
        <f>VLOOKUP(A1609,'Hospitalisation Details'!$A$2:$M$2344,10,FALSE)</f>
        <v>6196.45</v>
      </c>
      <c r="N1609" t="str">
        <f>VLOOKUP(A1609,'Hospitalisation Details'!$A$2:$M$2344,11,FALSE)</f>
        <v>tier - 2</v>
      </c>
      <c r="O1609" t="str">
        <f>VLOOKUP(A1609,'Hospitalisation Details'!$A$2:$M$2344,12,FALSE)</f>
        <v>tier - 1</v>
      </c>
      <c r="P1609" t="str">
        <f>VLOOKUP(A1609,'Hospitalisation Details'!$A$2:$M$2344,13,FALSE)</f>
        <v>R1011</v>
      </c>
      <c r="Q1609" s="11">
        <f>VLOOKUP(A1609,'Hospitalisation Details'!$A$2:$M$2344,8,FALSE)</f>
        <v>34</v>
      </c>
    </row>
    <row r="1610" spans="1:17" ht="15.75" x14ac:dyDescent="0.25">
      <c r="A1610" s="1" t="s">
        <v>761</v>
      </c>
      <c r="B1610" t="str">
        <f>VLOOKUP(A1610,'Customer Names'!$A$1:$B$2336,2,FALSE)</f>
        <v>Howery</v>
      </c>
      <c r="C1610" s="11">
        <f>VLOOKUP(A1610,'Medical Examinations'!$A$1:$B$2336,2,FALSE)</f>
        <v>31.6</v>
      </c>
      <c r="D1610" s="11">
        <f>VLOOKUP(A1610,'Medical Examinations'!$A$1:$C$2336,3,FALSE)</f>
        <v>10.85</v>
      </c>
      <c r="E1610" s="11" t="str">
        <f>VLOOKUP(A1610,'Medical Examinations'!$A$1:$J$2336,4,FALSE)</f>
        <v>Yes</v>
      </c>
      <c r="F1610" s="11" t="str">
        <f>VLOOKUP(A1610,'Medical Examinations'!$A$1:$J$2336,5,FALSE)</f>
        <v>No</v>
      </c>
      <c r="G1610" s="11" t="str">
        <f>VLOOKUP(A1610,'Medical Examinations'!$A$1:$J$2336,6,FALSE)</f>
        <v>No</v>
      </c>
      <c r="H1610" s="11">
        <f>VLOOKUP(A1610,'Medical Examinations'!$A$1:$J$2336,7,FALSE)</f>
        <v>0</v>
      </c>
      <c r="I1610" s="11" t="str">
        <f>VLOOKUP(A1610,'Medical Examinations'!$A$1:$J$2336,8,FALSE)</f>
        <v>No</v>
      </c>
      <c r="J1610" s="11" t="str">
        <f>VLOOKUP(A1610,'Medical Examinations'!$A$1:$J$2336,9,FALSE)</f>
        <v>OBESITY</v>
      </c>
      <c r="K1610" s="11" t="str">
        <f>VLOOKUP(A1610,'Medical Examinations'!$A$1:$J$2336,10,FALSE)</f>
        <v>DIABETES</v>
      </c>
      <c r="L1610" t="str">
        <f>VLOOKUP(A1610,'Hospitalisation Details'!$A$2:$M$2344,4,FALSE)</f>
        <v>1-10-1981</v>
      </c>
      <c r="M1610">
        <f>VLOOKUP(A1610,'Hospitalisation Details'!$A$2:$M$2344,10,FALSE)</f>
        <v>6186.13</v>
      </c>
      <c r="N1610" t="str">
        <f>VLOOKUP(A1610,'Hospitalisation Details'!$A$2:$M$2344,11,FALSE)</f>
        <v>tier - 2</v>
      </c>
      <c r="O1610" t="str">
        <f>VLOOKUP(A1610,'Hospitalisation Details'!$A$2:$M$2344,12,FALSE)</f>
        <v>tier - 3</v>
      </c>
      <c r="P1610" t="str">
        <f>VLOOKUP(A1610,'Hospitalisation Details'!$A$2:$M$2344,13,FALSE)</f>
        <v>R1011</v>
      </c>
      <c r="Q1610" s="11">
        <f>VLOOKUP(A1610,'Hospitalisation Details'!$A$2:$M$2344,8,FALSE)</f>
        <v>41</v>
      </c>
    </row>
    <row r="1611" spans="1:17" ht="15.75" x14ac:dyDescent="0.25">
      <c r="A1611" s="1" t="s">
        <v>760</v>
      </c>
      <c r="B1611" t="str">
        <f>VLOOKUP(A1611,'Customer Names'!$A$1:$B$2336,2,FALSE)</f>
        <v>Crain</v>
      </c>
      <c r="C1611" s="11">
        <f>VLOOKUP(A1611,'Medical Examinations'!$A$1:$B$2336,2,FALSE)</f>
        <v>31.02</v>
      </c>
      <c r="D1611" s="11">
        <f>VLOOKUP(A1611,'Medical Examinations'!$A$1:$C$2336,3,FALSE)</f>
        <v>11.63</v>
      </c>
      <c r="E1611" s="11" t="str">
        <f>VLOOKUP(A1611,'Medical Examinations'!$A$1:$J$2336,4,FALSE)</f>
        <v>Yes</v>
      </c>
      <c r="F1611" s="11" t="str">
        <f>VLOOKUP(A1611,'Medical Examinations'!$A$1:$J$2336,5,FALSE)</f>
        <v>No</v>
      </c>
      <c r="G1611" s="11" t="str">
        <f>VLOOKUP(A1611,'Medical Examinations'!$A$1:$J$2336,6,FALSE)</f>
        <v>No</v>
      </c>
      <c r="H1611" s="11">
        <f>VLOOKUP(A1611,'Medical Examinations'!$A$1:$J$2336,7,FALSE)</f>
        <v>0</v>
      </c>
      <c r="I1611" s="11" t="str">
        <f>VLOOKUP(A1611,'Medical Examinations'!$A$1:$J$2336,8,FALSE)</f>
        <v>No</v>
      </c>
      <c r="J1611" s="11" t="str">
        <f>VLOOKUP(A1611,'Medical Examinations'!$A$1:$J$2336,9,FALSE)</f>
        <v>OBESITY</v>
      </c>
      <c r="K1611" s="11" t="str">
        <f>VLOOKUP(A1611,'Medical Examinations'!$A$1:$J$2336,10,FALSE)</f>
        <v>DIABETES</v>
      </c>
      <c r="L1611" t="str">
        <f>VLOOKUP(A1611,'Hospitalisation Details'!$A$2:$M$2344,4,FALSE)</f>
        <v>22-11-1981</v>
      </c>
      <c r="M1611">
        <f>VLOOKUP(A1611,'Hospitalisation Details'!$A$2:$M$2344,10,FALSE)</f>
        <v>6185.32</v>
      </c>
      <c r="N1611" t="str">
        <f>VLOOKUP(A1611,'Hospitalisation Details'!$A$2:$M$2344,11,FALSE)</f>
        <v>tier - 2</v>
      </c>
      <c r="O1611" t="str">
        <f>VLOOKUP(A1611,'Hospitalisation Details'!$A$2:$M$2344,12,FALSE)</f>
        <v>tier - 1</v>
      </c>
      <c r="P1611" t="str">
        <f>VLOOKUP(A1611,'Hospitalisation Details'!$A$2:$M$2344,13,FALSE)</f>
        <v>R1013</v>
      </c>
      <c r="Q1611" s="11">
        <f>VLOOKUP(A1611,'Hospitalisation Details'!$A$2:$M$2344,8,FALSE)</f>
        <v>41</v>
      </c>
    </row>
    <row r="1612" spans="1:17" ht="15.75" x14ac:dyDescent="0.25">
      <c r="A1612" s="1" t="s">
        <v>759</v>
      </c>
      <c r="B1612" t="str">
        <f>VLOOKUP(A1612,'Customer Names'!$A$1:$B$2336,2,FALSE)</f>
        <v>Hotze</v>
      </c>
      <c r="C1612" s="11">
        <f>VLOOKUP(A1612,'Medical Examinations'!$A$1:$B$2336,2,FALSE)</f>
        <v>29.26</v>
      </c>
      <c r="D1612" s="11">
        <f>VLOOKUP(A1612,'Medical Examinations'!$A$1:$C$2336,3,FALSE)</f>
        <v>5.68</v>
      </c>
      <c r="E1612" s="11" t="str">
        <f>VLOOKUP(A1612,'Medical Examinations'!$A$1:$J$2336,4,FALSE)</f>
        <v>Yes</v>
      </c>
      <c r="F1612" s="11" t="str">
        <f>VLOOKUP(A1612,'Medical Examinations'!$A$1:$J$2336,5,FALSE)</f>
        <v>No</v>
      </c>
      <c r="G1612" s="11" t="str">
        <f>VLOOKUP(A1612,'Medical Examinations'!$A$1:$J$2336,6,FALSE)</f>
        <v>No</v>
      </c>
      <c r="H1612" s="11">
        <f>VLOOKUP(A1612,'Medical Examinations'!$A$1:$J$2336,7,FALSE)</f>
        <v>1</v>
      </c>
      <c r="I1612" s="11" t="str">
        <f>VLOOKUP(A1612,'Medical Examinations'!$A$1:$J$2336,8,FALSE)</f>
        <v>No</v>
      </c>
      <c r="J1612" s="11" t="str">
        <f>VLOOKUP(A1612,'Medical Examinations'!$A$1:$J$2336,9,FALSE)</f>
        <v>OVERWEIGHT</v>
      </c>
      <c r="K1612" s="11" t="str">
        <f>VLOOKUP(A1612,'Medical Examinations'!$A$1:$J$2336,10,FALSE)</f>
        <v>NORMAL</v>
      </c>
      <c r="L1612" t="str">
        <f>VLOOKUP(A1612,'Hospitalisation Details'!$A$2:$M$2344,4,FALSE)</f>
        <v>1-11-1988</v>
      </c>
      <c r="M1612">
        <f>VLOOKUP(A1612,'Hospitalisation Details'!$A$2:$M$2344,10,FALSE)</f>
        <v>6184.3</v>
      </c>
      <c r="N1612" t="str">
        <f>VLOOKUP(A1612,'Hospitalisation Details'!$A$2:$M$2344,11,FALSE)</f>
        <v>tier - 2</v>
      </c>
      <c r="O1612" t="str">
        <f>VLOOKUP(A1612,'Hospitalisation Details'!$A$2:$M$2344,12,FALSE)</f>
        <v>tier - 3</v>
      </c>
      <c r="P1612" t="str">
        <f>VLOOKUP(A1612,'Hospitalisation Details'!$A$2:$M$2344,13,FALSE)</f>
        <v>R1013</v>
      </c>
      <c r="Q1612" s="11">
        <f>VLOOKUP(A1612,'Hospitalisation Details'!$A$2:$M$2344,8,FALSE)</f>
        <v>34</v>
      </c>
    </row>
    <row r="1613" spans="1:17" ht="15.75" x14ac:dyDescent="0.25">
      <c r="A1613" s="1" t="s">
        <v>758</v>
      </c>
      <c r="B1613" t="str">
        <f>VLOOKUP(A1613,'Customer Names'!$A$1:$B$2336,2,FALSE)</f>
        <v>Chauhan</v>
      </c>
      <c r="C1613" s="11">
        <f>VLOOKUP(A1613,'Medical Examinations'!$A$1:$B$2336,2,FALSE)</f>
        <v>15.09</v>
      </c>
      <c r="D1613" s="11">
        <f>VLOOKUP(A1613,'Medical Examinations'!$A$1:$C$2336,3,FALSE)</f>
        <v>7.59</v>
      </c>
      <c r="E1613" s="11" t="str">
        <f>VLOOKUP(A1613,'Medical Examinations'!$A$1:$J$2336,4,FALSE)</f>
        <v>Yes</v>
      </c>
      <c r="F1613" s="11" t="str">
        <f>VLOOKUP(A1613,'Medical Examinations'!$A$1:$J$2336,5,FALSE)</f>
        <v>No</v>
      </c>
      <c r="G1613" s="11" t="str">
        <f>VLOOKUP(A1613,'Medical Examinations'!$A$1:$J$2336,6,FALSE)</f>
        <v>No</v>
      </c>
      <c r="H1613" s="11">
        <f>VLOOKUP(A1613,'Medical Examinations'!$A$1:$J$2336,7,FALSE)</f>
        <v>2</v>
      </c>
      <c r="I1613" s="11" t="str">
        <f>VLOOKUP(A1613,'Medical Examinations'!$A$1:$J$2336,8,FALSE)</f>
        <v>No</v>
      </c>
      <c r="J1613" s="11" t="str">
        <f>VLOOKUP(A1613,'Medical Examinations'!$A$1:$J$2336,9,FALSE)</f>
        <v>UNDERWEIGHT</v>
      </c>
      <c r="K1613" s="11" t="str">
        <f>VLOOKUP(A1613,'Medical Examinations'!$A$1:$J$2336,10,FALSE)</f>
        <v>DIABETES</v>
      </c>
      <c r="L1613" t="str">
        <f>VLOOKUP(A1613,'Hospitalisation Details'!$A$2:$M$2344,4,FALSE)</f>
        <v>5-10-1970</v>
      </c>
      <c r="M1613">
        <f>VLOOKUP(A1613,'Hospitalisation Details'!$A$2:$M$2344,10,FALSE)</f>
        <v>6183.46</v>
      </c>
      <c r="N1613" t="str">
        <f>VLOOKUP(A1613,'Hospitalisation Details'!$A$2:$M$2344,11,FALSE)</f>
        <v>tier - 2</v>
      </c>
      <c r="O1613" t="str">
        <f>VLOOKUP(A1613,'Hospitalisation Details'!$A$2:$M$2344,12,FALSE)</f>
        <v>tier - 2</v>
      </c>
      <c r="P1613" t="str">
        <f>VLOOKUP(A1613,'Hospitalisation Details'!$A$2:$M$2344,13,FALSE)</f>
        <v>R1012</v>
      </c>
      <c r="Q1613" s="11">
        <f>VLOOKUP(A1613,'Hospitalisation Details'!$A$2:$M$2344,8,FALSE)</f>
        <v>52</v>
      </c>
    </row>
    <row r="1614" spans="1:17" ht="15.75" x14ac:dyDescent="0.25">
      <c r="A1614" s="1" t="s">
        <v>757</v>
      </c>
      <c r="B1614" t="str">
        <f>VLOOKUP(A1614,'Customer Names'!$A$1:$B$2336,2,FALSE)</f>
        <v>Raab</v>
      </c>
      <c r="C1614" s="11">
        <f>VLOOKUP(A1614,'Medical Examinations'!$A$1:$B$2336,2,FALSE)</f>
        <v>22.63</v>
      </c>
      <c r="D1614" s="11">
        <f>VLOOKUP(A1614,'Medical Examinations'!$A$1:$C$2336,3,FALSE)</f>
        <v>5.09</v>
      </c>
      <c r="E1614" s="11" t="str">
        <f>VLOOKUP(A1614,'Medical Examinations'!$A$1:$J$2336,4,FALSE)</f>
        <v>Yes</v>
      </c>
      <c r="F1614" s="11" t="str">
        <f>VLOOKUP(A1614,'Medical Examinations'!$A$1:$J$2336,5,FALSE)</f>
        <v>No</v>
      </c>
      <c r="G1614" s="11" t="str">
        <f>VLOOKUP(A1614,'Medical Examinations'!$A$1:$J$2336,6,FALSE)</f>
        <v>No</v>
      </c>
      <c r="H1614" s="11">
        <f>VLOOKUP(A1614,'Medical Examinations'!$A$1:$J$2336,7,FALSE)</f>
        <v>0</v>
      </c>
      <c r="I1614" s="11" t="str">
        <f>VLOOKUP(A1614,'Medical Examinations'!$A$1:$J$2336,8,FALSE)</f>
        <v>No</v>
      </c>
      <c r="J1614" s="11" t="str">
        <f>VLOOKUP(A1614,'Medical Examinations'!$A$1:$J$2336,9,FALSE)</f>
        <v>NORMALWEIGHT</v>
      </c>
      <c r="K1614" s="11" t="str">
        <f>VLOOKUP(A1614,'Medical Examinations'!$A$1:$J$2336,10,FALSE)</f>
        <v>NORMAL</v>
      </c>
      <c r="L1614" t="str">
        <f>VLOOKUP(A1614,'Hospitalisation Details'!$A$2:$M$2344,4,FALSE)</f>
        <v>9-8-1985</v>
      </c>
      <c r="M1614">
        <f>VLOOKUP(A1614,'Hospitalisation Details'!$A$2:$M$2344,10,FALSE)</f>
        <v>6183.32</v>
      </c>
      <c r="N1614" t="str">
        <f>VLOOKUP(A1614,'Hospitalisation Details'!$A$2:$M$2344,11,FALSE)</f>
        <v>tier - 2</v>
      </c>
      <c r="O1614" t="str">
        <f>VLOOKUP(A1614,'Hospitalisation Details'!$A$2:$M$2344,12,FALSE)</f>
        <v>tier - 2</v>
      </c>
      <c r="P1614" t="str">
        <f>VLOOKUP(A1614,'Hospitalisation Details'!$A$2:$M$2344,13,FALSE)</f>
        <v>R1012</v>
      </c>
      <c r="Q1614" s="11">
        <f>VLOOKUP(A1614,'Hospitalisation Details'!$A$2:$M$2344,8,FALSE)</f>
        <v>37</v>
      </c>
    </row>
    <row r="1615" spans="1:17" ht="15.75" x14ac:dyDescent="0.25">
      <c r="A1615" s="1" t="s">
        <v>756</v>
      </c>
      <c r="B1615" t="str">
        <f>VLOOKUP(A1615,'Customer Names'!$A$1:$B$2336,2,FALSE)</f>
        <v>McKown</v>
      </c>
      <c r="C1615" s="11">
        <f>VLOOKUP(A1615,'Medical Examinations'!$A$1:$B$2336,2,FALSE)</f>
        <v>23.46</v>
      </c>
      <c r="D1615" s="11">
        <f>VLOOKUP(A1615,'Medical Examinations'!$A$1:$C$2336,3,FALSE)</f>
        <v>4.21</v>
      </c>
      <c r="E1615" s="11" t="str">
        <f>VLOOKUP(A1615,'Medical Examinations'!$A$1:$J$2336,4,FALSE)</f>
        <v>No</v>
      </c>
      <c r="F1615" s="11" t="str">
        <f>VLOOKUP(A1615,'Medical Examinations'!$A$1:$J$2336,5,FALSE)</f>
        <v>No</v>
      </c>
      <c r="G1615" s="11" t="str">
        <f>VLOOKUP(A1615,'Medical Examinations'!$A$1:$J$2336,6,FALSE)</f>
        <v>No</v>
      </c>
      <c r="H1615" s="11">
        <f>VLOOKUP(A1615,'Medical Examinations'!$A$1:$J$2336,7,FALSE)</f>
        <v>1</v>
      </c>
      <c r="I1615" s="11" t="str">
        <f>VLOOKUP(A1615,'Medical Examinations'!$A$1:$J$2336,8,FALSE)</f>
        <v>No</v>
      </c>
      <c r="J1615" s="11" t="str">
        <f>VLOOKUP(A1615,'Medical Examinations'!$A$1:$J$2336,9,FALSE)</f>
        <v>NORMALWEIGHT</v>
      </c>
      <c r="K1615" s="11" t="str">
        <f>VLOOKUP(A1615,'Medical Examinations'!$A$1:$J$2336,10,FALSE)</f>
        <v>NORMAL</v>
      </c>
      <c r="L1615" t="str">
        <f>VLOOKUP(A1615,'Hospitalisation Details'!$A$2:$M$2344,4,FALSE)</f>
        <v>6-10-1984</v>
      </c>
      <c r="M1615">
        <f>VLOOKUP(A1615,'Hospitalisation Details'!$A$2:$M$2344,10,FALSE)</f>
        <v>6170.96</v>
      </c>
      <c r="N1615" t="str">
        <f>VLOOKUP(A1615,'Hospitalisation Details'!$A$2:$M$2344,11,FALSE)</f>
        <v>tier - 2</v>
      </c>
      <c r="O1615" t="str">
        <f>VLOOKUP(A1615,'Hospitalisation Details'!$A$2:$M$2344,12,FALSE)</f>
        <v>tier - 1</v>
      </c>
      <c r="P1615" t="str">
        <f>VLOOKUP(A1615,'Hospitalisation Details'!$A$2:$M$2344,13,FALSE)</f>
        <v>R1013</v>
      </c>
      <c r="Q1615" s="11">
        <f>VLOOKUP(A1615,'Hospitalisation Details'!$A$2:$M$2344,8,FALSE)</f>
        <v>38</v>
      </c>
    </row>
    <row r="1616" spans="1:17" ht="15.75" x14ac:dyDescent="0.25">
      <c r="A1616" s="1" t="s">
        <v>755</v>
      </c>
      <c r="B1616" t="str">
        <f>VLOOKUP(A1616,'Customer Names'!$A$1:$B$2336,2,FALSE)</f>
        <v>Schiemann</v>
      </c>
      <c r="C1616" s="11">
        <f>VLOOKUP(A1616,'Medical Examinations'!$A$1:$B$2336,2,FALSE)</f>
        <v>22.56</v>
      </c>
      <c r="D1616" s="11">
        <f>VLOOKUP(A1616,'Medical Examinations'!$A$1:$C$2336,3,FALSE)</f>
        <v>4.34</v>
      </c>
      <c r="E1616" s="11" t="str">
        <f>VLOOKUP(A1616,'Medical Examinations'!$A$1:$J$2336,4,FALSE)</f>
        <v>Yes</v>
      </c>
      <c r="F1616" s="11" t="str">
        <f>VLOOKUP(A1616,'Medical Examinations'!$A$1:$J$2336,5,FALSE)</f>
        <v>No</v>
      </c>
      <c r="G1616" s="11" t="str">
        <f>VLOOKUP(A1616,'Medical Examinations'!$A$1:$J$2336,6,FALSE)</f>
        <v>No</v>
      </c>
      <c r="H1616" s="11">
        <f>VLOOKUP(A1616,'Medical Examinations'!$A$1:$J$2336,7,FALSE)</f>
        <v>0</v>
      </c>
      <c r="I1616" s="11" t="str">
        <f>VLOOKUP(A1616,'Medical Examinations'!$A$1:$J$2336,8,FALSE)</f>
        <v>No</v>
      </c>
      <c r="J1616" s="11" t="str">
        <f>VLOOKUP(A1616,'Medical Examinations'!$A$1:$J$2336,9,FALSE)</f>
        <v>NORMALWEIGHT</v>
      </c>
      <c r="K1616" s="11" t="str">
        <f>VLOOKUP(A1616,'Medical Examinations'!$A$1:$J$2336,10,FALSE)</f>
        <v>NORMAL</v>
      </c>
      <c r="L1616" t="str">
        <f>VLOOKUP(A1616,'Hospitalisation Details'!$A$2:$M$2344,4,FALSE)</f>
        <v>15-10-1985</v>
      </c>
      <c r="M1616">
        <f>VLOOKUP(A1616,'Hospitalisation Details'!$A$2:$M$2344,10,FALSE)</f>
        <v>6159.57</v>
      </c>
      <c r="N1616" t="str">
        <f>VLOOKUP(A1616,'Hospitalisation Details'!$A$2:$M$2344,11,FALSE)</f>
        <v>tier - 2</v>
      </c>
      <c r="O1616" t="str">
        <f>VLOOKUP(A1616,'Hospitalisation Details'!$A$2:$M$2344,12,FALSE)</f>
        <v>tier - 1</v>
      </c>
      <c r="P1616" t="str">
        <f>VLOOKUP(A1616,'Hospitalisation Details'!$A$2:$M$2344,13,FALSE)</f>
        <v>R1012</v>
      </c>
      <c r="Q1616" s="11">
        <f>VLOOKUP(A1616,'Hospitalisation Details'!$A$2:$M$2344,8,FALSE)</f>
        <v>37</v>
      </c>
    </row>
    <row r="1617" spans="1:17" ht="15.75" x14ac:dyDescent="0.25">
      <c r="A1617" s="1" t="s">
        <v>754</v>
      </c>
      <c r="B1617" t="str">
        <f>VLOOKUP(A1617,'Customer Names'!$A$1:$B$2336,2,FALSE)</f>
        <v>Cress</v>
      </c>
      <c r="C1617" s="11">
        <f>VLOOKUP(A1617,'Medical Examinations'!$A$1:$B$2336,2,FALSE)</f>
        <v>19.28</v>
      </c>
      <c r="D1617" s="11">
        <f>VLOOKUP(A1617,'Medical Examinations'!$A$1:$C$2336,3,FALSE)</f>
        <v>11.85</v>
      </c>
      <c r="E1617" s="11" t="str">
        <f>VLOOKUP(A1617,'Medical Examinations'!$A$1:$J$2336,4,FALSE)</f>
        <v>No</v>
      </c>
      <c r="F1617" s="11" t="str">
        <f>VLOOKUP(A1617,'Medical Examinations'!$A$1:$J$2336,5,FALSE)</f>
        <v>No</v>
      </c>
      <c r="G1617" s="11" t="str">
        <f>VLOOKUP(A1617,'Medical Examinations'!$A$1:$J$2336,6,FALSE)</f>
        <v>No</v>
      </c>
      <c r="H1617" s="11">
        <f>VLOOKUP(A1617,'Medical Examinations'!$A$1:$J$2336,7,FALSE)</f>
        <v>2</v>
      </c>
      <c r="I1617" s="11" t="str">
        <f>VLOOKUP(A1617,'Medical Examinations'!$A$1:$J$2336,8,FALSE)</f>
        <v>No</v>
      </c>
      <c r="J1617" s="11" t="str">
        <f>VLOOKUP(A1617,'Medical Examinations'!$A$1:$J$2336,9,FALSE)</f>
        <v>NORMALWEIGHT</v>
      </c>
      <c r="K1617" s="11" t="str">
        <f>VLOOKUP(A1617,'Medical Examinations'!$A$1:$J$2336,10,FALSE)</f>
        <v>DIABETES</v>
      </c>
      <c r="L1617" t="str">
        <f>VLOOKUP(A1617,'Hospitalisation Details'!$A$2:$M$2344,4,FALSE)</f>
        <v>6-11-1973</v>
      </c>
      <c r="M1617">
        <f>VLOOKUP(A1617,'Hospitalisation Details'!$A$2:$M$2344,10,FALSE)</f>
        <v>6152.05</v>
      </c>
      <c r="N1617" t="str">
        <f>VLOOKUP(A1617,'Hospitalisation Details'!$A$2:$M$2344,11,FALSE)</f>
        <v>tier - 2</v>
      </c>
      <c r="O1617" t="str">
        <f>VLOOKUP(A1617,'Hospitalisation Details'!$A$2:$M$2344,12,FALSE)</f>
        <v>tier - 3</v>
      </c>
      <c r="P1617" t="str">
        <f>VLOOKUP(A1617,'Hospitalisation Details'!$A$2:$M$2344,13,FALSE)</f>
        <v>R1013</v>
      </c>
      <c r="Q1617" s="11">
        <f>VLOOKUP(A1617,'Hospitalisation Details'!$A$2:$M$2344,8,FALSE)</f>
        <v>49</v>
      </c>
    </row>
    <row r="1618" spans="1:17" ht="15.75" x14ac:dyDescent="0.25">
      <c r="A1618" s="1" t="s">
        <v>753</v>
      </c>
      <c r="B1618" t="str">
        <f>VLOOKUP(A1618,'Customer Names'!$A$1:$B$2336,2,FALSE)</f>
        <v>Mawson</v>
      </c>
      <c r="C1618" s="11">
        <f>VLOOKUP(A1618,'Medical Examinations'!$A$1:$B$2336,2,FALSE)</f>
        <v>15.37</v>
      </c>
      <c r="D1618" s="11">
        <f>VLOOKUP(A1618,'Medical Examinations'!$A$1:$C$2336,3,FALSE)</f>
        <v>9.61</v>
      </c>
      <c r="E1618" s="11" t="str">
        <f>VLOOKUP(A1618,'Medical Examinations'!$A$1:$J$2336,4,FALSE)</f>
        <v>Yes</v>
      </c>
      <c r="F1618" s="11" t="str">
        <f>VLOOKUP(A1618,'Medical Examinations'!$A$1:$J$2336,5,FALSE)</f>
        <v>No</v>
      </c>
      <c r="G1618" s="11" t="str">
        <f>VLOOKUP(A1618,'Medical Examinations'!$A$1:$J$2336,6,FALSE)</f>
        <v>No</v>
      </c>
      <c r="H1618" s="11">
        <f>VLOOKUP(A1618,'Medical Examinations'!$A$1:$J$2336,7,FALSE)</f>
        <v>2</v>
      </c>
      <c r="I1618" s="11" t="str">
        <f>VLOOKUP(A1618,'Medical Examinations'!$A$1:$J$2336,8,FALSE)</f>
        <v>No</v>
      </c>
      <c r="J1618" s="11" t="str">
        <f>VLOOKUP(A1618,'Medical Examinations'!$A$1:$J$2336,9,FALSE)</f>
        <v>UNDERWEIGHT</v>
      </c>
      <c r="K1618" s="11" t="str">
        <f>VLOOKUP(A1618,'Medical Examinations'!$A$1:$J$2336,10,FALSE)</f>
        <v>DIABETES</v>
      </c>
      <c r="L1618" t="str">
        <f>VLOOKUP(A1618,'Hospitalisation Details'!$A$2:$M$2344,4,FALSE)</f>
        <v>14-10-1970</v>
      </c>
      <c r="M1618">
        <f>VLOOKUP(A1618,'Hospitalisation Details'!$A$2:$M$2344,10,FALSE)</f>
        <v>6147.12</v>
      </c>
      <c r="N1618" t="str">
        <f>VLOOKUP(A1618,'Hospitalisation Details'!$A$2:$M$2344,11,FALSE)</f>
        <v>tier - 2</v>
      </c>
      <c r="O1618" t="str">
        <f>VLOOKUP(A1618,'Hospitalisation Details'!$A$2:$M$2344,12,FALSE)</f>
        <v>tier - 3</v>
      </c>
      <c r="P1618" t="str">
        <f>VLOOKUP(A1618,'Hospitalisation Details'!$A$2:$M$2344,13,FALSE)</f>
        <v>R1012</v>
      </c>
      <c r="Q1618" s="11">
        <f>VLOOKUP(A1618,'Hospitalisation Details'!$A$2:$M$2344,8,FALSE)</f>
        <v>52</v>
      </c>
    </row>
    <row r="1619" spans="1:17" ht="15.75" x14ac:dyDescent="0.25">
      <c r="A1619" s="1" t="s">
        <v>752</v>
      </c>
      <c r="B1619" t="str">
        <f>VLOOKUP(A1619,'Customer Names'!$A$1:$B$2336,2,FALSE)</f>
        <v>Wigginton</v>
      </c>
      <c r="C1619" s="11">
        <f>VLOOKUP(A1619,'Medical Examinations'!$A$1:$B$2336,2,FALSE)</f>
        <v>18.71</v>
      </c>
      <c r="D1619" s="11">
        <f>VLOOKUP(A1619,'Medical Examinations'!$A$1:$C$2336,3,FALSE)</f>
        <v>5.29</v>
      </c>
      <c r="E1619" s="11" t="str">
        <f>VLOOKUP(A1619,'Medical Examinations'!$A$1:$J$2336,4,FALSE)</f>
        <v>Yes</v>
      </c>
      <c r="F1619" s="11" t="str">
        <f>VLOOKUP(A1619,'Medical Examinations'!$A$1:$J$2336,5,FALSE)</f>
        <v>No</v>
      </c>
      <c r="G1619" s="11" t="str">
        <f>VLOOKUP(A1619,'Medical Examinations'!$A$1:$J$2336,6,FALSE)</f>
        <v>No</v>
      </c>
      <c r="H1619" s="11">
        <f>VLOOKUP(A1619,'Medical Examinations'!$A$1:$J$2336,7,FALSE)</f>
        <v>0</v>
      </c>
      <c r="I1619" s="11" t="str">
        <f>VLOOKUP(A1619,'Medical Examinations'!$A$1:$J$2336,8,FALSE)</f>
        <v>No</v>
      </c>
      <c r="J1619" s="11" t="str">
        <f>VLOOKUP(A1619,'Medical Examinations'!$A$1:$J$2336,9,FALSE)</f>
        <v>NORMALWEIGHT</v>
      </c>
      <c r="K1619" s="11" t="str">
        <f>VLOOKUP(A1619,'Medical Examinations'!$A$1:$J$2336,10,FALSE)</f>
        <v>NORMAL</v>
      </c>
      <c r="L1619" t="str">
        <f>VLOOKUP(A1619,'Hospitalisation Details'!$A$2:$M$2344,4,FALSE)</f>
        <v>12-12-1976</v>
      </c>
      <c r="M1619">
        <f>VLOOKUP(A1619,'Hospitalisation Details'!$A$2:$M$2344,10,FALSE)</f>
        <v>6139.14</v>
      </c>
      <c r="N1619" t="str">
        <f>VLOOKUP(A1619,'Hospitalisation Details'!$A$2:$M$2344,11,FALSE)</f>
        <v>tier - 2</v>
      </c>
      <c r="O1619" t="str">
        <f>VLOOKUP(A1619,'Hospitalisation Details'!$A$2:$M$2344,12,FALSE)</f>
        <v>tier - 3</v>
      </c>
      <c r="P1619" t="str">
        <f>VLOOKUP(A1619,'Hospitalisation Details'!$A$2:$M$2344,13,FALSE)</f>
        <v>R1013</v>
      </c>
      <c r="Q1619" s="11">
        <f>VLOOKUP(A1619,'Hospitalisation Details'!$A$2:$M$2344,8,FALSE)</f>
        <v>46</v>
      </c>
    </row>
    <row r="1620" spans="1:17" ht="15.75" x14ac:dyDescent="0.25">
      <c r="A1620" s="1" t="s">
        <v>751</v>
      </c>
      <c r="B1620" t="str">
        <f>VLOOKUP(A1620,'Customer Names'!$A$1:$B$2336,2,FALSE)</f>
        <v>Wang</v>
      </c>
      <c r="C1620" s="11">
        <f>VLOOKUP(A1620,'Medical Examinations'!$A$1:$B$2336,2,FALSE)</f>
        <v>20.61</v>
      </c>
      <c r="D1620" s="11">
        <f>VLOOKUP(A1620,'Medical Examinations'!$A$1:$C$2336,3,FALSE)</f>
        <v>6.89</v>
      </c>
      <c r="E1620" s="11" t="str">
        <f>VLOOKUP(A1620,'Medical Examinations'!$A$1:$J$2336,4,FALSE)</f>
        <v>No</v>
      </c>
      <c r="F1620" s="11" t="str">
        <f>VLOOKUP(A1620,'Medical Examinations'!$A$1:$J$2336,5,FALSE)</f>
        <v>No</v>
      </c>
      <c r="G1620" s="11" t="str">
        <f>VLOOKUP(A1620,'Medical Examinations'!$A$1:$J$2336,6,FALSE)</f>
        <v>No</v>
      </c>
      <c r="H1620" s="11">
        <f>VLOOKUP(A1620,'Medical Examinations'!$A$1:$J$2336,7,FALSE)</f>
        <v>0</v>
      </c>
      <c r="I1620" s="11" t="str">
        <f>VLOOKUP(A1620,'Medical Examinations'!$A$1:$J$2336,8,FALSE)</f>
        <v>No</v>
      </c>
      <c r="J1620" s="11" t="str">
        <f>VLOOKUP(A1620,'Medical Examinations'!$A$1:$J$2336,9,FALSE)</f>
        <v>NORMALWEIGHT</v>
      </c>
      <c r="K1620" s="11" t="str">
        <f>VLOOKUP(A1620,'Medical Examinations'!$A$1:$J$2336,10,FALSE)</f>
        <v>DIABETES</v>
      </c>
      <c r="L1620" t="str">
        <f>VLOOKUP(A1620,'Hospitalisation Details'!$A$2:$M$2344,4,FALSE)</f>
        <v>5-9-1978</v>
      </c>
      <c r="M1620">
        <f>VLOOKUP(A1620,'Hospitalisation Details'!$A$2:$M$2344,10,FALSE)</f>
        <v>6138.58</v>
      </c>
      <c r="N1620" t="str">
        <f>VLOOKUP(A1620,'Hospitalisation Details'!$A$2:$M$2344,11,FALSE)</f>
        <v>tier - 2</v>
      </c>
      <c r="O1620" t="str">
        <f>VLOOKUP(A1620,'Hospitalisation Details'!$A$2:$M$2344,12,FALSE)</f>
        <v>tier - 1</v>
      </c>
      <c r="P1620" t="str">
        <f>VLOOKUP(A1620,'Hospitalisation Details'!$A$2:$M$2344,13,FALSE)</f>
        <v>R1013</v>
      </c>
      <c r="Q1620" s="11">
        <f>VLOOKUP(A1620,'Hospitalisation Details'!$A$2:$M$2344,8,FALSE)</f>
        <v>44</v>
      </c>
    </row>
    <row r="1621" spans="1:17" ht="15.75" x14ac:dyDescent="0.25">
      <c r="A1621" s="1" t="s">
        <v>750</v>
      </c>
      <c r="B1621" t="str">
        <f>VLOOKUP(A1621,'Customer Names'!$A$1:$B$2336,2,FALSE)</f>
        <v>Schroeder</v>
      </c>
      <c r="C1621" s="11">
        <f>VLOOKUP(A1621,'Medical Examinations'!$A$1:$B$2336,2,FALSE)</f>
        <v>15.99</v>
      </c>
      <c r="D1621" s="11">
        <f>VLOOKUP(A1621,'Medical Examinations'!$A$1:$C$2336,3,FALSE)</f>
        <v>4.57</v>
      </c>
      <c r="E1621" s="11" t="str">
        <f>VLOOKUP(A1621,'Medical Examinations'!$A$1:$J$2336,4,FALSE)</f>
        <v>Yes</v>
      </c>
      <c r="F1621" s="11" t="str">
        <f>VLOOKUP(A1621,'Medical Examinations'!$A$1:$J$2336,5,FALSE)</f>
        <v>No</v>
      </c>
      <c r="G1621" s="11" t="str">
        <f>VLOOKUP(A1621,'Medical Examinations'!$A$1:$J$2336,6,FALSE)</f>
        <v>Yes</v>
      </c>
      <c r="H1621" s="11">
        <f>VLOOKUP(A1621,'Medical Examinations'!$A$1:$J$2336,7,FALSE)</f>
        <v>1</v>
      </c>
      <c r="I1621" s="11" t="str">
        <f>VLOOKUP(A1621,'Medical Examinations'!$A$1:$J$2336,8,FALSE)</f>
        <v>No</v>
      </c>
      <c r="J1621" s="11" t="str">
        <f>VLOOKUP(A1621,'Medical Examinations'!$A$1:$J$2336,9,FALSE)</f>
        <v>UNDERWEIGHT</v>
      </c>
      <c r="K1621" s="11" t="str">
        <f>VLOOKUP(A1621,'Medical Examinations'!$A$1:$J$2336,10,FALSE)</f>
        <v>NORMAL</v>
      </c>
      <c r="L1621" t="str">
        <f>VLOOKUP(A1621,'Hospitalisation Details'!$A$2:$M$2344,4,FALSE)</f>
        <v>9-11-1969</v>
      </c>
      <c r="M1621">
        <f>VLOOKUP(A1621,'Hospitalisation Details'!$A$2:$M$2344,10,FALSE)</f>
        <v>6138.5</v>
      </c>
      <c r="N1621" t="str">
        <f>VLOOKUP(A1621,'Hospitalisation Details'!$A$2:$M$2344,11,FALSE)</f>
        <v>tier - 2</v>
      </c>
      <c r="O1621" t="str">
        <f>VLOOKUP(A1621,'Hospitalisation Details'!$A$2:$M$2344,12,FALSE)</f>
        <v>tier - 2</v>
      </c>
      <c r="P1621" t="str">
        <f>VLOOKUP(A1621,'Hospitalisation Details'!$A$2:$M$2344,13,FALSE)</f>
        <v>R1011</v>
      </c>
      <c r="Q1621" s="11">
        <f>VLOOKUP(A1621,'Hospitalisation Details'!$A$2:$M$2344,8,FALSE)</f>
        <v>53</v>
      </c>
    </row>
    <row r="1622" spans="1:17" ht="15.75" x14ac:dyDescent="0.25">
      <c r="A1622" s="1" t="s">
        <v>749</v>
      </c>
      <c r="B1622" t="str">
        <f>VLOOKUP(A1622,'Customer Names'!$A$1:$B$2336,2,FALSE)</f>
        <v>Leonard</v>
      </c>
      <c r="C1622" s="11">
        <f>VLOOKUP(A1622,'Medical Examinations'!$A$1:$B$2336,2,FALSE)</f>
        <v>33.155000000000001</v>
      </c>
      <c r="D1622" s="11">
        <f>VLOOKUP(A1622,'Medical Examinations'!$A$1:$C$2336,3,FALSE)</f>
        <v>4.32</v>
      </c>
      <c r="E1622" s="11" t="str">
        <f>VLOOKUP(A1622,'Medical Examinations'!$A$1:$J$2336,4,FALSE)</f>
        <v>No</v>
      </c>
      <c r="F1622" s="11" t="str">
        <f>VLOOKUP(A1622,'Medical Examinations'!$A$1:$J$2336,5,FALSE)</f>
        <v>No</v>
      </c>
      <c r="G1622" s="11" t="str">
        <f>VLOOKUP(A1622,'Medical Examinations'!$A$1:$J$2336,6,FALSE)</f>
        <v>No</v>
      </c>
      <c r="H1622" s="11">
        <f>VLOOKUP(A1622,'Medical Examinations'!$A$1:$J$2336,7,FALSE)</f>
        <v>0</v>
      </c>
      <c r="I1622" s="11" t="str">
        <f>VLOOKUP(A1622,'Medical Examinations'!$A$1:$J$2336,8,FALSE)</f>
        <v>No</v>
      </c>
      <c r="J1622" s="11" t="str">
        <f>VLOOKUP(A1622,'Medical Examinations'!$A$1:$J$2336,9,FALSE)</f>
        <v>OBESITY</v>
      </c>
      <c r="K1622" s="11" t="str">
        <f>VLOOKUP(A1622,'Medical Examinations'!$A$1:$J$2336,10,FALSE)</f>
        <v>NORMAL</v>
      </c>
      <c r="L1622" t="str">
        <f>VLOOKUP(A1622,'Hospitalisation Details'!$A$2:$M$2344,4,FALSE)</f>
        <v>18-8-1990</v>
      </c>
      <c r="M1622">
        <f>VLOOKUP(A1622,'Hospitalisation Details'!$A$2:$M$2344,10,FALSE)</f>
        <v>6128.8</v>
      </c>
      <c r="N1622" t="str">
        <f>VLOOKUP(A1622,'Hospitalisation Details'!$A$2:$M$2344,11,FALSE)</f>
        <v>tier - 2</v>
      </c>
      <c r="O1622" t="str">
        <f>VLOOKUP(A1622,'Hospitalisation Details'!$A$2:$M$2344,12,FALSE)</f>
        <v>tier - 3</v>
      </c>
      <c r="P1622" t="str">
        <f>VLOOKUP(A1622,'Hospitalisation Details'!$A$2:$M$2344,13,FALSE)</f>
        <v>R1012</v>
      </c>
      <c r="Q1622" s="11">
        <f>VLOOKUP(A1622,'Hospitalisation Details'!$A$2:$M$2344,8,FALSE)</f>
        <v>32</v>
      </c>
    </row>
    <row r="1623" spans="1:17" ht="15.75" x14ac:dyDescent="0.25">
      <c r="A1623" s="1" t="s">
        <v>748</v>
      </c>
      <c r="B1623" t="str">
        <f>VLOOKUP(A1623,'Customer Names'!$A$1:$B$2336,2,FALSE)</f>
        <v>Tissue</v>
      </c>
      <c r="C1623" s="11">
        <f>VLOOKUP(A1623,'Medical Examinations'!$A$1:$B$2336,2,FALSE)</f>
        <v>26.22</v>
      </c>
      <c r="D1623" s="11">
        <f>VLOOKUP(A1623,'Medical Examinations'!$A$1:$C$2336,3,FALSE)</f>
        <v>5.57</v>
      </c>
      <c r="E1623" s="11" t="str">
        <f>VLOOKUP(A1623,'Medical Examinations'!$A$1:$J$2336,4,FALSE)</f>
        <v>Yes</v>
      </c>
      <c r="F1623" s="11" t="str">
        <f>VLOOKUP(A1623,'Medical Examinations'!$A$1:$J$2336,5,FALSE)</f>
        <v>No</v>
      </c>
      <c r="G1623" s="11" t="str">
        <f>VLOOKUP(A1623,'Medical Examinations'!$A$1:$J$2336,6,FALSE)</f>
        <v>Yes</v>
      </c>
      <c r="H1623" s="11">
        <f>VLOOKUP(A1623,'Medical Examinations'!$A$1:$J$2336,7,FALSE)</f>
        <v>1</v>
      </c>
      <c r="I1623" s="11" t="str">
        <f>VLOOKUP(A1623,'Medical Examinations'!$A$1:$J$2336,8,FALSE)</f>
        <v>No</v>
      </c>
      <c r="J1623" s="11" t="str">
        <f>VLOOKUP(A1623,'Medical Examinations'!$A$1:$J$2336,9,FALSE)</f>
        <v>OVERWEIGHT</v>
      </c>
      <c r="K1623" s="11" t="str">
        <f>VLOOKUP(A1623,'Medical Examinations'!$A$1:$J$2336,10,FALSE)</f>
        <v>NORMAL</v>
      </c>
      <c r="L1623" t="str">
        <f>VLOOKUP(A1623,'Hospitalisation Details'!$A$2:$M$2344,4,FALSE)</f>
        <v>16-11-1983</v>
      </c>
      <c r="M1623">
        <f>VLOOKUP(A1623,'Hospitalisation Details'!$A$2:$M$2344,10,FALSE)</f>
        <v>6123.57</v>
      </c>
      <c r="N1623" t="str">
        <f>VLOOKUP(A1623,'Hospitalisation Details'!$A$2:$M$2344,11,FALSE)</f>
        <v>tier - 3</v>
      </c>
      <c r="O1623" t="str">
        <f>VLOOKUP(A1623,'Hospitalisation Details'!$A$2:$M$2344,12,FALSE)</f>
        <v>tier - 2</v>
      </c>
      <c r="P1623" t="str">
        <f>VLOOKUP(A1623,'Hospitalisation Details'!$A$2:$M$2344,13,FALSE)</f>
        <v>R1012</v>
      </c>
      <c r="Q1623" s="11">
        <f>VLOOKUP(A1623,'Hospitalisation Details'!$A$2:$M$2344,8,FALSE)</f>
        <v>39</v>
      </c>
    </row>
    <row r="1624" spans="1:17" ht="15.75" x14ac:dyDescent="0.25">
      <c r="A1624" s="1" t="s">
        <v>747</v>
      </c>
      <c r="B1624" t="str">
        <f>VLOOKUP(A1624,'Customer Names'!$A$1:$B$2336,2,FALSE)</f>
        <v>Wood</v>
      </c>
      <c r="C1624" s="11">
        <f>VLOOKUP(A1624,'Medical Examinations'!$A$1:$B$2336,2,FALSE)</f>
        <v>21.85</v>
      </c>
      <c r="D1624" s="11">
        <f>VLOOKUP(A1624,'Medical Examinations'!$A$1:$C$2336,3,FALSE)</f>
        <v>5.26</v>
      </c>
      <c r="E1624" s="11" t="str">
        <f>VLOOKUP(A1624,'Medical Examinations'!$A$1:$J$2336,4,FALSE)</f>
        <v>Yes</v>
      </c>
      <c r="F1624" s="11" t="str">
        <f>VLOOKUP(A1624,'Medical Examinations'!$A$1:$J$2336,5,FALSE)</f>
        <v>No</v>
      </c>
      <c r="G1624" s="11" t="str">
        <f>VLOOKUP(A1624,'Medical Examinations'!$A$1:$J$2336,6,FALSE)</f>
        <v>Yes</v>
      </c>
      <c r="H1624" s="11">
        <f>VLOOKUP(A1624,'Medical Examinations'!$A$1:$J$2336,7,FALSE)</f>
        <v>1</v>
      </c>
      <c r="I1624" s="11" t="str">
        <f>VLOOKUP(A1624,'Medical Examinations'!$A$1:$J$2336,8,FALSE)</f>
        <v>No</v>
      </c>
      <c r="J1624" s="11" t="str">
        <f>VLOOKUP(A1624,'Medical Examinations'!$A$1:$J$2336,9,FALSE)</f>
        <v>NORMALWEIGHT</v>
      </c>
      <c r="K1624" s="11" t="str">
        <f>VLOOKUP(A1624,'Medical Examinations'!$A$1:$J$2336,10,FALSE)</f>
        <v>NORMAL</v>
      </c>
      <c r="L1624" t="str">
        <f>VLOOKUP(A1624,'Hospitalisation Details'!$A$2:$M$2344,4,FALSE)</f>
        <v>11-8-1983</v>
      </c>
      <c r="M1624">
        <f>VLOOKUP(A1624,'Hospitalisation Details'!$A$2:$M$2344,10,FALSE)</f>
        <v>6117.49</v>
      </c>
      <c r="N1624" t="str">
        <f>VLOOKUP(A1624,'Hospitalisation Details'!$A$2:$M$2344,11,FALSE)</f>
        <v>tier - 2</v>
      </c>
      <c r="O1624" t="str">
        <f>VLOOKUP(A1624,'Hospitalisation Details'!$A$2:$M$2344,12,FALSE)</f>
        <v>tier - 3</v>
      </c>
      <c r="P1624" t="str">
        <f>VLOOKUP(A1624,'Hospitalisation Details'!$A$2:$M$2344,13,FALSE)</f>
        <v>R1012</v>
      </c>
      <c r="Q1624" s="11">
        <f>VLOOKUP(A1624,'Hospitalisation Details'!$A$2:$M$2344,8,FALSE)</f>
        <v>39</v>
      </c>
    </row>
    <row r="1625" spans="1:17" ht="15.75" x14ac:dyDescent="0.25">
      <c r="A1625" s="1" t="s">
        <v>746</v>
      </c>
      <c r="B1625" t="str">
        <f>VLOOKUP(A1625,'Customer Names'!$A$1:$B$2336,2,FALSE)</f>
        <v>Denny</v>
      </c>
      <c r="C1625" s="11">
        <f>VLOOKUP(A1625,'Medical Examinations'!$A$1:$B$2336,2,FALSE)</f>
        <v>30.495000000000001</v>
      </c>
      <c r="D1625" s="11">
        <f>VLOOKUP(A1625,'Medical Examinations'!$A$1:$C$2336,3,FALSE)</f>
        <v>6.25</v>
      </c>
      <c r="E1625" s="11" t="str">
        <f>VLOOKUP(A1625,'Medical Examinations'!$A$1:$J$2336,4,FALSE)</f>
        <v>No</v>
      </c>
      <c r="F1625" s="11" t="str">
        <f>VLOOKUP(A1625,'Medical Examinations'!$A$1:$J$2336,5,FALSE)</f>
        <v>No</v>
      </c>
      <c r="G1625" s="11" t="str">
        <f>VLOOKUP(A1625,'Medical Examinations'!$A$1:$J$2336,6,FALSE)</f>
        <v>No</v>
      </c>
      <c r="H1625" s="11">
        <f>VLOOKUP(A1625,'Medical Examinations'!$A$1:$J$2336,7,FALSE)</f>
        <v>0</v>
      </c>
      <c r="I1625" s="11" t="str">
        <f>VLOOKUP(A1625,'Medical Examinations'!$A$1:$J$2336,8,FALSE)</f>
        <v>No</v>
      </c>
      <c r="J1625" s="11" t="str">
        <f>VLOOKUP(A1625,'Medical Examinations'!$A$1:$J$2336,9,FALSE)</f>
        <v>OBESITY</v>
      </c>
      <c r="K1625" s="11" t="str">
        <f>VLOOKUP(A1625,'Medical Examinations'!$A$1:$J$2336,10,FALSE)</f>
        <v>PREDIABETES</v>
      </c>
      <c r="L1625" t="str">
        <f>VLOOKUP(A1625,'Hospitalisation Details'!$A$2:$M$2344,4,FALSE)</f>
        <v>25-7-1991</v>
      </c>
      <c r="M1625">
        <f>VLOOKUP(A1625,'Hospitalisation Details'!$A$2:$M$2344,10,FALSE)</f>
        <v>6113.23</v>
      </c>
      <c r="N1625" t="str">
        <f>VLOOKUP(A1625,'Hospitalisation Details'!$A$2:$M$2344,11,FALSE)</f>
        <v>tier - 2</v>
      </c>
      <c r="O1625" t="str">
        <f>VLOOKUP(A1625,'Hospitalisation Details'!$A$2:$M$2344,12,FALSE)</f>
        <v>tier - 2</v>
      </c>
      <c r="P1625" t="str">
        <f>VLOOKUP(A1625,'Hospitalisation Details'!$A$2:$M$2344,13,FALSE)</f>
        <v>R1024</v>
      </c>
      <c r="Q1625" s="11">
        <f>VLOOKUP(A1625,'Hospitalisation Details'!$A$2:$M$2344,8,FALSE)</f>
        <v>31</v>
      </c>
    </row>
    <row r="1626" spans="1:17" ht="15.75" x14ac:dyDescent="0.25">
      <c r="A1626" s="1" t="s">
        <v>745</v>
      </c>
      <c r="B1626" t="str">
        <f>VLOOKUP(A1626,'Customer Names'!$A$1:$B$2336,2,FALSE)</f>
        <v>Testa</v>
      </c>
      <c r="C1626" s="11">
        <f>VLOOKUP(A1626,'Medical Examinations'!$A$1:$B$2336,2,FALSE)</f>
        <v>34.104999999999997</v>
      </c>
      <c r="D1626" s="11">
        <f>VLOOKUP(A1626,'Medical Examinations'!$A$1:$C$2336,3,FALSE)</f>
        <v>5.67</v>
      </c>
      <c r="E1626" s="11" t="str">
        <f>VLOOKUP(A1626,'Medical Examinations'!$A$1:$J$2336,4,FALSE)</f>
        <v>Yes</v>
      </c>
      <c r="F1626" s="11" t="str">
        <f>VLOOKUP(A1626,'Medical Examinations'!$A$1:$J$2336,5,FALSE)</f>
        <v>No</v>
      </c>
      <c r="G1626" s="11" t="str">
        <f>VLOOKUP(A1626,'Medical Examinations'!$A$1:$J$2336,6,FALSE)</f>
        <v>No</v>
      </c>
      <c r="H1626" s="11">
        <f>VLOOKUP(A1626,'Medical Examinations'!$A$1:$J$2336,7,FALSE)</f>
        <v>0</v>
      </c>
      <c r="I1626" s="11" t="str">
        <f>VLOOKUP(A1626,'Medical Examinations'!$A$1:$J$2336,8,FALSE)</f>
        <v>No</v>
      </c>
      <c r="J1626" s="11" t="str">
        <f>VLOOKUP(A1626,'Medical Examinations'!$A$1:$J$2336,9,FALSE)</f>
        <v>OBESITY</v>
      </c>
      <c r="K1626" s="11" t="str">
        <f>VLOOKUP(A1626,'Medical Examinations'!$A$1:$J$2336,10,FALSE)</f>
        <v>NORMAL</v>
      </c>
      <c r="L1626" t="str">
        <f>VLOOKUP(A1626,'Hospitalisation Details'!$A$2:$M$2344,4,FALSE)</f>
        <v>21-7-1985</v>
      </c>
      <c r="M1626">
        <f>VLOOKUP(A1626,'Hospitalisation Details'!$A$2:$M$2344,10,FALSE)</f>
        <v>6112.35</v>
      </c>
      <c r="N1626" t="str">
        <f>VLOOKUP(A1626,'Hospitalisation Details'!$A$2:$M$2344,11,FALSE)</f>
        <v>tier - 2</v>
      </c>
      <c r="O1626" t="str">
        <f>VLOOKUP(A1626,'Hospitalisation Details'!$A$2:$M$2344,12,FALSE)</f>
        <v>tier - 1</v>
      </c>
      <c r="P1626" t="str">
        <f>VLOOKUP(A1626,'Hospitalisation Details'!$A$2:$M$2344,13,FALSE)</f>
        <v>R1012</v>
      </c>
      <c r="Q1626" s="11">
        <f>VLOOKUP(A1626,'Hospitalisation Details'!$A$2:$M$2344,8,FALSE)</f>
        <v>37</v>
      </c>
    </row>
    <row r="1627" spans="1:17" ht="15.75" x14ac:dyDescent="0.25">
      <c r="A1627" s="1" t="s">
        <v>744</v>
      </c>
      <c r="B1627" t="str">
        <f>VLOOKUP(A1627,'Customer Names'!$A$1:$B$2336,2,FALSE)</f>
        <v>Mooney</v>
      </c>
      <c r="C1627" s="11">
        <f>VLOOKUP(A1627,'Medical Examinations'!$A$1:$B$2336,2,FALSE)</f>
        <v>32.770000000000003</v>
      </c>
      <c r="D1627" s="11">
        <f>VLOOKUP(A1627,'Medical Examinations'!$A$1:$C$2336,3,FALSE)</f>
        <v>4.42</v>
      </c>
      <c r="E1627" s="11" t="str">
        <f>VLOOKUP(A1627,'Medical Examinations'!$A$1:$J$2336,4,FALSE)</f>
        <v>Yes</v>
      </c>
      <c r="F1627" s="11" t="str">
        <f>VLOOKUP(A1627,'Medical Examinations'!$A$1:$J$2336,5,FALSE)</f>
        <v>No</v>
      </c>
      <c r="G1627" s="11" t="str">
        <f>VLOOKUP(A1627,'Medical Examinations'!$A$1:$J$2336,6,FALSE)</f>
        <v>No</v>
      </c>
      <c r="H1627" s="11">
        <f>VLOOKUP(A1627,'Medical Examinations'!$A$1:$J$2336,7,FALSE)</f>
        <v>1</v>
      </c>
      <c r="I1627" s="11" t="str">
        <f>VLOOKUP(A1627,'Medical Examinations'!$A$1:$J$2336,8,FALSE)</f>
        <v>No</v>
      </c>
      <c r="J1627" s="11" t="str">
        <f>VLOOKUP(A1627,'Medical Examinations'!$A$1:$J$2336,9,FALSE)</f>
        <v>OBESITY</v>
      </c>
      <c r="K1627" s="11" t="str">
        <f>VLOOKUP(A1627,'Medical Examinations'!$A$1:$J$2336,10,FALSE)</f>
        <v>NORMAL</v>
      </c>
      <c r="L1627" t="str">
        <f>VLOOKUP(A1627,'Hospitalisation Details'!$A$2:$M$2344,4,FALSE)</f>
        <v>9-9-1995</v>
      </c>
      <c r="M1627">
        <f>VLOOKUP(A1627,'Hospitalisation Details'!$A$2:$M$2344,10,FALSE)</f>
        <v>6111.95</v>
      </c>
      <c r="N1627" t="str">
        <f>VLOOKUP(A1627,'Hospitalisation Details'!$A$2:$M$2344,11,FALSE)</f>
        <v>tier - 2</v>
      </c>
      <c r="O1627" t="str">
        <f>VLOOKUP(A1627,'Hospitalisation Details'!$A$2:$M$2344,12,FALSE)</f>
        <v>tier - 3</v>
      </c>
      <c r="P1627" t="str">
        <f>VLOOKUP(A1627,'Hospitalisation Details'!$A$2:$M$2344,13,FALSE)</f>
        <v>R1026</v>
      </c>
      <c r="Q1627" s="11">
        <f>VLOOKUP(A1627,'Hospitalisation Details'!$A$2:$M$2344,8,FALSE)</f>
        <v>27</v>
      </c>
    </row>
    <row r="1628" spans="1:17" ht="15.75" x14ac:dyDescent="0.25">
      <c r="A1628" s="1" t="s">
        <v>743</v>
      </c>
      <c r="B1628" t="str">
        <f>VLOOKUP(A1628,'Customer Names'!$A$1:$B$2336,2,FALSE)</f>
        <v>Buchholtz</v>
      </c>
      <c r="C1628" s="11">
        <f>VLOOKUP(A1628,'Medical Examinations'!$A$1:$B$2336,2,FALSE)</f>
        <v>16.850000000000001</v>
      </c>
      <c r="D1628" s="11">
        <f>VLOOKUP(A1628,'Medical Examinations'!$A$1:$C$2336,3,FALSE)</f>
        <v>11.75</v>
      </c>
      <c r="E1628" s="11" t="str">
        <f>VLOOKUP(A1628,'Medical Examinations'!$A$1:$J$2336,4,FALSE)</f>
        <v>Yes</v>
      </c>
      <c r="F1628" s="11" t="str">
        <f>VLOOKUP(A1628,'Medical Examinations'!$A$1:$J$2336,5,FALSE)</f>
        <v>No</v>
      </c>
      <c r="G1628" s="11" t="str">
        <f>VLOOKUP(A1628,'Medical Examinations'!$A$1:$J$2336,6,FALSE)</f>
        <v>No</v>
      </c>
      <c r="H1628" s="11">
        <f>VLOOKUP(A1628,'Medical Examinations'!$A$1:$J$2336,7,FALSE)</f>
        <v>2</v>
      </c>
      <c r="I1628" s="11" t="str">
        <f>VLOOKUP(A1628,'Medical Examinations'!$A$1:$J$2336,8,FALSE)</f>
        <v>No</v>
      </c>
      <c r="J1628" s="11" t="str">
        <f>VLOOKUP(A1628,'Medical Examinations'!$A$1:$J$2336,9,FALSE)</f>
        <v>UNDERWEIGHT</v>
      </c>
      <c r="K1628" s="11" t="str">
        <f>VLOOKUP(A1628,'Medical Examinations'!$A$1:$J$2336,10,FALSE)</f>
        <v>DIABETES</v>
      </c>
      <c r="L1628" t="str">
        <f>VLOOKUP(A1628,'Hospitalisation Details'!$A$2:$M$2344,4,FALSE)</f>
        <v>9-6-1970</v>
      </c>
      <c r="M1628">
        <f>VLOOKUP(A1628,'Hospitalisation Details'!$A$2:$M$2344,10,FALSE)</f>
        <v>6098.38</v>
      </c>
      <c r="N1628" t="str">
        <f>VLOOKUP(A1628,'Hospitalisation Details'!$A$2:$M$2344,11,FALSE)</f>
        <v>tier - 2</v>
      </c>
      <c r="O1628" t="str">
        <f>VLOOKUP(A1628,'Hospitalisation Details'!$A$2:$M$2344,12,FALSE)</f>
        <v>tier - 2</v>
      </c>
      <c r="P1628" t="str">
        <f>VLOOKUP(A1628,'Hospitalisation Details'!$A$2:$M$2344,13,FALSE)</f>
        <v>R1013</v>
      </c>
      <c r="Q1628" s="11">
        <f>VLOOKUP(A1628,'Hospitalisation Details'!$A$2:$M$2344,8,FALSE)</f>
        <v>52</v>
      </c>
    </row>
    <row r="1629" spans="1:17" ht="15.75" x14ac:dyDescent="0.25">
      <c r="A1629" s="1" t="s">
        <v>742</v>
      </c>
      <c r="B1629" t="str">
        <f>VLOOKUP(A1629,'Customer Names'!$A$1:$B$2336,2,FALSE)</f>
        <v>Hoyt</v>
      </c>
      <c r="C1629" s="11">
        <f>VLOOKUP(A1629,'Medical Examinations'!$A$1:$B$2336,2,FALSE)</f>
        <v>34.700000000000003</v>
      </c>
      <c r="D1629" s="11">
        <f>VLOOKUP(A1629,'Medical Examinations'!$A$1:$C$2336,3,FALSE)</f>
        <v>6.06</v>
      </c>
      <c r="E1629" s="11" t="str">
        <f>VLOOKUP(A1629,'Medical Examinations'!$A$1:$J$2336,4,FALSE)</f>
        <v>No</v>
      </c>
      <c r="F1629" s="11" t="str">
        <f>VLOOKUP(A1629,'Medical Examinations'!$A$1:$J$2336,5,FALSE)</f>
        <v>No</v>
      </c>
      <c r="G1629" s="11" t="str">
        <f>VLOOKUP(A1629,'Medical Examinations'!$A$1:$J$2336,6,FALSE)</f>
        <v>No</v>
      </c>
      <c r="H1629" s="11">
        <f>VLOOKUP(A1629,'Medical Examinations'!$A$1:$J$2336,7,FALSE)</f>
        <v>1</v>
      </c>
      <c r="I1629" s="11" t="str">
        <f>VLOOKUP(A1629,'Medical Examinations'!$A$1:$J$2336,8,FALSE)</f>
        <v>No</v>
      </c>
      <c r="J1629" s="11" t="str">
        <f>VLOOKUP(A1629,'Medical Examinations'!$A$1:$J$2336,9,FALSE)</f>
        <v>OBESITY</v>
      </c>
      <c r="K1629" s="11" t="str">
        <f>VLOOKUP(A1629,'Medical Examinations'!$A$1:$J$2336,10,FALSE)</f>
        <v>PREDIABETES</v>
      </c>
      <c r="L1629" t="str">
        <f>VLOOKUP(A1629,'Hospitalisation Details'!$A$2:$M$2344,4,FALSE)</f>
        <v>25-7-1984</v>
      </c>
      <c r="M1629">
        <f>VLOOKUP(A1629,'Hospitalisation Details'!$A$2:$M$2344,10,FALSE)</f>
        <v>6082.41</v>
      </c>
      <c r="N1629" t="str">
        <f>VLOOKUP(A1629,'Hospitalisation Details'!$A$2:$M$2344,11,FALSE)</f>
        <v>tier - 1</v>
      </c>
      <c r="O1629" t="str">
        <f>VLOOKUP(A1629,'Hospitalisation Details'!$A$2:$M$2344,12,FALSE)</f>
        <v>tier - 2</v>
      </c>
      <c r="P1629" t="str">
        <f>VLOOKUP(A1629,'Hospitalisation Details'!$A$2:$M$2344,13,FALSE)</f>
        <v>R1011</v>
      </c>
      <c r="Q1629" s="11">
        <f>VLOOKUP(A1629,'Hospitalisation Details'!$A$2:$M$2344,8,FALSE)</f>
        <v>38</v>
      </c>
    </row>
    <row r="1630" spans="1:17" ht="15.75" x14ac:dyDescent="0.25">
      <c r="A1630" s="1" t="s">
        <v>741</v>
      </c>
      <c r="B1630" t="str">
        <f>VLOOKUP(A1630,'Customer Names'!$A$1:$B$2336,2,FALSE)</f>
        <v>Cabada</v>
      </c>
      <c r="C1630" s="11">
        <f>VLOOKUP(A1630,'Medical Examinations'!$A$1:$B$2336,2,FALSE)</f>
        <v>37.049999999999997</v>
      </c>
      <c r="D1630" s="11">
        <f>VLOOKUP(A1630,'Medical Examinations'!$A$1:$C$2336,3,FALSE)</f>
        <v>5.48</v>
      </c>
      <c r="E1630" s="11" t="str">
        <f>VLOOKUP(A1630,'Medical Examinations'!$A$1:$J$2336,4,FALSE)</f>
        <v>No</v>
      </c>
      <c r="F1630" s="11" t="str">
        <f>VLOOKUP(A1630,'Medical Examinations'!$A$1:$J$2336,5,FALSE)</f>
        <v>No</v>
      </c>
      <c r="G1630" s="11" t="str">
        <f>VLOOKUP(A1630,'Medical Examinations'!$A$1:$J$2336,6,FALSE)</f>
        <v>No</v>
      </c>
      <c r="H1630" s="11">
        <f>VLOOKUP(A1630,'Medical Examinations'!$A$1:$J$2336,7,FALSE)</f>
        <v>1</v>
      </c>
      <c r="I1630" s="11" t="str">
        <f>VLOOKUP(A1630,'Medical Examinations'!$A$1:$J$2336,8,FALSE)</f>
        <v>No</v>
      </c>
      <c r="J1630" s="11" t="str">
        <f>VLOOKUP(A1630,'Medical Examinations'!$A$1:$J$2336,9,FALSE)</f>
        <v>OBESITY</v>
      </c>
      <c r="K1630" s="11" t="str">
        <f>VLOOKUP(A1630,'Medical Examinations'!$A$1:$J$2336,10,FALSE)</f>
        <v>NORMAL</v>
      </c>
      <c r="L1630" t="str">
        <f>VLOOKUP(A1630,'Hospitalisation Details'!$A$2:$M$2344,4,FALSE)</f>
        <v>14-10-1984</v>
      </c>
      <c r="M1630">
        <f>VLOOKUP(A1630,'Hospitalisation Details'!$A$2:$M$2344,10,FALSE)</f>
        <v>6079.67</v>
      </c>
      <c r="N1630" t="str">
        <f>VLOOKUP(A1630,'Hospitalisation Details'!$A$2:$M$2344,11,FALSE)</f>
        <v>tier - 1</v>
      </c>
      <c r="O1630" t="str">
        <f>VLOOKUP(A1630,'Hospitalisation Details'!$A$2:$M$2344,12,FALSE)</f>
        <v>tier - 1</v>
      </c>
      <c r="P1630" t="str">
        <f>VLOOKUP(A1630,'Hospitalisation Details'!$A$2:$M$2344,13,FALSE)</f>
        <v>R1014</v>
      </c>
      <c r="Q1630" s="11">
        <f>VLOOKUP(A1630,'Hospitalisation Details'!$A$2:$M$2344,8,FALSE)</f>
        <v>38</v>
      </c>
    </row>
    <row r="1631" spans="1:17" ht="15.75" x14ac:dyDescent="0.25">
      <c r="A1631" s="1" t="s">
        <v>740</v>
      </c>
      <c r="B1631" t="str">
        <f>VLOOKUP(A1631,'Customer Names'!$A$1:$B$2336,2,FALSE)</f>
        <v>Lobaciute</v>
      </c>
      <c r="C1631" s="11">
        <f>VLOOKUP(A1631,'Medical Examinations'!$A$1:$B$2336,2,FALSE)</f>
        <v>18.78</v>
      </c>
      <c r="D1631" s="11">
        <f>VLOOKUP(A1631,'Medical Examinations'!$A$1:$C$2336,3,FALSE)</f>
        <v>4.45</v>
      </c>
      <c r="E1631" s="11" t="str">
        <f>VLOOKUP(A1631,'Medical Examinations'!$A$1:$J$2336,4,FALSE)</f>
        <v>No</v>
      </c>
      <c r="F1631" s="11" t="str">
        <f>VLOOKUP(A1631,'Medical Examinations'!$A$1:$J$2336,5,FALSE)</f>
        <v>No</v>
      </c>
      <c r="G1631" s="11" t="str">
        <f>VLOOKUP(A1631,'Medical Examinations'!$A$1:$J$2336,6,FALSE)</f>
        <v>Yes</v>
      </c>
      <c r="H1631" s="11">
        <f>VLOOKUP(A1631,'Medical Examinations'!$A$1:$J$2336,7,FALSE)</f>
        <v>1</v>
      </c>
      <c r="I1631" s="11" t="str">
        <f>VLOOKUP(A1631,'Medical Examinations'!$A$1:$J$2336,8,FALSE)</f>
        <v>No</v>
      </c>
      <c r="J1631" s="11" t="str">
        <f>VLOOKUP(A1631,'Medical Examinations'!$A$1:$J$2336,9,FALSE)</f>
        <v>NORMALWEIGHT</v>
      </c>
      <c r="K1631" s="11" t="str">
        <f>VLOOKUP(A1631,'Medical Examinations'!$A$1:$J$2336,10,FALSE)</f>
        <v>NORMAL</v>
      </c>
      <c r="L1631" t="str">
        <f>VLOOKUP(A1631,'Hospitalisation Details'!$A$2:$M$2344,4,FALSE)</f>
        <v>8-8-1979</v>
      </c>
      <c r="M1631">
        <f>VLOOKUP(A1631,'Hospitalisation Details'!$A$2:$M$2344,10,FALSE)</f>
        <v>6074.37</v>
      </c>
      <c r="N1631" t="str">
        <f>VLOOKUP(A1631,'Hospitalisation Details'!$A$2:$M$2344,11,FALSE)</f>
        <v>tier - 2</v>
      </c>
      <c r="O1631" t="str">
        <f>VLOOKUP(A1631,'Hospitalisation Details'!$A$2:$M$2344,12,FALSE)</f>
        <v>tier - 2</v>
      </c>
      <c r="P1631" t="str">
        <f>VLOOKUP(A1631,'Hospitalisation Details'!$A$2:$M$2344,13,FALSE)</f>
        <v>R1012</v>
      </c>
      <c r="Q1631" s="11">
        <f>VLOOKUP(A1631,'Hospitalisation Details'!$A$2:$M$2344,8,FALSE)</f>
        <v>43</v>
      </c>
    </row>
    <row r="1632" spans="1:17" ht="15.75" x14ac:dyDescent="0.25">
      <c r="A1632" s="1" t="s">
        <v>739</v>
      </c>
      <c r="B1632" t="str">
        <f>VLOOKUP(A1632,'Customer Names'!$A$1:$B$2336,2,FALSE)</f>
        <v>Dawes</v>
      </c>
      <c r="C1632" s="11">
        <f>VLOOKUP(A1632,'Medical Examinations'!$A$1:$B$2336,2,FALSE)</f>
        <v>28.024999999999999</v>
      </c>
      <c r="D1632" s="11">
        <f>VLOOKUP(A1632,'Medical Examinations'!$A$1:$C$2336,3,FALSE)</f>
        <v>5</v>
      </c>
      <c r="E1632" s="11" t="str">
        <f>VLOOKUP(A1632,'Medical Examinations'!$A$1:$J$2336,4,FALSE)</f>
        <v>No</v>
      </c>
      <c r="F1632" s="11" t="str">
        <f>VLOOKUP(A1632,'Medical Examinations'!$A$1:$J$2336,5,FALSE)</f>
        <v>No</v>
      </c>
      <c r="G1632" s="11" t="str">
        <f>VLOOKUP(A1632,'Medical Examinations'!$A$1:$J$2336,6,FALSE)</f>
        <v>No</v>
      </c>
      <c r="H1632" s="11">
        <f>VLOOKUP(A1632,'Medical Examinations'!$A$1:$J$2336,7,FALSE)</f>
        <v>1</v>
      </c>
      <c r="I1632" s="11" t="str">
        <f>VLOOKUP(A1632,'Medical Examinations'!$A$1:$J$2336,8,FALSE)</f>
        <v>No</v>
      </c>
      <c r="J1632" s="11" t="str">
        <f>VLOOKUP(A1632,'Medical Examinations'!$A$1:$J$2336,9,FALSE)</f>
        <v>OVERWEIGHT</v>
      </c>
      <c r="K1632" s="11" t="str">
        <f>VLOOKUP(A1632,'Medical Examinations'!$A$1:$J$2336,10,FALSE)</f>
        <v>NORMAL</v>
      </c>
      <c r="L1632" t="str">
        <f>VLOOKUP(A1632,'Hospitalisation Details'!$A$2:$M$2344,4,FALSE)</f>
        <v>21-9-1984</v>
      </c>
      <c r="M1632">
        <f>VLOOKUP(A1632,'Hospitalisation Details'!$A$2:$M$2344,10,FALSE)</f>
        <v>6067.13</v>
      </c>
      <c r="N1632" t="str">
        <f>VLOOKUP(A1632,'Hospitalisation Details'!$A$2:$M$2344,11,FALSE)</f>
        <v>tier - 3</v>
      </c>
      <c r="O1632" t="str">
        <f>VLOOKUP(A1632,'Hospitalisation Details'!$A$2:$M$2344,12,FALSE)</f>
        <v>tier - 1</v>
      </c>
      <c r="P1632" t="str">
        <f>VLOOKUP(A1632,'Hospitalisation Details'!$A$2:$M$2344,13,FALSE)</f>
        <v>R1016</v>
      </c>
      <c r="Q1632" s="11">
        <f>VLOOKUP(A1632,'Hospitalisation Details'!$A$2:$M$2344,8,FALSE)</f>
        <v>38</v>
      </c>
    </row>
    <row r="1633" spans="1:17" ht="15.75" x14ac:dyDescent="0.25">
      <c r="A1633" s="1" t="s">
        <v>738</v>
      </c>
      <c r="B1633" t="str">
        <f>VLOOKUP(A1633,'Customer Names'!$A$1:$B$2336,2,FALSE)</f>
        <v>Deppen</v>
      </c>
      <c r="C1633" s="11">
        <f>VLOOKUP(A1633,'Medical Examinations'!$A$1:$B$2336,2,FALSE)</f>
        <v>35.090000000000003</v>
      </c>
      <c r="D1633" s="11">
        <f>VLOOKUP(A1633,'Medical Examinations'!$A$1:$C$2336,3,FALSE)</f>
        <v>5.84</v>
      </c>
      <c r="E1633" s="11" t="str">
        <f>VLOOKUP(A1633,'Medical Examinations'!$A$1:$J$2336,4,FALSE)</f>
        <v>No</v>
      </c>
      <c r="F1633" s="11" t="str">
        <f>VLOOKUP(A1633,'Medical Examinations'!$A$1:$J$2336,5,FALSE)</f>
        <v>No</v>
      </c>
      <c r="G1633" s="11" t="str">
        <f>VLOOKUP(A1633,'Medical Examinations'!$A$1:$J$2336,6,FALSE)</f>
        <v>No</v>
      </c>
      <c r="H1633" s="11">
        <f>VLOOKUP(A1633,'Medical Examinations'!$A$1:$J$2336,7,FALSE)</f>
        <v>0</v>
      </c>
      <c r="I1633" s="11" t="str">
        <f>VLOOKUP(A1633,'Medical Examinations'!$A$1:$J$2336,8,FALSE)</f>
        <v>No</v>
      </c>
      <c r="J1633" s="11" t="str">
        <f>VLOOKUP(A1633,'Medical Examinations'!$A$1:$J$2336,9,FALSE)</f>
        <v>OBESITY</v>
      </c>
      <c r="K1633" s="11" t="str">
        <f>VLOOKUP(A1633,'Medical Examinations'!$A$1:$J$2336,10,FALSE)</f>
        <v>PREDIABETES</v>
      </c>
      <c r="L1633" t="str">
        <f>VLOOKUP(A1633,'Hospitalisation Details'!$A$2:$M$2344,4,FALSE)</f>
        <v>8-11-1994</v>
      </c>
      <c r="M1633">
        <f>VLOOKUP(A1633,'Hospitalisation Details'!$A$2:$M$2344,10,FALSE)</f>
        <v>6064.37</v>
      </c>
      <c r="N1633" t="str">
        <f>VLOOKUP(A1633,'Hospitalisation Details'!$A$2:$M$2344,11,FALSE)</f>
        <v>tier - 2</v>
      </c>
      <c r="O1633" t="str">
        <f>VLOOKUP(A1633,'Hospitalisation Details'!$A$2:$M$2344,12,FALSE)</f>
        <v>tier - 2</v>
      </c>
      <c r="P1633" t="str">
        <f>VLOOKUP(A1633,'Hospitalisation Details'!$A$2:$M$2344,13,FALSE)</f>
        <v>R1011</v>
      </c>
      <c r="Q1633" s="11">
        <f>VLOOKUP(A1633,'Hospitalisation Details'!$A$2:$M$2344,8,FALSE)</f>
        <v>28</v>
      </c>
    </row>
    <row r="1634" spans="1:17" ht="15.75" x14ac:dyDescent="0.25">
      <c r="A1634" s="1" t="s">
        <v>737</v>
      </c>
      <c r="B1634" t="str">
        <f>VLOOKUP(A1634,'Customer Names'!$A$1:$B$2336,2,FALSE)</f>
        <v>Oberndorfer</v>
      </c>
      <c r="C1634" s="11">
        <f>VLOOKUP(A1634,'Medical Examinations'!$A$1:$B$2336,2,FALSE)</f>
        <v>34.42</v>
      </c>
      <c r="D1634" s="11">
        <f>VLOOKUP(A1634,'Medical Examinations'!$A$1:$C$2336,3,FALSE)</f>
        <v>5.21</v>
      </c>
      <c r="E1634" s="11" t="str">
        <f>VLOOKUP(A1634,'Medical Examinations'!$A$1:$J$2336,4,FALSE)</f>
        <v>Yes</v>
      </c>
      <c r="F1634" s="11" t="str">
        <f>VLOOKUP(A1634,'Medical Examinations'!$A$1:$J$2336,5,FALSE)</f>
        <v>No</v>
      </c>
      <c r="G1634" s="11" t="str">
        <f>VLOOKUP(A1634,'Medical Examinations'!$A$1:$J$2336,6,FALSE)</f>
        <v>No</v>
      </c>
      <c r="H1634" s="11">
        <f>VLOOKUP(A1634,'Medical Examinations'!$A$1:$J$2336,7,FALSE)</f>
        <v>0</v>
      </c>
      <c r="I1634" s="11" t="str">
        <f>VLOOKUP(A1634,'Medical Examinations'!$A$1:$J$2336,8,FALSE)</f>
        <v>No</v>
      </c>
      <c r="J1634" s="11" t="str">
        <f>VLOOKUP(A1634,'Medical Examinations'!$A$1:$J$2336,9,FALSE)</f>
        <v>OBESITY</v>
      </c>
      <c r="K1634" s="11" t="str">
        <f>VLOOKUP(A1634,'Medical Examinations'!$A$1:$J$2336,10,FALSE)</f>
        <v>NORMAL</v>
      </c>
      <c r="L1634" t="str">
        <f>VLOOKUP(A1634,'Hospitalisation Details'!$A$2:$M$2344,4,FALSE)</f>
        <v>28-7-1996</v>
      </c>
      <c r="M1634">
        <f>VLOOKUP(A1634,'Hospitalisation Details'!$A$2:$M$2344,10,FALSE)</f>
        <v>6061.8</v>
      </c>
      <c r="N1634" t="str">
        <f>VLOOKUP(A1634,'Hospitalisation Details'!$A$2:$M$2344,11,FALSE)</f>
        <v>tier - 2</v>
      </c>
      <c r="O1634" t="str">
        <f>VLOOKUP(A1634,'Hospitalisation Details'!$A$2:$M$2344,12,FALSE)</f>
        <v>tier - 3</v>
      </c>
      <c r="P1634" t="str">
        <f>VLOOKUP(A1634,'Hospitalisation Details'!$A$2:$M$2344,13,FALSE)</f>
        <v>R1012</v>
      </c>
      <c r="Q1634" s="11">
        <f>VLOOKUP(A1634,'Hospitalisation Details'!$A$2:$M$2344,8,FALSE)</f>
        <v>26</v>
      </c>
    </row>
    <row r="1635" spans="1:17" ht="15.75" x14ac:dyDescent="0.25">
      <c r="A1635" s="1" t="s">
        <v>736</v>
      </c>
      <c r="B1635" t="str">
        <f>VLOOKUP(A1635,'Customer Names'!$A$1:$B$2336,2,FALSE)</f>
        <v>Hetherington</v>
      </c>
      <c r="C1635" s="11">
        <f>VLOOKUP(A1635,'Medical Examinations'!$A$1:$B$2336,2,FALSE)</f>
        <v>29.4</v>
      </c>
      <c r="D1635" s="11">
        <f>VLOOKUP(A1635,'Medical Examinations'!$A$1:$C$2336,3,FALSE)</f>
        <v>4.26</v>
      </c>
      <c r="E1635" s="11" t="str">
        <f>VLOOKUP(A1635,'Medical Examinations'!$A$1:$J$2336,4,FALSE)</f>
        <v>No</v>
      </c>
      <c r="F1635" s="11" t="str">
        <f>VLOOKUP(A1635,'Medical Examinations'!$A$1:$J$2336,5,FALSE)</f>
        <v>No</v>
      </c>
      <c r="G1635" s="11" t="str">
        <f>VLOOKUP(A1635,'Medical Examinations'!$A$1:$J$2336,6,FALSE)</f>
        <v>No</v>
      </c>
      <c r="H1635" s="11">
        <f>VLOOKUP(A1635,'Medical Examinations'!$A$1:$J$2336,7,FALSE)</f>
        <v>0</v>
      </c>
      <c r="I1635" s="11" t="str">
        <f>VLOOKUP(A1635,'Medical Examinations'!$A$1:$J$2336,8,FALSE)</f>
        <v>No</v>
      </c>
      <c r="J1635" s="11" t="str">
        <f>VLOOKUP(A1635,'Medical Examinations'!$A$1:$J$2336,9,FALSE)</f>
        <v>OVERWEIGHT</v>
      </c>
      <c r="K1635" s="11" t="str">
        <f>VLOOKUP(A1635,'Medical Examinations'!$A$1:$J$2336,10,FALSE)</f>
        <v>NORMAL</v>
      </c>
      <c r="L1635" t="str">
        <f>VLOOKUP(A1635,'Hospitalisation Details'!$A$2:$M$2344,4,FALSE)</f>
        <v>16-8-1989</v>
      </c>
      <c r="M1635">
        <f>VLOOKUP(A1635,'Hospitalisation Details'!$A$2:$M$2344,10,FALSE)</f>
        <v>6059.17</v>
      </c>
      <c r="N1635" t="str">
        <f>VLOOKUP(A1635,'Hospitalisation Details'!$A$2:$M$2344,11,FALSE)</f>
        <v>tier - 2</v>
      </c>
      <c r="O1635" t="str">
        <f>VLOOKUP(A1635,'Hospitalisation Details'!$A$2:$M$2344,12,FALSE)</f>
        <v>tier - 1</v>
      </c>
      <c r="P1635" t="str">
        <f>VLOOKUP(A1635,'Hospitalisation Details'!$A$2:$M$2344,13,FALSE)</f>
        <v>R1011</v>
      </c>
      <c r="Q1635" s="11">
        <f>VLOOKUP(A1635,'Hospitalisation Details'!$A$2:$M$2344,8,FALSE)</f>
        <v>33</v>
      </c>
    </row>
    <row r="1636" spans="1:17" ht="15.75" x14ac:dyDescent="0.25">
      <c r="A1636" s="1" t="s">
        <v>735</v>
      </c>
      <c r="B1636" t="str">
        <f>VLOOKUP(A1636,'Customer Names'!$A$1:$B$2336,2,FALSE)</f>
        <v>Murray</v>
      </c>
      <c r="C1636" s="11">
        <f>VLOOKUP(A1636,'Medical Examinations'!$A$1:$B$2336,2,FALSE)</f>
        <v>21.31</v>
      </c>
      <c r="D1636" s="11">
        <f>VLOOKUP(A1636,'Medical Examinations'!$A$1:$C$2336,3,FALSE)</f>
        <v>4.17</v>
      </c>
      <c r="E1636" s="11" t="str">
        <f>VLOOKUP(A1636,'Medical Examinations'!$A$1:$J$2336,4,FALSE)</f>
        <v>No</v>
      </c>
      <c r="F1636" s="11" t="str">
        <f>VLOOKUP(A1636,'Medical Examinations'!$A$1:$J$2336,5,FALSE)</f>
        <v>No</v>
      </c>
      <c r="G1636" s="11" t="str">
        <f>VLOOKUP(A1636,'Medical Examinations'!$A$1:$J$2336,6,FALSE)</f>
        <v>No</v>
      </c>
      <c r="H1636" s="11">
        <f>VLOOKUP(A1636,'Medical Examinations'!$A$1:$J$2336,7,FALSE)</f>
        <v>0</v>
      </c>
      <c r="I1636" s="11" t="str">
        <f>VLOOKUP(A1636,'Medical Examinations'!$A$1:$J$2336,8,FALSE)</f>
        <v>No</v>
      </c>
      <c r="J1636" s="11" t="str">
        <f>VLOOKUP(A1636,'Medical Examinations'!$A$1:$J$2336,9,FALSE)</f>
        <v>NORMALWEIGHT</v>
      </c>
      <c r="K1636" s="11" t="str">
        <f>VLOOKUP(A1636,'Medical Examinations'!$A$1:$J$2336,10,FALSE)</f>
        <v>NORMAL</v>
      </c>
      <c r="L1636" t="str">
        <f>VLOOKUP(A1636,'Hospitalisation Details'!$A$2:$M$2344,4,FALSE)</f>
        <v>8-8-1980</v>
      </c>
      <c r="M1636">
        <f>VLOOKUP(A1636,'Hospitalisation Details'!$A$2:$M$2344,10,FALSE)</f>
        <v>5993.62</v>
      </c>
      <c r="N1636" t="str">
        <f>VLOOKUP(A1636,'Hospitalisation Details'!$A$2:$M$2344,11,FALSE)</f>
        <v>tier - 2</v>
      </c>
      <c r="O1636" t="str">
        <f>VLOOKUP(A1636,'Hospitalisation Details'!$A$2:$M$2344,12,FALSE)</f>
        <v>tier - 3</v>
      </c>
      <c r="P1636" t="str">
        <f>VLOOKUP(A1636,'Hospitalisation Details'!$A$2:$M$2344,13,FALSE)</f>
        <v>R1013</v>
      </c>
      <c r="Q1636" s="11">
        <f>VLOOKUP(A1636,'Hospitalisation Details'!$A$2:$M$2344,8,FALSE)</f>
        <v>42</v>
      </c>
    </row>
    <row r="1637" spans="1:17" ht="15.75" x14ac:dyDescent="0.25">
      <c r="A1637" s="1" t="s">
        <v>734</v>
      </c>
      <c r="B1637" t="str">
        <f>VLOOKUP(A1637,'Customer Names'!$A$1:$B$2336,2,FALSE)</f>
        <v>Higden</v>
      </c>
      <c r="C1637" s="11">
        <f>VLOOKUP(A1637,'Medical Examinations'!$A$1:$B$2336,2,FALSE)</f>
        <v>19.559999999999999</v>
      </c>
      <c r="D1637" s="11">
        <f>VLOOKUP(A1637,'Medical Examinations'!$A$1:$C$2336,3,FALSE)</f>
        <v>11.96</v>
      </c>
      <c r="E1637" s="11" t="str">
        <f>VLOOKUP(A1637,'Medical Examinations'!$A$1:$J$2336,4,FALSE)</f>
        <v>No</v>
      </c>
      <c r="F1637" s="11" t="str">
        <f>VLOOKUP(A1637,'Medical Examinations'!$A$1:$J$2336,5,FALSE)</f>
        <v>No</v>
      </c>
      <c r="G1637" s="11" t="str">
        <f>VLOOKUP(A1637,'Medical Examinations'!$A$1:$J$2336,6,FALSE)</f>
        <v>No</v>
      </c>
      <c r="H1637" s="11">
        <f>VLOOKUP(A1637,'Medical Examinations'!$A$1:$J$2336,7,FALSE)</f>
        <v>0</v>
      </c>
      <c r="I1637" s="11" t="str">
        <f>VLOOKUP(A1637,'Medical Examinations'!$A$1:$J$2336,8,FALSE)</f>
        <v>No</v>
      </c>
      <c r="J1637" s="11" t="str">
        <f>VLOOKUP(A1637,'Medical Examinations'!$A$1:$J$2336,9,FALSE)</f>
        <v>NORMALWEIGHT</v>
      </c>
      <c r="K1637" s="11" t="str">
        <f>VLOOKUP(A1637,'Medical Examinations'!$A$1:$J$2336,10,FALSE)</f>
        <v>DIABETES</v>
      </c>
      <c r="L1637" t="str">
        <f>VLOOKUP(A1637,'Hospitalisation Details'!$A$2:$M$2344,4,FALSE)</f>
        <v>17-8-1974</v>
      </c>
      <c r="M1637">
        <f>VLOOKUP(A1637,'Hospitalisation Details'!$A$2:$M$2344,10,FALSE)</f>
        <v>5990.17</v>
      </c>
      <c r="N1637" t="str">
        <f>VLOOKUP(A1637,'Hospitalisation Details'!$A$2:$M$2344,11,FALSE)</f>
        <v>tier - 2</v>
      </c>
      <c r="O1637" t="str">
        <f>VLOOKUP(A1637,'Hospitalisation Details'!$A$2:$M$2344,12,FALSE)</f>
        <v>tier - 2</v>
      </c>
      <c r="P1637" t="str">
        <f>VLOOKUP(A1637,'Hospitalisation Details'!$A$2:$M$2344,13,FALSE)</f>
        <v>R1013</v>
      </c>
      <c r="Q1637" s="11">
        <f>VLOOKUP(A1637,'Hospitalisation Details'!$A$2:$M$2344,8,FALSE)</f>
        <v>48</v>
      </c>
    </row>
    <row r="1638" spans="1:17" ht="15.75" x14ac:dyDescent="0.25">
      <c r="A1638" s="1" t="s">
        <v>733</v>
      </c>
      <c r="B1638" t="str">
        <f>VLOOKUP(A1638,'Customer Names'!$A$1:$B$2336,2,FALSE)</f>
        <v>Rediger</v>
      </c>
      <c r="C1638" s="11">
        <f>VLOOKUP(A1638,'Medical Examinations'!$A$1:$B$2336,2,FALSE)</f>
        <v>37.335000000000001</v>
      </c>
      <c r="D1638" s="11">
        <f>VLOOKUP(A1638,'Medical Examinations'!$A$1:$C$2336,3,FALSE)</f>
        <v>6.26</v>
      </c>
      <c r="E1638" s="11" t="str">
        <f>VLOOKUP(A1638,'Medical Examinations'!$A$1:$J$2336,4,FALSE)</f>
        <v>Yes</v>
      </c>
      <c r="F1638" s="11" t="str">
        <f>VLOOKUP(A1638,'Medical Examinations'!$A$1:$J$2336,5,FALSE)</f>
        <v>No</v>
      </c>
      <c r="G1638" s="11" t="str">
        <f>VLOOKUP(A1638,'Medical Examinations'!$A$1:$J$2336,6,FALSE)</f>
        <v>No</v>
      </c>
      <c r="H1638" s="11">
        <f>VLOOKUP(A1638,'Medical Examinations'!$A$1:$J$2336,7,FALSE)</f>
        <v>1</v>
      </c>
      <c r="I1638" s="11" t="str">
        <f>VLOOKUP(A1638,'Medical Examinations'!$A$1:$J$2336,8,FALSE)</f>
        <v>No</v>
      </c>
      <c r="J1638" s="11" t="str">
        <f>VLOOKUP(A1638,'Medical Examinations'!$A$1:$J$2336,9,FALSE)</f>
        <v>OBESITY</v>
      </c>
      <c r="K1638" s="11" t="str">
        <f>VLOOKUP(A1638,'Medical Examinations'!$A$1:$J$2336,10,FALSE)</f>
        <v>PREDIABETES</v>
      </c>
      <c r="L1638" t="str">
        <f>VLOOKUP(A1638,'Hospitalisation Details'!$A$2:$M$2344,4,FALSE)</f>
        <v>10-6-1988</v>
      </c>
      <c r="M1638">
        <f>VLOOKUP(A1638,'Hospitalisation Details'!$A$2:$M$2344,10,FALSE)</f>
        <v>5989.52</v>
      </c>
      <c r="N1638" t="str">
        <f>VLOOKUP(A1638,'Hospitalisation Details'!$A$2:$M$2344,11,FALSE)</f>
        <v>tier - 2</v>
      </c>
      <c r="O1638" t="str">
        <f>VLOOKUP(A1638,'Hospitalisation Details'!$A$2:$M$2344,12,FALSE)</f>
        <v>tier - 1</v>
      </c>
      <c r="P1638" t="str">
        <f>VLOOKUP(A1638,'Hospitalisation Details'!$A$2:$M$2344,13,FALSE)</f>
        <v>R1012</v>
      </c>
      <c r="Q1638" s="11">
        <f>VLOOKUP(A1638,'Hospitalisation Details'!$A$2:$M$2344,8,FALSE)</f>
        <v>34</v>
      </c>
    </row>
    <row r="1639" spans="1:17" ht="15.75" x14ac:dyDescent="0.25">
      <c r="A1639" s="1" t="s">
        <v>732</v>
      </c>
      <c r="B1639" t="str">
        <f>VLOOKUP(A1639,'Customer Names'!$A$1:$B$2336,2,FALSE)</f>
        <v>Huff</v>
      </c>
      <c r="C1639" s="11">
        <f>VLOOKUP(A1639,'Medical Examinations'!$A$1:$B$2336,2,FALSE)</f>
        <v>19.53</v>
      </c>
      <c r="D1639" s="11">
        <f>VLOOKUP(A1639,'Medical Examinations'!$A$1:$C$2336,3,FALSE)</f>
        <v>11.68</v>
      </c>
      <c r="E1639" s="11" t="str">
        <f>VLOOKUP(A1639,'Medical Examinations'!$A$1:$J$2336,4,FALSE)</f>
        <v>No</v>
      </c>
      <c r="F1639" s="11" t="str">
        <f>VLOOKUP(A1639,'Medical Examinations'!$A$1:$J$2336,5,FALSE)</f>
        <v>No</v>
      </c>
      <c r="G1639" s="11" t="str">
        <f>VLOOKUP(A1639,'Medical Examinations'!$A$1:$J$2336,6,FALSE)</f>
        <v>No</v>
      </c>
      <c r="H1639" s="11">
        <f>VLOOKUP(A1639,'Medical Examinations'!$A$1:$J$2336,7,FALSE)</f>
        <v>0</v>
      </c>
      <c r="I1639" s="11" t="str">
        <f>VLOOKUP(A1639,'Medical Examinations'!$A$1:$J$2336,8,FALSE)</f>
        <v>No</v>
      </c>
      <c r="J1639" s="11" t="str">
        <f>VLOOKUP(A1639,'Medical Examinations'!$A$1:$J$2336,9,FALSE)</f>
        <v>NORMALWEIGHT</v>
      </c>
      <c r="K1639" s="11" t="str">
        <f>VLOOKUP(A1639,'Medical Examinations'!$A$1:$J$2336,10,FALSE)</f>
        <v>DIABETES</v>
      </c>
      <c r="L1639" t="str">
        <f>VLOOKUP(A1639,'Hospitalisation Details'!$A$2:$M$2344,4,FALSE)</f>
        <v>11-10-1974</v>
      </c>
      <c r="M1639">
        <f>VLOOKUP(A1639,'Hospitalisation Details'!$A$2:$M$2344,10,FALSE)</f>
        <v>5979.99</v>
      </c>
      <c r="N1639" t="str">
        <f>VLOOKUP(A1639,'Hospitalisation Details'!$A$2:$M$2344,11,FALSE)</f>
        <v>tier - 2</v>
      </c>
      <c r="O1639" t="str">
        <f>VLOOKUP(A1639,'Hospitalisation Details'!$A$2:$M$2344,12,FALSE)</f>
        <v>tier - 3</v>
      </c>
      <c r="P1639" t="str">
        <f>VLOOKUP(A1639,'Hospitalisation Details'!$A$2:$M$2344,13,FALSE)</f>
        <v>R1013</v>
      </c>
      <c r="Q1639" s="11">
        <f>VLOOKUP(A1639,'Hospitalisation Details'!$A$2:$M$2344,8,FALSE)</f>
        <v>48</v>
      </c>
    </row>
    <row r="1640" spans="1:17" ht="15.75" x14ac:dyDescent="0.25">
      <c r="A1640" s="1" t="s">
        <v>731</v>
      </c>
      <c r="B1640" t="str">
        <f>VLOOKUP(A1640,'Customer Names'!$A$1:$B$2336,2,FALSE)</f>
        <v>Hall</v>
      </c>
      <c r="C1640" s="11">
        <f>VLOOKUP(A1640,'Medical Examinations'!$A$1:$B$2336,2,FALSE)</f>
        <v>34.1</v>
      </c>
      <c r="D1640" s="11">
        <f>VLOOKUP(A1640,'Medical Examinations'!$A$1:$C$2336,3,FALSE)</f>
        <v>5.16</v>
      </c>
      <c r="E1640" s="11" t="str">
        <f>VLOOKUP(A1640,'Medical Examinations'!$A$1:$J$2336,4,FALSE)</f>
        <v>No</v>
      </c>
      <c r="F1640" s="11" t="str">
        <f>VLOOKUP(A1640,'Medical Examinations'!$A$1:$J$2336,5,FALSE)</f>
        <v>No</v>
      </c>
      <c r="G1640" s="11" t="str">
        <f>VLOOKUP(A1640,'Medical Examinations'!$A$1:$J$2336,6,FALSE)</f>
        <v>No</v>
      </c>
      <c r="H1640" s="11">
        <f>VLOOKUP(A1640,'Medical Examinations'!$A$1:$J$2336,7,FALSE)</f>
        <v>0</v>
      </c>
      <c r="I1640" s="11" t="str">
        <f>VLOOKUP(A1640,'Medical Examinations'!$A$1:$J$2336,8,FALSE)</f>
        <v>No</v>
      </c>
      <c r="J1640" s="11" t="str">
        <f>VLOOKUP(A1640,'Medical Examinations'!$A$1:$J$2336,9,FALSE)</f>
        <v>OBESITY</v>
      </c>
      <c r="K1640" s="11" t="str">
        <f>VLOOKUP(A1640,'Medical Examinations'!$A$1:$J$2336,10,FALSE)</f>
        <v>NORMAL</v>
      </c>
      <c r="L1640" t="str">
        <f>VLOOKUP(A1640,'Hospitalisation Details'!$A$2:$M$2344,4,FALSE)</f>
        <v>10-10-1980</v>
      </c>
      <c r="M1640">
        <f>VLOOKUP(A1640,'Hospitalisation Details'!$A$2:$M$2344,10,FALSE)</f>
        <v>5979.73</v>
      </c>
      <c r="N1640" t="str">
        <f>VLOOKUP(A1640,'Hospitalisation Details'!$A$2:$M$2344,11,FALSE)</f>
        <v>tier - 2</v>
      </c>
      <c r="O1640" t="str">
        <f>VLOOKUP(A1640,'Hospitalisation Details'!$A$2:$M$2344,12,FALSE)</f>
        <v>tier - 2</v>
      </c>
      <c r="P1640" t="str">
        <f>VLOOKUP(A1640,'Hospitalisation Details'!$A$2:$M$2344,13,FALSE)</f>
        <v>R1011</v>
      </c>
      <c r="Q1640" s="11">
        <f>VLOOKUP(A1640,'Hospitalisation Details'!$A$2:$M$2344,8,FALSE)</f>
        <v>42</v>
      </c>
    </row>
    <row r="1641" spans="1:17" ht="15.75" x14ac:dyDescent="0.25">
      <c r="A1641" s="1" t="s">
        <v>730</v>
      </c>
      <c r="B1641" t="str">
        <f>VLOOKUP(A1641,'Customer Names'!$A$1:$B$2336,2,FALSE)</f>
        <v>Grise</v>
      </c>
      <c r="C1641" s="11">
        <f>VLOOKUP(A1641,'Medical Examinations'!$A$1:$B$2336,2,FALSE)</f>
        <v>16.5</v>
      </c>
      <c r="D1641" s="11">
        <f>VLOOKUP(A1641,'Medical Examinations'!$A$1:$C$2336,3,FALSE)</f>
        <v>6.9</v>
      </c>
      <c r="E1641" s="11" t="str">
        <f>VLOOKUP(A1641,'Medical Examinations'!$A$1:$J$2336,4,FALSE)</f>
        <v>Yes</v>
      </c>
      <c r="F1641" s="11" t="str">
        <f>VLOOKUP(A1641,'Medical Examinations'!$A$1:$J$2336,5,FALSE)</f>
        <v>No</v>
      </c>
      <c r="G1641" s="11" t="str">
        <f>VLOOKUP(A1641,'Medical Examinations'!$A$1:$J$2336,6,FALSE)</f>
        <v>No</v>
      </c>
      <c r="H1641" s="11">
        <f>VLOOKUP(A1641,'Medical Examinations'!$A$1:$J$2336,7,FALSE)</f>
        <v>2</v>
      </c>
      <c r="I1641" s="11" t="str">
        <f>VLOOKUP(A1641,'Medical Examinations'!$A$1:$J$2336,8,FALSE)</f>
        <v>No</v>
      </c>
      <c r="J1641" s="11" t="str">
        <f>VLOOKUP(A1641,'Medical Examinations'!$A$1:$J$2336,9,FALSE)</f>
        <v>UNDERWEIGHT</v>
      </c>
      <c r="K1641" s="11" t="str">
        <f>VLOOKUP(A1641,'Medical Examinations'!$A$1:$J$2336,10,FALSE)</f>
        <v>DIABETES</v>
      </c>
      <c r="L1641" t="str">
        <f>VLOOKUP(A1641,'Hospitalisation Details'!$A$2:$M$2344,4,FALSE)</f>
        <v>25-6-1970</v>
      </c>
      <c r="M1641">
        <f>VLOOKUP(A1641,'Hospitalisation Details'!$A$2:$M$2344,10,FALSE)</f>
        <v>5979.66</v>
      </c>
      <c r="N1641" t="str">
        <f>VLOOKUP(A1641,'Hospitalisation Details'!$A$2:$M$2344,11,FALSE)</f>
        <v>tier - 2</v>
      </c>
      <c r="O1641" t="str">
        <f>VLOOKUP(A1641,'Hospitalisation Details'!$A$2:$M$2344,12,FALSE)</f>
        <v>tier - 3</v>
      </c>
      <c r="P1641" t="str">
        <f>VLOOKUP(A1641,'Hospitalisation Details'!$A$2:$M$2344,13,FALSE)</f>
        <v>R1013</v>
      </c>
      <c r="Q1641" s="11">
        <f>VLOOKUP(A1641,'Hospitalisation Details'!$A$2:$M$2344,8,FALSE)</f>
        <v>52</v>
      </c>
    </row>
    <row r="1642" spans="1:17" ht="15.75" x14ac:dyDescent="0.25">
      <c r="A1642" s="1" t="s">
        <v>729</v>
      </c>
      <c r="B1642" t="str">
        <f>VLOOKUP(A1642,'Customer Names'!$A$1:$B$2336,2,FALSE)</f>
        <v>Skildum</v>
      </c>
      <c r="C1642" s="11">
        <f>VLOOKUP(A1642,'Medical Examinations'!$A$1:$B$2336,2,FALSE)</f>
        <v>30.69</v>
      </c>
      <c r="D1642" s="11">
        <f>VLOOKUP(A1642,'Medical Examinations'!$A$1:$C$2336,3,FALSE)</f>
        <v>4.83</v>
      </c>
      <c r="E1642" s="11" t="str">
        <f>VLOOKUP(A1642,'Medical Examinations'!$A$1:$J$2336,4,FALSE)</f>
        <v>No</v>
      </c>
      <c r="F1642" s="11" t="str">
        <f>VLOOKUP(A1642,'Medical Examinations'!$A$1:$J$2336,5,FALSE)</f>
        <v>No</v>
      </c>
      <c r="G1642" s="11" t="str">
        <f>VLOOKUP(A1642,'Medical Examinations'!$A$1:$J$2336,6,FALSE)</f>
        <v>No</v>
      </c>
      <c r="H1642" s="11">
        <f>VLOOKUP(A1642,'Medical Examinations'!$A$1:$J$2336,7,FALSE)</f>
        <v>1</v>
      </c>
      <c r="I1642" s="11" t="str">
        <f>VLOOKUP(A1642,'Medical Examinations'!$A$1:$J$2336,8,FALSE)</f>
        <v>No</v>
      </c>
      <c r="J1642" s="11" t="str">
        <f>VLOOKUP(A1642,'Medical Examinations'!$A$1:$J$2336,9,FALSE)</f>
        <v>OBESITY</v>
      </c>
      <c r="K1642" s="11" t="str">
        <f>VLOOKUP(A1642,'Medical Examinations'!$A$1:$J$2336,10,FALSE)</f>
        <v>NORMAL</v>
      </c>
      <c r="L1642" t="str">
        <f>VLOOKUP(A1642,'Hospitalisation Details'!$A$2:$M$2344,4,FALSE)</f>
        <v>11-11-1984</v>
      </c>
      <c r="M1642">
        <f>VLOOKUP(A1642,'Hospitalisation Details'!$A$2:$M$2344,10,FALSE)</f>
        <v>5976.83</v>
      </c>
      <c r="N1642" t="str">
        <f>VLOOKUP(A1642,'Hospitalisation Details'!$A$2:$M$2344,11,FALSE)</f>
        <v>tier - 2</v>
      </c>
      <c r="O1642" t="str">
        <f>VLOOKUP(A1642,'Hospitalisation Details'!$A$2:$M$2344,12,FALSE)</f>
        <v>tier - 2</v>
      </c>
      <c r="P1642" t="str">
        <f>VLOOKUP(A1642,'Hospitalisation Details'!$A$2:$M$2344,13,FALSE)</f>
        <v>R1013</v>
      </c>
      <c r="Q1642" s="11">
        <f>VLOOKUP(A1642,'Hospitalisation Details'!$A$2:$M$2344,8,FALSE)</f>
        <v>38</v>
      </c>
    </row>
    <row r="1643" spans="1:17" ht="15.75" x14ac:dyDescent="0.25">
      <c r="A1643" s="1" t="s">
        <v>728</v>
      </c>
      <c r="B1643" t="str">
        <f>VLOOKUP(A1643,'Customer Names'!$A$1:$B$2336,2,FALSE)</f>
        <v>Yang</v>
      </c>
      <c r="C1643" s="11">
        <f>VLOOKUP(A1643,'Medical Examinations'!$A$1:$B$2336,2,FALSE)</f>
        <v>28.93</v>
      </c>
      <c r="D1643" s="11">
        <f>VLOOKUP(A1643,'Medical Examinations'!$A$1:$C$2336,3,FALSE)</f>
        <v>4.87</v>
      </c>
      <c r="E1643" s="11" t="str">
        <f>VLOOKUP(A1643,'Medical Examinations'!$A$1:$J$2336,4,FALSE)</f>
        <v>No</v>
      </c>
      <c r="F1643" s="11" t="str">
        <f>VLOOKUP(A1643,'Medical Examinations'!$A$1:$J$2336,5,FALSE)</f>
        <v>No</v>
      </c>
      <c r="G1643" s="11" t="str">
        <f>VLOOKUP(A1643,'Medical Examinations'!$A$1:$J$2336,6,FALSE)</f>
        <v>No</v>
      </c>
      <c r="H1643" s="11">
        <f>VLOOKUP(A1643,'Medical Examinations'!$A$1:$J$2336,7,FALSE)</f>
        <v>1</v>
      </c>
      <c r="I1643" s="11" t="str">
        <f>VLOOKUP(A1643,'Medical Examinations'!$A$1:$J$2336,8,FALSE)</f>
        <v>No</v>
      </c>
      <c r="J1643" s="11" t="str">
        <f>VLOOKUP(A1643,'Medical Examinations'!$A$1:$J$2336,9,FALSE)</f>
        <v>OVERWEIGHT</v>
      </c>
      <c r="K1643" s="11" t="str">
        <f>VLOOKUP(A1643,'Medical Examinations'!$A$1:$J$2336,10,FALSE)</f>
        <v>NORMAL</v>
      </c>
      <c r="L1643" t="str">
        <f>VLOOKUP(A1643,'Hospitalisation Details'!$A$2:$M$2344,4,FALSE)</f>
        <v>19-9-1984</v>
      </c>
      <c r="M1643">
        <f>VLOOKUP(A1643,'Hospitalisation Details'!$A$2:$M$2344,10,FALSE)</f>
        <v>5974.38</v>
      </c>
      <c r="N1643" t="str">
        <f>VLOOKUP(A1643,'Hospitalisation Details'!$A$2:$M$2344,11,FALSE)</f>
        <v>tier - 2</v>
      </c>
      <c r="O1643" t="str">
        <f>VLOOKUP(A1643,'Hospitalisation Details'!$A$2:$M$2344,12,FALSE)</f>
        <v>tier - 3</v>
      </c>
      <c r="P1643" t="str">
        <f>VLOOKUP(A1643,'Hospitalisation Details'!$A$2:$M$2344,13,FALSE)</f>
        <v>R1013</v>
      </c>
      <c r="Q1643" s="11">
        <f>VLOOKUP(A1643,'Hospitalisation Details'!$A$2:$M$2344,8,FALSE)</f>
        <v>38</v>
      </c>
    </row>
    <row r="1644" spans="1:17" ht="15.75" x14ac:dyDescent="0.25">
      <c r="A1644" s="1" t="s">
        <v>727</v>
      </c>
      <c r="B1644" t="str">
        <f>VLOOKUP(A1644,'Customer Names'!$A$1:$B$2336,2,FALSE)</f>
        <v>Fischer-Daly</v>
      </c>
      <c r="C1644" s="11">
        <f>VLOOKUP(A1644,'Medical Examinations'!$A$1:$B$2336,2,FALSE)</f>
        <v>38.9</v>
      </c>
      <c r="D1644" s="11">
        <f>VLOOKUP(A1644,'Medical Examinations'!$A$1:$C$2336,3,FALSE)</f>
        <v>4.28</v>
      </c>
      <c r="E1644" s="11" t="str">
        <f>VLOOKUP(A1644,'Medical Examinations'!$A$1:$J$2336,4,FALSE)</f>
        <v>No</v>
      </c>
      <c r="F1644" s="11" t="str">
        <f>VLOOKUP(A1644,'Medical Examinations'!$A$1:$J$2336,5,FALSE)</f>
        <v>No</v>
      </c>
      <c r="G1644" s="11" t="str">
        <f>VLOOKUP(A1644,'Medical Examinations'!$A$1:$J$2336,6,FALSE)</f>
        <v>No</v>
      </c>
      <c r="H1644" s="11">
        <f>VLOOKUP(A1644,'Medical Examinations'!$A$1:$J$2336,7,FALSE)</f>
        <v>0</v>
      </c>
      <c r="I1644" s="11" t="str">
        <f>VLOOKUP(A1644,'Medical Examinations'!$A$1:$J$2336,8,FALSE)</f>
        <v>No</v>
      </c>
      <c r="J1644" s="11" t="str">
        <f>VLOOKUP(A1644,'Medical Examinations'!$A$1:$J$2336,9,FALSE)</f>
        <v>OBESITY</v>
      </c>
      <c r="K1644" s="11" t="str">
        <f>VLOOKUP(A1644,'Medical Examinations'!$A$1:$J$2336,10,FALSE)</f>
        <v>NORMAL</v>
      </c>
      <c r="L1644" t="str">
        <f>VLOOKUP(A1644,'Hospitalisation Details'!$A$2:$M$2344,4,FALSE)</f>
        <v>22-7-1989</v>
      </c>
      <c r="M1644">
        <f>VLOOKUP(A1644,'Hospitalisation Details'!$A$2:$M$2344,10,FALSE)</f>
        <v>5972.38</v>
      </c>
      <c r="N1644" t="str">
        <f>VLOOKUP(A1644,'Hospitalisation Details'!$A$2:$M$2344,11,FALSE)</f>
        <v>tier - 2</v>
      </c>
      <c r="O1644" t="str">
        <f>VLOOKUP(A1644,'Hospitalisation Details'!$A$2:$M$2344,12,FALSE)</f>
        <v>tier - 2</v>
      </c>
      <c r="P1644" t="str">
        <f>VLOOKUP(A1644,'Hospitalisation Details'!$A$2:$M$2344,13,FALSE)</f>
        <v>R1011</v>
      </c>
      <c r="Q1644" s="11">
        <f>VLOOKUP(A1644,'Hospitalisation Details'!$A$2:$M$2344,8,FALSE)</f>
        <v>33</v>
      </c>
    </row>
    <row r="1645" spans="1:17" ht="15.75" x14ac:dyDescent="0.25">
      <c r="A1645" s="1" t="s">
        <v>726</v>
      </c>
      <c r="B1645" t="str">
        <f>VLOOKUP(A1645,'Customer Names'!$A$1:$B$2336,2,FALSE)</f>
        <v>Asher</v>
      </c>
      <c r="C1645" s="11">
        <f>VLOOKUP(A1645,'Medical Examinations'!$A$1:$B$2336,2,FALSE)</f>
        <v>26.9</v>
      </c>
      <c r="D1645" s="11">
        <f>VLOOKUP(A1645,'Medical Examinations'!$A$1:$C$2336,3,FALSE)</f>
        <v>4.07</v>
      </c>
      <c r="E1645" s="11" t="str">
        <f>VLOOKUP(A1645,'Medical Examinations'!$A$1:$J$2336,4,FALSE)</f>
        <v>No</v>
      </c>
      <c r="F1645" s="11" t="str">
        <f>VLOOKUP(A1645,'Medical Examinations'!$A$1:$J$2336,5,FALSE)</f>
        <v>No</v>
      </c>
      <c r="G1645" s="11" t="str">
        <f>VLOOKUP(A1645,'Medical Examinations'!$A$1:$J$2336,6,FALSE)</f>
        <v>No</v>
      </c>
      <c r="H1645" s="11">
        <f>VLOOKUP(A1645,'Medical Examinations'!$A$1:$J$2336,7,FALSE)</f>
        <v>0</v>
      </c>
      <c r="I1645" s="11" t="str">
        <f>VLOOKUP(A1645,'Medical Examinations'!$A$1:$J$2336,8,FALSE)</f>
        <v>No</v>
      </c>
      <c r="J1645" s="11" t="str">
        <f>VLOOKUP(A1645,'Medical Examinations'!$A$1:$J$2336,9,FALSE)</f>
        <v>OVERWEIGHT</v>
      </c>
      <c r="K1645" s="11" t="str">
        <f>VLOOKUP(A1645,'Medical Examinations'!$A$1:$J$2336,10,FALSE)</f>
        <v>NORMAL</v>
      </c>
      <c r="L1645" t="str">
        <f>VLOOKUP(A1645,'Hospitalisation Details'!$A$2:$M$2344,4,FALSE)</f>
        <v>21-7-1980</v>
      </c>
      <c r="M1645">
        <f>VLOOKUP(A1645,'Hospitalisation Details'!$A$2:$M$2344,10,FALSE)</f>
        <v>5969.72</v>
      </c>
      <c r="N1645" t="str">
        <f>VLOOKUP(A1645,'Hospitalisation Details'!$A$2:$M$2344,11,FALSE)</f>
        <v>tier - 3</v>
      </c>
      <c r="O1645" t="str">
        <f>VLOOKUP(A1645,'Hospitalisation Details'!$A$2:$M$2344,12,FALSE)</f>
        <v>tier - 3</v>
      </c>
      <c r="P1645" t="str">
        <f>VLOOKUP(A1645,'Hospitalisation Details'!$A$2:$M$2344,13,FALSE)</f>
        <v>R1011</v>
      </c>
      <c r="Q1645" s="11">
        <f>VLOOKUP(A1645,'Hospitalisation Details'!$A$2:$M$2344,8,FALSE)</f>
        <v>42</v>
      </c>
    </row>
    <row r="1646" spans="1:17" ht="15.75" x14ac:dyDescent="0.25">
      <c r="A1646" s="1" t="s">
        <v>725</v>
      </c>
      <c r="B1646" t="str">
        <f>VLOOKUP(A1646,'Customer Names'!$A$1:$B$2336,2,FALSE)</f>
        <v>Zhou</v>
      </c>
      <c r="C1646" s="11">
        <f>VLOOKUP(A1646,'Medical Examinations'!$A$1:$B$2336,2,FALSE)</f>
        <v>24.86</v>
      </c>
      <c r="D1646" s="11">
        <f>VLOOKUP(A1646,'Medical Examinations'!$A$1:$C$2336,3,FALSE)</f>
        <v>6.23</v>
      </c>
      <c r="E1646" s="11" t="str">
        <f>VLOOKUP(A1646,'Medical Examinations'!$A$1:$J$2336,4,FALSE)</f>
        <v>No</v>
      </c>
      <c r="F1646" s="11" t="str">
        <f>VLOOKUP(A1646,'Medical Examinations'!$A$1:$J$2336,5,FALSE)</f>
        <v>No</v>
      </c>
      <c r="G1646" s="11" t="str">
        <f>VLOOKUP(A1646,'Medical Examinations'!$A$1:$J$2336,6,FALSE)</f>
        <v>No</v>
      </c>
      <c r="H1646" s="11">
        <f>VLOOKUP(A1646,'Medical Examinations'!$A$1:$J$2336,7,FALSE)</f>
        <v>0</v>
      </c>
      <c r="I1646" s="11" t="str">
        <f>VLOOKUP(A1646,'Medical Examinations'!$A$1:$J$2336,8,FALSE)</f>
        <v>No</v>
      </c>
      <c r="J1646" s="11" t="str">
        <f>VLOOKUP(A1646,'Medical Examinations'!$A$1:$J$2336,9,FALSE)</f>
        <v>NORMALWEIGHT</v>
      </c>
      <c r="K1646" s="11" t="str">
        <f>VLOOKUP(A1646,'Medical Examinations'!$A$1:$J$2336,10,FALSE)</f>
        <v>PREDIABETES</v>
      </c>
      <c r="L1646" t="str">
        <f>VLOOKUP(A1646,'Hospitalisation Details'!$A$2:$M$2344,4,FALSE)</f>
        <v>5-8-1980</v>
      </c>
      <c r="M1646">
        <f>VLOOKUP(A1646,'Hospitalisation Details'!$A$2:$M$2344,10,FALSE)</f>
        <v>5966.89</v>
      </c>
      <c r="N1646" t="str">
        <f>VLOOKUP(A1646,'Hospitalisation Details'!$A$2:$M$2344,11,FALSE)</f>
        <v>tier - 2</v>
      </c>
      <c r="O1646" t="str">
        <f>VLOOKUP(A1646,'Hospitalisation Details'!$A$2:$M$2344,12,FALSE)</f>
        <v>tier - 3</v>
      </c>
      <c r="P1646" t="str">
        <f>VLOOKUP(A1646,'Hospitalisation Details'!$A$2:$M$2344,13,FALSE)</f>
        <v>R1013</v>
      </c>
      <c r="Q1646" s="11">
        <f>VLOOKUP(A1646,'Hospitalisation Details'!$A$2:$M$2344,8,FALSE)</f>
        <v>42</v>
      </c>
    </row>
    <row r="1647" spans="1:17" ht="15.75" x14ac:dyDescent="0.25">
      <c r="A1647" s="1" t="s">
        <v>724</v>
      </c>
      <c r="B1647" t="str">
        <f>VLOOKUP(A1647,'Customer Names'!$A$1:$B$2336,2,FALSE)</f>
        <v>Rudder</v>
      </c>
      <c r="C1647" s="11">
        <f>VLOOKUP(A1647,'Medical Examinations'!$A$1:$B$2336,2,FALSE)</f>
        <v>39.14</v>
      </c>
      <c r="D1647" s="11">
        <f>VLOOKUP(A1647,'Medical Examinations'!$A$1:$C$2336,3,FALSE)</f>
        <v>6.24</v>
      </c>
      <c r="E1647" s="11" t="str">
        <f>VLOOKUP(A1647,'Medical Examinations'!$A$1:$J$2336,4,FALSE)</f>
        <v>No</v>
      </c>
      <c r="F1647" s="11" t="str">
        <f>VLOOKUP(A1647,'Medical Examinations'!$A$1:$J$2336,5,FALSE)</f>
        <v>Yes</v>
      </c>
      <c r="G1647" s="11" t="str">
        <f>VLOOKUP(A1647,'Medical Examinations'!$A$1:$J$2336,6,FALSE)</f>
        <v>No</v>
      </c>
      <c r="H1647" s="11">
        <f>VLOOKUP(A1647,'Medical Examinations'!$A$1:$J$2336,7,FALSE)</f>
        <v>1</v>
      </c>
      <c r="I1647" s="11" t="str">
        <f>VLOOKUP(A1647,'Medical Examinations'!$A$1:$J$2336,8,FALSE)</f>
        <v>No</v>
      </c>
      <c r="J1647" s="11" t="str">
        <f>VLOOKUP(A1647,'Medical Examinations'!$A$1:$J$2336,9,FALSE)</f>
        <v>OBESITY</v>
      </c>
      <c r="K1647" s="11" t="str">
        <f>VLOOKUP(A1647,'Medical Examinations'!$A$1:$J$2336,10,FALSE)</f>
        <v>PREDIABETES</v>
      </c>
      <c r="L1647" t="str">
        <f>VLOOKUP(A1647,'Hospitalisation Details'!$A$2:$M$2344,4,FALSE)</f>
        <v>15-7-2004</v>
      </c>
      <c r="M1647">
        <f>VLOOKUP(A1647,'Hospitalisation Details'!$A$2:$M$2344,10,FALSE)</f>
        <v>5960.91</v>
      </c>
      <c r="N1647" t="str">
        <f>VLOOKUP(A1647,'Hospitalisation Details'!$A$2:$M$2344,11,FALSE)</f>
        <v>tier - 2</v>
      </c>
      <c r="O1647" t="str">
        <f>VLOOKUP(A1647,'Hospitalisation Details'!$A$2:$M$2344,12,FALSE)</f>
        <v>tier - 1</v>
      </c>
      <c r="P1647" t="str">
        <f>VLOOKUP(A1647,'Hospitalisation Details'!$A$2:$M$2344,13,FALSE)</f>
        <v>R1026</v>
      </c>
      <c r="Q1647" s="11">
        <f>VLOOKUP(A1647,'Hospitalisation Details'!$A$2:$M$2344,8,FALSE)</f>
        <v>18</v>
      </c>
    </row>
    <row r="1648" spans="1:17" ht="15.75" x14ac:dyDescent="0.25">
      <c r="A1648" s="1" t="s">
        <v>723</v>
      </c>
      <c r="B1648" t="str">
        <f>VLOOKUP(A1648,'Customer Names'!$A$1:$B$2336,2,FALSE)</f>
        <v>Cartmell</v>
      </c>
      <c r="C1648" s="11">
        <f>VLOOKUP(A1648,'Medical Examinations'!$A$1:$B$2336,2,FALSE)</f>
        <v>39.799999999999997</v>
      </c>
      <c r="D1648" s="11">
        <f>VLOOKUP(A1648,'Medical Examinations'!$A$1:$C$2336,3,FALSE)</f>
        <v>6.17</v>
      </c>
      <c r="E1648" s="11" t="str">
        <f>VLOOKUP(A1648,'Medical Examinations'!$A$1:$J$2336,4,FALSE)</f>
        <v>No</v>
      </c>
      <c r="F1648" s="11" t="str">
        <f>VLOOKUP(A1648,'Medical Examinations'!$A$1:$J$2336,5,FALSE)</f>
        <v>No</v>
      </c>
      <c r="G1648" s="11" t="str">
        <f>VLOOKUP(A1648,'Medical Examinations'!$A$1:$J$2336,6,FALSE)</f>
        <v>Yes</v>
      </c>
      <c r="H1648" s="11">
        <f>VLOOKUP(A1648,'Medical Examinations'!$A$1:$J$2336,7,FALSE)</f>
        <v>1</v>
      </c>
      <c r="I1648" s="11" t="str">
        <f>VLOOKUP(A1648,'Medical Examinations'!$A$1:$J$2336,8,FALSE)</f>
        <v>No</v>
      </c>
      <c r="J1648" s="11" t="str">
        <f>VLOOKUP(A1648,'Medical Examinations'!$A$1:$J$2336,9,FALSE)</f>
        <v>OBESITY</v>
      </c>
      <c r="K1648" s="11" t="str">
        <f>VLOOKUP(A1648,'Medical Examinations'!$A$1:$J$2336,10,FALSE)</f>
        <v>PREDIABETES</v>
      </c>
      <c r="L1648" t="str">
        <f>VLOOKUP(A1648,'Hospitalisation Details'!$A$2:$M$2344,4,FALSE)</f>
        <v>13-8-2003</v>
      </c>
      <c r="M1648">
        <f>VLOOKUP(A1648,'Hospitalisation Details'!$A$2:$M$2344,10,FALSE)</f>
        <v>5957.35</v>
      </c>
      <c r="N1648" t="str">
        <f>VLOOKUP(A1648,'Hospitalisation Details'!$A$2:$M$2344,11,FALSE)</f>
        <v>tier - 2</v>
      </c>
      <c r="O1648" t="str">
        <f>VLOOKUP(A1648,'Hospitalisation Details'!$A$2:$M$2344,12,FALSE)</f>
        <v>tier - 2</v>
      </c>
      <c r="P1648" t="str">
        <f>VLOOKUP(A1648,'Hospitalisation Details'!$A$2:$M$2344,13,FALSE)</f>
        <v>R1012</v>
      </c>
      <c r="Q1648" s="11">
        <f>VLOOKUP(A1648,'Hospitalisation Details'!$A$2:$M$2344,8,FALSE)</f>
        <v>19</v>
      </c>
    </row>
    <row r="1649" spans="1:17" ht="15.75" x14ac:dyDescent="0.25">
      <c r="A1649" s="1" t="s">
        <v>722</v>
      </c>
      <c r="B1649" t="str">
        <f>VLOOKUP(A1649,'Customer Names'!$A$1:$B$2336,2,FALSE)</f>
        <v>Troland</v>
      </c>
      <c r="C1649" s="11">
        <f>VLOOKUP(A1649,'Medical Examinations'!$A$1:$B$2336,2,FALSE)</f>
        <v>34.32</v>
      </c>
      <c r="D1649" s="11">
        <f>VLOOKUP(A1649,'Medical Examinations'!$A$1:$C$2336,3,FALSE)</f>
        <v>5.16</v>
      </c>
      <c r="E1649" s="11" t="str">
        <f>VLOOKUP(A1649,'Medical Examinations'!$A$1:$J$2336,4,FALSE)</f>
        <v>No</v>
      </c>
      <c r="F1649" s="11" t="str">
        <f>VLOOKUP(A1649,'Medical Examinations'!$A$1:$J$2336,5,FALSE)</f>
        <v>No</v>
      </c>
      <c r="G1649" s="11" t="str">
        <f>VLOOKUP(A1649,'Medical Examinations'!$A$1:$J$2336,6,FALSE)</f>
        <v>No</v>
      </c>
      <c r="H1649" s="11">
        <f>VLOOKUP(A1649,'Medical Examinations'!$A$1:$J$2336,7,FALSE)</f>
        <v>1</v>
      </c>
      <c r="I1649" s="11" t="str">
        <f>VLOOKUP(A1649,'Medical Examinations'!$A$1:$J$2336,8,FALSE)</f>
        <v>No</v>
      </c>
      <c r="J1649" s="11" t="str">
        <f>VLOOKUP(A1649,'Medical Examinations'!$A$1:$J$2336,9,FALSE)</f>
        <v>OBESITY</v>
      </c>
      <c r="K1649" s="11" t="str">
        <f>VLOOKUP(A1649,'Medical Examinations'!$A$1:$J$2336,10,FALSE)</f>
        <v>NORMAL</v>
      </c>
      <c r="L1649" t="str">
        <f>VLOOKUP(A1649,'Hospitalisation Details'!$A$2:$M$2344,4,FALSE)</f>
        <v>14-7-1987</v>
      </c>
      <c r="M1649">
        <f>VLOOKUP(A1649,'Hospitalisation Details'!$A$2:$M$2344,10,FALSE)</f>
        <v>5934.38</v>
      </c>
      <c r="N1649" t="str">
        <f>VLOOKUP(A1649,'Hospitalisation Details'!$A$2:$M$2344,11,FALSE)</f>
        <v>tier - 3</v>
      </c>
      <c r="O1649" t="str">
        <f>VLOOKUP(A1649,'Hospitalisation Details'!$A$2:$M$2344,12,FALSE)</f>
        <v>tier - 2</v>
      </c>
      <c r="P1649" t="str">
        <f>VLOOKUP(A1649,'Hospitalisation Details'!$A$2:$M$2344,13,FALSE)</f>
        <v>R1013</v>
      </c>
      <c r="Q1649" s="11">
        <f>VLOOKUP(A1649,'Hospitalisation Details'!$A$2:$M$2344,8,FALSE)</f>
        <v>35</v>
      </c>
    </row>
    <row r="1650" spans="1:17" ht="15.75" x14ac:dyDescent="0.25">
      <c r="A1650" s="1" t="s">
        <v>721</v>
      </c>
      <c r="B1650" t="str">
        <f>VLOOKUP(A1650,'Customer Names'!$A$1:$B$2336,2,FALSE)</f>
        <v>Hall</v>
      </c>
      <c r="C1650" s="11">
        <f>VLOOKUP(A1650,'Medical Examinations'!$A$1:$B$2336,2,FALSE)</f>
        <v>32.51</v>
      </c>
      <c r="D1650" s="11">
        <f>VLOOKUP(A1650,'Medical Examinations'!$A$1:$C$2336,3,FALSE)</f>
        <v>4.3</v>
      </c>
      <c r="E1650" s="11" t="str">
        <f>VLOOKUP(A1650,'Medical Examinations'!$A$1:$J$2336,4,FALSE)</f>
        <v>No</v>
      </c>
      <c r="F1650" s="11" t="str">
        <f>VLOOKUP(A1650,'Medical Examinations'!$A$1:$J$2336,5,FALSE)</f>
        <v>No</v>
      </c>
      <c r="G1650" s="11" t="str">
        <f>VLOOKUP(A1650,'Medical Examinations'!$A$1:$J$2336,6,FALSE)</f>
        <v>No</v>
      </c>
      <c r="H1650" s="11">
        <f>VLOOKUP(A1650,'Medical Examinations'!$A$1:$J$2336,7,FALSE)</f>
        <v>0</v>
      </c>
      <c r="I1650" s="11" t="str">
        <f>VLOOKUP(A1650,'Medical Examinations'!$A$1:$J$2336,8,FALSE)</f>
        <v>No</v>
      </c>
      <c r="J1650" s="11" t="str">
        <f>VLOOKUP(A1650,'Medical Examinations'!$A$1:$J$2336,9,FALSE)</f>
        <v>OBESITY</v>
      </c>
      <c r="K1650" s="11" t="str">
        <f>VLOOKUP(A1650,'Medical Examinations'!$A$1:$J$2336,10,FALSE)</f>
        <v>NORMAL</v>
      </c>
      <c r="L1650" t="str">
        <f>VLOOKUP(A1650,'Hospitalisation Details'!$A$2:$M$2344,4,FALSE)</f>
        <v>30-7-1994</v>
      </c>
      <c r="M1650">
        <f>VLOOKUP(A1650,'Hospitalisation Details'!$A$2:$M$2344,10,FALSE)</f>
        <v>5927.65</v>
      </c>
      <c r="N1650" t="str">
        <f>VLOOKUP(A1650,'Hospitalisation Details'!$A$2:$M$2344,11,FALSE)</f>
        <v>tier - 2</v>
      </c>
      <c r="O1650" t="str">
        <f>VLOOKUP(A1650,'Hospitalisation Details'!$A$2:$M$2344,12,FALSE)</f>
        <v>tier - 1</v>
      </c>
      <c r="P1650" t="str">
        <f>VLOOKUP(A1650,'Hospitalisation Details'!$A$2:$M$2344,13,FALSE)</f>
        <v>R1012</v>
      </c>
      <c r="Q1650" s="11">
        <f>VLOOKUP(A1650,'Hospitalisation Details'!$A$2:$M$2344,8,FALSE)</f>
        <v>28</v>
      </c>
    </row>
    <row r="1651" spans="1:17" ht="15.75" x14ac:dyDescent="0.25">
      <c r="A1651" s="1" t="s">
        <v>720</v>
      </c>
      <c r="B1651" t="str">
        <f>VLOOKUP(A1651,'Customer Names'!$A$1:$B$2336,2,FALSE)</f>
        <v>Berg</v>
      </c>
      <c r="C1651" s="11">
        <f>VLOOKUP(A1651,'Medical Examinations'!$A$1:$B$2336,2,FALSE)</f>
        <v>30.71</v>
      </c>
      <c r="D1651" s="11">
        <f>VLOOKUP(A1651,'Medical Examinations'!$A$1:$C$2336,3,FALSE)</f>
        <v>6.14</v>
      </c>
      <c r="E1651" s="11" t="str">
        <f>VLOOKUP(A1651,'Medical Examinations'!$A$1:$J$2336,4,FALSE)</f>
        <v>No</v>
      </c>
      <c r="F1651" s="11" t="str">
        <f>VLOOKUP(A1651,'Medical Examinations'!$A$1:$J$2336,5,FALSE)</f>
        <v>No</v>
      </c>
      <c r="G1651" s="11" t="str">
        <f>VLOOKUP(A1651,'Medical Examinations'!$A$1:$J$2336,6,FALSE)</f>
        <v>Yes</v>
      </c>
      <c r="H1651" s="11">
        <f>VLOOKUP(A1651,'Medical Examinations'!$A$1:$J$2336,7,FALSE)</f>
        <v>1</v>
      </c>
      <c r="I1651" s="11" t="str">
        <f>VLOOKUP(A1651,'Medical Examinations'!$A$1:$J$2336,8,FALSE)</f>
        <v>No</v>
      </c>
      <c r="J1651" s="11" t="str">
        <f>VLOOKUP(A1651,'Medical Examinations'!$A$1:$J$2336,9,FALSE)</f>
        <v>OBESITY</v>
      </c>
      <c r="K1651" s="11" t="str">
        <f>VLOOKUP(A1651,'Medical Examinations'!$A$1:$J$2336,10,FALSE)</f>
        <v>PREDIABETES</v>
      </c>
      <c r="L1651" t="str">
        <f>VLOOKUP(A1651,'Hospitalisation Details'!$A$2:$M$2344,4,FALSE)</f>
        <v>13-8-1993</v>
      </c>
      <c r="M1651">
        <f>VLOOKUP(A1651,'Hospitalisation Details'!$A$2:$M$2344,10,FALSE)</f>
        <v>5926.93</v>
      </c>
      <c r="N1651" t="str">
        <f>VLOOKUP(A1651,'Hospitalisation Details'!$A$2:$M$2344,11,FALSE)</f>
        <v>tier - 2</v>
      </c>
      <c r="O1651" t="str">
        <f>VLOOKUP(A1651,'Hospitalisation Details'!$A$2:$M$2344,12,FALSE)</f>
        <v>tier - 2</v>
      </c>
      <c r="P1651" t="str">
        <f>VLOOKUP(A1651,'Hospitalisation Details'!$A$2:$M$2344,13,FALSE)</f>
        <v>R1025</v>
      </c>
      <c r="Q1651" s="11">
        <f>VLOOKUP(A1651,'Hospitalisation Details'!$A$2:$M$2344,8,FALSE)</f>
        <v>29</v>
      </c>
    </row>
    <row r="1652" spans="1:17" ht="15.75" x14ac:dyDescent="0.25">
      <c r="A1652" s="1" t="s">
        <v>719</v>
      </c>
      <c r="B1652" t="str">
        <f>VLOOKUP(A1652,'Customer Names'!$A$1:$B$2336,2,FALSE)</f>
        <v>Engtrakul</v>
      </c>
      <c r="C1652" s="11">
        <f>VLOOKUP(A1652,'Medical Examinations'!$A$1:$B$2336,2,FALSE)</f>
        <v>28.9</v>
      </c>
      <c r="D1652" s="11">
        <f>VLOOKUP(A1652,'Medical Examinations'!$A$1:$C$2336,3,FALSE)</f>
        <v>5.36</v>
      </c>
      <c r="E1652" s="11" t="str">
        <f>VLOOKUP(A1652,'Medical Examinations'!$A$1:$J$2336,4,FALSE)</f>
        <v>No</v>
      </c>
      <c r="F1652" s="11" t="str">
        <f>VLOOKUP(A1652,'Medical Examinations'!$A$1:$J$2336,5,FALSE)</f>
        <v>No</v>
      </c>
      <c r="G1652" s="11" t="str">
        <f>VLOOKUP(A1652,'Medical Examinations'!$A$1:$J$2336,6,FALSE)</f>
        <v>No</v>
      </c>
      <c r="H1652" s="11">
        <f>VLOOKUP(A1652,'Medical Examinations'!$A$1:$J$2336,7,FALSE)</f>
        <v>1</v>
      </c>
      <c r="I1652" s="11" t="str">
        <f>VLOOKUP(A1652,'Medical Examinations'!$A$1:$J$2336,8,FALSE)</f>
        <v>No</v>
      </c>
      <c r="J1652" s="11" t="str">
        <f>VLOOKUP(A1652,'Medical Examinations'!$A$1:$J$2336,9,FALSE)</f>
        <v>OVERWEIGHT</v>
      </c>
      <c r="K1652" s="11" t="str">
        <f>VLOOKUP(A1652,'Medical Examinations'!$A$1:$J$2336,10,FALSE)</f>
        <v>NORMAL</v>
      </c>
      <c r="L1652" t="str">
        <f>VLOOKUP(A1652,'Hospitalisation Details'!$A$2:$M$2344,4,FALSE)</f>
        <v>29-7-1987</v>
      </c>
      <c r="M1652">
        <f>VLOOKUP(A1652,'Hospitalisation Details'!$A$2:$M$2344,10,FALSE)</f>
        <v>5926.85</v>
      </c>
      <c r="N1652" t="str">
        <f>VLOOKUP(A1652,'Hospitalisation Details'!$A$2:$M$2344,11,FALSE)</f>
        <v>tier - 3</v>
      </c>
      <c r="O1652" t="str">
        <f>VLOOKUP(A1652,'Hospitalisation Details'!$A$2:$M$2344,12,FALSE)</f>
        <v>tier - 3</v>
      </c>
      <c r="P1652" t="str">
        <f>VLOOKUP(A1652,'Hospitalisation Details'!$A$2:$M$2344,13,FALSE)</f>
        <v>R1011</v>
      </c>
      <c r="Q1652" s="11">
        <f>VLOOKUP(A1652,'Hospitalisation Details'!$A$2:$M$2344,8,FALSE)</f>
        <v>35</v>
      </c>
    </row>
    <row r="1653" spans="1:17" ht="15.75" x14ac:dyDescent="0.25">
      <c r="A1653" s="1" t="s">
        <v>718</v>
      </c>
      <c r="B1653" t="str">
        <f>VLOOKUP(A1653,'Customer Names'!$A$1:$B$2336,2,FALSE)</f>
        <v>Leonhardt</v>
      </c>
      <c r="C1653" s="11">
        <f>VLOOKUP(A1653,'Medical Examinations'!$A$1:$B$2336,2,FALSE)</f>
        <v>36.19</v>
      </c>
      <c r="D1653" s="11">
        <f>VLOOKUP(A1653,'Medical Examinations'!$A$1:$C$2336,3,FALSE)</f>
        <v>4.3</v>
      </c>
      <c r="E1653" s="11" t="str">
        <f>VLOOKUP(A1653,'Medical Examinations'!$A$1:$J$2336,4,FALSE)</f>
        <v>No</v>
      </c>
      <c r="F1653" s="11" t="str">
        <f>VLOOKUP(A1653,'Medical Examinations'!$A$1:$J$2336,5,FALSE)</f>
        <v>No</v>
      </c>
      <c r="G1653" s="11" t="str">
        <f>VLOOKUP(A1653,'Medical Examinations'!$A$1:$J$2336,6,FALSE)</f>
        <v>No</v>
      </c>
      <c r="H1653" s="11">
        <f>VLOOKUP(A1653,'Medical Examinations'!$A$1:$J$2336,7,FALSE)</f>
        <v>0</v>
      </c>
      <c r="I1653" s="11" t="str">
        <f>VLOOKUP(A1653,'Medical Examinations'!$A$1:$J$2336,8,FALSE)</f>
        <v>No</v>
      </c>
      <c r="J1653" s="11" t="str">
        <f>VLOOKUP(A1653,'Medical Examinations'!$A$1:$J$2336,9,FALSE)</f>
        <v>OBESITY</v>
      </c>
      <c r="K1653" s="11" t="str">
        <f>VLOOKUP(A1653,'Medical Examinations'!$A$1:$J$2336,10,FALSE)</f>
        <v>NORMAL</v>
      </c>
      <c r="L1653" t="str">
        <f>VLOOKUP(A1653,'Hospitalisation Details'!$A$2:$M$2344,4,FALSE)</f>
        <v>21-12-1982</v>
      </c>
      <c r="M1653">
        <f>VLOOKUP(A1653,'Hospitalisation Details'!$A$2:$M$2344,10,FALSE)</f>
        <v>5920.1</v>
      </c>
      <c r="N1653" t="str">
        <f>VLOOKUP(A1653,'Hospitalisation Details'!$A$2:$M$2344,11,FALSE)</f>
        <v>tier - 2</v>
      </c>
      <c r="O1653" t="str">
        <f>VLOOKUP(A1653,'Hospitalisation Details'!$A$2:$M$2344,12,FALSE)</f>
        <v>tier - 1</v>
      </c>
      <c r="P1653" t="str">
        <f>VLOOKUP(A1653,'Hospitalisation Details'!$A$2:$M$2344,13,FALSE)</f>
        <v>R1013</v>
      </c>
      <c r="Q1653" s="11">
        <f>VLOOKUP(A1653,'Hospitalisation Details'!$A$2:$M$2344,8,FALSE)</f>
        <v>40</v>
      </c>
    </row>
    <row r="1654" spans="1:17" ht="15.75" x14ac:dyDescent="0.25">
      <c r="A1654" s="1" t="s">
        <v>717</v>
      </c>
      <c r="B1654" t="str">
        <f>VLOOKUP(A1654,'Customer Names'!$A$1:$B$2336,2,FALSE)</f>
        <v>Goetz</v>
      </c>
      <c r="C1654" s="11">
        <f>VLOOKUP(A1654,'Medical Examinations'!$A$1:$B$2336,2,FALSE)</f>
        <v>29.6</v>
      </c>
      <c r="D1654" s="11">
        <f>VLOOKUP(A1654,'Medical Examinations'!$A$1:$C$2336,3,FALSE)</f>
        <v>4.09</v>
      </c>
      <c r="E1654" s="11" t="str">
        <f>VLOOKUP(A1654,'Medical Examinations'!$A$1:$J$2336,4,FALSE)</f>
        <v>No</v>
      </c>
      <c r="F1654" s="11" t="str">
        <f>VLOOKUP(A1654,'Medical Examinations'!$A$1:$J$2336,5,FALSE)</f>
        <v>No</v>
      </c>
      <c r="G1654" s="11" t="str">
        <f>VLOOKUP(A1654,'Medical Examinations'!$A$1:$J$2336,6,FALSE)</f>
        <v>No</v>
      </c>
      <c r="H1654" s="11">
        <f>VLOOKUP(A1654,'Medical Examinations'!$A$1:$J$2336,7,FALSE)</f>
        <v>0</v>
      </c>
      <c r="I1654" s="11" t="str">
        <f>VLOOKUP(A1654,'Medical Examinations'!$A$1:$J$2336,8,FALSE)</f>
        <v>No</v>
      </c>
      <c r="J1654" s="11" t="str">
        <f>VLOOKUP(A1654,'Medical Examinations'!$A$1:$J$2336,9,FALSE)</f>
        <v>OVERWEIGHT</v>
      </c>
      <c r="K1654" s="11" t="str">
        <f>VLOOKUP(A1654,'Medical Examinations'!$A$1:$J$2336,10,FALSE)</f>
        <v>NORMAL</v>
      </c>
      <c r="L1654" t="str">
        <f>VLOOKUP(A1654,'Hospitalisation Details'!$A$2:$M$2344,4,FALSE)</f>
        <v>8-7-1982</v>
      </c>
      <c r="M1654">
        <f>VLOOKUP(A1654,'Hospitalisation Details'!$A$2:$M$2344,10,FALSE)</f>
        <v>5910.94</v>
      </c>
      <c r="N1654" t="str">
        <f>VLOOKUP(A1654,'Hospitalisation Details'!$A$2:$M$2344,11,FALSE)</f>
        <v>tier - 2</v>
      </c>
      <c r="O1654" t="str">
        <f>VLOOKUP(A1654,'Hospitalisation Details'!$A$2:$M$2344,12,FALSE)</f>
        <v>tier - 1</v>
      </c>
      <c r="P1654" t="str">
        <f>VLOOKUP(A1654,'Hospitalisation Details'!$A$2:$M$2344,13,FALSE)</f>
        <v>R1011</v>
      </c>
      <c r="Q1654" s="11">
        <f>VLOOKUP(A1654,'Hospitalisation Details'!$A$2:$M$2344,8,FALSE)</f>
        <v>40</v>
      </c>
    </row>
    <row r="1655" spans="1:17" ht="15.75" x14ac:dyDescent="0.25">
      <c r="A1655" s="1" t="s">
        <v>716</v>
      </c>
      <c r="B1655" t="str">
        <f>VLOOKUP(A1655,'Customer Names'!$A$1:$B$2336,2,FALSE)</f>
        <v>Cacharelis</v>
      </c>
      <c r="C1655" s="11">
        <f>VLOOKUP(A1655,'Medical Examinations'!$A$1:$B$2336,2,FALSE)</f>
        <v>30.95</v>
      </c>
      <c r="D1655" s="11">
        <f>VLOOKUP(A1655,'Medical Examinations'!$A$1:$C$2336,3,FALSE)</f>
        <v>6.27</v>
      </c>
      <c r="E1655" s="11" t="str">
        <f>VLOOKUP(A1655,'Medical Examinations'!$A$1:$J$2336,4,FALSE)</f>
        <v>No</v>
      </c>
      <c r="F1655" s="11" t="str">
        <f>VLOOKUP(A1655,'Medical Examinations'!$A$1:$J$2336,5,FALSE)</f>
        <v>No</v>
      </c>
      <c r="G1655" s="11" t="str">
        <f>VLOOKUP(A1655,'Medical Examinations'!$A$1:$J$2336,6,FALSE)</f>
        <v>Yes</v>
      </c>
      <c r="H1655" s="11">
        <f>VLOOKUP(A1655,'Medical Examinations'!$A$1:$J$2336,7,FALSE)</f>
        <v>1</v>
      </c>
      <c r="I1655" s="11" t="str">
        <f>VLOOKUP(A1655,'Medical Examinations'!$A$1:$J$2336,8,FALSE)</f>
        <v>No</v>
      </c>
      <c r="J1655" s="11" t="str">
        <f>VLOOKUP(A1655,'Medical Examinations'!$A$1:$J$2336,9,FALSE)</f>
        <v>OBESITY</v>
      </c>
      <c r="K1655" s="11" t="str">
        <f>VLOOKUP(A1655,'Medical Examinations'!$A$1:$J$2336,10,FALSE)</f>
        <v>PREDIABETES</v>
      </c>
      <c r="L1655" t="str">
        <f>VLOOKUP(A1655,'Hospitalisation Details'!$A$2:$M$2344,4,FALSE)</f>
        <v>19-10-1993</v>
      </c>
      <c r="M1655">
        <f>VLOOKUP(A1655,'Hospitalisation Details'!$A$2:$M$2344,10,FALSE)</f>
        <v>5877.02</v>
      </c>
      <c r="N1655" t="str">
        <f>VLOOKUP(A1655,'Hospitalisation Details'!$A$2:$M$2344,11,FALSE)</f>
        <v>tier - 2</v>
      </c>
      <c r="O1655" t="str">
        <f>VLOOKUP(A1655,'Hospitalisation Details'!$A$2:$M$2344,12,FALSE)</f>
        <v>tier - 2</v>
      </c>
      <c r="P1655" t="str">
        <f>VLOOKUP(A1655,'Hospitalisation Details'!$A$2:$M$2344,13,FALSE)</f>
        <v>R1021</v>
      </c>
      <c r="Q1655" s="11">
        <f>VLOOKUP(A1655,'Hospitalisation Details'!$A$2:$M$2344,8,FALSE)</f>
        <v>29</v>
      </c>
    </row>
    <row r="1656" spans="1:17" ht="15.75" x14ac:dyDescent="0.25">
      <c r="A1656" s="1" t="s">
        <v>715</v>
      </c>
      <c r="B1656" t="str">
        <f>VLOOKUP(A1656,'Customer Names'!$A$1:$B$2336,2,FALSE)</f>
        <v>Kariolis</v>
      </c>
      <c r="C1656" s="11">
        <f>VLOOKUP(A1656,'Medical Examinations'!$A$1:$B$2336,2,FALSE)</f>
        <v>19.95</v>
      </c>
      <c r="D1656" s="11">
        <f>VLOOKUP(A1656,'Medical Examinations'!$A$1:$C$2336,3,FALSE)</f>
        <v>5.39</v>
      </c>
      <c r="E1656" s="11" t="str">
        <f>VLOOKUP(A1656,'Medical Examinations'!$A$1:$J$2336,4,FALSE)</f>
        <v>No</v>
      </c>
      <c r="F1656" s="11" t="str">
        <f>VLOOKUP(A1656,'Medical Examinations'!$A$1:$J$2336,5,FALSE)</f>
        <v>No</v>
      </c>
      <c r="G1656" s="11" t="str">
        <f>VLOOKUP(A1656,'Medical Examinations'!$A$1:$J$2336,6,FALSE)</f>
        <v>No</v>
      </c>
      <c r="H1656" s="11">
        <f>VLOOKUP(A1656,'Medical Examinations'!$A$1:$J$2336,7,FALSE)</f>
        <v>1</v>
      </c>
      <c r="I1656" s="11" t="str">
        <f>VLOOKUP(A1656,'Medical Examinations'!$A$1:$J$2336,8,FALSE)</f>
        <v>No</v>
      </c>
      <c r="J1656" s="11" t="str">
        <f>VLOOKUP(A1656,'Medical Examinations'!$A$1:$J$2336,9,FALSE)</f>
        <v>NORMALWEIGHT</v>
      </c>
      <c r="K1656" s="11" t="str">
        <f>VLOOKUP(A1656,'Medical Examinations'!$A$1:$J$2336,10,FALSE)</f>
        <v>NORMAL</v>
      </c>
      <c r="L1656" t="str">
        <f>VLOOKUP(A1656,'Hospitalisation Details'!$A$2:$M$2344,4,FALSE)</f>
        <v>22-11-1984</v>
      </c>
      <c r="M1656">
        <f>VLOOKUP(A1656,'Hospitalisation Details'!$A$2:$M$2344,10,FALSE)</f>
        <v>5855.9</v>
      </c>
      <c r="N1656" t="str">
        <f>VLOOKUP(A1656,'Hospitalisation Details'!$A$2:$M$2344,11,FALSE)</f>
        <v>tier - 2</v>
      </c>
      <c r="O1656" t="str">
        <f>VLOOKUP(A1656,'Hospitalisation Details'!$A$2:$M$2344,12,FALSE)</f>
        <v>tier - 3</v>
      </c>
      <c r="P1656" t="str">
        <f>VLOOKUP(A1656,'Hospitalisation Details'!$A$2:$M$2344,13,FALSE)</f>
        <v>R1012</v>
      </c>
      <c r="Q1656" s="11">
        <f>VLOOKUP(A1656,'Hospitalisation Details'!$A$2:$M$2344,8,FALSE)</f>
        <v>38</v>
      </c>
    </row>
    <row r="1657" spans="1:17" ht="15.75" x14ac:dyDescent="0.25">
      <c r="A1657" s="1" t="s">
        <v>714</v>
      </c>
      <c r="B1657" t="str">
        <f>VLOOKUP(A1657,'Customer Names'!$A$1:$B$2336,2,FALSE)</f>
        <v>Zelwin</v>
      </c>
      <c r="C1657" s="11">
        <f>VLOOKUP(A1657,'Medical Examinations'!$A$1:$B$2336,2,FALSE)</f>
        <v>23.65</v>
      </c>
      <c r="D1657" s="11">
        <f>VLOOKUP(A1657,'Medical Examinations'!$A$1:$C$2336,3,FALSE)</f>
        <v>5.75</v>
      </c>
      <c r="E1657" s="11" t="str">
        <f>VLOOKUP(A1657,'Medical Examinations'!$A$1:$J$2336,4,FALSE)</f>
        <v>Yes</v>
      </c>
      <c r="F1657" s="11" t="str">
        <f>VLOOKUP(A1657,'Medical Examinations'!$A$1:$J$2336,5,FALSE)</f>
        <v>No</v>
      </c>
      <c r="G1657" s="11" t="str">
        <f>VLOOKUP(A1657,'Medical Examinations'!$A$1:$J$2336,6,FALSE)</f>
        <v>No</v>
      </c>
      <c r="H1657" s="11">
        <f>VLOOKUP(A1657,'Medical Examinations'!$A$1:$J$2336,7,FALSE)</f>
        <v>0</v>
      </c>
      <c r="I1657" s="11" t="str">
        <f>VLOOKUP(A1657,'Medical Examinations'!$A$1:$J$2336,8,FALSE)</f>
        <v>No</v>
      </c>
      <c r="J1657" s="11" t="str">
        <f>VLOOKUP(A1657,'Medical Examinations'!$A$1:$J$2336,9,FALSE)</f>
        <v>NORMALWEIGHT</v>
      </c>
      <c r="K1657" s="11" t="str">
        <f>VLOOKUP(A1657,'Medical Examinations'!$A$1:$J$2336,10,FALSE)</f>
        <v>PREDIABETES</v>
      </c>
      <c r="L1657" t="str">
        <f>VLOOKUP(A1657,'Hospitalisation Details'!$A$2:$M$2344,4,FALSE)</f>
        <v>18-6-1985</v>
      </c>
      <c r="M1657">
        <f>VLOOKUP(A1657,'Hospitalisation Details'!$A$2:$M$2344,10,FALSE)</f>
        <v>5847.24</v>
      </c>
      <c r="N1657" t="str">
        <f>VLOOKUP(A1657,'Hospitalisation Details'!$A$2:$M$2344,11,FALSE)</f>
        <v>tier - 2</v>
      </c>
      <c r="O1657" t="str">
        <f>VLOOKUP(A1657,'Hospitalisation Details'!$A$2:$M$2344,12,FALSE)</f>
        <v>tier - 1</v>
      </c>
      <c r="P1657" t="str">
        <f>VLOOKUP(A1657,'Hospitalisation Details'!$A$2:$M$2344,13,FALSE)</f>
        <v>R1013</v>
      </c>
      <c r="Q1657" s="11">
        <f>VLOOKUP(A1657,'Hospitalisation Details'!$A$2:$M$2344,8,FALSE)</f>
        <v>37</v>
      </c>
    </row>
    <row r="1658" spans="1:17" ht="15.75" x14ac:dyDescent="0.25">
      <c r="A1658" s="1" t="s">
        <v>713</v>
      </c>
      <c r="B1658" t="str">
        <f>VLOOKUP(A1658,'Customer Names'!$A$1:$B$2336,2,FALSE)</f>
        <v>Barry</v>
      </c>
      <c r="C1658" s="11">
        <f>VLOOKUP(A1658,'Medical Examinations'!$A$1:$B$2336,2,FALSE)</f>
        <v>43.34</v>
      </c>
      <c r="D1658" s="11">
        <f>VLOOKUP(A1658,'Medical Examinations'!$A$1:$C$2336,3,FALSE)</f>
        <v>4.91</v>
      </c>
      <c r="E1658" s="11" t="str">
        <f>VLOOKUP(A1658,'Medical Examinations'!$A$1:$J$2336,4,FALSE)</f>
        <v>No</v>
      </c>
      <c r="F1658" s="11" t="str">
        <f>VLOOKUP(A1658,'Medical Examinations'!$A$1:$J$2336,5,FALSE)</f>
        <v>No</v>
      </c>
      <c r="G1658" s="11" t="str">
        <f>VLOOKUP(A1658,'Medical Examinations'!$A$1:$J$2336,6,FALSE)</f>
        <v>No</v>
      </c>
      <c r="H1658" s="11">
        <f>VLOOKUP(A1658,'Medical Examinations'!$A$1:$J$2336,7,FALSE)</f>
        <v>1</v>
      </c>
      <c r="I1658" s="11" t="str">
        <f>VLOOKUP(A1658,'Medical Examinations'!$A$1:$J$2336,8,FALSE)</f>
        <v>No</v>
      </c>
      <c r="J1658" s="11" t="str">
        <f>VLOOKUP(A1658,'Medical Examinations'!$A$1:$J$2336,9,FALSE)</f>
        <v>OBESITY</v>
      </c>
      <c r="K1658" s="11" t="str">
        <f>VLOOKUP(A1658,'Medical Examinations'!$A$1:$J$2336,10,FALSE)</f>
        <v>NORMAL</v>
      </c>
      <c r="L1658" t="str">
        <f>VLOOKUP(A1658,'Hospitalisation Details'!$A$2:$M$2344,4,FALSE)</f>
        <v>30-9-1987</v>
      </c>
      <c r="M1658">
        <f>VLOOKUP(A1658,'Hospitalisation Details'!$A$2:$M$2344,10,FALSE)</f>
        <v>5846.92</v>
      </c>
      <c r="N1658" t="str">
        <f>VLOOKUP(A1658,'Hospitalisation Details'!$A$2:$M$2344,11,FALSE)</f>
        <v>tier - 2</v>
      </c>
      <c r="O1658" t="str">
        <f>VLOOKUP(A1658,'Hospitalisation Details'!$A$2:$M$2344,12,FALSE)</f>
        <v>tier - 2</v>
      </c>
      <c r="P1658" t="str">
        <f>VLOOKUP(A1658,'Hospitalisation Details'!$A$2:$M$2344,13,FALSE)</f>
        <v>R1013</v>
      </c>
      <c r="Q1658" s="11">
        <f>VLOOKUP(A1658,'Hospitalisation Details'!$A$2:$M$2344,8,FALSE)</f>
        <v>35</v>
      </c>
    </row>
    <row r="1659" spans="1:17" ht="15.75" x14ac:dyDescent="0.25">
      <c r="A1659" s="1" t="s">
        <v>712</v>
      </c>
      <c r="B1659" t="str">
        <f>VLOOKUP(A1659,'Customer Names'!$A$1:$B$2336,2,FALSE)</f>
        <v>Bannon</v>
      </c>
      <c r="C1659" s="11">
        <f>VLOOKUP(A1659,'Medical Examinations'!$A$1:$B$2336,2,FALSE)</f>
        <v>31.98</v>
      </c>
      <c r="D1659" s="11">
        <f>VLOOKUP(A1659,'Medical Examinations'!$A$1:$C$2336,3,FALSE)</f>
        <v>4.46</v>
      </c>
      <c r="E1659" s="11" t="str">
        <f>VLOOKUP(A1659,'Medical Examinations'!$A$1:$J$2336,4,FALSE)</f>
        <v>Yes</v>
      </c>
      <c r="F1659" s="11" t="str">
        <f>VLOOKUP(A1659,'Medical Examinations'!$A$1:$J$2336,5,FALSE)</f>
        <v>No</v>
      </c>
      <c r="G1659" s="11" t="str">
        <f>VLOOKUP(A1659,'Medical Examinations'!$A$1:$J$2336,6,FALSE)</f>
        <v>No</v>
      </c>
      <c r="H1659" s="11">
        <f>VLOOKUP(A1659,'Medical Examinations'!$A$1:$J$2336,7,FALSE)</f>
        <v>1</v>
      </c>
      <c r="I1659" s="11" t="str">
        <f>VLOOKUP(A1659,'Medical Examinations'!$A$1:$J$2336,8,FALSE)</f>
        <v>No</v>
      </c>
      <c r="J1659" s="11" t="str">
        <f>VLOOKUP(A1659,'Medical Examinations'!$A$1:$J$2336,9,FALSE)</f>
        <v>OBESITY</v>
      </c>
      <c r="K1659" s="11" t="str">
        <f>VLOOKUP(A1659,'Medical Examinations'!$A$1:$J$2336,10,FALSE)</f>
        <v>NORMAL</v>
      </c>
      <c r="L1659" t="str">
        <f>VLOOKUP(A1659,'Hospitalisation Details'!$A$2:$M$2344,4,FALSE)</f>
        <v>20-8-1995</v>
      </c>
      <c r="M1659">
        <f>VLOOKUP(A1659,'Hospitalisation Details'!$A$2:$M$2344,10,FALSE)</f>
        <v>5843.99</v>
      </c>
      <c r="N1659" t="str">
        <f>VLOOKUP(A1659,'Hospitalisation Details'!$A$2:$M$2344,11,FALSE)</f>
        <v>tier - 2</v>
      </c>
      <c r="O1659" t="str">
        <f>VLOOKUP(A1659,'Hospitalisation Details'!$A$2:$M$2344,12,FALSE)</f>
        <v>tier - 2</v>
      </c>
      <c r="P1659" t="str">
        <f>VLOOKUP(A1659,'Hospitalisation Details'!$A$2:$M$2344,13,FALSE)</f>
        <v>R1025</v>
      </c>
      <c r="Q1659" s="11">
        <f>VLOOKUP(A1659,'Hospitalisation Details'!$A$2:$M$2344,8,FALSE)</f>
        <v>27</v>
      </c>
    </row>
    <row r="1660" spans="1:17" ht="15.75" x14ac:dyDescent="0.25">
      <c r="A1660" s="1" t="s">
        <v>711</v>
      </c>
      <c r="B1660" t="str">
        <f>VLOOKUP(A1660,'Customer Names'!$A$1:$B$2336,2,FALSE)</f>
        <v>Chang</v>
      </c>
      <c r="C1660" s="11">
        <f>VLOOKUP(A1660,'Medical Examinations'!$A$1:$B$2336,2,FALSE)</f>
        <v>35.86</v>
      </c>
      <c r="D1660" s="11">
        <f>VLOOKUP(A1660,'Medical Examinations'!$A$1:$C$2336,3,FALSE)</f>
        <v>6.22</v>
      </c>
      <c r="E1660" s="11" t="str">
        <f>VLOOKUP(A1660,'Medical Examinations'!$A$1:$J$2336,4,FALSE)</f>
        <v>No</v>
      </c>
      <c r="F1660" s="11" t="str">
        <f>VLOOKUP(A1660,'Medical Examinations'!$A$1:$J$2336,5,FALSE)</f>
        <v>No</v>
      </c>
      <c r="G1660" s="11" t="str">
        <f>VLOOKUP(A1660,'Medical Examinations'!$A$1:$J$2336,6,FALSE)</f>
        <v>No</v>
      </c>
      <c r="H1660" s="11">
        <f>VLOOKUP(A1660,'Medical Examinations'!$A$1:$J$2336,7,FALSE)</f>
        <v>1</v>
      </c>
      <c r="I1660" s="11" t="str">
        <f>VLOOKUP(A1660,'Medical Examinations'!$A$1:$J$2336,8,FALSE)</f>
        <v>No</v>
      </c>
      <c r="J1660" s="11" t="str">
        <f>VLOOKUP(A1660,'Medical Examinations'!$A$1:$J$2336,9,FALSE)</f>
        <v>OBESITY</v>
      </c>
      <c r="K1660" s="11" t="str">
        <f>VLOOKUP(A1660,'Medical Examinations'!$A$1:$J$2336,10,FALSE)</f>
        <v>PREDIABETES</v>
      </c>
      <c r="L1660" t="str">
        <f>VLOOKUP(A1660,'Hospitalisation Details'!$A$2:$M$2344,4,FALSE)</f>
        <v>27-7-1987</v>
      </c>
      <c r="M1660">
        <f>VLOOKUP(A1660,'Hospitalisation Details'!$A$2:$M$2344,10,FALSE)</f>
        <v>5836.52</v>
      </c>
      <c r="N1660" t="str">
        <f>VLOOKUP(A1660,'Hospitalisation Details'!$A$2:$M$2344,11,FALSE)</f>
        <v>tier - 2</v>
      </c>
      <c r="O1660" t="str">
        <f>VLOOKUP(A1660,'Hospitalisation Details'!$A$2:$M$2344,12,FALSE)</f>
        <v>tier - 3</v>
      </c>
      <c r="P1660" t="str">
        <f>VLOOKUP(A1660,'Hospitalisation Details'!$A$2:$M$2344,13,FALSE)</f>
        <v>R1013</v>
      </c>
      <c r="Q1660" s="11">
        <f>VLOOKUP(A1660,'Hospitalisation Details'!$A$2:$M$2344,8,FALSE)</f>
        <v>35</v>
      </c>
    </row>
    <row r="1661" spans="1:17" ht="15.75" x14ac:dyDescent="0.25">
      <c r="A1661" s="1" t="s">
        <v>710</v>
      </c>
      <c r="B1661" t="str">
        <f>VLOOKUP(A1661,'Customer Names'!$A$1:$B$2336,2,FALSE)</f>
        <v>Vetter</v>
      </c>
      <c r="C1661" s="11">
        <f>VLOOKUP(A1661,'Medical Examinations'!$A$1:$B$2336,2,FALSE)</f>
        <v>15.2</v>
      </c>
      <c r="D1661" s="11">
        <f>VLOOKUP(A1661,'Medical Examinations'!$A$1:$C$2336,3,FALSE)</f>
        <v>8.82</v>
      </c>
      <c r="E1661" s="11" t="str">
        <f>VLOOKUP(A1661,'Medical Examinations'!$A$1:$J$2336,4,FALSE)</f>
        <v>No</v>
      </c>
      <c r="F1661" s="11" t="str">
        <f>VLOOKUP(A1661,'Medical Examinations'!$A$1:$J$2336,5,FALSE)</f>
        <v>No</v>
      </c>
      <c r="G1661" s="11" t="str">
        <f>VLOOKUP(A1661,'Medical Examinations'!$A$1:$J$2336,6,FALSE)</f>
        <v>No</v>
      </c>
      <c r="H1661" s="11">
        <f>VLOOKUP(A1661,'Medical Examinations'!$A$1:$J$2336,7,FALSE)</f>
        <v>0</v>
      </c>
      <c r="I1661" s="11" t="str">
        <f>VLOOKUP(A1661,'Medical Examinations'!$A$1:$J$2336,8,FALSE)</f>
        <v>No</v>
      </c>
      <c r="J1661" s="11" t="str">
        <f>VLOOKUP(A1661,'Medical Examinations'!$A$1:$J$2336,9,FALSE)</f>
        <v>UNDERWEIGHT</v>
      </c>
      <c r="K1661" s="11" t="str">
        <f>VLOOKUP(A1661,'Medical Examinations'!$A$1:$J$2336,10,FALSE)</f>
        <v>DIABETES</v>
      </c>
      <c r="L1661" t="str">
        <f>VLOOKUP(A1661,'Hospitalisation Details'!$A$2:$M$2344,4,FALSE)</f>
        <v>27-9-1971</v>
      </c>
      <c r="M1661">
        <f>VLOOKUP(A1661,'Hospitalisation Details'!$A$2:$M$2344,10,FALSE)</f>
        <v>5832.6</v>
      </c>
      <c r="N1661" t="str">
        <f>VLOOKUP(A1661,'Hospitalisation Details'!$A$2:$M$2344,11,FALSE)</f>
        <v>tier - 2</v>
      </c>
      <c r="O1661" t="str">
        <f>VLOOKUP(A1661,'Hospitalisation Details'!$A$2:$M$2344,12,FALSE)</f>
        <v>tier - 3</v>
      </c>
      <c r="P1661" t="str">
        <f>VLOOKUP(A1661,'Hospitalisation Details'!$A$2:$M$2344,13,FALSE)</f>
        <v>R1012</v>
      </c>
      <c r="Q1661" s="11">
        <f>VLOOKUP(A1661,'Hospitalisation Details'!$A$2:$M$2344,8,FALSE)</f>
        <v>51</v>
      </c>
    </row>
    <row r="1662" spans="1:17" ht="15.75" x14ac:dyDescent="0.25">
      <c r="A1662" s="1" t="s">
        <v>709</v>
      </c>
      <c r="B1662" t="str">
        <f>VLOOKUP(A1662,'Customer Names'!$A$1:$B$2336,2,FALSE)</f>
        <v>Jablonski</v>
      </c>
      <c r="C1662" s="11">
        <f>VLOOKUP(A1662,'Medical Examinations'!$A$1:$B$2336,2,FALSE)</f>
        <v>37.200000000000003</v>
      </c>
      <c r="D1662" s="11">
        <f>VLOOKUP(A1662,'Medical Examinations'!$A$1:$C$2336,3,FALSE)</f>
        <v>10.14</v>
      </c>
      <c r="E1662" s="11" t="str">
        <f>VLOOKUP(A1662,'Medical Examinations'!$A$1:$J$2336,4,FALSE)</f>
        <v>No</v>
      </c>
      <c r="F1662" s="11" t="str">
        <f>VLOOKUP(A1662,'Medical Examinations'!$A$1:$J$2336,5,FALSE)</f>
        <v>No</v>
      </c>
      <c r="G1662" s="11" t="str">
        <f>VLOOKUP(A1662,'Medical Examinations'!$A$1:$J$2336,6,FALSE)</f>
        <v>No</v>
      </c>
      <c r="H1662" s="11">
        <f>VLOOKUP(A1662,'Medical Examinations'!$A$1:$J$2336,7,FALSE)</f>
        <v>0</v>
      </c>
      <c r="I1662" s="11" t="str">
        <f>VLOOKUP(A1662,'Medical Examinations'!$A$1:$J$2336,8,FALSE)</f>
        <v>No</v>
      </c>
      <c r="J1662" s="11" t="str">
        <f>VLOOKUP(A1662,'Medical Examinations'!$A$1:$J$2336,9,FALSE)</f>
        <v>OBESITY</v>
      </c>
      <c r="K1662" s="11" t="str">
        <f>VLOOKUP(A1662,'Medical Examinations'!$A$1:$J$2336,10,FALSE)</f>
        <v>DIABETES</v>
      </c>
      <c r="L1662" t="str">
        <f>VLOOKUP(A1662,'Hospitalisation Details'!$A$2:$M$2344,4,FALSE)</f>
        <v>22-7-2002</v>
      </c>
      <c r="M1662">
        <f>VLOOKUP(A1662,'Hospitalisation Details'!$A$2:$M$2344,10,FALSE)</f>
        <v>5816.58</v>
      </c>
      <c r="N1662" t="str">
        <f>VLOOKUP(A1662,'Hospitalisation Details'!$A$2:$M$2344,11,FALSE)</f>
        <v>tier - 2</v>
      </c>
      <c r="O1662" t="str">
        <f>VLOOKUP(A1662,'Hospitalisation Details'!$A$2:$M$2344,12,FALSE)</f>
        <v>tier - 2</v>
      </c>
      <c r="P1662" t="str">
        <f>VLOOKUP(A1662,'Hospitalisation Details'!$A$2:$M$2344,13,FALSE)</f>
        <v>R1026</v>
      </c>
      <c r="Q1662" s="11">
        <f>VLOOKUP(A1662,'Hospitalisation Details'!$A$2:$M$2344,8,FALSE)</f>
        <v>20</v>
      </c>
    </row>
    <row r="1663" spans="1:17" ht="15.75" x14ac:dyDescent="0.25">
      <c r="A1663" s="1" t="s">
        <v>708</v>
      </c>
      <c r="B1663" t="str">
        <f>VLOOKUP(A1663,'Customer Names'!$A$1:$B$2336,2,FALSE)</f>
        <v>Jakubowitch</v>
      </c>
      <c r="C1663" s="11">
        <f>VLOOKUP(A1663,'Medical Examinations'!$A$1:$B$2336,2,FALSE)</f>
        <v>17.91</v>
      </c>
      <c r="D1663" s="11">
        <f>VLOOKUP(A1663,'Medical Examinations'!$A$1:$C$2336,3,FALSE)</f>
        <v>4.66</v>
      </c>
      <c r="E1663" s="11" t="str">
        <f>VLOOKUP(A1663,'Medical Examinations'!$A$1:$J$2336,4,FALSE)</f>
        <v>No</v>
      </c>
      <c r="F1663" s="11" t="str">
        <f>VLOOKUP(A1663,'Medical Examinations'!$A$1:$J$2336,5,FALSE)</f>
        <v>No</v>
      </c>
      <c r="G1663" s="11" t="str">
        <f>VLOOKUP(A1663,'Medical Examinations'!$A$1:$J$2336,6,FALSE)</f>
        <v>No</v>
      </c>
      <c r="H1663" s="11">
        <f>VLOOKUP(A1663,'Medical Examinations'!$A$1:$J$2336,7,FALSE)</f>
        <v>2</v>
      </c>
      <c r="I1663" s="11" t="str">
        <f>VLOOKUP(A1663,'Medical Examinations'!$A$1:$J$2336,8,FALSE)</f>
        <v>No</v>
      </c>
      <c r="J1663" s="11" t="str">
        <f>VLOOKUP(A1663,'Medical Examinations'!$A$1:$J$2336,9,FALSE)</f>
        <v>UNDERWEIGHT</v>
      </c>
      <c r="K1663" s="11" t="str">
        <f>VLOOKUP(A1663,'Medical Examinations'!$A$1:$J$2336,10,FALSE)</f>
        <v>NORMAL</v>
      </c>
      <c r="L1663" t="str">
        <f>VLOOKUP(A1663,'Hospitalisation Details'!$A$2:$M$2344,4,FALSE)</f>
        <v>2-11-1972</v>
      </c>
      <c r="M1663">
        <f>VLOOKUP(A1663,'Hospitalisation Details'!$A$2:$M$2344,10,FALSE)</f>
        <v>5812.9</v>
      </c>
      <c r="N1663" t="str">
        <f>VLOOKUP(A1663,'Hospitalisation Details'!$A$2:$M$2344,11,FALSE)</f>
        <v>tier - 2</v>
      </c>
      <c r="O1663" t="str">
        <f>VLOOKUP(A1663,'Hospitalisation Details'!$A$2:$M$2344,12,FALSE)</f>
        <v>tier - 2</v>
      </c>
      <c r="P1663" t="str">
        <f>VLOOKUP(A1663,'Hospitalisation Details'!$A$2:$M$2344,13,FALSE)</f>
        <v>R1013</v>
      </c>
      <c r="Q1663" s="11">
        <f>VLOOKUP(A1663,'Hospitalisation Details'!$A$2:$M$2344,8,FALSE)</f>
        <v>50</v>
      </c>
    </row>
    <row r="1664" spans="1:17" ht="15.75" x14ac:dyDescent="0.25">
      <c r="A1664" s="1" t="s">
        <v>707</v>
      </c>
      <c r="B1664" t="str">
        <f>VLOOKUP(A1664,'Customer Names'!$A$1:$B$2336,2,FALSE)</f>
        <v>Altshuler</v>
      </c>
      <c r="C1664" s="11">
        <f>VLOOKUP(A1664,'Medical Examinations'!$A$1:$B$2336,2,FALSE)</f>
        <v>20.76</v>
      </c>
      <c r="D1664" s="11">
        <f>VLOOKUP(A1664,'Medical Examinations'!$A$1:$C$2336,3,FALSE)</f>
        <v>6.26</v>
      </c>
      <c r="E1664" s="11" t="str">
        <f>VLOOKUP(A1664,'Medical Examinations'!$A$1:$J$2336,4,FALSE)</f>
        <v>No</v>
      </c>
      <c r="F1664" s="11" t="str">
        <f>VLOOKUP(A1664,'Medical Examinations'!$A$1:$J$2336,5,FALSE)</f>
        <v>No</v>
      </c>
      <c r="G1664" s="11" t="str">
        <f>VLOOKUP(A1664,'Medical Examinations'!$A$1:$J$2336,6,FALSE)</f>
        <v>No</v>
      </c>
      <c r="H1664" s="11">
        <f>VLOOKUP(A1664,'Medical Examinations'!$A$1:$J$2336,7,FALSE)</f>
        <v>0</v>
      </c>
      <c r="I1664" s="11" t="str">
        <f>VLOOKUP(A1664,'Medical Examinations'!$A$1:$J$2336,8,FALSE)</f>
        <v>No</v>
      </c>
      <c r="J1664" s="11" t="str">
        <f>VLOOKUP(A1664,'Medical Examinations'!$A$1:$J$2336,9,FALSE)</f>
        <v>NORMALWEIGHT</v>
      </c>
      <c r="K1664" s="11" t="str">
        <f>VLOOKUP(A1664,'Medical Examinations'!$A$1:$J$2336,10,FALSE)</f>
        <v>PREDIABETES</v>
      </c>
      <c r="L1664" t="str">
        <f>VLOOKUP(A1664,'Hospitalisation Details'!$A$2:$M$2344,4,FALSE)</f>
        <v>18-9-1980</v>
      </c>
      <c r="M1664">
        <f>VLOOKUP(A1664,'Hospitalisation Details'!$A$2:$M$2344,10,FALSE)</f>
        <v>5807.06</v>
      </c>
      <c r="N1664" t="str">
        <f>VLOOKUP(A1664,'Hospitalisation Details'!$A$2:$M$2344,11,FALSE)</f>
        <v>tier - 2</v>
      </c>
      <c r="O1664" t="str">
        <f>VLOOKUP(A1664,'Hospitalisation Details'!$A$2:$M$2344,12,FALSE)</f>
        <v>tier - 3</v>
      </c>
      <c r="P1664" t="str">
        <f>VLOOKUP(A1664,'Hospitalisation Details'!$A$2:$M$2344,13,FALSE)</f>
        <v>R1013</v>
      </c>
      <c r="Q1664" s="11">
        <f>VLOOKUP(A1664,'Hospitalisation Details'!$A$2:$M$2344,8,FALSE)</f>
        <v>42</v>
      </c>
    </row>
    <row r="1665" spans="1:17" ht="15.75" x14ac:dyDescent="0.25">
      <c r="A1665" s="1" t="s">
        <v>706</v>
      </c>
      <c r="B1665" t="str">
        <f>VLOOKUP(A1665,'Customer Names'!$A$1:$B$2336,2,FALSE)</f>
        <v>Ugarte</v>
      </c>
      <c r="C1665" s="11">
        <f>VLOOKUP(A1665,'Medical Examinations'!$A$1:$B$2336,2,FALSE)</f>
        <v>38.99</v>
      </c>
      <c r="D1665" s="11">
        <f>VLOOKUP(A1665,'Medical Examinations'!$A$1:$C$2336,3,FALSE)</f>
        <v>5.21</v>
      </c>
      <c r="E1665" s="11" t="str">
        <f>VLOOKUP(A1665,'Medical Examinations'!$A$1:$J$2336,4,FALSE)</f>
        <v>No</v>
      </c>
      <c r="F1665" s="11" t="str">
        <f>VLOOKUP(A1665,'Medical Examinations'!$A$1:$J$2336,5,FALSE)</f>
        <v>Yes</v>
      </c>
      <c r="G1665" s="11" t="str">
        <f>VLOOKUP(A1665,'Medical Examinations'!$A$1:$J$2336,6,FALSE)</f>
        <v>No</v>
      </c>
      <c r="H1665" s="11">
        <f>VLOOKUP(A1665,'Medical Examinations'!$A$1:$J$2336,7,FALSE)</f>
        <v>1</v>
      </c>
      <c r="I1665" s="11" t="str">
        <f>VLOOKUP(A1665,'Medical Examinations'!$A$1:$J$2336,8,FALSE)</f>
        <v>No</v>
      </c>
      <c r="J1665" s="11" t="str">
        <f>VLOOKUP(A1665,'Medical Examinations'!$A$1:$J$2336,9,FALSE)</f>
        <v>OBESITY</v>
      </c>
      <c r="K1665" s="11" t="str">
        <f>VLOOKUP(A1665,'Medical Examinations'!$A$1:$J$2336,10,FALSE)</f>
        <v>NORMAL</v>
      </c>
      <c r="L1665" t="str">
        <f>VLOOKUP(A1665,'Hospitalisation Details'!$A$2:$M$2344,4,FALSE)</f>
        <v>1-11-2004</v>
      </c>
      <c r="M1665">
        <f>VLOOKUP(A1665,'Hospitalisation Details'!$A$2:$M$2344,10,FALSE)</f>
        <v>5778.71</v>
      </c>
      <c r="N1665" t="str">
        <f>VLOOKUP(A1665,'Hospitalisation Details'!$A$2:$M$2344,11,FALSE)</f>
        <v>tier - 2</v>
      </c>
      <c r="O1665" t="str">
        <f>VLOOKUP(A1665,'Hospitalisation Details'!$A$2:$M$2344,12,FALSE)</f>
        <v>tier - 3</v>
      </c>
      <c r="P1665" t="str">
        <f>VLOOKUP(A1665,'Hospitalisation Details'!$A$2:$M$2344,13,FALSE)</f>
        <v>R1022</v>
      </c>
      <c r="Q1665" s="11">
        <f>VLOOKUP(A1665,'Hospitalisation Details'!$A$2:$M$2344,8,FALSE)</f>
        <v>18</v>
      </c>
    </row>
    <row r="1666" spans="1:17" ht="15.75" x14ac:dyDescent="0.25">
      <c r="A1666" s="1" t="s">
        <v>705</v>
      </c>
      <c r="B1666" t="str">
        <f>VLOOKUP(A1666,'Customer Names'!$A$1:$B$2336,2,FALSE)</f>
        <v>Tusso</v>
      </c>
      <c r="C1666" s="11">
        <f>VLOOKUP(A1666,'Medical Examinations'!$A$1:$B$2336,2,FALSE)</f>
        <v>42.655000000000001</v>
      </c>
      <c r="D1666" s="11">
        <f>VLOOKUP(A1666,'Medical Examinations'!$A$1:$C$2336,3,FALSE)</f>
        <v>5.94</v>
      </c>
      <c r="E1666" s="11" t="str">
        <f>VLOOKUP(A1666,'Medical Examinations'!$A$1:$J$2336,4,FALSE)</f>
        <v>Yes</v>
      </c>
      <c r="F1666" s="11" t="str">
        <f>VLOOKUP(A1666,'Medical Examinations'!$A$1:$J$2336,5,FALSE)</f>
        <v>No</v>
      </c>
      <c r="G1666" s="11" t="str">
        <f>VLOOKUP(A1666,'Medical Examinations'!$A$1:$J$2336,6,FALSE)</f>
        <v>Yes</v>
      </c>
      <c r="H1666" s="11">
        <f>VLOOKUP(A1666,'Medical Examinations'!$A$1:$J$2336,7,FALSE)</f>
        <v>1</v>
      </c>
      <c r="I1666" s="11" t="str">
        <f>VLOOKUP(A1666,'Medical Examinations'!$A$1:$J$2336,8,FALSE)</f>
        <v>No</v>
      </c>
      <c r="J1666" s="11" t="str">
        <f>VLOOKUP(A1666,'Medical Examinations'!$A$1:$J$2336,9,FALSE)</f>
        <v>OBESITY</v>
      </c>
      <c r="K1666" s="11" t="str">
        <f>VLOOKUP(A1666,'Medical Examinations'!$A$1:$J$2336,10,FALSE)</f>
        <v>PREDIABETES</v>
      </c>
      <c r="L1666" t="str">
        <f>VLOOKUP(A1666,'Hospitalisation Details'!$A$2:$M$2344,4,FALSE)</f>
        <v>30-8-1983</v>
      </c>
      <c r="M1666">
        <f>VLOOKUP(A1666,'Hospitalisation Details'!$A$2:$M$2344,10,FALSE)</f>
        <v>5757.41</v>
      </c>
      <c r="N1666" t="str">
        <f>VLOOKUP(A1666,'Hospitalisation Details'!$A$2:$M$2344,11,FALSE)</f>
        <v>tier - 2</v>
      </c>
      <c r="O1666" t="str">
        <f>VLOOKUP(A1666,'Hospitalisation Details'!$A$2:$M$2344,12,FALSE)</f>
        <v>tier - 3</v>
      </c>
      <c r="P1666" t="str">
        <f>VLOOKUP(A1666,'Hospitalisation Details'!$A$2:$M$2344,13,FALSE)</f>
        <v>R1019</v>
      </c>
      <c r="Q1666" s="11">
        <f>VLOOKUP(A1666,'Hospitalisation Details'!$A$2:$M$2344,8,FALSE)</f>
        <v>39</v>
      </c>
    </row>
    <row r="1667" spans="1:17" ht="15.75" x14ac:dyDescent="0.25">
      <c r="A1667" s="1" t="s">
        <v>704</v>
      </c>
      <c r="B1667" t="str">
        <f>VLOOKUP(A1667,'Customer Names'!$A$1:$B$2336,2,FALSE)</f>
        <v>Johnson</v>
      </c>
      <c r="C1667" s="11">
        <f>VLOOKUP(A1667,'Medical Examinations'!$A$1:$B$2336,2,FALSE)</f>
        <v>30.57</v>
      </c>
      <c r="D1667" s="11">
        <f>VLOOKUP(A1667,'Medical Examinations'!$A$1:$C$2336,3,FALSE)</f>
        <v>5.34</v>
      </c>
      <c r="E1667" s="11" t="str">
        <f>VLOOKUP(A1667,'Medical Examinations'!$A$1:$J$2336,4,FALSE)</f>
        <v>No</v>
      </c>
      <c r="F1667" s="11" t="str">
        <f>VLOOKUP(A1667,'Medical Examinations'!$A$1:$J$2336,5,FALSE)</f>
        <v>No</v>
      </c>
      <c r="G1667" s="11" t="str">
        <f>VLOOKUP(A1667,'Medical Examinations'!$A$1:$J$2336,6,FALSE)</f>
        <v>Yes</v>
      </c>
      <c r="H1667" s="11">
        <f>VLOOKUP(A1667,'Medical Examinations'!$A$1:$J$2336,7,FALSE)</f>
        <v>1</v>
      </c>
      <c r="I1667" s="11" t="str">
        <f>VLOOKUP(A1667,'Medical Examinations'!$A$1:$J$2336,8,FALSE)</f>
        <v>No</v>
      </c>
      <c r="J1667" s="11" t="str">
        <f>VLOOKUP(A1667,'Medical Examinations'!$A$1:$J$2336,9,FALSE)</f>
        <v>OBESITY</v>
      </c>
      <c r="K1667" s="11" t="str">
        <f>VLOOKUP(A1667,'Medical Examinations'!$A$1:$J$2336,10,FALSE)</f>
        <v>NORMAL</v>
      </c>
      <c r="L1667" t="str">
        <f>VLOOKUP(A1667,'Hospitalisation Details'!$A$2:$M$2344,4,FALSE)</f>
        <v>10-6-1993</v>
      </c>
      <c r="M1667">
        <f>VLOOKUP(A1667,'Hospitalisation Details'!$A$2:$M$2344,10,FALSE)</f>
        <v>5748.13</v>
      </c>
      <c r="N1667" t="str">
        <f>VLOOKUP(A1667,'Hospitalisation Details'!$A$2:$M$2344,11,FALSE)</f>
        <v>tier - 2</v>
      </c>
      <c r="O1667" t="str">
        <f>VLOOKUP(A1667,'Hospitalisation Details'!$A$2:$M$2344,12,FALSE)</f>
        <v>tier - 1</v>
      </c>
      <c r="P1667" t="str">
        <f>VLOOKUP(A1667,'Hospitalisation Details'!$A$2:$M$2344,13,FALSE)</f>
        <v>R1021</v>
      </c>
      <c r="Q1667" s="11">
        <f>VLOOKUP(A1667,'Hospitalisation Details'!$A$2:$M$2344,8,FALSE)</f>
        <v>29</v>
      </c>
    </row>
    <row r="1668" spans="1:17" ht="15.75" x14ac:dyDescent="0.25">
      <c r="A1668" s="1" t="s">
        <v>703</v>
      </c>
      <c r="B1668" t="str">
        <f>VLOOKUP(A1668,'Customer Names'!$A$1:$B$2336,2,FALSE)</f>
        <v>Landry</v>
      </c>
      <c r="C1668" s="11">
        <f>VLOOKUP(A1668,'Medical Examinations'!$A$1:$B$2336,2,FALSE)</f>
        <v>17.7</v>
      </c>
      <c r="D1668" s="11">
        <f>VLOOKUP(A1668,'Medical Examinations'!$A$1:$C$2336,3,FALSE)</f>
        <v>6.38</v>
      </c>
      <c r="E1668" s="11" t="str">
        <f>VLOOKUP(A1668,'Medical Examinations'!$A$1:$J$2336,4,FALSE)</f>
        <v>No</v>
      </c>
      <c r="F1668" s="11" t="str">
        <f>VLOOKUP(A1668,'Medical Examinations'!$A$1:$J$2336,5,FALSE)</f>
        <v>No</v>
      </c>
      <c r="G1668" s="11" t="str">
        <f>VLOOKUP(A1668,'Medical Examinations'!$A$1:$J$2336,6,FALSE)</f>
        <v>No</v>
      </c>
      <c r="H1668" s="11">
        <f>VLOOKUP(A1668,'Medical Examinations'!$A$1:$J$2336,7,FALSE)</f>
        <v>2</v>
      </c>
      <c r="I1668" s="11" t="str">
        <f>VLOOKUP(A1668,'Medical Examinations'!$A$1:$J$2336,8,FALSE)</f>
        <v>No</v>
      </c>
      <c r="J1668" s="11" t="str">
        <f>VLOOKUP(A1668,'Medical Examinations'!$A$1:$J$2336,9,FALSE)</f>
        <v>UNDERWEIGHT</v>
      </c>
      <c r="K1668" s="11" t="str">
        <f>VLOOKUP(A1668,'Medical Examinations'!$A$1:$J$2336,10,FALSE)</f>
        <v>PREDIABETES</v>
      </c>
      <c r="L1668" t="str">
        <f>VLOOKUP(A1668,'Hospitalisation Details'!$A$2:$M$2344,4,FALSE)</f>
        <v>21-8-1972</v>
      </c>
      <c r="M1668">
        <f>VLOOKUP(A1668,'Hospitalisation Details'!$A$2:$M$2344,10,FALSE)</f>
        <v>5741.67</v>
      </c>
      <c r="N1668" t="str">
        <f>VLOOKUP(A1668,'Hospitalisation Details'!$A$2:$M$2344,11,FALSE)</f>
        <v>tier - 2</v>
      </c>
      <c r="O1668" t="str">
        <f>VLOOKUP(A1668,'Hospitalisation Details'!$A$2:$M$2344,12,FALSE)</f>
        <v>tier - 3</v>
      </c>
      <c r="P1668" t="str">
        <f>VLOOKUP(A1668,'Hospitalisation Details'!$A$2:$M$2344,13,FALSE)</f>
        <v>R1013</v>
      </c>
      <c r="Q1668" s="11">
        <f>VLOOKUP(A1668,'Hospitalisation Details'!$A$2:$M$2344,8,FALSE)</f>
        <v>50</v>
      </c>
    </row>
    <row r="1669" spans="1:17" ht="15.75" x14ac:dyDescent="0.25">
      <c r="A1669" s="1" t="s">
        <v>702</v>
      </c>
      <c r="B1669" t="str">
        <f>VLOOKUP(A1669,'Customer Names'!$A$1:$B$2336,2,FALSE)</f>
        <v>McDonald</v>
      </c>
      <c r="C1669" s="11">
        <f>VLOOKUP(A1669,'Medical Examinations'!$A$1:$B$2336,2,FALSE)</f>
        <v>34.770000000000003</v>
      </c>
      <c r="D1669" s="11">
        <f>VLOOKUP(A1669,'Medical Examinations'!$A$1:$C$2336,3,FALSE)</f>
        <v>4.47</v>
      </c>
      <c r="E1669" s="11" t="str">
        <f>VLOOKUP(A1669,'Medical Examinations'!$A$1:$J$2336,4,FALSE)</f>
        <v>No</v>
      </c>
      <c r="F1669" s="11" t="str">
        <f>VLOOKUP(A1669,'Medical Examinations'!$A$1:$J$2336,5,FALSE)</f>
        <v>No</v>
      </c>
      <c r="G1669" s="11" t="str">
        <f>VLOOKUP(A1669,'Medical Examinations'!$A$1:$J$2336,6,FALSE)</f>
        <v>No</v>
      </c>
      <c r="H1669" s="11">
        <f>VLOOKUP(A1669,'Medical Examinations'!$A$1:$J$2336,7,FALSE)</f>
        <v>1</v>
      </c>
      <c r="I1669" s="11" t="str">
        <f>VLOOKUP(A1669,'Medical Examinations'!$A$1:$J$2336,8,FALSE)</f>
        <v>No</v>
      </c>
      <c r="J1669" s="11" t="str">
        <f>VLOOKUP(A1669,'Medical Examinations'!$A$1:$J$2336,9,FALSE)</f>
        <v>OBESITY</v>
      </c>
      <c r="K1669" s="11" t="str">
        <f>VLOOKUP(A1669,'Medical Examinations'!$A$1:$J$2336,10,FALSE)</f>
        <v>NORMAL</v>
      </c>
      <c r="L1669" t="str">
        <f>VLOOKUP(A1669,'Hospitalisation Details'!$A$2:$M$2344,4,FALSE)</f>
        <v>19-10-1987</v>
      </c>
      <c r="M1669">
        <f>VLOOKUP(A1669,'Hospitalisation Details'!$A$2:$M$2344,10,FALSE)</f>
        <v>5729.01</v>
      </c>
      <c r="N1669" t="str">
        <f>VLOOKUP(A1669,'Hospitalisation Details'!$A$2:$M$2344,11,FALSE)</f>
        <v>tier - 1</v>
      </c>
      <c r="O1669" t="str">
        <f>VLOOKUP(A1669,'Hospitalisation Details'!$A$2:$M$2344,12,FALSE)</f>
        <v>tier - 2</v>
      </c>
      <c r="P1669" t="str">
        <f>VLOOKUP(A1669,'Hospitalisation Details'!$A$2:$M$2344,13,FALSE)</f>
        <v>R1012</v>
      </c>
      <c r="Q1669" s="11">
        <f>VLOOKUP(A1669,'Hospitalisation Details'!$A$2:$M$2344,8,FALSE)</f>
        <v>35</v>
      </c>
    </row>
    <row r="1670" spans="1:17" ht="15.75" x14ac:dyDescent="0.25">
      <c r="A1670" s="1" t="s">
        <v>701</v>
      </c>
      <c r="B1670" t="str">
        <f>VLOOKUP(A1670,'Customer Names'!$A$1:$B$2336,2,FALSE)</f>
        <v>Dunlap</v>
      </c>
      <c r="C1670" s="11">
        <f>VLOOKUP(A1670,'Medical Examinations'!$A$1:$B$2336,2,FALSE)</f>
        <v>16.88</v>
      </c>
      <c r="D1670" s="11">
        <f>VLOOKUP(A1670,'Medical Examinations'!$A$1:$C$2336,3,FALSE)</f>
        <v>9.9600000000000009</v>
      </c>
      <c r="E1670" s="11" t="str">
        <f>VLOOKUP(A1670,'Medical Examinations'!$A$1:$J$2336,4,FALSE)</f>
        <v>No</v>
      </c>
      <c r="F1670" s="11" t="str">
        <f>VLOOKUP(A1670,'Medical Examinations'!$A$1:$J$2336,5,FALSE)</f>
        <v>No</v>
      </c>
      <c r="G1670" s="11" t="str">
        <f>VLOOKUP(A1670,'Medical Examinations'!$A$1:$J$2336,6,FALSE)</f>
        <v>No</v>
      </c>
      <c r="H1670" s="11">
        <f>VLOOKUP(A1670,'Medical Examinations'!$A$1:$J$2336,7,FALSE)</f>
        <v>0</v>
      </c>
      <c r="I1670" s="11" t="str">
        <f>VLOOKUP(A1670,'Medical Examinations'!$A$1:$J$2336,8,FALSE)</f>
        <v>No</v>
      </c>
      <c r="J1670" s="11" t="str">
        <f>VLOOKUP(A1670,'Medical Examinations'!$A$1:$J$2336,9,FALSE)</f>
        <v>UNDERWEIGHT</v>
      </c>
      <c r="K1670" s="11" t="str">
        <f>VLOOKUP(A1670,'Medical Examinations'!$A$1:$J$2336,10,FALSE)</f>
        <v>DIABETES</v>
      </c>
      <c r="L1670" t="str">
        <f>VLOOKUP(A1670,'Hospitalisation Details'!$A$2:$M$2344,4,FALSE)</f>
        <v>18-12-1971</v>
      </c>
      <c r="M1670">
        <f>VLOOKUP(A1670,'Hospitalisation Details'!$A$2:$M$2344,10,FALSE)</f>
        <v>5720.38</v>
      </c>
      <c r="N1670" t="str">
        <f>VLOOKUP(A1670,'Hospitalisation Details'!$A$2:$M$2344,11,FALSE)</f>
        <v>tier - 2</v>
      </c>
      <c r="O1670" t="str">
        <f>VLOOKUP(A1670,'Hospitalisation Details'!$A$2:$M$2344,12,FALSE)</f>
        <v>tier - 1</v>
      </c>
      <c r="P1670" t="str">
        <f>VLOOKUP(A1670,'Hospitalisation Details'!$A$2:$M$2344,13,FALSE)</f>
        <v>R1013</v>
      </c>
      <c r="Q1670" s="11">
        <f>VLOOKUP(A1670,'Hospitalisation Details'!$A$2:$M$2344,8,FALSE)</f>
        <v>51</v>
      </c>
    </row>
    <row r="1671" spans="1:17" ht="15.75" x14ac:dyDescent="0.25">
      <c r="A1671" s="1" t="s">
        <v>700</v>
      </c>
      <c r="B1671" t="str">
        <f>VLOOKUP(A1671,'Customer Names'!$A$1:$B$2336,2,FALSE)</f>
        <v>Larue</v>
      </c>
      <c r="C1671" s="11">
        <f>VLOOKUP(A1671,'Medical Examinations'!$A$1:$B$2336,2,FALSE)</f>
        <v>40.26</v>
      </c>
      <c r="D1671" s="11">
        <f>VLOOKUP(A1671,'Medical Examinations'!$A$1:$C$2336,3,FALSE)</f>
        <v>9.92</v>
      </c>
      <c r="E1671" s="11" t="str">
        <f>VLOOKUP(A1671,'Medical Examinations'!$A$1:$J$2336,4,FALSE)</f>
        <v>Yes</v>
      </c>
      <c r="F1671" s="11" t="str">
        <f>VLOOKUP(A1671,'Medical Examinations'!$A$1:$J$2336,5,FALSE)</f>
        <v>No</v>
      </c>
      <c r="G1671" s="11" t="str">
        <f>VLOOKUP(A1671,'Medical Examinations'!$A$1:$J$2336,6,FALSE)</f>
        <v>No</v>
      </c>
      <c r="H1671" s="11">
        <f>VLOOKUP(A1671,'Medical Examinations'!$A$1:$J$2336,7,FALSE)</f>
        <v>0</v>
      </c>
      <c r="I1671" s="11" t="str">
        <f>VLOOKUP(A1671,'Medical Examinations'!$A$1:$J$2336,8,FALSE)</f>
        <v>No</v>
      </c>
      <c r="J1671" s="11" t="str">
        <f>VLOOKUP(A1671,'Medical Examinations'!$A$1:$J$2336,9,FALSE)</f>
        <v>OBESITY</v>
      </c>
      <c r="K1671" s="11" t="str">
        <f>VLOOKUP(A1671,'Medical Examinations'!$A$1:$J$2336,10,FALSE)</f>
        <v>DIABETES</v>
      </c>
      <c r="L1671" t="str">
        <f>VLOOKUP(A1671,'Hospitalisation Details'!$A$2:$M$2344,4,FALSE)</f>
        <v>30-8-1981</v>
      </c>
      <c r="M1671">
        <f>VLOOKUP(A1671,'Hospitalisation Details'!$A$2:$M$2344,10,FALSE)</f>
        <v>5709.16</v>
      </c>
      <c r="N1671" t="str">
        <f>VLOOKUP(A1671,'Hospitalisation Details'!$A$2:$M$2344,11,FALSE)</f>
        <v>tier - 3</v>
      </c>
      <c r="O1671" t="str">
        <f>VLOOKUP(A1671,'Hospitalisation Details'!$A$2:$M$2344,12,FALSE)</f>
        <v>tier - 3</v>
      </c>
      <c r="P1671" t="str">
        <f>VLOOKUP(A1671,'Hospitalisation Details'!$A$2:$M$2344,13,FALSE)</f>
        <v>R1013</v>
      </c>
      <c r="Q1671" s="11">
        <f>VLOOKUP(A1671,'Hospitalisation Details'!$A$2:$M$2344,8,FALSE)</f>
        <v>41</v>
      </c>
    </row>
    <row r="1672" spans="1:17" ht="15.75" x14ac:dyDescent="0.25">
      <c r="A1672" s="1" t="s">
        <v>699</v>
      </c>
      <c r="B1672" t="str">
        <f>VLOOKUP(A1672,'Customer Names'!$A$1:$B$2336,2,FALSE)</f>
        <v>Hodge</v>
      </c>
      <c r="C1672" s="11">
        <f>VLOOKUP(A1672,'Medical Examinations'!$A$1:$B$2336,2,FALSE)</f>
        <v>25.6</v>
      </c>
      <c r="D1672" s="11">
        <f>VLOOKUP(A1672,'Medical Examinations'!$A$1:$C$2336,3,FALSE)</f>
        <v>6.03</v>
      </c>
      <c r="E1672" s="11" t="str">
        <f>VLOOKUP(A1672,'Medical Examinations'!$A$1:$J$2336,4,FALSE)</f>
        <v>No</v>
      </c>
      <c r="F1672" s="11" t="str">
        <f>VLOOKUP(A1672,'Medical Examinations'!$A$1:$J$2336,5,FALSE)</f>
        <v>No</v>
      </c>
      <c r="G1672" s="11" t="str">
        <f>VLOOKUP(A1672,'Medical Examinations'!$A$1:$J$2336,6,FALSE)</f>
        <v>Yes</v>
      </c>
      <c r="H1672" s="11">
        <f>VLOOKUP(A1672,'Medical Examinations'!$A$1:$J$2336,7,FALSE)</f>
        <v>1</v>
      </c>
      <c r="I1672" s="11" t="str">
        <f>VLOOKUP(A1672,'Medical Examinations'!$A$1:$J$2336,8,FALSE)</f>
        <v>No</v>
      </c>
      <c r="J1672" s="11" t="str">
        <f>VLOOKUP(A1672,'Medical Examinations'!$A$1:$J$2336,9,FALSE)</f>
        <v>OVERWEIGHT</v>
      </c>
      <c r="K1672" s="11" t="str">
        <f>VLOOKUP(A1672,'Medical Examinations'!$A$1:$J$2336,10,FALSE)</f>
        <v>PREDIABETES</v>
      </c>
      <c r="L1672" t="str">
        <f>VLOOKUP(A1672,'Hospitalisation Details'!$A$2:$M$2344,4,FALSE)</f>
        <v>3-11-1993</v>
      </c>
      <c r="M1672">
        <f>VLOOKUP(A1672,'Hospitalisation Details'!$A$2:$M$2344,10,FALSE)</f>
        <v>5708.87</v>
      </c>
      <c r="N1672" t="str">
        <f>VLOOKUP(A1672,'Hospitalisation Details'!$A$2:$M$2344,11,FALSE)</f>
        <v>tier - 2</v>
      </c>
      <c r="O1672" t="str">
        <f>VLOOKUP(A1672,'Hospitalisation Details'!$A$2:$M$2344,12,FALSE)</f>
        <v>tier - 1</v>
      </c>
      <c r="P1672" t="str">
        <f>VLOOKUP(A1672,'Hospitalisation Details'!$A$2:$M$2344,13,FALSE)</f>
        <v>R1011</v>
      </c>
      <c r="Q1672" s="11">
        <f>VLOOKUP(A1672,'Hospitalisation Details'!$A$2:$M$2344,8,FALSE)</f>
        <v>29</v>
      </c>
    </row>
    <row r="1673" spans="1:17" ht="15.75" x14ac:dyDescent="0.25">
      <c r="A1673" s="1" t="s">
        <v>698</v>
      </c>
      <c r="B1673" t="str">
        <f>VLOOKUP(A1673,'Customer Names'!$A$1:$B$2336,2,FALSE)</f>
        <v>Marcus</v>
      </c>
      <c r="C1673" s="11">
        <f>VLOOKUP(A1673,'Medical Examinations'!$A$1:$B$2336,2,FALSE)</f>
        <v>33.549999999999997</v>
      </c>
      <c r="D1673" s="11">
        <f>VLOOKUP(A1673,'Medical Examinations'!$A$1:$C$2336,3,FALSE)</f>
        <v>10.9</v>
      </c>
      <c r="E1673" s="11" t="str">
        <f>VLOOKUP(A1673,'Medical Examinations'!$A$1:$J$2336,4,FALSE)</f>
        <v>Yes</v>
      </c>
      <c r="F1673" s="11" t="str">
        <f>VLOOKUP(A1673,'Medical Examinations'!$A$1:$J$2336,5,FALSE)</f>
        <v>No</v>
      </c>
      <c r="G1673" s="11" t="str">
        <f>VLOOKUP(A1673,'Medical Examinations'!$A$1:$J$2336,6,FALSE)</f>
        <v>No</v>
      </c>
      <c r="H1673" s="11">
        <f>VLOOKUP(A1673,'Medical Examinations'!$A$1:$J$2336,7,FALSE)</f>
        <v>0</v>
      </c>
      <c r="I1673" s="11" t="str">
        <f>VLOOKUP(A1673,'Medical Examinations'!$A$1:$J$2336,8,FALSE)</f>
        <v>No</v>
      </c>
      <c r="J1673" s="11" t="str">
        <f>VLOOKUP(A1673,'Medical Examinations'!$A$1:$J$2336,9,FALSE)</f>
        <v>OBESITY</v>
      </c>
      <c r="K1673" s="11" t="str">
        <f>VLOOKUP(A1673,'Medical Examinations'!$A$1:$J$2336,10,FALSE)</f>
        <v>DIABETES</v>
      </c>
      <c r="L1673" t="str">
        <f>VLOOKUP(A1673,'Hospitalisation Details'!$A$2:$M$2344,4,FALSE)</f>
        <v>15-6-1981</v>
      </c>
      <c r="M1673">
        <f>VLOOKUP(A1673,'Hospitalisation Details'!$A$2:$M$2344,10,FALSE)</f>
        <v>5699.84</v>
      </c>
      <c r="N1673" t="str">
        <f>VLOOKUP(A1673,'Hospitalisation Details'!$A$2:$M$2344,11,FALSE)</f>
        <v>tier - 2</v>
      </c>
      <c r="O1673" t="str">
        <f>VLOOKUP(A1673,'Hospitalisation Details'!$A$2:$M$2344,12,FALSE)</f>
        <v>tier - 3</v>
      </c>
      <c r="P1673" t="str">
        <f>VLOOKUP(A1673,'Hospitalisation Details'!$A$2:$M$2344,13,FALSE)</f>
        <v>R1013</v>
      </c>
      <c r="Q1673" s="11">
        <f>VLOOKUP(A1673,'Hospitalisation Details'!$A$2:$M$2344,8,FALSE)</f>
        <v>41</v>
      </c>
    </row>
    <row r="1674" spans="1:17" ht="15.75" x14ac:dyDescent="0.25">
      <c r="A1674" s="1" t="s">
        <v>697</v>
      </c>
      <c r="B1674" t="str">
        <f>VLOOKUP(A1674,'Customer Names'!$A$1:$B$2336,2,FALSE)</f>
        <v>Daubert</v>
      </c>
      <c r="C1674" s="11">
        <f>VLOOKUP(A1674,'Medical Examinations'!$A$1:$B$2336,2,FALSE)</f>
        <v>16.690000000000001</v>
      </c>
      <c r="D1674" s="11">
        <f>VLOOKUP(A1674,'Medical Examinations'!$A$1:$C$2336,3,FALSE)</f>
        <v>10.66</v>
      </c>
      <c r="E1674" s="11" t="str">
        <f>VLOOKUP(A1674,'Medical Examinations'!$A$1:$J$2336,4,FALSE)</f>
        <v>No</v>
      </c>
      <c r="F1674" s="11" t="str">
        <f>VLOOKUP(A1674,'Medical Examinations'!$A$1:$J$2336,5,FALSE)</f>
        <v>No</v>
      </c>
      <c r="G1674" s="11" t="str">
        <f>VLOOKUP(A1674,'Medical Examinations'!$A$1:$J$2336,6,FALSE)</f>
        <v>No</v>
      </c>
      <c r="H1674" s="11">
        <f>VLOOKUP(A1674,'Medical Examinations'!$A$1:$J$2336,7,FALSE)</f>
        <v>0</v>
      </c>
      <c r="I1674" s="11" t="str">
        <f>VLOOKUP(A1674,'Medical Examinations'!$A$1:$J$2336,8,FALSE)</f>
        <v>No</v>
      </c>
      <c r="J1674" s="11" t="str">
        <f>VLOOKUP(A1674,'Medical Examinations'!$A$1:$J$2336,9,FALSE)</f>
        <v>UNDERWEIGHT</v>
      </c>
      <c r="K1674" s="11" t="str">
        <f>VLOOKUP(A1674,'Medical Examinations'!$A$1:$J$2336,10,FALSE)</f>
        <v>DIABETES</v>
      </c>
      <c r="L1674" t="str">
        <f>VLOOKUP(A1674,'Hospitalisation Details'!$A$2:$M$2344,4,FALSE)</f>
        <v>6-7-1974</v>
      </c>
      <c r="M1674">
        <f>VLOOKUP(A1674,'Hospitalisation Details'!$A$2:$M$2344,10,FALSE)</f>
        <v>5698.74</v>
      </c>
      <c r="N1674" t="str">
        <f>VLOOKUP(A1674,'Hospitalisation Details'!$A$2:$M$2344,11,FALSE)</f>
        <v>tier - 2</v>
      </c>
      <c r="O1674" t="str">
        <f>VLOOKUP(A1674,'Hospitalisation Details'!$A$2:$M$2344,12,FALSE)</f>
        <v>tier - 2</v>
      </c>
      <c r="P1674" t="str">
        <f>VLOOKUP(A1674,'Hospitalisation Details'!$A$2:$M$2344,13,FALSE)</f>
        <v>R1012</v>
      </c>
      <c r="Q1674" s="11">
        <f>VLOOKUP(A1674,'Hospitalisation Details'!$A$2:$M$2344,8,FALSE)</f>
        <v>48</v>
      </c>
    </row>
    <row r="1675" spans="1:17" ht="15.75" x14ac:dyDescent="0.25">
      <c r="A1675" s="1" t="s">
        <v>696</v>
      </c>
      <c r="B1675" t="str">
        <f>VLOOKUP(A1675,'Customer Names'!$A$1:$B$2336,2,FALSE)</f>
        <v>Close</v>
      </c>
      <c r="C1675" s="11">
        <f>VLOOKUP(A1675,'Medical Examinations'!$A$1:$B$2336,2,FALSE)</f>
        <v>19.95</v>
      </c>
      <c r="D1675" s="11">
        <f>VLOOKUP(A1675,'Medical Examinations'!$A$1:$C$2336,3,FALSE)</f>
        <v>4.05</v>
      </c>
      <c r="E1675" s="11" t="str">
        <f>VLOOKUP(A1675,'Medical Examinations'!$A$1:$J$2336,4,FALSE)</f>
        <v>No</v>
      </c>
      <c r="F1675" s="11" t="str">
        <f>VLOOKUP(A1675,'Medical Examinations'!$A$1:$J$2336,5,FALSE)</f>
        <v>No</v>
      </c>
      <c r="G1675" s="11" t="str">
        <f>VLOOKUP(A1675,'Medical Examinations'!$A$1:$J$2336,6,FALSE)</f>
        <v>No</v>
      </c>
      <c r="H1675" s="11">
        <f>VLOOKUP(A1675,'Medical Examinations'!$A$1:$J$2336,7,FALSE)</f>
        <v>1</v>
      </c>
      <c r="I1675" s="11" t="str">
        <f>VLOOKUP(A1675,'Medical Examinations'!$A$1:$J$2336,8,FALSE)</f>
        <v>No</v>
      </c>
      <c r="J1675" s="11" t="str">
        <f>VLOOKUP(A1675,'Medical Examinations'!$A$1:$J$2336,9,FALSE)</f>
        <v>NORMALWEIGHT</v>
      </c>
      <c r="K1675" s="11" t="str">
        <f>VLOOKUP(A1675,'Medical Examinations'!$A$1:$J$2336,10,FALSE)</f>
        <v>NORMAL</v>
      </c>
      <c r="L1675" t="str">
        <f>VLOOKUP(A1675,'Hospitalisation Details'!$A$2:$M$2344,4,FALSE)</f>
        <v>3-11-1992</v>
      </c>
      <c r="M1675">
        <f>VLOOKUP(A1675,'Hospitalisation Details'!$A$2:$M$2344,10,FALSE)</f>
        <v>5693.43</v>
      </c>
      <c r="N1675" t="str">
        <f>VLOOKUP(A1675,'Hospitalisation Details'!$A$2:$M$2344,11,FALSE)</f>
        <v>tier - 2</v>
      </c>
      <c r="O1675" t="str">
        <f>VLOOKUP(A1675,'Hospitalisation Details'!$A$2:$M$2344,12,FALSE)</f>
        <v>tier - 3</v>
      </c>
      <c r="P1675" t="str">
        <f>VLOOKUP(A1675,'Hospitalisation Details'!$A$2:$M$2344,13,FALSE)</f>
        <v>R1012</v>
      </c>
      <c r="Q1675" s="11">
        <f>VLOOKUP(A1675,'Hospitalisation Details'!$A$2:$M$2344,8,FALSE)</f>
        <v>30</v>
      </c>
    </row>
    <row r="1676" spans="1:17" ht="15.75" x14ac:dyDescent="0.25">
      <c r="A1676" s="1" t="s">
        <v>695</v>
      </c>
      <c r="B1676" t="str">
        <f>VLOOKUP(A1676,'Customer Names'!$A$1:$B$2336,2,FALSE)</f>
        <v>Roels</v>
      </c>
      <c r="C1676" s="11">
        <f>VLOOKUP(A1676,'Medical Examinations'!$A$1:$B$2336,2,FALSE)</f>
        <v>17.55</v>
      </c>
      <c r="D1676" s="11">
        <f>VLOOKUP(A1676,'Medical Examinations'!$A$1:$C$2336,3,FALSE)</f>
        <v>4.2300000000000004</v>
      </c>
      <c r="E1676" s="11" t="str">
        <f>VLOOKUP(A1676,'Medical Examinations'!$A$1:$J$2336,4,FALSE)</f>
        <v>No</v>
      </c>
      <c r="F1676" s="11" t="str">
        <f>VLOOKUP(A1676,'Medical Examinations'!$A$1:$J$2336,5,FALSE)</f>
        <v>No</v>
      </c>
      <c r="G1676" s="11" t="str">
        <f>VLOOKUP(A1676,'Medical Examinations'!$A$1:$J$2336,6,FALSE)</f>
        <v>No</v>
      </c>
      <c r="H1676" s="11">
        <f>VLOOKUP(A1676,'Medical Examinations'!$A$1:$J$2336,7,FALSE)</f>
        <v>2</v>
      </c>
      <c r="I1676" s="11" t="str">
        <f>VLOOKUP(A1676,'Medical Examinations'!$A$1:$J$2336,8,FALSE)</f>
        <v>No</v>
      </c>
      <c r="J1676" s="11" t="str">
        <f>VLOOKUP(A1676,'Medical Examinations'!$A$1:$J$2336,9,FALSE)</f>
        <v>UNDERWEIGHT</v>
      </c>
      <c r="K1676" s="11" t="str">
        <f>VLOOKUP(A1676,'Medical Examinations'!$A$1:$J$2336,10,FALSE)</f>
        <v>NORMAL</v>
      </c>
      <c r="L1676" t="str">
        <f>VLOOKUP(A1676,'Hospitalisation Details'!$A$2:$M$2344,4,FALSE)</f>
        <v>28-10-1972</v>
      </c>
      <c r="M1676">
        <f>VLOOKUP(A1676,'Hospitalisation Details'!$A$2:$M$2344,10,FALSE)</f>
        <v>5690.79</v>
      </c>
      <c r="N1676" t="str">
        <f>VLOOKUP(A1676,'Hospitalisation Details'!$A$2:$M$2344,11,FALSE)</f>
        <v>tier - 2</v>
      </c>
      <c r="O1676" t="str">
        <f>VLOOKUP(A1676,'Hospitalisation Details'!$A$2:$M$2344,12,FALSE)</f>
        <v>tier - 1</v>
      </c>
      <c r="P1676" t="str">
        <f>VLOOKUP(A1676,'Hospitalisation Details'!$A$2:$M$2344,13,FALSE)</f>
        <v>R1013</v>
      </c>
      <c r="Q1676" s="11">
        <f>VLOOKUP(A1676,'Hospitalisation Details'!$A$2:$M$2344,8,FALSE)</f>
        <v>50</v>
      </c>
    </row>
    <row r="1677" spans="1:17" ht="15.75" x14ac:dyDescent="0.25">
      <c r="A1677" s="1" t="s">
        <v>694</v>
      </c>
      <c r="B1677" t="str">
        <f>VLOOKUP(A1677,'Customer Names'!$A$1:$B$2336,2,FALSE)</f>
        <v>Venosky</v>
      </c>
      <c r="C1677" s="11">
        <f>VLOOKUP(A1677,'Medical Examinations'!$A$1:$B$2336,2,FALSE)</f>
        <v>22.01</v>
      </c>
      <c r="D1677" s="11">
        <f>VLOOKUP(A1677,'Medical Examinations'!$A$1:$C$2336,3,FALSE)</f>
        <v>5.01</v>
      </c>
      <c r="E1677" s="11" t="str">
        <f>VLOOKUP(A1677,'Medical Examinations'!$A$1:$J$2336,4,FALSE)</f>
        <v>No</v>
      </c>
      <c r="F1677" s="11" t="str">
        <f>VLOOKUP(A1677,'Medical Examinations'!$A$1:$J$2336,5,FALSE)</f>
        <v>No</v>
      </c>
      <c r="G1677" s="11" t="str">
        <f>VLOOKUP(A1677,'Medical Examinations'!$A$1:$J$2336,6,FALSE)</f>
        <v>No</v>
      </c>
      <c r="H1677" s="11">
        <f>VLOOKUP(A1677,'Medical Examinations'!$A$1:$J$2336,7,FALSE)</f>
        <v>1</v>
      </c>
      <c r="I1677" s="11" t="str">
        <f>VLOOKUP(A1677,'Medical Examinations'!$A$1:$J$2336,8,FALSE)</f>
        <v>No</v>
      </c>
      <c r="J1677" s="11" t="str">
        <f>VLOOKUP(A1677,'Medical Examinations'!$A$1:$J$2336,9,FALSE)</f>
        <v>NORMALWEIGHT</v>
      </c>
      <c r="K1677" s="11" t="str">
        <f>VLOOKUP(A1677,'Medical Examinations'!$A$1:$J$2336,10,FALSE)</f>
        <v>NORMAL</v>
      </c>
      <c r="L1677" t="str">
        <f>VLOOKUP(A1677,'Hospitalisation Details'!$A$2:$M$2344,4,FALSE)</f>
        <v>12-8-1984</v>
      </c>
      <c r="M1677">
        <f>VLOOKUP(A1677,'Hospitalisation Details'!$A$2:$M$2344,10,FALSE)</f>
        <v>5679.13</v>
      </c>
      <c r="N1677" t="str">
        <f>VLOOKUP(A1677,'Hospitalisation Details'!$A$2:$M$2344,11,FALSE)</f>
        <v>tier - 2</v>
      </c>
      <c r="O1677" t="str">
        <f>VLOOKUP(A1677,'Hospitalisation Details'!$A$2:$M$2344,12,FALSE)</f>
        <v>tier - 2</v>
      </c>
      <c r="P1677" t="str">
        <f>VLOOKUP(A1677,'Hospitalisation Details'!$A$2:$M$2344,13,FALSE)</f>
        <v>R1013</v>
      </c>
      <c r="Q1677" s="11">
        <f>VLOOKUP(A1677,'Hospitalisation Details'!$A$2:$M$2344,8,FALSE)</f>
        <v>38</v>
      </c>
    </row>
    <row r="1678" spans="1:17" ht="15.75" x14ac:dyDescent="0.25">
      <c r="A1678" s="1" t="s">
        <v>693</v>
      </c>
      <c r="B1678" t="str">
        <f>VLOOKUP(A1678,'Customer Names'!$A$1:$B$2336,2,FALSE)</f>
        <v>Gosnell</v>
      </c>
      <c r="C1678" s="11">
        <f>VLOOKUP(A1678,'Medical Examinations'!$A$1:$B$2336,2,FALSE)</f>
        <v>41.8</v>
      </c>
      <c r="D1678" s="11">
        <f>VLOOKUP(A1678,'Medical Examinations'!$A$1:$C$2336,3,FALSE)</f>
        <v>5.82</v>
      </c>
      <c r="E1678" s="11" t="str">
        <f>VLOOKUP(A1678,'Medical Examinations'!$A$1:$J$2336,4,FALSE)</f>
        <v>Yes</v>
      </c>
      <c r="F1678" s="11" t="str">
        <f>VLOOKUP(A1678,'Medical Examinations'!$A$1:$J$2336,5,FALSE)</f>
        <v>No</v>
      </c>
      <c r="G1678" s="11" t="str">
        <f>VLOOKUP(A1678,'Medical Examinations'!$A$1:$J$2336,6,FALSE)</f>
        <v>Yes</v>
      </c>
      <c r="H1678" s="11">
        <f>VLOOKUP(A1678,'Medical Examinations'!$A$1:$J$2336,7,FALSE)</f>
        <v>1</v>
      </c>
      <c r="I1678" s="11" t="str">
        <f>VLOOKUP(A1678,'Medical Examinations'!$A$1:$J$2336,8,FALSE)</f>
        <v>No</v>
      </c>
      <c r="J1678" s="11" t="str">
        <f>VLOOKUP(A1678,'Medical Examinations'!$A$1:$J$2336,9,FALSE)</f>
        <v>OBESITY</v>
      </c>
      <c r="K1678" s="11" t="str">
        <f>VLOOKUP(A1678,'Medical Examinations'!$A$1:$J$2336,10,FALSE)</f>
        <v>PREDIABETES</v>
      </c>
      <c r="L1678" t="str">
        <f>VLOOKUP(A1678,'Hospitalisation Details'!$A$2:$M$2344,4,FALSE)</f>
        <v>3-9-1983</v>
      </c>
      <c r="M1678">
        <f>VLOOKUP(A1678,'Hospitalisation Details'!$A$2:$M$2344,10,FALSE)</f>
        <v>5662.23</v>
      </c>
      <c r="N1678" t="str">
        <f>VLOOKUP(A1678,'Hospitalisation Details'!$A$2:$M$2344,11,FALSE)</f>
        <v>tier - 2</v>
      </c>
      <c r="O1678" t="str">
        <f>VLOOKUP(A1678,'Hospitalisation Details'!$A$2:$M$2344,12,FALSE)</f>
        <v>tier - 1</v>
      </c>
      <c r="P1678" t="str">
        <f>VLOOKUP(A1678,'Hospitalisation Details'!$A$2:$M$2344,13,FALSE)</f>
        <v>R1013</v>
      </c>
      <c r="Q1678" s="11">
        <f>VLOOKUP(A1678,'Hospitalisation Details'!$A$2:$M$2344,8,FALSE)</f>
        <v>39</v>
      </c>
    </row>
    <row r="1679" spans="1:17" ht="15.75" x14ac:dyDescent="0.25">
      <c r="A1679" s="1" t="s">
        <v>692</v>
      </c>
      <c r="B1679" t="str">
        <f>VLOOKUP(A1679,'Customer Names'!$A$1:$B$2336,2,FALSE)</f>
        <v>Chewning-Kulick</v>
      </c>
      <c r="C1679" s="11">
        <f>VLOOKUP(A1679,'Medical Examinations'!$A$1:$B$2336,2,FALSE)</f>
        <v>19.170000000000002</v>
      </c>
      <c r="D1679" s="11">
        <f>VLOOKUP(A1679,'Medical Examinations'!$A$1:$C$2336,3,FALSE)</f>
        <v>7.94</v>
      </c>
      <c r="E1679" s="11" t="str">
        <f>VLOOKUP(A1679,'Medical Examinations'!$A$1:$J$2336,4,FALSE)</f>
        <v>No</v>
      </c>
      <c r="F1679" s="11" t="str">
        <f>VLOOKUP(A1679,'Medical Examinations'!$A$1:$J$2336,5,FALSE)</f>
        <v>No</v>
      </c>
      <c r="G1679" s="11" t="str">
        <f>VLOOKUP(A1679,'Medical Examinations'!$A$1:$J$2336,6,FALSE)</f>
        <v>No</v>
      </c>
      <c r="H1679" s="11">
        <f>VLOOKUP(A1679,'Medical Examinations'!$A$1:$J$2336,7,FALSE)</f>
        <v>0</v>
      </c>
      <c r="I1679" s="11" t="str">
        <f>VLOOKUP(A1679,'Medical Examinations'!$A$1:$J$2336,8,FALSE)</f>
        <v>No</v>
      </c>
      <c r="J1679" s="11" t="str">
        <f>VLOOKUP(A1679,'Medical Examinations'!$A$1:$J$2336,9,FALSE)</f>
        <v>NORMALWEIGHT</v>
      </c>
      <c r="K1679" s="11" t="str">
        <f>VLOOKUP(A1679,'Medical Examinations'!$A$1:$J$2336,10,FALSE)</f>
        <v>DIABETES</v>
      </c>
      <c r="L1679" t="str">
        <f>VLOOKUP(A1679,'Hospitalisation Details'!$A$2:$M$2344,4,FALSE)</f>
        <v>27-9-1978</v>
      </c>
      <c r="M1679">
        <f>VLOOKUP(A1679,'Hospitalisation Details'!$A$2:$M$2344,10,FALSE)</f>
        <v>5650.14</v>
      </c>
      <c r="N1679" t="str">
        <f>VLOOKUP(A1679,'Hospitalisation Details'!$A$2:$M$2344,11,FALSE)</f>
        <v>tier - 2</v>
      </c>
      <c r="O1679" t="str">
        <f>VLOOKUP(A1679,'Hospitalisation Details'!$A$2:$M$2344,12,FALSE)</f>
        <v>tier - 1</v>
      </c>
      <c r="P1679" t="str">
        <f>VLOOKUP(A1679,'Hospitalisation Details'!$A$2:$M$2344,13,FALSE)</f>
        <v>R1013</v>
      </c>
      <c r="Q1679" s="11">
        <f>VLOOKUP(A1679,'Hospitalisation Details'!$A$2:$M$2344,8,FALSE)</f>
        <v>44</v>
      </c>
    </row>
    <row r="1680" spans="1:17" ht="15.75" x14ac:dyDescent="0.25">
      <c r="A1680" s="1" t="s">
        <v>691</v>
      </c>
      <c r="B1680" t="str">
        <f>VLOOKUP(A1680,'Customer Names'!$A$1:$B$2336,2,FALSE)</f>
        <v>McCarron</v>
      </c>
      <c r="C1680" s="11">
        <f>VLOOKUP(A1680,'Medical Examinations'!$A$1:$B$2336,2,FALSE)</f>
        <v>32.799999999999997</v>
      </c>
      <c r="D1680" s="11">
        <f>VLOOKUP(A1680,'Medical Examinations'!$A$1:$C$2336,3,FALSE)</f>
        <v>6.16</v>
      </c>
      <c r="E1680" s="11" t="str">
        <f>VLOOKUP(A1680,'Medical Examinations'!$A$1:$J$2336,4,FALSE)</f>
        <v>Yes</v>
      </c>
      <c r="F1680" s="11" t="str">
        <f>VLOOKUP(A1680,'Medical Examinations'!$A$1:$J$2336,5,FALSE)</f>
        <v>No</v>
      </c>
      <c r="G1680" s="11" t="str">
        <f>VLOOKUP(A1680,'Medical Examinations'!$A$1:$J$2336,6,FALSE)</f>
        <v>Yes</v>
      </c>
      <c r="H1680" s="11">
        <f>VLOOKUP(A1680,'Medical Examinations'!$A$1:$J$2336,7,FALSE)</f>
        <v>1</v>
      </c>
      <c r="I1680" s="11" t="str">
        <f>VLOOKUP(A1680,'Medical Examinations'!$A$1:$J$2336,8,FALSE)</f>
        <v>No</v>
      </c>
      <c r="J1680" s="11" t="str">
        <f>VLOOKUP(A1680,'Medical Examinations'!$A$1:$J$2336,9,FALSE)</f>
        <v>OBESITY</v>
      </c>
      <c r="K1680" s="11" t="str">
        <f>VLOOKUP(A1680,'Medical Examinations'!$A$1:$J$2336,10,FALSE)</f>
        <v>PREDIABETES</v>
      </c>
      <c r="L1680" t="str">
        <f>VLOOKUP(A1680,'Hospitalisation Details'!$A$2:$M$2344,4,FALSE)</f>
        <v>8-6-1983</v>
      </c>
      <c r="M1680">
        <f>VLOOKUP(A1680,'Hospitalisation Details'!$A$2:$M$2344,10,FALSE)</f>
        <v>5649.72</v>
      </c>
      <c r="N1680" t="str">
        <f>VLOOKUP(A1680,'Hospitalisation Details'!$A$2:$M$2344,11,FALSE)</f>
        <v>tier - 2</v>
      </c>
      <c r="O1680" t="str">
        <f>VLOOKUP(A1680,'Hospitalisation Details'!$A$2:$M$2344,12,FALSE)</f>
        <v>tier - 3</v>
      </c>
      <c r="P1680" t="str">
        <f>VLOOKUP(A1680,'Hospitalisation Details'!$A$2:$M$2344,13,FALSE)</f>
        <v>R1011</v>
      </c>
      <c r="Q1680" s="11">
        <f>VLOOKUP(A1680,'Hospitalisation Details'!$A$2:$M$2344,8,FALSE)</f>
        <v>40</v>
      </c>
    </row>
    <row r="1681" spans="1:17" ht="15.75" x14ac:dyDescent="0.25">
      <c r="A1681" s="1" t="s">
        <v>690</v>
      </c>
      <c r="B1681" t="str">
        <f>VLOOKUP(A1681,'Customer Names'!$A$1:$B$2336,2,FALSE)</f>
        <v>Manion</v>
      </c>
      <c r="C1681" s="11">
        <f>VLOOKUP(A1681,'Medical Examinations'!$A$1:$B$2336,2,FALSE)</f>
        <v>35.814999999999998</v>
      </c>
      <c r="D1681" s="11">
        <f>VLOOKUP(A1681,'Medical Examinations'!$A$1:$C$2336,3,FALSE)</f>
        <v>4.1500000000000004</v>
      </c>
      <c r="E1681" s="11" t="str">
        <f>VLOOKUP(A1681,'Medical Examinations'!$A$1:$J$2336,4,FALSE)</f>
        <v>No</v>
      </c>
      <c r="F1681" s="11" t="str">
        <f>VLOOKUP(A1681,'Medical Examinations'!$A$1:$J$2336,5,FALSE)</f>
        <v>No</v>
      </c>
      <c r="G1681" s="11" t="str">
        <f>VLOOKUP(A1681,'Medical Examinations'!$A$1:$J$2336,6,FALSE)</f>
        <v>No</v>
      </c>
      <c r="H1681" s="11">
        <f>VLOOKUP(A1681,'Medical Examinations'!$A$1:$J$2336,7,FALSE)</f>
        <v>1</v>
      </c>
      <c r="I1681" s="11" t="str">
        <f>VLOOKUP(A1681,'Medical Examinations'!$A$1:$J$2336,8,FALSE)</f>
        <v>No</v>
      </c>
      <c r="J1681" s="11" t="str">
        <f>VLOOKUP(A1681,'Medical Examinations'!$A$1:$J$2336,9,FALSE)</f>
        <v>OBESITY</v>
      </c>
      <c r="K1681" s="11" t="str">
        <f>VLOOKUP(A1681,'Medical Examinations'!$A$1:$J$2336,10,FALSE)</f>
        <v>NORMAL</v>
      </c>
      <c r="L1681" t="str">
        <f>VLOOKUP(A1681,'Hospitalisation Details'!$A$2:$M$2344,4,FALSE)</f>
        <v>9-12-1987</v>
      </c>
      <c r="M1681">
        <f>VLOOKUP(A1681,'Hospitalisation Details'!$A$2:$M$2344,10,FALSE)</f>
        <v>5630.46</v>
      </c>
      <c r="N1681" t="str">
        <f>VLOOKUP(A1681,'Hospitalisation Details'!$A$2:$M$2344,11,FALSE)</f>
        <v>tier - 2</v>
      </c>
      <c r="O1681" t="str">
        <f>VLOOKUP(A1681,'Hospitalisation Details'!$A$2:$M$2344,12,FALSE)</f>
        <v>tier - 3</v>
      </c>
      <c r="P1681" t="str">
        <f>VLOOKUP(A1681,'Hospitalisation Details'!$A$2:$M$2344,13,FALSE)</f>
        <v>R1012</v>
      </c>
      <c r="Q1681" s="11">
        <f>VLOOKUP(A1681,'Hospitalisation Details'!$A$2:$M$2344,8,FALSE)</f>
        <v>35</v>
      </c>
    </row>
    <row r="1682" spans="1:17" ht="15.75" x14ac:dyDescent="0.25">
      <c r="A1682" s="1" t="s">
        <v>689</v>
      </c>
      <c r="B1682" t="str">
        <f>VLOOKUP(A1682,'Customer Names'!$A$1:$B$2336,2,FALSE)</f>
        <v>Strong</v>
      </c>
      <c r="C1682" s="11">
        <f>VLOOKUP(A1682,'Medical Examinations'!$A$1:$B$2336,2,FALSE)</f>
        <v>24.3</v>
      </c>
      <c r="D1682" s="11">
        <f>VLOOKUP(A1682,'Medical Examinations'!$A$1:$C$2336,3,FALSE)</f>
        <v>6.23</v>
      </c>
      <c r="E1682" s="11" t="str">
        <f>VLOOKUP(A1682,'Medical Examinations'!$A$1:$J$2336,4,FALSE)</f>
        <v>No</v>
      </c>
      <c r="F1682" s="11" t="str">
        <f>VLOOKUP(A1682,'Medical Examinations'!$A$1:$J$2336,5,FALSE)</f>
        <v>No</v>
      </c>
      <c r="G1682" s="11" t="str">
        <f>VLOOKUP(A1682,'Medical Examinations'!$A$1:$J$2336,6,FALSE)</f>
        <v>No</v>
      </c>
      <c r="H1682" s="11">
        <f>VLOOKUP(A1682,'Medical Examinations'!$A$1:$J$2336,7,FALSE)</f>
        <v>0</v>
      </c>
      <c r="I1682" s="11" t="str">
        <f>VLOOKUP(A1682,'Medical Examinations'!$A$1:$J$2336,8,FALSE)</f>
        <v>No</v>
      </c>
      <c r="J1682" s="11" t="str">
        <f>VLOOKUP(A1682,'Medical Examinations'!$A$1:$J$2336,9,FALSE)</f>
        <v>NORMALWEIGHT</v>
      </c>
      <c r="K1682" s="11" t="str">
        <f>VLOOKUP(A1682,'Medical Examinations'!$A$1:$J$2336,10,FALSE)</f>
        <v>PREDIABETES</v>
      </c>
      <c r="L1682" t="str">
        <f>VLOOKUP(A1682,'Hospitalisation Details'!$A$2:$M$2344,4,FALSE)</f>
        <v>15-11-1994</v>
      </c>
      <c r="M1682">
        <f>VLOOKUP(A1682,'Hospitalisation Details'!$A$2:$M$2344,10,FALSE)</f>
        <v>5615.37</v>
      </c>
      <c r="N1682" t="str">
        <f>VLOOKUP(A1682,'Hospitalisation Details'!$A$2:$M$2344,11,FALSE)</f>
        <v>tier - 2</v>
      </c>
      <c r="O1682" t="str">
        <f>VLOOKUP(A1682,'Hospitalisation Details'!$A$2:$M$2344,12,FALSE)</f>
        <v>tier - 3</v>
      </c>
      <c r="P1682" t="str">
        <f>VLOOKUP(A1682,'Hospitalisation Details'!$A$2:$M$2344,13,FALSE)</f>
        <v>R1011</v>
      </c>
      <c r="Q1682" s="11">
        <f>VLOOKUP(A1682,'Hospitalisation Details'!$A$2:$M$2344,8,FALSE)</f>
        <v>28</v>
      </c>
    </row>
    <row r="1683" spans="1:17" ht="15.75" x14ac:dyDescent="0.25">
      <c r="A1683" s="1" t="s">
        <v>688</v>
      </c>
      <c r="B1683" t="str">
        <f>VLOOKUP(A1683,'Customer Names'!$A$1:$B$2336,2,FALSE)</f>
        <v>Leblanc</v>
      </c>
      <c r="C1683" s="11">
        <f>VLOOKUP(A1683,'Medical Examinations'!$A$1:$B$2336,2,FALSE)</f>
        <v>19.059999999999999</v>
      </c>
      <c r="D1683" s="11">
        <f>VLOOKUP(A1683,'Medical Examinations'!$A$1:$C$2336,3,FALSE)</f>
        <v>7.41</v>
      </c>
      <c r="E1683" s="11" t="str">
        <f>VLOOKUP(A1683,'Medical Examinations'!$A$1:$J$2336,4,FALSE)</f>
        <v>No</v>
      </c>
      <c r="F1683" s="11" t="str">
        <f>VLOOKUP(A1683,'Medical Examinations'!$A$1:$J$2336,5,FALSE)</f>
        <v>No</v>
      </c>
      <c r="G1683" s="11" t="str">
        <f>VLOOKUP(A1683,'Medical Examinations'!$A$1:$J$2336,6,FALSE)</f>
        <v>No</v>
      </c>
      <c r="H1683" s="11">
        <f>VLOOKUP(A1683,'Medical Examinations'!$A$1:$J$2336,7,FALSE)</f>
        <v>0</v>
      </c>
      <c r="I1683" s="11" t="str">
        <f>VLOOKUP(A1683,'Medical Examinations'!$A$1:$J$2336,8,FALSE)</f>
        <v>No</v>
      </c>
      <c r="J1683" s="11" t="str">
        <f>VLOOKUP(A1683,'Medical Examinations'!$A$1:$J$2336,9,FALSE)</f>
        <v>NORMALWEIGHT</v>
      </c>
      <c r="K1683" s="11" t="str">
        <f>VLOOKUP(A1683,'Medical Examinations'!$A$1:$J$2336,10,FALSE)</f>
        <v>DIABETES</v>
      </c>
      <c r="L1683" t="str">
        <f>VLOOKUP(A1683,'Hospitalisation Details'!$A$2:$M$2344,4,FALSE)</f>
        <v>11-9-1978</v>
      </c>
      <c r="M1683">
        <f>VLOOKUP(A1683,'Hospitalisation Details'!$A$2:$M$2344,10,FALSE)</f>
        <v>5612.83</v>
      </c>
      <c r="N1683" t="str">
        <f>VLOOKUP(A1683,'Hospitalisation Details'!$A$2:$M$2344,11,FALSE)</f>
        <v>tier - 2</v>
      </c>
      <c r="O1683" t="str">
        <f>VLOOKUP(A1683,'Hospitalisation Details'!$A$2:$M$2344,12,FALSE)</f>
        <v>tier - 3</v>
      </c>
      <c r="P1683" t="str">
        <f>VLOOKUP(A1683,'Hospitalisation Details'!$A$2:$M$2344,13,FALSE)</f>
        <v>R1013</v>
      </c>
      <c r="Q1683" s="11">
        <f>VLOOKUP(A1683,'Hospitalisation Details'!$A$2:$M$2344,8,FALSE)</f>
        <v>44</v>
      </c>
    </row>
    <row r="1684" spans="1:17" ht="15.75" x14ac:dyDescent="0.25">
      <c r="A1684" s="1" t="s">
        <v>687</v>
      </c>
      <c r="B1684" t="str">
        <f>VLOOKUP(A1684,'Customer Names'!$A$1:$B$2336,2,FALSE)</f>
        <v>Palmer</v>
      </c>
      <c r="C1684" s="11">
        <f>VLOOKUP(A1684,'Medical Examinations'!$A$1:$B$2336,2,FALSE)</f>
        <v>33.25</v>
      </c>
      <c r="D1684" s="11">
        <f>VLOOKUP(A1684,'Medical Examinations'!$A$1:$C$2336,3,FALSE)</f>
        <v>5.62</v>
      </c>
      <c r="E1684" s="11" t="str">
        <f>VLOOKUP(A1684,'Medical Examinations'!$A$1:$J$2336,4,FALSE)</f>
        <v>Yes</v>
      </c>
      <c r="F1684" s="11" t="str">
        <f>VLOOKUP(A1684,'Medical Examinations'!$A$1:$J$2336,5,FALSE)</f>
        <v>No</v>
      </c>
      <c r="G1684" s="11" t="str">
        <f>VLOOKUP(A1684,'Medical Examinations'!$A$1:$J$2336,6,FALSE)</f>
        <v>No</v>
      </c>
      <c r="H1684" s="11">
        <f>VLOOKUP(A1684,'Medical Examinations'!$A$1:$J$2336,7,FALSE)</f>
        <v>1</v>
      </c>
      <c r="I1684" s="11" t="str">
        <f>VLOOKUP(A1684,'Medical Examinations'!$A$1:$J$2336,8,FALSE)</f>
        <v>No</v>
      </c>
      <c r="J1684" s="11" t="str">
        <f>VLOOKUP(A1684,'Medical Examinations'!$A$1:$J$2336,9,FALSE)</f>
        <v>OBESITY</v>
      </c>
      <c r="K1684" s="11" t="str">
        <f>VLOOKUP(A1684,'Medical Examinations'!$A$1:$J$2336,10,FALSE)</f>
        <v>NORMAL</v>
      </c>
      <c r="L1684" t="str">
        <f>VLOOKUP(A1684,'Hospitalisation Details'!$A$2:$M$2344,4,FALSE)</f>
        <v>18-11-1988</v>
      </c>
      <c r="M1684">
        <f>VLOOKUP(A1684,'Hospitalisation Details'!$A$2:$M$2344,10,FALSE)</f>
        <v>5594.85</v>
      </c>
      <c r="N1684" t="str">
        <f>VLOOKUP(A1684,'Hospitalisation Details'!$A$2:$M$2344,11,FALSE)</f>
        <v>tier - 2</v>
      </c>
      <c r="O1684" t="str">
        <f>VLOOKUP(A1684,'Hospitalisation Details'!$A$2:$M$2344,12,FALSE)</f>
        <v>tier - 3</v>
      </c>
      <c r="P1684" t="str">
        <f>VLOOKUP(A1684,'Hospitalisation Details'!$A$2:$M$2344,13,FALSE)</f>
        <v>R1024</v>
      </c>
      <c r="Q1684" s="11">
        <f>VLOOKUP(A1684,'Hospitalisation Details'!$A$2:$M$2344,8,FALSE)</f>
        <v>34</v>
      </c>
    </row>
    <row r="1685" spans="1:17" ht="15.75" x14ac:dyDescent="0.25">
      <c r="A1685" s="1" t="s">
        <v>686</v>
      </c>
      <c r="B1685" t="str">
        <f>VLOOKUP(A1685,'Customer Names'!$A$1:$B$2336,2,FALSE)</f>
        <v>Shen</v>
      </c>
      <c r="C1685" s="11">
        <f>VLOOKUP(A1685,'Medical Examinations'!$A$1:$B$2336,2,FALSE)</f>
        <v>21.37</v>
      </c>
      <c r="D1685" s="11">
        <f>VLOOKUP(A1685,'Medical Examinations'!$A$1:$C$2336,3,FALSE)</f>
        <v>4.54</v>
      </c>
      <c r="E1685" s="11" t="str">
        <f>VLOOKUP(A1685,'Medical Examinations'!$A$1:$J$2336,4,FALSE)</f>
        <v>Yes</v>
      </c>
      <c r="F1685" s="11" t="str">
        <f>VLOOKUP(A1685,'Medical Examinations'!$A$1:$J$2336,5,FALSE)</f>
        <v>No</v>
      </c>
      <c r="G1685" s="11" t="str">
        <f>VLOOKUP(A1685,'Medical Examinations'!$A$1:$J$2336,6,FALSE)</f>
        <v>Yes</v>
      </c>
      <c r="H1685" s="11">
        <f>VLOOKUP(A1685,'Medical Examinations'!$A$1:$J$2336,7,FALSE)</f>
        <v>1</v>
      </c>
      <c r="I1685" s="11" t="str">
        <f>VLOOKUP(A1685,'Medical Examinations'!$A$1:$J$2336,8,FALSE)</f>
        <v>No</v>
      </c>
      <c r="J1685" s="11" t="str">
        <f>VLOOKUP(A1685,'Medical Examinations'!$A$1:$J$2336,9,FALSE)</f>
        <v>NORMALWEIGHT</v>
      </c>
      <c r="K1685" s="11" t="str">
        <f>VLOOKUP(A1685,'Medical Examinations'!$A$1:$J$2336,10,FALSE)</f>
        <v>NORMAL</v>
      </c>
      <c r="L1685" t="str">
        <f>VLOOKUP(A1685,'Hospitalisation Details'!$A$2:$M$2344,4,FALSE)</f>
        <v>3-10-1983</v>
      </c>
      <c r="M1685">
        <f>VLOOKUP(A1685,'Hospitalisation Details'!$A$2:$M$2344,10,FALSE)</f>
        <v>5587.59</v>
      </c>
      <c r="N1685" t="str">
        <f>VLOOKUP(A1685,'Hospitalisation Details'!$A$2:$M$2344,11,FALSE)</f>
        <v>tier - 2</v>
      </c>
      <c r="O1685" t="str">
        <f>VLOOKUP(A1685,'Hospitalisation Details'!$A$2:$M$2344,12,FALSE)</f>
        <v>tier - 1</v>
      </c>
      <c r="P1685" t="str">
        <f>VLOOKUP(A1685,'Hospitalisation Details'!$A$2:$M$2344,13,FALSE)</f>
        <v>R1013</v>
      </c>
      <c r="Q1685" s="11">
        <f>VLOOKUP(A1685,'Hospitalisation Details'!$A$2:$M$2344,8,FALSE)</f>
        <v>39</v>
      </c>
    </row>
    <row r="1686" spans="1:17" ht="15.75" x14ac:dyDescent="0.25">
      <c r="A1686" s="1" t="s">
        <v>685</v>
      </c>
      <c r="B1686" t="str">
        <f>VLOOKUP(A1686,'Customer Names'!$A$1:$B$2336,2,FALSE)</f>
        <v>Goldsby</v>
      </c>
      <c r="C1686" s="11">
        <f>VLOOKUP(A1686,'Medical Examinations'!$A$1:$B$2336,2,FALSE)</f>
        <v>34.43</v>
      </c>
      <c r="D1686" s="11">
        <f>VLOOKUP(A1686,'Medical Examinations'!$A$1:$C$2336,3,FALSE)</f>
        <v>8.6199999999999992</v>
      </c>
      <c r="E1686" s="11" t="str">
        <f>VLOOKUP(A1686,'Medical Examinations'!$A$1:$J$2336,4,FALSE)</f>
        <v>Yes</v>
      </c>
      <c r="F1686" s="11" t="str">
        <f>VLOOKUP(A1686,'Medical Examinations'!$A$1:$J$2336,5,FALSE)</f>
        <v>No</v>
      </c>
      <c r="G1686" s="11" t="str">
        <f>VLOOKUP(A1686,'Medical Examinations'!$A$1:$J$2336,6,FALSE)</f>
        <v>No</v>
      </c>
      <c r="H1686" s="11">
        <f>VLOOKUP(A1686,'Medical Examinations'!$A$1:$J$2336,7,FALSE)</f>
        <v>1</v>
      </c>
      <c r="I1686" s="11" t="str">
        <f>VLOOKUP(A1686,'Medical Examinations'!$A$1:$J$2336,8,FALSE)</f>
        <v>No</v>
      </c>
      <c r="J1686" s="11" t="str">
        <f>VLOOKUP(A1686,'Medical Examinations'!$A$1:$J$2336,9,FALSE)</f>
        <v>OBESITY</v>
      </c>
      <c r="K1686" s="11" t="str">
        <f>VLOOKUP(A1686,'Medical Examinations'!$A$1:$J$2336,10,FALSE)</f>
        <v>DIABETES</v>
      </c>
      <c r="L1686" t="str">
        <f>VLOOKUP(A1686,'Hospitalisation Details'!$A$2:$M$2344,4,FALSE)</f>
        <v>21-11-1986</v>
      </c>
      <c r="M1686">
        <f>VLOOKUP(A1686,'Hospitalisation Details'!$A$2:$M$2344,10,FALSE)</f>
        <v>5584.31</v>
      </c>
      <c r="N1686" t="str">
        <f>VLOOKUP(A1686,'Hospitalisation Details'!$A$2:$M$2344,11,FALSE)</f>
        <v>tier - 3</v>
      </c>
      <c r="O1686" t="str">
        <f>VLOOKUP(A1686,'Hospitalisation Details'!$A$2:$M$2344,12,FALSE)</f>
        <v>tier - 1</v>
      </c>
      <c r="P1686" t="str">
        <f>VLOOKUP(A1686,'Hospitalisation Details'!$A$2:$M$2344,13,FALSE)</f>
        <v>R1013</v>
      </c>
      <c r="Q1686" s="11">
        <f>VLOOKUP(A1686,'Hospitalisation Details'!$A$2:$M$2344,8,FALSE)</f>
        <v>36</v>
      </c>
    </row>
    <row r="1687" spans="1:17" ht="15.75" x14ac:dyDescent="0.25">
      <c r="A1687" s="1" t="s">
        <v>684</v>
      </c>
      <c r="B1687" t="str">
        <f>VLOOKUP(A1687,'Customer Names'!$A$1:$B$2336,2,FALSE)</f>
        <v>Whitney</v>
      </c>
      <c r="C1687" s="11">
        <f>VLOOKUP(A1687,'Medical Examinations'!$A$1:$B$2336,2,FALSE)</f>
        <v>20.86</v>
      </c>
      <c r="D1687" s="11">
        <f>VLOOKUP(A1687,'Medical Examinations'!$A$1:$C$2336,3,FALSE)</f>
        <v>4.3600000000000003</v>
      </c>
      <c r="E1687" s="11" t="str">
        <f>VLOOKUP(A1687,'Medical Examinations'!$A$1:$J$2336,4,FALSE)</f>
        <v>Yes</v>
      </c>
      <c r="F1687" s="11" t="str">
        <f>VLOOKUP(A1687,'Medical Examinations'!$A$1:$J$2336,5,FALSE)</f>
        <v>No</v>
      </c>
      <c r="G1687" s="11" t="str">
        <f>VLOOKUP(A1687,'Medical Examinations'!$A$1:$J$2336,6,FALSE)</f>
        <v>No</v>
      </c>
      <c r="H1687" s="11">
        <f>VLOOKUP(A1687,'Medical Examinations'!$A$1:$J$2336,7,FALSE)</f>
        <v>0</v>
      </c>
      <c r="I1687" s="11" t="str">
        <f>VLOOKUP(A1687,'Medical Examinations'!$A$1:$J$2336,8,FALSE)</f>
        <v>No</v>
      </c>
      <c r="J1687" s="11" t="str">
        <f>VLOOKUP(A1687,'Medical Examinations'!$A$1:$J$2336,9,FALSE)</f>
        <v>NORMALWEIGHT</v>
      </c>
      <c r="K1687" s="11" t="str">
        <f>VLOOKUP(A1687,'Medical Examinations'!$A$1:$J$2336,10,FALSE)</f>
        <v>NORMAL</v>
      </c>
      <c r="L1687" t="str">
        <f>VLOOKUP(A1687,'Hospitalisation Details'!$A$2:$M$2344,4,FALSE)</f>
        <v>5-9-1985</v>
      </c>
      <c r="M1687">
        <f>VLOOKUP(A1687,'Hospitalisation Details'!$A$2:$M$2344,10,FALSE)</f>
        <v>5582.95</v>
      </c>
      <c r="N1687" t="str">
        <f>VLOOKUP(A1687,'Hospitalisation Details'!$A$2:$M$2344,11,FALSE)</f>
        <v>tier - 2</v>
      </c>
      <c r="O1687" t="str">
        <f>VLOOKUP(A1687,'Hospitalisation Details'!$A$2:$M$2344,12,FALSE)</f>
        <v>tier - 1</v>
      </c>
      <c r="P1687" t="str">
        <f>VLOOKUP(A1687,'Hospitalisation Details'!$A$2:$M$2344,13,FALSE)</f>
        <v>R1012</v>
      </c>
      <c r="Q1687" s="11">
        <f>VLOOKUP(A1687,'Hospitalisation Details'!$A$2:$M$2344,8,FALSE)</f>
        <v>37</v>
      </c>
    </row>
    <row r="1688" spans="1:17" ht="15.75" x14ac:dyDescent="0.25">
      <c r="A1688" s="1" t="s">
        <v>683</v>
      </c>
      <c r="B1688" t="str">
        <f>VLOOKUP(A1688,'Customer Names'!$A$1:$B$2336,2,FALSE)</f>
        <v>Mahoney</v>
      </c>
      <c r="C1688" s="11">
        <f>VLOOKUP(A1688,'Medical Examinations'!$A$1:$B$2336,2,FALSE)</f>
        <v>18.34</v>
      </c>
      <c r="D1688" s="11">
        <f>VLOOKUP(A1688,'Medical Examinations'!$A$1:$C$2336,3,FALSE)</f>
        <v>10.01</v>
      </c>
      <c r="E1688" s="11" t="str">
        <f>VLOOKUP(A1688,'Medical Examinations'!$A$1:$J$2336,4,FALSE)</f>
        <v>No</v>
      </c>
      <c r="F1688" s="11" t="str">
        <f>VLOOKUP(A1688,'Medical Examinations'!$A$1:$J$2336,5,FALSE)</f>
        <v>No</v>
      </c>
      <c r="G1688" s="11" t="str">
        <f>VLOOKUP(A1688,'Medical Examinations'!$A$1:$J$2336,6,FALSE)</f>
        <v>No</v>
      </c>
      <c r="H1688" s="11">
        <f>VLOOKUP(A1688,'Medical Examinations'!$A$1:$J$2336,7,FALSE)</f>
        <v>0</v>
      </c>
      <c r="I1688" s="11" t="str">
        <f>VLOOKUP(A1688,'Medical Examinations'!$A$1:$J$2336,8,FALSE)</f>
        <v>No</v>
      </c>
      <c r="J1688" s="11" t="str">
        <f>VLOOKUP(A1688,'Medical Examinations'!$A$1:$J$2336,9,FALSE)</f>
        <v>NORMALWEIGHT</v>
      </c>
      <c r="K1688" s="11" t="str">
        <f>VLOOKUP(A1688,'Medical Examinations'!$A$1:$J$2336,10,FALSE)</f>
        <v>DIABETES</v>
      </c>
      <c r="L1688" t="str">
        <f>VLOOKUP(A1688,'Hospitalisation Details'!$A$2:$M$2344,4,FALSE)</f>
        <v>18-9-1974</v>
      </c>
      <c r="M1688">
        <f>VLOOKUP(A1688,'Hospitalisation Details'!$A$2:$M$2344,10,FALSE)</f>
        <v>5576.35</v>
      </c>
      <c r="N1688" t="str">
        <f>VLOOKUP(A1688,'Hospitalisation Details'!$A$2:$M$2344,11,FALSE)</f>
        <v>tier - 2</v>
      </c>
      <c r="O1688" t="str">
        <f>VLOOKUP(A1688,'Hospitalisation Details'!$A$2:$M$2344,12,FALSE)</f>
        <v>tier - 3</v>
      </c>
      <c r="P1688" t="str">
        <f>VLOOKUP(A1688,'Hospitalisation Details'!$A$2:$M$2344,13,FALSE)</f>
        <v>R1013</v>
      </c>
      <c r="Q1688" s="11">
        <f>VLOOKUP(A1688,'Hospitalisation Details'!$A$2:$M$2344,8,FALSE)</f>
        <v>48</v>
      </c>
    </row>
    <row r="1689" spans="1:17" ht="15.75" x14ac:dyDescent="0.25">
      <c r="A1689" s="1" t="s">
        <v>682</v>
      </c>
      <c r="B1689" t="str">
        <f>VLOOKUP(A1689,'Customer Names'!$A$1:$B$2336,2,FALSE)</f>
        <v>McCracken</v>
      </c>
      <c r="C1689" s="11">
        <f>VLOOKUP(A1689,'Medical Examinations'!$A$1:$B$2336,2,FALSE)</f>
        <v>34.15</v>
      </c>
      <c r="D1689" s="11">
        <f>VLOOKUP(A1689,'Medical Examinations'!$A$1:$C$2336,3,FALSE)</f>
        <v>5.42</v>
      </c>
      <c r="E1689" s="11" t="str">
        <f>VLOOKUP(A1689,'Medical Examinations'!$A$1:$J$2336,4,FALSE)</f>
        <v>No</v>
      </c>
      <c r="F1689" s="11" t="str">
        <f>VLOOKUP(A1689,'Medical Examinations'!$A$1:$J$2336,5,FALSE)</f>
        <v>No</v>
      </c>
      <c r="G1689" s="11" t="str">
        <f>VLOOKUP(A1689,'Medical Examinations'!$A$1:$J$2336,6,FALSE)</f>
        <v>No</v>
      </c>
      <c r="H1689" s="11">
        <f>VLOOKUP(A1689,'Medical Examinations'!$A$1:$J$2336,7,FALSE)</f>
        <v>0</v>
      </c>
      <c r="I1689" s="11" t="str">
        <f>VLOOKUP(A1689,'Medical Examinations'!$A$1:$J$2336,8,FALSE)</f>
        <v>No</v>
      </c>
      <c r="J1689" s="11" t="str">
        <f>VLOOKUP(A1689,'Medical Examinations'!$A$1:$J$2336,9,FALSE)</f>
        <v>OBESITY</v>
      </c>
      <c r="K1689" s="11" t="str">
        <f>VLOOKUP(A1689,'Medical Examinations'!$A$1:$J$2336,10,FALSE)</f>
        <v>NORMAL</v>
      </c>
      <c r="L1689" t="str">
        <f>VLOOKUP(A1689,'Hospitalisation Details'!$A$2:$M$2344,4,FALSE)</f>
        <v>22-9-1999</v>
      </c>
      <c r="M1689">
        <f>VLOOKUP(A1689,'Hospitalisation Details'!$A$2:$M$2344,10,FALSE)</f>
        <v>5552.61</v>
      </c>
      <c r="N1689" t="str">
        <f>VLOOKUP(A1689,'Hospitalisation Details'!$A$2:$M$2344,11,FALSE)</f>
        <v>tier - 2</v>
      </c>
      <c r="O1689" t="str">
        <f>VLOOKUP(A1689,'Hospitalisation Details'!$A$2:$M$2344,12,FALSE)</f>
        <v>tier - 3</v>
      </c>
      <c r="P1689" t="str">
        <f>VLOOKUP(A1689,'Hospitalisation Details'!$A$2:$M$2344,13,FALSE)</f>
        <v>R1026</v>
      </c>
      <c r="Q1689" s="11">
        <f>VLOOKUP(A1689,'Hospitalisation Details'!$A$2:$M$2344,8,FALSE)</f>
        <v>23</v>
      </c>
    </row>
    <row r="1690" spans="1:17" ht="15.75" x14ac:dyDescent="0.25">
      <c r="A1690" s="1" t="s">
        <v>681</v>
      </c>
      <c r="B1690" t="str">
        <f>VLOOKUP(A1690,'Customer Names'!$A$1:$B$2336,2,FALSE)</f>
        <v>Spewak</v>
      </c>
      <c r="C1690" s="11">
        <f>VLOOKUP(A1690,'Medical Examinations'!$A$1:$B$2336,2,FALSE)</f>
        <v>18.350000000000001</v>
      </c>
      <c r="D1690" s="11">
        <f>VLOOKUP(A1690,'Medical Examinations'!$A$1:$C$2336,3,FALSE)</f>
        <v>5.12</v>
      </c>
      <c r="E1690" s="11" t="str">
        <f>VLOOKUP(A1690,'Medical Examinations'!$A$1:$J$2336,4,FALSE)</f>
        <v>No</v>
      </c>
      <c r="F1690" s="11" t="str">
        <f>VLOOKUP(A1690,'Medical Examinations'!$A$1:$J$2336,5,FALSE)</f>
        <v>No</v>
      </c>
      <c r="G1690" s="11" t="str">
        <f>VLOOKUP(A1690,'Medical Examinations'!$A$1:$J$2336,6,FALSE)</f>
        <v>No</v>
      </c>
      <c r="H1690" s="11">
        <f>VLOOKUP(A1690,'Medical Examinations'!$A$1:$J$2336,7,FALSE)</f>
        <v>0</v>
      </c>
      <c r="I1690" s="11" t="str">
        <f>VLOOKUP(A1690,'Medical Examinations'!$A$1:$J$2336,8,FALSE)</f>
        <v>No</v>
      </c>
      <c r="J1690" s="11" t="str">
        <f>VLOOKUP(A1690,'Medical Examinations'!$A$1:$J$2336,9,FALSE)</f>
        <v>NORMALWEIGHT</v>
      </c>
      <c r="K1690" s="11" t="str">
        <f>VLOOKUP(A1690,'Medical Examinations'!$A$1:$J$2336,10,FALSE)</f>
        <v>NORMAL</v>
      </c>
      <c r="L1690" t="str">
        <f>VLOOKUP(A1690,'Hospitalisation Details'!$A$2:$M$2344,4,FALSE)</f>
        <v>7-12-1980</v>
      </c>
      <c r="M1690">
        <f>VLOOKUP(A1690,'Hospitalisation Details'!$A$2:$M$2344,10,FALSE)</f>
        <v>5540.35</v>
      </c>
      <c r="N1690" t="str">
        <f>VLOOKUP(A1690,'Hospitalisation Details'!$A$2:$M$2344,11,FALSE)</f>
        <v>tier - 2</v>
      </c>
      <c r="O1690" t="str">
        <f>VLOOKUP(A1690,'Hospitalisation Details'!$A$2:$M$2344,12,FALSE)</f>
        <v>tier - 2</v>
      </c>
      <c r="P1690" t="str">
        <f>VLOOKUP(A1690,'Hospitalisation Details'!$A$2:$M$2344,13,FALSE)</f>
        <v>R1012</v>
      </c>
      <c r="Q1690" s="11">
        <f>VLOOKUP(A1690,'Hospitalisation Details'!$A$2:$M$2344,8,FALSE)</f>
        <v>42</v>
      </c>
    </row>
    <row r="1691" spans="1:17" ht="15.75" x14ac:dyDescent="0.25">
      <c r="A1691" s="1" t="s">
        <v>680</v>
      </c>
      <c r="B1691" t="str">
        <f>VLOOKUP(A1691,'Customer Names'!$A$1:$B$2336,2,FALSE)</f>
        <v>Cottini</v>
      </c>
      <c r="C1691" s="11">
        <f>VLOOKUP(A1691,'Medical Examinations'!$A$1:$B$2336,2,FALSE)</f>
        <v>22.13</v>
      </c>
      <c r="D1691" s="11">
        <f>VLOOKUP(A1691,'Medical Examinations'!$A$1:$C$2336,3,FALSE)</f>
        <v>9.1999999999999993</v>
      </c>
      <c r="E1691" s="11" t="str">
        <f>VLOOKUP(A1691,'Medical Examinations'!$A$1:$J$2336,4,FALSE)</f>
        <v>Yes</v>
      </c>
      <c r="F1691" s="11" t="str">
        <f>VLOOKUP(A1691,'Medical Examinations'!$A$1:$J$2336,5,FALSE)</f>
        <v>No</v>
      </c>
      <c r="G1691" s="11" t="str">
        <f>VLOOKUP(A1691,'Medical Examinations'!$A$1:$J$2336,6,FALSE)</f>
        <v>No</v>
      </c>
      <c r="H1691" s="11">
        <f>VLOOKUP(A1691,'Medical Examinations'!$A$1:$J$2336,7,FALSE)</f>
        <v>0</v>
      </c>
      <c r="I1691" s="11" t="str">
        <f>VLOOKUP(A1691,'Medical Examinations'!$A$1:$J$2336,8,FALSE)</f>
        <v>No</v>
      </c>
      <c r="J1691" s="11" t="str">
        <f>VLOOKUP(A1691,'Medical Examinations'!$A$1:$J$2336,9,FALSE)</f>
        <v>NORMALWEIGHT</v>
      </c>
      <c r="K1691" s="11" t="str">
        <f>VLOOKUP(A1691,'Medical Examinations'!$A$1:$J$2336,10,FALSE)</f>
        <v>DIABETES</v>
      </c>
      <c r="L1691" t="str">
        <f>VLOOKUP(A1691,'Hospitalisation Details'!$A$2:$M$2344,4,FALSE)</f>
        <v>7-11-1981</v>
      </c>
      <c r="M1691">
        <f>VLOOKUP(A1691,'Hospitalisation Details'!$A$2:$M$2344,10,FALSE)</f>
        <v>5539.4</v>
      </c>
      <c r="N1691" t="str">
        <f>VLOOKUP(A1691,'Hospitalisation Details'!$A$2:$M$2344,11,FALSE)</f>
        <v>tier - 2</v>
      </c>
      <c r="O1691" t="str">
        <f>VLOOKUP(A1691,'Hospitalisation Details'!$A$2:$M$2344,12,FALSE)</f>
        <v>tier - 2</v>
      </c>
      <c r="P1691" t="str">
        <f>VLOOKUP(A1691,'Hospitalisation Details'!$A$2:$M$2344,13,FALSE)</f>
        <v>R1013</v>
      </c>
      <c r="Q1691" s="11">
        <f>VLOOKUP(A1691,'Hospitalisation Details'!$A$2:$M$2344,8,FALSE)</f>
        <v>41</v>
      </c>
    </row>
    <row r="1692" spans="1:17" ht="15.75" x14ac:dyDescent="0.25">
      <c r="A1692" s="1" t="s">
        <v>679</v>
      </c>
      <c r="B1692" t="str">
        <f>VLOOKUP(A1692,'Customer Names'!$A$1:$B$2336,2,FALSE)</f>
        <v>Findlay</v>
      </c>
      <c r="C1692" s="11">
        <f>VLOOKUP(A1692,'Medical Examinations'!$A$1:$B$2336,2,FALSE)</f>
        <v>22.51</v>
      </c>
      <c r="D1692" s="11">
        <f>VLOOKUP(A1692,'Medical Examinations'!$A$1:$C$2336,3,FALSE)</f>
        <v>6.08</v>
      </c>
      <c r="E1692" s="11" t="str">
        <f>VLOOKUP(A1692,'Medical Examinations'!$A$1:$J$2336,4,FALSE)</f>
        <v>Yes</v>
      </c>
      <c r="F1692" s="11" t="str">
        <f>VLOOKUP(A1692,'Medical Examinations'!$A$1:$J$2336,5,FALSE)</f>
        <v>No</v>
      </c>
      <c r="G1692" s="11" t="str">
        <f>VLOOKUP(A1692,'Medical Examinations'!$A$1:$J$2336,6,FALSE)</f>
        <v>No</v>
      </c>
      <c r="H1692" s="11">
        <f>VLOOKUP(A1692,'Medical Examinations'!$A$1:$J$2336,7,FALSE)</f>
        <v>1</v>
      </c>
      <c r="I1692" s="11" t="str">
        <f>VLOOKUP(A1692,'Medical Examinations'!$A$1:$J$2336,8,FALSE)</f>
        <v>No</v>
      </c>
      <c r="J1692" s="11" t="str">
        <f>VLOOKUP(A1692,'Medical Examinations'!$A$1:$J$2336,9,FALSE)</f>
        <v>NORMALWEIGHT</v>
      </c>
      <c r="K1692" s="11" t="str">
        <f>VLOOKUP(A1692,'Medical Examinations'!$A$1:$J$2336,10,FALSE)</f>
        <v>PREDIABETES</v>
      </c>
      <c r="L1692" t="str">
        <f>VLOOKUP(A1692,'Hospitalisation Details'!$A$2:$M$2344,4,FALSE)</f>
        <v>29-7-1988</v>
      </c>
      <c r="M1692">
        <f>VLOOKUP(A1692,'Hospitalisation Details'!$A$2:$M$2344,10,FALSE)</f>
        <v>5503.36</v>
      </c>
      <c r="N1692" t="str">
        <f>VLOOKUP(A1692,'Hospitalisation Details'!$A$2:$M$2344,11,FALSE)</f>
        <v>tier - 2</v>
      </c>
      <c r="O1692" t="str">
        <f>VLOOKUP(A1692,'Hospitalisation Details'!$A$2:$M$2344,12,FALSE)</f>
        <v>tier - 2</v>
      </c>
      <c r="P1692" t="str">
        <f>VLOOKUP(A1692,'Hospitalisation Details'!$A$2:$M$2344,13,FALSE)</f>
        <v>R1012</v>
      </c>
      <c r="Q1692" s="11">
        <f>VLOOKUP(A1692,'Hospitalisation Details'!$A$2:$M$2344,8,FALSE)</f>
        <v>34</v>
      </c>
    </row>
    <row r="1693" spans="1:17" ht="15.75" x14ac:dyDescent="0.25">
      <c r="A1693" s="1" t="s">
        <v>678</v>
      </c>
      <c r="B1693" t="str">
        <f>VLOOKUP(A1693,'Customer Names'!$A$1:$B$2336,2,FALSE)</f>
        <v>Strasburg</v>
      </c>
      <c r="C1693" s="11">
        <f>VLOOKUP(A1693,'Medical Examinations'!$A$1:$B$2336,2,FALSE)</f>
        <v>31</v>
      </c>
      <c r="D1693" s="11">
        <f>VLOOKUP(A1693,'Medical Examinations'!$A$1:$C$2336,3,FALSE)</f>
        <v>4.7699999999999996</v>
      </c>
      <c r="E1693" s="11" t="str">
        <f>VLOOKUP(A1693,'Medical Examinations'!$A$1:$J$2336,4,FALSE)</f>
        <v>No</v>
      </c>
      <c r="F1693" s="11" t="str">
        <f>VLOOKUP(A1693,'Medical Examinations'!$A$1:$J$2336,5,FALSE)</f>
        <v>No</v>
      </c>
      <c r="G1693" s="11" t="str">
        <f>VLOOKUP(A1693,'Medical Examinations'!$A$1:$J$2336,6,FALSE)</f>
        <v>No</v>
      </c>
      <c r="H1693" s="11">
        <f>VLOOKUP(A1693,'Medical Examinations'!$A$1:$J$2336,7,FALSE)</f>
        <v>1</v>
      </c>
      <c r="I1693" s="11" t="str">
        <f>VLOOKUP(A1693,'Medical Examinations'!$A$1:$J$2336,8,FALSE)</f>
        <v>No</v>
      </c>
      <c r="J1693" s="11" t="str">
        <f>VLOOKUP(A1693,'Medical Examinations'!$A$1:$J$2336,9,FALSE)</f>
        <v>OBESITY</v>
      </c>
      <c r="K1693" s="11" t="str">
        <f>VLOOKUP(A1693,'Medical Examinations'!$A$1:$J$2336,10,FALSE)</f>
        <v>NORMAL</v>
      </c>
      <c r="L1693" t="str">
        <f>VLOOKUP(A1693,'Hospitalisation Details'!$A$2:$M$2344,4,FALSE)</f>
        <v>17-8-1984</v>
      </c>
      <c r="M1693">
        <f>VLOOKUP(A1693,'Hospitalisation Details'!$A$2:$M$2344,10,FALSE)</f>
        <v>5488.26</v>
      </c>
      <c r="N1693" t="str">
        <f>VLOOKUP(A1693,'Hospitalisation Details'!$A$2:$M$2344,11,FALSE)</f>
        <v>tier - 2</v>
      </c>
      <c r="O1693" t="str">
        <f>VLOOKUP(A1693,'Hospitalisation Details'!$A$2:$M$2344,12,FALSE)</f>
        <v>tier - 3</v>
      </c>
      <c r="P1693" t="str">
        <f>VLOOKUP(A1693,'Hospitalisation Details'!$A$2:$M$2344,13,FALSE)</f>
        <v>R1011</v>
      </c>
      <c r="Q1693" s="11">
        <f>VLOOKUP(A1693,'Hospitalisation Details'!$A$2:$M$2344,8,FALSE)</f>
        <v>38</v>
      </c>
    </row>
    <row r="1694" spans="1:17" ht="15.75" x14ac:dyDescent="0.25">
      <c r="A1694" s="1" t="s">
        <v>677</v>
      </c>
      <c r="B1694" t="str">
        <f>VLOOKUP(A1694,'Customer Names'!$A$1:$B$2336,2,FALSE)</f>
        <v>Adams</v>
      </c>
      <c r="C1694" s="11">
        <f>VLOOKUP(A1694,'Medical Examinations'!$A$1:$B$2336,2,FALSE)</f>
        <v>28.27</v>
      </c>
      <c r="D1694" s="11">
        <f>VLOOKUP(A1694,'Medical Examinations'!$A$1:$C$2336,3,FALSE)</f>
        <v>4.62</v>
      </c>
      <c r="E1694" s="11" t="str">
        <f>VLOOKUP(A1694,'Medical Examinations'!$A$1:$J$2336,4,FALSE)</f>
        <v>No</v>
      </c>
      <c r="F1694" s="11" t="str">
        <f>VLOOKUP(A1694,'Medical Examinations'!$A$1:$J$2336,5,FALSE)</f>
        <v>No</v>
      </c>
      <c r="G1694" s="11" t="str">
        <f>VLOOKUP(A1694,'Medical Examinations'!$A$1:$J$2336,6,FALSE)</f>
        <v>No</v>
      </c>
      <c r="H1694" s="11">
        <f>VLOOKUP(A1694,'Medical Examinations'!$A$1:$J$2336,7,FALSE)</f>
        <v>1</v>
      </c>
      <c r="I1694" s="11" t="str">
        <f>VLOOKUP(A1694,'Medical Examinations'!$A$1:$J$2336,8,FALSE)</f>
        <v>No</v>
      </c>
      <c r="J1694" s="11" t="str">
        <f>VLOOKUP(A1694,'Medical Examinations'!$A$1:$J$2336,9,FALSE)</f>
        <v>OVERWEIGHT</v>
      </c>
      <c r="K1694" s="11" t="str">
        <f>VLOOKUP(A1694,'Medical Examinations'!$A$1:$J$2336,10,FALSE)</f>
        <v>NORMAL</v>
      </c>
      <c r="L1694" t="str">
        <f>VLOOKUP(A1694,'Hospitalisation Details'!$A$2:$M$2344,4,FALSE)</f>
        <v>26-8-1984</v>
      </c>
      <c r="M1694">
        <f>VLOOKUP(A1694,'Hospitalisation Details'!$A$2:$M$2344,10,FALSE)</f>
        <v>5484.47</v>
      </c>
      <c r="N1694" t="str">
        <f>VLOOKUP(A1694,'Hospitalisation Details'!$A$2:$M$2344,11,FALSE)</f>
        <v>tier - 2</v>
      </c>
      <c r="O1694" t="str">
        <f>VLOOKUP(A1694,'Hospitalisation Details'!$A$2:$M$2344,12,FALSE)</f>
        <v>tier - 2</v>
      </c>
      <c r="P1694" t="str">
        <f>VLOOKUP(A1694,'Hospitalisation Details'!$A$2:$M$2344,13,FALSE)</f>
        <v>R1013</v>
      </c>
      <c r="Q1694" s="11">
        <f>VLOOKUP(A1694,'Hospitalisation Details'!$A$2:$M$2344,8,FALSE)</f>
        <v>38</v>
      </c>
    </row>
    <row r="1695" spans="1:17" ht="15.75" x14ac:dyDescent="0.25">
      <c r="A1695" s="1" t="s">
        <v>676</v>
      </c>
      <c r="B1695" t="str">
        <f>VLOOKUP(A1695,'Customer Names'!$A$1:$B$2336,2,FALSE)</f>
        <v>Deeter</v>
      </c>
      <c r="C1695" s="11">
        <f>VLOOKUP(A1695,'Medical Examinations'!$A$1:$B$2336,2,FALSE)</f>
        <v>29.92</v>
      </c>
      <c r="D1695" s="11">
        <f>VLOOKUP(A1695,'Medical Examinations'!$A$1:$C$2336,3,FALSE)</f>
        <v>9.07</v>
      </c>
      <c r="E1695" s="11" t="str">
        <f>VLOOKUP(A1695,'Medical Examinations'!$A$1:$J$2336,4,FALSE)</f>
        <v>Yes</v>
      </c>
      <c r="F1695" s="11" t="str">
        <f>VLOOKUP(A1695,'Medical Examinations'!$A$1:$J$2336,5,FALSE)</f>
        <v>No</v>
      </c>
      <c r="G1695" s="11" t="str">
        <f>VLOOKUP(A1695,'Medical Examinations'!$A$1:$J$2336,6,FALSE)</f>
        <v>No</v>
      </c>
      <c r="H1695" s="11">
        <f>VLOOKUP(A1695,'Medical Examinations'!$A$1:$J$2336,7,FALSE)</f>
        <v>1</v>
      </c>
      <c r="I1695" s="11" t="str">
        <f>VLOOKUP(A1695,'Medical Examinations'!$A$1:$J$2336,8,FALSE)</f>
        <v>No</v>
      </c>
      <c r="J1695" s="11" t="str">
        <f>VLOOKUP(A1695,'Medical Examinations'!$A$1:$J$2336,9,FALSE)</f>
        <v>OVERWEIGHT</v>
      </c>
      <c r="K1695" s="11" t="str">
        <f>VLOOKUP(A1695,'Medical Examinations'!$A$1:$J$2336,10,FALSE)</f>
        <v>DIABETES</v>
      </c>
      <c r="L1695" t="str">
        <f>VLOOKUP(A1695,'Hospitalisation Details'!$A$2:$M$2344,4,FALSE)</f>
        <v>30-9-1986</v>
      </c>
      <c r="M1695">
        <f>VLOOKUP(A1695,'Hospitalisation Details'!$A$2:$M$2344,10,FALSE)</f>
        <v>5478.04</v>
      </c>
      <c r="N1695" t="str">
        <f>VLOOKUP(A1695,'Hospitalisation Details'!$A$2:$M$2344,11,FALSE)</f>
        <v>tier - 2</v>
      </c>
      <c r="O1695" t="str">
        <f>VLOOKUP(A1695,'Hospitalisation Details'!$A$2:$M$2344,12,FALSE)</f>
        <v>tier - 3</v>
      </c>
      <c r="P1695" t="str">
        <f>VLOOKUP(A1695,'Hospitalisation Details'!$A$2:$M$2344,13,FALSE)</f>
        <v>R1013</v>
      </c>
      <c r="Q1695" s="11">
        <f>VLOOKUP(A1695,'Hospitalisation Details'!$A$2:$M$2344,8,FALSE)</f>
        <v>36</v>
      </c>
    </row>
    <row r="1696" spans="1:17" ht="15.75" x14ac:dyDescent="0.25">
      <c r="A1696" s="1" t="s">
        <v>675</v>
      </c>
      <c r="B1696" t="str">
        <f>VLOOKUP(A1696,'Customer Names'!$A$1:$B$2336,2,FALSE)</f>
        <v>Arpin</v>
      </c>
      <c r="C1696" s="11">
        <f>VLOOKUP(A1696,'Medical Examinations'!$A$1:$B$2336,2,FALSE)</f>
        <v>25.9</v>
      </c>
      <c r="D1696" s="11">
        <f>VLOOKUP(A1696,'Medical Examinations'!$A$1:$C$2336,3,FALSE)</f>
        <v>9.1199999999999992</v>
      </c>
      <c r="E1696" s="11" t="str">
        <f>VLOOKUP(A1696,'Medical Examinations'!$A$1:$J$2336,4,FALSE)</f>
        <v>Yes</v>
      </c>
      <c r="F1696" s="11" t="str">
        <f>VLOOKUP(A1696,'Medical Examinations'!$A$1:$J$2336,5,FALSE)</f>
        <v>No</v>
      </c>
      <c r="G1696" s="11" t="str">
        <f>VLOOKUP(A1696,'Medical Examinations'!$A$1:$J$2336,6,FALSE)</f>
        <v>No</v>
      </c>
      <c r="H1696" s="11">
        <f>VLOOKUP(A1696,'Medical Examinations'!$A$1:$J$2336,7,FALSE)</f>
        <v>1</v>
      </c>
      <c r="I1696" s="11" t="str">
        <f>VLOOKUP(A1696,'Medical Examinations'!$A$1:$J$2336,8,FALSE)</f>
        <v>No</v>
      </c>
      <c r="J1696" s="11" t="str">
        <f>VLOOKUP(A1696,'Medical Examinations'!$A$1:$J$2336,9,FALSE)</f>
        <v>OVERWEIGHT</v>
      </c>
      <c r="K1696" s="11" t="str">
        <f>VLOOKUP(A1696,'Medical Examinations'!$A$1:$J$2336,10,FALSE)</f>
        <v>DIABETES</v>
      </c>
      <c r="L1696" t="str">
        <f>VLOOKUP(A1696,'Hospitalisation Details'!$A$2:$M$2344,4,FALSE)</f>
        <v>12-7-1986</v>
      </c>
      <c r="M1696">
        <f>VLOOKUP(A1696,'Hospitalisation Details'!$A$2:$M$2344,10,FALSE)</f>
        <v>5472.45</v>
      </c>
      <c r="N1696" t="str">
        <f>VLOOKUP(A1696,'Hospitalisation Details'!$A$2:$M$2344,11,FALSE)</f>
        <v>tier - 2</v>
      </c>
      <c r="O1696" t="str">
        <f>VLOOKUP(A1696,'Hospitalisation Details'!$A$2:$M$2344,12,FALSE)</f>
        <v>tier - 3</v>
      </c>
      <c r="P1696" t="str">
        <f>VLOOKUP(A1696,'Hospitalisation Details'!$A$2:$M$2344,13,FALSE)</f>
        <v>R1011</v>
      </c>
      <c r="Q1696" s="11">
        <f>VLOOKUP(A1696,'Hospitalisation Details'!$A$2:$M$2344,8,FALSE)</f>
        <v>36</v>
      </c>
    </row>
    <row r="1697" spans="1:17" ht="15.75" x14ac:dyDescent="0.25">
      <c r="A1697" s="1" t="s">
        <v>674</v>
      </c>
      <c r="B1697" t="str">
        <f>VLOOKUP(A1697,'Customer Names'!$A$1:$B$2336,2,FALSE)</f>
        <v>Schoeneck</v>
      </c>
      <c r="C1697" s="11">
        <f>VLOOKUP(A1697,'Medical Examinations'!$A$1:$B$2336,2,FALSE)</f>
        <v>27.74</v>
      </c>
      <c r="D1697" s="11">
        <f>VLOOKUP(A1697,'Medical Examinations'!$A$1:$C$2336,3,FALSE)</f>
        <v>7.32</v>
      </c>
      <c r="E1697" s="11" t="str">
        <f>VLOOKUP(A1697,'Medical Examinations'!$A$1:$J$2336,4,FALSE)</f>
        <v>Yes</v>
      </c>
      <c r="F1697" s="11" t="str">
        <f>VLOOKUP(A1697,'Medical Examinations'!$A$1:$J$2336,5,FALSE)</f>
        <v>No</v>
      </c>
      <c r="G1697" s="11" t="str">
        <f>VLOOKUP(A1697,'Medical Examinations'!$A$1:$J$2336,6,FALSE)</f>
        <v>No</v>
      </c>
      <c r="H1697" s="11">
        <f>VLOOKUP(A1697,'Medical Examinations'!$A$1:$J$2336,7,FALSE)</f>
        <v>1</v>
      </c>
      <c r="I1697" s="11" t="str">
        <f>VLOOKUP(A1697,'Medical Examinations'!$A$1:$J$2336,8,FALSE)</f>
        <v>No</v>
      </c>
      <c r="J1697" s="11" t="str">
        <f>VLOOKUP(A1697,'Medical Examinations'!$A$1:$J$2336,9,FALSE)</f>
        <v>OVERWEIGHT</v>
      </c>
      <c r="K1697" s="11" t="str">
        <f>VLOOKUP(A1697,'Medical Examinations'!$A$1:$J$2336,10,FALSE)</f>
        <v>DIABETES</v>
      </c>
      <c r="L1697" t="str">
        <f>VLOOKUP(A1697,'Hospitalisation Details'!$A$2:$M$2344,4,FALSE)</f>
        <v>2-12-1986</v>
      </c>
      <c r="M1697">
        <f>VLOOKUP(A1697,'Hospitalisation Details'!$A$2:$M$2344,10,FALSE)</f>
        <v>5469.01</v>
      </c>
      <c r="N1697" t="str">
        <f>VLOOKUP(A1697,'Hospitalisation Details'!$A$2:$M$2344,11,FALSE)</f>
        <v>tier - 2</v>
      </c>
      <c r="O1697" t="str">
        <f>VLOOKUP(A1697,'Hospitalisation Details'!$A$2:$M$2344,12,FALSE)</f>
        <v>tier - 2</v>
      </c>
      <c r="P1697" t="str">
        <f>VLOOKUP(A1697,'Hospitalisation Details'!$A$2:$M$2344,13,FALSE)</f>
        <v>R1024</v>
      </c>
      <c r="Q1697" s="11">
        <f>VLOOKUP(A1697,'Hospitalisation Details'!$A$2:$M$2344,8,FALSE)</f>
        <v>36</v>
      </c>
    </row>
    <row r="1698" spans="1:17" ht="15.75" x14ac:dyDescent="0.25">
      <c r="A1698" s="1" t="s">
        <v>673</v>
      </c>
      <c r="B1698" t="str">
        <f>VLOOKUP(A1698,'Customer Names'!$A$1:$B$2336,2,FALSE)</f>
        <v>Mueller</v>
      </c>
      <c r="C1698" s="11">
        <f>VLOOKUP(A1698,'Medical Examinations'!$A$1:$B$2336,2,FALSE)</f>
        <v>17.260000000000002</v>
      </c>
      <c r="D1698" s="11">
        <f>VLOOKUP(A1698,'Medical Examinations'!$A$1:$C$2336,3,FALSE)</f>
        <v>11.73</v>
      </c>
      <c r="E1698" s="11" t="str">
        <f>VLOOKUP(A1698,'Medical Examinations'!$A$1:$J$2336,4,FALSE)</f>
        <v>No</v>
      </c>
      <c r="F1698" s="11" t="str">
        <f>VLOOKUP(A1698,'Medical Examinations'!$A$1:$J$2336,5,FALSE)</f>
        <v>No</v>
      </c>
      <c r="G1698" s="11" t="str">
        <f>VLOOKUP(A1698,'Medical Examinations'!$A$1:$J$2336,6,FALSE)</f>
        <v>No</v>
      </c>
      <c r="H1698" s="11">
        <f>VLOOKUP(A1698,'Medical Examinations'!$A$1:$J$2336,7,FALSE)</f>
        <v>2</v>
      </c>
      <c r="I1698" s="11" t="str">
        <f>VLOOKUP(A1698,'Medical Examinations'!$A$1:$J$2336,8,FALSE)</f>
        <v>No</v>
      </c>
      <c r="J1698" s="11" t="str">
        <f>VLOOKUP(A1698,'Medical Examinations'!$A$1:$J$2336,9,FALSE)</f>
        <v>UNDERWEIGHT</v>
      </c>
      <c r="K1698" s="11" t="str">
        <f>VLOOKUP(A1698,'Medical Examinations'!$A$1:$J$2336,10,FALSE)</f>
        <v>DIABETES</v>
      </c>
      <c r="L1698" t="str">
        <f>VLOOKUP(A1698,'Hospitalisation Details'!$A$2:$M$2344,4,FALSE)</f>
        <v>24-10-1973</v>
      </c>
      <c r="M1698">
        <f>VLOOKUP(A1698,'Hospitalisation Details'!$A$2:$M$2344,10,FALSE)</f>
        <v>5466.88</v>
      </c>
      <c r="N1698" t="str">
        <f>VLOOKUP(A1698,'Hospitalisation Details'!$A$2:$M$2344,11,FALSE)</f>
        <v>tier - 2</v>
      </c>
      <c r="O1698" t="str">
        <f>VLOOKUP(A1698,'Hospitalisation Details'!$A$2:$M$2344,12,FALSE)</f>
        <v>tier - 2</v>
      </c>
      <c r="P1698" t="str">
        <f>VLOOKUP(A1698,'Hospitalisation Details'!$A$2:$M$2344,13,FALSE)</f>
        <v>R1013</v>
      </c>
      <c r="Q1698" s="11">
        <f>VLOOKUP(A1698,'Hospitalisation Details'!$A$2:$M$2344,8,FALSE)</f>
        <v>49</v>
      </c>
    </row>
    <row r="1699" spans="1:17" ht="15.75" x14ac:dyDescent="0.25">
      <c r="A1699" s="1" t="s">
        <v>672</v>
      </c>
      <c r="B1699" t="str">
        <f>VLOOKUP(A1699,'Customer Names'!$A$1:$B$2336,2,FALSE)</f>
        <v>Willits</v>
      </c>
      <c r="C1699" s="11">
        <f>VLOOKUP(A1699,'Medical Examinations'!$A$1:$B$2336,2,FALSE)</f>
        <v>19.855</v>
      </c>
      <c r="D1699" s="11">
        <f>VLOOKUP(A1699,'Medical Examinations'!$A$1:$C$2336,3,FALSE)</f>
        <v>6.64</v>
      </c>
      <c r="E1699" s="11" t="str">
        <f>VLOOKUP(A1699,'Medical Examinations'!$A$1:$J$2336,4,FALSE)</f>
        <v>Yes</v>
      </c>
      <c r="F1699" s="11" t="str">
        <f>VLOOKUP(A1699,'Medical Examinations'!$A$1:$J$2336,5,FALSE)</f>
        <v>No</v>
      </c>
      <c r="G1699" s="11" t="str">
        <f>VLOOKUP(A1699,'Medical Examinations'!$A$1:$J$2336,6,FALSE)</f>
        <v>No</v>
      </c>
      <c r="H1699" s="11">
        <f>VLOOKUP(A1699,'Medical Examinations'!$A$1:$J$2336,7,FALSE)</f>
        <v>1</v>
      </c>
      <c r="I1699" s="11" t="str">
        <f>VLOOKUP(A1699,'Medical Examinations'!$A$1:$J$2336,8,FALSE)</f>
        <v>No</v>
      </c>
      <c r="J1699" s="11" t="str">
        <f>VLOOKUP(A1699,'Medical Examinations'!$A$1:$J$2336,9,FALSE)</f>
        <v>NORMALWEIGHT</v>
      </c>
      <c r="K1699" s="11" t="str">
        <f>VLOOKUP(A1699,'Medical Examinations'!$A$1:$J$2336,10,FALSE)</f>
        <v>DIABETES</v>
      </c>
      <c r="L1699" t="str">
        <f>VLOOKUP(A1699,'Hospitalisation Details'!$A$2:$M$2344,4,FALSE)</f>
        <v>25-12-1986</v>
      </c>
      <c r="M1699">
        <f>VLOOKUP(A1699,'Hospitalisation Details'!$A$2:$M$2344,10,FALSE)</f>
        <v>5458.05</v>
      </c>
      <c r="N1699" t="str">
        <f>VLOOKUP(A1699,'Hospitalisation Details'!$A$2:$M$2344,11,FALSE)</f>
        <v>tier - 2</v>
      </c>
      <c r="O1699" t="str">
        <f>VLOOKUP(A1699,'Hospitalisation Details'!$A$2:$M$2344,12,FALSE)</f>
        <v>tier - 2</v>
      </c>
      <c r="P1699" t="str">
        <f>VLOOKUP(A1699,'Hospitalisation Details'!$A$2:$M$2344,13,FALSE)</f>
        <v>R1024</v>
      </c>
      <c r="Q1699" s="11">
        <f>VLOOKUP(A1699,'Hospitalisation Details'!$A$2:$M$2344,8,FALSE)</f>
        <v>36</v>
      </c>
    </row>
    <row r="1700" spans="1:17" ht="15.75" x14ac:dyDescent="0.25">
      <c r="A1700" s="1" t="s">
        <v>671</v>
      </c>
      <c r="B1700" t="str">
        <f>VLOOKUP(A1700,'Customer Names'!$A$1:$B$2336,2,FALSE)</f>
        <v>Syring</v>
      </c>
      <c r="C1700" s="11">
        <f>VLOOKUP(A1700,'Medical Examinations'!$A$1:$B$2336,2,FALSE)</f>
        <v>41.69</v>
      </c>
      <c r="D1700" s="11">
        <f>VLOOKUP(A1700,'Medical Examinations'!$A$1:$C$2336,3,FALSE)</f>
        <v>5.78</v>
      </c>
      <c r="E1700" s="11" t="str">
        <f>VLOOKUP(A1700,'Medical Examinations'!$A$1:$J$2336,4,FALSE)</f>
        <v>No</v>
      </c>
      <c r="F1700" s="11" t="str">
        <f>VLOOKUP(A1700,'Medical Examinations'!$A$1:$J$2336,5,FALSE)</f>
        <v>No</v>
      </c>
      <c r="G1700" s="11" t="str">
        <f>VLOOKUP(A1700,'Medical Examinations'!$A$1:$J$2336,6,FALSE)</f>
        <v>No</v>
      </c>
      <c r="H1700" s="11">
        <f>VLOOKUP(A1700,'Medical Examinations'!$A$1:$J$2336,7,FALSE)</f>
        <v>0</v>
      </c>
      <c r="I1700" s="11" t="str">
        <f>VLOOKUP(A1700,'Medical Examinations'!$A$1:$J$2336,8,FALSE)</f>
        <v>No</v>
      </c>
      <c r="J1700" s="11" t="str">
        <f>VLOOKUP(A1700,'Medical Examinations'!$A$1:$J$2336,9,FALSE)</f>
        <v>OBESITY</v>
      </c>
      <c r="K1700" s="11" t="str">
        <f>VLOOKUP(A1700,'Medical Examinations'!$A$1:$J$2336,10,FALSE)</f>
        <v>PREDIABETES</v>
      </c>
      <c r="L1700" t="str">
        <f>VLOOKUP(A1700,'Hospitalisation Details'!$A$2:$M$2344,4,FALSE)</f>
        <v>25-8-1982</v>
      </c>
      <c r="M1700">
        <f>VLOOKUP(A1700,'Hospitalisation Details'!$A$2:$M$2344,10,FALSE)</f>
        <v>5438.75</v>
      </c>
      <c r="N1700" t="str">
        <f>VLOOKUP(A1700,'Hospitalisation Details'!$A$2:$M$2344,11,FALSE)</f>
        <v>tier - 3</v>
      </c>
      <c r="O1700" t="str">
        <f>VLOOKUP(A1700,'Hospitalisation Details'!$A$2:$M$2344,12,FALSE)</f>
        <v>tier - 2</v>
      </c>
      <c r="P1700" t="str">
        <f>VLOOKUP(A1700,'Hospitalisation Details'!$A$2:$M$2344,13,FALSE)</f>
        <v>R1013</v>
      </c>
      <c r="Q1700" s="11">
        <f>VLOOKUP(A1700,'Hospitalisation Details'!$A$2:$M$2344,8,FALSE)</f>
        <v>40</v>
      </c>
    </row>
    <row r="1701" spans="1:17" ht="15.75" x14ac:dyDescent="0.25">
      <c r="A1701" s="1" t="s">
        <v>670</v>
      </c>
      <c r="B1701" t="str">
        <f>VLOOKUP(A1701,'Customer Names'!$A$1:$B$2336,2,FALSE)</f>
        <v>Strike</v>
      </c>
      <c r="C1701" s="11">
        <f>VLOOKUP(A1701,'Medical Examinations'!$A$1:$B$2336,2,FALSE)</f>
        <v>16.12</v>
      </c>
      <c r="D1701" s="11">
        <f>VLOOKUP(A1701,'Medical Examinations'!$A$1:$C$2336,3,FALSE)</f>
        <v>10.45</v>
      </c>
      <c r="E1701" s="11" t="str">
        <f>VLOOKUP(A1701,'Medical Examinations'!$A$1:$J$2336,4,FALSE)</f>
        <v>No</v>
      </c>
      <c r="F1701" s="11" t="str">
        <f>VLOOKUP(A1701,'Medical Examinations'!$A$1:$J$2336,5,FALSE)</f>
        <v>No</v>
      </c>
      <c r="G1701" s="11" t="str">
        <f>VLOOKUP(A1701,'Medical Examinations'!$A$1:$J$2336,6,FALSE)</f>
        <v>No</v>
      </c>
      <c r="H1701" s="11">
        <f>VLOOKUP(A1701,'Medical Examinations'!$A$1:$J$2336,7,FALSE)</f>
        <v>0</v>
      </c>
      <c r="I1701" s="11" t="str">
        <f>VLOOKUP(A1701,'Medical Examinations'!$A$1:$J$2336,8,FALSE)</f>
        <v>No</v>
      </c>
      <c r="J1701" s="11" t="str">
        <f>VLOOKUP(A1701,'Medical Examinations'!$A$1:$J$2336,9,FALSE)</f>
        <v>UNDERWEIGHT</v>
      </c>
      <c r="K1701" s="11" t="str">
        <f>VLOOKUP(A1701,'Medical Examinations'!$A$1:$J$2336,10,FALSE)</f>
        <v>DIABETES</v>
      </c>
      <c r="L1701" t="str">
        <f>VLOOKUP(A1701,'Hospitalisation Details'!$A$2:$M$2344,4,FALSE)</f>
        <v>8-6-1978</v>
      </c>
      <c r="M1701">
        <f>VLOOKUP(A1701,'Hospitalisation Details'!$A$2:$M$2344,10,FALSE)</f>
        <v>5428.98</v>
      </c>
      <c r="N1701" t="str">
        <f>VLOOKUP(A1701,'Hospitalisation Details'!$A$2:$M$2344,11,FALSE)</f>
        <v>tier - 2</v>
      </c>
      <c r="O1701" t="str">
        <f>VLOOKUP(A1701,'Hospitalisation Details'!$A$2:$M$2344,12,FALSE)</f>
        <v>tier - 2</v>
      </c>
      <c r="P1701" t="str">
        <f>VLOOKUP(A1701,'Hospitalisation Details'!$A$2:$M$2344,13,FALSE)</f>
        <v>R1012</v>
      </c>
      <c r="Q1701" s="11">
        <f>VLOOKUP(A1701,'Hospitalisation Details'!$A$2:$M$2344,8,FALSE)</f>
        <v>45</v>
      </c>
    </row>
    <row r="1702" spans="1:17" ht="15.75" x14ac:dyDescent="0.25">
      <c r="A1702" s="1" t="s">
        <v>669</v>
      </c>
      <c r="B1702" t="str">
        <f>VLOOKUP(A1702,'Customer Names'!$A$1:$B$2336,2,FALSE)</f>
        <v>Hennigar</v>
      </c>
      <c r="C1702" s="11">
        <f>VLOOKUP(A1702,'Medical Examinations'!$A$1:$B$2336,2,FALSE)</f>
        <v>37.43</v>
      </c>
      <c r="D1702" s="11">
        <f>VLOOKUP(A1702,'Medical Examinations'!$A$1:$C$2336,3,FALSE)</f>
        <v>4.5199999999999996</v>
      </c>
      <c r="E1702" s="11" t="str">
        <f>VLOOKUP(A1702,'Medical Examinations'!$A$1:$J$2336,4,FALSE)</f>
        <v>No</v>
      </c>
      <c r="F1702" s="11" t="str">
        <f>VLOOKUP(A1702,'Medical Examinations'!$A$1:$J$2336,5,FALSE)</f>
        <v>No</v>
      </c>
      <c r="G1702" s="11" t="str">
        <f>VLOOKUP(A1702,'Medical Examinations'!$A$1:$J$2336,6,FALSE)</f>
        <v>No</v>
      </c>
      <c r="H1702" s="11">
        <f>VLOOKUP(A1702,'Medical Examinations'!$A$1:$J$2336,7,FALSE)</f>
        <v>1</v>
      </c>
      <c r="I1702" s="11" t="str">
        <f>VLOOKUP(A1702,'Medical Examinations'!$A$1:$J$2336,8,FALSE)</f>
        <v>No</v>
      </c>
      <c r="J1702" s="11" t="str">
        <f>VLOOKUP(A1702,'Medical Examinations'!$A$1:$J$2336,9,FALSE)</f>
        <v>OBESITY</v>
      </c>
      <c r="K1702" s="11" t="str">
        <f>VLOOKUP(A1702,'Medical Examinations'!$A$1:$J$2336,10,FALSE)</f>
        <v>NORMAL</v>
      </c>
      <c r="L1702" t="str">
        <f>VLOOKUP(A1702,'Hospitalisation Details'!$A$2:$M$2344,4,FALSE)</f>
        <v>17-9-1992</v>
      </c>
      <c r="M1702">
        <f>VLOOKUP(A1702,'Hospitalisation Details'!$A$2:$M$2344,10,FALSE)</f>
        <v>5428.73</v>
      </c>
      <c r="N1702" t="str">
        <f>VLOOKUP(A1702,'Hospitalisation Details'!$A$2:$M$2344,11,FALSE)</f>
        <v>tier - 3</v>
      </c>
      <c r="O1702" t="str">
        <f>VLOOKUP(A1702,'Hospitalisation Details'!$A$2:$M$2344,12,FALSE)</f>
        <v>tier - 1</v>
      </c>
      <c r="P1702" t="str">
        <f>VLOOKUP(A1702,'Hospitalisation Details'!$A$2:$M$2344,13,FALSE)</f>
        <v>R1017</v>
      </c>
      <c r="Q1702" s="11">
        <f>VLOOKUP(A1702,'Hospitalisation Details'!$A$2:$M$2344,8,FALSE)</f>
        <v>30</v>
      </c>
    </row>
    <row r="1703" spans="1:17" ht="15.75" x14ac:dyDescent="0.25">
      <c r="A1703" s="1" t="s">
        <v>668</v>
      </c>
      <c r="B1703" t="str">
        <f>VLOOKUP(A1703,'Customer Names'!$A$1:$B$2336,2,FALSE)</f>
        <v>May</v>
      </c>
      <c r="C1703" s="11">
        <f>VLOOKUP(A1703,'Medical Examinations'!$A$1:$B$2336,2,FALSE)</f>
        <v>31.065000000000001</v>
      </c>
      <c r="D1703" s="11">
        <f>VLOOKUP(A1703,'Medical Examinations'!$A$1:$C$2336,3,FALSE)</f>
        <v>5.71</v>
      </c>
      <c r="E1703" s="11" t="str">
        <f>VLOOKUP(A1703,'Medical Examinations'!$A$1:$J$2336,4,FALSE)</f>
        <v>No</v>
      </c>
      <c r="F1703" s="11" t="str">
        <f>VLOOKUP(A1703,'Medical Examinations'!$A$1:$J$2336,5,FALSE)</f>
        <v>No</v>
      </c>
      <c r="G1703" s="11" t="str">
        <f>VLOOKUP(A1703,'Medical Examinations'!$A$1:$J$2336,6,FALSE)</f>
        <v>No</v>
      </c>
      <c r="H1703" s="11">
        <f>VLOOKUP(A1703,'Medical Examinations'!$A$1:$J$2336,7,FALSE)</f>
        <v>0</v>
      </c>
      <c r="I1703" s="11" t="str">
        <f>VLOOKUP(A1703,'Medical Examinations'!$A$1:$J$2336,8,FALSE)</f>
        <v>No</v>
      </c>
      <c r="J1703" s="11" t="str">
        <f>VLOOKUP(A1703,'Medical Examinations'!$A$1:$J$2336,9,FALSE)</f>
        <v>OBESITY</v>
      </c>
      <c r="K1703" s="11" t="str">
        <f>VLOOKUP(A1703,'Medical Examinations'!$A$1:$J$2336,10,FALSE)</f>
        <v>PREDIABETES</v>
      </c>
      <c r="L1703" t="str">
        <f>VLOOKUP(A1703,'Hospitalisation Details'!$A$2:$M$2344,4,FALSE)</f>
        <v>6-7-1991</v>
      </c>
      <c r="M1703">
        <f>VLOOKUP(A1703,'Hospitalisation Details'!$A$2:$M$2344,10,FALSE)</f>
        <v>5425.02</v>
      </c>
      <c r="N1703" t="str">
        <f>VLOOKUP(A1703,'Hospitalisation Details'!$A$2:$M$2344,11,FALSE)</f>
        <v>tier - 2</v>
      </c>
      <c r="O1703" t="str">
        <f>VLOOKUP(A1703,'Hospitalisation Details'!$A$2:$M$2344,12,FALSE)</f>
        <v>tier - 1</v>
      </c>
      <c r="P1703" t="str">
        <f>VLOOKUP(A1703,'Hospitalisation Details'!$A$2:$M$2344,13,FALSE)</f>
        <v>R1012</v>
      </c>
      <c r="Q1703" s="11">
        <f>VLOOKUP(A1703,'Hospitalisation Details'!$A$2:$M$2344,8,FALSE)</f>
        <v>31</v>
      </c>
    </row>
    <row r="1704" spans="1:17" ht="15.75" x14ac:dyDescent="0.25">
      <c r="A1704" s="1" t="s">
        <v>667</v>
      </c>
      <c r="B1704" t="str">
        <f>VLOOKUP(A1704,'Customer Names'!$A$1:$B$2336,2,FALSE)</f>
        <v>Metcalf</v>
      </c>
      <c r="C1704" s="11">
        <f>VLOOKUP(A1704,'Medical Examinations'!$A$1:$B$2336,2,FALSE)</f>
        <v>25.08</v>
      </c>
      <c r="D1704" s="11">
        <f>VLOOKUP(A1704,'Medical Examinations'!$A$1:$C$2336,3,FALSE)</f>
        <v>4.7699999999999996</v>
      </c>
      <c r="E1704" s="11" t="str">
        <f>VLOOKUP(A1704,'Medical Examinations'!$A$1:$J$2336,4,FALSE)</f>
        <v>No</v>
      </c>
      <c r="F1704" s="11" t="str">
        <f>VLOOKUP(A1704,'Medical Examinations'!$A$1:$J$2336,5,FALSE)</f>
        <v>No</v>
      </c>
      <c r="G1704" s="11" t="str">
        <f>VLOOKUP(A1704,'Medical Examinations'!$A$1:$J$2336,6,FALSE)</f>
        <v>No</v>
      </c>
      <c r="H1704" s="11">
        <f>VLOOKUP(A1704,'Medical Examinations'!$A$1:$J$2336,7,FALSE)</f>
        <v>0</v>
      </c>
      <c r="I1704" s="11" t="str">
        <f>VLOOKUP(A1704,'Medical Examinations'!$A$1:$J$2336,8,FALSE)</f>
        <v>No</v>
      </c>
      <c r="J1704" s="11" t="str">
        <f>VLOOKUP(A1704,'Medical Examinations'!$A$1:$J$2336,9,FALSE)</f>
        <v>OVERWEIGHT</v>
      </c>
      <c r="K1704" s="11" t="str">
        <f>VLOOKUP(A1704,'Medical Examinations'!$A$1:$J$2336,10,FALSE)</f>
        <v>NORMAL</v>
      </c>
      <c r="L1704" t="str">
        <f>VLOOKUP(A1704,'Hospitalisation Details'!$A$2:$M$2344,4,FALSE)</f>
        <v>27-9-1982</v>
      </c>
      <c r="M1704">
        <f>VLOOKUP(A1704,'Hospitalisation Details'!$A$2:$M$2344,10,FALSE)</f>
        <v>5415.66</v>
      </c>
      <c r="N1704" t="str">
        <f>VLOOKUP(A1704,'Hospitalisation Details'!$A$2:$M$2344,11,FALSE)</f>
        <v>tier - 2</v>
      </c>
      <c r="O1704" t="str">
        <f>VLOOKUP(A1704,'Hospitalisation Details'!$A$2:$M$2344,12,FALSE)</f>
        <v>tier - 3</v>
      </c>
      <c r="P1704" t="str">
        <f>VLOOKUP(A1704,'Hospitalisation Details'!$A$2:$M$2344,13,FALSE)</f>
        <v>R1013</v>
      </c>
      <c r="Q1704" s="11">
        <f>VLOOKUP(A1704,'Hospitalisation Details'!$A$2:$M$2344,8,FALSE)</f>
        <v>40</v>
      </c>
    </row>
    <row r="1705" spans="1:17" ht="15.75" x14ac:dyDescent="0.25">
      <c r="A1705" s="1" t="s">
        <v>666</v>
      </c>
      <c r="B1705" t="str">
        <f>VLOOKUP(A1705,'Customer Names'!$A$1:$B$2336,2,FALSE)</f>
        <v>Tiska</v>
      </c>
      <c r="C1705" s="11">
        <f>VLOOKUP(A1705,'Medical Examinations'!$A$1:$B$2336,2,FALSE)</f>
        <v>15.2</v>
      </c>
      <c r="D1705" s="11">
        <f>VLOOKUP(A1705,'Medical Examinations'!$A$1:$C$2336,3,FALSE)</f>
        <v>7.81</v>
      </c>
      <c r="E1705" s="11" t="str">
        <f>VLOOKUP(A1705,'Medical Examinations'!$A$1:$J$2336,4,FALSE)</f>
        <v>Yes</v>
      </c>
      <c r="F1705" s="11" t="str">
        <f>VLOOKUP(A1705,'Medical Examinations'!$A$1:$J$2336,5,FALSE)</f>
        <v>No</v>
      </c>
      <c r="G1705" s="11" t="str">
        <f>VLOOKUP(A1705,'Medical Examinations'!$A$1:$J$2336,6,FALSE)</f>
        <v>No</v>
      </c>
      <c r="H1705" s="11">
        <f>VLOOKUP(A1705,'Medical Examinations'!$A$1:$J$2336,7,FALSE)</f>
        <v>1</v>
      </c>
      <c r="I1705" s="11" t="str">
        <f>VLOOKUP(A1705,'Medical Examinations'!$A$1:$J$2336,8,FALSE)</f>
        <v>No</v>
      </c>
      <c r="J1705" s="11" t="str">
        <f>VLOOKUP(A1705,'Medical Examinations'!$A$1:$J$2336,9,FALSE)</f>
        <v>UNDERWEIGHT</v>
      </c>
      <c r="K1705" s="11" t="str">
        <f>VLOOKUP(A1705,'Medical Examinations'!$A$1:$J$2336,10,FALSE)</f>
        <v>DIABETES</v>
      </c>
      <c r="L1705" t="str">
        <f>VLOOKUP(A1705,'Hospitalisation Details'!$A$2:$M$2344,4,FALSE)</f>
        <v>27-9-1975</v>
      </c>
      <c r="M1705">
        <f>VLOOKUP(A1705,'Hospitalisation Details'!$A$2:$M$2344,10,FALSE)</f>
        <v>5411.99</v>
      </c>
      <c r="N1705" t="str">
        <f>VLOOKUP(A1705,'Hospitalisation Details'!$A$2:$M$2344,11,FALSE)</f>
        <v>tier - 2</v>
      </c>
      <c r="O1705" t="str">
        <f>VLOOKUP(A1705,'Hospitalisation Details'!$A$2:$M$2344,12,FALSE)</f>
        <v>tier - 3</v>
      </c>
      <c r="P1705" t="str">
        <f>VLOOKUP(A1705,'Hospitalisation Details'!$A$2:$M$2344,13,FALSE)</f>
        <v>R1012</v>
      </c>
      <c r="Q1705" s="11">
        <f>VLOOKUP(A1705,'Hospitalisation Details'!$A$2:$M$2344,8,FALSE)</f>
        <v>47</v>
      </c>
    </row>
    <row r="1706" spans="1:17" ht="15.75" x14ac:dyDescent="0.25">
      <c r="A1706" s="1" t="s">
        <v>665</v>
      </c>
      <c r="B1706" t="str">
        <f>VLOOKUP(A1706,'Customer Names'!$A$1:$B$2336,2,FALSE)</f>
        <v>McDonough</v>
      </c>
      <c r="C1706" s="11">
        <f>VLOOKUP(A1706,'Medical Examinations'!$A$1:$B$2336,2,FALSE)</f>
        <v>22.34</v>
      </c>
      <c r="D1706" s="11">
        <f>VLOOKUP(A1706,'Medical Examinations'!$A$1:$C$2336,3,FALSE)</f>
        <v>5.19</v>
      </c>
      <c r="E1706" s="11" t="str">
        <f>VLOOKUP(A1706,'Medical Examinations'!$A$1:$J$2336,4,FALSE)</f>
        <v>Yes</v>
      </c>
      <c r="F1706" s="11" t="str">
        <f>VLOOKUP(A1706,'Medical Examinations'!$A$1:$J$2336,5,FALSE)</f>
        <v>No</v>
      </c>
      <c r="G1706" s="11" t="str">
        <f>VLOOKUP(A1706,'Medical Examinations'!$A$1:$J$2336,6,FALSE)</f>
        <v>No</v>
      </c>
      <c r="H1706" s="11">
        <f>VLOOKUP(A1706,'Medical Examinations'!$A$1:$J$2336,7,FALSE)</f>
        <v>0</v>
      </c>
      <c r="I1706" s="11" t="str">
        <f>VLOOKUP(A1706,'Medical Examinations'!$A$1:$J$2336,8,FALSE)</f>
        <v>No</v>
      </c>
      <c r="J1706" s="11" t="str">
        <f>VLOOKUP(A1706,'Medical Examinations'!$A$1:$J$2336,9,FALSE)</f>
        <v>NORMALWEIGHT</v>
      </c>
      <c r="K1706" s="11" t="str">
        <f>VLOOKUP(A1706,'Medical Examinations'!$A$1:$J$2336,10,FALSE)</f>
        <v>NORMAL</v>
      </c>
      <c r="L1706" t="str">
        <f>VLOOKUP(A1706,'Hospitalisation Details'!$A$2:$M$2344,4,FALSE)</f>
        <v>23-12-1985</v>
      </c>
      <c r="M1706">
        <f>VLOOKUP(A1706,'Hospitalisation Details'!$A$2:$M$2344,10,FALSE)</f>
        <v>5402.89</v>
      </c>
      <c r="N1706" t="str">
        <f>VLOOKUP(A1706,'Hospitalisation Details'!$A$2:$M$2344,11,FALSE)</f>
        <v>tier - 2</v>
      </c>
      <c r="O1706" t="str">
        <f>VLOOKUP(A1706,'Hospitalisation Details'!$A$2:$M$2344,12,FALSE)</f>
        <v>tier - 1</v>
      </c>
      <c r="P1706" t="str">
        <f>VLOOKUP(A1706,'Hospitalisation Details'!$A$2:$M$2344,13,FALSE)</f>
        <v>R1013</v>
      </c>
      <c r="Q1706" s="11">
        <f>VLOOKUP(A1706,'Hospitalisation Details'!$A$2:$M$2344,8,FALSE)</f>
        <v>37</v>
      </c>
    </row>
    <row r="1707" spans="1:17" ht="15.75" x14ac:dyDescent="0.25">
      <c r="A1707" s="1" t="s">
        <v>664</v>
      </c>
      <c r="B1707" t="str">
        <f>VLOOKUP(A1707,'Customer Names'!$A$1:$B$2336,2,FALSE)</f>
        <v>Fairley</v>
      </c>
      <c r="C1707" s="11">
        <f>VLOOKUP(A1707,'Medical Examinations'!$A$1:$B$2336,2,FALSE)</f>
        <v>40.15</v>
      </c>
      <c r="D1707" s="11">
        <f>VLOOKUP(A1707,'Medical Examinations'!$A$1:$C$2336,3,FALSE)</f>
        <v>5.93</v>
      </c>
      <c r="E1707" s="11" t="str">
        <f>VLOOKUP(A1707,'Medical Examinations'!$A$1:$J$2336,4,FALSE)</f>
        <v>No</v>
      </c>
      <c r="F1707" s="11" t="str">
        <f>VLOOKUP(A1707,'Medical Examinations'!$A$1:$J$2336,5,FALSE)</f>
        <v>No</v>
      </c>
      <c r="G1707" s="11" t="str">
        <f>VLOOKUP(A1707,'Medical Examinations'!$A$1:$J$2336,6,FALSE)</f>
        <v>No</v>
      </c>
      <c r="H1707" s="11">
        <f>VLOOKUP(A1707,'Medical Examinations'!$A$1:$J$2336,7,FALSE)</f>
        <v>1</v>
      </c>
      <c r="I1707" s="11" t="str">
        <f>VLOOKUP(A1707,'Medical Examinations'!$A$1:$J$2336,8,FALSE)</f>
        <v>No</v>
      </c>
      <c r="J1707" s="11" t="str">
        <f>VLOOKUP(A1707,'Medical Examinations'!$A$1:$J$2336,9,FALSE)</f>
        <v>OBESITY</v>
      </c>
      <c r="K1707" s="11" t="str">
        <f>VLOOKUP(A1707,'Medical Examinations'!$A$1:$J$2336,10,FALSE)</f>
        <v>PREDIABETES</v>
      </c>
      <c r="L1707" t="str">
        <f>VLOOKUP(A1707,'Hospitalisation Details'!$A$2:$M$2344,4,FALSE)</f>
        <v>1-8-1984</v>
      </c>
      <c r="M1707">
        <f>VLOOKUP(A1707,'Hospitalisation Details'!$A$2:$M$2344,10,FALSE)</f>
        <v>5400.98</v>
      </c>
      <c r="N1707" t="str">
        <f>VLOOKUP(A1707,'Hospitalisation Details'!$A$2:$M$2344,11,FALSE)</f>
        <v>tier - 2</v>
      </c>
      <c r="O1707" t="str">
        <f>VLOOKUP(A1707,'Hospitalisation Details'!$A$2:$M$2344,12,FALSE)</f>
        <v>tier - 2</v>
      </c>
      <c r="P1707" t="str">
        <f>VLOOKUP(A1707,'Hospitalisation Details'!$A$2:$M$2344,13,FALSE)</f>
        <v>R1013</v>
      </c>
      <c r="Q1707" s="11">
        <f>VLOOKUP(A1707,'Hospitalisation Details'!$A$2:$M$2344,8,FALSE)</f>
        <v>38</v>
      </c>
    </row>
    <row r="1708" spans="1:17" ht="15.75" x14ac:dyDescent="0.25">
      <c r="A1708" s="1" t="s">
        <v>663</v>
      </c>
      <c r="B1708" t="str">
        <f>VLOOKUP(A1708,'Customer Names'!$A$1:$B$2336,2,FALSE)</f>
        <v>Barnett</v>
      </c>
      <c r="C1708" s="11">
        <f>VLOOKUP(A1708,'Medical Examinations'!$A$1:$B$2336,2,FALSE)</f>
        <v>37.729999999999997</v>
      </c>
      <c r="D1708" s="11">
        <f>VLOOKUP(A1708,'Medical Examinations'!$A$1:$C$2336,3,FALSE)</f>
        <v>6.29</v>
      </c>
      <c r="E1708" s="11" t="str">
        <f>VLOOKUP(A1708,'Medical Examinations'!$A$1:$J$2336,4,FALSE)</f>
        <v>No</v>
      </c>
      <c r="F1708" s="11" t="str">
        <f>VLOOKUP(A1708,'Medical Examinations'!$A$1:$J$2336,5,FALSE)</f>
        <v>No</v>
      </c>
      <c r="G1708" s="11" t="str">
        <f>VLOOKUP(A1708,'Medical Examinations'!$A$1:$J$2336,6,FALSE)</f>
        <v>No</v>
      </c>
      <c r="H1708" s="11">
        <f>VLOOKUP(A1708,'Medical Examinations'!$A$1:$J$2336,7,FALSE)</f>
        <v>1</v>
      </c>
      <c r="I1708" s="11" t="str">
        <f>VLOOKUP(A1708,'Medical Examinations'!$A$1:$J$2336,8,FALSE)</f>
        <v>No</v>
      </c>
      <c r="J1708" s="11" t="str">
        <f>VLOOKUP(A1708,'Medical Examinations'!$A$1:$J$2336,9,FALSE)</f>
        <v>OBESITY</v>
      </c>
      <c r="K1708" s="11" t="str">
        <f>VLOOKUP(A1708,'Medical Examinations'!$A$1:$J$2336,10,FALSE)</f>
        <v>PREDIABETES</v>
      </c>
      <c r="L1708" t="str">
        <f>VLOOKUP(A1708,'Hospitalisation Details'!$A$2:$M$2344,4,FALSE)</f>
        <v>3-9-1984</v>
      </c>
      <c r="M1708">
        <f>VLOOKUP(A1708,'Hospitalisation Details'!$A$2:$M$2344,10,FALSE)</f>
        <v>5397.62</v>
      </c>
      <c r="N1708" t="str">
        <f>VLOOKUP(A1708,'Hospitalisation Details'!$A$2:$M$2344,11,FALSE)</f>
        <v>tier - 2</v>
      </c>
      <c r="O1708" t="str">
        <f>VLOOKUP(A1708,'Hospitalisation Details'!$A$2:$M$2344,12,FALSE)</f>
        <v>tier - 2</v>
      </c>
      <c r="P1708" t="str">
        <f>VLOOKUP(A1708,'Hospitalisation Details'!$A$2:$M$2344,13,FALSE)</f>
        <v>R1013</v>
      </c>
      <c r="Q1708" s="11">
        <f>VLOOKUP(A1708,'Hospitalisation Details'!$A$2:$M$2344,8,FALSE)</f>
        <v>38</v>
      </c>
    </row>
    <row r="1709" spans="1:17" ht="15.75" x14ac:dyDescent="0.25">
      <c r="A1709" s="1" t="s">
        <v>662</v>
      </c>
      <c r="B1709" t="str">
        <f>VLOOKUP(A1709,'Customer Names'!$A$1:$B$2336,2,FALSE)</f>
        <v>Piasta</v>
      </c>
      <c r="C1709" s="11">
        <f>VLOOKUP(A1709,'Medical Examinations'!$A$1:$B$2336,2,FALSE)</f>
        <v>25.35</v>
      </c>
      <c r="D1709" s="11">
        <f>VLOOKUP(A1709,'Medical Examinations'!$A$1:$C$2336,3,FALSE)</f>
        <v>4.9000000000000004</v>
      </c>
      <c r="E1709" s="11" t="str">
        <f>VLOOKUP(A1709,'Medical Examinations'!$A$1:$J$2336,4,FALSE)</f>
        <v>No</v>
      </c>
      <c r="F1709" s="11" t="str">
        <f>VLOOKUP(A1709,'Medical Examinations'!$A$1:$J$2336,5,FALSE)</f>
        <v>No</v>
      </c>
      <c r="G1709" s="11" t="str">
        <f>VLOOKUP(A1709,'Medical Examinations'!$A$1:$J$2336,6,FALSE)</f>
        <v>No</v>
      </c>
      <c r="H1709" s="11">
        <f>VLOOKUP(A1709,'Medical Examinations'!$A$1:$J$2336,7,FALSE)</f>
        <v>0</v>
      </c>
      <c r="I1709" s="11" t="str">
        <f>VLOOKUP(A1709,'Medical Examinations'!$A$1:$J$2336,8,FALSE)</f>
        <v>No</v>
      </c>
      <c r="J1709" s="11" t="str">
        <f>VLOOKUP(A1709,'Medical Examinations'!$A$1:$J$2336,9,FALSE)</f>
        <v>OVERWEIGHT</v>
      </c>
      <c r="K1709" s="11" t="str">
        <f>VLOOKUP(A1709,'Medical Examinations'!$A$1:$J$2336,10,FALSE)</f>
        <v>NORMAL</v>
      </c>
      <c r="L1709" t="str">
        <f>VLOOKUP(A1709,'Hospitalisation Details'!$A$2:$M$2344,4,FALSE)</f>
        <v>6-11-1989</v>
      </c>
      <c r="M1709">
        <f>VLOOKUP(A1709,'Hospitalisation Details'!$A$2:$M$2344,10,FALSE)</f>
        <v>5396.44</v>
      </c>
      <c r="N1709" t="str">
        <f>VLOOKUP(A1709,'Hospitalisation Details'!$A$2:$M$2344,11,FALSE)</f>
        <v>tier - 2</v>
      </c>
      <c r="O1709" t="str">
        <f>VLOOKUP(A1709,'Hospitalisation Details'!$A$2:$M$2344,12,FALSE)</f>
        <v>tier - 3</v>
      </c>
      <c r="P1709" t="str">
        <f>VLOOKUP(A1709,'Hospitalisation Details'!$A$2:$M$2344,13,FALSE)</f>
        <v>R1013</v>
      </c>
      <c r="Q1709" s="11">
        <f>VLOOKUP(A1709,'Hospitalisation Details'!$A$2:$M$2344,8,FALSE)</f>
        <v>33</v>
      </c>
    </row>
    <row r="1710" spans="1:17" ht="15.75" x14ac:dyDescent="0.25">
      <c r="A1710" s="1" t="s">
        <v>661</v>
      </c>
      <c r="B1710" t="str">
        <f>VLOOKUP(A1710,'Customer Names'!$A$1:$B$2336,2,FALSE)</f>
        <v>Mueller</v>
      </c>
      <c r="C1710" s="11">
        <f>VLOOKUP(A1710,'Medical Examinations'!$A$1:$B$2336,2,FALSE)</f>
        <v>26.41</v>
      </c>
      <c r="D1710" s="11">
        <f>VLOOKUP(A1710,'Medical Examinations'!$A$1:$C$2336,3,FALSE)</f>
        <v>5.07</v>
      </c>
      <c r="E1710" s="11" t="str">
        <f>VLOOKUP(A1710,'Medical Examinations'!$A$1:$J$2336,4,FALSE)</f>
        <v>Yes</v>
      </c>
      <c r="F1710" s="11" t="str">
        <f>VLOOKUP(A1710,'Medical Examinations'!$A$1:$J$2336,5,FALSE)</f>
        <v>No</v>
      </c>
      <c r="G1710" s="11" t="str">
        <f>VLOOKUP(A1710,'Medical Examinations'!$A$1:$J$2336,6,FALSE)</f>
        <v>No</v>
      </c>
      <c r="H1710" s="11">
        <f>VLOOKUP(A1710,'Medical Examinations'!$A$1:$J$2336,7,FALSE)</f>
        <v>1</v>
      </c>
      <c r="I1710" s="11" t="str">
        <f>VLOOKUP(A1710,'Medical Examinations'!$A$1:$J$2336,8,FALSE)</f>
        <v>No</v>
      </c>
      <c r="J1710" s="11" t="str">
        <f>VLOOKUP(A1710,'Medical Examinations'!$A$1:$J$2336,9,FALSE)</f>
        <v>OVERWEIGHT</v>
      </c>
      <c r="K1710" s="11" t="str">
        <f>VLOOKUP(A1710,'Medical Examinations'!$A$1:$J$2336,10,FALSE)</f>
        <v>NORMAL</v>
      </c>
      <c r="L1710" t="str">
        <f>VLOOKUP(A1710,'Hospitalisation Details'!$A$2:$M$2344,4,FALSE)</f>
        <v>8-8-1988</v>
      </c>
      <c r="M1710">
        <f>VLOOKUP(A1710,'Hospitalisation Details'!$A$2:$M$2344,10,FALSE)</f>
        <v>5385.34</v>
      </c>
      <c r="N1710" t="str">
        <f>VLOOKUP(A1710,'Hospitalisation Details'!$A$2:$M$2344,11,FALSE)</f>
        <v>tier - 2</v>
      </c>
      <c r="O1710" t="str">
        <f>VLOOKUP(A1710,'Hospitalisation Details'!$A$2:$M$2344,12,FALSE)</f>
        <v>tier - 3</v>
      </c>
      <c r="P1710" t="str">
        <f>VLOOKUP(A1710,'Hospitalisation Details'!$A$2:$M$2344,13,FALSE)</f>
        <v>R1012</v>
      </c>
      <c r="Q1710" s="11">
        <f>VLOOKUP(A1710,'Hospitalisation Details'!$A$2:$M$2344,8,FALSE)</f>
        <v>34</v>
      </c>
    </row>
    <row r="1711" spans="1:17" ht="15.75" x14ac:dyDescent="0.25">
      <c r="A1711" s="1" t="s">
        <v>660</v>
      </c>
      <c r="B1711" t="str">
        <f>VLOOKUP(A1711,'Customer Names'!$A$1:$B$2336,2,FALSE)</f>
        <v>Olsen</v>
      </c>
      <c r="C1711" s="11">
        <f>VLOOKUP(A1711,'Medical Examinations'!$A$1:$B$2336,2,FALSE)</f>
        <v>27.6</v>
      </c>
      <c r="D1711" s="11">
        <f>VLOOKUP(A1711,'Medical Examinations'!$A$1:$C$2336,3,FALSE)</f>
        <v>5.33</v>
      </c>
      <c r="E1711" s="11" t="str">
        <f>VLOOKUP(A1711,'Medical Examinations'!$A$1:$J$2336,4,FALSE)</f>
        <v>No</v>
      </c>
      <c r="F1711" s="11" t="str">
        <f>VLOOKUP(A1711,'Medical Examinations'!$A$1:$J$2336,5,FALSE)</f>
        <v>No</v>
      </c>
      <c r="G1711" s="11" t="str">
        <f>VLOOKUP(A1711,'Medical Examinations'!$A$1:$J$2336,6,FALSE)</f>
        <v>No</v>
      </c>
      <c r="H1711" s="11">
        <f>VLOOKUP(A1711,'Medical Examinations'!$A$1:$J$2336,7,FALSE)</f>
        <v>1</v>
      </c>
      <c r="I1711" s="11" t="str">
        <f>VLOOKUP(A1711,'Medical Examinations'!$A$1:$J$2336,8,FALSE)</f>
        <v>No</v>
      </c>
      <c r="J1711" s="11" t="str">
        <f>VLOOKUP(A1711,'Medical Examinations'!$A$1:$J$2336,9,FALSE)</f>
        <v>OVERWEIGHT</v>
      </c>
      <c r="K1711" s="11" t="str">
        <f>VLOOKUP(A1711,'Medical Examinations'!$A$1:$J$2336,10,FALSE)</f>
        <v>NORMAL</v>
      </c>
      <c r="L1711" t="str">
        <f>VLOOKUP(A1711,'Hospitalisation Details'!$A$2:$M$2344,4,FALSE)</f>
        <v>1-6-1984</v>
      </c>
      <c r="M1711">
        <f>VLOOKUP(A1711,'Hospitalisation Details'!$A$2:$M$2344,10,FALSE)</f>
        <v>5383.54</v>
      </c>
      <c r="N1711" t="str">
        <f>VLOOKUP(A1711,'Hospitalisation Details'!$A$2:$M$2344,11,FALSE)</f>
        <v>tier - 2</v>
      </c>
      <c r="O1711" t="str">
        <f>VLOOKUP(A1711,'Hospitalisation Details'!$A$2:$M$2344,12,FALSE)</f>
        <v>tier - 3</v>
      </c>
      <c r="P1711" t="str">
        <f>VLOOKUP(A1711,'Hospitalisation Details'!$A$2:$M$2344,13,FALSE)</f>
        <v>R1011</v>
      </c>
      <c r="Q1711" s="11">
        <f>VLOOKUP(A1711,'Hospitalisation Details'!$A$2:$M$2344,8,FALSE)</f>
        <v>39</v>
      </c>
    </row>
    <row r="1712" spans="1:17" ht="15.75" x14ac:dyDescent="0.25">
      <c r="A1712" s="1" t="s">
        <v>659</v>
      </c>
      <c r="B1712" t="str">
        <f>VLOOKUP(A1712,'Customer Names'!$A$1:$B$2336,2,FALSE)</f>
        <v>De Jesus</v>
      </c>
      <c r="C1712" s="11">
        <f>VLOOKUP(A1712,'Medical Examinations'!$A$1:$B$2336,2,FALSE)</f>
        <v>33.82</v>
      </c>
      <c r="D1712" s="11">
        <f>VLOOKUP(A1712,'Medical Examinations'!$A$1:$C$2336,3,FALSE)</f>
        <v>8.93</v>
      </c>
      <c r="E1712" s="11" t="str">
        <f>VLOOKUP(A1712,'Medical Examinations'!$A$1:$J$2336,4,FALSE)</f>
        <v>Yes</v>
      </c>
      <c r="F1712" s="11" t="str">
        <f>VLOOKUP(A1712,'Medical Examinations'!$A$1:$J$2336,5,FALSE)</f>
        <v>No</v>
      </c>
      <c r="G1712" s="11" t="str">
        <f>VLOOKUP(A1712,'Medical Examinations'!$A$1:$J$2336,6,FALSE)</f>
        <v>No</v>
      </c>
      <c r="H1712" s="11">
        <f>VLOOKUP(A1712,'Medical Examinations'!$A$1:$J$2336,7,FALSE)</f>
        <v>1</v>
      </c>
      <c r="I1712" s="11" t="str">
        <f>VLOOKUP(A1712,'Medical Examinations'!$A$1:$J$2336,8,FALSE)</f>
        <v>No</v>
      </c>
      <c r="J1712" s="11" t="str">
        <f>VLOOKUP(A1712,'Medical Examinations'!$A$1:$J$2336,9,FALSE)</f>
        <v>OBESITY</v>
      </c>
      <c r="K1712" s="11" t="str">
        <f>VLOOKUP(A1712,'Medical Examinations'!$A$1:$J$2336,10,FALSE)</f>
        <v>DIABETES</v>
      </c>
      <c r="L1712" t="str">
        <f>VLOOKUP(A1712,'Hospitalisation Details'!$A$2:$M$2344,4,FALSE)</f>
        <v>22-7-1986</v>
      </c>
      <c r="M1712">
        <f>VLOOKUP(A1712,'Hospitalisation Details'!$A$2:$M$2344,10,FALSE)</f>
        <v>5377.46</v>
      </c>
      <c r="N1712" t="str">
        <f>VLOOKUP(A1712,'Hospitalisation Details'!$A$2:$M$2344,11,FALSE)</f>
        <v>tier - 2</v>
      </c>
      <c r="O1712" t="str">
        <f>VLOOKUP(A1712,'Hospitalisation Details'!$A$2:$M$2344,12,FALSE)</f>
        <v>tier - 3</v>
      </c>
      <c r="P1712" t="str">
        <f>VLOOKUP(A1712,'Hospitalisation Details'!$A$2:$M$2344,13,FALSE)</f>
        <v>R1012</v>
      </c>
      <c r="Q1712" s="11">
        <f>VLOOKUP(A1712,'Hospitalisation Details'!$A$2:$M$2344,8,FALSE)</f>
        <v>36</v>
      </c>
    </row>
    <row r="1713" spans="1:17" ht="15.75" x14ac:dyDescent="0.25">
      <c r="A1713" s="1" t="s">
        <v>658</v>
      </c>
      <c r="B1713" t="str">
        <f>VLOOKUP(A1713,'Customer Names'!$A$1:$B$2336,2,FALSE)</f>
        <v>Bartus</v>
      </c>
      <c r="C1713" s="11">
        <f>VLOOKUP(A1713,'Medical Examinations'!$A$1:$B$2336,2,FALSE)</f>
        <v>32.9</v>
      </c>
      <c r="D1713" s="11">
        <f>VLOOKUP(A1713,'Medical Examinations'!$A$1:$C$2336,3,FALSE)</f>
        <v>4.3499999999999996</v>
      </c>
      <c r="E1713" s="11" t="str">
        <f>VLOOKUP(A1713,'Medical Examinations'!$A$1:$J$2336,4,FALSE)</f>
        <v>No</v>
      </c>
      <c r="F1713" s="11" t="str">
        <f>VLOOKUP(A1713,'Medical Examinations'!$A$1:$J$2336,5,FALSE)</f>
        <v>No</v>
      </c>
      <c r="G1713" s="11" t="str">
        <f>VLOOKUP(A1713,'Medical Examinations'!$A$1:$J$2336,6,FALSE)</f>
        <v>No</v>
      </c>
      <c r="H1713" s="11">
        <f>VLOOKUP(A1713,'Medical Examinations'!$A$1:$J$2336,7,FALSE)</f>
        <v>0</v>
      </c>
      <c r="I1713" s="11" t="str">
        <f>VLOOKUP(A1713,'Medical Examinations'!$A$1:$J$2336,8,FALSE)</f>
        <v>No</v>
      </c>
      <c r="J1713" s="11" t="str">
        <f>VLOOKUP(A1713,'Medical Examinations'!$A$1:$J$2336,9,FALSE)</f>
        <v>OBESITY</v>
      </c>
      <c r="K1713" s="11" t="str">
        <f>VLOOKUP(A1713,'Medical Examinations'!$A$1:$J$2336,10,FALSE)</f>
        <v>NORMAL</v>
      </c>
      <c r="L1713" t="str">
        <f>VLOOKUP(A1713,'Hospitalisation Details'!$A$2:$M$2344,4,FALSE)</f>
        <v>18-11-1989</v>
      </c>
      <c r="M1713">
        <f>VLOOKUP(A1713,'Hospitalisation Details'!$A$2:$M$2344,10,FALSE)</f>
        <v>5375.04</v>
      </c>
      <c r="N1713" t="str">
        <f>VLOOKUP(A1713,'Hospitalisation Details'!$A$2:$M$2344,11,FALSE)</f>
        <v>tier - 2</v>
      </c>
      <c r="O1713" t="str">
        <f>VLOOKUP(A1713,'Hospitalisation Details'!$A$2:$M$2344,12,FALSE)</f>
        <v>tier - 1</v>
      </c>
      <c r="P1713" t="str">
        <f>VLOOKUP(A1713,'Hospitalisation Details'!$A$2:$M$2344,13,FALSE)</f>
        <v>R1011</v>
      </c>
      <c r="Q1713" s="11">
        <f>VLOOKUP(A1713,'Hospitalisation Details'!$A$2:$M$2344,8,FALSE)</f>
        <v>33</v>
      </c>
    </row>
    <row r="1714" spans="1:17" ht="15.75" x14ac:dyDescent="0.25">
      <c r="A1714" s="1" t="s">
        <v>657</v>
      </c>
      <c r="B1714" t="str">
        <f>VLOOKUP(A1714,'Customer Names'!$A$1:$B$2336,2,FALSE)</f>
        <v>Stevens</v>
      </c>
      <c r="C1714" s="11">
        <f>VLOOKUP(A1714,'Medical Examinations'!$A$1:$B$2336,2,FALSE)</f>
        <v>30.875</v>
      </c>
      <c r="D1714" s="11">
        <f>VLOOKUP(A1714,'Medical Examinations'!$A$1:$C$2336,3,FALSE)</f>
        <v>9.5399999999999991</v>
      </c>
      <c r="E1714" s="11" t="str">
        <f>VLOOKUP(A1714,'Medical Examinations'!$A$1:$J$2336,4,FALSE)</f>
        <v>Yes</v>
      </c>
      <c r="F1714" s="11" t="str">
        <f>VLOOKUP(A1714,'Medical Examinations'!$A$1:$J$2336,5,FALSE)</f>
        <v>No</v>
      </c>
      <c r="G1714" s="11" t="str">
        <f>VLOOKUP(A1714,'Medical Examinations'!$A$1:$J$2336,6,FALSE)</f>
        <v>No</v>
      </c>
      <c r="H1714" s="11">
        <f>VLOOKUP(A1714,'Medical Examinations'!$A$1:$J$2336,7,FALSE)</f>
        <v>1</v>
      </c>
      <c r="I1714" s="11" t="str">
        <f>VLOOKUP(A1714,'Medical Examinations'!$A$1:$J$2336,8,FALSE)</f>
        <v>No</v>
      </c>
      <c r="J1714" s="11" t="str">
        <f>VLOOKUP(A1714,'Medical Examinations'!$A$1:$J$2336,9,FALSE)</f>
        <v>OBESITY</v>
      </c>
      <c r="K1714" s="11" t="str">
        <f>VLOOKUP(A1714,'Medical Examinations'!$A$1:$J$2336,10,FALSE)</f>
        <v>DIABETES</v>
      </c>
      <c r="L1714" t="str">
        <f>VLOOKUP(A1714,'Hospitalisation Details'!$A$2:$M$2344,4,FALSE)</f>
        <v>1-6-1986</v>
      </c>
      <c r="M1714">
        <f>VLOOKUP(A1714,'Hospitalisation Details'!$A$2:$M$2344,10,FALSE)</f>
        <v>5373.36</v>
      </c>
      <c r="N1714" t="str">
        <f>VLOOKUP(A1714,'Hospitalisation Details'!$A$2:$M$2344,11,FALSE)</f>
        <v>tier - 2</v>
      </c>
      <c r="O1714" t="str">
        <f>VLOOKUP(A1714,'Hospitalisation Details'!$A$2:$M$2344,12,FALSE)</f>
        <v>tier - 2</v>
      </c>
      <c r="P1714" t="str">
        <f>VLOOKUP(A1714,'Hospitalisation Details'!$A$2:$M$2344,13,FALSE)</f>
        <v>R1012</v>
      </c>
      <c r="Q1714" s="11">
        <f>VLOOKUP(A1714,'Hospitalisation Details'!$A$2:$M$2344,8,FALSE)</f>
        <v>37</v>
      </c>
    </row>
    <row r="1715" spans="1:17" ht="15.75" x14ac:dyDescent="0.25">
      <c r="A1715" s="1" t="s">
        <v>656</v>
      </c>
      <c r="B1715" t="str">
        <f>VLOOKUP(A1715,'Customer Names'!$A$1:$B$2336,2,FALSE)</f>
        <v>Rich</v>
      </c>
      <c r="C1715" s="11">
        <f>VLOOKUP(A1715,'Medical Examinations'!$A$1:$B$2336,2,FALSE)</f>
        <v>32.64</v>
      </c>
      <c r="D1715" s="11">
        <f>VLOOKUP(A1715,'Medical Examinations'!$A$1:$C$2336,3,FALSE)</f>
        <v>5.91</v>
      </c>
      <c r="E1715" s="11" t="str">
        <f>VLOOKUP(A1715,'Medical Examinations'!$A$1:$J$2336,4,FALSE)</f>
        <v>No</v>
      </c>
      <c r="F1715" s="11" t="str">
        <f>VLOOKUP(A1715,'Medical Examinations'!$A$1:$J$2336,5,FALSE)</f>
        <v>No</v>
      </c>
      <c r="G1715" s="11" t="str">
        <f>VLOOKUP(A1715,'Medical Examinations'!$A$1:$J$2336,6,FALSE)</f>
        <v>No</v>
      </c>
      <c r="H1715" s="11">
        <f>VLOOKUP(A1715,'Medical Examinations'!$A$1:$J$2336,7,FALSE)</f>
        <v>0</v>
      </c>
      <c r="I1715" s="11" t="str">
        <f>VLOOKUP(A1715,'Medical Examinations'!$A$1:$J$2336,8,FALSE)</f>
        <v>No</v>
      </c>
      <c r="J1715" s="11" t="str">
        <f>VLOOKUP(A1715,'Medical Examinations'!$A$1:$J$2336,9,FALSE)</f>
        <v>OBESITY</v>
      </c>
      <c r="K1715" s="11" t="str">
        <f>VLOOKUP(A1715,'Medical Examinations'!$A$1:$J$2336,10,FALSE)</f>
        <v>PREDIABETES</v>
      </c>
      <c r="L1715" t="str">
        <f>VLOOKUP(A1715,'Hospitalisation Details'!$A$2:$M$2344,4,FALSE)</f>
        <v>7-12-1994</v>
      </c>
      <c r="M1715">
        <f>VLOOKUP(A1715,'Hospitalisation Details'!$A$2:$M$2344,10,FALSE)</f>
        <v>5364.66</v>
      </c>
      <c r="N1715" t="str">
        <f>VLOOKUP(A1715,'Hospitalisation Details'!$A$2:$M$2344,11,FALSE)</f>
        <v>tier - 2</v>
      </c>
      <c r="O1715" t="str">
        <f>VLOOKUP(A1715,'Hospitalisation Details'!$A$2:$M$2344,12,FALSE)</f>
        <v>tier - 1</v>
      </c>
      <c r="P1715" t="str">
        <f>VLOOKUP(A1715,'Hospitalisation Details'!$A$2:$M$2344,13,FALSE)</f>
        <v>R1011</v>
      </c>
      <c r="Q1715" s="11">
        <f>VLOOKUP(A1715,'Hospitalisation Details'!$A$2:$M$2344,8,FALSE)</f>
        <v>28</v>
      </c>
    </row>
    <row r="1716" spans="1:17" ht="15.75" x14ac:dyDescent="0.25">
      <c r="A1716" s="1" t="s">
        <v>655</v>
      </c>
      <c r="B1716" t="str">
        <f>VLOOKUP(A1716,'Customer Names'!$A$1:$B$2336,2,FALSE)</f>
        <v>Fayter</v>
      </c>
      <c r="C1716" s="11">
        <f>VLOOKUP(A1716,'Medical Examinations'!$A$1:$B$2336,2,FALSE)</f>
        <v>22.135000000000002</v>
      </c>
      <c r="D1716" s="11">
        <f>VLOOKUP(A1716,'Medical Examinations'!$A$1:$C$2336,3,FALSE)</f>
        <v>5.0999999999999996</v>
      </c>
      <c r="E1716" s="11" t="str">
        <f>VLOOKUP(A1716,'Medical Examinations'!$A$1:$J$2336,4,FALSE)</f>
        <v>No</v>
      </c>
      <c r="F1716" s="11" t="str">
        <f>VLOOKUP(A1716,'Medical Examinations'!$A$1:$J$2336,5,FALSE)</f>
        <v>No</v>
      </c>
      <c r="G1716" s="11" t="str">
        <f>VLOOKUP(A1716,'Medical Examinations'!$A$1:$J$2336,6,FALSE)</f>
        <v>No</v>
      </c>
      <c r="H1716" s="11">
        <f>VLOOKUP(A1716,'Medical Examinations'!$A$1:$J$2336,7,FALSE)</f>
        <v>0</v>
      </c>
      <c r="I1716" s="11" t="str">
        <f>VLOOKUP(A1716,'Medical Examinations'!$A$1:$J$2336,8,FALSE)</f>
        <v>No</v>
      </c>
      <c r="J1716" s="11" t="str">
        <f>VLOOKUP(A1716,'Medical Examinations'!$A$1:$J$2336,9,FALSE)</f>
        <v>NORMALWEIGHT</v>
      </c>
      <c r="K1716" s="11" t="str">
        <f>VLOOKUP(A1716,'Medical Examinations'!$A$1:$J$2336,10,FALSE)</f>
        <v>NORMAL</v>
      </c>
      <c r="L1716" t="str">
        <f>VLOOKUP(A1716,'Hospitalisation Details'!$A$2:$M$2344,4,FALSE)</f>
        <v>7-11-1989</v>
      </c>
      <c r="M1716">
        <f>VLOOKUP(A1716,'Hospitalisation Details'!$A$2:$M$2344,10,FALSE)</f>
        <v>5354.07</v>
      </c>
      <c r="N1716" t="str">
        <f>VLOOKUP(A1716,'Hospitalisation Details'!$A$2:$M$2344,11,FALSE)</f>
        <v>tier - 2</v>
      </c>
      <c r="O1716" t="str">
        <f>VLOOKUP(A1716,'Hospitalisation Details'!$A$2:$M$2344,12,FALSE)</f>
        <v>tier - 3</v>
      </c>
      <c r="P1716" t="str">
        <f>VLOOKUP(A1716,'Hospitalisation Details'!$A$2:$M$2344,13,FALSE)</f>
        <v>R1024</v>
      </c>
      <c r="Q1716" s="11">
        <f>VLOOKUP(A1716,'Hospitalisation Details'!$A$2:$M$2344,8,FALSE)</f>
        <v>33</v>
      </c>
    </row>
    <row r="1717" spans="1:17" ht="15.75" x14ac:dyDescent="0.25">
      <c r="A1717" s="1" t="s">
        <v>654</v>
      </c>
      <c r="B1717" t="str">
        <f>VLOOKUP(A1717,'Customer Names'!$A$1:$B$2336,2,FALSE)</f>
        <v>Parise</v>
      </c>
      <c r="C1717" s="11">
        <f>VLOOKUP(A1717,'Medical Examinations'!$A$1:$B$2336,2,FALSE)</f>
        <v>16.53</v>
      </c>
      <c r="D1717" s="11">
        <f>VLOOKUP(A1717,'Medical Examinations'!$A$1:$C$2336,3,FALSE)</f>
        <v>5.08</v>
      </c>
      <c r="E1717" s="11" t="str">
        <f>VLOOKUP(A1717,'Medical Examinations'!$A$1:$J$2336,4,FALSE)</f>
        <v>No</v>
      </c>
      <c r="F1717" s="11" t="str">
        <f>VLOOKUP(A1717,'Medical Examinations'!$A$1:$J$2336,5,FALSE)</f>
        <v>No</v>
      </c>
      <c r="G1717" s="11" t="str">
        <f>VLOOKUP(A1717,'Medical Examinations'!$A$1:$J$2336,6,FALSE)</f>
        <v>No</v>
      </c>
      <c r="H1717" s="11">
        <f>VLOOKUP(A1717,'Medical Examinations'!$A$1:$J$2336,7,FALSE)</f>
        <v>2</v>
      </c>
      <c r="I1717" s="11" t="str">
        <f>VLOOKUP(A1717,'Medical Examinations'!$A$1:$J$2336,8,FALSE)</f>
        <v>No</v>
      </c>
      <c r="J1717" s="11" t="str">
        <f>VLOOKUP(A1717,'Medical Examinations'!$A$1:$J$2336,9,FALSE)</f>
        <v>UNDERWEIGHT</v>
      </c>
      <c r="K1717" s="11" t="str">
        <f>VLOOKUP(A1717,'Medical Examinations'!$A$1:$J$2336,10,FALSE)</f>
        <v>NORMAL</v>
      </c>
      <c r="L1717" t="str">
        <f>VLOOKUP(A1717,'Hospitalisation Details'!$A$2:$M$2344,4,FALSE)</f>
        <v>15-12-1972</v>
      </c>
      <c r="M1717">
        <f>VLOOKUP(A1717,'Hospitalisation Details'!$A$2:$M$2344,10,FALSE)</f>
        <v>5344.81</v>
      </c>
      <c r="N1717" t="str">
        <f>VLOOKUP(A1717,'Hospitalisation Details'!$A$2:$M$2344,11,FALSE)</f>
        <v>tier - 2</v>
      </c>
      <c r="O1717" t="str">
        <f>VLOOKUP(A1717,'Hospitalisation Details'!$A$2:$M$2344,12,FALSE)</f>
        <v>tier - 3</v>
      </c>
      <c r="P1717" t="str">
        <f>VLOOKUP(A1717,'Hospitalisation Details'!$A$2:$M$2344,13,FALSE)</f>
        <v>R1013</v>
      </c>
      <c r="Q1717" s="11">
        <f>VLOOKUP(A1717,'Hospitalisation Details'!$A$2:$M$2344,8,FALSE)</f>
        <v>50</v>
      </c>
    </row>
    <row r="1718" spans="1:17" ht="15.75" x14ac:dyDescent="0.25">
      <c r="A1718" s="1" t="s">
        <v>653</v>
      </c>
      <c r="B1718" t="str">
        <f>VLOOKUP(A1718,'Customer Names'!$A$1:$B$2336,2,FALSE)</f>
        <v>Andrew</v>
      </c>
      <c r="C1718" s="11">
        <f>VLOOKUP(A1718,'Medical Examinations'!$A$1:$B$2336,2,FALSE)</f>
        <v>32.774999999999999</v>
      </c>
      <c r="D1718" s="11">
        <f>VLOOKUP(A1718,'Medical Examinations'!$A$1:$C$2336,3,FALSE)</f>
        <v>4.75</v>
      </c>
      <c r="E1718" s="11" t="str">
        <f>VLOOKUP(A1718,'Medical Examinations'!$A$1:$J$2336,4,FALSE)</f>
        <v>No</v>
      </c>
      <c r="F1718" s="11" t="str">
        <f>VLOOKUP(A1718,'Medical Examinations'!$A$1:$J$2336,5,FALSE)</f>
        <v>No</v>
      </c>
      <c r="G1718" s="11" t="str">
        <f>VLOOKUP(A1718,'Medical Examinations'!$A$1:$J$2336,6,FALSE)</f>
        <v>No</v>
      </c>
      <c r="H1718" s="11">
        <f>VLOOKUP(A1718,'Medical Examinations'!$A$1:$J$2336,7,FALSE)</f>
        <v>0</v>
      </c>
      <c r="I1718" s="11" t="str">
        <f>VLOOKUP(A1718,'Medical Examinations'!$A$1:$J$2336,8,FALSE)</f>
        <v>No</v>
      </c>
      <c r="J1718" s="11" t="str">
        <f>VLOOKUP(A1718,'Medical Examinations'!$A$1:$J$2336,9,FALSE)</f>
        <v>OBESITY</v>
      </c>
      <c r="K1718" s="11" t="str">
        <f>VLOOKUP(A1718,'Medical Examinations'!$A$1:$J$2336,10,FALSE)</f>
        <v>NORMAL</v>
      </c>
      <c r="L1718" t="str">
        <f>VLOOKUP(A1718,'Hospitalisation Details'!$A$2:$M$2344,4,FALSE)</f>
        <v>28-8-1991</v>
      </c>
      <c r="M1718">
        <f>VLOOKUP(A1718,'Hospitalisation Details'!$A$2:$M$2344,10,FALSE)</f>
        <v>5327.4</v>
      </c>
      <c r="N1718" t="str">
        <f>VLOOKUP(A1718,'Hospitalisation Details'!$A$2:$M$2344,11,FALSE)</f>
        <v>tier - 2</v>
      </c>
      <c r="O1718" t="str">
        <f>VLOOKUP(A1718,'Hospitalisation Details'!$A$2:$M$2344,12,FALSE)</f>
        <v>tier - 1</v>
      </c>
      <c r="P1718" t="str">
        <f>VLOOKUP(A1718,'Hospitalisation Details'!$A$2:$M$2344,13,FALSE)</f>
        <v>R1012</v>
      </c>
      <c r="Q1718" s="11">
        <f>VLOOKUP(A1718,'Hospitalisation Details'!$A$2:$M$2344,8,FALSE)</f>
        <v>31</v>
      </c>
    </row>
    <row r="1719" spans="1:17" ht="15.75" x14ac:dyDescent="0.25">
      <c r="A1719" s="1" t="s">
        <v>652</v>
      </c>
      <c r="B1719" t="str">
        <f>VLOOKUP(A1719,'Customer Names'!$A$1:$B$2336,2,FALSE)</f>
        <v>Gryniewicz</v>
      </c>
      <c r="C1719" s="11">
        <f>VLOOKUP(A1719,'Medical Examinations'!$A$1:$B$2336,2,FALSE)</f>
        <v>30.9</v>
      </c>
      <c r="D1719" s="11">
        <f>VLOOKUP(A1719,'Medical Examinations'!$A$1:$C$2336,3,FALSE)</f>
        <v>6.05</v>
      </c>
      <c r="E1719" s="11" t="str">
        <f>VLOOKUP(A1719,'Medical Examinations'!$A$1:$J$2336,4,FALSE)</f>
        <v>No</v>
      </c>
      <c r="F1719" s="11" t="str">
        <f>VLOOKUP(A1719,'Medical Examinations'!$A$1:$J$2336,5,FALSE)</f>
        <v>No</v>
      </c>
      <c r="G1719" s="11" t="str">
        <f>VLOOKUP(A1719,'Medical Examinations'!$A$1:$J$2336,6,FALSE)</f>
        <v>No</v>
      </c>
      <c r="H1719" s="11">
        <f>VLOOKUP(A1719,'Medical Examinations'!$A$1:$J$2336,7,FALSE)</f>
        <v>1</v>
      </c>
      <c r="I1719" s="11" t="str">
        <f>VLOOKUP(A1719,'Medical Examinations'!$A$1:$J$2336,8,FALSE)</f>
        <v>No</v>
      </c>
      <c r="J1719" s="11" t="str">
        <f>VLOOKUP(A1719,'Medical Examinations'!$A$1:$J$2336,9,FALSE)</f>
        <v>OBESITY</v>
      </c>
      <c r="K1719" s="11" t="str">
        <f>VLOOKUP(A1719,'Medical Examinations'!$A$1:$J$2336,10,FALSE)</f>
        <v>PREDIABETES</v>
      </c>
      <c r="L1719" t="str">
        <f>VLOOKUP(A1719,'Hospitalisation Details'!$A$2:$M$2344,4,FALSE)</f>
        <v>18-6-1992</v>
      </c>
      <c r="M1719">
        <f>VLOOKUP(A1719,'Hospitalisation Details'!$A$2:$M$2344,10,FALSE)</f>
        <v>5325.65</v>
      </c>
      <c r="N1719" t="str">
        <f>VLOOKUP(A1719,'Hospitalisation Details'!$A$2:$M$2344,11,FALSE)</f>
        <v>tier - 2</v>
      </c>
      <c r="O1719" t="str">
        <f>VLOOKUP(A1719,'Hospitalisation Details'!$A$2:$M$2344,12,FALSE)</f>
        <v>tier - 1</v>
      </c>
      <c r="P1719" t="str">
        <f>VLOOKUP(A1719,'Hospitalisation Details'!$A$2:$M$2344,13,FALSE)</f>
        <v>R1011</v>
      </c>
      <c r="Q1719" s="11">
        <f>VLOOKUP(A1719,'Hospitalisation Details'!$A$2:$M$2344,8,FALSE)</f>
        <v>30</v>
      </c>
    </row>
    <row r="1720" spans="1:17" ht="15.75" x14ac:dyDescent="0.25">
      <c r="A1720" s="1" t="s">
        <v>651</v>
      </c>
      <c r="B1720" t="str">
        <f>VLOOKUP(A1720,'Customer Names'!$A$1:$B$2336,2,FALSE)</f>
        <v>Panora</v>
      </c>
      <c r="C1720" s="11">
        <f>VLOOKUP(A1720,'Medical Examinations'!$A$1:$B$2336,2,FALSE)</f>
        <v>15.58</v>
      </c>
      <c r="D1720" s="11">
        <f>VLOOKUP(A1720,'Medical Examinations'!$A$1:$C$2336,3,FALSE)</f>
        <v>11.56</v>
      </c>
      <c r="E1720" s="11" t="str">
        <f>VLOOKUP(A1720,'Medical Examinations'!$A$1:$J$2336,4,FALSE)</f>
        <v>No</v>
      </c>
      <c r="F1720" s="11" t="str">
        <f>VLOOKUP(A1720,'Medical Examinations'!$A$1:$J$2336,5,FALSE)</f>
        <v>No</v>
      </c>
      <c r="G1720" s="11" t="str">
        <f>VLOOKUP(A1720,'Medical Examinations'!$A$1:$J$2336,6,FALSE)</f>
        <v>No</v>
      </c>
      <c r="H1720" s="11">
        <f>VLOOKUP(A1720,'Medical Examinations'!$A$1:$J$2336,7,FALSE)</f>
        <v>0</v>
      </c>
      <c r="I1720" s="11" t="str">
        <f>VLOOKUP(A1720,'Medical Examinations'!$A$1:$J$2336,8,FALSE)</f>
        <v>No</v>
      </c>
      <c r="J1720" s="11" t="str">
        <f>VLOOKUP(A1720,'Medical Examinations'!$A$1:$J$2336,9,FALSE)</f>
        <v>UNDERWEIGHT</v>
      </c>
      <c r="K1720" s="11" t="str">
        <f>VLOOKUP(A1720,'Medical Examinations'!$A$1:$J$2336,10,FALSE)</f>
        <v>DIABETES</v>
      </c>
      <c r="L1720" t="str">
        <f>VLOOKUP(A1720,'Hospitalisation Details'!$A$2:$M$2344,4,FALSE)</f>
        <v>2-9-1974</v>
      </c>
      <c r="M1720">
        <f>VLOOKUP(A1720,'Hospitalisation Details'!$A$2:$M$2344,10,FALSE)</f>
        <v>5322.24</v>
      </c>
      <c r="N1720" t="str">
        <f>VLOOKUP(A1720,'Hospitalisation Details'!$A$2:$M$2344,11,FALSE)</f>
        <v>tier - 2</v>
      </c>
      <c r="O1720" t="str">
        <f>VLOOKUP(A1720,'Hospitalisation Details'!$A$2:$M$2344,12,FALSE)</f>
        <v>tier - 1</v>
      </c>
      <c r="P1720" t="str">
        <f>VLOOKUP(A1720,'Hospitalisation Details'!$A$2:$M$2344,13,FALSE)</f>
        <v>R1012</v>
      </c>
      <c r="Q1720" s="11">
        <f>VLOOKUP(A1720,'Hospitalisation Details'!$A$2:$M$2344,8,FALSE)</f>
        <v>48</v>
      </c>
    </row>
    <row r="1721" spans="1:17" ht="15.75" x14ac:dyDescent="0.25">
      <c r="A1721" s="1" t="s">
        <v>650</v>
      </c>
      <c r="B1721" t="str">
        <f>VLOOKUP(A1721,'Customer Names'!$A$1:$B$2336,2,FALSE)</f>
        <v>Woodward</v>
      </c>
      <c r="C1721" s="11">
        <f>VLOOKUP(A1721,'Medical Examinations'!$A$1:$B$2336,2,FALSE)</f>
        <v>26.315000000000001</v>
      </c>
      <c r="D1721" s="11">
        <f>VLOOKUP(A1721,'Medical Examinations'!$A$1:$C$2336,3,FALSE)</f>
        <v>5.76</v>
      </c>
      <c r="E1721" s="11" t="str">
        <f>VLOOKUP(A1721,'Medical Examinations'!$A$1:$J$2336,4,FALSE)</f>
        <v>No</v>
      </c>
      <c r="F1721" s="11" t="str">
        <f>VLOOKUP(A1721,'Medical Examinations'!$A$1:$J$2336,5,FALSE)</f>
        <v>No</v>
      </c>
      <c r="G1721" s="11" t="str">
        <f>VLOOKUP(A1721,'Medical Examinations'!$A$1:$J$2336,6,FALSE)</f>
        <v>No</v>
      </c>
      <c r="H1721" s="11">
        <f>VLOOKUP(A1721,'Medical Examinations'!$A$1:$J$2336,7,FALSE)</f>
        <v>0</v>
      </c>
      <c r="I1721" s="11" t="str">
        <f>VLOOKUP(A1721,'Medical Examinations'!$A$1:$J$2336,8,FALSE)</f>
        <v>No</v>
      </c>
      <c r="J1721" s="11" t="str">
        <f>VLOOKUP(A1721,'Medical Examinations'!$A$1:$J$2336,9,FALSE)</f>
        <v>OVERWEIGHT</v>
      </c>
      <c r="K1721" s="11" t="str">
        <f>VLOOKUP(A1721,'Medical Examinations'!$A$1:$J$2336,10,FALSE)</f>
        <v>PREDIABETES</v>
      </c>
      <c r="L1721" t="str">
        <f>VLOOKUP(A1721,'Hospitalisation Details'!$A$2:$M$2344,4,FALSE)</f>
        <v>13-11-1994</v>
      </c>
      <c r="M1721">
        <f>VLOOKUP(A1721,'Hospitalisation Details'!$A$2:$M$2344,10,FALSE)</f>
        <v>5312.17</v>
      </c>
      <c r="N1721" t="str">
        <f>VLOOKUP(A1721,'Hospitalisation Details'!$A$2:$M$2344,11,FALSE)</f>
        <v>tier - 2</v>
      </c>
      <c r="O1721" t="str">
        <f>VLOOKUP(A1721,'Hospitalisation Details'!$A$2:$M$2344,12,FALSE)</f>
        <v>tier - 2</v>
      </c>
      <c r="P1721" t="str">
        <f>VLOOKUP(A1721,'Hospitalisation Details'!$A$2:$M$2344,13,FALSE)</f>
        <v>R1012</v>
      </c>
      <c r="Q1721" s="11">
        <f>VLOOKUP(A1721,'Hospitalisation Details'!$A$2:$M$2344,8,FALSE)</f>
        <v>28</v>
      </c>
    </row>
    <row r="1722" spans="1:17" ht="15.75" x14ac:dyDescent="0.25">
      <c r="A1722" s="1" t="s">
        <v>649</v>
      </c>
      <c r="B1722" t="str">
        <f>VLOOKUP(A1722,'Customer Names'!$A$1:$B$2336,2,FALSE)</f>
        <v>Lambe</v>
      </c>
      <c r="C1722" s="11">
        <f>VLOOKUP(A1722,'Medical Examinations'!$A$1:$B$2336,2,FALSE)</f>
        <v>35.61</v>
      </c>
      <c r="D1722" s="11">
        <f>VLOOKUP(A1722,'Medical Examinations'!$A$1:$C$2336,3,FALSE)</f>
        <v>5.65</v>
      </c>
      <c r="E1722" s="11" t="str">
        <f>VLOOKUP(A1722,'Medical Examinations'!$A$1:$J$2336,4,FALSE)</f>
        <v>No</v>
      </c>
      <c r="F1722" s="11" t="str">
        <f>VLOOKUP(A1722,'Medical Examinations'!$A$1:$J$2336,5,FALSE)</f>
        <v>Yes</v>
      </c>
      <c r="G1722" s="11" t="str">
        <f>VLOOKUP(A1722,'Medical Examinations'!$A$1:$J$2336,6,FALSE)</f>
        <v>No</v>
      </c>
      <c r="H1722" s="11">
        <f>VLOOKUP(A1722,'Medical Examinations'!$A$1:$J$2336,7,FALSE)</f>
        <v>1</v>
      </c>
      <c r="I1722" s="11" t="str">
        <f>VLOOKUP(A1722,'Medical Examinations'!$A$1:$J$2336,8,FALSE)</f>
        <v>No</v>
      </c>
      <c r="J1722" s="11" t="str">
        <f>VLOOKUP(A1722,'Medical Examinations'!$A$1:$J$2336,9,FALSE)</f>
        <v>OBESITY</v>
      </c>
      <c r="K1722" s="11" t="str">
        <f>VLOOKUP(A1722,'Medical Examinations'!$A$1:$J$2336,10,FALSE)</f>
        <v>NORMAL</v>
      </c>
      <c r="L1722" t="str">
        <f>VLOOKUP(A1722,'Hospitalisation Details'!$A$2:$M$2344,4,FALSE)</f>
        <v>9-9-2000</v>
      </c>
      <c r="M1722">
        <f>VLOOKUP(A1722,'Hospitalisation Details'!$A$2:$M$2344,10,FALSE)</f>
        <v>5306.7</v>
      </c>
      <c r="N1722" t="str">
        <f>VLOOKUP(A1722,'Hospitalisation Details'!$A$2:$M$2344,11,FALSE)</f>
        <v>tier - 2</v>
      </c>
      <c r="O1722" t="str">
        <f>VLOOKUP(A1722,'Hospitalisation Details'!$A$2:$M$2344,12,FALSE)</f>
        <v>tier - 3</v>
      </c>
      <c r="P1722" t="str">
        <f>VLOOKUP(A1722,'Hospitalisation Details'!$A$2:$M$2344,13,FALSE)</f>
        <v>R1012</v>
      </c>
      <c r="Q1722" s="11">
        <f>VLOOKUP(A1722,'Hospitalisation Details'!$A$2:$M$2344,8,FALSE)</f>
        <v>22</v>
      </c>
    </row>
    <row r="1723" spans="1:17" ht="15.75" x14ac:dyDescent="0.25">
      <c r="A1723" s="1" t="s">
        <v>648</v>
      </c>
      <c r="B1723" t="str">
        <f>VLOOKUP(A1723,'Customer Names'!$A$1:$B$2336,2,FALSE)</f>
        <v>Casto</v>
      </c>
      <c r="C1723" s="11">
        <f>VLOOKUP(A1723,'Medical Examinations'!$A$1:$B$2336,2,FALSE)</f>
        <v>37.56</v>
      </c>
      <c r="D1723" s="11">
        <f>VLOOKUP(A1723,'Medical Examinations'!$A$1:$C$2336,3,FALSE)</f>
        <v>5.88</v>
      </c>
      <c r="E1723" s="11" t="str">
        <f>VLOOKUP(A1723,'Medical Examinations'!$A$1:$J$2336,4,FALSE)</f>
        <v>No</v>
      </c>
      <c r="F1723" s="11" t="str">
        <f>VLOOKUP(A1723,'Medical Examinations'!$A$1:$J$2336,5,FALSE)</f>
        <v>Yes</v>
      </c>
      <c r="G1723" s="11" t="str">
        <f>VLOOKUP(A1723,'Medical Examinations'!$A$1:$J$2336,6,FALSE)</f>
        <v>No</v>
      </c>
      <c r="H1723" s="11">
        <f>VLOOKUP(A1723,'Medical Examinations'!$A$1:$J$2336,7,FALSE)</f>
        <v>1</v>
      </c>
      <c r="I1723" s="11" t="str">
        <f>VLOOKUP(A1723,'Medical Examinations'!$A$1:$J$2336,8,FALSE)</f>
        <v>No</v>
      </c>
      <c r="J1723" s="11" t="str">
        <f>VLOOKUP(A1723,'Medical Examinations'!$A$1:$J$2336,9,FALSE)</f>
        <v>OBESITY</v>
      </c>
      <c r="K1723" s="11" t="str">
        <f>VLOOKUP(A1723,'Medical Examinations'!$A$1:$J$2336,10,FALSE)</f>
        <v>PREDIABETES</v>
      </c>
      <c r="L1723" t="str">
        <f>VLOOKUP(A1723,'Hospitalisation Details'!$A$2:$M$2344,4,FALSE)</f>
        <v>22-8-2004</v>
      </c>
      <c r="M1723">
        <f>VLOOKUP(A1723,'Hospitalisation Details'!$A$2:$M$2344,10,FALSE)</f>
        <v>5293.67</v>
      </c>
      <c r="N1723" t="str">
        <f>VLOOKUP(A1723,'Hospitalisation Details'!$A$2:$M$2344,11,FALSE)</f>
        <v>tier - 2</v>
      </c>
      <c r="O1723" t="str">
        <f>VLOOKUP(A1723,'Hospitalisation Details'!$A$2:$M$2344,12,FALSE)</f>
        <v>tier - 2</v>
      </c>
      <c r="P1723" t="str">
        <f>VLOOKUP(A1723,'Hospitalisation Details'!$A$2:$M$2344,13,FALSE)</f>
        <v>R1022</v>
      </c>
      <c r="Q1723" s="11">
        <f>VLOOKUP(A1723,'Hospitalisation Details'!$A$2:$M$2344,8,FALSE)</f>
        <v>18</v>
      </c>
    </row>
    <row r="1724" spans="1:17" ht="15.75" x14ac:dyDescent="0.25">
      <c r="A1724" s="1" t="s">
        <v>647</v>
      </c>
      <c r="B1724" t="str">
        <f>VLOOKUP(A1724,'Customer Names'!$A$1:$B$2336,2,FALSE)</f>
        <v>Martelli</v>
      </c>
      <c r="C1724" s="11">
        <f>VLOOKUP(A1724,'Medical Examinations'!$A$1:$B$2336,2,FALSE)</f>
        <v>15.49</v>
      </c>
      <c r="D1724" s="11">
        <f>VLOOKUP(A1724,'Medical Examinations'!$A$1:$C$2336,3,FALSE)</f>
        <v>9.6</v>
      </c>
      <c r="E1724" s="11" t="str">
        <f>VLOOKUP(A1724,'Medical Examinations'!$A$1:$J$2336,4,FALSE)</f>
        <v>No</v>
      </c>
      <c r="F1724" s="11" t="str">
        <f>VLOOKUP(A1724,'Medical Examinations'!$A$1:$J$2336,5,FALSE)</f>
        <v>No</v>
      </c>
      <c r="G1724" s="11" t="str">
        <f>VLOOKUP(A1724,'Medical Examinations'!$A$1:$J$2336,6,FALSE)</f>
        <v>No</v>
      </c>
      <c r="H1724" s="11">
        <f>VLOOKUP(A1724,'Medical Examinations'!$A$1:$J$2336,7,FALSE)</f>
        <v>0</v>
      </c>
      <c r="I1724" s="11" t="str">
        <f>VLOOKUP(A1724,'Medical Examinations'!$A$1:$J$2336,8,FALSE)</f>
        <v>No</v>
      </c>
      <c r="J1724" s="11" t="str">
        <f>VLOOKUP(A1724,'Medical Examinations'!$A$1:$J$2336,9,FALSE)</f>
        <v>UNDERWEIGHT</v>
      </c>
      <c r="K1724" s="11" t="str">
        <f>VLOOKUP(A1724,'Medical Examinations'!$A$1:$J$2336,10,FALSE)</f>
        <v>DIABETES</v>
      </c>
      <c r="L1724" t="str">
        <f>VLOOKUP(A1724,'Hospitalisation Details'!$A$2:$M$2344,4,FALSE)</f>
        <v>12-11-1974</v>
      </c>
      <c r="M1724">
        <f>VLOOKUP(A1724,'Hospitalisation Details'!$A$2:$M$2344,10,FALSE)</f>
        <v>5291.71</v>
      </c>
      <c r="N1724" t="str">
        <f>VLOOKUP(A1724,'Hospitalisation Details'!$A$2:$M$2344,11,FALSE)</f>
        <v>tier - 2</v>
      </c>
      <c r="O1724" t="str">
        <f>VLOOKUP(A1724,'Hospitalisation Details'!$A$2:$M$2344,12,FALSE)</f>
        <v>tier - 2</v>
      </c>
      <c r="P1724" t="str">
        <f>VLOOKUP(A1724,'Hospitalisation Details'!$A$2:$M$2344,13,FALSE)</f>
        <v>R1012</v>
      </c>
      <c r="Q1724" s="11">
        <f>VLOOKUP(A1724,'Hospitalisation Details'!$A$2:$M$2344,8,FALSE)</f>
        <v>48</v>
      </c>
    </row>
    <row r="1725" spans="1:17" ht="15.75" x14ac:dyDescent="0.25">
      <c r="A1725" s="1" t="s">
        <v>646</v>
      </c>
      <c r="B1725" t="str">
        <f>VLOOKUP(A1725,'Customer Names'!$A$1:$B$2336,2,FALSE)</f>
        <v>Naskret</v>
      </c>
      <c r="C1725" s="11">
        <f>VLOOKUP(A1725,'Medical Examinations'!$A$1:$B$2336,2,FALSE)</f>
        <v>23.48</v>
      </c>
      <c r="D1725" s="11">
        <f>VLOOKUP(A1725,'Medical Examinations'!$A$1:$C$2336,3,FALSE)</f>
        <v>6.24</v>
      </c>
      <c r="E1725" s="11" t="str">
        <f>VLOOKUP(A1725,'Medical Examinations'!$A$1:$J$2336,4,FALSE)</f>
        <v>No</v>
      </c>
      <c r="F1725" s="11" t="str">
        <f>VLOOKUP(A1725,'Medical Examinations'!$A$1:$J$2336,5,FALSE)</f>
        <v>No</v>
      </c>
      <c r="G1725" s="11" t="str">
        <f>VLOOKUP(A1725,'Medical Examinations'!$A$1:$J$2336,6,FALSE)</f>
        <v>No</v>
      </c>
      <c r="H1725" s="11">
        <f>VLOOKUP(A1725,'Medical Examinations'!$A$1:$J$2336,7,FALSE)</f>
        <v>1</v>
      </c>
      <c r="I1725" s="11" t="str">
        <f>VLOOKUP(A1725,'Medical Examinations'!$A$1:$J$2336,8,FALSE)</f>
        <v>No</v>
      </c>
      <c r="J1725" s="11" t="str">
        <f>VLOOKUP(A1725,'Medical Examinations'!$A$1:$J$2336,9,FALSE)</f>
        <v>NORMALWEIGHT</v>
      </c>
      <c r="K1725" s="11" t="str">
        <f>VLOOKUP(A1725,'Medical Examinations'!$A$1:$J$2336,10,FALSE)</f>
        <v>PREDIABETES</v>
      </c>
      <c r="L1725" t="str">
        <f>VLOOKUP(A1725,'Hospitalisation Details'!$A$2:$M$2344,4,FALSE)</f>
        <v>1-9-1987</v>
      </c>
      <c r="M1725">
        <f>VLOOKUP(A1725,'Hospitalisation Details'!$A$2:$M$2344,10,FALSE)</f>
        <v>5275.86</v>
      </c>
      <c r="N1725" t="str">
        <f>VLOOKUP(A1725,'Hospitalisation Details'!$A$2:$M$2344,11,FALSE)</f>
        <v>tier - 2</v>
      </c>
      <c r="O1725" t="str">
        <f>VLOOKUP(A1725,'Hospitalisation Details'!$A$2:$M$2344,12,FALSE)</f>
        <v>tier - 2</v>
      </c>
      <c r="P1725" t="str">
        <f>VLOOKUP(A1725,'Hospitalisation Details'!$A$2:$M$2344,13,FALSE)</f>
        <v>R1013</v>
      </c>
      <c r="Q1725" s="11">
        <f>VLOOKUP(A1725,'Hospitalisation Details'!$A$2:$M$2344,8,FALSE)</f>
        <v>35</v>
      </c>
    </row>
    <row r="1726" spans="1:17" ht="15.75" x14ac:dyDescent="0.25">
      <c r="A1726" s="1" t="s">
        <v>645</v>
      </c>
      <c r="B1726" t="str">
        <f>VLOOKUP(A1726,'Customer Names'!$A$1:$B$2336,2,FALSE)</f>
        <v>Morgan</v>
      </c>
      <c r="C1726" s="11">
        <f>VLOOKUP(A1726,'Medical Examinations'!$A$1:$B$2336,2,FALSE)</f>
        <v>30.02</v>
      </c>
      <c r="D1726" s="11">
        <f>VLOOKUP(A1726,'Medical Examinations'!$A$1:$C$2336,3,FALSE)</f>
        <v>7.63</v>
      </c>
      <c r="E1726" s="11" t="str">
        <f>VLOOKUP(A1726,'Medical Examinations'!$A$1:$J$2336,4,FALSE)</f>
        <v>Yes</v>
      </c>
      <c r="F1726" s="11" t="str">
        <f>VLOOKUP(A1726,'Medical Examinations'!$A$1:$J$2336,5,FALSE)</f>
        <v>No</v>
      </c>
      <c r="G1726" s="11" t="str">
        <f>VLOOKUP(A1726,'Medical Examinations'!$A$1:$J$2336,6,FALSE)</f>
        <v>No</v>
      </c>
      <c r="H1726" s="11">
        <f>VLOOKUP(A1726,'Medical Examinations'!$A$1:$J$2336,7,FALSE)</f>
        <v>1</v>
      </c>
      <c r="I1726" s="11" t="str">
        <f>VLOOKUP(A1726,'Medical Examinations'!$A$1:$J$2336,8,FALSE)</f>
        <v>No</v>
      </c>
      <c r="J1726" s="11" t="str">
        <f>VLOOKUP(A1726,'Medical Examinations'!$A$1:$J$2336,9,FALSE)</f>
        <v>OBESITY</v>
      </c>
      <c r="K1726" s="11" t="str">
        <f>VLOOKUP(A1726,'Medical Examinations'!$A$1:$J$2336,10,FALSE)</f>
        <v>DIABETES</v>
      </c>
      <c r="L1726" t="str">
        <f>VLOOKUP(A1726,'Hospitalisation Details'!$A$2:$M$2344,4,FALSE)</f>
        <v>20-10-1986</v>
      </c>
      <c r="M1726">
        <f>VLOOKUP(A1726,'Hospitalisation Details'!$A$2:$M$2344,10,FALSE)</f>
        <v>5272.18</v>
      </c>
      <c r="N1726" t="str">
        <f>VLOOKUP(A1726,'Hospitalisation Details'!$A$2:$M$2344,11,FALSE)</f>
        <v>tier - 2</v>
      </c>
      <c r="O1726" t="str">
        <f>VLOOKUP(A1726,'Hospitalisation Details'!$A$2:$M$2344,12,FALSE)</f>
        <v>tier - 3</v>
      </c>
      <c r="P1726" t="str">
        <f>VLOOKUP(A1726,'Hospitalisation Details'!$A$2:$M$2344,13,FALSE)</f>
        <v>R1012</v>
      </c>
      <c r="Q1726" s="11">
        <f>VLOOKUP(A1726,'Hospitalisation Details'!$A$2:$M$2344,8,FALSE)</f>
        <v>36</v>
      </c>
    </row>
    <row r="1727" spans="1:17" ht="15.75" x14ac:dyDescent="0.25">
      <c r="A1727" s="1" t="s">
        <v>644</v>
      </c>
      <c r="B1727" t="str">
        <f>VLOOKUP(A1727,'Customer Names'!$A$1:$B$2336,2,FALSE)</f>
        <v>Maloney</v>
      </c>
      <c r="C1727" s="11">
        <f>VLOOKUP(A1727,'Medical Examinations'!$A$1:$B$2336,2,FALSE)</f>
        <v>26.885000000000002</v>
      </c>
      <c r="D1727" s="11">
        <f>VLOOKUP(A1727,'Medical Examinations'!$A$1:$C$2336,3,FALSE)</f>
        <v>8.66</v>
      </c>
      <c r="E1727" s="11" t="str">
        <f>VLOOKUP(A1727,'Medical Examinations'!$A$1:$J$2336,4,FALSE)</f>
        <v>Yes</v>
      </c>
      <c r="F1727" s="11" t="str">
        <f>VLOOKUP(A1727,'Medical Examinations'!$A$1:$J$2336,5,FALSE)</f>
        <v>No</v>
      </c>
      <c r="G1727" s="11" t="str">
        <f>VLOOKUP(A1727,'Medical Examinations'!$A$1:$J$2336,6,FALSE)</f>
        <v>No</v>
      </c>
      <c r="H1727" s="11">
        <f>VLOOKUP(A1727,'Medical Examinations'!$A$1:$J$2336,7,FALSE)</f>
        <v>1</v>
      </c>
      <c r="I1727" s="11" t="str">
        <f>VLOOKUP(A1727,'Medical Examinations'!$A$1:$J$2336,8,FALSE)</f>
        <v>No</v>
      </c>
      <c r="J1727" s="11" t="str">
        <f>VLOOKUP(A1727,'Medical Examinations'!$A$1:$J$2336,9,FALSE)</f>
        <v>OVERWEIGHT</v>
      </c>
      <c r="K1727" s="11" t="str">
        <f>VLOOKUP(A1727,'Medical Examinations'!$A$1:$J$2336,10,FALSE)</f>
        <v>DIABETES</v>
      </c>
      <c r="L1727" t="str">
        <f>VLOOKUP(A1727,'Hospitalisation Details'!$A$2:$M$2344,4,FALSE)</f>
        <v>20-9-1986</v>
      </c>
      <c r="M1727">
        <f>VLOOKUP(A1727,'Hospitalisation Details'!$A$2:$M$2344,10,FALSE)</f>
        <v>5267.82</v>
      </c>
      <c r="N1727" t="str">
        <f>VLOOKUP(A1727,'Hospitalisation Details'!$A$2:$M$2344,11,FALSE)</f>
        <v>tier - 2</v>
      </c>
      <c r="O1727" t="str">
        <f>VLOOKUP(A1727,'Hospitalisation Details'!$A$2:$M$2344,12,FALSE)</f>
        <v>tier - 2</v>
      </c>
      <c r="P1727" t="str">
        <f>VLOOKUP(A1727,'Hospitalisation Details'!$A$2:$M$2344,13,FALSE)</f>
        <v>R1012</v>
      </c>
      <c r="Q1727" s="11">
        <f>VLOOKUP(A1727,'Hospitalisation Details'!$A$2:$M$2344,8,FALSE)</f>
        <v>36</v>
      </c>
    </row>
    <row r="1728" spans="1:17" ht="15.75" x14ac:dyDescent="0.25">
      <c r="A1728" s="1" t="s">
        <v>643</v>
      </c>
      <c r="B1728" t="str">
        <f>VLOOKUP(A1728,'Customer Names'!$A$1:$B$2336,2,FALSE)</f>
        <v>Amherst</v>
      </c>
      <c r="C1728" s="11">
        <f>VLOOKUP(A1728,'Medical Examinations'!$A$1:$B$2336,2,FALSE)</f>
        <v>25.84</v>
      </c>
      <c r="D1728" s="11">
        <f>VLOOKUP(A1728,'Medical Examinations'!$A$1:$C$2336,3,FALSE)</f>
        <v>8.5500000000000007</v>
      </c>
      <c r="E1728" s="11" t="str">
        <f>VLOOKUP(A1728,'Medical Examinations'!$A$1:$J$2336,4,FALSE)</f>
        <v>Yes</v>
      </c>
      <c r="F1728" s="11" t="str">
        <f>VLOOKUP(A1728,'Medical Examinations'!$A$1:$J$2336,5,FALSE)</f>
        <v>No</v>
      </c>
      <c r="G1728" s="11" t="str">
        <f>VLOOKUP(A1728,'Medical Examinations'!$A$1:$J$2336,6,FALSE)</f>
        <v>No</v>
      </c>
      <c r="H1728" s="11">
        <f>VLOOKUP(A1728,'Medical Examinations'!$A$1:$J$2336,7,FALSE)</f>
        <v>1</v>
      </c>
      <c r="I1728" s="11" t="str">
        <f>VLOOKUP(A1728,'Medical Examinations'!$A$1:$J$2336,8,FALSE)</f>
        <v>No</v>
      </c>
      <c r="J1728" s="11" t="str">
        <f>VLOOKUP(A1728,'Medical Examinations'!$A$1:$J$2336,9,FALSE)</f>
        <v>OVERWEIGHT</v>
      </c>
      <c r="K1728" s="11" t="str">
        <f>VLOOKUP(A1728,'Medical Examinations'!$A$1:$J$2336,10,FALSE)</f>
        <v>DIABETES</v>
      </c>
      <c r="L1728" t="str">
        <f>VLOOKUP(A1728,'Hospitalisation Details'!$A$2:$M$2344,4,FALSE)</f>
        <v>25-10-1986</v>
      </c>
      <c r="M1728">
        <f>VLOOKUP(A1728,'Hospitalisation Details'!$A$2:$M$2344,10,FALSE)</f>
        <v>5266.37</v>
      </c>
      <c r="N1728" t="str">
        <f>VLOOKUP(A1728,'Hospitalisation Details'!$A$2:$M$2344,11,FALSE)</f>
        <v>tier - 2</v>
      </c>
      <c r="O1728" t="str">
        <f>VLOOKUP(A1728,'Hospitalisation Details'!$A$2:$M$2344,12,FALSE)</f>
        <v>tier - 2</v>
      </c>
      <c r="P1728" t="str">
        <f>VLOOKUP(A1728,'Hospitalisation Details'!$A$2:$M$2344,13,FALSE)</f>
        <v>R1012</v>
      </c>
      <c r="Q1728" s="11">
        <f>VLOOKUP(A1728,'Hospitalisation Details'!$A$2:$M$2344,8,FALSE)</f>
        <v>36</v>
      </c>
    </row>
    <row r="1729" spans="1:17" ht="15.75" x14ac:dyDescent="0.25">
      <c r="A1729" s="1" t="s">
        <v>642</v>
      </c>
      <c r="B1729" t="str">
        <f>VLOOKUP(A1729,'Customer Names'!$A$1:$B$2336,2,FALSE)</f>
        <v>Davenport</v>
      </c>
      <c r="C1729" s="11">
        <f>VLOOKUP(A1729,'Medical Examinations'!$A$1:$B$2336,2,FALSE)</f>
        <v>27.454999999999998</v>
      </c>
      <c r="D1729" s="11">
        <f>VLOOKUP(A1729,'Medical Examinations'!$A$1:$C$2336,3,FALSE)</f>
        <v>4.54</v>
      </c>
      <c r="E1729" s="11" t="str">
        <f>VLOOKUP(A1729,'Medical Examinations'!$A$1:$J$2336,4,FALSE)</f>
        <v>No</v>
      </c>
      <c r="F1729" s="11" t="str">
        <f>VLOOKUP(A1729,'Medical Examinations'!$A$1:$J$2336,5,FALSE)</f>
        <v>No</v>
      </c>
      <c r="G1729" s="11" t="str">
        <f>VLOOKUP(A1729,'Medical Examinations'!$A$1:$J$2336,6,FALSE)</f>
        <v>No</v>
      </c>
      <c r="H1729" s="11">
        <f>VLOOKUP(A1729,'Medical Examinations'!$A$1:$J$2336,7,FALSE)</f>
        <v>0</v>
      </c>
      <c r="I1729" s="11" t="str">
        <f>VLOOKUP(A1729,'Medical Examinations'!$A$1:$J$2336,8,FALSE)</f>
        <v>No</v>
      </c>
      <c r="J1729" s="11" t="str">
        <f>VLOOKUP(A1729,'Medical Examinations'!$A$1:$J$2336,9,FALSE)</f>
        <v>OVERWEIGHT</v>
      </c>
      <c r="K1729" s="11" t="str">
        <f>VLOOKUP(A1729,'Medical Examinations'!$A$1:$J$2336,10,FALSE)</f>
        <v>NORMAL</v>
      </c>
      <c r="L1729" t="str">
        <f>VLOOKUP(A1729,'Hospitalisation Details'!$A$2:$M$2344,4,FALSE)</f>
        <v>19-7-1989</v>
      </c>
      <c r="M1729">
        <f>VLOOKUP(A1729,'Hospitalisation Details'!$A$2:$M$2344,10,FALSE)</f>
        <v>5261.47</v>
      </c>
      <c r="N1729" t="str">
        <f>VLOOKUP(A1729,'Hospitalisation Details'!$A$2:$M$2344,11,FALSE)</f>
        <v>tier - 2</v>
      </c>
      <c r="O1729" t="str">
        <f>VLOOKUP(A1729,'Hospitalisation Details'!$A$2:$M$2344,12,FALSE)</f>
        <v>tier - 2</v>
      </c>
      <c r="P1729" t="str">
        <f>VLOOKUP(A1729,'Hospitalisation Details'!$A$2:$M$2344,13,FALSE)</f>
        <v>R1012</v>
      </c>
      <c r="Q1729" s="11">
        <f>VLOOKUP(A1729,'Hospitalisation Details'!$A$2:$M$2344,8,FALSE)</f>
        <v>33</v>
      </c>
    </row>
    <row r="1730" spans="1:17" ht="15.75" x14ac:dyDescent="0.25">
      <c r="A1730" s="1" t="s">
        <v>641</v>
      </c>
      <c r="B1730" t="str">
        <f>VLOOKUP(A1730,'Customer Names'!$A$1:$B$2336,2,FALSE)</f>
        <v>Johansen</v>
      </c>
      <c r="C1730" s="11">
        <f>VLOOKUP(A1730,'Medical Examinations'!$A$1:$B$2336,2,FALSE)</f>
        <v>24.605</v>
      </c>
      <c r="D1730" s="11">
        <f>VLOOKUP(A1730,'Medical Examinations'!$A$1:$C$2336,3,FALSE)</f>
        <v>5.7</v>
      </c>
      <c r="E1730" s="11" t="str">
        <f>VLOOKUP(A1730,'Medical Examinations'!$A$1:$J$2336,4,FALSE)</f>
        <v>No</v>
      </c>
      <c r="F1730" s="11" t="str">
        <f>VLOOKUP(A1730,'Medical Examinations'!$A$1:$J$2336,5,FALSE)</f>
        <v>No</v>
      </c>
      <c r="G1730" s="11" t="str">
        <f>VLOOKUP(A1730,'Medical Examinations'!$A$1:$J$2336,6,FALSE)</f>
        <v>No</v>
      </c>
      <c r="H1730" s="11">
        <f>VLOOKUP(A1730,'Medical Examinations'!$A$1:$J$2336,7,FALSE)</f>
        <v>0</v>
      </c>
      <c r="I1730" s="11" t="str">
        <f>VLOOKUP(A1730,'Medical Examinations'!$A$1:$J$2336,8,FALSE)</f>
        <v>No</v>
      </c>
      <c r="J1730" s="11" t="str">
        <f>VLOOKUP(A1730,'Medical Examinations'!$A$1:$J$2336,9,FALSE)</f>
        <v>NORMALWEIGHT</v>
      </c>
      <c r="K1730" s="11" t="str">
        <f>VLOOKUP(A1730,'Medical Examinations'!$A$1:$J$2336,10,FALSE)</f>
        <v>NORMAL</v>
      </c>
      <c r="L1730" t="str">
        <f>VLOOKUP(A1730,'Hospitalisation Details'!$A$2:$M$2344,4,FALSE)</f>
        <v>25-11-1989</v>
      </c>
      <c r="M1730">
        <f>VLOOKUP(A1730,'Hospitalisation Details'!$A$2:$M$2344,10,FALSE)</f>
        <v>5257.51</v>
      </c>
      <c r="N1730" t="str">
        <f>VLOOKUP(A1730,'Hospitalisation Details'!$A$2:$M$2344,11,FALSE)</f>
        <v>tier - 2</v>
      </c>
      <c r="O1730" t="str">
        <f>VLOOKUP(A1730,'Hospitalisation Details'!$A$2:$M$2344,12,FALSE)</f>
        <v>tier - 2</v>
      </c>
      <c r="P1730" t="str">
        <f>VLOOKUP(A1730,'Hospitalisation Details'!$A$2:$M$2344,13,FALSE)</f>
        <v>R1012</v>
      </c>
      <c r="Q1730" s="11">
        <f>VLOOKUP(A1730,'Hospitalisation Details'!$A$2:$M$2344,8,FALSE)</f>
        <v>33</v>
      </c>
    </row>
    <row r="1731" spans="1:17" ht="15.75" x14ac:dyDescent="0.25">
      <c r="A1731" s="1" t="s">
        <v>640</v>
      </c>
      <c r="B1731" t="str">
        <f>VLOOKUP(A1731,'Customer Names'!$A$1:$B$2336,2,FALSE)</f>
        <v>Bond</v>
      </c>
      <c r="C1731" s="11">
        <f>VLOOKUP(A1731,'Medical Examinations'!$A$1:$B$2336,2,FALSE)</f>
        <v>30.8</v>
      </c>
      <c r="D1731" s="11">
        <f>VLOOKUP(A1731,'Medical Examinations'!$A$1:$C$2336,3,FALSE)</f>
        <v>5.07</v>
      </c>
      <c r="E1731" s="11" t="str">
        <f>VLOOKUP(A1731,'Medical Examinations'!$A$1:$J$2336,4,FALSE)</f>
        <v>No</v>
      </c>
      <c r="F1731" s="11" t="str">
        <f>VLOOKUP(A1731,'Medical Examinations'!$A$1:$J$2336,5,FALSE)</f>
        <v>No</v>
      </c>
      <c r="G1731" s="11" t="str">
        <f>VLOOKUP(A1731,'Medical Examinations'!$A$1:$J$2336,6,FALSE)</f>
        <v>No</v>
      </c>
      <c r="H1731" s="11">
        <f>VLOOKUP(A1731,'Medical Examinations'!$A$1:$J$2336,7,FALSE)</f>
        <v>0</v>
      </c>
      <c r="I1731" s="11" t="str">
        <f>VLOOKUP(A1731,'Medical Examinations'!$A$1:$J$2336,8,FALSE)</f>
        <v>No</v>
      </c>
      <c r="J1731" s="11" t="str">
        <f>VLOOKUP(A1731,'Medical Examinations'!$A$1:$J$2336,9,FALSE)</f>
        <v>OBESITY</v>
      </c>
      <c r="K1731" s="11" t="str">
        <f>VLOOKUP(A1731,'Medical Examinations'!$A$1:$J$2336,10,FALSE)</f>
        <v>NORMAL</v>
      </c>
      <c r="L1731" t="str">
        <f>VLOOKUP(A1731,'Hospitalisation Details'!$A$2:$M$2344,4,FALSE)</f>
        <v>6-7-1990</v>
      </c>
      <c r="M1731">
        <f>VLOOKUP(A1731,'Hospitalisation Details'!$A$2:$M$2344,10,FALSE)</f>
        <v>5253.52</v>
      </c>
      <c r="N1731" t="str">
        <f>VLOOKUP(A1731,'Hospitalisation Details'!$A$2:$M$2344,11,FALSE)</f>
        <v>tier - 3</v>
      </c>
      <c r="O1731" t="str">
        <f>VLOOKUP(A1731,'Hospitalisation Details'!$A$2:$M$2344,12,FALSE)</f>
        <v>tier - 3</v>
      </c>
      <c r="P1731" t="str">
        <f>VLOOKUP(A1731,'Hospitalisation Details'!$A$2:$M$2344,13,FALSE)</f>
        <v>R1011</v>
      </c>
      <c r="Q1731" s="11">
        <f>VLOOKUP(A1731,'Hospitalisation Details'!$A$2:$M$2344,8,FALSE)</f>
        <v>32</v>
      </c>
    </row>
    <row r="1732" spans="1:17" ht="15.75" x14ac:dyDescent="0.25">
      <c r="A1732" s="1" t="s">
        <v>639</v>
      </c>
      <c r="B1732" t="str">
        <f>VLOOKUP(A1732,'Customer Names'!$A$1:$B$2336,2,FALSE)</f>
        <v>Reilly</v>
      </c>
      <c r="C1732" s="11">
        <f>VLOOKUP(A1732,'Medical Examinations'!$A$1:$B$2336,2,FALSE)</f>
        <v>34.799999999999997</v>
      </c>
      <c r="D1732" s="11">
        <f>VLOOKUP(A1732,'Medical Examinations'!$A$1:$C$2336,3,FALSE)</f>
        <v>4.38</v>
      </c>
      <c r="E1732" s="11" t="str">
        <f>VLOOKUP(A1732,'Medical Examinations'!$A$1:$J$2336,4,FALSE)</f>
        <v>No</v>
      </c>
      <c r="F1732" s="11" t="str">
        <f>VLOOKUP(A1732,'Medical Examinations'!$A$1:$J$2336,5,FALSE)</f>
        <v>No</v>
      </c>
      <c r="G1732" s="11" t="str">
        <f>VLOOKUP(A1732,'Medical Examinations'!$A$1:$J$2336,6,FALSE)</f>
        <v>No</v>
      </c>
      <c r="H1732" s="11">
        <f>VLOOKUP(A1732,'Medical Examinations'!$A$1:$J$2336,7,FALSE)</f>
        <v>1</v>
      </c>
      <c r="I1732" s="11" t="str">
        <f>VLOOKUP(A1732,'Medical Examinations'!$A$1:$J$2336,8,FALSE)</f>
        <v>No</v>
      </c>
      <c r="J1732" s="11" t="str">
        <f>VLOOKUP(A1732,'Medical Examinations'!$A$1:$J$2336,9,FALSE)</f>
        <v>OBESITY</v>
      </c>
      <c r="K1732" s="11" t="str">
        <f>VLOOKUP(A1732,'Medical Examinations'!$A$1:$J$2336,10,FALSE)</f>
        <v>NORMAL</v>
      </c>
      <c r="L1732" t="str">
        <f>VLOOKUP(A1732,'Hospitalisation Details'!$A$2:$M$2344,4,FALSE)</f>
        <v>9-9-1987</v>
      </c>
      <c r="M1732">
        <f>VLOOKUP(A1732,'Hospitalisation Details'!$A$2:$M$2344,10,FALSE)</f>
        <v>5246.05</v>
      </c>
      <c r="N1732" t="str">
        <f>VLOOKUP(A1732,'Hospitalisation Details'!$A$2:$M$2344,11,FALSE)</f>
        <v>tier - 2</v>
      </c>
      <c r="O1732" t="str">
        <f>VLOOKUP(A1732,'Hospitalisation Details'!$A$2:$M$2344,12,FALSE)</f>
        <v>tier - 3</v>
      </c>
      <c r="P1732" t="str">
        <f>VLOOKUP(A1732,'Hospitalisation Details'!$A$2:$M$2344,13,FALSE)</f>
        <v>R1011</v>
      </c>
      <c r="Q1732" s="11">
        <f>VLOOKUP(A1732,'Hospitalisation Details'!$A$2:$M$2344,8,FALSE)</f>
        <v>35</v>
      </c>
    </row>
    <row r="1733" spans="1:17" ht="15.75" x14ac:dyDescent="0.25">
      <c r="A1733" s="1" t="s">
        <v>638</v>
      </c>
      <c r="B1733" t="str">
        <f>VLOOKUP(A1733,'Customer Names'!$A$1:$B$2336,2,FALSE)</f>
        <v>Chandler</v>
      </c>
      <c r="C1733" s="11">
        <f>VLOOKUP(A1733,'Medical Examinations'!$A$1:$B$2336,2,FALSE)</f>
        <v>34.21</v>
      </c>
      <c r="D1733" s="11">
        <f>VLOOKUP(A1733,'Medical Examinations'!$A$1:$C$2336,3,FALSE)</f>
        <v>4.54</v>
      </c>
      <c r="E1733" s="11" t="str">
        <f>VLOOKUP(A1733,'Medical Examinations'!$A$1:$J$2336,4,FALSE)</f>
        <v>No</v>
      </c>
      <c r="F1733" s="11" t="str">
        <f>VLOOKUP(A1733,'Medical Examinations'!$A$1:$J$2336,5,FALSE)</f>
        <v>No</v>
      </c>
      <c r="G1733" s="11" t="str">
        <f>VLOOKUP(A1733,'Medical Examinations'!$A$1:$J$2336,6,FALSE)</f>
        <v>No</v>
      </c>
      <c r="H1733" s="11">
        <f>VLOOKUP(A1733,'Medical Examinations'!$A$1:$J$2336,7,FALSE)</f>
        <v>1</v>
      </c>
      <c r="I1733" s="11" t="str">
        <f>VLOOKUP(A1733,'Medical Examinations'!$A$1:$J$2336,8,FALSE)</f>
        <v>No</v>
      </c>
      <c r="J1733" s="11" t="str">
        <f>VLOOKUP(A1733,'Medical Examinations'!$A$1:$J$2336,9,FALSE)</f>
        <v>OBESITY</v>
      </c>
      <c r="K1733" s="11" t="str">
        <f>VLOOKUP(A1733,'Medical Examinations'!$A$1:$J$2336,10,FALSE)</f>
        <v>NORMAL</v>
      </c>
      <c r="L1733" t="str">
        <f>VLOOKUP(A1733,'Hospitalisation Details'!$A$2:$M$2344,4,FALSE)</f>
        <v>5-7-1987</v>
      </c>
      <c r="M1733">
        <f>VLOOKUP(A1733,'Hospitalisation Details'!$A$2:$M$2344,10,FALSE)</f>
        <v>5245.23</v>
      </c>
      <c r="N1733" t="str">
        <f>VLOOKUP(A1733,'Hospitalisation Details'!$A$2:$M$2344,11,FALSE)</f>
        <v>tier - 2</v>
      </c>
      <c r="O1733" t="str">
        <f>VLOOKUP(A1733,'Hospitalisation Details'!$A$2:$M$2344,12,FALSE)</f>
        <v>tier - 2</v>
      </c>
      <c r="P1733" t="str">
        <f>VLOOKUP(A1733,'Hospitalisation Details'!$A$2:$M$2344,13,FALSE)</f>
        <v>R1013</v>
      </c>
      <c r="Q1733" s="11">
        <f>VLOOKUP(A1733,'Hospitalisation Details'!$A$2:$M$2344,8,FALSE)</f>
        <v>35</v>
      </c>
    </row>
    <row r="1734" spans="1:17" ht="15.75" x14ac:dyDescent="0.25">
      <c r="A1734" s="1" t="s">
        <v>637</v>
      </c>
      <c r="B1734" t="str">
        <f>VLOOKUP(A1734,'Customer Names'!$A$1:$B$2336,2,FALSE)</f>
        <v>Kaufmann</v>
      </c>
      <c r="C1734" s="11">
        <f>VLOOKUP(A1734,'Medical Examinations'!$A$1:$B$2336,2,FALSE)</f>
        <v>31</v>
      </c>
      <c r="D1734" s="11">
        <f>VLOOKUP(A1734,'Medical Examinations'!$A$1:$C$2336,3,FALSE)</f>
        <v>5.38</v>
      </c>
      <c r="E1734" s="11" t="str">
        <f>VLOOKUP(A1734,'Medical Examinations'!$A$1:$J$2336,4,FALSE)</f>
        <v>No</v>
      </c>
      <c r="F1734" s="11" t="str">
        <f>VLOOKUP(A1734,'Medical Examinations'!$A$1:$J$2336,5,FALSE)</f>
        <v>No</v>
      </c>
      <c r="G1734" s="11" t="str">
        <f>VLOOKUP(A1734,'Medical Examinations'!$A$1:$J$2336,6,FALSE)</f>
        <v>No</v>
      </c>
      <c r="H1734" s="11">
        <f>VLOOKUP(A1734,'Medical Examinations'!$A$1:$J$2336,7,FALSE)</f>
        <v>1</v>
      </c>
      <c r="I1734" s="11" t="str">
        <f>VLOOKUP(A1734,'Medical Examinations'!$A$1:$J$2336,8,FALSE)</f>
        <v>No</v>
      </c>
      <c r="J1734" s="11" t="str">
        <f>VLOOKUP(A1734,'Medical Examinations'!$A$1:$J$2336,9,FALSE)</f>
        <v>OBESITY</v>
      </c>
      <c r="K1734" s="11" t="str">
        <f>VLOOKUP(A1734,'Medical Examinations'!$A$1:$J$2336,10,FALSE)</f>
        <v>NORMAL</v>
      </c>
      <c r="L1734" t="str">
        <f>VLOOKUP(A1734,'Hospitalisation Details'!$A$2:$M$2344,4,FALSE)</f>
        <v>26-12-1987</v>
      </c>
      <c r="M1734">
        <f>VLOOKUP(A1734,'Hospitalisation Details'!$A$2:$M$2344,10,FALSE)</f>
        <v>5240.7700000000004</v>
      </c>
      <c r="N1734" t="str">
        <f>VLOOKUP(A1734,'Hospitalisation Details'!$A$2:$M$2344,11,FALSE)</f>
        <v>tier - 2</v>
      </c>
      <c r="O1734" t="str">
        <f>VLOOKUP(A1734,'Hospitalisation Details'!$A$2:$M$2344,12,FALSE)</f>
        <v>tier - 2</v>
      </c>
      <c r="P1734" t="str">
        <f>VLOOKUP(A1734,'Hospitalisation Details'!$A$2:$M$2344,13,FALSE)</f>
        <v>R1011</v>
      </c>
      <c r="Q1734" s="11">
        <f>VLOOKUP(A1734,'Hospitalisation Details'!$A$2:$M$2344,8,FALSE)</f>
        <v>35</v>
      </c>
    </row>
    <row r="1735" spans="1:17" ht="15.75" x14ac:dyDescent="0.25">
      <c r="A1735" s="1" t="s">
        <v>636</v>
      </c>
      <c r="B1735" t="str">
        <f>VLOOKUP(A1735,'Customer Names'!$A$1:$B$2336,2,FALSE)</f>
        <v>Barnes-Zurkinden</v>
      </c>
      <c r="C1735" s="11">
        <f>VLOOKUP(A1735,'Medical Examinations'!$A$1:$B$2336,2,FALSE)</f>
        <v>26.125</v>
      </c>
      <c r="D1735" s="11">
        <f>VLOOKUP(A1735,'Medical Examinations'!$A$1:$C$2336,3,FALSE)</f>
        <v>5.55</v>
      </c>
      <c r="E1735" s="11" t="str">
        <f>VLOOKUP(A1735,'Medical Examinations'!$A$1:$J$2336,4,FALSE)</f>
        <v>No</v>
      </c>
      <c r="F1735" s="11" t="str">
        <f>VLOOKUP(A1735,'Medical Examinations'!$A$1:$J$2336,5,FALSE)</f>
        <v>No</v>
      </c>
      <c r="G1735" s="11" t="str">
        <f>VLOOKUP(A1735,'Medical Examinations'!$A$1:$J$2336,6,FALSE)</f>
        <v>No</v>
      </c>
      <c r="H1735" s="11">
        <f>VLOOKUP(A1735,'Medical Examinations'!$A$1:$J$2336,7,FALSE)</f>
        <v>1</v>
      </c>
      <c r="I1735" s="11" t="str">
        <f>VLOOKUP(A1735,'Medical Examinations'!$A$1:$J$2336,8,FALSE)</f>
        <v>No</v>
      </c>
      <c r="J1735" s="11" t="str">
        <f>VLOOKUP(A1735,'Medical Examinations'!$A$1:$J$2336,9,FALSE)</f>
        <v>OVERWEIGHT</v>
      </c>
      <c r="K1735" s="11" t="str">
        <f>VLOOKUP(A1735,'Medical Examinations'!$A$1:$J$2336,10,FALSE)</f>
        <v>NORMAL</v>
      </c>
      <c r="L1735" t="str">
        <f>VLOOKUP(A1735,'Hospitalisation Details'!$A$2:$M$2344,4,FALSE)</f>
        <v>29-6-1987</v>
      </c>
      <c r="M1735">
        <f>VLOOKUP(A1735,'Hospitalisation Details'!$A$2:$M$2344,10,FALSE)</f>
        <v>5227.99</v>
      </c>
      <c r="N1735" t="str">
        <f>VLOOKUP(A1735,'Hospitalisation Details'!$A$2:$M$2344,11,FALSE)</f>
        <v>tier - 2</v>
      </c>
      <c r="O1735" t="str">
        <f>VLOOKUP(A1735,'Hospitalisation Details'!$A$2:$M$2344,12,FALSE)</f>
        <v>tier - 1</v>
      </c>
      <c r="P1735" t="str">
        <f>VLOOKUP(A1735,'Hospitalisation Details'!$A$2:$M$2344,13,FALSE)</f>
        <v>R1024</v>
      </c>
      <c r="Q1735" s="11">
        <f>VLOOKUP(A1735,'Hospitalisation Details'!$A$2:$M$2344,8,FALSE)</f>
        <v>35</v>
      </c>
    </row>
    <row r="1736" spans="1:17" ht="15.75" x14ac:dyDescent="0.25">
      <c r="A1736" s="1" t="s">
        <v>635</v>
      </c>
      <c r="B1736" t="str">
        <f>VLOOKUP(A1736,'Customer Names'!$A$1:$B$2336,2,FALSE)</f>
        <v>Wolter</v>
      </c>
      <c r="C1736" s="11">
        <f>VLOOKUP(A1736,'Medical Examinations'!$A$1:$B$2336,2,FALSE)</f>
        <v>30.13</v>
      </c>
      <c r="D1736" s="11">
        <f>VLOOKUP(A1736,'Medical Examinations'!$A$1:$C$2336,3,FALSE)</f>
        <v>4.03</v>
      </c>
      <c r="E1736" s="11" t="str">
        <f>VLOOKUP(A1736,'Medical Examinations'!$A$1:$J$2336,4,FALSE)</f>
        <v>Yes</v>
      </c>
      <c r="F1736" s="11" t="str">
        <f>VLOOKUP(A1736,'Medical Examinations'!$A$1:$J$2336,5,FALSE)</f>
        <v>No</v>
      </c>
      <c r="G1736" s="11" t="str">
        <f>VLOOKUP(A1736,'Medical Examinations'!$A$1:$J$2336,6,FALSE)</f>
        <v>No</v>
      </c>
      <c r="H1736" s="11">
        <f>VLOOKUP(A1736,'Medical Examinations'!$A$1:$J$2336,7,FALSE)</f>
        <v>1</v>
      </c>
      <c r="I1736" s="11" t="str">
        <f>VLOOKUP(A1736,'Medical Examinations'!$A$1:$J$2336,8,FALSE)</f>
        <v>No</v>
      </c>
      <c r="J1736" s="11" t="str">
        <f>VLOOKUP(A1736,'Medical Examinations'!$A$1:$J$2336,9,FALSE)</f>
        <v>OBESITY</v>
      </c>
      <c r="K1736" s="11" t="str">
        <f>VLOOKUP(A1736,'Medical Examinations'!$A$1:$J$2336,10,FALSE)</f>
        <v>NORMAL</v>
      </c>
      <c r="L1736" t="str">
        <f>VLOOKUP(A1736,'Hospitalisation Details'!$A$2:$M$2344,4,FALSE)</f>
        <v>6-6-1995</v>
      </c>
      <c r="M1736">
        <f>VLOOKUP(A1736,'Hospitalisation Details'!$A$2:$M$2344,10,FALSE)</f>
        <v>5216.4799999999996</v>
      </c>
      <c r="N1736" t="str">
        <f>VLOOKUP(A1736,'Hospitalisation Details'!$A$2:$M$2344,11,FALSE)</f>
        <v>tier - 2</v>
      </c>
      <c r="O1736" t="str">
        <f>VLOOKUP(A1736,'Hospitalisation Details'!$A$2:$M$2344,12,FALSE)</f>
        <v>tier - 2</v>
      </c>
      <c r="P1736" t="str">
        <f>VLOOKUP(A1736,'Hospitalisation Details'!$A$2:$M$2344,13,FALSE)</f>
        <v>R1025</v>
      </c>
      <c r="Q1736" s="11">
        <f>VLOOKUP(A1736,'Hospitalisation Details'!$A$2:$M$2344,8,FALSE)</f>
        <v>28</v>
      </c>
    </row>
    <row r="1737" spans="1:17" ht="15.75" x14ac:dyDescent="0.25">
      <c r="A1737" s="1" t="s">
        <v>634</v>
      </c>
      <c r="B1737" t="str">
        <f>VLOOKUP(A1737,'Customer Names'!$A$1:$B$2336,2,FALSE)</f>
        <v>Pearson</v>
      </c>
      <c r="C1737" s="11">
        <f>VLOOKUP(A1737,'Medical Examinations'!$A$1:$B$2336,2,FALSE)</f>
        <v>34.19</v>
      </c>
      <c r="D1737" s="11">
        <f>VLOOKUP(A1737,'Medical Examinations'!$A$1:$C$2336,3,FALSE)</f>
        <v>4.1900000000000004</v>
      </c>
      <c r="E1737" s="11" t="str">
        <f>VLOOKUP(A1737,'Medical Examinations'!$A$1:$J$2336,4,FALSE)</f>
        <v>No</v>
      </c>
      <c r="F1737" s="11" t="str">
        <f>VLOOKUP(A1737,'Medical Examinations'!$A$1:$J$2336,5,FALSE)</f>
        <v>No</v>
      </c>
      <c r="G1737" s="11" t="str">
        <f>VLOOKUP(A1737,'Medical Examinations'!$A$1:$J$2336,6,FALSE)</f>
        <v>No</v>
      </c>
      <c r="H1737" s="11">
        <f>VLOOKUP(A1737,'Medical Examinations'!$A$1:$J$2336,7,FALSE)</f>
        <v>0</v>
      </c>
      <c r="I1737" s="11" t="str">
        <f>VLOOKUP(A1737,'Medical Examinations'!$A$1:$J$2336,8,FALSE)</f>
        <v>No</v>
      </c>
      <c r="J1737" s="11" t="str">
        <f>VLOOKUP(A1737,'Medical Examinations'!$A$1:$J$2336,9,FALSE)</f>
        <v>OBESITY</v>
      </c>
      <c r="K1737" s="11" t="str">
        <f>VLOOKUP(A1737,'Medical Examinations'!$A$1:$J$2336,10,FALSE)</f>
        <v>NORMAL</v>
      </c>
      <c r="L1737" t="str">
        <f>VLOOKUP(A1737,'Hospitalisation Details'!$A$2:$M$2344,4,FALSE)</f>
        <v>1-12-1999</v>
      </c>
      <c r="M1737">
        <f>VLOOKUP(A1737,'Hospitalisation Details'!$A$2:$M$2344,10,FALSE)</f>
        <v>5213.22</v>
      </c>
      <c r="N1737" t="str">
        <f>VLOOKUP(A1737,'Hospitalisation Details'!$A$2:$M$2344,11,FALSE)</f>
        <v>tier - 2</v>
      </c>
      <c r="O1737" t="str">
        <f>VLOOKUP(A1737,'Hospitalisation Details'!$A$2:$M$2344,12,FALSE)</f>
        <v>tier - 1</v>
      </c>
      <c r="P1737" t="str">
        <f>VLOOKUP(A1737,'Hospitalisation Details'!$A$2:$M$2344,13,FALSE)</f>
        <v>R1012</v>
      </c>
      <c r="Q1737" s="11">
        <f>VLOOKUP(A1737,'Hospitalisation Details'!$A$2:$M$2344,8,FALSE)</f>
        <v>23</v>
      </c>
    </row>
    <row r="1738" spans="1:17" ht="15.75" x14ac:dyDescent="0.25">
      <c r="A1738" s="1" t="s">
        <v>633</v>
      </c>
      <c r="B1738" t="str">
        <f>VLOOKUP(A1738,'Customer Names'!$A$1:$B$2336,2,FALSE)</f>
        <v>Thomas</v>
      </c>
      <c r="C1738" s="11">
        <f>VLOOKUP(A1738,'Medical Examinations'!$A$1:$B$2336,2,FALSE)</f>
        <v>22.515000000000001</v>
      </c>
      <c r="D1738" s="11">
        <f>VLOOKUP(A1738,'Medical Examinations'!$A$1:$C$2336,3,FALSE)</f>
        <v>4.37</v>
      </c>
      <c r="E1738" s="11" t="str">
        <f>VLOOKUP(A1738,'Medical Examinations'!$A$1:$J$2336,4,FALSE)</f>
        <v>No</v>
      </c>
      <c r="F1738" s="11" t="str">
        <f>VLOOKUP(A1738,'Medical Examinations'!$A$1:$J$2336,5,FALSE)</f>
        <v>No</v>
      </c>
      <c r="G1738" s="11" t="str">
        <f>VLOOKUP(A1738,'Medical Examinations'!$A$1:$J$2336,6,FALSE)</f>
        <v>Yes</v>
      </c>
      <c r="H1738" s="11">
        <f>VLOOKUP(A1738,'Medical Examinations'!$A$1:$J$2336,7,FALSE)</f>
        <v>1</v>
      </c>
      <c r="I1738" s="11" t="str">
        <f>VLOOKUP(A1738,'Medical Examinations'!$A$1:$J$2336,8,FALSE)</f>
        <v>No</v>
      </c>
      <c r="J1738" s="11" t="str">
        <f>VLOOKUP(A1738,'Medical Examinations'!$A$1:$J$2336,9,FALSE)</f>
        <v>NORMALWEIGHT</v>
      </c>
      <c r="K1738" s="11" t="str">
        <f>VLOOKUP(A1738,'Medical Examinations'!$A$1:$J$2336,10,FALSE)</f>
        <v>NORMAL</v>
      </c>
      <c r="L1738" t="str">
        <f>VLOOKUP(A1738,'Hospitalisation Details'!$A$2:$M$2344,4,FALSE)</f>
        <v>17-6-1993</v>
      </c>
      <c r="M1738">
        <f>VLOOKUP(A1738,'Hospitalisation Details'!$A$2:$M$2344,10,FALSE)</f>
        <v>5209.58</v>
      </c>
      <c r="N1738" t="str">
        <f>VLOOKUP(A1738,'Hospitalisation Details'!$A$2:$M$2344,11,FALSE)</f>
        <v>tier - 3</v>
      </c>
      <c r="O1738" t="str">
        <f>VLOOKUP(A1738,'Hospitalisation Details'!$A$2:$M$2344,12,FALSE)</f>
        <v>tier - 3</v>
      </c>
      <c r="P1738" t="str">
        <f>VLOOKUP(A1738,'Hospitalisation Details'!$A$2:$M$2344,13,FALSE)</f>
        <v>R1017</v>
      </c>
      <c r="Q1738" s="11">
        <f>VLOOKUP(A1738,'Hospitalisation Details'!$A$2:$M$2344,8,FALSE)</f>
        <v>29</v>
      </c>
    </row>
    <row r="1739" spans="1:17" ht="15.75" x14ac:dyDescent="0.25">
      <c r="A1739" s="1" t="s">
        <v>632</v>
      </c>
      <c r="B1739" t="str">
        <f>VLOOKUP(A1739,'Customer Names'!$A$1:$B$2336,2,FALSE)</f>
        <v>Leon</v>
      </c>
      <c r="C1739" s="11">
        <f>VLOOKUP(A1739,'Medical Examinations'!$A$1:$B$2336,2,FALSE)</f>
        <v>18.239999999999998</v>
      </c>
      <c r="D1739" s="11">
        <f>VLOOKUP(A1739,'Medical Examinations'!$A$1:$C$2336,3,FALSE)</f>
        <v>5.31</v>
      </c>
      <c r="E1739" s="11" t="str">
        <f>VLOOKUP(A1739,'Medical Examinations'!$A$1:$J$2336,4,FALSE)</f>
        <v>Yes</v>
      </c>
      <c r="F1739" s="11" t="str">
        <f>VLOOKUP(A1739,'Medical Examinations'!$A$1:$J$2336,5,FALSE)</f>
        <v>No</v>
      </c>
      <c r="G1739" s="11" t="str">
        <f>VLOOKUP(A1739,'Medical Examinations'!$A$1:$J$2336,6,FALSE)</f>
        <v>Yes</v>
      </c>
      <c r="H1739" s="11">
        <f>VLOOKUP(A1739,'Medical Examinations'!$A$1:$J$2336,7,FALSE)</f>
        <v>1</v>
      </c>
      <c r="I1739" s="11" t="str">
        <f>VLOOKUP(A1739,'Medical Examinations'!$A$1:$J$2336,8,FALSE)</f>
        <v>No</v>
      </c>
      <c r="J1739" s="11" t="str">
        <f>VLOOKUP(A1739,'Medical Examinations'!$A$1:$J$2336,9,FALSE)</f>
        <v>NORMALWEIGHT</v>
      </c>
      <c r="K1739" s="11" t="str">
        <f>VLOOKUP(A1739,'Medical Examinations'!$A$1:$J$2336,10,FALSE)</f>
        <v>NORMAL</v>
      </c>
      <c r="L1739" t="str">
        <f>VLOOKUP(A1739,'Hospitalisation Details'!$A$2:$M$2344,4,FALSE)</f>
        <v>24-10-1983</v>
      </c>
      <c r="M1739">
        <f>VLOOKUP(A1739,'Hospitalisation Details'!$A$2:$M$2344,10,FALSE)</f>
        <v>5207.97</v>
      </c>
      <c r="N1739" t="str">
        <f>VLOOKUP(A1739,'Hospitalisation Details'!$A$2:$M$2344,11,FALSE)</f>
        <v>tier - 2</v>
      </c>
      <c r="O1739" t="str">
        <f>VLOOKUP(A1739,'Hospitalisation Details'!$A$2:$M$2344,12,FALSE)</f>
        <v>tier - 2</v>
      </c>
      <c r="P1739" t="str">
        <f>VLOOKUP(A1739,'Hospitalisation Details'!$A$2:$M$2344,13,FALSE)</f>
        <v>R1012</v>
      </c>
      <c r="Q1739" s="11">
        <f>VLOOKUP(A1739,'Hospitalisation Details'!$A$2:$M$2344,8,FALSE)</f>
        <v>39</v>
      </c>
    </row>
    <row r="1740" spans="1:17" ht="15.75" x14ac:dyDescent="0.25">
      <c r="A1740" s="1" t="s">
        <v>630</v>
      </c>
      <c r="B1740" t="str">
        <f>VLOOKUP(A1740,'Customer Names'!$A$1:$B$2336,2,FALSE)</f>
        <v>Marriott</v>
      </c>
      <c r="C1740" s="11">
        <f>VLOOKUP(A1740,'Medical Examinations'!$A$1:$B$2336,2,FALSE)</f>
        <v>37.28</v>
      </c>
      <c r="D1740" s="11">
        <f>VLOOKUP(A1740,'Medical Examinations'!$A$1:$C$2336,3,FALSE)</f>
        <v>4.66</v>
      </c>
      <c r="E1740" s="11" t="str">
        <f>VLOOKUP(A1740,'Medical Examinations'!$A$1:$J$2336,4,FALSE)</f>
        <v>No</v>
      </c>
      <c r="F1740" s="11" t="str">
        <f>VLOOKUP(A1740,'Medical Examinations'!$A$1:$J$2336,5,FALSE)</f>
        <v>Yes</v>
      </c>
      <c r="G1740" s="11" t="str">
        <f>VLOOKUP(A1740,'Medical Examinations'!$A$1:$J$2336,6,FALSE)</f>
        <v>No</v>
      </c>
      <c r="H1740" s="11">
        <f>VLOOKUP(A1740,'Medical Examinations'!$A$1:$J$2336,7,FALSE)</f>
        <v>1</v>
      </c>
      <c r="I1740" s="11" t="str">
        <f>VLOOKUP(A1740,'Medical Examinations'!$A$1:$J$2336,8,FALSE)</f>
        <v>No</v>
      </c>
      <c r="J1740" s="11" t="str">
        <f>VLOOKUP(A1740,'Medical Examinations'!$A$1:$J$2336,9,FALSE)</f>
        <v>OBESITY</v>
      </c>
      <c r="K1740" s="11" t="str">
        <f>VLOOKUP(A1740,'Medical Examinations'!$A$1:$J$2336,10,FALSE)</f>
        <v>NORMAL</v>
      </c>
      <c r="L1740" t="str">
        <f>VLOOKUP(A1740,'Hospitalisation Details'!$A$2:$M$2344,4,FALSE)</f>
        <v>6-6-2004</v>
      </c>
      <c r="M1740">
        <f>VLOOKUP(A1740,'Hospitalisation Details'!$A$2:$M$2344,10,FALSE)</f>
        <v>5198.6899999999996</v>
      </c>
      <c r="N1740" t="str">
        <f>VLOOKUP(A1740,'Hospitalisation Details'!$A$2:$M$2344,11,FALSE)</f>
        <v>tier - 2</v>
      </c>
      <c r="O1740" t="str">
        <f>VLOOKUP(A1740,'Hospitalisation Details'!$A$2:$M$2344,12,FALSE)</f>
        <v>tier - 2</v>
      </c>
      <c r="P1740" t="str">
        <f>VLOOKUP(A1740,'Hospitalisation Details'!$A$2:$M$2344,13,FALSE)</f>
        <v>R1022</v>
      </c>
      <c r="Q1740" s="11">
        <f>VLOOKUP(A1740,'Hospitalisation Details'!$A$2:$M$2344,8,FALSE)</f>
        <v>19</v>
      </c>
    </row>
    <row r="1741" spans="1:17" ht="15.75" x14ac:dyDescent="0.25">
      <c r="A1741" s="1" t="s">
        <v>629</v>
      </c>
      <c r="B1741" t="str">
        <f>VLOOKUP(A1741,'Customer Names'!$A$1:$B$2336,2,FALSE)</f>
        <v>Wilkins</v>
      </c>
      <c r="C1741" s="11">
        <f>VLOOKUP(A1741,'Medical Examinations'!$A$1:$B$2336,2,FALSE)</f>
        <v>18.2</v>
      </c>
      <c r="D1741" s="11">
        <f>VLOOKUP(A1741,'Medical Examinations'!$A$1:$C$2336,3,FALSE)</f>
        <v>6.19</v>
      </c>
      <c r="E1741" s="11" t="str">
        <f>VLOOKUP(A1741,'Medical Examinations'!$A$1:$J$2336,4,FALSE)</f>
        <v>No</v>
      </c>
      <c r="F1741" s="11" t="str">
        <f>VLOOKUP(A1741,'Medical Examinations'!$A$1:$J$2336,5,FALSE)</f>
        <v>No</v>
      </c>
      <c r="G1741" s="11" t="str">
        <f>VLOOKUP(A1741,'Medical Examinations'!$A$1:$J$2336,6,FALSE)</f>
        <v>Yes</v>
      </c>
      <c r="H1741" s="11">
        <f>VLOOKUP(A1741,'Medical Examinations'!$A$1:$J$2336,7,FALSE)</f>
        <v>1</v>
      </c>
      <c r="I1741" s="11" t="str">
        <f>VLOOKUP(A1741,'Medical Examinations'!$A$1:$J$2336,8,FALSE)</f>
        <v>No</v>
      </c>
      <c r="J1741" s="11" t="str">
        <f>VLOOKUP(A1741,'Medical Examinations'!$A$1:$J$2336,9,FALSE)</f>
        <v>NORMALWEIGHT</v>
      </c>
      <c r="K1741" s="11" t="str">
        <f>VLOOKUP(A1741,'Medical Examinations'!$A$1:$J$2336,10,FALSE)</f>
        <v>PREDIABETES</v>
      </c>
      <c r="L1741" t="str">
        <f>VLOOKUP(A1741,'Hospitalisation Details'!$A$2:$M$2344,4,FALSE)</f>
        <v>12-9-1979</v>
      </c>
      <c r="M1741">
        <f>VLOOKUP(A1741,'Hospitalisation Details'!$A$2:$M$2344,10,FALSE)</f>
        <v>5195.58</v>
      </c>
      <c r="N1741" t="str">
        <f>VLOOKUP(A1741,'Hospitalisation Details'!$A$2:$M$2344,11,FALSE)</f>
        <v>tier - 2</v>
      </c>
      <c r="O1741" t="str">
        <f>VLOOKUP(A1741,'Hospitalisation Details'!$A$2:$M$2344,12,FALSE)</f>
        <v>tier - 2</v>
      </c>
      <c r="P1741" t="str">
        <f>VLOOKUP(A1741,'Hospitalisation Details'!$A$2:$M$2344,13,FALSE)</f>
        <v>R1013</v>
      </c>
      <c r="Q1741" s="11">
        <f>VLOOKUP(A1741,'Hospitalisation Details'!$A$2:$M$2344,8,FALSE)</f>
        <v>43</v>
      </c>
    </row>
    <row r="1742" spans="1:17" ht="15.75" x14ac:dyDescent="0.25">
      <c r="A1742" s="1" t="s">
        <v>628</v>
      </c>
      <c r="B1742" t="str">
        <f>VLOOKUP(A1742,'Customer Names'!$A$1:$B$2336,2,FALSE)</f>
        <v>Saiter</v>
      </c>
      <c r="C1742" s="11">
        <f>VLOOKUP(A1742,'Medical Examinations'!$A$1:$B$2336,2,FALSE)</f>
        <v>20.53</v>
      </c>
      <c r="D1742" s="11">
        <f>VLOOKUP(A1742,'Medical Examinations'!$A$1:$C$2336,3,FALSE)</f>
        <v>4.8600000000000003</v>
      </c>
      <c r="E1742" s="11" t="str">
        <f>VLOOKUP(A1742,'Medical Examinations'!$A$1:$J$2336,4,FALSE)</f>
        <v>No</v>
      </c>
      <c r="F1742" s="11" t="str">
        <f>VLOOKUP(A1742,'Medical Examinations'!$A$1:$J$2336,5,FALSE)</f>
        <v>No</v>
      </c>
      <c r="G1742" s="11" t="str">
        <f>VLOOKUP(A1742,'Medical Examinations'!$A$1:$J$2336,6,FALSE)</f>
        <v>No</v>
      </c>
      <c r="H1742" s="11">
        <f>VLOOKUP(A1742,'Medical Examinations'!$A$1:$J$2336,7,FALSE)</f>
        <v>1</v>
      </c>
      <c r="I1742" s="11" t="str">
        <f>VLOOKUP(A1742,'Medical Examinations'!$A$1:$J$2336,8,FALSE)</f>
        <v>No</v>
      </c>
      <c r="J1742" s="11" t="str">
        <f>VLOOKUP(A1742,'Medical Examinations'!$A$1:$J$2336,9,FALSE)</f>
        <v>NORMALWEIGHT</v>
      </c>
      <c r="K1742" s="11" t="str">
        <f>VLOOKUP(A1742,'Medical Examinations'!$A$1:$J$2336,10,FALSE)</f>
        <v>NORMAL</v>
      </c>
      <c r="L1742" t="str">
        <f>VLOOKUP(A1742,'Hospitalisation Details'!$A$2:$M$2344,4,FALSE)</f>
        <v>16-10-1984</v>
      </c>
      <c r="M1742">
        <f>VLOOKUP(A1742,'Hospitalisation Details'!$A$2:$M$2344,10,FALSE)</f>
        <v>5177.12</v>
      </c>
      <c r="N1742" t="str">
        <f>VLOOKUP(A1742,'Hospitalisation Details'!$A$2:$M$2344,11,FALSE)</f>
        <v>tier - 2</v>
      </c>
      <c r="O1742" t="str">
        <f>VLOOKUP(A1742,'Hospitalisation Details'!$A$2:$M$2344,12,FALSE)</f>
        <v>tier - 1</v>
      </c>
      <c r="P1742" t="str">
        <f>VLOOKUP(A1742,'Hospitalisation Details'!$A$2:$M$2344,13,FALSE)</f>
        <v>R1013</v>
      </c>
      <c r="Q1742" s="11">
        <f>VLOOKUP(A1742,'Hospitalisation Details'!$A$2:$M$2344,8,FALSE)</f>
        <v>38</v>
      </c>
    </row>
    <row r="1743" spans="1:17" ht="15.75" x14ac:dyDescent="0.25">
      <c r="A1743" s="1" t="s">
        <v>627</v>
      </c>
      <c r="B1743" t="str">
        <f>VLOOKUP(A1743,'Customer Names'!$A$1:$B$2336,2,FALSE)</f>
        <v>Winrow</v>
      </c>
      <c r="C1743" s="11">
        <f>VLOOKUP(A1743,'Medical Examinations'!$A$1:$B$2336,2,FALSE)</f>
        <v>23.79</v>
      </c>
      <c r="D1743" s="11">
        <f>VLOOKUP(A1743,'Medical Examinations'!$A$1:$C$2336,3,FALSE)</f>
        <v>4.74</v>
      </c>
      <c r="E1743" s="11" t="str">
        <f>VLOOKUP(A1743,'Medical Examinations'!$A$1:$J$2336,4,FALSE)</f>
        <v>No</v>
      </c>
      <c r="F1743" s="11" t="str">
        <f>VLOOKUP(A1743,'Medical Examinations'!$A$1:$J$2336,5,FALSE)</f>
        <v>No</v>
      </c>
      <c r="G1743" s="11" t="str">
        <f>VLOOKUP(A1743,'Medical Examinations'!$A$1:$J$2336,6,FALSE)</f>
        <v>No</v>
      </c>
      <c r="H1743" s="11">
        <f>VLOOKUP(A1743,'Medical Examinations'!$A$1:$J$2336,7,FALSE)</f>
        <v>0</v>
      </c>
      <c r="I1743" s="11" t="str">
        <f>VLOOKUP(A1743,'Medical Examinations'!$A$1:$J$2336,8,FALSE)</f>
        <v>No</v>
      </c>
      <c r="J1743" s="11" t="str">
        <f>VLOOKUP(A1743,'Medical Examinations'!$A$1:$J$2336,9,FALSE)</f>
        <v>NORMALWEIGHT</v>
      </c>
      <c r="K1743" s="11" t="str">
        <f>VLOOKUP(A1743,'Medical Examinations'!$A$1:$J$2336,10,FALSE)</f>
        <v>NORMAL</v>
      </c>
      <c r="L1743" t="str">
        <f>VLOOKUP(A1743,'Hospitalisation Details'!$A$2:$M$2344,4,FALSE)</f>
        <v>29-8-1991</v>
      </c>
      <c r="M1743">
        <f>VLOOKUP(A1743,'Hospitalisation Details'!$A$2:$M$2344,10,FALSE)</f>
        <v>5166.96</v>
      </c>
      <c r="N1743" t="str">
        <f>VLOOKUP(A1743,'Hospitalisation Details'!$A$2:$M$2344,11,FALSE)</f>
        <v>tier - 2</v>
      </c>
      <c r="O1743" t="str">
        <f>VLOOKUP(A1743,'Hospitalisation Details'!$A$2:$M$2344,12,FALSE)</f>
        <v>tier - 2</v>
      </c>
      <c r="P1743" t="str">
        <f>VLOOKUP(A1743,'Hospitalisation Details'!$A$2:$M$2344,13,FALSE)</f>
        <v>R1012</v>
      </c>
      <c r="Q1743" s="11">
        <f>VLOOKUP(A1743,'Hospitalisation Details'!$A$2:$M$2344,8,FALSE)</f>
        <v>31</v>
      </c>
    </row>
    <row r="1744" spans="1:17" ht="15.75" x14ac:dyDescent="0.25">
      <c r="A1744" s="1" t="s">
        <v>626</v>
      </c>
      <c r="B1744" t="str">
        <f>VLOOKUP(A1744,'Customer Names'!$A$1:$B$2336,2,FALSE)</f>
        <v>Gries</v>
      </c>
      <c r="C1744" s="11">
        <f>VLOOKUP(A1744,'Medical Examinations'!$A$1:$B$2336,2,FALSE)</f>
        <v>29.8</v>
      </c>
      <c r="D1744" s="11">
        <f>VLOOKUP(A1744,'Medical Examinations'!$A$1:$C$2336,3,FALSE)</f>
        <v>6.03</v>
      </c>
      <c r="E1744" s="11" t="str">
        <f>VLOOKUP(A1744,'Medical Examinations'!$A$1:$J$2336,4,FALSE)</f>
        <v>No</v>
      </c>
      <c r="F1744" s="11" t="str">
        <f>VLOOKUP(A1744,'Medical Examinations'!$A$1:$J$2336,5,FALSE)</f>
        <v>No</v>
      </c>
      <c r="G1744" s="11" t="str">
        <f>VLOOKUP(A1744,'Medical Examinations'!$A$1:$J$2336,6,FALSE)</f>
        <v>No</v>
      </c>
      <c r="H1744" s="11">
        <f>VLOOKUP(A1744,'Medical Examinations'!$A$1:$J$2336,7,FALSE)</f>
        <v>0</v>
      </c>
      <c r="I1744" s="11" t="str">
        <f>VLOOKUP(A1744,'Medical Examinations'!$A$1:$J$2336,8,FALSE)</f>
        <v>No</v>
      </c>
      <c r="J1744" s="11" t="str">
        <f>VLOOKUP(A1744,'Medical Examinations'!$A$1:$J$2336,9,FALSE)</f>
        <v>OVERWEIGHT</v>
      </c>
      <c r="K1744" s="11" t="str">
        <f>VLOOKUP(A1744,'Medical Examinations'!$A$1:$J$2336,10,FALSE)</f>
        <v>PREDIABETES</v>
      </c>
      <c r="L1744" t="str">
        <f>VLOOKUP(A1744,'Hospitalisation Details'!$A$2:$M$2344,4,FALSE)</f>
        <v>9-10-1990</v>
      </c>
      <c r="M1744">
        <f>VLOOKUP(A1744,'Hospitalisation Details'!$A$2:$M$2344,10,FALSE)</f>
        <v>5152.13</v>
      </c>
      <c r="N1744" t="str">
        <f>VLOOKUP(A1744,'Hospitalisation Details'!$A$2:$M$2344,11,FALSE)</f>
        <v>tier - 2</v>
      </c>
      <c r="O1744" t="str">
        <f>VLOOKUP(A1744,'Hospitalisation Details'!$A$2:$M$2344,12,FALSE)</f>
        <v>tier - 2</v>
      </c>
      <c r="P1744" t="str">
        <f>VLOOKUP(A1744,'Hospitalisation Details'!$A$2:$M$2344,13,FALSE)</f>
        <v>R1011</v>
      </c>
      <c r="Q1744" s="11">
        <f>VLOOKUP(A1744,'Hospitalisation Details'!$A$2:$M$2344,8,FALSE)</f>
        <v>32</v>
      </c>
    </row>
    <row r="1745" spans="1:17" ht="15.75" x14ac:dyDescent="0.25">
      <c r="A1745" s="1" t="s">
        <v>625</v>
      </c>
      <c r="B1745" t="str">
        <f>VLOOKUP(A1745,'Customer Names'!$A$1:$B$2336,2,FALSE)</f>
        <v>Strohschein</v>
      </c>
      <c r="C1745" s="11">
        <f>VLOOKUP(A1745,'Medical Examinations'!$A$1:$B$2336,2,FALSE)</f>
        <v>31.54</v>
      </c>
      <c r="D1745" s="11">
        <f>VLOOKUP(A1745,'Medical Examinations'!$A$1:$C$2336,3,FALSE)</f>
        <v>4.71</v>
      </c>
      <c r="E1745" s="11" t="str">
        <f>VLOOKUP(A1745,'Medical Examinations'!$A$1:$J$2336,4,FALSE)</f>
        <v>No</v>
      </c>
      <c r="F1745" s="11" t="str">
        <f>VLOOKUP(A1745,'Medical Examinations'!$A$1:$J$2336,5,FALSE)</f>
        <v>No</v>
      </c>
      <c r="G1745" s="11" t="str">
        <f>VLOOKUP(A1745,'Medical Examinations'!$A$1:$J$2336,6,FALSE)</f>
        <v>No</v>
      </c>
      <c r="H1745" s="11">
        <f>VLOOKUP(A1745,'Medical Examinations'!$A$1:$J$2336,7,FALSE)</f>
        <v>0</v>
      </c>
      <c r="I1745" s="11" t="str">
        <f>VLOOKUP(A1745,'Medical Examinations'!$A$1:$J$2336,8,FALSE)</f>
        <v>No</v>
      </c>
      <c r="J1745" s="11" t="str">
        <f>VLOOKUP(A1745,'Medical Examinations'!$A$1:$J$2336,9,FALSE)</f>
        <v>OBESITY</v>
      </c>
      <c r="K1745" s="11" t="str">
        <f>VLOOKUP(A1745,'Medical Examinations'!$A$1:$J$2336,10,FALSE)</f>
        <v>NORMAL</v>
      </c>
      <c r="L1745" t="str">
        <f>VLOOKUP(A1745,'Hospitalisation Details'!$A$2:$M$2344,4,FALSE)</f>
        <v>22-8-1990</v>
      </c>
      <c r="M1745">
        <f>VLOOKUP(A1745,'Hospitalisation Details'!$A$2:$M$2344,10,FALSE)</f>
        <v>5148.55</v>
      </c>
      <c r="N1745" t="str">
        <f>VLOOKUP(A1745,'Hospitalisation Details'!$A$2:$M$2344,11,FALSE)</f>
        <v>tier - 2</v>
      </c>
      <c r="O1745" t="str">
        <f>VLOOKUP(A1745,'Hospitalisation Details'!$A$2:$M$2344,12,FALSE)</f>
        <v>tier - 2</v>
      </c>
      <c r="P1745" t="str">
        <f>VLOOKUP(A1745,'Hospitalisation Details'!$A$2:$M$2344,13,FALSE)</f>
        <v>R1024</v>
      </c>
      <c r="Q1745" s="11">
        <f>VLOOKUP(A1745,'Hospitalisation Details'!$A$2:$M$2344,8,FALSE)</f>
        <v>32</v>
      </c>
    </row>
    <row r="1746" spans="1:17" ht="15.75" x14ac:dyDescent="0.25">
      <c r="A1746" s="1" t="s">
        <v>624</v>
      </c>
      <c r="B1746" t="str">
        <f>VLOOKUP(A1746,'Customer Names'!$A$1:$B$2336,2,FALSE)</f>
        <v>Berger</v>
      </c>
      <c r="C1746" s="11">
        <f>VLOOKUP(A1746,'Medical Examinations'!$A$1:$B$2336,2,FALSE)</f>
        <v>20.82</v>
      </c>
      <c r="D1746" s="11">
        <f>VLOOKUP(A1746,'Medical Examinations'!$A$1:$C$2336,3,FALSE)</f>
        <v>5.55</v>
      </c>
      <c r="E1746" s="11" t="str">
        <f>VLOOKUP(A1746,'Medical Examinations'!$A$1:$J$2336,4,FALSE)</f>
        <v>No</v>
      </c>
      <c r="F1746" s="11" t="str">
        <f>VLOOKUP(A1746,'Medical Examinations'!$A$1:$J$2336,5,FALSE)</f>
        <v>No</v>
      </c>
      <c r="G1746" s="11" t="str">
        <f>VLOOKUP(A1746,'Medical Examinations'!$A$1:$J$2336,6,FALSE)</f>
        <v>No</v>
      </c>
      <c r="H1746" s="11">
        <f>VLOOKUP(A1746,'Medical Examinations'!$A$1:$J$2336,7,FALSE)</f>
        <v>1</v>
      </c>
      <c r="I1746" s="11" t="str">
        <f>VLOOKUP(A1746,'Medical Examinations'!$A$1:$J$2336,8,FALSE)</f>
        <v>No</v>
      </c>
      <c r="J1746" s="11" t="str">
        <f>VLOOKUP(A1746,'Medical Examinations'!$A$1:$J$2336,9,FALSE)</f>
        <v>NORMALWEIGHT</v>
      </c>
      <c r="K1746" s="11" t="str">
        <f>VLOOKUP(A1746,'Medical Examinations'!$A$1:$J$2336,10,FALSE)</f>
        <v>NORMAL</v>
      </c>
      <c r="L1746" t="str">
        <f>VLOOKUP(A1746,'Hospitalisation Details'!$A$2:$M$2344,4,FALSE)</f>
        <v>22-8-1984</v>
      </c>
      <c r="M1746">
        <f>VLOOKUP(A1746,'Hospitalisation Details'!$A$2:$M$2344,10,FALSE)</f>
        <v>5144.18</v>
      </c>
      <c r="N1746" t="str">
        <f>VLOOKUP(A1746,'Hospitalisation Details'!$A$2:$M$2344,11,FALSE)</f>
        <v>tier - 2</v>
      </c>
      <c r="O1746" t="str">
        <f>VLOOKUP(A1746,'Hospitalisation Details'!$A$2:$M$2344,12,FALSE)</f>
        <v>tier - 1</v>
      </c>
      <c r="P1746" t="str">
        <f>VLOOKUP(A1746,'Hospitalisation Details'!$A$2:$M$2344,13,FALSE)</f>
        <v>R1013</v>
      </c>
      <c r="Q1746" s="11">
        <f>VLOOKUP(A1746,'Hospitalisation Details'!$A$2:$M$2344,8,FALSE)</f>
        <v>38</v>
      </c>
    </row>
    <row r="1747" spans="1:17" ht="15.75" x14ac:dyDescent="0.25">
      <c r="A1747" s="1" t="s">
        <v>623</v>
      </c>
      <c r="B1747" t="str">
        <f>VLOOKUP(A1747,'Customer Names'!$A$1:$B$2336,2,FALSE)</f>
        <v>Coogan</v>
      </c>
      <c r="C1747" s="11">
        <f>VLOOKUP(A1747,'Medical Examinations'!$A$1:$B$2336,2,FALSE)</f>
        <v>38.83</v>
      </c>
      <c r="D1747" s="11">
        <f>VLOOKUP(A1747,'Medical Examinations'!$A$1:$C$2336,3,FALSE)</f>
        <v>4.78</v>
      </c>
      <c r="E1747" s="11" t="str">
        <f>VLOOKUP(A1747,'Medical Examinations'!$A$1:$J$2336,4,FALSE)</f>
        <v>No</v>
      </c>
      <c r="F1747" s="11" t="str">
        <f>VLOOKUP(A1747,'Medical Examinations'!$A$1:$J$2336,5,FALSE)</f>
        <v>No</v>
      </c>
      <c r="G1747" s="11" t="str">
        <f>VLOOKUP(A1747,'Medical Examinations'!$A$1:$J$2336,6,FALSE)</f>
        <v>Yes</v>
      </c>
      <c r="H1747" s="11">
        <f>VLOOKUP(A1747,'Medical Examinations'!$A$1:$J$2336,7,FALSE)</f>
        <v>1</v>
      </c>
      <c r="I1747" s="11" t="str">
        <f>VLOOKUP(A1747,'Medical Examinations'!$A$1:$J$2336,8,FALSE)</f>
        <v>No</v>
      </c>
      <c r="J1747" s="11" t="str">
        <f>VLOOKUP(A1747,'Medical Examinations'!$A$1:$J$2336,9,FALSE)</f>
        <v>OBESITY</v>
      </c>
      <c r="K1747" s="11" t="str">
        <f>VLOOKUP(A1747,'Medical Examinations'!$A$1:$J$2336,10,FALSE)</f>
        <v>NORMAL</v>
      </c>
      <c r="L1747" t="str">
        <f>VLOOKUP(A1747,'Hospitalisation Details'!$A$2:$M$2344,4,FALSE)</f>
        <v>10-12-1993</v>
      </c>
      <c r="M1747">
        <f>VLOOKUP(A1747,'Hospitalisation Details'!$A$2:$M$2344,10,FALSE)</f>
        <v>5138.26</v>
      </c>
      <c r="N1747" t="str">
        <f>VLOOKUP(A1747,'Hospitalisation Details'!$A$2:$M$2344,11,FALSE)</f>
        <v>tier - 2</v>
      </c>
      <c r="O1747" t="str">
        <f>VLOOKUP(A1747,'Hospitalisation Details'!$A$2:$M$2344,12,FALSE)</f>
        <v>tier - 2</v>
      </c>
      <c r="P1747" t="str">
        <f>VLOOKUP(A1747,'Hospitalisation Details'!$A$2:$M$2344,13,FALSE)</f>
        <v>R1013</v>
      </c>
      <c r="Q1747" s="11">
        <f>VLOOKUP(A1747,'Hospitalisation Details'!$A$2:$M$2344,8,FALSE)</f>
        <v>29</v>
      </c>
    </row>
    <row r="1748" spans="1:17" ht="15.75" x14ac:dyDescent="0.25">
      <c r="A1748" s="1" t="s">
        <v>622</v>
      </c>
      <c r="B1748" t="str">
        <f>VLOOKUP(A1748,'Customer Names'!$A$1:$B$2336,2,FALSE)</f>
        <v>Gagnon</v>
      </c>
      <c r="C1748" s="11">
        <f>VLOOKUP(A1748,'Medical Examinations'!$A$1:$B$2336,2,FALSE)</f>
        <v>23.44</v>
      </c>
      <c r="D1748" s="11">
        <f>VLOOKUP(A1748,'Medical Examinations'!$A$1:$C$2336,3,FALSE)</f>
        <v>4.6500000000000004</v>
      </c>
      <c r="E1748" s="11" t="str">
        <f>VLOOKUP(A1748,'Medical Examinations'!$A$1:$J$2336,4,FALSE)</f>
        <v>Yes</v>
      </c>
      <c r="F1748" s="11" t="str">
        <f>VLOOKUP(A1748,'Medical Examinations'!$A$1:$J$2336,5,FALSE)</f>
        <v>No</v>
      </c>
      <c r="G1748" s="11" t="str">
        <f>VLOOKUP(A1748,'Medical Examinations'!$A$1:$J$2336,6,FALSE)</f>
        <v>No</v>
      </c>
      <c r="H1748" s="11">
        <f>VLOOKUP(A1748,'Medical Examinations'!$A$1:$J$2336,7,FALSE)</f>
        <v>1</v>
      </c>
      <c r="I1748" s="11" t="str">
        <f>VLOOKUP(A1748,'Medical Examinations'!$A$1:$J$2336,8,FALSE)</f>
        <v>No</v>
      </c>
      <c r="J1748" s="11" t="str">
        <f>VLOOKUP(A1748,'Medical Examinations'!$A$1:$J$2336,9,FALSE)</f>
        <v>NORMALWEIGHT</v>
      </c>
      <c r="K1748" s="11" t="str">
        <f>VLOOKUP(A1748,'Medical Examinations'!$A$1:$J$2336,10,FALSE)</f>
        <v>NORMAL</v>
      </c>
      <c r="L1748" t="str">
        <f>VLOOKUP(A1748,'Hospitalisation Details'!$A$2:$M$2344,4,FALSE)</f>
        <v>15-9-1988</v>
      </c>
      <c r="M1748">
        <f>VLOOKUP(A1748,'Hospitalisation Details'!$A$2:$M$2344,10,FALSE)</f>
        <v>5136.75</v>
      </c>
      <c r="N1748" t="str">
        <f>VLOOKUP(A1748,'Hospitalisation Details'!$A$2:$M$2344,11,FALSE)</f>
        <v>tier - 2</v>
      </c>
      <c r="O1748" t="str">
        <f>VLOOKUP(A1748,'Hospitalisation Details'!$A$2:$M$2344,12,FALSE)</f>
        <v>tier - 1</v>
      </c>
      <c r="P1748" t="str">
        <f>VLOOKUP(A1748,'Hospitalisation Details'!$A$2:$M$2344,13,FALSE)</f>
        <v>R1013</v>
      </c>
      <c r="Q1748" s="11">
        <f>VLOOKUP(A1748,'Hospitalisation Details'!$A$2:$M$2344,8,FALSE)</f>
        <v>34</v>
      </c>
    </row>
    <row r="1749" spans="1:17" ht="15.75" x14ac:dyDescent="0.25">
      <c r="A1749" s="1" t="s">
        <v>621</v>
      </c>
      <c r="B1749" t="str">
        <f>VLOOKUP(A1749,'Customer Names'!$A$1:$B$2336,2,FALSE)</f>
        <v>Pearson</v>
      </c>
      <c r="C1749" s="11">
        <f>VLOOKUP(A1749,'Medical Examinations'!$A$1:$B$2336,2,FALSE)</f>
        <v>24.13</v>
      </c>
      <c r="D1749" s="11">
        <f>VLOOKUP(A1749,'Medical Examinations'!$A$1:$C$2336,3,FALSE)</f>
        <v>5.2</v>
      </c>
      <c r="E1749" s="11" t="str">
        <f>VLOOKUP(A1749,'Medical Examinations'!$A$1:$J$2336,4,FALSE)</f>
        <v>No</v>
      </c>
      <c r="F1749" s="11" t="str">
        <f>VLOOKUP(A1749,'Medical Examinations'!$A$1:$J$2336,5,FALSE)</f>
        <v>No</v>
      </c>
      <c r="G1749" s="11" t="str">
        <f>VLOOKUP(A1749,'Medical Examinations'!$A$1:$J$2336,6,FALSE)</f>
        <v>No</v>
      </c>
      <c r="H1749" s="11">
        <f>VLOOKUP(A1749,'Medical Examinations'!$A$1:$J$2336,7,FALSE)</f>
        <v>1</v>
      </c>
      <c r="I1749" s="11" t="str">
        <f>VLOOKUP(A1749,'Medical Examinations'!$A$1:$J$2336,8,FALSE)</f>
        <v>No</v>
      </c>
      <c r="J1749" s="11" t="str">
        <f>VLOOKUP(A1749,'Medical Examinations'!$A$1:$J$2336,9,FALSE)</f>
        <v>NORMALWEIGHT</v>
      </c>
      <c r="K1749" s="11" t="str">
        <f>VLOOKUP(A1749,'Medical Examinations'!$A$1:$J$2336,10,FALSE)</f>
        <v>NORMAL</v>
      </c>
      <c r="L1749" t="str">
        <f>VLOOKUP(A1749,'Hospitalisation Details'!$A$2:$M$2344,4,FALSE)</f>
        <v>13-9-1987</v>
      </c>
      <c r="M1749">
        <f>VLOOKUP(A1749,'Hospitalisation Details'!$A$2:$M$2344,10,FALSE)</f>
        <v>5125.22</v>
      </c>
      <c r="N1749" t="str">
        <f>VLOOKUP(A1749,'Hospitalisation Details'!$A$2:$M$2344,11,FALSE)</f>
        <v>tier - 1</v>
      </c>
      <c r="O1749" t="str">
        <f>VLOOKUP(A1749,'Hospitalisation Details'!$A$2:$M$2344,12,FALSE)</f>
        <v>tier - 2</v>
      </c>
      <c r="P1749" t="str">
        <f>VLOOKUP(A1749,'Hospitalisation Details'!$A$2:$M$2344,13,FALSE)</f>
        <v>R1012</v>
      </c>
      <c r="Q1749" s="11">
        <f>VLOOKUP(A1749,'Hospitalisation Details'!$A$2:$M$2344,8,FALSE)</f>
        <v>35</v>
      </c>
    </row>
    <row r="1750" spans="1:17" ht="15.75" x14ac:dyDescent="0.25">
      <c r="A1750" s="1" t="s">
        <v>620</v>
      </c>
      <c r="B1750" t="str">
        <f>VLOOKUP(A1750,'Customer Names'!$A$1:$B$2336,2,FALSE)</f>
        <v>Brian</v>
      </c>
      <c r="C1750" s="11">
        <f>VLOOKUP(A1750,'Medical Examinations'!$A$1:$B$2336,2,FALSE)</f>
        <v>42.13</v>
      </c>
      <c r="D1750" s="11">
        <f>VLOOKUP(A1750,'Medical Examinations'!$A$1:$C$2336,3,FALSE)</f>
        <v>4.54</v>
      </c>
      <c r="E1750" s="11" t="str">
        <f>VLOOKUP(A1750,'Medical Examinations'!$A$1:$J$2336,4,FALSE)</f>
        <v>Yes</v>
      </c>
      <c r="F1750" s="11" t="str">
        <f>VLOOKUP(A1750,'Medical Examinations'!$A$1:$J$2336,5,FALSE)</f>
        <v>No</v>
      </c>
      <c r="G1750" s="11" t="str">
        <f>VLOOKUP(A1750,'Medical Examinations'!$A$1:$J$2336,6,FALSE)</f>
        <v>No</v>
      </c>
      <c r="H1750" s="11">
        <f>VLOOKUP(A1750,'Medical Examinations'!$A$1:$J$2336,7,FALSE)</f>
        <v>1</v>
      </c>
      <c r="I1750" s="11" t="str">
        <f>VLOOKUP(A1750,'Medical Examinations'!$A$1:$J$2336,8,FALSE)</f>
        <v>No</v>
      </c>
      <c r="J1750" s="11" t="str">
        <f>VLOOKUP(A1750,'Medical Examinations'!$A$1:$J$2336,9,FALSE)</f>
        <v>OBESITY</v>
      </c>
      <c r="K1750" s="11" t="str">
        <f>VLOOKUP(A1750,'Medical Examinations'!$A$1:$J$2336,10,FALSE)</f>
        <v>NORMAL</v>
      </c>
      <c r="L1750" t="str">
        <f>VLOOKUP(A1750,'Hospitalisation Details'!$A$2:$M$2344,4,FALSE)</f>
        <v>1-11-1988</v>
      </c>
      <c r="M1750">
        <f>VLOOKUP(A1750,'Hospitalisation Details'!$A$2:$M$2344,10,FALSE)</f>
        <v>5124.1899999999996</v>
      </c>
      <c r="N1750" t="str">
        <f>VLOOKUP(A1750,'Hospitalisation Details'!$A$2:$M$2344,11,FALSE)</f>
        <v>tier - 2</v>
      </c>
      <c r="O1750" t="str">
        <f>VLOOKUP(A1750,'Hospitalisation Details'!$A$2:$M$2344,12,FALSE)</f>
        <v>tier - 3</v>
      </c>
      <c r="P1750" t="str">
        <f>VLOOKUP(A1750,'Hospitalisation Details'!$A$2:$M$2344,13,FALSE)</f>
        <v>R1013</v>
      </c>
      <c r="Q1750" s="11">
        <f>VLOOKUP(A1750,'Hospitalisation Details'!$A$2:$M$2344,8,FALSE)</f>
        <v>34</v>
      </c>
    </row>
    <row r="1751" spans="1:17" ht="15.75" x14ac:dyDescent="0.25">
      <c r="A1751" s="1" t="s">
        <v>619</v>
      </c>
      <c r="B1751" t="str">
        <f>VLOOKUP(A1751,'Customer Names'!$A$1:$B$2336,2,FALSE)</f>
        <v>Brown</v>
      </c>
      <c r="C1751" s="11">
        <f>VLOOKUP(A1751,'Medical Examinations'!$A$1:$B$2336,2,FALSE)</f>
        <v>17.86</v>
      </c>
      <c r="D1751" s="11">
        <f>VLOOKUP(A1751,'Medical Examinations'!$A$1:$C$2336,3,FALSE)</f>
        <v>4.1100000000000003</v>
      </c>
      <c r="E1751" s="11" t="str">
        <f>VLOOKUP(A1751,'Medical Examinations'!$A$1:$J$2336,4,FALSE)</f>
        <v>No</v>
      </c>
      <c r="F1751" s="11" t="str">
        <f>VLOOKUP(A1751,'Medical Examinations'!$A$1:$J$2336,5,FALSE)</f>
        <v>No</v>
      </c>
      <c r="G1751" s="11" t="str">
        <f>VLOOKUP(A1751,'Medical Examinations'!$A$1:$J$2336,6,FALSE)</f>
        <v>No</v>
      </c>
      <c r="H1751" s="11">
        <f>VLOOKUP(A1751,'Medical Examinations'!$A$1:$J$2336,7,FALSE)</f>
        <v>1</v>
      </c>
      <c r="I1751" s="11" t="str">
        <f>VLOOKUP(A1751,'Medical Examinations'!$A$1:$J$2336,8,FALSE)</f>
        <v>No</v>
      </c>
      <c r="J1751" s="11" t="str">
        <f>VLOOKUP(A1751,'Medical Examinations'!$A$1:$J$2336,9,FALSE)</f>
        <v>UNDERWEIGHT</v>
      </c>
      <c r="K1751" s="11" t="str">
        <f>VLOOKUP(A1751,'Medical Examinations'!$A$1:$J$2336,10,FALSE)</f>
        <v>NORMAL</v>
      </c>
      <c r="L1751" t="str">
        <f>VLOOKUP(A1751,'Hospitalisation Details'!$A$2:$M$2344,4,FALSE)</f>
        <v>18-11-1987</v>
      </c>
      <c r="M1751">
        <f>VLOOKUP(A1751,'Hospitalisation Details'!$A$2:$M$2344,10,FALSE)</f>
        <v>5116.5</v>
      </c>
      <c r="N1751" t="str">
        <f>VLOOKUP(A1751,'Hospitalisation Details'!$A$2:$M$2344,11,FALSE)</f>
        <v>tier - 2</v>
      </c>
      <c r="O1751" t="str">
        <f>VLOOKUP(A1751,'Hospitalisation Details'!$A$2:$M$2344,12,FALSE)</f>
        <v>tier - 2</v>
      </c>
      <c r="P1751" t="str">
        <f>VLOOKUP(A1751,'Hospitalisation Details'!$A$2:$M$2344,13,FALSE)</f>
        <v>R1012</v>
      </c>
      <c r="Q1751" s="11">
        <f>VLOOKUP(A1751,'Hospitalisation Details'!$A$2:$M$2344,8,FALSE)</f>
        <v>35</v>
      </c>
    </row>
    <row r="1752" spans="1:17" ht="15.75" x14ac:dyDescent="0.25">
      <c r="A1752" s="1" t="s">
        <v>618</v>
      </c>
      <c r="B1752" t="str">
        <f>VLOOKUP(A1752,'Customer Names'!$A$1:$B$2336,2,FALSE)</f>
        <v>Fox</v>
      </c>
      <c r="C1752" s="11">
        <f>VLOOKUP(A1752,'Medical Examinations'!$A$1:$B$2336,2,FALSE)</f>
        <v>32.78</v>
      </c>
      <c r="D1752" s="11">
        <f>VLOOKUP(A1752,'Medical Examinations'!$A$1:$C$2336,3,FALSE)</f>
        <v>4.63</v>
      </c>
      <c r="E1752" s="11" t="str">
        <f>VLOOKUP(A1752,'Medical Examinations'!$A$1:$J$2336,4,FALSE)</f>
        <v>No</v>
      </c>
      <c r="F1752" s="11" t="str">
        <f>VLOOKUP(A1752,'Medical Examinations'!$A$1:$J$2336,5,FALSE)</f>
        <v>No</v>
      </c>
      <c r="G1752" s="11" t="str">
        <f>VLOOKUP(A1752,'Medical Examinations'!$A$1:$J$2336,6,FALSE)</f>
        <v>No</v>
      </c>
      <c r="H1752" s="11">
        <f>VLOOKUP(A1752,'Medical Examinations'!$A$1:$J$2336,7,FALSE)</f>
        <v>0</v>
      </c>
      <c r="I1752" s="11" t="str">
        <f>VLOOKUP(A1752,'Medical Examinations'!$A$1:$J$2336,8,FALSE)</f>
        <v>No</v>
      </c>
      <c r="J1752" s="11" t="str">
        <f>VLOOKUP(A1752,'Medical Examinations'!$A$1:$J$2336,9,FALSE)</f>
        <v>OBESITY</v>
      </c>
      <c r="K1752" s="11" t="str">
        <f>VLOOKUP(A1752,'Medical Examinations'!$A$1:$J$2336,10,FALSE)</f>
        <v>NORMAL</v>
      </c>
      <c r="L1752" t="str">
        <f>VLOOKUP(A1752,'Hospitalisation Details'!$A$2:$M$2344,4,FALSE)</f>
        <v>19-6-1999</v>
      </c>
      <c r="M1752">
        <f>VLOOKUP(A1752,'Hospitalisation Details'!$A$2:$M$2344,10,FALSE)</f>
        <v>5087.92</v>
      </c>
      <c r="N1752" t="str">
        <f>VLOOKUP(A1752,'Hospitalisation Details'!$A$2:$M$2344,11,FALSE)</f>
        <v>tier - 2</v>
      </c>
      <c r="O1752" t="str">
        <f>VLOOKUP(A1752,'Hospitalisation Details'!$A$2:$M$2344,12,FALSE)</f>
        <v>tier - 2</v>
      </c>
      <c r="P1752" t="str">
        <f>VLOOKUP(A1752,'Hospitalisation Details'!$A$2:$M$2344,13,FALSE)</f>
        <v>R1026</v>
      </c>
      <c r="Q1752" s="11">
        <f>VLOOKUP(A1752,'Hospitalisation Details'!$A$2:$M$2344,8,FALSE)</f>
        <v>23</v>
      </c>
    </row>
    <row r="1753" spans="1:17" ht="15.75" x14ac:dyDescent="0.25">
      <c r="A1753" s="1" t="s">
        <v>617</v>
      </c>
      <c r="B1753" t="str">
        <f>VLOOKUP(A1753,'Customer Names'!$A$1:$B$2336,2,FALSE)</f>
        <v>Traver</v>
      </c>
      <c r="C1753" s="11">
        <f>VLOOKUP(A1753,'Medical Examinations'!$A$1:$B$2336,2,FALSE)</f>
        <v>23.9</v>
      </c>
      <c r="D1753" s="11">
        <f>VLOOKUP(A1753,'Medical Examinations'!$A$1:$C$2336,3,FALSE)</f>
        <v>6.06</v>
      </c>
      <c r="E1753" s="11" t="str">
        <f>VLOOKUP(A1753,'Medical Examinations'!$A$1:$J$2336,4,FALSE)</f>
        <v>Yes</v>
      </c>
      <c r="F1753" s="11" t="str">
        <f>VLOOKUP(A1753,'Medical Examinations'!$A$1:$J$2336,5,FALSE)</f>
        <v>No</v>
      </c>
      <c r="G1753" s="11" t="str">
        <f>VLOOKUP(A1753,'Medical Examinations'!$A$1:$J$2336,6,FALSE)</f>
        <v>Yes</v>
      </c>
      <c r="H1753" s="11">
        <f>VLOOKUP(A1753,'Medical Examinations'!$A$1:$J$2336,7,FALSE)</f>
        <v>1</v>
      </c>
      <c r="I1753" s="11" t="str">
        <f>VLOOKUP(A1753,'Medical Examinations'!$A$1:$J$2336,8,FALSE)</f>
        <v>No</v>
      </c>
      <c r="J1753" s="11" t="str">
        <f>VLOOKUP(A1753,'Medical Examinations'!$A$1:$J$2336,9,FALSE)</f>
        <v>NORMALWEIGHT</v>
      </c>
      <c r="K1753" s="11" t="str">
        <f>VLOOKUP(A1753,'Medical Examinations'!$A$1:$J$2336,10,FALSE)</f>
        <v>PREDIABETES</v>
      </c>
      <c r="L1753" t="str">
        <f>VLOOKUP(A1753,'Hospitalisation Details'!$A$2:$M$2344,4,FALSE)</f>
        <v>14-7-1997</v>
      </c>
      <c r="M1753">
        <f>VLOOKUP(A1753,'Hospitalisation Details'!$A$2:$M$2344,10,FALSE)</f>
        <v>5080.1000000000004</v>
      </c>
      <c r="N1753" t="str">
        <f>VLOOKUP(A1753,'Hospitalisation Details'!$A$2:$M$2344,11,FALSE)</f>
        <v>tier - 3</v>
      </c>
      <c r="O1753" t="str">
        <f>VLOOKUP(A1753,'Hospitalisation Details'!$A$2:$M$2344,12,FALSE)</f>
        <v>tier - 2</v>
      </c>
      <c r="P1753" t="str">
        <f>VLOOKUP(A1753,'Hospitalisation Details'!$A$2:$M$2344,13,FALSE)</f>
        <v>R1011</v>
      </c>
      <c r="Q1753" s="11">
        <f>VLOOKUP(A1753,'Hospitalisation Details'!$A$2:$M$2344,8,FALSE)</f>
        <v>25</v>
      </c>
    </row>
    <row r="1754" spans="1:17" ht="15.75" x14ac:dyDescent="0.25">
      <c r="A1754" s="1" t="s">
        <v>616</v>
      </c>
      <c r="B1754" t="str">
        <f>VLOOKUP(A1754,'Customer Names'!$A$1:$B$2336,2,FALSE)</f>
        <v>Quick</v>
      </c>
      <c r="C1754" s="11">
        <f>VLOOKUP(A1754,'Medical Examinations'!$A$1:$B$2336,2,FALSE)</f>
        <v>15.47</v>
      </c>
      <c r="D1754" s="11">
        <f>VLOOKUP(A1754,'Medical Examinations'!$A$1:$C$2336,3,FALSE)</f>
        <v>8.43</v>
      </c>
      <c r="E1754" s="11" t="str">
        <f>VLOOKUP(A1754,'Medical Examinations'!$A$1:$J$2336,4,FALSE)</f>
        <v>No</v>
      </c>
      <c r="F1754" s="11" t="str">
        <f>VLOOKUP(A1754,'Medical Examinations'!$A$1:$J$2336,5,FALSE)</f>
        <v>No</v>
      </c>
      <c r="G1754" s="11" t="str">
        <f>VLOOKUP(A1754,'Medical Examinations'!$A$1:$J$2336,6,FALSE)</f>
        <v>No</v>
      </c>
      <c r="H1754" s="11">
        <f>VLOOKUP(A1754,'Medical Examinations'!$A$1:$J$2336,7,FALSE)</f>
        <v>0</v>
      </c>
      <c r="I1754" s="11" t="str">
        <f>VLOOKUP(A1754,'Medical Examinations'!$A$1:$J$2336,8,FALSE)</f>
        <v>No</v>
      </c>
      <c r="J1754" s="11" t="str">
        <f>VLOOKUP(A1754,'Medical Examinations'!$A$1:$J$2336,9,FALSE)</f>
        <v>UNDERWEIGHT</v>
      </c>
      <c r="K1754" s="11" t="str">
        <f>VLOOKUP(A1754,'Medical Examinations'!$A$1:$J$2336,10,FALSE)</f>
        <v>DIABETES</v>
      </c>
      <c r="L1754" t="str">
        <f>VLOOKUP(A1754,'Hospitalisation Details'!$A$2:$M$2344,4,FALSE)</f>
        <v>22-11-1978</v>
      </c>
      <c r="M1754">
        <f>VLOOKUP(A1754,'Hospitalisation Details'!$A$2:$M$2344,10,FALSE)</f>
        <v>5077.1899999999996</v>
      </c>
      <c r="N1754" t="str">
        <f>VLOOKUP(A1754,'Hospitalisation Details'!$A$2:$M$2344,11,FALSE)</f>
        <v>tier - 2</v>
      </c>
      <c r="O1754" t="str">
        <f>VLOOKUP(A1754,'Hospitalisation Details'!$A$2:$M$2344,12,FALSE)</f>
        <v>tier - 3</v>
      </c>
      <c r="P1754" t="str">
        <f>VLOOKUP(A1754,'Hospitalisation Details'!$A$2:$M$2344,13,FALSE)</f>
        <v>R1012</v>
      </c>
      <c r="Q1754" s="11">
        <f>VLOOKUP(A1754,'Hospitalisation Details'!$A$2:$M$2344,8,FALSE)</f>
        <v>44</v>
      </c>
    </row>
    <row r="1755" spans="1:17" ht="15.75" x14ac:dyDescent="0.25">
      <c r="A1755" s="1" t="s">
        <v>615</v>
      </c>
      <c r="B1755" t="str">
        <f>VLOOKUP(A1755,'Customer Names'!$A$1:$B$2336,2,FALSE)</f>
        <v>Scott</v>
      </c>
      <c r="C1755" s="11">
        <f>VLOOKUP(A1755,'Medical Examinations'!$A$1:$B$2336,2,FALSE)</f>
        <v>28.54</v>
      </c>
      <c r="D1755" s="11">
        <f>VLOOKUP(A1755,'Medical Examinations'!$A$1:$C$2336,3,FALSE)</f>
        <v>5.51</v>
      </c>
      <c r="E1755" s="11" t="str">
        <f>VLOOKUP(A1755,'Medical Examinations'!$A$1:$J$2336,4,FALSE)</f>
        <v>No</v>
      </c>
      <c r="F1755" s="11" t="str">
        <f>VLOOKUP(A1755,'Medical Examinations'!$A$1:$J$2336,5,FALSE)</f>
        <v>No</v>
      </c>
      <c r="G1755" s="11" t="str">
        <f>VLOOKUP(A1755,'Medical Examinations'!$A$1:$J$2336,6,FALSE)</f>
        <v>Yes</v>
      </c>
      <c r="H1755" s="11">
        <f>VLOOKUP(A1755,'Medical Examinations'!$A$1:$J$2336,7,FALSE)</f>
        <v>1</v>
      </c>
      <c r="I1755" s="11" t="str">
        <f>VLOOKUP(A1755,'Medical Examinations'!$A$1:$J$2336,8,FALSE)</f>
        <v>No</v>
      </c>
      <c r="J1755" s="11" t="str">
        <f>VLOOKUP(A1755,'Medical Examinations'!$A$1:$J$2336,9,FALSE)</f>
        <v>OVERWEIGHT</v>
      </c>
      <c r="K1755" s="11" t="str">
        <f>VLOOKUP(A1755,'Medical Examinations'!$A$1:$J$2336,10,FALSE)</f>
        <v>NORMAL</v>
      </c>
      <c r="L1755" t="str">
        <f>VLOOKUP(A1755,'Hospitalisation Details'!$A$2:$M$2344,4,FALSE)</f>
        <v>11-6-1993</v>
      </c>
      <c r="M1755">
        <f>VLOOKUP(A1755,'Hospitalisation Details'!$A$2:$M$2344,10,FALSE)</f>
        <v>5059.5600000000004</v>
      </c>
      <c r="N1755" t="str">
        <f>VLOOKUP(A1755,'Hospitalisation Details'!$A$2:$M$2344,11,FALSE)</f>
        <v>tier - 2</v>
      </c>
      <c r="O1755" t="str">
        <f>VLOOKUP(A1755,'Hospitalisation Details'!$A$2:$M$2344,12,FALSE)</f>
        <v>tier - 1</v>
      </c>
      <c r="P1755" t="str">
        <f>VLOOKUP(A1755,'Hospitalisation Details'!$A$2:$M$2344,13,FALSE)</f>
        <v>R1021</v>
      </c>
      <c r="Q1755" s="11">
        <f>VLOOKUP(A1755,'Hospitalisation Details'!$A$2:$M$2344,8,FALSE)</f>
        <v>29</v>
      </c>
    </row>
    <row r="1756" spans="1:17" ht="15.75" x14ac:dyDescent="0.25">
      <c r="A1756" s="1" t="s">
        <v>614</v>
      </c>
      <c r="B1756" t="str">
        <f>VLOOKUP(A1756,'Customer Names'!$A$1:$B$2336,2,FALSE)</f>
        <v>Theriot</v>
      </c>
      <c r="C1756" s="11">
        <f>VLOOKUP(A1756,'Medical Examinations'!$A$1:$B$2336,2,FALSE)</f>
        <v>18.54</v>
      </c>
      <c r="D1756" s="11">
        <f>VLOOKUP(A1756,'Medical Examinations'!$A$1:$C$2336,3,FALSE)</f>
        <v>4.95</v>
      </c>
      <c r="E1756" s="11" t="str">
        <f>VLOOKUP(A1756,'Medical Examinations'!$A$1:$J$2336,4,FALSE)</f>
        <v>No</v>
      </c>
      <c r="F1756" s="11" t="str">
        <f>VLOOKUP(A1756,'Medical Examinations'!$A$1:$J$2336,5,FALSE)</f>
        <v>No</v>
      </c>
      <c r="G1756" s="11" t="str">
        <f>VLOOKUP(A1756,'Medical Examinations'!$A$1:$J$2336,6,FALSE)</f>
        <v>No</v>
      </c>
      <c r="H1756" s="11">
        <f>VLOOKUP(A1756,'Medical Examinations'!$A$1:$J$2336,7,FALSE)</f>
        <v>0</v>
      </c>
      <c r="I1756" s="11" t="str">
        <f>VLOOKUP(A1756,'Medical Examinations'!$A$1:$J$2336,8,FALSE)</f>
        <v>No</v>
      </c>
      <c r="J1756" s="11" t="str">
        <f>VLOOKUP(A1756,'Medical Examinations'!$A$1:$J$2336,9,FALSE)</f>
        <v>NORMALWEIGHT</v>
      </c>
      <c r="K1756" s="11" t="str">
        <f>VLOOKUP(A1756,'Medical Examinations'!$A$1:$J$2336,10,FALSE)</f>
        <v>NORMAL</v>
      </c>
      <c r="L1756" t="str">
        <f>VLOOKUP(A1756,'Hospitalisation Details'!$A$2:$M$2344,4,FALSE)</f>
        <v>7-9-1980</v>
      </c>
      <c r="M1756">
        <f>VLOOKUP(A1756,'Hospitalisation Details'!$A$2:$M$2344,10,FALSE)</f>
        <v>5054.05</v>
      </c>
      <c r="N1756" t="str">
        <f>VLOOKUP(A1756,'Hospitalisation Details'!$A$2:$M$2344,11,FALSE)</f>
        <v>tier - 2</v>
      </c>
      <c r="O1756" t="str">
        <f>VLOOKUP(A1756,'Hospitalisation Details'!$A$2:$M$2344,12,FALSE)</f>
        <v>tier - 2</v>
      </c>
      <c r="P1756" t="str">
        <f>VLOOKUP(A1756,'Hospitalisation Details'!$A$2:$M$2344,13,FALSE)</f>
        <v>R1013</v>
      </c>
      <c r="Q1756" s="11">
        <f>VLOOKUP(A1756,'Hospitalisation Details'!$A$2:$M$2344,8,FALSE)</f>
        <v>42</v>
      </c>
    </row>
    <row r="1757" spans="1:17" ht="15.75" x14ac:dyDescent="0.25">
      <c r="A1757" s="1" t="s">
        <v>613</v>
      </c>
      <c r="B1757" t="str">
        <f>VLOOKUP(A1757,'Customer Names'!$A$1:$B$2336,2,FALSE)</f>
        <v>Michalis</v>
      </c>
      <c r="C1757" s="11">
        <f>VLOOKUP(A1757,'Medical Examinations'!$A$1:$B$2336,2,FALSE)</f>
        <v>32.18</v>
      </c>
      <c r="D1757" s="11">
        <f>VLOOKUP(A1757,'Medical Examinations'!$A$1:$C$2336,3,FALSE)</f>
        <v>6.44</v>
      </c>
      <c r="E1757" s="11" t="str">
        <f>VLOOKUP(A1757,'Medical Examinations'!$A$1:$J$2336,4,FALSE)</f>
        <v>Yes</v>
      </c>
      <c r="F1757" s="11" t="str">
        <f>VLOOKUP(A1757,'Medical Examinations'!$A$1:$J$2336,5,FALSE)</f>
        <v>No</v>
      </c>
      <c r="G1757" s="11" t="str">
        <f>VLOOKUP(A1757,'Medical Examinations'!$A$1:$J$2336,6,FALSE)</f>
        <v>Yes</v>
      </c>
      <c r="H1757" s="11">
        <f>VLOOKUP(A1757,'Medical Examinations'!$A$1:$J$2336,7,FALSE)</f>
        <v>1</v>
      </c>
      <c r="I1757" s="11" t="str">
        <f>VLOOKUP(A1757,'Medical Examinations'!$A$1:$J$2336,8,FALSE)</f>
        <v>No</v>
      </c>
      <c r="J1757" s="11" t="str">
        <f>VLOOKUP(A1757,'Medical Examinations'!$A$1:$J$2336,9,FALSE)</f>
        <v>OBESITY</v>
      </c>
      <c r="K1757" s="11" t="str">
        <f>VLOOKUP(A1757,'Medical Examinations'!$A$1:$J$2336,10,FALSE)</f>
        <v>PREDIABETES</v>
      </c>
      <c r="L1757" t="str">
        <f>VLOOKUP(A1757,'Hospitalisation Details'!$A$2:$M$2344,4,FALSE)</f>
        <v>29-7-1997</v>
      </c>
      <c r="M1757">
        <f>VLOOKUP(A1757,'Hospitalisation Details'!$A$2:$M$2344,10,FALSE)</f>
        <v>5045.1499999999996</v>
      </c>
      <c r="N1757" t="str">
        <f>VLOOKUP(A1757,'Hospitalisation Details'!$A$2:$M$2344,11,FALSE)</f>
        <v>tier - 2</v>
      </c>
      <c r="O1757" t="str">
        <f>VLOOKUP(A1757,'Hospitalisation Details'!$A$2:$M$2344,12,FALSE)</f>
        <v>tier - 2</v>
      </c>
      <c r="P1757" t="str">
        <f>VLOOKUP(A1757,'Hospitalisation Details'!$A$2:$M$2344,13,FALSE)</f>
        <v>R1012</v>
      </c>
      <c r="Q1757" s="11">
        <f>VLOOKUP(A1757,'Hospitalisation Details'!$A$2:$M$2344,8,FALSE)</f>
        <v>25</v>
      </c>
    </row>
    <row r="1758" spans="1:17" ht="15.75" x14ac:dyDescent="0.25">
      <c r="A1758" s="1" t="s">
        <v>612</v>
      </c>
      <c r="B1758" t="str">
        <f>VLOOKUP(A1758,'Customer Names'!$A$1:$B$2336,2,FALSE)</f>
        <v>Hall</v>
      </c>
      <c r="C1758" s="11">
        <f>VLOOKUP(A1758,'Medical Examinations'!$A$1:$B$2336,2,FALSE)</f>
        <v>37.380000000000003</v>
      </c>
      <c r="D1758" s="11">
        <f>VLOOKUP(A1758,'Medical Examinations'!$A$1:$C$2336,3,FALSE)</f>
        <v>6.05</v>
      </c>
      <c r="E1758" s="11" t="str">
        <f>VLOOKUP(A1758,'Medical Examinations'!$A$1:$J$2336,4,FALSE)</f>
        <v>Yes</v>
      </c>
      <c r="F1758" s="11" t="str">
        <f>VLOOKUP(A1758,'Medical Examinations'!$A$1:$J$2336,5,FALSE)</f>
        <v>No</v>
      </c>
      <c r="G1758" s="11" t="str">
        <f>VLOOKUP(A1758,'Medical Examinations'!$A$1:$J$2336,6,FALSE)</f>
        <v>No</v>
      </c>
      <c r="H1758" s="11">
        <f>VLOOKUP(A1758,'Medical Examinations'!$A$1:$J$2336,7,FALSE)</f>
        <v>0</v>
      </c>
      <c r="I1758" s="11" t="str">
        <f>VLOOKUP(A1758,'Medical Examinations'!$A$1:$J$2336,8,FALSE)</f>
        <v>No</v>
      </c>
      <c r="J1758" s="11" t="str">
        <f>VLOOKUP(A1758,'Medical Examinations'!$A$1:$J$2336,9,FALSE)</f>
        <v>OBESITY</v>
      </c>
      <c r="K1758" s="11" t="str">
        <f>VLOOKUP(A1758,'Medical Examinations'!$A$1:$J$2336,10,FALSE)</f>
        <v>PREDIABETES</v>
      </c>
      <c r="L1758" t="str">
        <f>VLOOKUP(A1758,'Hospitalisation Details'!$A$2:$M$2344,4,FALSE)</f>
        <v>16-10-2001</v>
      </c>
      <c r="M1758">
        <f>VLOOKUP(A1758,'Hospitalisation Details'!$A$2:$M$2344,10,FALSE)</f>
        <v>5043.13</v>
      </c>
      <c r="N1758" t="str">
        <f>VLOOKUP(A1758,'Hospitalisation Details'!$A$2:$M$2344,11,FALSE)</f>
        <v>tier - 2</v>
      </c>
      <c r="O1758" t="str">
        <f>VLOOKUP(A1758,'Hospitalisation Details'!$A$2:$M$2344,12,FALSE)</f>
        <v>tier - 3</v>
      </c>
      <c r="P1758" t="str">
        <f>VLOOKUP(A1758,'Hospitalisation Details'!$A$2:$M$2344,13,FALSE)</f>
        <v>R1011</v>
      </c>
      <c r="Q1758" s="11">
        <f>VLOOKUP(A1758,'Hospitalisation Details'!$A$2:$M$2344,8,FALSE)</f>
        <v>21</v>
      </c>
    </row>
    <row r="1759" spans="1:17" ht="15.75" x14ac:dyDescent="0.25">
      <c r="A1759" s="1" t="s">
        <v>611</v>
      </c>
      <c r="B1759" t="str">
        <f>VLOOKUP(A1759,'Customer Names'!$A$1:$B$2336,2,FALSE)</f>
        <v>Tjong Clemons</v>
      </c>
      <c r="C1759" s="11">
        <f>VLOOKUP(A1759,'Medical Examinations'!$A$1:$B$2336,2,FALSE)</f>
        <v>31.12</v>
      </c>
      <c r="D1759" s="11">
        <f>VLOOKUP(A1759,'Medical Examinations'!$A$1:$C$2336,3,FALSE)</f>
        <v>4.76</v>
      </c>
      <c r="E1759" s="11" t="str">
        <f>VLOOKUP(A1759,'Medical Examinations'!$A$1:$J$2336,4,FALSE)</f>
        <v>Yes</v>
      </c>
      <c r="F1759" s="11" t="str">
        <f>VLOOKUP(A1759,'Medical Examinations'!$A$1:$J$2336,5,FALSE)</f>
        <v>No</v>
      </c>
      <c r="G1759" s="11" t="str">
        <f>VLOOKUP(A1759,'Medical Examinations'!$A$1:$J$2336,6,FALSE)</f>
        <v>Yes</v>
      </c>
      <c r="H1759" s="11">
        <f>VLOOKUP(A1759,'Medical Examinations'!$A$1:$J$2336,7,FALSE)</f>
        <v>1</v>
      </c>
      <c r="I1759" s="11" t="str">
        <f>VLOOKUP(A1759,'Medical Examinations'!$A$1:$J$2336,8,FALSE)</f>
        <v>No</v>
      </c>
      <c r="J1759" s="11" t="str">
        <f>VLOOKUP(A1759,'Medical Examinations'!$A$1:$J$2336,9,FALSE)</f>
        <v>OBESITY</v>
      </c>
      <c r="K1759" s="11" t="str">
        <f>VLOOKUP(A1759,'Medical Examinations'!$A$1:$J$2336,10,FALSE)</f>
        <v>NORMAL</v>
      </c>
      <c r="L1759" t="str">
        <f>VLOOKUP(A1759,'Hospitalisation Details'!$A$2:$M$2344,4,FALSE)</f>
        <v>4-12-1997</v>
      </c>
      <c r="M1759">
        <f>VLOOKUP(A1759,'Hospitalisation Details'!$A$2:$M$2344,10,FALSE)</f>
        <v>5038.57</v>
      </c>
      <c r="N1759" t="str">
        <f>VLOOKUP(A1759,'Hospitalisation Details'!$A$2:$M$2344,11,FALSE)</f>
        <v>tier - 2</v>
      </c>
      <c r="O1759" t="str">
        <f>VLOOKUP(A1759,'Hospitalisation Details'!$A$2:$M$2344,12,FALSE)</f>
        <v>tier - 2</v>
      </c>
      <c r="P1759" t="str">
        <f>VLOOKUP(A1759,'Hospitalisation Details'!$A$2:$M$2344,13,FALSE)</f>
        <v>R1025</v>
      </c>
      <c r="Q1759" s="11">
        <f>VLOOKUP(A1759,'Hospitalisation Details'!$A$2:$M$2344,8,FALSE)</f>
        <v>25</v>
      </c>
    </row>
    <row r="1760" spans="1:17" ht="15.75" x14ac:dyDescent="0.25">
      <c r="A1760" s="1" t="s">
        <v>610</v>
      </c>
      <c r="B1760" t="str">
        <f>VLOOKUP(A1760,'Customer Names'!$A$1:$B$2336,2,FALSE)</f>
        <v>Palma</v>
      </c>
      <c r="C1760" s="11">
        <f>VLOOKUP(A1760,'Medical Examinations'!$A$1:$B$2336,2,FALSE)</f>
        <v>22.01</v>
      </c>
      <c r="D1760" s="11">
        <f>VLOOKUP(A1760,'Medical Examinations'!$A$1:$C$2336,3,FALSE)</f>
        <v>6.72</v>
      </c>
      <c r="E1760" s="11" t="str">
        <f>VLOOKUP(A1760,'Medical Examinations'!$A$1:$J$2336,4,FALSE)</f>
        <v>Yes</v>
      </c>
      <c r="F1760" s="11" t="str">
        <f>VLOOKUP(A1760,'Medical Examinations'!$A$1:$J$2336,5,FALSE)</f>
        <v>No</v>
      </c>
      <c r="G1760" s="11" t="str">
        <f>VLOOKUP(A1760,'Medical Examinations'!$A$1:$J$2336,6,FALSE)</f>
        <v>No</v>
      </c>
      <c r="H1760" s="11">
        <f>VLOOKUP(A1760,'Medical Examinations'!$A$1:$J$2336,7,FALSE)</f>
        <v>1</v>
      </c>
      <c r="I1760" s="11" t="str">
        <f>VLOOKUP(A1760,'Medical Examinations'!$A$1:$J$2336,8,FALSE)</f>
        <v>No</v>
      </c>
      <c r="J1760" s="11" t="str">
        <f>VLOOKUP(A1760,'Medical Examinations'!$A$1:$J$2336,9,FALSE)</f>
        <v>NORMALWEIGHT</v>
      </c>
      <c r="K1760" s="11" t="str">
        <f>VLOOKUP(A1760,'Medical Examinations'!$A$1:$J$2336,10,FALSE)</f>
        <v>DIABETES</v>
      </c>
      <c r="L1760" t="str">
        <f>VLOOKUP(A1760,'Hospitalisation Details'!$A$2:$M$2344,4,FALSE)</f>
        <v>29-6-1986</v>
      </c>
      <c r="M1760">
        <f>VLOOKUP(A1760,'Hospitalisation Details'!$A$2:$M$2344,10,FALSE)</f>
        <v>5034.1000000000004</v>
      </c>
      <c r="N1760" t="str">
        <f>VLOOKUP(A1760,'Hospitalisation Details'!$A$2:$M$2344,11,FALSE)</f>
        <v>tier - 2</v>
      </c>
      <c r="O1760" t="str">
        <f>VLOOKUP(A1760,'Hospitalisation Details'!$A$2:$M$2344,12,FALSE)</f>
        <v>tier - 2</v>
      </c>
      <c r="P1760" t="str">
        <f>VLOOKUP(A1760,'Hospitalisation Details'!$A$2:$M$2344,13,FALSE)</f>
        <v>R1013</v>
      </c>
      <c r="Q1760" s="11">
        <f>VLOOKUP(A1760,'Hospitalisation Details'!$A$2:$M$2344,8,FALSE)</f>
        <v>36</v>
      </c>
    </row>
    <row r="1761" spans="1:17" ht="15.75" x14ac:dyDescent="0.25">
      <c r="A1761" s="1" t="s">
        <v>609</v>
      </c>
      <c r="B1761" t="str">
        <f>VLOOKUP(A1761,'Customer Names'!$A$1:$B$2336,2,FALSE)</f>
        <v>Takaoka</v>
      </c>
      <c r="C1761" s="11">
        <f>VLOOKUP(A1761,'Medical Examinations'!$A$1:$B$2336,2,FALSE)</f>
        <v>27.645</v>
      </c>
      <c r="D1761" s="11">
        <f>VLOOKUP(A1761,'Medical Examinations'!$A$1:$C$2336,3,FALSE)</f>
        <v>5.7</v>
      </c>
      <c r="E1761" s="11" t="str">
        <f>VLOOKUP(A1761,'Medical Examinations'!$A$1:$J$2336,4,FALSE)</f>
        <v>No</v>
      </c>
      <c r="F1761" s="11" t="str">
        <f>VLOOKUP(A1761,'Medical Examinations'!$A$1:$J$2336,5,FALSE)</f>
        <v>No</v>
      </c>
      <c r="G1761" s="11" t="str">
        <f>VLOOKUP(A1761,'Medical Examinations'!$A$1:$J$2336,6,FALSE)</f>
        <v>No</v>
      </c>
      <c r="H1761" s="11">
        <f>VLOOKUP(A1761,'Medical Examinations'!$A$1:$J$2336,7,FALSE)</f>
        <v>0</v>
      </c>
      <c r="I1761" s="11" t="str">
        <f>VLOOKUP(A1761,'Medical Examinations'!$A$1:$J$2336,8,FALSE)</f>
        <v>No</v>
      </c>
      <c r="J1761" s="11" t="str">
        <f>VLOOKUP(A1761,'Medical Examinations'!$A$1:$J$2336,9,FALSE)</f>
        <v>OVERWEIGHT</v>
      </c>
      <c r="K1761" s="11" t="str">
        <f>VLOOKUP(A1761,'Medical Examinations'!$A$1:$J$2336,10,FALSE)</f>
        <v>NORMAL</v>
      </c>
      <c r="L1761" t="str">
        <f>VLOOKUP(A1761,'Hospitalisation Details'!$A$2:$M$2344,4,FALSE)</f>
        <v>10-9-1991</v>
      </c>
      <c r="M1761">
        <f>VLOOKUP(A1761,'Hospitalisation Details'!$A$2:$M$2344,10,FALSE)</f>
        <v>5031.2700000000004</v>
      </c>
      <c r="N1761" t="str">
        <f>VLOOKUP(A1761,'Hospitalisation Details'!$A$2:$M$2344,11,FALSE)</f>
        <v>tier - 3</v>
      </c>
      <c r="O1761" t="str">
        <f>VLOOKUP(A1761,'Hospitalisation Details'!$A$2:$M$2344,12,FALSE)</f>
        <v>tier - 1</v>
      </c>
      <c r="P1761" t="str">
        <f>VLOOKUP(A1761,'Hospitalisation Details'!$A$2:$M$2344,13,FALSE)</f>
        <v>R1016</v>
      </c>
      <c r="Q1761" s="11">
        <f>VLOOKUP(A1761,'Hospitalisation Details'!$A$2:$M$2344,8,FALSE)</f>
        <v>31</v>
      </c>
    </row>
    <row r="1762" spans="1:17" ht="15.75" x14ac:dyDescent="0.25">
      <c r="A1762" s="1" t="s">
        <v>608</v>
      </c>
      <c r="B1762" t="str">
        <f>VLOOKUP(A1762,'Customer Names'!$A$1:$B$2336,2,FALSE)</f>
        <v>Sherman</v>
      </c>
      <c r="C1762" s="11">
        <f>VLOOKUP(A1762,'Medical Examinations'!$A$1:$B$2336,2,FALSE)</f>
        <v>29.64</v>
      </c>
      <c r="D1762" s="11">
        <f>VLOOKUP(A1762,'Medical Examinations'!$A$1:$C$2336,3,FALSE)</f>
        <v>5.31</v>
      </c>
      <c r="E1762" s="11" t="str">
        <f>VLOOKUP(A1762,'Medical Examinations'!$A$1:$J$2336,4,FALSE)</f>
        <v>Yes</v>
      </c>
      <c r="F1762" s="11" t="str">
        <f>VLOOKUP(A1762,'Medical Examinations'!$A$1:$J$2336,5,FALSE)</f>
        <v>No</v>
      </c>
      <c r="G1762" s="11" t="str">
        <f>VLOOKUP(A1762,'Medical Examinations'!$A$1:$J$2336,6,FALSE)</f>
        <v>No</v>
      </c>
      <c r="H1762" s="11">
        <f>VLOOKUP(A1762,'Medical Examinations'!$A$1:$J$2336,7,FALSE)</f>
        <v>0</v>
      </c>
      <c r="I1762" s="11" t="str">
        <f>VLOOKUP(A1762,'Medical Examinations'!$A$1:$J$2336,8,FALSE)</f>
        <v>No</v>
      </c>
      <c r="J1762" s="11" t="str">
        <f>VLOOKUP(A1762,'Medical Examinations'!$A$1:$J$2336,9,FALSE)</f>
        <v>OVERWEIGHT</v>
      </c>
      <c r="K1762" s="11" t="str">
        <f>VLOOKUP(A1762,'Medical Examinations'!$A$1:$J$2336,10,FALSE)</f>
        <v>NORMAL</v>
      </c>
      <c r="L1762" t="str">
        <f>VLOOKUP(A1762,'Hospitalisation Details'!$A$2:$M$2344,4,FALSE)</f>
        <v>28-12-1985</v>
      </c>
      <c r="M1762">
        <f>VLOOKUP(A1762,'Hospitalisation Details'!$A$2:$M$2344,10,FALSE)</f>
        <v>5028.1499999999996</v>
      </c>
      <c r="N1762" t="str">
        <f>VLOOKUP(A1762,'Hospitalisation Details'!$A$2:$M$2344,11,FALSE)</f>
        <v>tier - 1</v>
      </c>
      <c r="O1762" t="str">
        <f>VLOOKUP(A1762,'Hospitalisation Details'!$A$2:$M$2344,12,FALSE)</f>
        <v>tier - 2</v>
      </c>
      <c r="P1762" t="str">
        <f>VLOOKUP(A1762,'Hospitalisation Details'!$A$2:$M$2344,13,FALSE)</f>
        <v>R1012</v>
      </c>
      <c r="Q1762" s="11">
        <f>VLOOKUP(A1762,'Hospitalisation Details'!$A$2:$M$2344,8,FALSE)</f>
        <v>37</v>
      </c>
    </row>
    <row r="1763" spans="1:17" ht="15.75" x14ac:dyDescent="0.25">
      <c r="A1763" s="1" t="s">
        <v>607</v>
      </c>
      <c r="B1763" t="str">
        <f>VLOOKUP(A1763,'Customer Names'!$A$1:$B$2336,2,FALSE)</f>
        <v>Andre</v>
      </c>
      <c r="C1763" s="11">
        <f>VLOOKUP(A1763,'Medical Examinations'!$A$1:$B$2336,2,FALSE)</f>
        <v>33.700000000000003</v>
      </c>
      <c r="D1763" s="11">
        <f>VLOOKUP(A1763,'Medical Examinations'!$A$1:$C$2336,3,FALSE)</f>
        <v>4.32</v>
      </c>
      <c r="E1763" s="11" t="str">
        <f>VLOOKUP(A1763,'Medical Examinations'!$A$1:$J$2336,4,FALSE)</f>
        <v>Yes</v>
      </c>
      <c r="F1763" s="11" t="str">
        <f>VLOOKUP(A1763,'Medical Examinations'!$A$1:$J$2336,5,FALSE)</f>
        <v>No</v>
      </c>
      <c r="G1763" s="11" t="str">
        <f>VLOOKUP(A1763,'Medical Examinations'!$A$1:$J$2336,6,FALSE)</f>
        <v>No</v>
      </c>
      <c r="H1763" s="11">
        <f>VLOOKUP(A1763,'Medical Examinations'!$A$1:$J$2336,7,FALSE)</f>
        <v>1</v>
      </c>
      <c r="I1763" s="11" t="str">
        <f>VLOOKUP(A1763,'Medical Examinations'!$A$1:$J$2336,8,FALSE)</f>
        <v>No</v>
      </c>
      <c r="J1763" s="11" t="str">
        <f>VLOOKUP(A1763,'Medical Examinations'!$A$1:$J$2336,9,FALSE)</f>
        <v>OBESITY</v>
      </c>
      <c r="K1763" s="11" t="str">
        <f>VLOOKUP(A1763,'Medical Examinations'!$A$1:$J$2336,10,FALSE)</f>
        <v>NORMAL</v>
      </c>
      <c r="L1763" t="str">
        <f>VLOOKUP(A1763,'Hospitalisation Details'!$A$2:$M$2344,4,FALSE)</f>
        <v>9-11-1988</v>
      </c>
      <c r="M1763">
        <f>VLOOKUP(A1763,'Hospitalisation Details'!$A$2:$M$2344,10,FALSE)</f>
        <v>5012.47</v>
      </c>
      <c r="N1763" t="str">
        <f>VLOOKUP(A1763,'Hospitalisation Details'!$A$2:$M$2344,11,FALSE)</f>
        <v>tier - 2</v>
      </c>
      <c r="O1763" t="str">
        <f>VLOOKUP(A1763,'Hospitalisation Details'!$A$2:$M$2344,12,FALSE)</f>
        <v>tier - 3</v>
      </c>
      <c r="P1763" t="str">
        <f>VLOOKUP(A1763,'Hospitalisation Details'!$A$2:$M$2344,13,FALSE)</f>
        <v>R1011</v>
      </c>
      <c r="Q1763" s="11">
        <f>VLOOKUP(A1763,'Hospitalisation Details'!$A$2:$M$2344,8,FALSE)</f>
        <v>34</v>
      </c>
    </row>
    <row r="1764" spans="1:17" ht="15.75" x14ac:dyDescent="0.25">
      <c r="A1764" s="1" t="s">
        <v>606</v>
      </c>
      <c r="B1764" t="str">
        <f>VLOOKUP(A1764,'Customer Names'!$A$1:$B$2336,2,FALSE)</f>
        <v>Switt</v>
      </c>
      <c r="C1764" s="11">
        <f>VLOOKUP(A1764,'Medical Examinations'!$A$1:$B$2336,2,FALSE)</f>
        <v>27.5</v>
      </c>
      <c r="D1764" s="11">
        <f>VLOOKUP(A1764,'Medical Examinations'!$A$1:$C$2336,3,FALSE)</f>
        <v>4.2300000000000004</v>
      </c>
      <c r="E1764" s="11" t="str">
        <f>VLOOKUP(A1764,'Medical Examinations'!$A$1:$J$2336,4,FALSE)</f>
        <v>Yes</v>
      </c>
      <c r="F1764" s="11" t="str">
        <f>VLOOKUP(A1764,'Medical Examinations'!$A$1:$J$2336,5,FALSE)</f>
        <v>No</v>
      </c>
      <c r="G1764" s="11" t="str">
        <f>VLOOKUP(A1764,'Medical Examinations'!$A$1:$J$2336,6,FALSE)</f>
        <v>No</v>
      </c>
      <c r="H1764" s="11">
        <f>VLOOKUP(A1764,'Medical Examinations'!$A$1:$J$2336,7,FALSE)</f>
        <v>1</v>
      </c>
      <c r="I1764" s="11" t="str">
        <f>VLOOKUP(A1764,'Medical Examinations'!$A$1:$J$2336,8,FALSE)</f>
        <v>No</v>
      </c>
      <c r="J1764" s="11" t="str">
        <f>VLOOKUP(A1764,'Medical Examinations'!$A$1:$J$2336,9,FALSE)</f>
        <v>OVERWEIGHT</v>
      </c>
      <c r="K1764" s="11" t="str">
        <f>VLOOKUP(A1764,'Medical Examinations'!$A$1:$J$2336,10,FALSE)</f>
        <v>NORMAL</v>
      </c>
      <c r="L1764" t="str">
        <f>VLOOKUP(A1764,'Hospitalisation Details'!$A$2:$M$2344,4,FALSE)</f>
        <v>8-7-1988</v>
      </c>
      <c r="M1764">
        <f>VLOOKUP(A1764,'Hospitalisation Details'!$A$2:$M$2344,10,FALSE)</f>
        <v>5003.8500000000004</v>
      </c>
      <c r="N1764" t="str">
        <f>VLOOKUP(A1764,'Hospitalisation Details'!$A$2:$M$2344,11,FALSE)</f>
        <v>tier - 2</v>
      </c>
      <c r="O1764" t="str">
        <f>VLOOKUP(A1764,'Hospitalisation Details'!$A$2:$M$2344,12,FALSE)</f>
        <v>tier - 3</v>
      </c>
      <c r="P1764" t="str">
        <f>VLOOKUP(A1764,'Hospitalisation Details'!$A$2:$M$2344,13,FALSE)</f>
        <v>R1011</v>
      </c>
      <c r="Q1764" s="11">
        <f>VLOOKUP(A1764,'Hospitalisation Details'!$A$2:$M$2344,8,FALSE)</f>
        <v>34</v>
      </c>
    </row>
    <row r="1765" spans="1:17" ht="15.75" x14ac:dyDescent="0.25">
      <c r="A1765" s="1" t="s">
        <v>605</v>
      </c>
      <c r="B1765" t="str">
        <f>VLOOKUP(A1765,'Customer Names'!$A$1:$B$2336,2,FALSE)</f>
        <v>Erickson</v>
      </c>
      <c r="C1765" s="11">
        <f>VLOOKUP(A1765,'Medical Examinations'!$A$1:$B$2336,2,FALSE)</f>
        <v>16.12</v>
      </c>
      <c r="D1765" s="11">
        <f>VLOOKUP(A1765,'Medical Examinations'!$A$1:$C$2336,3,FALSE)</f>
        <v>6.09</v>
      </c>
      <c r="E1765" s="11" t="str">
        <f>VLOOKUP(A1765,'Medical Examinations'!$A$1:$J$2336,4,FALSE)</f>
        <v>No</v>
      </c>
      <c r="F1765" s="11" t="str">
        <f>VLOOKUP(A1765,'Medical Examinations'!$A$1:$J$2336,5,FALSE)</f>
        <v>No</v>
      </c>
      <c r="G1765" s="11" t="str">
        <f>VLOOKUP(A1765,'Medical Examinations'!$A$1:$J$2336,6,FALSE)</f>
        <v>No</v>
      </c>
      <c r="H1765" s="11">
        <f>VLOOKUP(A1765,'Medical Examinations'!$A$1:$J$2336,7,FALSE)</f>
        <v>0</v>
      </c>
      <c r="I1765" s="11" t="str">
        <f>VLOOKUP(A1765,'Medical Examinations'!$A$1:$J$2336,8,FALSE)</f>
        <v>No</v>
      </c>
      <c r="J1765" s="11" t="str">
        <f>VLOOKUP(A1765,'Medical Examinations'!$A$1:$J$2336,9,FALSE)</f>
        <v>UNDERWEIGHT</v>
      </c>
      <c r="K1765" s="11" t="str">
        <f>VLOOKUP(A1765,'Medical Examinations'!$A$1:$J$2336,10,FALSE)</f>
        <v>PREDIABETES</v>
      </c>
      <c r="L1765" t="str">
        <f>VLOOKUP(A1765,'Hospitalisation Details'!$A$2:$M$2344,4,FALSE)</f>
        <v>9-6-1977</v>
      </c>
      <c r="M1765">
        <f>VLOOKUP(A1765,'Hospitalisation Details'!$A$2:$M$2344,10,FALSE)</f>
        <v>5003.7700000000004</v>
      </c>
      <c r="N1765" t="str">
        <f>VLOOKUP(A1765,'Hospitalisation Details'!$A$2:$M$2344,11,FALSE)</f>
        <v>tier - 2</v>
      </c>
      <c r="O1765" t="str">
        <f>VLOOKUP(A1765,'Hospitalisation Details'!$A$2:$M$2344,12,FALSE)</f>
        <v>tier - 3</v>
      </c>
      <c r="P1765" t="str">
        <f>VLOOKUP(A1765,'Hospitalisation Details'!$A$2:$M$2344,13,FALSE)</f>
        <v>R1013</v>
      </c>
      <c r="Q1765" s="11">
        <f>VLOOKUP(A1765,'Hospitalisation Details'!$A$2:$M$2344,8,FALSE)</f>
        <v>45</v>
      </c>
    </row>
    <row r="1766" spans="1:17" ht="15.75" x14ac:dyDescent="0.25">
      <c r="A1766" s="1" t="s">
        <v>604</v>
      </c>
      <c r="B1766" t="str">
        <f>VLOOKUP(A1766,'Customer Names'!$A$1:$B$2336,2,FALSE)</f>
        <v>Miller</v>
      </c>
      <c r="C1766" s="11">
        <f>VLOOKUP(A1766,'Medical Examinations'!$A$1:$B$2336,2,FALSE)</f>
        <v>26.73</v>
      </c>
      <c r="D1766" s="11">
        <f>VLOOKUP(A1766,'Medical Examinations'!$A$1:$C$2336,3,FALSE)</f>
        <v>4.74</v>
      </c>
      <c r="E1766" s="11" t="str">
        <f>VLOOKUP(A1766,'Medical Examinations'!$A$1:$J$2336,4,FALSE)</f>
        <v>Yes</v>
      </c>
      <c r="F1766" s="11" t="str">
        <f>VLOOKUP(A1766,'Medical Examinations'!$A$1:$J$2336,5,FALSE)</f>
        <v>No</v>
      </c>
      <c r="G1766" s="11" t="str">
        <f>VLOOKUP(A1766,'Medical Examinations'!$A$1:$J$2336,6,FALSE)</f>
        <v>No</v>
      </c>
      <c r="H1766" s="11">
        <f>VLOOKUP(A1766,'Medical Examinations'!$A$1:$J$2336,7,FALSE)</f>
        <v>1</v>
      </c>
      <c r="I1766" s="11" t="str">
        <f>VLOOKUP(A1766,'Medical Examinations'!$A$1:$J$2336,8,FALSE)</f>
        <v>No</v>
      </c>
      <c r="J1766" s="11" t="str">
        <f>VLOOKUP(A1766,'Medical Examinations'!$A$1:$J$2336,9,FALSE)</f>
        <v>OVERWEIGHT</v>
      </c>
      <c r="K1766" s="11" t="str">
        <f>VLOOKUP(A1766,'Medical Examinations'!$A$1:$J$2336,10,FALSE)</f>
        <v>NORMAL</v>
      </c>
      <c r="L1766" t="str">
        <f>VLOOKUP(A1766,'Hospitalisation Details'!$A$2:$M$2344,4,FALSE)</f>
        <v>4-9-1988</v>
      </c>
      <c r="M1766">
        <f>VLOOKUP(A1766,'Hospitalisation Details'!$A$2:$M$2344,10,FALSE)</f>
        <v>5002.78</v>
      </c>
      <c r="N1766" t="str">
        <f>VLOOKUP(A1766,'Hospitalisation Details'!$A$2:$M$2344,11,FALSE)</f>
        <v>tier - 2</v>
      </c>
      <c r="O1766" t="str">
        <f>VLOOKUP(A1766,'Hospitalisation Details'!$A$2:$M$2344,12,FALSE)</f>
        <v>tier - 2</v>
      </c>
      <c r="P1766" t="str">
        <f>VLOOKUP(A1766,'Hospitalisation Details'!$A$2:$M$2344,13,FALSE)</f>
        <v>R1013</v>
      </c>
      <c r="Q1766" s="11">
        <f>VLOOKUP(A1766,'Hospitalisation Details'!$A$2:$M$2344,8,FALSE)</f>
        <v>34</v>
      </c>
    </row>
    <row r="1767" spans="1:17" ht="15.75" x14ac:dyDescent="0.25">
      <c r="A1767" s="1" t="s">
        <v>603</v>
      </c>
      <c r="B1767" t="str">
        <f>VLOOKUP(A1767,'Customer Names'!$A$1:$B$2336,2,FALSE)</f>
        <v>Whitbeck</v>
      </c>
      <c r="C1767" s="11">
        <f>VLOOKUP(A1767,'Medical Examinations'!$A$1:$B$2336,2,FALSE)</f>
        <v>37.25</v>
      </c>
      <c r="D1767" s="11">
        <f>VLOOKUP(A1767,'Medical Examinations'!$A$1:$C$2336,3,FALSE)</f>
        <v>6.23</v>
      </c>
      <c r="E1767" s="11" t="str">
        <f>VLOOKUP(A1767,'Medical Examinations'!$A$1:$J$2336,4,FALSE)</f>
        <v>Yes</v>
      </c>
      <c r="F1767" s="11" t="str">
        <f>VLOOKUP(A1767,'Medical Examinations'!$A$1:$J$2336,5,FALSE)</f>
        <v>No</v>
      </c>
      <c r="G1767" s="11" t="str">
        <f>VLOOKUP(A1767,'Medical Examinations'!$A$1:$J$2336,6,FALSE)</f>
        <v>No</v>
      </c>
      <c r="H1767" s="11">
        <f>VLOOKUP(A1767,'Medical Examinations'!$A$1:$J$2336,7,FALSE)</f>
        <v>0</v>
      </c>
      <c r="I1767" s="11" t="str">
        <f>VLOOKUP(A1767,'Medical Examinations'!$A$1:$J$2336,8,FALSE)</f>
        <v>No</v>
      </c>
      <c r="J1767" s="11" t="str">
        <f>VLOOKUP(A1767,'Medical Examinations'!$A$1:$J$2336,9,FALSE)</f>
        <v>OBESITY</v>
      </c>
      <c r="K1767" s="11" t="str">
        <f>VLOOKUP(A1767,'Medical Examinations'!$A$1:$J$2336,10,FALSE)</f>
        <v>PREDIABETES</v>
      </c>
      <c r="L1767" t="str">
        <f>VLOOKUP(A1767,'Hospitalisation Details'!$A$2:$M$2344,4,FALSE)</f>
        <v>5-10-2001</v>
      </c>
      <c r="M1767">
        <f>VLOOKUP(A1767,'Hospitalisation Details'!$A$2:$M$2344,10,FALSE)</f>
        <v>4999.04</v>
      </c>
      <c r="N1767" t="str">
        <f>VLOOKUP(A1767,'Hospitalisation Details'!$A$2:$M$2344,11,FALSE)</f>
        <v>tier - 2</v>
      </c>
      <c r="O1767" t="str">
        <f>VLOOKUP(A1767,'Hospitalisation Details'!$A$2:$M$2344,12,FALSE)</f>
        <v>tier - 2</v>
      </c>
      <c r="P1767" t="str">
        <f>VLOOKUP(A1767,'Hospitalisation Details'!$A$2:$M$2344,13,FALSE)</f>
        <v>R1011</v>
      </c>
      <c r="Q1767" s="11">
        <f>VLOOKUP(A1767,'Hospitalisation Details'!$A$2:$M$2344,8,FALSE)</f>
        <v>21</v>
      </c>
    </row>
    <row r="1768" spans="1:17" ht="15.75" x14ac:dyDescent="0.25">
      <c r="A1768" s="1" t="s">
        <v>602</v>
      </c>
      <c r="B1768" t="str">
        <f>VLOOKUP(A1768,'Customer Names'!$A$1:$B$2336,2,FALSE)</f>
        <v>Auer</v>
      </c>
      <c r="C1768" s="11">
        <f>VLOOKUP(A1768,'Medical Examinations'!$A$1:$B$2336,2,FALSE)</f>
        <v>23.56</v>
      </c>
      <c r="D1768" s="11">
        <f>VLOOKUP(A1768,'Medical Examinations'!$A$1:$C$2336,3,FALSE)</f>
        <v>5.45</v>
      </c>
      <c r="E1768" s="11" t="str">
        <f>VLOOKUP(A1768,'Medical Examinations'!$A$1:$J$2336,4,FALSE)</f>
        <v>Yes</v>
      </c>
      <c r="F1768" s="11" t="str">
        <f>VLOOKUP(A1768,'Medical Examinations'!$A$1:$J$2336,5,FALSE)</f>
        <v>No</v>
      </c>
      <c r="G1768" s="11" t="str">
        <f>VLOOKUP(A1768,'Medical Examinations'!$A$1:$J$2336,6,FALSE)</f>
        <v>No</v>
      </c>
      <c r="H1768" s="11">
        <f>VLOOKUP(A1768,'Medical Examinations'!$A$1:$J$2336,7,FALSE)</f>
        <v>1</v>
      </c>
      <c r="I1768" s="11" t="str">
        <f>VLOOKUP(A1768,'Medical Examinations'!$A$1:$J$2336,8,FALSE)</f>
        <v>No</v>
      </c>
      <c r="J1768" s="11" t="str">
        <f>VLOOKUP(A1768,'Medical Examinations'!$A$1:$J$2336,9,FALSE)</f>
        <v>NORMALWEIGHT</v>
      </c>
      <c r="K1768" s="11" t="str">
        <f>VLOOKUP(A1768,'Medical Examinations'!$A$1:$J$2336,10,FALSE)</f>
        <v>NORMAL</v>
      </c>
      <c r="L1768" t="str">
        <f>VLOOKUP(A1768,'Hospitalisation Details'!$A$2:$M$2344,4,FALSE)</f>
        <v>24-6-1988</v>
      </c>
      <c r="M1768">
        <f>VLOOKUP(A1768,'Hospitalisation Details'!$A$2:$M$2344,10,FALSE)</f>
        <v>4992.38</v>
      </c>
      <c r="N1768" t="str">
        <f>VLOOKUP(A1768,'Hospitalisation Details'!$A$2:$M$2344,11,FALSE)</f>
        <v>tier - 2</v>
      </c>
      <c r="O1768" t="str">
        <f>VLOOKUP(A1768,'Hospitalisation Details'!$A$2:$M$2344,12,FALSE)</f>
        <v>tier - 3</v>
      </c>
      <c r="P1768" t="str">
        <f>VLOOKUP(A1768,'Hospitalisation Details'!$A$2:$M$2344,13,FALSE)</f>
        <v>R1024</v>
      </c>
      <c r="Q1768" s="11">
        <f>VLOOKUP(A1768,'Hospitalisation Details'!$A$2:$M$2344,8,FALSE)</f>
        <v>34</v>
      </c>
    </row>
    <row r="1769" spans="1:17" ht="15.75" x14ac:dyDescent="0.25">
      <c r="A1769" s="1" t="s">
        <v>601</v>
      </c>
      <c r="B1769" t="str">
        <f>VLOOKUP(A1769,'Customer Names'!$A$1:$B$2336,2,FALSE)</f>
        <v>Attar</v>
      </c>
      <c r="C1769" s="11">
        <f>VLOOKUP(A1769,'Medical Examinations'!$A$1:$B$2336,2,FALSE)</f>
        <v>15.84</v>
      </c>
      <c r="D1769" s="11">
        <f>VLOOKUP(A1769,'Medical Examinations'!$A$1:$C$2336,3,FALSE)</f>
        <v>10.34</v>
      </c>
      <c r="E1769" s="11" t="str">
        <f>VLOOKUP(A1769,'Medical Examinations'!$A$1:$J$2336,4,FALSE)</f>
        <v>No</v>
      </c>
      <c r="F1769" s="11" t="str">
        <f>VLOOKUP(A1769,'Medical Examinations'!$A$1:$J$2336,5,FALSE)</f>
        <v>No</v>
      </c>
      <c r="G1769" s="11" t="str">
        <f>VLOOKUP(A1769,'Medical Examinations'!$A$1:$J$2336,6,FALSE)</f>
        <v>No</v>
      </c>
      <c r="H1769" s="11">
        <f>VLOOKUP(A1769,'Medical Examinations'!$A$1:$J$2336,7,FALSE)</f>
        <v>2</v>
      </c>
      <c r="I1769" s="11" t="str">
        <f>VLOOKUP(A1769,'Medical Examinations'!$A$1:$J$2336,8,FALSE)</f>
        <v>No</v>
      </c>
      <c r="J1769" s="11" t="str">
        <f>VLOOKUP(A1769,'Medical Examinations'!$A$1:$J$2336,9,FALSE)</f>
        <v>UNDERWEIGHT</v>
      </c>
      <c r="K1769" s="11" t="str">
        <f>VLOOKUP(A1769,'Medical Examinations'!$A$1:$J$2336,10,FALSE)</f>
        <v>DIABETES</v>
      </c>
      <c r="L1769" t="str">
        <f>VLOOKUP(A1769,'Hospitalisation Details'!$A$2:$M$2344,4,FALSE)</f>
        <v>7-11-1973</v>
      </c>
      <c r="M1769">
        <f>VLOOKUP(A1769,'Hospitalisation Details'!$A$2:$M$2344,10,FALSE)</f>
        <v>4985.22</v>
      </c>
      <c r="N1769" t="str">
        <f>VLOOKUP(A1769,'Hospitalisation Details'!$A$2:$M$2344,11,FALSE)</f>
        <v>tier - 2</v>
      </c>
      <c r="O1769" t="str">
        <f>VLOOKUP(A1769,'Hospitalisation Details'!$A$2:$M$2344,12,FALSE)</f>
        <v>tier - 3</v>
      </c>
      <c r="P1769" t="str">
        <f>VLOOKUP(A1769,'Hospitalisation Details'!$A$2:$M$2344,13,FALSE)</f>
        <v>R1013</v>
      </c>
      <c r="Q1769" s="11">
        <f>VLOOKUP(A1769,'Hospitalisation Details'!$A$2:$M$2344,8,FALSE)</f>
        <v>49</v>
      </c>
    </row>
    <row r="1770" spans="1:17" ht="15.75" x14ac:dyDescent="0.25">
      <c r="A1770" s="1" t="s">
        <v>600</v>
      </c>
      <c r="B1770" t="str">
        <f>VLOOKUP(A1770,'Customer Names'!$A$1:$B$2336,2,FALSE)</f>
        <v>Misuraca</v>
      </c>
      <c r="C1770" s="11">
        <f>VLOOKUP(A1770,'Medical Examinations'!$A$1:$B$2336,2,FALSE)</f>
        <v>36.630000000000003</v>
      </c>
      <c r="D1770" s="11">
        <f>VLOOKUP(A1770,'Medical Examinations'!$A$1:$C$2336,3,FALSE)</f>
        <v>5.15</v>
      </c>
      <c r="E1770" s="11" t="str">
        <f>VLOOKUP(A1770,'Medical Examinations'!$A$1:$J$2336,4,FALSE)</f>
        <v>No</v>
      </c>
      <c r="F1770" s="11" t="str">
        <f>VLOOKUP(A1770,'Medical Examinations'!$A$1:$J$2336,5,FALSE)</f>
        <v>No</v>
      </c>
      <c r="G1770" s="11" t="str">
        <f>VLOOKUP(A1770,'Medical Examinations'!$A$1:$J$2336,6,FALSE)</f>
        <v>No</v>
      </c>
      <c r="H1770" s="11">
        <f>VLOOKUP(A1770,'Medical Examinations'!$A$1:$J$2336,7,FALSE)</f>
        <v>0</v>
      </c>
      <c r="I1770" s="11" t="str">
        <f>VLOOKUP(A1770,'Medical Examinations'!$A$1:$J$2336,8,FALSE)</f>
        <v>No</v>
      </c>
      <c r="J1770" s="11" t="str">
        <f>VLOOKUP(A1770,'Medical Examinations'!$A$1:$J$2336,9,FALSE)</f>
        <v>OBESITY</v>
      </c>
      <c r="K1770" s="11" t="str">
        <f>VLOOKUP(A1770,'Medical Examinations'!$A$1:$J$2336,10,FALSE)</f>
        <v>NORMAL</v>
      </c>
      <c r="L1770" t="str">
        <f>VLOOKUP(A1770,'Hospitalisation Details'!$A$2:$M$2344,4,FALSE)</f>
        <v>30-8-1991</v>
      </c>
      <c r="M1770">
        <f>VLOOKUP(A1770,'Hospitalisation Details'!$A$2:$M$2344,10,FALSE)</f>
        <v>4949.76</v>
      </c>
      <c r="N1770" t="str">
        <f>VLOOKUP(A1770,'Hospitalisation Details'!$A$2:$M$2344,11,FALSE)</f>
        <v>tier - 2</v>
      </c>
      <c r="O1770" t="str">
        <f>VLOOKUP(A1770,'Hospitalisation Details'!$A$2:$M$2344,12,FALSE)</f>
        <v>tier - 1</v>
      </c>
      <c r="P1770" t="str">
        <f>VLOOKUP(A1770,'Hospitalisation Details'!$A$2:$M$2344,13,FALSE)</f>
        <v>R1013</v>
      </c>
      <c r="Q1770" s="11">
        <f>VLOOKUP(A1770,'Hospitalisation Details'!$A$2:$M$2344,8,FALSE)</f>
        <v>31</v>
      </c>
    </row>
    <row r="1771" spans="1:17" ht="15.75" x14ac:dyDescent="0.25">
      <c r="A1771" s="1" t="s">
        <v>599</v>
      </c>
      <c r="B1771" t="str">
        <f>VLOOKUP(A1771,'Customer Names'!$A$1:$B$2336,2,FALSE)</f>
        <v>Spannaus</v>
      </c>
      <c r="C1771" s="11">
        <f>VLOOKUP(A1771,'Medical Examinations'!$A$1:$B$2336,2,FALSE)</f>
        <v>16.47</v>
      </c>
      <c r="D1771" s="11">
        <f>VLOOKUP(A1771,'Medical Examinations'!$A$1:$C$2336,3,FALSE)</f>
        <v>11.72</v>
      </c>
      <c r="E1771" s="11" t="str">
        <f>VLOOKUP(A1771,'Medical Examinations'!$A$1:$J$2336,4,FALSE)</f>
        <v>No</v>
      </c>
      <c r="F1771" s="11" t="str">
        <f>VLOOKUP(A1771,'Medical Examinations'!$A$1:$J$2336,5,FALSE)</f>
        <v>No</v>
      </c>
      <c r="G1771" s="11" t="str">
        <f>VLOOKUP(A1771,'Medical Examinations'!$A$1:$J$2336,6,FALSE)</f>
        <v>No</v>
      </c>
      <c r="H1771" s="11">
        <f>VLOOKUP(A1771,'Medical Examinations'!$A$1:$J$2336,7,FALSE)</f>
        <v>0</v>
      </c>
      <c r="I1771" s="11" t="str">
        <f>VLOOKUP(A1771,'Medical Examinations'!$A$1:$J$2336,8,FALSE)</f>
        <v>No</v>
      </c>
      <c r="J1771" s="11" t="str">
        <f>VLOOKUP(A1771,'Medical Examinations'!$A$1:$J$2336,9,FALSE)</f>
        <v>UNDERWEIGHT</v>
      </c>
      <c r="K1771" s="11" t="str">
        <f>VLOOKUP(A1771,'Medical Examinations'!$A$1:$J$2336,10,FALSE)</f>
        <v>DIABETES</v>
      </c>
      <c r="L1771" t="str">
        <f>VLOOKUP(A1771,'Hospitalisation Details'!$A$2:$M$2344,4,FALSE)</f>
        <v>26-6-1974</v>
      </c>
      <c r="M1771">
        <f>VLOOKUP(A1771,'Hospitalisation Details'!$A$2:$M$2344,10,FALSE)</f>
        <v>4942.0600000000004</v>
      </c>
      <c r="N1771" t="str">
        <f>VLOOKUP(A1771,'Hospitalisation Details'!$A$2:$M$2344,11,FALSE)</f>
        <v>tier - 2</v>
      </c>
      <c r="O1771" t="str">
        <f>VLOOKUP(A1771,'Hospitalisation Details'!$A$2:$M$2344,12,FALSE)</f>
        <v>tier - 2</v>
      </c>
      <c r="P1771" t="str">
        <f>VLOOKUP(A1771,'Hospitalisation Details'!$A$2:$M$2344,13,FALSE)</f>
        <v>R1013</v>
      </c>
      <c r="Q1771" s="11">
        <f>VLOOKUP(A1771,'Hospitalisation Details'!$A$2:$M$2344,8,FALSE)</f>
        <v>48</v>
      </c>
    </row>
    <row r="1772" spans="1:17" ht="15.75" x14ac:dyDescent="0.25">
      <c r="A1772" s="1" t="s">
        <v>598</v>
      </c>
      <c r="B1772" t="str">
        <f>VLOOKUP(A1772,'Customer Names'!$A$1:$B$2336,2,FALSE)</f>
        <v>Tarbiat</v>
      </c>
      <c r="C1772" s="11">
        <f>VLOOKUP(A1772,'Medical Examinations'!$A$1:$B$2336,2,FALSE)</f>
        <v>25.8</v>
      </c>
      <c r="D1772" s="11">
        <f>VLOOKUP(A1772,'Medical Examinations'!$A$1:$C$2336,3,FALSE)</f>
        <v>5.29</v>
      </c>
      <c r="E1772" s="11" t="str">
        <f>VLOOKUP(A1772,'Medical Examinations'!$A$1:$J$2336,4,FALSE)</f>
        <v>No</v>
      </c>
      <c r="F1772" s="11" t="str">
        <f>VLOOKUP(A1772,'Medical Examinations'!$A$1:$J$2336,5,FALSE)</f>
        <v>No</v>
      </c>
      <c r="G1772" s="11" t="str">
        <f>VLOOKUP(A1772,'Medical Examinations'!$A$1:$J$2336,6,FALSE)</f>
        <v>No</v>
      </c>
      <c r="H1772" s="11">
        <f>VLOOKUP(A1772,'Medical Examinations'!$A$1:$J$2336,7,FALSE)</f>
        <v>0</v>
      </c>
      <c r="I1772" s="11" t="str">
        <f>VLOOKUP(A1772,'Medical Examinations'!$A$1:$J$2336,8,FALSE)</f>
        <v>No</v>
      </c>
      <c r="J1772" s="11" t="str">
        <f>VLOOKUP(A1772,'Medical Examinations'!$A$1:$J$2336,9,FALSE)</f>
        <v>OVERWEIGHT</v>
      </c>
      <c r="K1772" s="11" t="str">
        <f>VLOOKUP(A1772,'Medical Examinations'!$A$1:$J$2336,10,FALSE)</f>
        <v>NORMAL</v>
      </c>
      <c r="L1772" t="str">
        <f>VLOOKUP(A1772,'Hospitalisation Details'!$A$2:$M$2344,4,FALSE)</f>
        <v>27-11-1991</v>
      </c>
      <c r="M1772">
        <f>VLOOKUP(A1772,'Hospitalisation Details'!$A$2:$M$2344,10,FALSE)</f>
        <v>4934.71</v>
      </c>
      <c r="N1772" t="str">
        <f>VLOOKUP(A1772,'Hospitalisation Details'!$A$2:$M$2344,11,FALSE)</f>
        <v>tier - 2</v>
      </c>
      <c r="O1772" t="str">
        <f>VLOOKUP(A1772,'Hospitalisation Details'!$A$2:$M$2344,12,FALSE)</f>
        <v>tier - 3</v>
      </c>
      <c r="P1772" t="str">
        <f>VLOOKUP(A1772,'Hospitalisation Details'!$A$2:$M$2344,13,FALSE)</f>
        <v>R1011</v>
      </c>
      <c r="Q1772" s="11">
        <f>VLOOKUP(A1772,'Hospitalisation Details'!$A$2:$M$2344,8,FALSE)</f>
        <v>31</v>
      </c>
    </row>
    <row r="1773" spans="1:17" ht="15.75" x14ac:dyDescent="0.25">
      <c r="A1773" s="1" t="s">
        <v>597</v>
      </c>
      <c r="B1773" t="str">
        <f>VLOOKUP(A1773,'Customer Names'!$A$1:$B$2336,2,FALSE)</f>
        <v>Pulkkinen</v>
      </c>
      <c r="C1773" s="11">
        <f>VLOOKUP(A1773,'Medical Examinations'!$A$1:$B$2336,2,FALSE)</f>
        <v>23.6</v>
      </c>
      <c r="D1773" s="11">
        <f>VLOOKUP(A1773,'Medical Examinations'!$A$1:$C$2336,3,FALSE)</f>
        <v>4.33</v>
      </c>
      <c r="E1773" s="11" t="str">
        <f>VLOOKUP(A1773,'Medical Examinations'!$A$1:$J$2336,4,FALSE)</f>
        <v>No</v>
      </c>
      <c r="F1773" s="11" t="str">
        <f>VLOOKUP(A1773,'Medical Examinations'!$A$1:$J$2336,5,FALSE)</f>
        <v>No</v>
      </c>
      <c r="G1773" s="11" t="str">
        <f>VLOOKUP(A1773,'Medical Examinations'!$A$1:$J$2336,6,FALSE)</f>
        <v>No</v>
      </c>
      <c r="H1773" s="11">
        <f>VLOOKUP(A1773,'Medical Examinations'!$A$1:$J$2336,7,FALSE)</f>
        <v>0</v>
      </c>
      <c r="I1773" s="11" t="str">
        <f>VLOOKUP(A1773,'Medical Examinations'!$A$1:$J$2336,8,FALSE)</f>
        <v>No</v>
      </c>
      <c r="J1773" s="11" t="str">
        <f>VLOOKUP(A1773,'Medical Examinations'!$A$1:$J$2336,9,FALSE)</f>
        <v>NORMALWEIGHT</v>
      </c>
      <c r="K1773" s="11" t="str">
        <f>VLOOKUP(A1773,'Medical Examinations'!$A$1:$J$2336,10,FALSE)</f>
        <v>NORMAL</v>
      </c>
      <c r="L1773" t="str">
        <f>VLOOKUP(A1773,'Hospitalisation Details'!$A$2:$M$2344,4,FALSE)</f>
        <v>23-8-1991</v>
      </c>
      <c r="M1773">
        <f>VLOOKUP(A1773,'Hospitalisation Details'!$A$2:$M$2344,10,FALSE)</f>
        <v>4931.6499999999996</v>
      </c>
      <c r="N1773" t="str">
        <f>VLOOKUP(A1773,'Hospitalisation Details'!$A$2:$M$2344,11,FALSE)</f>
        <v>tier - 2</v>
      </c>
      <c r="O1773" t="str">
        <f>VLOOKUP(A1773,'Hospitalisation Details'!$A$2:$M$2344,12,FALSE)</f>
        <v>tier - 3</v>
      </c>
      <c r="P1773" t="str">
        <f>VLOOKUP(A1773,'Hospitalisation Details'!$A$2:$M$2344,13,FALSE)</f>
        <v>R1011</v>
      </c>
      <c r="Q1773" s="11">
        <f>VLOOKUP(A1773,'Hospitalisation Details'!$A$2:$M$2344,8,FALSE)</f>
        <v>31</v>
      </c>
    </row>
    <row r="1774" spans="1:17" ht="15.75" x14ac:dyDescent="0.25">
      <c r="A1774" s="1" t="s">
        <v>596</v>
      </c>
      <c r="B1774" t="str">
        <f>VLOOKUP(A1774,'Customer Names'!$A$1:$B$2336,2,FALSE)</f>
        <v>Trnovcova</v>
      </c>
      <c r="C1774" s="11">
        <f>VLOOKUP(A1774,'Medical Examinations'!$A$1:$B$2336,2,FALSE)</f>
        <v>32.11</v>
      </c>
      <c r="D1774" s="11">
        <f>VLOOKUP(A1774,'Medical Examinations'!$A$1:$C$2336,3,FALSE)</f>
        <v>6.24</v>
      </c>
      <c r="E1774" s="11" t="str">
        <f>VLOOKUP(A1774,'Medical Examinations'!$A$1:$J$2336,4,FALSE)</f>
        <v>No</v>
      </c>
      <c r="F1774" s="11" t="str">
        <f>VLOOKUP(A1774,'Medical Examinations'!$A$1:$J$2336,5,FALSE)</f>
        <v>No</v>
      </c>
      <c r="G1774" s="11" t="str">
        <f>VLOOKUP(A1774,'Medical Examinations'!$A$1:$J$2336,6,FALSE)</f>
        <v>Yes</v>
      </c>
      <c r="H1774" s="11">
        <f>VLOOKUP(A1774,'Medical Examinations'!$A$1:$J$2336,7,FALSE)</f>
        <v>1</v>
      </c>
      <c r="I1774" s="11" t="str">
        <f>VLOOKUP(A1774,'Medical Examinations'!$A$1:$J$2336,8,FALSE)</f>
        <v>No</v>
      </c>
      <c r="J1774" s="11" t="str">
        <f>VLOOKUP(A1774,'Medical Examinations'!$A$1:$J$2336,9,FALSE)</f>
        <v>OBESITY</v>
      </c>
      <c r="K1774" s="11" t="str">
        <f>VLOOKUP(A1774,'Medical Examinations'!$A$1:$J$2336,10,FALSE)</f>
        <v>PREDIABETES</v>
      </c>
      <c r="L1774" t="str">
        <f>VLOOKUP(A1774,'Hospitalisation Details'!$A$2:$M$2344,4,FALSE)</f>
        <v>10-8-1993</v>
      </c>
      <c r="M1774">
        <f>VLOOKUP(A1774,'Hospitalisation Details'!$A$2:$M$2344,10,FALSE)</f>
        <v>4922.92</v>
      </c>
      <c r="N1774" t="str">
        <f>VLOOKUP(A1774,'Hospitalisation Details'!$A$2:$M$2344,11,FALSE)</f>
        <v>tier - 2</v>
      </c>
      <c r="O1774" t="str">
        <f>VLOOKUP(A1774,'Hospitalisation Details'!$A$2:$M$2344,12,FALSE)</f>
        <v>tier - 2</v>
      </c>
      <c r="P1774" t="str">
        <f>VLOOKUP(A1774,'Hospitalisation Details'!$A$2:$M$2344,13,FALSE)</f>
        <v>R1012</v>
      </c>
      <c r="Q1774" s="11">
        <f>VLOOKUP(A1774,'Hospitalisation Details'!$A$2:$M$2344,8,FALSE)</f>
        <v>29</v>
      </c>
    </row>
    <row r="1775" spans="1:17" ht="15.75" x14ac:dyDescent="0.25">
      <c r="A1775" s="1" t="s">
        <v>595</v>
      </c>
      <c r="B1775" t="str">
        <f>VLOOKUP(A1775,'Customer Names'!$A$1:$B$2336,2,FALSE)</f>
        <v>Anthony</v>
      </c>
      <c r="C1775" s="11">
        <f>VLOOKUP(A1775,'Medical Examinations'!$A$1:$B$2336,2,FALSE)</f>
        <v>30.114999999999998</v>
      </c>
      <c r="D1775" s="11">
        <f>VLOOKUP(A1775,'Medical Examinations'!$A$1:$C$2336,3,FALSE)</f>
        <v>11.61</v>
      </c>
      <c r="E1775" s="11" t="str">
        <f>VLOOKUP(A1775,'Medical Examinations'!$A$1:$J$2336,4,FALSE)</f>
        <v>No</v>
      </c>
      <c r="F1775" s="11" t="str">
        <f>VLOOKUP(A1775,'Medical Examinations'!$A$1:$J$2336,5,FALSE)</f>
        <v>No</v>
      </c>
      <c r="G1775" s="11" t="str">
        <f>VLOOKUP(A1775,'Medical Examinations'!$A$1:$J$2336,6,FALSE)</f>
        <v>No</v>
      </c>
      <c r="H1775" s="11">
        <f>VLOOKUP(A1775,'Medical Examinations'!$A$1:$J$2336,7,FALSE)</f>
        <v>0</v>
      </c>
      <c r="I1775" s="11" t="str">
        <f>VLOOKUP(A1775,'Medical Examinations'!$A$1:$J$2336,8,FALSE)</f>
        <v>No</v>
      </c>
      <c r="J1775" s="11" t="str">
        <f>VLOOKUP(A1775,'Medical Examinations'!$A$1:$J$2336,9,FALSE)</f>
        <v>OBESITY</v>
      </c>
      <c r="K1775" s="11" t="str">
        <f>VLOOKUP(A1775,'Medical Examinations'!$A$1:$J$2336,10,FALSE)</f>
        <v>DIABETES</v>
      </c>
      <c r="L1775" t="str">
        <f>VLOOKUP(A1775,'Hospitalisation Details'!$A$2:$M$2344,4,FALSE)</f>
        <v>21-8-2002</v>
      </c>
      <c r="M1775">
        <f>VLOOKUP(A1775,'Hospitalisation Details'!$A$2:$M$2344,10,FALSE)</f>
        <v>4915.0600000000004</v>
      </c>
      <c r="N1775" t="str">
        <f>VLOOKUP(A1775,'Hospitalisation Details'!$A$2:$M$2344,11,FALSE)</f>
        <v>tier - 2</v>
      </c>
      <c r="O1775" t="str">
        <f>VLOOKUP(A1775,'Hospitalisation Details'!$A$2:$M$2344,12,FALSE)</f>
        <v>tier - 1</v>
      </c>
      <c r="P1775" t="str">
        <f>VLOOKUP(A1775,'Hospitalisation Details'!$A$2:$M$2344,13,FALSE)</f>
        <v>R1017</v>
      </c>
      <c r="Q1775" s="11">
        <f>VLOOKUP(A1775,'Hospitalisation Details'!$A$2:$M$2344,8,FALSE)</f>
        <v>20</v>
      </c>
    </row>
    <row r="1776" spans="1:17" ht="15.75" x14ac:dyDescent="0.25">
      <c r="A1776" s="1" t="s">
        <v>594</v>
      </c>
      <c r="B1776" t="str">
        <f>VLOOKUP(A1776,'Customer Names'!$A$1:$B$2336,2,FALSE)</f>
        <v>Hetrick</v>
      </c>
      <c r="C1776" s="11">
        <f>VLOOKUP(A1776,'Medical Examinations'!$A$1:$B$2336,2,FALSE)</f>
        <v>20.28</v>
      </c>
      <c r="D1776" s="11">
        <f>VLOOKUP(A1776,'Medical Examinations'!$A$1:$C$2336,3,FALSE)</f>
        <v>11.07</v>
      </c>
      <c r="E1776" s="11" t="str">
        <f>VLOOKUP(A1776,'Medical Examinations'!$A$1:$J$2336,4,FALSE)</f>
        <v>Yes</v>
      </c>
      <c r="F1776" s="11" t="str">
        <f>VLOOKUP(A1776,'Medical Examinations'!$A$1:$J$2336,5,FALSE)</f>
        <v>No</v>
      </c>
      <c r="G1776" s="11" t="str">
        <f>VLOOKUP(A1776,'Medical Examinations'!$A$1:$J$2336,6,FALSE)</f>
        <v>No</v>
      </c>
      <c r="H1776" s="11">
        <f>VLOOKUP(A1776,'Medical Examinations'!$A$1:$J$2336,7,FALSE)</f>
        <v>0</v>
      </c>
      <c r="I1776" s="11" t="str">
        <f>VLOOKUP(A1776,'Medical Examinations'!$A$1:$J$2336,8,FALSE)</f>
        <v>No</v>
      </c>
      <c r="J1776" s="11" t="str">
        <f>VLOOKUP(A1776,'Medical Examinations'!$A$1:$J$2336,9,FALSE)</f>
        <v>NORMALWEIGHT</v>
      </c>
      <c r="K1776" s="11" t="str">
        <f>VLOOKUP(A1776,'Medical Examinations'!$A$1:$J$2336,10,FALSE)</f>
        <v>DIABETES</v>
      </c>
      <c r="L1776" t="str">
        <f>VLOOKUP(A1776,'Hospitalisation Details'!$A$2:$M$2344,4,FALSE)</f>
        <v>18-10-1981</v>
      </c>
      <c r="M1776">
        <f>VLOOKUP(A1776,'Hospitalisation Details'!$A$2:$M$2344,10,FALSE)</f>
        <v>4911.8900000000003</v>
      </c>
      <c r="N1776" t="str">
        <f>VLOOKUP(A1776,'Hospitalisation Details'!$A$2:$M$2344,11,FALSE)</f>
        <v>tier - 2</v>
      </c>
      <c r="O1776" t="str">
        <f>VLOOKUP(A1776,'Hospitalisation Details'!$A$2:$M$2344,12,FALSE)</f>
        <v>tier - 3</v>
      </c>
      <c r="P1776" t="str">
        <f>VLOOKUP(A1776,'Hospitalisation Details'!$A$2:$M$2344,13,FALSE)</f>
        <v>R1013</v>
      </c>
      <c r="Q1776" s="11">
        <f>VLOOKUP(A1776,'Hospitalisation Details'!$A$2:$M$2344,8,FALSE)</f>
        <v>41</v>
      </c>
    </row>
    <row r="1777" spans="1:17" ht="15.75" x14ac:dyDescent="0.25">
      <c r="A1777" s="1" t="s">
        <v>593</v>
      </c>
      <c r="B1777" t="str">
        <f>VLOOKUP(A1777,'Customer Names'!$A$1:$B$2336,2,FALSE)</f>
        <v>Stern</v>
      </c>
      <c r="C1777" s="11">
        <f>VLOOKUP(A1777,'Medical Examinations'!$A$1:$B$2336,2,FALSE)</f>
        <v>20.234999999999999</v>
      </c>
      <c r="D1777" s="11">
        <f>VLOOKUP(A1777,'Medical Examinations'!$A$1:$C$2336,3,FALSE)</f>
        <v>5.19</v>
      </c>
      <c r="E1777" s="11" t="str">
        <f>VLOOKUP(A1777,'Medical Examinations'!$A$1:$J$2336,4,FALSE)</f>
        <v>No</v>
      </c>
      <c r="F1777" s="11" t="str">
        <f>VLOOKUP(A1777,'Medical Examinations'!$A$1:$J$2336,5,FALSE)</f>
        <v>No</v>
      </c>
      <c r="G1777" s="11" t="str">
        <f>VLOOKUP(A1777,'Medical Examinations'!$A$1:$J$2336,6,FALSE)</f>
        <v>Yes</v>
      </c>
      <c r="H1777" s="11">
        <f>VLOOKUP(A1777,'Medical Examinations'!$A$1:$J$2336,7,FALSE)</f>
        <v>1</v>
      </c>
      <c r="I1777" s="11" t="str">
        <f>VLOOKUP(A1777,'Medical Examinations'!$A$1:$J$2336,8,FALSE)</f>
        <v>No</v>
      </c>
      <c r="J1777" s="11" t="str">
        <f>VLOOKUP(A1777,'Medical Examinations'!$A$1:$J$2336,9,FALSE)</f>
        <v>NORMALWEIGHT</v>
      </c>
      <c r="K1777" s="11" t="str">
        <f>VLOOKUP(A1777,'Medical Examinations'!$A$1:$J$2336,10,FALSE)</f>
        <v>NORMAL</v>
      </c>
      <c r="L1777" t="str">
        <f>VLOOKUP(A1777,'Hospitalisation Details'!$A$2:$M$2344,4,FALSE)</f>
        <v>10-7-1993</v>
      </c>
      <c r="M1777">
        <f>VLOOKUP(A1777,'Hospitalisation Details'!$A$2:$M$2344,10,FALSE)</f>
        <v>4906.41</v>
      </c>
      <c r="N1777" t="str">
        <f>VLOOKUP(A1777,'Hospitalisation Details'!$A$2:$M$2344,11,FALSE)</f>
        <v>tier - 2</v>
      </c>
      <c r="O1777" t="str">
        <f>VLOOKUP(A1777,'Hospitalisation Details'!$A$2:$M$2344,12,FALSE)</f>
        <v>tier - 1</v>
      </c>
      <c r="P1777" t="str">
        <f>VLOOKUP(A1777,'Hospitalisation Details'!$A$2:$M$2344,13,FALSE)</f>
        <v>R1012</v>
      </c>
      <c r="Q1777" s="11">
        <f>VLOOKUP(A1777,'Hospitalisation Details'!$A$2:$M$2344,8,FALSE)</f>
        <v>29</v>
      </c>
    </row>
    <row r="1778" spans="1:17" ht="15.75" x14ac:dyDescent="0.25">
      <c r="A1778" s="1" t="s">
        <v>592</v>
      </c>
      <c r="B1778" t="str">
        <f>VLOOKUP(A1778,'Customer Names'!$A$1:$B$2336,2,FALSE)</f>
        <v>Newman</v>
      </c>
      <c r="C1778" s="11">
        <f>VLOOKUP(A1778,'Medical Examinations'!$A$1:$B$2336,2,FALSE)</f>
        <v>25.27</v>
      </c>
      <c r="D1778" s="11">
        <f>VLOOKUP(A1778,'Medical Examinations'!$A$1:$C$2336,3,FALSE)</f>
        <v>5.7</v>
      </c>
      <c r="E1778" s="11" t="str">
        <f>VLOOKUP(A1778,'Medical Examinations'!$A$1:$J$2336,4,FALSE)</f>
        <v>Yes</v>
      </c>
      <c r="F1778" s="11" t="str">
        <f>VLOOKUP(A1778,'Medical Examinations'!$A$1:$J$2336,5,FALSE)</f>
        <v>No</v>
      </c>
      <c r="G1778" s="11" t="str">
        <f>VLOOKUP(A1778,'Medical Examinations'!$A$1:$J$2336,6,FALSE)</f>
        <v>No</v>
      </c>
      <c r="H1778" s="11">
        <f>VLOOKUP(A1778,'Medical Examinations'!$A$1:$J$2336,7,FALSE)</f>
        <v>1</v>
      </c>
      <c r="I1778" s="11" t="str">
        <f>VLOOKUP(A1778,'Medical Examinations'!$A$1:$J$2336,8,FALSE)</f>
        <v>No</v>
      </c>
      <c r="J1778" s="11" t="str">
        <f>VLOOKUP(A1778,'Medical Examinations'!$A$1:$J$2336,9,FALSE)</f>
        <v>OVERWEIGHT</v>
      </c>
      <c r="K1778" s="11" t="str">
        <f>VLOOKUP(A1778,'Medical Examinations'!$A$1:$J$2336,10,FALSE)</f>
        <v>NORMAL</v>
      </c>
      <c r="L1778" t="str">
        <f>VLOOKUP(A1778,'Hospitalisation Details'!$A$2:$M$2344,4,FALSE)</f>
        <v>23-9-1988</v>
      </c>
      <c r="M1778">
        <f>VLOOKUP(A1778,'Hospitalisation Details'!$A$2:$M$2344,10,FALSE)</f>
        <v>4894.75</v>
      </c>
      <c r="N1778" t="str">
        <f>VLOOKUP(A1778,'Hospitalisation Details'!$A$2:$M$2344,11,FALSE)</f>
        <v>tier - 3</v>
      </c>
      <c r="O1778" t="str">
        <f>VLOOKUP(A1778,'Hospitalisation Details'!$A$2:$M$2344,12,FALSE)</f>
        <v>tier - 3</v>
      </c>
      <c r="P1778" t="str">
        <f>VLOOKUP(A1778,'Hospitalisation Details'!$A$2:$M$2344,13,FALSE)</f>
        <v>R1012</v>
      </c>
      <c r="Q1778" s="11">
        <f>VLOOKUP(A1778,'Hospitalisation Details'!$A$2:$M$2344,8,FALSE)</f>
        <v>34</v>
      </c>
    </row>
    <row r="1779" spans="1:17" ht="15.75" x14ac:dyDescent="0.25">
      <c r="A1779" s="1" t="s">
        <v>591</v>
      </c>
      <c r="B1779" t="str">
        <f>VLOOKUP(A1779,'Customer Names'!$A$1:$B$2336,2,FALSE)</f>
        <v>Reasoner</v>
      </c>
      <c r="C1779" s="11">
        <f>VLOOKUP(A1779,'Medical Examinations'!$A$1:$B$2336,2,FALSE)</f>
        <v>24.24</v>
      </c>
      <c r="D1779" s="11">
        <f>VLOOKUP(A1779,'Medical Examinations'!$A$1:$C$2336,3,FALSE)</f>
        <v>6.15</v>
      </c>
      <c r="E1779" s="11" t="str">
        <f>VLOOKUP(A1779,'Medical Examinations'!$A$1:$J$2336,4,FALSE)</f>
        <v>No</v>
      </c>
      <c r="F1779" s="11" t="str">
        <f>VLOOKUP(A1779,'Medical Examinations'!$A$1:$J$2336,5,FALSE)</f>
        <v>No</v>
      </c>
      <c r="G1779" s="11" t="str">
        <f>VLOOKUP(A1779,'Medical Examinations'!$A$1:$J$2336,6,FALSE)</f>
        <v>No</v>
      </c>
      <c r="H1779" s="11">
        <f>VLOOKUP(A1779,'Medical Examinations'!$A$1:$J$2336,7,FALSE)</f>
        <v>0</v>
      </c>
      <c r="I1779" s="11" t="str">
        <f>VLOOKUP(A1779,'Medical Examinations'!$A$1:$J$2336,8,FALSE)</f>
        <v>No</v>
      </c>
      <c r="J1779" s="11" t="str">
        <f>VLOOKUP(A1779,'Medical Examinations'!$A$1:$J$2336,9,FALSE)</f>
        <v>NORMALWEIGHT</v>
      </c>
      <c r="K1779" s="11" t="str">
        <f>VLOOKUP(A1779,'Medical Examinations'!$A$1:$J$2336,10,FALSE)</f>
        <v>PREDIABETES</v>
      </c>
      <c r="L1779" t="str">
        <f>VLOOKUP(A1779,'Hospitalisation Details'!$A$2:$M$2344,4,FALSE)</f>
        <v>28-11-1990</v>
      </c>
      <c r="M1779">
        <f>VLOOKUP(A1779,'Hospitalisation Details'!$A$2:$M$2344,10,FALSE)</f>
        <v>4894.3900000000003</v>
      </c>
      <c r="N1779" t="str">
        <f>VLOOKUP(A1779,'Hospitalisation Details'!$A$2:$M$2344,11,FALSE)</f>
        <v>tier - 2</v>
      </c>
      <c r="O1779" t="str">
        <f>VLOOKUP(A1779,'Hospitalisation Details'!$A$2:$M$2344,12,FALSE)</f>
        <v>tier - 3</v>
      </c>
      <c r="P1779" t="str">
        <f>VLOOKUP(A1779,'Hospitalisation Details'!$A$2:$M$2344,13,FALSE)</f>
        <v>R1013</v>
      </c>
      <c r="Q1779" s="11">
        <f>VLOOKUP(A1779,'Hospitalisation Details'!$A$2:$M$2344,8,FALSE)</f>
        <v>32</v>
      </c>
    </row>
    <row r="1780" spans="1:17" ht="15.75" x14ac:dyDescent="0.25">
      <c r="A1780" s="1" t="s">
        <v>590</v>
      </c>
      <c r="B1780" t="str">
        <f>VLOOKUP(A1780,'Customer Names'!$A$1:$B$2336,2,FALSE)</f>
        <v>Mone</v>
      </c>
      <c r="C1780" s="11">
        <f>VLOOKUP(A1780,'Medical Examinations'!$A$1:$B$2336,2,FALSE)</f>
        <v>35.75</v>
      </c>
      <c r="D1780" s="11">
        <f>VLOOKUP(A1780,'Medical Examinations'!$A$1:$C$2336,3,FALSE)</f>
        <v>5.07</v>
      </c>
      <c r="E1780" s="11" t="str">
        <f>VLOOKUP(A1780,'Medical Examinations'!$A$1:$J$2336,4,FALSE)</f>
        <v>No</v>
      </c>
      <c r="F1780" s="11" t="str">
        <f>VLOOKUP(A1780,'Medical Examinations'!$A$1:$J$2336,5,FALSE)</f>
        <v>No</v>
      </c>
      <c r="G1780" s="11" t="str">
        <f>VLOOKUP(A1780,'Medical Examinations'!$A$1:$J$2336,6,FALSE)</f>
        <v>No</v>
      </c>
      <c r="H1780" s="11">
        <f>VLOOKUP(A1780,'Medical Examinations'!$A$1:$J$2336,7,FALSE)</f>
        <v>0</v>
      </c>
      <c r="I1780" s="11" t="str">
        <f>VLOOKUP(A1780,'Medical Examinations'!$A$1:$J$2336,8,FALSE)</f>
        <v>No</v>
      </c>
      <c r="J1780" s="11" t="str">
        <f>VLOOKUP(A1780,'Medical Examinations'!$A$1:$J$2336,9,FALSE)</f>
        <v>OBESITY</v>
      </c>
      <c r="K1780" s="11" t="str">
        <f>VLOOKUP(A1780,'Medical Examinations'!$A$1:$J$2336,10,FALSE)</f>
        <v>NORMAL</v>
      </c>
      <c r="L1780" t="str">
        <f>VLOOKUP(A1780,'Hospitalisation Details'!$A$2:$M$2344,4,FALSE)</f>
        <v>10-7-1989</v>
      </c>
      <c r="M1780">
        <f>VLOOKUP(A1780,'Hospitalisation Details'!$A$2:$M$2344,10,FALSE)</f>
        <v>4890</v>
      </c>
      <c r="N1780" t="str">
        <f>VLOOKUP(A1780,'Hospitalisation Details'!$A$2:$M$2344,11,FALSE)</f>
        <v>tier - 3</v>
      </c>
      <c r="O1780" t="str">
        <f>VLOOKUP(A1780,'Hospitalisation Details'!$A$2:$M$2344,12,FALSE)</f>
        <v>tier - 2</v>
      </c>
      <c r="P1780" t="str">
        <f>VLOOKUP(A1780,'Hospitalisation Details'!$A$2:$M$2344,13,FALSE)</f>
        <v>R1013</v>
      </c>
      <c r="Q1780" s="11">
        <f>VLOOKUP(A1780,'Hospitalisation Details'!$A$2:$M$2344,8,FALSE)</f>
        <v>33</v>
      </c>
    </row>
    <row r="1781" spans="1:17" ht="15.75" x14ac:dyDescent="0.25">
      <c r="A1781" s="1" t="s">
        <v>589</v>
      </c>
      <c r="B1781" t="str">
        <f>VLOOKUP(A1781,'Customer Names'!$A$1:$B$2336,2,FALSE)</f>
        <v>Powers</v>
      </c>
      <c r="C1781" s="11">
        <f>VLOOKUP(A1781,'Medical Examinations'!$A$1:$B$2336,2,FALSE)</f>
        <v>29.92</v>
      </c>
      <c r="D1781" s="11">
        <f>VLOOKUP(A1781,'Medical Examinations'!$A$1:$C$2336,3,FALSE)</f>
        <v>10.97</v>
      </c>
      <c r="E1781" s="11" t="str">
        <f>VLOOKUP(A1781,'Medical Examinations'!$A$1:$J$2336,4,FALSE)</f>
        <v>Yes</v>
      </c>
      <c r="F1781" s="11" t="str">
        <f>VLOOKUP(A1781,'Medical Examinations'!$A$1:$J$2336,5,FALSE)</f>
        <v>No</v>
      </c>
      <c r="G1781" s="11" t="str">
        <f>VLOOKUP(A1781,'Medical Examinations'!$A$1:$J$2336,6,FALSE)</f>
        <v>No</v>
      </c>
      <c r="H1781" s="11">
        <f>VLOOKUP(A1781,'Medical Examinations'!$A$1:$J$2336,7,FALSE)</f>
        <v>1</v>
      </c>
      <c r="I1781" s="11" t="str">
        <f>VLOOKUP(A1781,'Medical Examinations'!$A$1:$J$2336,8,FALSE)</f>
        <v>No</v>
      </c>
      <c r="J1781" s="11" t="str">
        <f>VLOOKUP(A1781,'Medical Examinations'!$A$1:$J$2336,9,FALSE)</f>
        <v>OVERWEIGHT</v>
      </c>
      <c r="K1781" s="11" t="str">
        <f>VLOOKUP(A1781,'Medical Examinations'!$A$1:$J$2336,10,FALSE)</f>
        <v>DIABETES</v>
      </c>
      <c r="L1781" t="str">
        <f>VLOOKUP(A1781,'Hospitalisation Details'!$A$2:$M$2344,4,FALSE)</f>
        <v>27-10-1986</v>
      </c>
      <c r="M1781">
        <f>VLOOKUP(A1781,'Hospitalisation Details'!$A$2:$M$2344,10,FALSE)</f>
        <v>4889.04</v>
      </c>
      <c r="N1781" t="str">
        <f>VLOOKUP(A1781,'Hospitalisation Details'!$A$2:$M$2344,11,FALSE)</f>
        <v>tier - 2</v>
      </c>
      <c r="O1781" t="str">
        <f>VLOOKUP(A1781,'Hospitalisation Details'!$A$2:$M$2344,12,FALSE)</f>
        <v>tier - 1</v>
      </c>
      <c r="P1781" t="str">
        <f>VLOOKUP(A1781,'Hospitalisation Details'!$A$2:$M$2344,13,FALSE)</f>
        <v>R1013</v>
      </c>
      <c r="Q1781" s="11">
        <f>VLOOKUP(A1781,'Hospitalisation Details'!$A$2:$M$2344,8,FALSE)</f>
        <v>36</v>
      </c>
    </row>
    <row r="1782" spans="1:17" ht="15.75" x14ac:dyDescent="0.25">
      <c r="A1782" s="1" t="s">
        <v>588</v>
      </c>
      <c r="B1782" t="str">
        <f>VLOOKUP(A1782,'Customer Names'!$A$1:$B$2336,2,FALSE)</f>
        <v>Ulery</v>
      </c>
      <c r="C1782" s="11">
        <f>VLOOKUP(A1782,'Medical Examinations'!$A$1:$B$2336,2,FALSE)</f>
        <v>26.2</v>
      </c>
      <c r="D1782" s="11">
        <f>VLOOKUP(A1782,'Medical Examinations'!$A$1:$C$2336,3,FALSE)</f>
        <v>10.93</v>
      </c>
      <c r="E1782" s="11" t="str">
        <f>VLOOKUP(A1782,'Medical Examinations'!$A$1:$J$2336,4,FALSE)</f>
        <v>Yes</v>
      </c>
      <c r="F1782" s="11" t="str">
        <f>VLOOKUP(A1782,'Medical Examinations'!$A$1:$J$2336,5,FALSE)</f>
        <v>No</v>
      </c>
      <c r="G1782" s="11" t="str">
        <f>VLOOKUP(A1782,'Medical Examinations'!$A$1:$J$2336,6,FALSE)</f>
        <v>No</v>
      </c>
      <c r="H1782" s="11">
        <f>VLOOKUP(A1782,'Medical Examinations'!$A$1:$J$2336,7,FALSE)</f>
        <v>1</v>
      </c>
      <c r="I1782" s="11" t="str">
        <f>VLOOKUP(A1782,'Medical Examinations'!$A$1:$J$2336,8,FALSE)</f>
        <v>No</v>
      </c>
      <c r="J1782" s="11" t="str">
        <f>VLOOKUP(A1782,'Medical Examinations'!$A$1:$J$2336,9,FALSE)</f>
        <v>OVERWEIGHT</v>
      </c>
      <c r="K1782" s="11" t="str">
        <f>VLOOKUP(A1782,'Medical Examinations'!$A$1:$J$2336,10,FALSE)</f>
        <v>DIABETES</v>
      </c>
      <c r="L1782" t="str">
        <f>VLOOKUP(A1782,'Hospitalisation Details'!$A$2:$M$2344,4,FALSE)</f>
        <v>23-12-1986</v>
      </c>
      <c r="M1782">
        <f>VLOOKUP(A1782,'Hospitalisation Details'!$A$2:$M$2344,10,FALSE)</f>
        <v>4883.87</v>
      </c>
      <c r="N1782" t="str">
        <f>VLOOKUP(A1782,'Hospitalisation Details'!$A$2:$M$2344,11,FALSE)</f>
        <v>tier - 2</v>
      </c>
      <c r="O1782" t="str">
        <f>VLOOKUP(A1782,'Hospitalisation Details'!$A$2:$M$2344,12,FALSE)</f>
        <v>tier - 1</v>
      </c>
      <c r="P1782" t="str">
        <f>VLOOKUP(A1782,'Hospitalisation Details'!$A$2:$M$2344,13,FALSE)</f>
        <v>R1011</v>
      </c>
      <c r="Q1782" s="11">
        <f>VLOOKUP(A1782,'Hospitalisation Details'!$A$2:$M$2344,8,FALSE)</f>
        <v>36</v>
      </c>
    </row>
    <row r="1783" spans="1:17" ht="15.75" x14ac:dyDescent="0.25">
      <c r="A1783" s="1" t="s">
        <v>587</v>
      </c>
      <c r="B1783" t="str">
        <f>VLOOKUP(A1783,'Customer Names'!$A$1:$B$2336,2,FALSE)</f>
        <v>Haines</v>
      </c>
      <c r="C1783" s="11">
        <f>VLOOKUP(A1783,'Medical Examinations'!$A$1:$B$2336,2,FALSE)</f>
        <v>26.695</v>
      </c>
      <c r="D1783" s="11">
        <f>VLOOKUP(A1783,'Medical Examinations'!$A$1:$C$2336,3,FALSE)</f>
        <v>4.21</v>
      </c>
      <c r="E1783" s="11" t="str">
        <f>VLOOKUP(A1783,'Medical Examinations'!$A$1:$J$2336,4,FALSE)</f>
        <v>Yes</v>
      </c>
      <c r="F1783" s="11" t="str">
        <f>VLOOKUP(A1783,'Medical Examinations'!$A$1:$J$2336,5,FALSE)</f>
        <v>No</v>
      </c>
      <c r="G1783" s="11" t="str">
        <f>VLOOKUP(A1783,'Medical Examinations'!$A$1:$J$2336,6,FALSE)</f>
        <v>Yes</v>
      </c>
      <c r="H1783" s="11">
        <f>VLOOKUP(A1783,'Medical Examinations'!$A$1:$J$2336,7,FALSE)</f>
        <v>1</v>
      </c>
      <c r="I1783" s="11" t="str">
        <f>VLOOKUP(A1783,'Medical Examinations'!$A$1:$J$2336,8,FALSE)</f>
        <v>No</v>
      </c>
      <c r="J1783" s="11" t="str">
        <f>VLOOKUP(A1783,'Medical Examinations'!$A$1:$J$2336,9,FALSE)</f>
        <v>OVERWEIGHT</v>
      </c>
      <c r="K1783" s="11" t="str">
        <f>VLOOKUP(A1783,'Medical Examinations'!$A$1:$J$2336,10,FALSE)</f>
        <v>NORMAL</v>
      </c>
      <c r="L1783" t="str">
        <f>VLOOKUP(A1783,'Hospitalisation Details'!$A$2:$M$2344,4,FALSE)</f>
        <v>29-9-1997</v>
      </c>
      <c r="M1783">
        <f>VLOOKUP(A1783,'Hospitalisation Details'!$A$2:$M$2344,10,FALSE)</f>
        <v>4877.9799999999996</v>
      </c>
      <c r="N1783" t="str">
        <f>VLOOKUP(A1783,'Hospitalisation Details'!$A$2:$M$2344,11,FALSE)</f>
        <v>tier - 2</v>
      </c>
      <c r="O1783" t="str">
        <f>VLOOKUP(A1783,'Hospitalisation Details'!$A$2:$M$2344,12,FALSE)</f>
        <v>tier - 3</v>
      </c>
      <c r="P1783" t="str">
        <f>VLOOKUP(A1783,'Hospitalisation Details'!$A$2:$M$2344,13,FALSE)</f>
        <v>R1012</v>
      </c>
      <c r="Q1783" s="11">
        <f>VLOOKUP(A1783,'Hospitalisation Details'!$A$2:$M$2344,8,FALSE)</f>
        <v>25</v>
      </c>
    </row>
    <row r="1784" spans="1:17" ht="15.75" x14ac:dyDescent="0.25">
      <c r="A1784" s="1" t="s">
        <v>586</v>
      </c>
      <c r="B1784" t="str">
        <f>VLOOKUP(A1784,'Customer Names'!$A$1:$B$2336,2,FALSE)</f>
        <v>Airoldi</v>
      </c>
      <c r="C1784" s="11">
        <f>VLOOKUP(A1784,'Medical Examinations'!$A$1:$B$2336,2,FALSE)</f>
        <v>23.16</v>
      </c>
      <c r="D1784" s="11">
        <f>VLOOKUP(A1784,'Medical Examinations'!$A$1:$C$2336,3,FALSE)</f>
        <v>5.5</v>
      </c>
      <c r="E1784" s="11" t="str">
        <f>VLOOKUP(A1784,'Medical Examinations'!$A$1:$J$2336,4,FALSE)</f>
        <v>No</v>
      </c>
      <c r="F1784" s="11" t="str">
        <f>VLOOKUP(A1784,'Medical Examinations'!$A$1:$J$2336,5,FALSE)</f>
        <v>No</v>
      </c>
      <c r="G1784" s="11" t="str">
        <f>VLOOKUP(A1784,'Medical Examinations'!$A$1:$J$2336,6,FALSE)</f>
        <v>No</v>
      </c>
      <c r="H1784" s="11">
        <f>VLOOKUP(A1784,'Medical Examinations'!$A$1:$J$2336,7,FALSE)</f>
        <v>0</v>
      </c>
      <c r="I1784" s="11" t="str">
        <f>VLOOKUP(A1784,'Medical Examinations'!$A$1:$J$2336,8,FALSE)</f>
        <v>No</v>
      </c>
      <c r="J1784" s="11" t="str">
        <f>VLOOKUP(A1784,'Medical Examinations'!$A$1:$J$2336,9,FALSE)</f>
        <v>NORMALWEIGHT</v>
      </c>
      <c r="K1784" s="11" t="str">
        <f>VLOOKUP(A1784,'Medical Examinations'!$A$1:$J$2336,10,FALSE)</f>
        <v>NORMAL</v>
      </c>
      <c r="L1784" t="str">
        <f>VLOOKUP(A1784,'Hospitalisation Details'!$A$2:$M$2344,4,FALSE)</f>
        <v>1-9-1989</v>
      </c>
      <c r="M1784">
        <f>VLOOKUP(A1784,'Hospitalisation Details'!$A$2:$M$2344,10,FALSE)</f>
        <v>4859.8900000000003</v>
      </c>
      <c r="N1784" t="str">
        <f>VLOOKUP(A1784,'Hospitalisation Details'!$A$2:$M$2344,11,FALSE)</f>
        <v>tier - 2</v>
      </c>
      <c r="O1784" t="str">
        <f>VLOOKUP(A1784,'Hospitalisation Details'!$A$2:$M$2344,12,FALSE)</f>
        <v>tier - 3</v>
      </c>
      <c r="P1784" t="str">
        <f>VLOOKUP(A1784,'Hospitalisation Details'!$A$2:$M$2344,13,FALSE)</f>
        <v>R1011</v>
      </c>
      <c r="Q1784" s="11">
        <f>VLOOKUP(A1784,'Hospitalisation Details'!$A$2:$M$2344,8,FALSE)</f>
        <v>33</v>
      </c>
    </row>
    <row r="1785" spans="1:17" ht="15.75" x14ac:dyDescent="0.25">
      <c r="A1785" s="1" t="s">
        <v>585</v>
      </c>
      <c r="B1785" t="str">
        <f>VLOOKUP(A1785,'Customer Names'!$A$1:$B$2336,2,FALSE)</f>
        <v>Mattis</v>
      </c>
      <c r="C1785" s="11">
        <f>VLOOKUP(A1785,'Medical Examinations'!$A$1:$B$2336,2,FALSE)</f>
        <v>32.585000000000001</v>
      </c>
      <c r="D1785" s="11">
        <f>VLOOKUP(A1785,'Medical Examinations'!$A$1:$C$2336,3,FALSE)</f>
        <v>4.93</v>
      </c>
      <c r="E1785" s="11" t="str">
        <f>VLOOKUP(A1785,'Medical Examinations'!$A$1:$J$2336,4,FALSE)</f>
        <v>Yes</v>
      </c>
      <c r="F1785" s="11" t="str">
        <f>VLOOKUP(A1785,'Medical Examinations'!$A$1:$J$2336,5,FALSE)</f>
        <v>No</v>
      </c>
      <c r="G1785" s="11" t="str">
        <f>VLOOKUP(A1785,'Medical Examinations'!$A$1:$J$2336,6,FALSE)</f>
        <v>No</v>
      </c>
      <c r="H1785" s="11">
        <f>VLOOKUP(A1785,'Medical Examinations'!$A$1:$J$2336,7,FALSE)</f>
        <v>1</v>
      </c>
      <c r="I1785" s="11" t="str">
        <f>VLOOKUP(A1785,'Medical Examinations'!$A$1:$J$2336,8,FALSE)</f>
        <v>No</v>
      </c>
      <c r="J1785" s="11" t="str">
        <f>VLOOKUP(A1785,'Medical Examinations'!$A$1:$J$2336,9,FALSE)</f>
        <v>OBESITY</v>
      </c>
      <c r="K1785" s="11" t="str">
        <f>VLOOKUP(A1785,'Medical Examinations'!$A$1:$J$2336,10,FALSE)</f>
        <v>NORMAL</v>
      </c>
      <c r="L1785" t="str">
        <f>VLOOKUP(A1785,'Hospitalisation Details'!$A$2:$M$2344,4,FALSE)</f>
        <v>27-12-1995</v>
      </c>
      <c r="M1785">
        <f>VLOOKUP(A1785,'Hospitalisation Details'!$A$2:$M$2344,10,FALSE)</f>
        <v>4846.92</v>
      </c>
      <c r="N1785" t="str">
        <f>VLOOKUP(A1785,'Hospitalisation Details'!$A$2:$M$2344,11,FALSE)</f>
        <v>tier - 2</v>
      </c>
      <c r="O1785" t="str">
        <f>VLOOKUP(A1785,'Hospitalisation Details'!$A$2:$M$2344,12,FALSE)</f>
        <v>tier - 3</v>
      </c>
      <c r="P1785" t="str">
        <f>VLOOKUP(A1785,'Hospitalisation Details'!$A$2:$M$2344,13,FALSE)</f>
        <v>R1017</v>
      </c>
      <c r="Q1785" s="11">
        <f>VLOOKUP(A1785,'Hospitalisation Details'!$A$2:$M$2344,8,FALSE)</f>
        <v>27</v>
      </c>
    </row>
    <row r="1786" spans="1:17" ht="15.75" x14ac:dyDescent="0.25">
      <c r="A1786" s="1" t="s">
        <v>584</v>
      </c>
      <c r="B1786" t="str">
        <f>VLOOKUP(A1786,'Customer Names'!$A$1:$B$2336,2,FALSE)</f>
        <v>Cho</v>
      </c>
      <c r="C1786" s="11">
        <f>VLOOKUP(A1786,'Medical Examinations'!$A$1:$B$2336,2,FALSE)</f>
        <v>33.97</v>
      </c>
      <c r="D1786" s="11">
        <f>VLOOKUP(A1786,'Medical Examinations'!$A$1:$C$2336,3,FALSE)</f>
        <v>5.6</v>
      </c>
      <c r="E1786" s="11" t="str">
        <f>VLOOKUP(A1786,'Medical Examinations'!$A$1:$J$2336,4,FALSE)</f>
        <v>Yes</v>
      </c>
      <c r="F1786" s="11" t="str">
        <f>VLOOKUP(A1786,'Medical Examinations'!$A$1:$J$2336,5,FALSE)</f>
        <v>No</v>
      </c>
      <c r="G1786" s="11" t="str">
        <f>VLOOKUP(A1786,'Medical Examinations'!$A$1:$J$2336,6,FALSE)</f>
        <v>No</v>
      </c>
      <c r="H1786" s="11">
        <f>VLOOKUP(A1786,'Medical Examinations'!$A$1:$J$2336,7,FALSE)</f>
        <v>0</v>
      </c>
      <c r="I1786" s="11" t="str">
        <f>VLOOKUP(A1786,'Medical Examinations'!$A$1:$J$2336,8,FALSE)</f>
        <v>No</v>
      </c>
      <c r="J1786" s="11" t="str">
        <f>VLOOKUP(A1786,'Medical Examinations'!$A$1:$J$2336,9,FALSE)</f>
        <v>OBESITY</v>
      </c>
      <c r="K1786" s="11" t="str">
        <f>VLOOKUP(A1786,'Medical Examinations'!$A$1:$J$2336,10,FALSE)</f>
        <v>NORMAL</v>
      </c>
      <c r="L1786" t="str">
        <f>VLOOKUP(A1786,'Hospitalisation Details'!$A$2:$M$2344,4,FALSE)</f>
        <v>7-6-2001</v>
      </c>
      <c r="M1786">
        <f>VLOOKUP(A1786,'Hospitalisation Details'!$A$2:$M$2344,10,FALSE)</f>
        <v>4846.53</v>
      </c>
      <c r="N1786" t="str">
        <f>VLOOKUP(A1786,'Hospitalisation Details'!$A$2:$M$2344,11,FALSE)</f>
        <v>tier - 2</v>
      </c>
      <c r="O1786" t="str">
        <f>VLOOKUP(A1786,'Hospitalisation Details'!$A$2:$M$2344,12,FALSE)</f>
        <v>tier - 3</v>
      </c>
      <c r="P1786" t="str">
        <f>VLOOKUP(A1786,'Hospitalisation Details'!$A$2:$M$2344,13,FALSE)</f>
        <v>R1021</v>
      </c>
      <c r="Q1786" s="11">
        <f>VLOOKUP(A1786,'Hospitalisation Details'!$A$2:$M$2344,8,FALSE)</f>
        <v>22</v>
      </c>
    </row>
    <row r="1787" spans="1:17" ht="15.75" x14ac:dyDescent="0.25">
      <c r="A1787" s="1" t="s">
        <v>583</v>
      </c>
      <c r="B1787" t="str">
        <f>VLOOKUP(A1787,'Customer Names'!$A$1:$B$2336,2,FALSE)</f>
        <v>Reumann</v>
      </c>
      <c r="C1787" s="11">
        <f>VLOOKUP(A1787,'Medical Examinations'!$A$1:$B$2336,2,FALSE)</f>
        <v>16.57</v>
      </c>
      <c r="D1787" s="11">
        <f>VLOOKUP(A1787,'Medical Examinations'!$A$1:$C$2336,3,FALSE)</f>
        <v>9.99</v>
      </c>
      <c r="E1787" s="11" t="str">
        <f>VLOOKUP(A1787,'Medical Examinations'!$A$1:$J$2336,4,FALSE)</f>
        <v>No</v>
      </c>
      <c r="F1787" s="11" t="str">
        <f>VLOOKUP(A1787,'Medical Examinations'!$A$1:$J$2336,5,FALSE)</f>
        <v>No</v>
      </c>
      <c r="G1787" s="11" t="str">
        <f>VLOOKUP(A1787,'Medical Examinations'!$A$1:$J$2336,6,FALSE)</f>
        <v>No</v>
      </c>
      <c r="H1787" s="11">
        <f>VLOOKUP(A1787,'Medical Examinations'!$A$1:$J$2336,7,FALSE)</f>
        <v>0</v>
      </c>
      <c r="I1787" s="11" t="str">
        <f>VLOOKUP(A1787,'Medical Examinations'!$A$1:$J$2336,8,FALSE)</f>
        <v>No</v>
      </c>
      <c r="J1787" s="11" t="str">
        <f>VLOOKUP(A1787,'Medical Examinations'!$A$1:$J$2336,9,FALSE)</f>
        <v>UNDERWEIGHT</v>
      </c>
      <c r="K1787" s="11" t="str">
        <f>VLOOKUP(A1787,'Medical Examinations'!$A$1:$J$2336,10,FALSE)</f>
        <v>DIABETES</v>
      </c>
      <c r="L1787" t="str">
        <f>VLOOKUP(A1787,'Hospitalisation Details'!$A$2:$M$2344,4,FALSE)</f>
        <v>11-9-1974</v>
      </c>
      <c r="M1787">
        <f>VLOOKUP(A1787,'Hospitalisation Details'!$A$2:$M$2344,10,FALSE)</f>
        <v>4844.67</v>
      </c>
      <c r="N1787" t="str">
        <f>VLOOKUP(A1787,'Hospitalisation Details'!$A$2:$M$2344,11,FALSE)</f>
        <v>tier - 2</v>
      </c>
      <c r="O1787" t="str">
        <f>VLOOKUP(A1787,'Hospitalisation Details'!$A$2:$M$2344,12,FALSE)</f>
        <v>tier - 2</v>
      </c>
      <c r="P1787" t="str">
        <f>VLOOKUP(A1787,'Hospitalisation Details'!$A$2:$M$2344,13,FALSE)</f>
        <v>R1013</v>
      </c>
      <c r="Q1787" s="11">
        <f>VLOOKUP(A1787,'Hospitalisation Details'!$A$2:$M$2344,8,FALSE)</f>
        <v>48</v>
      </c>
    </row>
    <row r="1788" spans="1:17" ht="15.75" x14ac:dyDescent="0.25">
      <c r="A1788" s="1" t="s">
        <v>582</v>
      </c>
      <c r="B1788" t="str">
        <f>VLOOKUP(A1788,'Customer Names'!$A$1:$B$2336,2,FALSE)</f>
        <v>Cooper</v>
      </c>
      <c r="C1788" s="11">
        <f>VLOOKUP(A1788,'Medical Examinations'!$A$1:$B$2336,2,FALSE)</f>
        <v>17.55</v>
      </c>
      <c r="D1788" s="11">
        <f>VLOOKUP(A1788,'Medical Examinations'!$A$1:$C$2336,3,FALSE)</f>
        <v>5.93</v>
      </c>
      <c r="E1788" s="11" t="str">
        <f>VLOOKUP(A1788,'Medical Examinations'!$A$1:$J$2336,4,FALSE)</f>
        <v>No</v>
      </c>
      <c r="F1788" s="11" t="str">
        <f>VLOOKUP(A1788,'Medical Examinations'!$A$1:$J$2336,5,FALSE)</f>
        <v>No</v>
      </c>
      <c r="G1788" s="11" t="str">
        <f>VLOOKUP(A1788,'Medical Examinations'!$A$1:$J$2336,6,FALSE)</f>
        <v>Yes</v>
      </c>
      <c r="H1788" s="11">
        <f>VLOOKUP(A1788,'Medical Examinations'!$A$1:$J$2336,7,FALSE)</f>
        <v>1</v>
      </c>
      <c r="I1788" s="11" t="str">
        <f>VLOOKUP(A1788,'Medical Examinations'!$A$1:$J$2336,8,FALSE)</f>
        <v>No</v>
      </c>
      <c r="J1788" s="11" t="str">
        <f>VLOOKUP(A1788,'Medical Examinations'!$A$1:$J$2336,9,FALSE)</f>
        <v>UNDERWEIGHT</v>
      </c>
      <c r="K1788" s="11" t="str">
        <f>VLOOKUP(A1788,'Medical Examinations'!$A$1:$J$2336,10,FALSE)</f>
        <v>PREDIABETES</v>
      </c>
      <c r="L1788" t="str">
        <f>VLOOKUP(A1788,'Hospitalisation Details'!$A$2:$M$2344,4,FALSE)</f>
        <v>13-12-1979</v>
      </c>
      <c r="M1788">
        <f>VLOOKUP(A1788,'Hospitalisation Details'!$A$2:$M$2344,10,FALSE)</f>
        <v>4843.79</v>
      </c>
      <c r="N1788" t="str">
        <f>VLOOKUP(A1788,'Hospitalisation Details'!$A$2:$M$2344,11,FALSE)</f>
        <v>tier - 2</v>
      </c>
      <c r="O1788" t="str">
        <f>VLOOKUP(A1788,'Hospitalisation Details'!$A$2:$M$2344,12,FALSE)</f>
        <v>tier - 3</v>
      </c>
      <c r="P1788" t="str">
        <f>VLOOKUP(A1788,'Hospitalisation Details'!$A$2:$M$2344,13,FALSE)</f>
        <v>R1013</v>
      </c>
      <c r="Q1788" s="11">
        <f>VLOOKUP(A1788,'Hospitalisation Details'!$A$2:$M$2344,8,FALSE)</f>
        <v>43</v>
      </c>
    </row>
    <row r="1789" spans="1:17" ht="15.75" x14ac:dyDescent="0.25">
      <c r="A1789" s="1" t="s">
        <v>581</v>
      </c>
      <c r="B1789" t="str">
        <f>VLOOKUP(A1789,'Customer Names'!$A$1:$B$2336,2,FALSE)</f>
        <v>Kennedy</v>
      </c>
      <c r="C1789" s="11">
        <f>VLOOKUP(A1789,'Medical Examinations'!$A$1:$B$2336,2,FALSE)</f>
        <v>29.41</v>
      </c>
      <c r="D1789" s="11">
        <f>VLOOKUP(A1789,'Medical Examinations'!$A$1:$C$2336,3,FALSE)</f>
        <v>6.29</v>
      </c>
      <c r="E1789" s="11" t="str">
        <f>VLOOKUP(A1789,'Medical Examinations'!$A$1:$J$2336,4,FALSE)</f>
        <v>Yes</v>
      </c>
      <c r="F1789" s="11" t="str">
        <f>VLOOKUP(A1789,'Medical Examinations'!$A$1:$J$2336,5,FALSE)</f>
        <v>No</v>
      </c>
      <c r="G1789" s="11" t="str">
        <f>VLOOKUP(A1789,'Medical Examinations'!$A$1:$J$2336,6,FALSE)</f>
        <v>No</v>
      </c>
      <c r="H1789" s="11">
        <f>VLOOKUP(A1789,'Medical Examinations'!$A$1:$J$2336,7,FALSE)</f>
        <v>1</v>
      </c>
      <c r="I1789" s="11" t="str">
        <f>VLOOKUP(A1789,'Medical Examinations'!$A$1:$J$2336,8,FALSE)</f>
        <v>No</v>
      </c>
      <c r="J1789" s="11" t="str">
        <f>VLOOKUP(A1789,'Medical Examinations'!$A$1:$J$2336,9,FALSE)</f>
        <v>OVERWEIGHT</v>
      </c>
      <c r="K1789" s="11" t="str">
        <f>VLOOKUP(A1789,'Medical Examinations'!$A$1:$J$2336,10,FALSE)</f>
        <v>PREDIABETES</v>
      </c>
      <c r="L1789" t="str">
        <f>VLOOKUP(A1789,'Hospitalisation Details'!$A$2:$M$2344,4,FALSE)</f>
        <v>29-9-1995</v>
      </c>
      <c r="M1789">
        <f>VLOOKUP(A1789,'Hospitalisation Details'!$A$2:$M$2344,10,FALSE)</f>
        <v>4840.95</v>
      </c>
      <c r="N1789" t="str">
        <f>VLOOKUP(A1789,'Hospitalisation Details'!$A$2:$M$2344,11,FALSE)</f>
        <v>tier - 2</v>
      </c>
      <c r="O1789" t="str">
        <f>VLOOKUP(A1789,'Hospitalisation Details'!$A$2:$M$2344,12,FALSE)</f>
        <v>tier - 1</v>
      </c>
      <c r="P1789" t="str">
        <f>VLOOKUP(A1789,'Hospitalisation Details'!$A$2:$M$2344,13,FALSE)</f>
        <v>R1021</v>
      </c>
      <c r="Q1789" s="11">
        <f>VLOOKUP(A1789,'Hospitalisation Details'!$A$2:$M$2344,8,FALSE)</f>
        <v>27</v>
      </c>
    </row>
    <row r="1790" spans="1:17" ht="15.75" x14ac:dyDescent="0.25">
      <c r="A1790" s="1" t="s">
        <v>580</v>
      </c>
      <c r="B1790" t="str">
        <f>VLOOKUP(A1790,'Customer Names'!$A$1:$B$2336,2,FALSE)</f>
        <v>Cichon</v>
      </c>
      <c r="C1790" s="11">
        <f>VLOOKUP(A1790,'Medical Examinations'!$A$1:$B$2336,2,FALSE)</f>
        <v>17.91</v>
      </c>
      <c r="D1790" s="11">
        <f>VLOOKUP(A1790,'Medical Examinations'!$A$1:$C$2336,3,FALSE)</f>
        <v>5.65</v>
      </c>
      <c r="E1790" s="11" t="str">
        <f>VLOOKUP(A1790,'Medical Examinations'!$A$1:$J$2336,4,FALSE)</f>
        <v>No</v>
      </c>
      <c r="F1790" s="11" t="str">
        <f>VLOOKUP(A1790,'Medical Examinations'!$A$1:$J$2336,5,FALSE)</f>
        <v>No</v>
      </c>
      <c r="G1790" s="11" t="str">
        <f>VLOOKUP(A1790,'Medical Examinations'!$A$1:$J$2336,6,FALSE)</f>
        <v>No</v>
      </c>
      <c r="H1790" s="11">
        <f>VLOOKUP(A1790,'Medical Examinations'!$A$1:$J$2336,7,FALSE)</f>
        <v>1</v>
      </c>
      <c r="I1790" s="11" t="str">
        <f>VLOOKUP(A1790,'Medical Examinations'!$A$1:$J$2336,8,FALSE)</f>
        <v>No</v>
      </c>
      <c r="J1790" s="11" t="str">
        <f>VLOOKUP(A1790,'Medical Examinations'!$A$1:$J$2336,9,FALSE)</f>
        <v>UNDERWEIGHT</v>
      </c>
      <c r="K1790" s="11" t="str">
        <f>VLOOKUP(A1790,'Medical Examinations'!$A$1:$J$2336,10,FALSE)</f>
        <v>NORMAL</v>
      </c>
      <c r="L1790" t="str">
        <f>VLOOKUP(A1790,'Hospitalisation Details'!$A$2:$M$2344,4,FALSE)</f>
        <v>15-10-1984</v>
      </c>
      <c r="M1790">
        <f>VLOOKUP(A1790,'Hospitalisation Details'!$A$2:$M$2344,10,FALSE)</f>
        <v>4839.18</v>
      </c>
      <c r="N1790" t="str">
        <f>VLOOKUP(A1790,'Hospitalisation Details'!$A$2:$M$2344,11,FALSE)</f>
        <v>tier - 2</v>
      </c>
      <c r="O1790" t="str">
        <f>VLOOKUP(A1790,'Hospitalisation Details'!$A$2:$M$2344,12,FALSE)</f>
        <v>tier - 1</v>
      </c>
      <c r="P1790" t="str">
        <f>VLOOKUP(A1790,'Hospitalisation Details'!$A$2:$M$2344,13,FALSE)</f>
        <v>R1012</v>
      </c>
      <c r="Q1790" s="11">
        <f>VLOOKUP(A1790,'Hospitalisation Details'!$A$2:$M$2344,8,FALSE)</f>
        <v>38</v>
      </c>
    </row>
    <row r="1791" spans="1:17" ht="15.75" x14ac:dyDescent="0.25">
      <c r="A1791" s="1" t="s">
        <v>579</v>
      </c>
      <c r="B1791" t="str">
        <f>VLOOKUP(A1791,'Customer Names'!$A$1:$B$2336,2,FALSE)</f>
        <v>Maroevic</v>
      </c>
      <c r="C1791" s="11">
        <f>VLOOKUP(A1791,'Medical Examinations'!$A$1:$B$2336,2,FALSE)</f>
        <v>31.57</v>
      </c>
      <c r="D1791" s="11">
        <f>VLOOKUP(A1791,'Medical Examinations'!$A$1:$C$2336,3,FALSE)</f>
        <v>6.15</v>
      </c>
      <c r="E1791" s="11" t="str">
        <f>VLOOKUP(A1791,'Medical Examinations'!$A$1:$J$2336,4,FALSE)</f>
        <v>No</v>
      </c>
      <c r="F1791" s="11" t="str">
        <f>VLOOKUP(A1791,'Medical Examinations'!$A$1:$J$2336,5,FALSE)</f>
        <v>No</v>
      </c>
      <c r="G1791" s="11" t="str">
        <f>VLOOKUP(A1791,'Medical Examinations'!$A$1:$J$2336,6,FALSE)</f>
        <v>No</v>
      </c>
      <c r="H1791" s="11">
        <f>VLOOKUP(A1791,'Medical Examinations'!$A$1:$J$2336,7,FALSE)</f>
        <v>1</v>
      </c>
      <c r="I1791" s="11" t="str">
        <f>VLOOKUP(A1791,'Medical Examinations'!$A$1:$J$2336,8,FALSE)</f>
        <v>No</v>
      </c>
      <c r="J1791" s="11" t="str">
        <f>VLOOKUP(A1791,'Medical Examinations'!$A$1:$J$2336,9,FALSE)</f>
        <v>OBESITY</v>
      </c>
      <c r="K1791" s="11" t="str">
        <f>VLOOKUP(A1791,'Medical Examinations'!$A$1:$J$2336,10,FALSE)</f>
        <v>PREDIABETES</v>
      </c>
      <c r="L1791" t="str">
        <f>VLOOKUP(A1791,'Hospitalisation Details'!$A$2:$M$2344,4,FALSE)</f>
        <v>10-9-1992</v>
      </c>
      <c r="M1791">
        <f>VLOOKUP(A1791,'Hospitalisation Details'!$A$2:$M$2344,10,FALSE)</f>
        <v>4837.58</v>
      </c>
      <c r="N1791" t="str">
        <f>VLOOKUP(A1791,'Hospitalisation Details'!$A$2:$M$2344,11,FALSE)</f>
        <v>tier - 3</v>
      </c>
      <c r="O1791" t="str">
        <f>VLOOKUP(A1791,'Hospitalisation Details'!$A$2:$M$2344,12,FALSE)</f>
        <v>tier - 2</v>
      </c>
      <c r="P1791" t="str">
        <f>VLOOKUP(A1791,'Hospitalisation Details'!$A$2:$M$2344,13,FALSE)</f>
        <v>R1013</v>
      </c>
      <c r="Q1791" s="11">
        <f>VLOOKUP(A1791,'Hospitalisation Details'!$A$2:$M$2344,8,FALSE)</f>
        <v>30</v>
      </c>
    </row>
    <row r="1792" spans="1:17" ht="15.75" x14ac:dyDescent="0.25">
      <c r="A1792" s="1" t="s">
        <v>578</v>
      </c>
      <c r="B1792" t="str">
        <f>VLOOKUP(A1792,'Customer Names'!$A$1:$B$2336,2,FALSE)</f>
        <v>Martin</v>
      </c>
      <c r="C1792" s="11">
        <f>VLOOKUP(A1792,'Medical Examinations'!$A$1:$B$2336,2,FALSE)</f>
        <v>33.18</v>
      </c>
      <c r="D1792" s="11">
        <f>VLOOKUP(A1792,'Medical Examinations'!$A$1:$C$2336,3,FALSE)</f>
        <v>5.22</v>
      </c>
      <c r="E1792" s="11" t="str">
        <f>VLOOKUP(A1792,'Medical Examinations'!$A$1:$J$2336,4,FALSE)</f>
        <v>No</v>
      </c>
      <c r="F1792" s="11" t="str">
        <f>VLOOKUP(A1792,'Medical Examinations'!$A$1:$J$2336,5,FALSE)</f>
        <v>Yes</v>
      </c>
      <c r="G1792" s="11" t="str">
        <f>VLOOKUP(A1792,'Medical Examinations'!$A$1:$J$2336,6,FALSE)</f>
        <v>No</v>
      </c>
      <c r="H1792" s="11">
        <f>VLOOKUP(A1792,'Medical Examinations'!$A$1:$J$2336,7,FALSE)</f>
        <v>1</v>
      </c>
      <c r="I1792" s="11" t="str">
        <f>VLOOKUP(A1792,'Medical Examinations'!$A$1:$J$2336,8,FALSE)</f>
        <v>No</v>
      </c>
      <c r="J1792" s="11" t="str">
        <f>VLOOKUP(A1792,'Medical Examinations'!$A$1:$J$2336,9,FALSE)</f>
        <v>OBESITY</v>
      </c>
      <c r="K1792" s="11" t="str">
        <f>VLOOKUP(A1792,'Medical Examinations'!$A$1:$J$2336,10,FALSE)</f>
        <v>NORMAL</v>
      </c>
      <c r="L1792" t="str">
        <f>VLOOKUP(A1792,'Hospitalisation Details'!$A$2:$M$2344,4,FALSE)</f>
        <v>11-12-2000</v>
      </c>
      <c r="M1792">
        <f>VLOOKUP(A1792,'Hospitalisation Details'!$A$2:$M$2344,10,FALSE)</f>
        <v>4835.43</v>
      </c>
      <c r="N1792" t="str">
        <f>VLOOKUP(A1792,'Hospitalisation Details'!$A$2:$M$2344,11,FALSE)</f>
        <v>tier - 2</v>
      </c>
      <c r="O1792" t="str">
        <f>VLOOKUP(A1792,'Hospitalisation Details'!$A$2:$M$2344,12,FALSE)</f>
        <v>tier - 2</v>
      </c>
      <c r="P1792" t="str">
        <f>VLOOKUP(A1792,'Hospitalisation Details'!$A$2:$M$2344,13,FALSE)</f>
        <v>R1021</v>
      </c>
      <c r="Q1792" s="11">
        <f>VLOOKUP(A1792,'Hospitalisation Details'!$A$2:$M$2344,8,FALSE)</f>
        <v>22</v>
      </c>
    </row>
    <row r="1793" spans="1:17" ht="15.75" x14ac:dyDescent="0.25">
      <c r="A1793" s="1" t="s">
        <v>577</v>
      </c>
      <c r="B1793" t="str">
        <f>VLOOKUP(A1793,'Customer Names'!$A$1:$B$2336,2,FALSE)</f>
        <v>Schulz</v>
      </c>
      <c r="C1793" s="11">
        <f>VLOOKUP(A1793,'Medical Examinations'!$A$1:$B$2336,2,FALSE)</f>
        <v>37</v>
      </c>
      <c r="D1793" s="11">
        <f>VLOOKUP(A1793,'Medical Examinations'!$A$1:$C$2336,3,FALSE)</f>
        <v>11.66</v>
      </c>
      <c r="E1793" s="11" t="str">
        <f>VLOOKUP(A1793,'Medical Examinations'!$A$1:$J$2336,4,FALSE)</f>
        <v>No</v>
      </c>
      <c r="F1793" s="11" t="str">
        <f>VLOOKUP(A1793,'Medical Examinations'!$A$1:$J$2336,5,FALSE)</f>
        <v>No</v>
      </c>
      <c r="G1793" s="11" t="str">
        <f>VLOOKUP(A1793,'Medical Examinations'!$A$1:$J$2336,6,FALSE)</f>
        <v>No</v>
      </c>
      <c r="H1793" s="11">
        <f>VLOOKUP(A1793,'Medical Examinations'!$A$1:$J$2336,7,FALSE)</f>
        <v>0</v>
      </c>
      <c r="I1793" s="11" t="str">
        <f>VLOOKUP(A1793,'Medical Examinations'!$A$1:$J$2336,8,FALSE)</f>
        <v>No</v>
      </c>
      <c r="J1793" s="11" t="str">
        <f>VLOOKUP(A1793,'Medical Examinations'!$A$1:$J$2336,9,FALSE)</f>
        <v>OBESITY</v>
      </c>
      <c r="K1793" s="11" t="str">
        <f>VLOOKUP(A1793,'Medical Examinations'!$A$1:$J$2336,10,FALSE)</f>
        <v>DIABETES</v>
      </c>
      <c r="L1793" t="str">
        <f>VLOOKUP(A1793,'Hospitalisation Details'!$A$2:$M$2344,4,FALSE)</f>
        <v>27-6-2002</v>
      </c>
      <c r="M1793">
        <f>VLOOKUP(A1793,'Hospitalisation Details'!$A$2:$M$2344,10,FALSE)</f>
        <v>4830.63</v>
      </c>
      <c r="N1793" t="str">
        <f>VLOOKUP(A1793,'Hospitalisation Details'!$A$2:$M$2344,11,FALSE)</f>
        <v>tier - 2</v>
      </c>
      <c r="O1793" t="str">
        <f>VLOOKUP(A1793,'Hospitalisation Details'!$A$2:$M$2344,12,FALSE)</f>
        <v>tier - 1</v>
      </c>
      <c r="P1793" t="str">
        <f>VLOOKUP(A1793,'Hospitalisation Details'!$A$2:$M$2344,13,FALSE)</f>
        <v>R1011</v>
      </c>
      <c r="Q1793" s="11">
        <f>VLOOKUP(A1793,'Hospitalisation Details'!$A$2:$M$2344,8,FALSE)</f>
        <v>20</v>
      </c>
    </row>
    <row r="1794" spans="1:17" ht="15.75" x14ac:dyDescent="0.25">
      <c r="A1794" s="1" t="s">
        <v>576</v>
      </c>
      <c r="B1794" t="str">
        <f>VLOOKUP(A1794,'Customer Names'!$A$1:$B$2336,2,FALSE)</f>
        <v>Capriolo</v>
      </c>
      <c r="C1794" s="11">
        <f>VLOOKUP(A1794,'Medical Examinations'!$A$1:$B$2336,2,FALSE)</f>
        <v>18.905000000000001</v>
      </c>
      <c r="D1794" s="11">
        <f>VLOOKUP(A1794,'Medical Examinations'!$A$1:$C$2336,3,FALSE)</f>
        <v>4.91</v>
      </c>
      <c r="E1794" s="11" t="str">
        <f>VLOOKUP(A1794,'Medical Examinations'!$A$1:$J$2336,4,FALSE)</f>
        <v>Yes</v>
      </c>
      <c r="F1794" s="11" t="str">
        <f>VLOOKUP(A1794,'Medical Examinations'!$A$1:$J$2336,5,FALSE)</f>
        <v>No</v>
      </c>
      <c r="G1794" s="11" t="str">
        <f>VLOOKUP(A1794,'Medical Examinations'!$A$1:$J$2336,6,FALSE)</f>
        <v>No</v>
      </c>
      <c r="H1794" s="11">
        <f>VLOOKUP(A1794,'Medical Examinations'!$A$1:$J$2336,7,FALSE)</f>
        <v>1</v>
      </c>
      <c r="I1794" s="11" t="str">
        <f>VLOOKUP(A1794,'Medical Examinations'!$A$1:$J$2336,8,FALSE)</f>
        <v>No</v>
      </c>
      <c r="J1794" s="11" t="str">
        <f>VLOOKUP(A1794,'Medical Examinations'!$A$1:$J$2336,9,FALSE)</f>
        <v>NORMALWEIGHT</v>
      </c>
      <c r="K1794" s="11" t="str">
        <f>VLOOKUP(A1794,'Medical Examinations'!$A$1:$J$2336,10,FALSE)</f>
        <v>NORMAL</v>
      </c>
      <c r="L1794" t="str">
        <f>VLOOKUP(A1794,'Hospitalisation Details'!$A$2:$M$2344,4,FALSE)</f>
        <v>1-12-1995</v>
      </c>
      <c r="M1794">
        <f>VLOOKUP(A1794,'Hospitalisation Details'!$A$2:$M$2344,10,FALSE)</f>
        <v>4827.8999999999996</v>
      </c>
      <c r="N1794" t="str">
        <f>VLOOKUP(A1794,'Hospitalisation Details'!$A$2:$M$2344,11,FALSE)</f>
        <v>tier - 1</v>
      </c>
      <c r="O1794" t="str">
        <f>VLOOKUP(A1794,'Hospitalisation Details'!$A$2:$M$2344,12,FALSE)</f>
        <v>tier - 2</v>
      </c>
      <c r="P1794" t="str">
        <f>VLOOKUP(A1794,'Hospitalisation Details'!$A$2:$M$2344,13,FALSE)</f>
        <v>UNKNOWN</v>
      </c>
      <c r="Q1794" s="11">
        <f>VLOOKUP(A1794,'Hospitalisation Details'!$A$2:$M$2344,8,FALSE)</f>
        <v>27</v>
      </c>
    </row>
    <row r="1795" spans="1:17" ht="15.75" x14ac:dyDescent="0.25">
      <c r="A1795" s="1" t="s">
        <v>575</v>
      </c>
      <c r="B1795" t="str">
        <f>VLOOKUP(A1795,'Customer Names'!$A$1:$B$2336,2,FALSE)</f>
        <v>Borleis</v>
      </c>
      <c r="C1795" s="11">
        <f>VLOOKUP(A1795,'Medical Examinations'!$A$1:$B$2336,2,FALSE)</f>
        <v>20.03</v>
      </c>
      <c r="D1795" s="11">
        <f>VLOOKUP(A1795,'Medical Examinations'!$A$1:$C$2336,3,FALSE)</f>
        <v>9.25</v>
      </c>
      <c r="E1795" s="11" t="str">
        <f>VLOOKUP(A1795,'Medical Examinations'!$A$1:$J$2336,4,FALSE)</f>
        <v>Yes</v>
      </c>
      <c r="F1795" s="11" t="str">
        <f>VLOOKUP(A1795,'Medical Examinations'!$A$1:$J$2336,5,FALSE)</f>
        <v>No</v>
      </c>
      <c r="G1795" s="11" t="str">
        <f>VLOOKUP(A1795,'Medical Examinations'!$A$1:$J$2336,6,FALSE)</f>
        <v>No</v>
      </c>
      <c r="H1795" s="11">
        <f>VLOOKUP(A1795,'Medical Examinations'!$A$1:$J$2336,7,FALSE)</f>
        <v>0</v>
      </c>
      <c r="I1795" s="11" t="str">
        <f>VLOOKUP(A1795,'Medical Examinations'!$A$1:$J$2336,8,FALSE)</f>
        <v>No</v>
      </c>
      <c r="J1795" s="11" t="str">
        <f>VLOOKUP(A1795,'Medical Examinations'!$A$1:$J$2336,9,FALSE)</f>
        <v>NORMALWEIGHT</v>
      </c>
      <c r="K1795" s="11" t="str">
        <f>VLOOKUP(A1795,'Medical Examinations'!$A$1:$J$2336,10,FALSE)</f>
        <v>DIABETES</v>
      </c>
      <c r="L1795" t="str">
        <f>VLOOKUP(A1795,'Hospitalisation Details'!$A$2:$M$2344,4,FALSE)</f>
        <v>3-7-1981</v>
      </c>
      <c r="M1795">
        <f>VLOOKUP(A1795,'Hospitalisation Details'!$A$2:$M$2344,10,FALSE)</f>
        <v>4827.1000000000004</v>
      </c>
      <c r="N1795" t="str">
        <f>VLOOKUP(A1795,'Hospitalisation Details'!$A$2:$M$2344,11,FALSE)</f>
        <v>tier - 2</v>
      </c>
      <c r="O1795" t="str">
        <f>VLOOKUP(A1795,'Hospitalisation Details'!$A$2:$M$2344,12,FALSE)</f>
        <v>tier - 1</v>
      </c>
      <c r="P1795" t="str">
        <f>VLOOKUP(A1795,'Hospitalisation Details'!$A$2:$M$2344,13,FALSE)</f>
        <v>R1013</v>
      </c>
      <c r="Q1795" s="11">
        <f>VLOOKUP(A1795,'Hospitalisation Details'!$A$2:$M$2344,8,FALSE)</f>
        <v>41</v>
      </c>
    </row>
    <row r="1796" spans="1:17" ht="15.75" x14ac:dyDescent="0.25">
      <c r="A1796" s="1" t="s">
        <v>574</v>
      </c>
      <c r="B1796" t="str">
        <f>VLOOKUP(A1796,'Customer Names'!$A$1:$B$2336,2,FALSE)</f>
        <v>Kramer</v>
      </c>
      <c r="C1796" s="11">
        <f>VLOOKUP(A1796,'Medical Examinations'!$A$1:$B$2336,2,FALSE)</f>
        <v>16.7</v>
      </c>
      <c r="D1796" s="11">
        <f>VLOOKUP(A1796,'Medical Examinations'!$A$1:$C$2336,3,FALSE)</f>
        <v>11.48</v>
      </c>
      <c r="E1796" s="11" t="str">
        <f>VLOOKUP(A1796,'Medical Examinations'!$A$1:$J$2336,4,FALSE)</f>
        <v>No</v>
      </c>
      <c r="F1796" s="11" t="str">
        <f>VLOOKUP(A1796,'Medical Examinations'!$A$1:$J$2336,5,FALSE)</f>
        <v>No</v>
      </c>
      <c r="G1796" s="11" t="str">
        <f>VLOOKUP(A1796,'Medical Examinations'!$A$1:$J$2336,6,FALSE)</f>
        <v>No</v>
      </c>
      <c r="H1796" s="11">
        <f>VLOOKUP(A1796,'Medical Examinations'!$A$1:$J$2336,7,FALSE)</f>
        <v>0</v>
      </c>
      <c r="I1796" s="11" t="str">
        <f>VLOOKUP(A1796,'Medical Examinations'!$A$1:$J$2336,8,FALSE)</f>
        <v>No</v>
      </c>
      <c r="J1796" s="11" t="str">
        <f>VLOOKUP(A1796,'Medical Examinations'!$A$1:$J$2336,9,FALSE)</f>
        <v>UNDERWEIGHT</v>
      </c>
      <c r="K1796" s="11" t="str">
        <f>VLOOKUP(A1796,'Medical Examinations'!$A$1:$J$2336,10,FALSE)</f>
        <v>DIABETES</v>
      </c>
      <c r="L1796" t="str">
        <f>VLOOKUP(A1796,'Hospitalisation Details'!$A$2:$M$2344,4,FALSE)</f>
        <v>3-10-1978</v>
      </c>
      <c r="M1796">
        <f>VLOOKUP(A1796,'Hospitalisation Details'!$A$2:$M$2344,10,FALSE)</f>
        <v>4812.34</v>
      </c>
      <c r="N1796" t="str">
        <f>VLOOKUP(A1796,'Hospitalisation Details'!$A$2:$M$2344,11,FALSE)</f>
        <v>tier - 2</v>
      </c>
      <c r="O1796" t="str">
        <f>VLOOKUP(A1796,'Hospitalisation Details'!$A$2:$M$2344,12,FALSE)</f>
        <v>tier - 3</v>
      </c>
      <c r="P1796" t="str">
        <f>VLOOKUP(A1796,'Hospitalisation Details'!$A$2:$M$2344,13,FALSE)</f>
        <v>R1013</v>
      </c>
      <c r="Q1796" s="11">
        <f>VLOOKUP(A1796,'Hospitalisation Details'!$A$2:$M$2344,8,FALSE)</f>
        <v>44</v>
      </c>
    </row>
    <row r="1797" spans="1:17" ht="15.75" x14ac:dyDescent="0.25">
      <c r="A1797" s="1" t="s">
        <v>573</v>
      </c>
      <c r="B1797" t="str">
        <f>VLOOKUP(A1797,'Customer Names'!$A$1:$B$2336,2,FALSE)</f>
        <v>Conrad</v>
      </c>
      <c r="C1797" s="11">
        <f>VLOOKUP(A1797,'Medical Examinations'!$A$1:$B$2336,2,FALSE)</f>
        <v>39.82</v>
      </c>
      <c r="D1797" s="11">
        <f>VLOOKUP(A1797,'Medical Examinations'!$A$1:$C$2336,3,FALSE)</f>
        <v>6.06</v>
      </c>
      <c r="E1797" s="11" t="str">
        <f>VLOOKUP(A1797,'Medical Examinations'!$A$1:$J$2336,4,FALSE)</f>
        <v>No</v>
      </c>
      <c r="F1797" s="11" t="str">
        <f>VLOOKUP(A1797,'Medical Examinations'!$A$1:$J$2336,5,FALSE)</f>
        <v>No</v>
      </c>
      <c r="G1797" s="11" t="str">
        <f>VLOOKUP(A1797,'Medical Examinations'!$A$1:$J$2336,6,FALSE)</f>
        <v>No</v>
      </c>
      <c r="H1797" s="11">
        <f>VLOOKUP(A1797,'Medical Examinations'!$A$1:$J$2336,7,FALSE)</f>
        <v>0</v>
      </c>
      <c r="I1797" s="11" t="str">
        <f>VLOOKUP(A1797,'Medical Examinations'!$A$1:$J$2336,8,FALSE)</f>
        <v>No</v>
      </c>
      <c r="J1797" s="11" t="str">
        <f>VLOOKUP(A1797,'Medical Examinations'!$A$1:$J$2336,9,FALSE)</f>
        <v>OBESITY</v>
      </c>
      <c r="K1797" s="11" t="str">
        <f>VLOOKUP(A1797,'Medical Examinations'!$A$1:$J$2336,10,FALSE)</f>
        <v>PREDIABETES</v>
      </c>
      <c r="L1797" t="str">
        <f>VLOOKUP(A1797,'Hospitalisation Details'!$A$2:$M$2344,4,FALSE)</f>
        <v>16-12-1989</v>
      </c>
      <c r="M1797">
        <f>VLOOKUP(A1797,'Hospitalisation Details'!$A$2:$M$2344,10,FALSE)</f>
        <v>4795.66</v>
      </c>
      <c r="N1797" t="str">
        <f>VLOOKUP(A1797,'Hospitalisation Details'!$A$2:$M$2344,11,FALSE)</f>
        <v>tier - 2</v>
      </c>
      <c r="O1797" t="str">
        <f>VLOOKUP(A1797,'Hospitalisation Details'!$A$2:$M$2344,12,FALSE)</f>
        <v>tier - 1</v>
      </c>
      <c r="P1797" t="str">
        <f>VLOOKUP(A1797,'Hospitalisation Details'!$A$2:$M$2344,13,FALSE)</f>
        <v>R1013</v>
      </c>
      <c r="Q1797" s="11">
        <f>VLOOKUP(A1797,'Hospitalisation Details'!$A$2:$M$2344,8,FALSE)</f>
        <v>33</v>
      </c>
    </row>
    <row r="1798" spans="1:17" ht="15.75" x14ac:dyDescent="0.25">
      <c r="A1798" s="1" t="s">
        <v>572</v>
      </c>
      <c r="B1798" t="str">
        <f>VLOOKUP(A1798,'Customer Names'!$A$1:$B$2336,2,FALSE)</f>
        <v>Karakoyunlu</v>
      </c>
      <c r="C1798" s="11">
        <f>VLOOKUP(A1798,'Medical Examinations'!$A$1:$B$2336,2,FALSE)</f>
        <v>22.04</v>
      </c>
      <c r="D1798" s="11">
        <f>VLOOKUP(A1798,'Medical Examinations'!$A$1:$C$2336,3,FALSE)</f>
        <v>5.86</v>
      </c>
      <c r="E1798" s="11" t="str">
        <f>VLOOKUP(A1798,'Medical Examinations'!$A$1:$J$2336,4,FALSE)</f>
        <v>No</v>
      </c>
      <c r="F1798" s="11" t="str">
        <f>VLOOKUP(A1798,'Medical Examinations'!$A$1:$J$2336,5,FALSE)</f>
        <v>No</v>
      </c>
      <c r="G1798" s="11" t="str">
        <f>VLOOKUP(A1798,'Medical Examinations'!$A$1:$J$2336,6,FALSE)</f>
        <v>No</v>
      </c>
      <c r="H1798" s="11">
        <f>VLOOKUP(A1798,'Medical Examinations'!$A$1:$J$2336,7,FALSE)</f>
        <v>1</v>
      </c>
      <c r="I1798" s="11" t="str">
        <f>VLOOKUP(A1798,'Medical Examinations'!$A$1:$J$2336,8,FALSE)</f>
        <v>No</v>
      </c>
      <c r="J1798" s="11" t="str">
        <f>VLOOKUP(A1798,'Medical Examinations'!$A$1:$J$2336,9,FALSE)</f>
        <v>NORMALWEIGHT</v>
      </c>
      <c r="K1798" s="11" t="str">
        <f>VLOOKUP(A1798,'Medical Examinations'!$A$1:$J$2336,10,FALSE)</f>
        <v>PREDIABETES</v>
      </c>
      <c r="L1798" t="str">
        <f>VLOOKUP(A1798,'Hospitalisation Details'!$A$2:$M$2344,4,FALSE)</f>
        <v>22-6-1987</v>
      </c>
      <c r="M1798">
        <f>VLOOKUP(A1798,'Hospitalisation Details'!$A$2:$M$2344,10,FALSE)</f>
        <v>4787.42</v>
      </c>
      <c r="N1798" t="str">
        <f>VLOOKUP(A1798,'Hospitalisation Details'!$A$2:$M$2344,11,FALSE)</f>
        <v>tier - 2</v>
      </c>
      <c r="O1798" t="str">
        <f>VLOOKUP(A1798,'Hospitalisation Details'!$A$2:$M$2344,12,FALSE)</f>
        <v>tier - 3</v>
      </c>
      <c r="P1798" t="str">
        <f>VLOOKUP(A1798,'Hospitalisation Details'!$A$2:$M$2344,13,FALSE)</f>
        <v>R1013</v>
      </c>
      <c r="Q1798" s="11">
        <f>VLOOKUP(A1798,'Hospitalisation Details'!$A$2:$M$2344,8,FALSE)</f>
        <v>35</v>
      </c>
    </row>
    <row r="1799" spans="1:17" ht="15.75" x14ac:dyDescent="0.25">
      <c r="A1799" s="1" t="s">
        <v>571</v>
      </c>
      <c r="B1799" t="str">
        <f>VLOOKUP(A1799,'Customer Names'!$A$1:$B$2336,2,FALSE)</f>
        <v>Desrosiers</v>
      </c>
      <c r="C1799" s="11">
        <f>VLOOKUP(A1799,'Medical Examinations'!$A$1:$B$2336,2,FALSE)</f>
        <v>28.27</v>
      </c>
      <c r="D1799" s="11">
        <f>VLOOKUP(A1799,'Medical Examinations'!$A$1:$C$2336,3,FALSE)</f>
        <v>5.33</v>
      </c>
      <c r="E1799" s="11" t="str">
        <f>VLOOKUP(A1799,'Medical Examinations'!$A$1:$J$2336,4,FALSE)</f>
        <v>No</v>
      </c>
      <c r="F1799" s="11" t="str">
        <f>VLOOKUP(A1799,'Medical Examinations'!$A$1:$J$2336,5,FALSE)</f>
        <v>No</v>
      </c>
      <c r="G1799" s="11" t="str">
        <f>VLOOKUP(A1799,'Medical Examinations'!$A$1:$J$2336,6,FALSE)</f>
        <v>No</v>
      </c>
      <c r="H1799" s="11">
        <f>VLOOKUP(A1799,'Medical Examinations'!$A$1:$J$2336,7,FALSE)</f>
        <v>0</v>
      </c>
      <c r="I1799" s="11" t="str">
        <f>VLOOKUP(A1799,'Medical Examinations'!$A$1:$J$2336,8,FALSE)</f>
        <v>No</v>
      </c>
      <c r="J1799" s="11" t="str">
        <f>VLOOKUP(A1799,'Medical Examinations'!$A$1:$J$2336,9,FALSE)</f>
        <v>OVERWEIGHT</v>
      </c>
      <c r="K1799" s="11" t="str">
        <f>VLOOKUP(A1799,'Medical Examinations'!$A$1:$J$2336,10,FALSE)</f>
        <v>NORMAL</v>
      </c>
      <c r="L1799" t="str">
        <f>VLOOKUP(A1799,'Hospitalisation Details'!$A$2:$M$2344,4,FALSE)</f>
        <v>9-12-1989</v>
      </c>
      <c r="M1799">
        <f>VLOOKUP(A1799,'Hospitalisation Details'!$A$2:$M$2344,10,FALSE)</f>
        <v>4779.6000000000004</v>
      </c>
      <c r="N1799" t="str">
        <f>VLOOKUP(A1799,'Hospitalisation Details'!$A$2:$M$2344,11,FALSE)</f>
        <v>tier - 2</v>
      </c>
      <c r="O1799" t="str">
        <f>VLOOKUP(A1799,'Hospitalisation Details'!$A$2:$M$2344,12,FALSE)</f>
        <v>tier - 3</v>
      </c>
      <c r="P1799" t="str">
        <f>VLOOKUP(A1799,'Hospitalisation Details'!$A$2:$M$2344,13,FALSE)</f>
        <v>R1013</v>
      </c>
      <c r="Q1799" s="11">
        <f>VLOOKUP(A1799,'Hospitalisation Details'!$A$2:$M$2344,8,FALSE)</f>
        <v>33</v>
      </c>
    </row>
    <row r="1800" spans="1:17" ht="15.75" x14ac:dyDescent="0.25">
      <c r="A1800" s="1" t="s">
        <v>570</v>
      </c>
      <c r="B1800" t="str">
        <f>VLOOKUP(A1800,'Customer Names'!$A$1:$B$2336,2,FALSE)</f>
        <v>O'Mara</v>
      </c>
      <c r="C1800" s="11">
        <f>VLOOKUP(A1800,'Medical Examinations'!$A$1:$B$2336,2,FALSE)</f>
        <v>18.5</v>
      </c>
      <c r="D1800" s="11">
        <f>VLOOKUP(A1800,'Medical Examinations'!$A$1:$C$2336,3,FALSE)</f>
        <v>5.33</v>
      </c>
      <c r="E1800" s="11" t="str">
        <f>VLOOKUP(A1800,'Medical Examinations'!$A$1:$J$2336,4,FALSE)</f>
        <v>No</v>
      </c>
      <c r="F1800" s="11" t="str">
        <f>VLOOKUP(A1800,'Medical Examinations'!$A$1:$J$2336,5,FALSE)</f>
        <v>No</v>
      </c>
      <c r="G1800" s="11" t="str">
        <f>VLOOKUP(A1800,'Medical Examinations'!$A$1:$J$2336,6,FALSE)</f>
        <v>No</v>
      </c>
      <c r="H1800" s="11">
        <f>VLOOKUP(A1800,'Medical Examinations'!$A$1:$J$2336,7,FALSE)</f>
        <v>0</v>
      </c>
      <c r="I1800" s="11" t="str">
        <f>VLOOKUP(A1800,'Medical Examinations'!$A$1:$J$2336,8,FALSE)</f>
        <v>No</v>
      </c>
      <c r="J1800" s="11" t="str">
        <f>VLOOKUP(A1800,'Medical Examinations'!$A$1:$J$2336,9,FALSE)</f>
        <v>NORMALWEIGHT</v>
      </c>
      <c r="K1800" s="11" t="str">
        <f>VLOOKUP(A1800,'Medical Examinations'!$A$1:$J$2336,10,FALSE)</f>
        <v>NORMAL</v>
      </c>
      <c r="L1800" t="str">
        <f>VLOOKUP(A1800,'Hospitalisation Details'!$A$2:$M$2344,4,FALSE)</f>
        <v>1-8-1989</v>
      </c>
      <c r="M1800">
        <f>VLOOKUP(A1800,'Hospitalisation Details'!$A$2:$M$2344,10,FALSE)</f>
        <v>4766.0200000000004</v>
      </c>
      <c r="N1800" t="str">
        <f>VLOOKUP(A1800,'Hospitalisation Details'!$A$2:$M$2344,11,FALSE)</f>
        <v>tier - 2</v>
      </c>
      <c r="O1800" t="str">
        <f>VLOOKUP(A1800,'Hospitalisation Details'!$A$2:$M$2344,12,FALSE)</f>
        <v>tier - 3</v>
      </c>
      <c r="P1800" t="str">
        <f>VLOOKUP(A1800,'Hospitalisation Details'!$A$2:$M$2344,13,FALSE)</f>
        <v>R1011</v>
      </c>
      <c r="Q1800" s="11">
        <f>VLOOKUP(A1800,'Hospitalisation Details'!$A$2:$M$2344,8,FALSE)</f>
        <v>33</v>
      </c>
    </row>
    <row r="1801" spans="1:17" ht="15.75" x14ac:dyDescent="0.25">
      <c r="A1801" s="1" t="s">
        <v>569</v>
      </c>
      <c r="B1801" t="str">
        <f>VLOOKUP(A1801,'Customer Names'!$A$1:$B$2336,2,FALSE)</f>
        <v>Shabot Marcos</v>
      </c>
      <c r="C1801" s="11">
        <f>VLOOKUP(A1801,'Medical Examinations'!$A$1:$B$2336,2,FALSE)</f>
        <v>38.6</v>
      </c>
      <c r="D1801" s="11">
        <f>VLOOKUP(A1801,'Medical Examinations'!$A$1:$C$2336,3,FALSE)</f>
        <v>6.02</v>
      </c>
      <c r="E1801" s="11" t="str">
        <f>VLOOKUP(A1801,'Medical Examinations'!$A$1:$J$2336,4,FALSE)</f>
        <v>No</v>
      </c>
      <c r="F1801" s="11" t="str">
        <f>VLOOKUP(A1801,'Medical Examinations'!$A$1:$J$2336,5,FALSE)</f>
        <v>No</v>
      </c>
      <c r="G1801" s="11" t="str">
        <f>VLOOKUP(A1801,'Medical Examinations'!$A$1:$J$2336,6,FALSE)</f>
        <v>No</v>
      </c>
      <c r="H1801" s="11">
        <f>VLOOKUP(A1801,'Medical Examinations'!$A$1:$J$2336,7,FALSE)</f>
        <v>1</v>
      </c>
      <c r="I1801" s="11" t="str">
        <f>VLOOKUP(A1801,'Medical Examinations'!$A$1:$J$2336,8,FALSE)</f>
        <v>No</v>
      </c>
      <c r="J1801" s="11" t="str">
        <f>VLOOKUP(A1801,'Medical Examinations'!$A$1:$J$2336,9,FALSE)</f>
        <v>OBESITY</v>
      </c>
      <c r="K1801" s="11" t="str">
        <f>VLOOKUP(A1801,'Medical Examinations'!$A$1:$J$2336,10,FALSE)</f>
        <v>PREDIABETES</v>
      </c>
      <c r="L1801" t="str">
        <f>VLOOKUP(A1801,'Hospitalisation Details'!$A$2:$M$2344,4,FALSE)</f>
        <v>27-9-1987</v>
      </c>
      <c r="M1801">
        <f>VLOOKUP(A1801,'Hospitalisation Details'!$A$2:$M$2344,10,FALSE)</f>
        <v>4762.33</v>
      </c>
      <c r="N1801" t="str">
        <f>VLOOKUP(A1801,'Hospitalisation Details'!$A$2:$M$2344,11,FALSE)</f>
        <v>tier - 3</v>
      </c>
      <c r="O1801" t="str">
        <f>VLOOKUP(A1801,'Hospitalisation Details'!$A$2:$M$2344,12,FALSE)</f>
        <v>tier - 3</v>
      </c>
      <c r="P1801" t="str">
        <f>VLOOKUP(A1801,'Hospitalisation Details'!$A$2:$M$2344,13,FALSE)</f>
        <v>R1011</v>
      </c>
      <c r="Q1801" s="11">
        <f>VLOOKUP(A1801,'Hospitalisation Details'!$A$2:$M$2344,8,FALSE)</f>
        <v>35</v>
      </c>
    </row>
    <row r="1802" spans="1:17" ht="15.75" x14ac:dyDescent="0.25">
      <c r="A1802" s="1" t="s">
        <v>568</v>
      </c>
      <c r="B1802" t="str">
        <f>VLOOKUP(A1802,'Customer Names'!$A$1:$B$2336,2,FALSE)</f>
        <v>Comment</v>
      </c>
      <c r="C1802" s="11">
        <f>VLOOKUP(A1802,'Medical Examinations'!$A$1:$B$2336,2,FALSE)</f>
        <v>43.12</v>
      </c>
      <c r="D1802" s="11">
        <f>VLOOKUP(A1802,'Medical Examinations'!$A$1:$C$2336,3,FALSE)</f>
        <v>6.25</v>
      </c>
      <c r="E1802" s="11" t="str">
        <f>VLOOKUP(A1802,'Medical Examinations'!$A$1:$J$2336,4,FALSE)</f>
        <v>No</v>
      </c>
      <c r="F1802" s="11" t="str">
        <f>VLOOKUP(A1802,'Medical Examinations'!$A$1:$J$2336,5,FALSE)</f>
        <v>No</v>
      </c>
      <c r="G1802" s="11" t="str">
        <f>VLOOKUP(A1802,'Medical Examinations'!$A$1:$J$2336,6,FALSE)</f>
        <v>No</v>
      </c>
      <c r="H1802" s="11">
        <f>VLOOKUP(A1802,'Medical Examinations'!$A$1:$J$2336,7,FALSE)</f>
        <v>1</v>
      </c>
      <c r="I1802" s="11" t="str">
        <f>VLOOKUP(A1802,'Medical Examinations'!$A$1:$J$2336,8,FALSE)</f>
        <v>No</v>
      </c>
      <c r="J1802" s="11" t="str">
        <f>VLOOKUP(A1802,'Medical Examinations'!$A$1:$J$2336,9,FALSE)</f>
        <v>OBESITY</v>
      </c>
      <c r="K1802" s="11" t="str">
        <f>VLOOKUP(A1802,'Medical Examinations'!$A$1:$J$2336,10,FALSE)</f>
        <v>PREDIABETES</v>
      </c>
      <c r="L1802" t="str">
        <f>VLOOKUP(A1802,'Hospitalisation Details'!$A$2:$M$2344,4,FALSE)</f>
        <v>16-8-1992</v>
      </c>
      <c r="M1802">
        <f>VLOOKUP(A1802,'Hospitalisation Details'!$A$2:$M$2344,10,FALSE)</f>
        <v>4753.6400000000003</v>
      </c>
      <c r="N1802" t="str">
        <f>VLOOKUP(A1802,'Hospitalisation Details'!$A$2:$M$2344,11,FALSE)</f>
        <v>tier - 2</v>
      </c>
      <c r="O1802" t="str">
        <f>VLOOKUP(A1802,'Hospitalisation Details'!$A$2:$M$2344,12,FALSE)</f>
        <v>tier - 3</v>
      </c>
      <c r="P1802" t="str">
        <f>VLOOKUP(A1802,'Hospitalisation Details'!$A$2:$M$2344,13,FALSE)</f>
        <v>R1013</v>
      </c>
      <c r="Q1802" s="11">
        <f>VLOOKUP(A1802,'Hospitalisation Details'!$A$2:$M$2344,8,FALSE)</f>
        <v>30</v>
      </c>
    </row>
    <row r="1803" spans="1:17" ht="15.75" x14ac:dyDescent="0.25">
      <c r="A1803" s="1" t="s">
        <v>567</v>
      </c>
      <c r="B1803" t="str">
        <f>VLOOKUP(A1803,'Customer Names'!$A$1:$B$2336,2,FALSE)</f>
        <v>Moss</v>
      </c>
      <c r="C1803" s="11">
        <f>VLOOKUP(A1803,'Medical Examinations'!$A$1:$B$2336,2,FALSE)</f>
        <v>30.5</v>
      </c>
      <c r="D1803" s="11">
        <f>VLOOKUP(A1803,'Medical Examinations'!$A$1:$C$2336,3,FALSE)</f>
        <v>4.8099999999999996</v>
      </c>
      <c r="E1803" s="11" t="str">
        <f>VLOOKUP(A1803,'Medical Examinations'!$A$1:$J$2336,4,FALSE)</f>
        <v>No</v>
      </c>
      <c r="F1803" s="11" t="str">
        <f>VLOOKUP(A1803,'Medical Examinations'!$A$1:$J$2336,5,FALSE)</f>
        <v>No</v>
      </c>
      <c r="G1803" s="11" t="str">
        <f>VLOOKUP(A1803,'Medical Examinations'!$A$1:$J$2336,6,FALSE)</f>
        <v>No</v>
      </c>
      <c r="H1803" s="11">
        <f>VLOOKUP(A1803,'Medical Examinations'!$A$1:$J$2336,7,FALSE)</f>
        <v>1</v>
      </c>
      <c r="I1803" s="11" t="str">
        <f>VLOOKUP(A1803,'Medical Examinations'!$A$1:$J$2336,8,FALSE)</f>
        <v>No</v>
      </c>
      <c r="J1803" s="11" t="str">
        <f>VLOOKUP(A1803,'Medical Examinations'!$A$1:$J$2336,9,FALSE)</f>
        <v>OBESITY</v>
      </c>
      <c r="K1803" s="11" t="str">
        <f>VLOOKUP(A1803,'Medical Examinations'!$A$1:$J$2336,10,FALSE)</f>
        <v>NORMAL</v>
      </c>
      <c r="L1803" t="str">
        <f>VLOOKUP(A1803,'Hospitalisation Details'!$A$2:$M$2344,4,FALSE)</f>
        <v>22-11-1987</v>
      </c>
      <c r="M1803">
        <f>VLOOKUP(A1803,'Hospitalisation Details'!$A$2:$M$2344,10,FALSE)</f>
        <v>4751.07</v>
      </c>
      <c r="N1803" t="str">
        <f>VLOOKUP(A1803,'Hospitalisation Details'!$A$2:$M$2344,11,FALSE)</f>
        <v>tier - 3</v>
      </c>
      <c r="O1803" t="str">
        <f>VLOOKUP(A1803,'Hospitalisation Details'!$A$2:$M$2344,12,FALSE)</f>
        <v>tier - 1</v>
      </c>
      <c r="P1803" t="str">
        <f>VLOOKUP(A1803,'Hospitalisation Details'!$A$2:$M$2344,13,FALSE)</f>
        <v>R1011</v>
      </c>
      <c r="Q1803" s="11">
        <f>VLOOKUP(A1803,'Hospitalisation Details'!$A$2:$M$2344,8,FALSE)</f>
        <v>35</v>
      </c>
    </row>
    <row r="1804" spans="1:17" ht="15.75" x14ac:dyDescent="0.25">
      <c r="A1804" s="1" t="s">
        <v>566</v>
      </c>
      <c r="B1804" t="str">
        <f>VLOOKUP(A1804,'Customer Names'!$A$1:$B$2336,2,FALSE)</f>
        <v>Guzman</v>
      </c>
      <c r="C1804" s="11">
        <f>VLOOKUP(A1804,'Medical Examinations'!$A$1:$B$2336,2,FALSE)</f>
        <v>27.61</v>
      </c>
      <c r="D1804" s="11">
        <f>VLOOKUP(A1804,'Medical Examinations'!$A$1:$C$2336,3,FALSE)</f>
        <v>4.5999999999999996</v>
      </c>
      <c r="E1804" s="11" t="str">
        <f>VLOOKUP(A1804,'Medical Examinations'!$A$1:$J$2336,4,FALSE)</f>
        <v>No</v>
      </c>
      <c r="F1804" s="11" t="str">
        <f>VLOOKUP(A1804,'Medical Examinations'!$A$1:$J$2336,5,FALSE)</f>
        <v>No</v>
      </c>
      <c r="G1804" s="11" t="str">
        <f>VLOOKUP(A1804,'Medical Examinations'!$A$1:$J$2336,6,FALSE)</f>
        <v>No</v>
      </c>
      <c r="H1804" s="11">
        <f>VLOOKUP(A1804,'Medical Examinations'!$A$1:$J$2336,7,FALSE)</f>
        <v>1</v>
      </c>
      <c r="I1804" s="11" t="str">
        <f>VLOOKUP(A1804,'Medical Examinations'!$A$1:$J$2336,8,FALSE)</f>
        <v>No</v>
      </c>
      <c r="J1804" s="11" t="str">
        <f>VLOOKUP(A1804,'Medical Examinations'!$A$1:$J$2336,9,FALSE)</f>
        <v>OVERWEIGHT</v>
      </c>
      <c r="K1804" s="11" t="str">
        <f>VLOOKUP(A1804,'Medical Examinations'!$A$1:$J$2336,10,FALSE)</f>
        <v>NORMAL</v>
      </c>
      <c r="L1804" t="str">
        <f>VLOOKUP(A1804,'Hospitalisation Details'!$A$2:$M$2344,4,FALSE)</f>
        <v>2-9-1987</v>
      </c>
      <c r="M1804">
        <f>VLOOKUP(A1804,'Hospitalisation Details'!$A$2:$M$2344,10,FALSE)</f>
        <v>4747.05</v>
      </c>
      <c r="N1804" t="str">
        <f>VLOOKUP(A1804,'Hospitalisation Details'!$A$2:$M$2344,11,FALSE)</f>
        <v>tier - 2</v>
      </c>
      <c r="O1804" t="str">
        <f>VLOOKUP(A1804,'Hospitalisation Details'!$A$2:$M$2344,12,FALSE)</f>
        <v>tier - 2</v>
      </c>
      <c r="P1804" t="str">
        <f>VLOOKUP(A1804,'Hospitalisation Details'!$A$2:$M$2344,13,FALSE)</f>
        <v>R1013</v>
      </c>
      <c r="Q1804" s="11">
        <f>VLOOKUP(A1804,'Hospitalisation Details'!$A$2:$M$2344,8,FALSE)</f>
        <v>35</v>
      </c>
    </row>
    <row r="1805" spans="1:17" ht="15.75" x14ac:dyDescent="0.25">
      <c r="A1805" s="1" t="s">
        <v>565</v>
      </c>
      <c r="B1805" t="str">
        <f>VLOOKUP(A1805,'Customer Names'!$A$1:$B$2336,2,FALSE)</f>
        <v>Cox</v>
      </c>
      <c r="C1805" s="11">
        <f>VLOOKUP(A1805,'Medical Examinations'!$A$1:$B$2336,2,FALSE)</f>
        <v>27.1</v>
      </c>
      <c r="D1805" s="11">
        <f>VLOOKUP(A1805,'Medical Examinations'!$A$1:$C$2336,3,FALSE)</f>
        <v>5.08</v>
      </c>
      <c r="E1805" s="11" t="str">
        <f>VLOOKUP(A1805,'Medical Examinations'!$A$1:$J$2336,4,FALSE)</f>
        <v>No</v>
      </c>
      <c r="F1805" s="11" t="str">
        <f>VLOOKUP(A1805,'Medical Examinations'!$A$1:$J$2336,5,FALSE)</f>
        <v>No</v>
      </c>
      <c r="G1805" s="11" t="str">
        <f>VLOOKUP(A1805,'Medical Examinations'!$A$1:$J$2336,6,FALSE)</f>
        <v>No</v>
      </c>
      <c r="H1805" s="11">
        <f>VLOOKUP(A1805,'Medical Examinations'!$A$1:$J$2336,7,FALSE)</f>
        <v>1</v>
      </c>
      <c r="I1805" s="11" t="str">
        <f>VLOOKUP(A1805,'Medical Examinations'!$A$1:$J$2336,8,FALSE)</f>
        <v>No</v>
      </c>
      <c r="J1805" s="11" t="str">
        <f>VLOOKUP(A1805,'Medical Examinations'!$A$1:$J$2336,9,FALSE)</f>
        <v>OVERWEIGHT</v>
      </c>
      <c r="K1805" s="11" t="str">
        <f>VLOOKUP(A1805,'Medical Examinations'!$A$1:$J$2336,10,FALSE)</f>
        <v>NORMAL</v>
      </c>
      <c r="L1805" t="str">
        <f>VLOOKUP(A1805,'Hospitalisation Details'!$A$2:$M$2344,4,FALSE)</f>
        <v>5-6-1987</v>
      </c>
      <c r="M1805">
        <f>VLOOKUP(A1805,'Hospitalisation Details'!$A$2:$M$2344,10,FALSE)</f>
        <v>4746.34</v>
      </c>
      <c r="N1805" t="str">
        <f>VLOOKUP(A1805,'Hospitalisation Details'!$A$2:$M$2344,11,FALSE)</f>
        <v>tier - 2</v>
      </c>
      <c r="O1805" t="str">
        <f>VLOOKUP(A1805,'Hospitalisation Details'!$A$2:$M$2344,12,FALSE)</f>
        <v>tier - 2</v>
      </c>
      <c r="P1805" t="str">
        <f>VLOOKUP(A1805,'Hospitalisation Details'!$A$2:$M$2344,13,FALSE)</f>
        <v>R1011</v>
      </c>
      <c r="Q1805" s="11">
        <f>VLOOKUP(A1805,'Hospitalisation Details'!$A$2:$M$2344,8,FALSE)</f>
        <v>36</v>
      </c>
    </row>
    <row r="1806" spans="1:17" ht="15.75" x14ac:dyDescent="0.25">
      <c r="A1806" s="1" t="s">
        <v>564</v>
      </c>
      <c r="B1806" t="str">
        <f>VLOOKUP(A1806,'Customer Names'!$A$1:$B$2336,2,FALSE)</f>
        <v>Clash</v>
      </c>
      <c r="C1806" s="11">
        <f>VLOOKUP(A1806,'Medical Examinations'!$A$1:$B$2336,2,FALSE)</f>
        <v>35.93</v>
      </c>
      <c r="D1806" s="11">
        <f>VLOOKUP(A1806,'Medical Examinations'!$A$1:$C$2336,3,FALSE)</f>
        <v>5.43</v>
      </c>
      <c r="E1806" s="11" t="str">
        <f>VLOOKUP(A1806,'Medical Examinations'!$A$1:$J$2336,4,FALSE)</f>
        <v>No</v>
      </c>
      <c r="F1806" s="11" t="str">
        <f>VLOOKUP(A1806,'Medical Examinations'!$A$1:$J$2336,5,FALSE)</f>
        <v>Yes</v>
      </c>
      <c r="G1806" s="11" t="str">
        <f>VLOOKUP(A1806,'Medical Examinations'!$A$1:$J$2336,6,FALSE)</f>
        <v>No</v>
      </c>
      <c r="H1806" s="11">
        <f>VLOOKUP(A1806,'Medical Examinations'!$A$1:$J$2336,7,FALSE)</f>
        <v>1</v>
      </c>
      <c r="I1806" s="11" t="str">
        <f>VLOOKUP(A1806,'Medical Examinations'!$A$1:$J$2336,8,FALSE)</f>
        <v>No</v>
      </c>
      <c r="J1806" s="11" t="str">
        <f>VLOOKUP(A1806,'Medical Examinations'!$A$1:$J$2336,9,FALSE)</f>
        <v>OBESITY</v>
      </c>
      <c r="K1806" s="11" t="str">
        <f>VLOOKUP(A1806,'Medical Examinations'!$A$1:$J$2336,10,FALSE)</f>
        <v>NORMAL</v>
      </c>
      <c r="L1806" t="str">
        <f>VLOOKUP(A1806,'Hospitalisation Details'!$A$2:$M$2344,4,FALSE)</f>
        <v>24-11-2004</v>
      </c>
      <c r="M1806">
        <f>VLOOKUP(A1806,'Hospitalisation Details'!$A$2:$M$2344,10,FALSE)</f>
        <v>4740.78</v>
      </c>
      <c r="N1806" t="str">
        <f>VLOOKUP(A1806,'Hospitalisation Details'!$A$2:$M$2344,11,FALSE)</f>
        <v>tier - 2</v>
      </c>
      <c r="O1806" t="str">
        <f>VLOOKUP(A1806,'Hospitalisation Details'!$A$2:$M$2344,12,FALSE)</f>
        <v>tier - 3</v>
      </c>
      <c r="P1806" t="str">
        <f>VLOOKUP(A1806,'Hospitalisation Details'!$A$2:$M$2344,13,FALSE)</f>
        <v>R1021</v>
      </c>
      <c r="Q1806" s="11">
        <f>VLOOKUP(A1806,'Hospitalisation Details'!$A$2:$M$2344,8,FALSE)</f>
        <v>18</v>
      </c>
    </row>
    <row r="1807" spans="1:17" ht="15.75" x14ac:dyDescent="0.25">
      <c r="A1807" s="1" t="s">
        <v>563</v>
      </c>
      <c r="B1807" t="str">
        <f>VLOOKUP(A1807,'Customer Names'!$A$1:$B$2336,2,FALSE)</f>
        <v>Blankenship</v>
      </c>
      <c r="C1807" s="11">
        <f>VLOOKUP(A1807,'Medical Examinations'!$A$1:$B$2336,2,FALSE)</f>
        <v>32.68</v>
      </c>
      <c r="D1807" s="11">
        <f>VLOOKUP(A1807,'Medical Examinations'!$A$1:$C$2336,3,FALSE)</f>
        <v>5.44</v>
      </c>
      <c r="E1807" s="11" t="str">
        <f>VLOOKUP(A1807,'Medical Examinations'!$A$1:$J$2336,4,FALSE)</f>
        <v>No</v>
      </c>
      <c r="F1807" s="11" t="str">
        <f>VLOOKUP(A1807,'Medical Examinations'!$A$1:$J$2336,5,FALSE)</f>
        <v>No</v>
      </c>
      <c r="G1807" s="11" t="str">
        <f>VLOOKUP(A1807,'Medical Examinations'!$A$1:$J$2336,6,FALSE)</f>
        <v>No</v>
      </c>
      <c r="H1807" s="11">
        <f>VLOOKUP(A1807,'Medical Examinations'!$A$1:$J$2336,7,FALSE)</f>
        <v>0</v>
      </c>
      <c r="I1807" s="11" t="str">
        <f>VLOOKUP(A1807,'Medical Examinations'!$A$1:$J$2336,8,FALSE)</f>
        <v>No</v>
      </c>
      <c r="J1807" s="11" t="str">
        <f>VLOOKUP(A1807,'Medical Examinations'!$A$1:$J$2336,9,FALSE)</f>
        <v>OBESITY</v>
      </c>
      <c r="K1807" s="11" t="str">
        <f>VLOOKUP(A1807,'Medical Examinations'!$A$1:$J$2336,10,FALSE)</f>
        <v>NORMAL</v>
      </c>
      <c r="L1807" t="str">
        <f>VLOOKUP(A1807,'Hospitalisation Details'!$A$2:$M$2344,4,FALSE)</f>
        <v>12-10-1991</v>
      </c>
      <c r="M1807">
        <f>VLOOKUP(A1807,'Hospitalisation Details'!$A$2:$M$2344,10,FALSE)</f>
        <v>4738.2700000000004</v>
      </c>
      <c r="N1807" t="str">
        <f>VLOOKUP(A1807,'Hospitalisation Details'!$A$2:$M$2344,11,FALSE)</f>
        <v>tier - 2</v>
      </c>
      <c r="O1807" t="str">
        <f>VLOOKUP(A1807,'Hospitalisation Details'!$A$2:$M$2344,12,FALSE)</f>
        <v>tier - 3</v>
      </c>
      <c r="P1807" t="str">
        <f>VLOOKUP(A1807,'Hospitalisation Details'!$A$2:$M$2344,13,FALSE)</f>
        <v>R1012</v>
      </c>
      <c r="Q1807" s="11">
        <f>VLOOKUP(A1807,'Hospitalisation Details'!$A$2:$M$2344,8,FALSE)</f>
        <v>31</v>
      </c>
    </row>
    <row r="1808" spans="1:17" ht="15.75" x14ac:dyDescent="0.25">
      <c r="A1808" s="1" t="s">
        <v>562</v>
      </c>
      <c r="B1808" t="str">
        <f>VLOOKUP(A1808,'Customer Names'!$A$1:$B$2336,2,FALSE)</f>
        <v>Lloyd</v>
      </c>
      <c r="C1808" s="11">
        <f>VLOOKUP(A1808,'Medical Examinations'!$A$1:$B$2336,2,FALSE)</f>
        <v>20.74</v>
      </c>
      <c r="D1808" s="11">
        <f>VLOOKUP(A1808,'Medical Examinations'!$A$1:$C$2336,3,FALSE)</f>
        <v>11.69</v>
      </c>
      <c r="E1808" s="11" t="str">
        <f>VLOOKUP(A1808,'Medical Examinations'!$A$1:$J$2336,4,FALSE)</f>
        <v>Yes</v>
      </c>
      <c r="F1808" s="11" t="str">
        <f>VLOOKUP(A1808,'Medical Examinations'!$A$1:$J$2336,5,FALSE)</f>
        <v>No</v>
      </c>
      <c r="G1808" s="11" t="str">
        <f>VLOOKUP(A1808,'Medical Examinations'!$A$1:$J$2336,6,FALSE)</f>
        <v>No</v>
      </c>
      <c r="H1808" s="11">
        <f>VLOOKUP(A1808,'Medical Examinations'!$A$1:$J$2336,7,FALSE)</f>
        <v>1</v>
      </c>
      <c r="I1808" s="11" t="str">
        <f>VLOOKUP(A1808,'Medical Examinations'!$A$1:$J$2336,8,FALSE)</f>
        <v>No</v>
      </c>
      <c r="J1808" s="11" t="str">
        <f>VLOOKUP(A1808,'Medical Examinations'!$A$1:$J$2336,9,FALSE)</f>
        <v>NORMALWEIGHT</v>
      </c>
      <c r="K1808" s="11" t="str">
        <f>VLOOKUP(A1808,'Medical Examinations'!$A$1:$J$2336,10,FALSE)</f>
        <v>DIABETES</v>
      </c>
      <c r="L1808" t="str">
        <f>VLOOKUP(A1808,'Hospitalisation Details'!$A$2:$M$2344,4,FALSE)</f>
        <v>5-9-1986</v>
      </c>
      <c r="M1808">
        <f>VLOOKUP(A1808,'Hospitalisation Details'!$A$2:$M$2344,10,FALSE)</f>
        <v>4734.6400000000003</v>
      </c>
      <c r="N1808" t="str">
        <f>VLOOKUP(A1808,'Hospitalisation Details'!$A$2:$M$2344,11,FALSE)</f>
        <v>tier - 2</v>
      </c>
      <c r="O1808" t="str">
        <f>VLOOKUP(A1808,'Hospitalisation Details'!$A$2:$M$2344,12,FALSE)</f>
        <v>tier - 1</v>
      </c>
      <c r="P1808" t="str">
        <f>VLOOKUP(A1808,'Hospitalisation Details'!$A$2:$M$2344,13,FALSE)</f>
        <v>R1013</v>
      </c>
      <c r="Q1808" s="11">
        <f>VLOOKUP(A1808,'Hospitalisation Details'!$A$2:$M$2344,8,FALSE)</f>
        <v>36</v>
      </c>
    </row>
    <row r="1809" spans="1:17" ht="15.75" x14ac:dyDescent="0.25">
      <c r="A1809" s="1" t="s">
        <v>561</v>
      </c>
      <c r="B1809" t="str">
        <f>VLOOKUP(A1809,'Customer Names'!$A$1:$B$2336,2,FALSE)</f>
        <v>Kong</v>
      </c>
      <c r="C1809" s="11">
        <f>VLOOKUP(A1809,'Medical Examinations'!$A$1:$B$2336,2,FALSE)</f>
        <v>15.57</v>
      </c>
      <c r="D1809" s="11">
        <f>VLOOKUP(A1809,'Medical Examinations'!$A$1:$C$2336,3,FALSE)</f>
        <v>6.07</v>
      </c>
      <c r="E1809" s="11" t="str">
        <f>VLOOKUP(A1809,'Medical Examinations'!$A$1:$J$2336,4,FALSE)</f>
        <v>No</v>
      </c>
      <c r="F1809" s="11" t="str">
        <f>VLOOKUP(A1809,'Medical Examinations'!$A$1:$J$2336,5,FALSE)</f>
        <v>No</v>
      </c>
      <c r="G1809" s="11" t="str">
        <f>VLOOKUP(A1809,'Medical Examinations'!$A$1:$J$2336,6,FALSE)</f>
        <v>No</v>
      </c>
      <c r="H1809" s="11">
        <f>VLOOKUP(A1809,'Medical Examinations'!$A$1:$J$2336,7,FALSE)</f>
        <v>0</v>
      </c>
      <c r="I1809" s="11" t="str">
        <f>VLOOKUP(A1809,'Medical Examinations'!$A$1:$J$2336,8,FALSE)</f>
        <v>No</v>
      </c>
      <c r="J1809" s="11" t="str">
        <f>VLOOKUP(A1809,'Medical Examinations'!$A$1:$J$2336,9,FALSE)</f>
        <v>UNDERWEIGHT</v>
      </c>
      <c r="K1809" s="11" t="str">
        <f>VLOOKUP(A1809,'Medical Examinations'!$A$1:$J$2336,10,FALSE)</f>
        <v>PREDIABETES</v>
      </c>
      <c r="L1809" t="str">
        <f>VLOOKUP(A1809,'Hospitalisation Details'!$A$2:$M$2344,4,FALSE)</f>
        <v>2-7-1980</v>
      </c>
      <c r="M1809">
        <f>VLOOKUP(A1809,'Hospitalisation Details'!$A$2:$M$2344,10,FALSE)</f>
        <v>4728.71</v>
      </c>
      <c r="N1809" t="str">
        <f>VLOOKUP(A1809,'Hospitalisation Details'!$A$2:$M$2344,11,FALSE)</f>
        <v>tier - 2</v>
      </c>
      <c r="O1809" t="str">
        <f>VLOOKUP(A1809,'Hospitalisation Details'!$A$2:$M$2344,12,FALSE)</f>
        <v>tier - 3</v>
      </c>
      <c r="P1809" t="str">
        <f>VLOOKUP(A1809,'Hospitalisation Details'!$A$2:$M$2344,13,FALSE)</f>
        <v>R1012</v>
      </c>
      <c r="Q1809" s="11">
        <f>VLOOKUP(A1809,'Hospitalisation Details'!$A$2:$M$2344,8,FALSE)</f>
        <v>42</v>
      </c>
    </row>
    <row r="1810" spans="1:17" ht="15.75" x14ac:dyDescent="0.25">
      <c r="A1810" s="1" t="s">
        <v>560</v>
      </c>
      <c r="B1810" t="str">
        <f>VLOOKUP(A1810,'Customer Names'!$A$1:$B$2336,2,FALSE)</f>
        <v>Benson</v>
      </c>
      <c r="C1810" s="11">
        <f>VLOOKUP(A1810,'Medical Examinations'!$A$1:$B$2336,2,FALSE)</f>
        <v>23.844999999999999</v>
      </c>
      <c r="D1810" s="11">
        <f>VLOOKUP(A1810,'Medical Examinations'!$A$1:$C$2336,3,FALSE)</f>
        <v>4.3600000000000003</v>
      </c>
      <c r="E1810" s="11" t="str">
        <f>VLOOKUP(A1810,'Medical Examinations'!$A$1:$J$2336,4,FALSE)</f>
        <v>No</v>
      </c>
      <c r="F1810" s="11" t="str">
        <f>VLOOKUP(A1810,'Medical Examinations'!$A$1:$J$2336,5,FALSE)</f>
        <v>No</v>
      </c>
      <c r="G1810" s="11" t="str">
        <f>VLOOKUP(A1810,'Medical Examinations'!$A$1:$J$2336,6,FALSE)</f>
        <v>No</v>
      </c>
      <c r="H1810" s="11">
        <f>VLOOKUP(A1810,'Medical Examinations'!$A$1:$J$2336,7,FALSE)</f>
        <v>0</v>
      </c>
      <c r="I1810" s="11" t="str">
        <f>VLOOKUP(A1810,'Medical Examinations'!$A$1:$J$2336,8,FALSE)</f>
        <v>No</v>
      </c>
      <c r="J1810" s="11" t="str">
        <f>VLOOKUP(A1810,'Medical Examinations'!$A$1:$J$2336,9,FALSE)</f>
        <v>NORMALWEIGHT</v>
      </c>
      <c r="K1810" s="11" t="str">
        <f>VLOOKUP(A1810,'Medical Examinations'!$A$1:$J$2336,10,FALSE)</f>
        <v>NORMAL</v>
      </c>
      <c r="L1810" t="str">
        <f>VLOOKUP(A1810,'Hospitalisation Details'!$A$2:$M$2344,4,FALSE)</f>
        <v>12-8-1994</v>
      </c>
      <c r="M1810">
        <f>VLOOKUP(A1810,'Hospitalisation Details'!$A$2:$M$2344,10,FALSE)</f>
        <v>4719.74</v>
      </c>
      <c r="N1810" t="str">
        <f>VLOOKUP(A1810,'Hospitalisation Details'!$A$2:$M$2344,11,FALSE)</f>
        <v>tier - 2</v>
      </c>
      <c r="O1810" t="str">
        <f>VLOOKUP(A1810,'Hospitalisation Details'!$A$2:$M$2344,12,FALSE)</f>
        <v>tier - 1</v>
      </c>
      <c r="P1810" t="str">
        <f>VLOOKUP(A1810,'Hospitalisation Details'!$A$2:$M$2344,13,FALSE)</f>
        <v>R1012</v>
      </c>
      <c r="Q1810" s="11">
        <f>VLOOKUP(A1810,'Hospitalisation Details'!$A$2:$M$2344,8,FALSE)</f>
        <v>28</v>
      </c>
    </row>
    <row r="1811" spans="1:17" ht="15.75" x14ac:dyDescent="0.25">
      <c r="A1811" s="1" t="s">
        <v>559</v>
      </c>
      <c r="B1811" t="str">
        <f>VLOOKUP(A1811,'Customer Names'!$A$1:$B$2336,2,FALSE)</f>
        <v>Huntington</v>
      </c>
      <c r="C1811" s="11">
        <f>VLOOKUP(A1811,'Medical Examinations'!$A$1:$B$2336,2,FALSE)</f>
        <v>22.895</v>
      </c>
      <c r="D1811" s="11">
        <f>VLOOKUP(A1811,'Medical Examinations'!$A$1:$C$2336,3,FALSE)</f>
        <v>5.24</v>
      </c>
      <c r="E1811" s="11" t="str">
        <f>VLOOKUP(A1811,'Medical Examinations'!$A$1:$J$2336,4,FALSE)</f>
        <v>No</v>
      </c>
      <c r="F1811" s="11" t="str">
        <f>VLOOKUP(A1811,'Medical Examinations'!$A$1:$J$2336,5,FALSE)</f>
        <v>No</v>
      </c>
      <c r="G1811" s="11" t="str">
        <f>VLOOKUP(A1811,'Medical Examinations'!$A$1:$J$2336,6,FALSE)</f>
        <v>No</v>
      </c>
      <c r="H1811" s="11">
        <f>VLOOKUP(A1811,'Medical Examinations'!$A$1:$J$2336,7,FALSE)</f>
        <v>1</v>
      </c>
      <c r="I1811" s="11" t="str">
        <f>VLOOKUP(A1811,'Medical Examinations'!$A$1:$J$2336,8,FALSE)</f>
        <v>No</v>
      </c>
      <c r="J1811" s="11" t="str">
        <f>VLOOKUP(A1811,'Medical Examinations'!$A$1:$J$2336,9,FALSE)</f>
        <v>NORMALWEIGHT</v>
      </c>
      <c r="K1811" s="11" t="str">
        <f>VLOOKUP(A1811,'Medical Examinations'!$A$1:$J$2336,10,FALSE)</f>
        <v>NORMAL</v>
      </c>
      <c r="L1811" t="str">
        <f>VLOOKUP(A1811,'Hospitalisation Details'!$A$2:$M$2344,4,FALSE)</f>
        <v>28-9-1992</v>
      </c>
      <c r="M1811">
        <f>VLOOKUP(A1811,'Hospitalisation Details'!$A$2:$M$2344,10,FALSE)</f>
        <v>4719.5200000000004</v>
      </c>
      <c r="N1811" t="str">
        <f>VLOOKUP(A1811,'Hospitalisation Details'!$A$2:$M$2344,11,FALSE)</f>
        <v>tier - 2</v>
      </c>
      <c r="O1811" t="str">
        <f>VLOOKUP(A1811,'Hospitalisation Details'!$A$2:$M$2344,12,FALSE)</f>
        <v>tier - 2</v>
      </c>
      <c r="P1811" t="str">
        <f>VLOOKUP(A1811,'Hospitalisation Details'!$A$2:$M$2344,13,FALSE)</f>
        <v>R1024</v>
      </c>
      <c r="Q1811" s="11">
        <f>VLOOKUP(A1811,'Hospitalisation Details'!$A$2:$M$2344,8,FALSE)</f>
        <v>30</v>
      </c>
    </row>
    <row r="1812" spans="1:17" ht="15.75" x14ac:dyDescent="0.25">
      <c r="A1812" s="1" t="s">
        <v>558</v>
      </c>
      <c r="B1812" t="str">
        <f>VLOOKUP(A1812,'Customer Names'!$A$1:$B$2336,2,FALSE)</f>
        <v>Kendall</v>
      </c>
      <c r="C1812" s="11">
        <f>VLOOKUP(A1812,'Medical Examinations'!$A$1:$B$2336,2,FALSE)</f>
        <v>21.945</v>
      </c>
      <c r="D1812" s="11">
        <f>VLOOKUP(A1812,'Medical Examinations'!$A$1:$C$2336,3,FALSE)</f>
        <v>5.37</v>
      </c>
      <c r="E1812" s="11" t="str">
        <f>VLOOKUP(A1812,'Medical Examinations'!$A$1:$J$2336,4,FALSE)</f>
        <v>No</v>
      </c>
      <c r="F1812" s="11" t="str">
        <f>VLOOKUP(A1812,'Medical Examinations'!$A$1:$J$2336,5,FALSE)</f>
        <v>No</v>
      </c>
      <c r="G1812" s="11" t="str">
        <f>VLOOKUP(A1812,'Medical Examinations'!$A$1:$J$2336,6,FALSE)</f>
        <v>No</v>
      </c>
      <c r="H1812" s="11">
        <f>VLOOKUP(A1812,'Medical Examinations'!$A$1:$J$2336,7,FALSE)</f>
        <v>1</v>
      </c>
      <c r="I1812" s="11" t="str">
        <f>VLOOKUP(A1812,'Medical Examinations'!$A$1:$J$2336,8,FALSE)</f>
        <v>No</v>
      </c>
      <c r="J1812" s="11" t="str">
        <f>VLOOKUP(A1812,'Medical Examinations'!$A$1:$J$2336,9,FALSE)</f>
        <v>NORMALWEIGHT</v>
      </c>
      <c r="K1812" s="11" t="str">
        <f>VLOOKUP(A1812,'Medical Examinations'!$A$1:$J$2336,10,FALSE)</f>
        <v>NORMAL</v>
      </c>
      <c r="L1812" t="str">
        <f>VLOOKUP(A1812,'Hospitalisation Details'!$A$2:$M$2344,4,FALSE)</f>
        <v>9-10-1992</v>
      </c>
      <c r="M1812">
        <f>VLOOKUP(A1812,'Hospitalisation Details'!$A$2:$M$2344,10,FALSE)</f>
        <v>4718.2</v>
      </c>
      <c r="N1812" t="str">
        <f>VLOOKUP(A1812,'Hospitalisation Details'!$A$2:$M$2344,11,FALSE)</f>
        <v>tier - 2</v>
      </c>
      <c r="O1812" t="str">
        <f>VLOOKUP(A1812,'Hospitalisation Details'!$A$2:$M$2344,12,FALSE)</f>
        <v>tier - 3</v>
      </c>
      <c r="P1812" t="str">
        <f>VLOOKUP(A1812,'Hospitalisation Details'!$A$2:$M$2344,13,FALSE)</f>
        <v>R1024</v>
      </c>
      <c r="Q1812" s="11">
        <f>VLOOKUP(A1812,'Hospitalisation Details'!$A$2:$M$2344,8,FALSE)</f>
        <v>30</v>
      </c>
    </row>
    <row r="1813" spans="1:17" ht="15.75" x14ac:dyDescent="0.25">
      <c r="A1813" s="1" t="s">
        <v>557</v>
      </c>
      <c r="B1813" t="str">
        <f>VLOOKUP(A1813,'Customer Names'!$A$1:$B$2336,2,FALSE)</f>
        <v>Gast</v>
      </c>
      <c r="C1813" s="11">
        <f>VLOOKUP(A1813,'Medical Examinations'!$A$1:$B$2336,2,FALSE)</f>
        <v>19.47</v>
      </c>
      <c r="D1813" s="11">
        <f>VLOOKUP(A1813,'Medical Examinations'!$A$1:$C$2336,3,FALSE)</f>
        <v>6.6</v>
      </c>
      <c r="E1813" s="11" t="str">
        <f>VLOOKUP(A1813,'Medical Examinations'!$A$1:$J$2336,4,FALSE)</f>
        <v>Yes</v>
      </c>
      <c r="F1813" s="11" t="str">
        <f>VLOOKUP(A1813,'Medical Examinations'!$A$1:$J$2336,5,FALSE)</f>
        <v>No</v>
      </c>
      <c r="G1813" s="11" t="str">
        <f>VLOOKUP(A1813,'Medical Examinations'!$A$1:$J$2336,6,FALSE)</f>
        <v>No</v>
      </c>
      <c r="H1813" s="11">
        <f>VLOOKUP(A1813,'Medical Examinations'!$A$1:$J$2336,7,FALSE)</f>
        <v>0</v>
      </c>
      <c r="I1813" s="11" t="str">
        <f>VLOOKUP(A1813,'Medical Examinations'!$A$1:$J$2336,8,FALSE)</f>
        <v>No</v>
      </c>
      <c r="J1813" s="11" t="str">
        <f>VLOOKUP(A1813,'Medical Examinations'!$A$1:$J$2336,9,FALSE)</f>
        <v>NORMALWEIGHT</v>
      </c>
      <c r="K1813" s="11" t="str">
        <f>VLOOKUP(A1813,'Medical Examinations'!$A$1:$J$2336,10,FALSE)</f>
        <v>DIABETES</v>
      </c>
      <c r="L1813" t="str">
        <f>VLOOKUP(A1813,'Hospitalisation Details'!$A$2:$M$2344,4,FALSE)</f>
        <v>12-8-1981</v>
      </c>
      <c r="M1813">
        <f>VLOOKUP(A1813,'Hospitalisation Details'!$A$2:$M$2344,10,FALSE)</f>
        <v>4712.12</v>
      </c>
      <c r="N1813" t="str">
        <f>VLOOKUP(A1813,'Hospitalisation Details'!$A$2:$M$2344,11,FALSE)</f>
        <v>tier - 2</v>
      </c>
      <c r="O1813" t="str">
        <f>VLOOKUP(A1813,'Hospitalisation Details'!$A$2:$M$2344,12,FALSE)</f>
        <v>tier - 3</v>
      </c>
      <c r="P1813" t="str">
        <f>VLOOKUP(A1813,'Hospitalisation Details'!$A$2:$M$2344,13,FALSE)</f>
        <v>R1011</v>
      </c>
      <c r="Q1813" s="11">
        <f>VLOOKUP(A1813,'Hospitalisation Details'!$A$2:$M$2344,8,FALSE)</f>
        <v>41</v>
      </c>
    </row>
    <row r="1814" spans="1:17" ht="15.75" x14ac:dyDescent="0.25">
      <c r="A1814" s="1" t="s">
        <v>556</v>
      </c>
      <c r="B1814" t="str">
        <f>VLOOKUP(A1814,'Customer Names'!$A$1:$B$2336,2,FALSE)</f>
        <v>Scanlin</v>
      </c>
      <c r="C1814" s="11">
        <f>VLOOKUP(A1814,'Medical Examinations'!$A$1:$B$2336,2,FALSE)</f>
        <v>15.61</v>
      </c>
      <c r="D1814" s="11">
        <f>VLOOKUP(A1814,'Medical Examinations'!$A$1:$C$2336,3,FALSE)</f>
        <v>5.77</v>
      </c>
      <c r="E1814" s="11" t="str">
        <f>VLOOKUP(A1814,'Medical Examinations'!$A$1:$J$2336,4,FALSE)</f>
        <v>No</v>
      </c>
      <c r="F1814" s="11" t="str">
        <f>VLOOKUP(A1814,'Medical Examinations'!$A$1:$J$2336,5,FALSE)</f>
        <v>No</v>
      </c>
      <c r="G1814" s="11" t="str">
        <f>VLOOKUP(A1814,'Medical Examinations'!$A$1:$J$2336,6,FALSE)</f>
        <v>No</v>
      </c>
      <c r="H1814" s="11">
        <f>VLOOKUP(A1814,'Medical Examinations'!$A$1:$J$2336,7,FALSE)</f>
        <v>0</v>
      </c>
      <c r="I1814" s="11" t="str">
        <f>VLOOKUP(A1814,'Medical Examinations'!$A$1:$J$2336,8,FALSE)</f>
        <v>No</v>
      </c>
      <c r="J1814" s="11" t="str">
        <f>VLOOKUP(A1814,'Medical Examinations'!$A$1:$J$2336,9,FALSE)</f>
        <v>UNDERWEIGHT</v>
      </c>
      <c r="K1814" s="11" t="str">
        <f>VLOOKUP(A1814,'Medical Examinations'!$A$1:$J$2336,10,FALSE)</f>
        <v>PREDIABETES</v>
      </c>
      <c r="L1814" t="str">
        <f>VLOOKUP(A1814,'Hospitalisation Details'!$A$2:$M$2344,4,FALSE)</f>
        <v>4-12-1977</v>
      </c>
      <c r="M1814">
        <f>VLOOKUP(A1814,'Hospitalisation Details'!$A$2:$M$2344,10,FALSE)</f>
        <v>4699.47</v>
      </c>
      <c r="N1814" t="str">
        <f>VLOOKUP(A1814,'Hospitalisation Details'!$A$2:$M$2344,11,FALSE)</f>
        <v>tier - 2</v>
      </c>
      <c r="O1814" t="str">
        <f>VLOOKUP(A1814,'Hospitalisation Details'!$A$2:$M$2344,12,FALSE)</f>
        <v>tier - 3</v>
      </c>
      <c r="P1814" t="str">
        <f>VLOOKUP(A1814,'Hospitalisation Details'!$A$2:$M$2344,13,FALSE)</f>
        <v>R1013</v>
      </c>
      <c r="Q1814" s="11">
        <f>VLOOKUP(A1814,'Hospitalisation Details'!$A$2:$M$2344,8,FALSE)</f>
        <v>45</v>
      </c>
    </row>
    <row r="1815" spans="1:17" ht="15.75" x14ac:dyDescent="0.25">
      <c r="A1815" s="1" t="s">
        <v>555</v>
      </c>
      <c r="B1815" t="str">
        <f>VLOOKUP(A1815,'Customer Names'!$A$1:$B$2336,2,FALSE)</f>
        <v>Philbrook</v>
      </c>
      <c r="C1815" s="11">
        <f>VLOOKUP(A1815,'Medical Examinations'!$A$1:$B$2336,2,FALSE)</f>
        <v>28.6</v>
      </c>
      <c r="D1815" s="11">
        <f>VLOOKUP(A1815,'Medical Examinations'!$A$1:$C$2336,3,FALSE)</f>
        <v>6.08</v>
      </c>
      <c r="E1815" s="11" t="str">
        <f>VLOOKUP(A1815,'Medical Examinations'!$A$1:$J$2336,4,FALSE)</f>
        <v>No</v>
      </c>
      <c r="F1815" s="11" t="str">
        <f>VLOOKUP(A1815,'Medical Examinations'!$A$1:$J$2336,5,FALSE)</f>
        <v>No</v>
      </c>
      <c r="G1815" s="11" t="str">
        <f>VLOOKUP(A1815,'Medical Examinations'!$A$1:$J$2336,6,FALSE)</f>
        <v>Yes</v>
      </c>
      <c r="H1815" s="11">
        <f>VLOOKUP(A1815,'Medical Examinations'!$A$1:$J$2336,7,FALSE)</f>
        <v>1</v>
      </c>
      <c r="I1815" s="11" t="str">
        <f>VLOOKUP(A1815,'Medical Examinations'!$A$1:$J$2336,8,FALSE)</f>
        <v>No</v>
      </c>
      <c r="J1815" s="11" t="str">
        <f>VLOOKUP(A1815,'Medical Examinations'!$A$1:$J$2336,9,FALSE)</f>
        <v>OVERWEIGHT</v>
      </c>
      <c r="K1815" s="11" t="str">
        <f>VLOOKUP(A1815,'Medical Examinations'!$A$1:$J$2336,10,FALSE)</f>
        <v>PREDIABETES</v>
      </c>
      <c r="L1815" t="str">
        <f>VLOOKUP(A1815,'Hospitalisation Details'!$A$2:$M$2344,4,FALSE)</f>
        <v>22-6-2003</v>
      </c>
      <c r="M1815">
        <f>VLOOKUP(A1815,'Hospitalisation Details'!$A$2:$M$2344,10,FALSE)</f>
        <v>4687.8</v>
      </c>
      <c r="N1815" t="str">
        <f>VLOOKUP(A1815,'Hospitalisation Details'!$A$2:$M$2344,11,FALSE)</f>
        <v>tier - 2</v>
      </c>
      <c r="O1815" t="str">
        <f>VLOOKUP(A1815,'Hospitalisation Details'!$A$2:$M$2344,12,FALSE)</f>
        <v>tier - 3</v>
      </c>
      <c r="P1815" t="str">
        <f>VLOOKUP(A1815,'Hospitalisation Details'!$A$2:$M$2344,13,FALSE)</f>
        <v>R1011</v>
      </c>
      <c r="Q1815" s="11">
        <f>VLOOKUP(A1815,'Hospitalisation Details'!$A$2:$M$2344,8,FALSE)</f>
        <v>19</v>
      </c>
    </row>
    <row r="1816" spans="1:17" ht="15.75" x14ac:dyDescent="0.25">
      <c r="A1816" s="1" t="s">
        <v>554</v>
      </c>
      <c r="B1816" t="str">
        <f>VLOOKUP(A1816,'Customer Names'!$A$1:$B$2336,2,FALSE)</f>
        <v>Cowan</v>
      </c>
      <c r="C1816" s="11">
        <f>VLOOKUP(A1816,'Medical Examinations'!$A$1:$B$2336,2,FALSE)</f>
        <v>46.53</v>
      </c>
      <c r="D1816" s="11">
        <f>VLOOKUP(A1816,'Medical Examinations'!$A$1:$C$2336,3,FALSE)</f>
        <v>4.16</v>
      </c>
      <c r="E1816" s="11" t="str">
        <f>VLOOKUP(A1816,'Medical Examinations'!$A$1:$J$2336,4,FALSE)</f>
        <v>No</v>
      </c>
      <c r="F1816" s="11" t="str">
        <f>VLOOKUP(A1816,'Medical Examinations'!$A$1:$J$2336,5,FALSE)</f>
        <v>No</v>
      </c>
      <c r="G1816" s="11" t="str">
        <f>VLOOKUP(A1816,'Medical Examinations'!$A$1:$J$2336,6,FALSE)</f>
        <v>No</v>
      </c>
      <c r="H1816" s="11">
        <f>VLOOKUP(A1816,'Medical Examinations'!$A$1:$J$2336,7,FALSE)</f>
        <v>0</v>
      </c>
      <c r="I1816" s="11" t="str">
        <f>VLOOKUP(A1816,'Medical Examinations'!$A$1:$J$2336,8,FALSE)</f>
        <v>No</v>
      </c>
      <c r="J1816" s="11" t="str">
        <f>VLOOKUP(A1816,'Medical Examinations'!$A$1:$J$2336,9,FALSE)</f>
        <v>OBESITY</v>
      </c>
      <c r="K1816" s="11" t="str">
        <f>VLOOKUP(A1816,'Medical Examinations'!$A$1:$J$2336,10,FALSE)</f>
        <v>NORMAL</v>
      </c>
      <c r="L1816" t="str">
        <f>VLOOKUP(A1816,'Hospitalisation Details'!$A$2:$M$2344,4,FALSE)</f>
        <v>4-9-1990</v>
      </c>
      <c r="M1816">
        <f>VLOOKUP(A1816,'Hospitalisation Details'!$A$2:$M$2344,10,FALSE)</f>
        <v>4686.3900000000003</v>
      </c>
      <c r="N1816" t="str">
        <f>VLOOKUP(A1816,'Hospitalisation Details'!$A$2:$M$2344,11,FALSE)</f>
        <v>tier - 3</v>
      </c>
      <c r="O1816" t="str">
        <f>VLOOKUP(A1816,'Hospitalisation Details'!$A$2:$M$2344,12,FALSE)</f>
        <v>tier - 3</v>
      </c>
      <c r="P1816" t="str">
        <f>VLOOKUP(A1816,'Hospitalisation Details'!$A$2:$M$2344,13,FALSE)</f>
        <v>R1013</v>
      </c>
      <c r="Q1816" s="11">
        <f>VLOOKUP(A1816,'Hospitalisation Details'!$A$2:$M$2344,8,FALSE)</f>
        <v>32</v>
      </c>
    </row>
    <row r="1817" spans="1:17" ht="15.75" x14ac:dyDescent="0.25">
      <c r="A1817" s="1" t="s">
        <v>553</v>
      </c>
      <c r="B1817" t="str">
        <f>VLOOKUP(A1817,'Customer Names'!$A$1:$B$2336,2,FALSE)</f>
        <v>Sousa</v>
      </c>
      <c r="C1817" s="11">
        <f>VLOOKUP(A1817,'Medical Examinations'!$A$1:$B$2336,2,FALSE)</f>
        <v>34.99</v>
      </c>
      <c r="D1817" s="11">
        <f>VLOOKUP(A1817,'Medical Examinations'!$A$1:$C$2336,3,FALSE)</f>
        <v>5.0999999999999996</v>
      </c>
      <c r="E1817" s="11" t="str">
        <f>VLOOKUP(A1817,'Medical Examinations'!$A$1:$J$2336,4,FALSE)</f>
        <v>No</v>
      </c>
      <c r="F1817" s="11" t="str">
        <f>VLOOKUP(A1817,'Medical Examinations'!$A$1:$J$2336,5,FALSE)</f>
        <v>No</v>
      </c>
      <c r="G1817" s="11" t="str">
        <f>VLOOKUP(A1817,'Medical Examinations'!$A$1:$J$2336,6,FALSE)</f>
        <v>Yes</v>
      </c>
      <c r="H1817" s="11">
        <f>VLOOKUP(A1817,'Medical Examinations'!$A$1:$J$2336,7,FALSE)</f>
        <v>1</v>
      </c>
      <c r="I1817" s="11" t="str">
        <f>VLOOKUP(A1817,'Medical Examinations'!$A$1:$J$2336,8,FALSE)</f>
        <v>No</v>
      </c>
      <c r="J1817" s="11" t="str">
        <f>VLOOKUP(A1817,'Medical Examinations'!$A$1:$J$2336,9,FALSE)</f>
        <v>OBESITY</v>
      </c>
      <c r="K1817" s="11" t="str">
        <f>VLOOKUP(A1817,'Medical Examinations'!$A$1:$J$2336,10,FALSE)</f>
        <v>NORMAL</v>
      </c>
      <c r="L1817" t="str">
        <f>VLOOKUP(A1817,'Hospitalisation Details'!$A$2:$M$2344,4,FALSE)</f>
        <v>4-10-2003</v>
      </c>
      <c r="M1817">
        <f>VLOOKUP(A1817,'Hospitalisation Details'!$A$2:$M$2344,10,FALSE)</f>
        <v>4678.8</v>
      </c>
      <c r="N1817" t="str">
        <f>VLOOKUP(A1817,'Hospitalisation Details'!$A$2:$M$2344,11,FALSE)</f>
        <v>tier - 2</v>
      </c>
      <c r="O1817" t="str">
        <f>VLOOKUP(A1817,'Hospitalisation Details'!$A$2:$M$2344,12,FALSE)</f>
        <v>tier - 1</v>
      </c>
      <c r="P1817" t="str">
        <f>VLOOKUP(A1817,'Hospitalisation Details'!$A$2:$M$2344,13,FALSE)</f>
        <v>R1021</v>
      </c>
      <c r="Q1817" s="11">
        <f>VLOOKUP(A1817,'Hospitalisation Details'!$A$2:$M$2344,8,FALSE)</f>
        <v>19</v>
      </c>
    </row>
    <row r="1818" spans="1:17" ht="15.75" x14ac:dyDescent="0.25">
      <c r="A1818" s="1" t="s">
        <v>552</v>
      </c>
      <c r="B1818" t="str">
        <f>VLOOKUP(A1818,'Customer Names'!$A$1:$B$2336,2,FALSE)</f>
        <v>Stanton</v>
      </c>
      <c r="C1818" s="11">
        <f>VLOOKUP(A1818,'Medical Examinations'!$A$1:$B$2336,2,FALSE)</f>
        <v>17.05</v>
      </c>
      <c r="D1818" s="11">
        <f>VLOOKUP(A1818,'Medical Examinations'!$A$1:$C$2336,3,FALSE)</f>
        <v>5.3</v>
      </c>
      <c r="E1818" s="11" t="str">
        <f>VLOOKUP(A1818,'Medical Examinations'!$A$1:$J$2336,4,FALSE)</f>
        <v>No</v>
      </c>
      <c r="F1818" s="11" t="str">
        <f>VLOOKUP(A1818,'Medical Examinations'!$A$1:$J$2336,5,FALSE)</f>
        <v>No</v>
      </c>
      <c r="G1818" s="11" t="str">
        <f>VLOOKUP(A1818,'Medical Examinations'!$A$1:$J$2336,6,FALSE)</f>
        <v>Yes</v>
      </c>
      <c r="H1818" s="11">
        <f>VLOOKUP(A1818,'Medical Examinations'!$A$1:$J$2336,7,FALSE)</f>
        <v>1</v>
      </c>
      <c r="I1818" s="11" t="str">
        <f>VLOOKUP(A1818,'Medical Examinations'!$A$1:$J$2336,8,FALSE)</f>
        <v>No</v>
      </c>
      <c r="J1818" s="11" t="str">
        <f>VLOOKUP(A1818,'Medical Examinations'!$A$1:$J$2336,9,FALSE)</f>
        <v>UNDERWEIGHT</v>
      </c>
      <c r="K1818" s="11" t="str">
        <f>VLOOKUP(A1818,'Medical Examinations'!$A$1:$J$2336,10,FALSE)</f>
        <v>NORMAL</v>
      </c>
      <c r="L1818" t="str">
        <f>VLOOKUP(A1818,'Hospitalisation Details'!$A$2:$M$2344,4,FALSE)</f>
        <v>18-10-1979</v>
      </c>
      <c r="M1818">
        <f>VLOOKUP(A1818,'Hospitalisation Details'!$A$2:$M$2344,10,FALSE)</f>
        <v>4674.2</v>
      </c>
      <c r="N1818" t="str">
        <f>VLOOKUP(A1818,'Hospitalisation Details'!$A$2:$M$2344,11,FALSE)</f>
        <v>tier - 2</v>
      </c>
      <c r="O1818" t="str">
        <f>VLOOKUP(A1818,'Hospitalisation Details'!$A$2:$M$2344,12,FALSE)</f>
        <v>tier - 1</v>
      </c>
      <c r="P1818" t="str">
        <f>VLOOKUP(A1818,'Hospitalisation Details'!$A$2:$M$2344,13,FALSE)</f>
        <v>R1013</v>
      </c>
      <c r="Q1818" s="11">
        <f>VLOOKUP(A1818,'Hospitalisation Details'!$A$2:$M$2344,8,FALSE)</f>
        <v>43</v>
      </c>
    </row>
    <row r="1819" spans="1:17" ht="15.75" x14ac:dyDescent="0.25">
      <c r="A1819" s="1" t="s">
        <v>551</v>
      </c>
      <c r="B1819" t="str">
        <f>VLOOKUP(A1819,'Customer Names'!$A$1:$B$2336,2,FALSE)</f>
        <v>Mollak</v>
      </c>
      <c r="C1819" s="11">
        <f>VLOOKUP(A1819,'Medical Examinations'!$A$1:$B$2336,2,FALSE)</f>
        <v>37.18</v>
      </c>
      <c r="D1819" s="11">
        <f>VLOOKUP(A1819,'Medical Examinations'!$A$1:$C$2336,3,FALSE)</f>
        <v>4.9000000000000004</v>
      </c>
      <c r="E1819" s="11" t="str">
        <f>VLOOKUP(A1819,'Medical Examinations'!$A$1:$J$2336,4,FALSE)</f>
        <v>No</v>
      </c>
      <c r="F1819" s="11" t="str">
        <f>VLOOKUP(A1819,'Medical Examinations'!$A$1:$J$2336,5,FALSE)</f>
        <v>No</v>
      </c>
      <c r="G1819" s="11" t="str">
        <f>VLOOKUP(A1819,'Medical Examinations'!$A$1:$J$2336,6,FALSE)</f>
        <v>No</v>
      </c>
      <c r="H1819" s="11">
        <f>VLOOKUP(A1819,'Medical Examinations'!$A$1:$J$2336,7,FALSE)</f>
        <v>0</v>
      </c>
      <c r="I1819" s="11" t="str">
        <f>VLOOKUP(A1819,'Medical Examinations'!$A$1:$J$2336,8,FALSE)</f>
        <v>No</v>
      </c>
      <c r="J1819" s="11" t="str">
        <f>VLOOKUP(A1819,'Medical Examinations'!$A$1:$J$2336,9,FALSE)</f>
        <v>OBESITY</v>
      </c>
      <c r="K1819" s="11" t="str">
        <f>VLOOKUP(A1819,'Medical Examinations'!$A$1:$J$2336,10,FALSE)</f>
        <v>NORMAL</v>
      </c>
      <c r="L1819" t="str">
        <f>VLOOKUP(A1819,'Hospitalisation Details'!$A$2:$M$2344,4,FALSE)</f>
        <v>13-7-1990</v>
      </c>
      <c r="M1819">
        <f>VLOOKUP(A1819,'Hospitalisation Details'!$A$2:$M$2344,10,FALSE)</f>
        <v>4673.3900000000003</v>
      </c>
      <c r="N1819" t="str">
        <f>VLOOKUP(A1819,'Hospitalisation Details'!$A$2:$M$2344,11,FALSE)</f>
        <v>tier - 2</v>
      </c>
      <c r="O1819" t="str">
        <f>VLOOKUP(A1819,'Hospitalisation Details'!$A$2:$M$2344,12,FALSE)</f>
        <v>tier - 1</v>
      </c>
      <c r="P1819" t="str">
        <f>VLOOKUP(A1819,'Hospitalisation Details'!$A$2:$M$2344,13,FALSE)</f>
        <v>R1013</v>
      </c>
      <c r="Q1819" s="11">
        <f>VLOOKUP(A1819,'Hospitalisation Details'!$A$2:$M$2344,8,FALSE)</f>
        <v>32</v>
      </c>
    </row>
    <row r="1820" spans="1:17" ht="15.75" x14ac:dyDescent="0.25">
      <c r="A1820" s="1" t="s">
        <v>550</v>
      </c>
      <c r="B1820" t="str">
        <f>VLOOKUP(A1820,'Customer Names'!$A$1:$B$2336,2,FALSE)</f>
        <v>Bell</v>
      </c>
      <c r="C1820" s="11">
        <f>VLOOKUP(A1820,'Medical Examinations'!$A$1:$B$2336,2,FALSE)</f>
        <v>35.200000000000003</v>
      </c>
      <c r="D1820" s="11">
        <f>VLOOKUP(A1820,'Medical Examinations'!$A$1:$C$2336,3,FALSE)</f>
        <v>5.55</v>
      </c>
      <c r="E1820" s="11" t="str">
        <f>VLOOKUP(A1820,'Medical Examinations'!$A$1:$J$2336,4,FALSE)</f>
        <v>No</v>
      </c>
      <c r="F1820" s="11" t="str">
        <f>VLOOKUP(A1820,'Medical Examinations'!$A$1:$J$2336,5,FALSE)</f>
        <v>No</v>
      </c>
      <c r="G1820" s="11" t="str">
        <f>VLOOKUP(A1820,'Medical Examinations'!$A$1:$J$2336,6,FALSE)</f>
        <v>No</v>
      </c>
      <c r="H1820" s="11">
        <f>VLOOKUP(A1820,'Medical Examinations'!$A$1:$J$2336,7,FALSE)</f>
        <v>0</v>
      </c>
      <c r="I1820" s="11" t="str">
        <f>VLOOKUP(A1820,'Medical Examinations'!$A$1:$J$2336,8,FALSE)</f>
        <v>No</v>
      </c>
      <c r="J1820" s="11" t="str">
        <f>VLOOKUP(A1820,'Medical Examinations'!$A$1:$J$2336,9,FALSE)</f>
        <v>OBESITY</v>
      </c>
      <c r="K1820" s="11" t="str">
        <f>VLOOKUP(A1820,'Medical Examinations'!$A$1:$J$2336,10,FALSE)</f>
        <v>NORMAL</v>
      </c>
      <c r="L1820" t="str">
        <f>VLOOKUP(A1820,'Hospitalisation Details'!$A$2:$M$2344,4,FALSE)</f>
        <v>26-9-1990</v>
      </c>
      <c r="M1820">
        <f>VLOOKUP(A1820,'Hospitalisation Details'!$A$2:$M$2344,10,FALSE)</f>
        <v>4670.6400000000003</v>
      </c>
      <c r="N1820" t="str">
        <f>VLOOKUP(A1820,'Hospitalisation Details'!$A$2:$M$2344,11,FALSE)</f>
        <v>tier - 2</v>
      </c>
      <c r="O1820" t="str">
        <f>VLOOKUP(A1820,'Hospitalisation Details'!$A$2:$M$2344,12,FALSE)</f>
        <v>tier - 2</v>
      </c>
      <c r="P1820" t="str">
        <f>VLOOKUP(A1820,'Hospitalisation Details'!$A$2:$M$2344,13,FALSE)</f>
        <v>R1011</v>
      </c>
      <c r="Q1820" s="11">
        <f>VLOOKUP(A1820,'Hospitalisation Details'!$A$2:$M$2344,8,FALSE)</f>
        <v>32</v>
      </c>
    </row>
    <row r="1821" spans="1:17" ht="15.75" x14ac:dyDescent="0.25">
      <c r="A1821" s="1" t="s">
        <v>549</v>
      </c>
      <c r="B1821" t="str">
        <f>VLOOKUP(A1821,'Customer Names'!$A$1:$B$2336,2,FALSE)</f>
        <v>Weston</v>
      </c>
      <c r="C1821" s="11">
        <f>VLOOKUP(A1821,'Medical Examinations'!$A$1:$B$2336,2,FALSE)</f>
        <v>37.335000000000001</v>
      </c>
      <c r="D1821" s="11">
        <f>VLOOKUP(A1821,'Medical Examinations'!$A$1:$C$2336,3,FALSE)</f>
        <v>4.95</v>
      </c>
      <c r="E1821" s="11" t="str">
        <f>VLOOKUP(A1821,'Medical Examinations'!$A$1:$J$2336,4,FALSE)</f>
        <v>No</v>
      </c>
      <c r="F1821" s="11" t="str">
        <f>VLOOKUP(A1821,'Medical Examinations'!$A$1:$J$2336,5,FALSE)</f>
        <v>No</v>
      </c>
      <c r="G1821" s="11" t="str">
        <f>VLOOKUP(A1821,'Medical Examinations'!$A$1:$J$2336,6,FALSE)</f>
        <v>No</v>
      </c>
      <c r="H1821" s="11">
        <f>VLOOKUP(A1821,'Medical Examinations'!$A$1:$J$2336,7,FALSE)</f>
        <v>0</v>
      </c>
      <c r="I1821" s="11" t="str">
        <f>VLOOKUP(A1821,'Medical Examinations'!$A$1:$J$2336,8,FALSE)</f>
        <v>No</v>
      </c>
      <c r="J1821" s="11" t="str">
        <f>VLOOKUP(A1821,'Medical Examinations'!$A$1:$J$2336,9,FALSE)</f>
        <v>OBESITY</v>
      </c>
      <c r="K1821" s="11" t="str">
        <f>VLOOKUP(A1821,'Medical Examinations'!$A$1:$J$2336,10,FALSE)</f>
        <v>NORMAL</v>
      </c>
      <c r="L1821" t="str">
        <f>VLOOKUP(A1821,'Hospitalisation Details'!$A$2:$M$2344,4,FALSE)</f>
        <v>5-8-1990</v>
      </c>
      <c r="M1821">
        <f>VLOOKUP(A1821,'Hospitalisation Details'!$A$2:$M$2344,10,FALSE)</f>
        <v>4667.6099999999997</v>
      </c>
      <c r="N1821" t="str">
        <f>VLOOKUP(A1821,'Hospitalisation Details'!$A$2:$M$2344,11,FALSE)</f>
        <v>tier - 3</v>
      </c>
      <c r="O1821" t="str">
        <f>VLOOKUP(A1821,'Hospitalisation Details'!$A$2:$M$2344,12,FALSE)</f>
        <v>tier - 3</v>
      </c>
      <c r="P1821" t="str">
        <f>VLOOKUP(A1821,'Hospitalisation Details'!$A$2:$M$2344,13,FALSE)</f>
        <v>R1016</v>
      </c>
      <c r="Q1821" s="11">
        <f>VLOOKUP(A1821,'Hospitalisation Details'!$A$2:$M$2344,8,FALSE)</f>
        <v>32</v>
      </c>
    </row>
    <row r="1822" spans="1:17" ht="15.75" x14ac:dyDescent="0.25">
      <c r="A1822" s="1" t="s">
        <v>548</v>
      </c>
      <c r="B1822" t="str">
        <f>VLOOKUP(A1822,'Customer Names'!$A$1:$B$2336,2,FALSE)</f>
        <v>Rabuzzi</v>
      </c>
      <c r="C1822" s="11">
        <f>VLOOKUP(A1822,'Medical Examinations'!$A$1:$B$2336,2,FALSE)</f>
        <v>27.265000000000001</v>
      </c>
      <c r="D1822" s="11">
        <f>VLOOKUP(A1822,'Medical Examinations'!$A$1:$C$2336,3,FALSE)</f>
        <v>6.46</v>
      </c>
      <c r="E1822" s="11" t="str">
        <f>VLOOKUP(A1822,'Medical Examinations'!$A$1:$J$2336,4,FALSE)</f>
        <v>Yes</v>
      </c>
      <c r="F1822" s="11" t="str">
        <f>VLOOKUP(A1822,'Medical Examinations'!$A$1:$J$2336,5,FALSE)</f>
        <v>No</v>
      </c>
      <c r="G1822" s="11" t="str">
        <f>VLOOKUP(A1822,'Medical Examinations'!$A$1:$J$2336,6,FALSE)</f>
        <v>No</v>
      </c>
      <c r="H1822" s="11">
        <f>VLOOKUP(A1822,'Medical Examinations'!$A$1:$J$2336,7,FALSE)</f>
        <v>0</v>
      </c>
      <c r="I1822" s="11" t="str">
        <f>VLOOKUP(A1822,'Medical Examinations'!$A$1:$J$2336,8,FALSE)</f>
        <v>No</v>
      </c>
      <c r="J1822" s="11" t="str">
        <f>VLOOKUP(A1822,'Medical Examinations'!$A$1:$J$2336,9,FALSE)</f>
        <v>OVERWEIGHT</v>
      </c>
      <c r="K1822" s="11" t="str">
        <f>VLOOKUP(A1822,'Medical Examinations'!$A$1:$J$2336,10,FALSE)</f>
        <v>PREDIABETES</v>
      </c>
      <c r="L1822" t="str">
        <f>VLOOKUP(A1822,'Hospitalisation Details'!$A$2:$M$2344,4,FALSE)</f>
        <v>25-10-1996</v>
      </c>
      <c r="M1822">
        <f>VLOOKUP(A1822,'Hospitalisation Details'!$A$2:$M$2344,10,FALSE)</f>
        <v>4661.29</v>
      </c>
      <c r="N1822" t="str">
        <f>VLOOKUP(A1822,'Hospitalisation Details'!$A$2:$M$2344,11,FALSE)</f>
        <v>tier - 2</v>
      </c>
      <c r="O1822" t="str">
        <f>VLOOKUP(A1822,'Hospitalisation Details'!$A$2:$M$2344,12,FALSE)</f>
        <v>tier - 1</v>
      </c>
      <c r="P1822" t="str">
        <f>VLOOKUP(A1822,'Hospitalisation Details'!$A$2:$M$2344,13,FALSE)</f>
        <v>R1017</v>
      </c>
      <c r="Q1822" s="11">
        <f>VLOOKUP(A1822,'Hospitalisation Details'!$A$2:$M$2344,8,FALSE)</f>
        <v>26</v>
      </c>
    </row>
    <row r="1823" spans="1:17" ht="15.75" x14ac:dyDescent="0.25">
      <c r="A1823" s="1" t="s">
        <v>547</v>
      </c>
      <c r="B1823" t="str">
        <f>VLOOKUP(A1823,'Customer Names'!$A$1:$B$2336,2,FALSE)</f>
        <v>Hendrix</v>
      </c>
      <c r="C1823" s="11">
        <f>VLOOKUP(A1823,'Medical Examinations'!$A$1:$B$2336,2,FALSE)</f>
        <v>30.8</v>
      </c>
      <c r="D1823" s="11">
        <f>VLOOKUP(A1823,'Medical Examinations'!$A$1:$C$2336,3,FALSE)</f>
        <v>4.9000000000000004</v>
      </c>
      <c r="E1823" s="11" t="str">
        <f>VLOOKUP(A1823,'Medical Examinations'!$A$1:$J$2336,4,FALSE)</f>
        <v>Yes</v>
      </c>
      <c r="F1823" s="11" t="str">
        <f>VLOOKUP(A1823,'Medical Examinations'!$A$1:$J$2336,5,FALSE)</f>
        <v>No</v>
      </c>
      <c r="G1823" s="11" t="str">
        <f>VLOOKUP(A1823,'Medical Examinations'!$A$1:$J$2336,6,FALSE)</f>
        <v>No</v>
      </c>
      <c r="H1823" s="11">
        <f>VLOOKUP(A1823,'Medical Examinations'!$A$1:$J$2336,7,FALSE)</f>
        <v>0</v>
      </c>
      <c r="I1823" s="11" t="str">
        <f>VLOOKUP(A1823,'Medical Examinations'!$A$1:$J$2336,8,FALSE)</f>
        <v>No</v>
      </c>
      <c r="J1823" s="11" t="str">
        <f>VLOOKUP(A1823,'Medical Examinations'!$A$1:$J$2336,9,FALSE)</f>
        <v>OBESITY</v>
      </c>
      <c r="K1823" s="11" t="str">
        <f>VLOOKUP(A1823,'Medical Examinations'!$A$1:$J$2336,10,FALSE)</f>
        <v>NORMAL</v>
      </c>
      <c r="L1823" t="str">
        <f>VLOOKUP(A1823,'Hospitalisation Details'!$A$2:$M$2344,4,FALSE)</f>
        <v>22-6-1985</v>
      </c>
      <c r="M1823">
        <f>VLOOKUP(A1823,'Hospitalisation Details'!$A$2:$M$2344,10,FALSE)</f>
        <v>4646.76</v>
      </c>
      <c r="N1823" t="str">
        <f>VLOOKUP(A1823,'Hospitalisation Details'!$A$2:$M$2344,11,FALSE)</f>
        <v>tier - 1</v>
      </c>
      <c r="O1823" t="str">
        <f>VLOOKUP(A1823,'Hospitalisation Details'!$A$2:$M$2344,12,FALSE)</f>
        <v>tier - 1</v>
      </c>
      <c r="P1823" t="str">
        <f>VLOOKUP(A1823,'Hospitalisation Details'!$A$2:$M$2344,13,FALSE)</f>
        <v>R1011</v>
      </c>
      <c r="Q1823" s="11">
        <f>VLOOKUP(A1823,'Hospitalisation Details'!$A$2:$M$2344,8,FALSE)</f>
        <v>37</v>
      </c>
    </row>
    <row r="1824" spans="1:17" ht="15.75" x14ac:dyDescent="0.25">
      <c r="A1824" s="1" t="s">
        <v>546</v>
      </c>
      <c r="B1824" t="str">
        <f>VLOOKUP(A1824,'Customer Names'!$A$1:$B$2336,2,FALSE)</f>
        <v>Van Nielen</v>
      </c>
      <c r="C1824" s="11">
        <f>VLOOKUP(A1824,'Medical Examinations'!$A$1:$B$2336,2,FALSE)</f>
        <v>30.21</v>
      </c>
      <c r="D1824" s="11">
        <f>VLOOKUP(A1824,'Medical Examinations'!$A$1:$C$2336,3,FALSE)</f>
        <v>5.21</v>
      </c>
      <c r="E1824" s="11" t="str">
        <f>VLOOKUP(A1824,'Medical Examinations'!$A$1:$J$2336,4,FALSE)</f>
        <v>No</v>
      </c>
      <c r="F1824" s="11" t="str">
        <f>VLOOKUP(A1824,'Medical Examinations'!$A$1:$J$2336,5,FALSE)</f>
        <v>No</v>
      </c>
      <c r="G1824" s="11" t="str">
        <f>VLOOKUP(A1824,'Medical Examinations'!$A$1:$J$2336,6,FALSE)</f>
        <v>No</v>
      </c>
      <c r="H1824" s="11">
        <f>VLOOKUP(A1824,'Medical Examinations'!$A$1:$J$2336,7,FALSE)</f>
        <v>1</v>
      </c>
      <c r="I1824" s="11" t="str">
        <f>VLOOKUP(A1824,'Medical Examinations'!$A$1:$J$2336,8,FALSE)</f>
        <v>No</v>
      </c>
      <c r="J1824" s="11" t="str">
        <f>VLOOKUP(A1824,'Medical Examinations'!$A$1:$J$2336,9,FALSE)</f>
        <v>OBESITY</v>
      </c>
      <c r="K1824" s="11" t="str">
        <f>VLOOKUP(A1824,'Medical Examinations'!$A$1:$J$2336,10,FALSE)</f>
        <v>NORMAL</v>
      </c>
      <c r="L1824" t="str">
        <f>VLOOKUP(A1824,'Hospitalisation Details'!$A$2:$M$2344,4,FALSE)</f>
        <v>29-6-1998</v>
      </c>
      <c r="M1824">
        <f>VLOOKUP(A1824,'Hospitalisation Details'!$A$2:$M$2344,10,FALSE)</f>
        <v>4618.08</v>
      </c>
      <c r="N1824" t="str">
        <f>VLOOKUP(A1824,'Hospitalisation Details'!$A$2:$M$2344,11,FALSE)</f>
        <v>tier - 2</v>
      </c>
      <c r="O1824" t="str">
        <f>VLOOKUP(A1824,'Hospitalisation Details'!$A$2:$M$2344,12,FALSE)</f>
        <v>tier - 1</v>
      </c>
      <c r="P1824" t="str">
        <f>VLOOKUP(A1824,'Hospitalisation Details'!$A$2:$M$2344,13,FALSE)</f>
        <v>R1012</v>
      </c>
      <c r="Q1824" s="11">
        <f>VLOOKUP(A1824,'Hospitalisation Details'!$A$2:$M$2344,8,FALSE)</f>
        <v>24</v>
      </c>
    </row>
    <row r="1825" spans="1:17" ht="15.75" x14ac:dyDescent="0.25">
      <c r="A1825" s="1" t="s">
        <v>545</v>
      </c>
      <c r="B1825" t="str">
        <f>VLOOKUP(A1825,'Customer Names'!$A$1:$B$2336,2,FALSE)</f>
        <v>Blanton</v>
      </c>
      <c r="C1825" s="11">
        <f>VLOOKUP(A1825,'Medical Examinations'!$A$1:$B$2336,2,FALSE)</f>
        <v>35.340000000000003</v>
      </c>
      <c r="D1825" s="11">
        <f>VLOOKUP(A1825,'Medical Examinations'!$A$1:$C$2336,3,FALSE)</f>
        <v>4.13</v>
      </c>
      <c r="E1825" s="11" t="str">
        <f>VLOOKUP(A1825,'Medical Examinations'!$A$1:$J$2336,4,FALSE)</f>
        <v>No</v>
      </c>
      <c r="F1825" s="11" t="str">
        <f>VLOOKUP(A1825,'Medical Examinations'!$A$1:$J$2336,5,FALSE)</f>
        <v>Yes</v>
      </c>
      <c r="G1825" s="11" t="str">
        <f>VLOOKUP(A1825,'Medical Examinations'!$A$1:$J$2336,6,FALSE)</f>
        <v>No</v>
      </c>
      <c r="H1825" s="11">
        <f>VLOOKUP(A1825,'Medical Examinations'!$A$1:$J$2336,7,FALSE)</f>
        <v>1</v>
      </c>
      <c r="I1825" s="11" t="str">
        <f>VLOOKUP(A1825,'Medical Examinations'!$A$1:$J$2336,8,FALSE)</f>
        <v>No</v>
      </c>
      <c r="J1825" s="11" t="str">
        <f>VLOOKUP(A1825,'Medical Examinations'!$A$1:$J$2336,9,FALSE)</f>
        <v>OBESITY</v>
      </c>
      <c r="K1825" s="11" t="str">
        <f>VLOOKUP(A1825,'Medical Examinations'!$A$1:$J$2336,10,FALSE)</f>
        <v>NORMAL</v>
      </c>
      <c r="L1825" t="str">
        <f>VLOOKUP(A1825,'Hospitalisation Details'!$A$2:$M$2344,4,FALSE)</f>
        <v>2-7-2000</v>
      </c>
      <c r="M1825">
        <f>VLOOKUP(A1825,'Hospitalisation Details'!$A$2:$M$2344,10,FALSE)</f>
        <v>4608.03</v>
      </c>
      <c r="N1825" t="str">
        <f>VLOOKUP(A1825,'Hospitalisation Details'!$A$2:$M$2344,11,FALSE)</f>
        <v>tier - 2</v>
      </c>
      <c r="O1825" t="str">
        <f>VLOOKUP(A1825,'Hospitalisation Details'!$A$2:$M$2344,12,FALSE)</f>
        <v>tier - 3</v>
      </c>
      <c r="P1825" t="str">
        <f>VLOOKUP(A1825,'Hospitalisation Details'!$A$2:$M$2344,13,FALSE)</f>
        <v>R1011</v>
      </c>
      <c r="Q1825" s="11">
        <f>VLOOKUP(A1825,'Hospitalisation Details'!$A$2:$M$2344,8,FALSE)</f>
        <v>22</v>
      </c>
    </row>
    <row r="1826" spans="1:17" ht="15.75" x14ac:dyDescent="0.25">
      <c r="A1826" s="1" t="s">
        <v>544</v>
      </c>
      <c r="B1826" t="str">
        <f>VLOOKUP(A1826,'Customer Names'!$A$1:$B$2336,2,FALSE)</f>
        <v>Schout</v>
      </c>
      <c r="C1826" s="11">
        <f>VLOOKUP(A1826,'Medical Examinations'!$A$1:$B$2336,2,FALSE)</f>
        <v>26.695</v>
      </c>
      <c r="D1826" s="11">
        <f>VLOOKUP(A1826,'Medical Examinations'!$A$1:$C$2336,3,FALSE)</f>
        <v>5.28</v>
      </c>
      <c r="E1826" s="11" t="str">
        <f>VLOOKUP(A1826,'Medical Examinations'!$A$1:$J$2336,4,FALSE)</f>
        <v>No</v>
      </c>
      <c r="F1826" s="11" t="str">
        <f>VLOOKUP(A1826,'Medical Examinations'!$A$1:$J$2336,5,FALSE)</f>
        <v>No</v>
      </c>
      <c r="G1826" s="11" t="str">
        <f>VLOOKUP(A1826,'Medical Examinations'!$A$1:$J$2336,6,FALSE)</f>
        <v>No</v>
      </c>
      <c r="H1826" s="11">
        <f>VLOOKUP(A1826,'Medical Examinations'!$A$1:$J$2336,7,FALSE)</f>
        <v>0</v>
      </c>
      <c r="I1826" s="11" t="str">
        <f>VLOOKUP(A1826,'Medical Examinations'!$A$1:$J$2336,8,FALSE)</f>
        <v>No</v>
      </c>
      <c r="J1826" s="11" t="str">
        <f>VLOOKUP(A1826,'Medical Examinations'!$A$1:$J$2336,9,FALSE)</f>
        <v>OVERWEIGHT</v>
      </c>
      <c r="K1826" s="11" t="str">
        <f>VLOOKUP(A1826,'Medical Examinations'!$A$1:$J$2336,10,FALSE)</f>
        <v>NORMAL</v>
      </c>
      <c r="L1826" t="str">
        <f>VLOOKUP(A1826,'Hospitalisation Details'!$A$2:$M$2344,4,FALSE)</f>
        <v>18-9-1989</v>
      </c>
      <c r="M1826">
        <f>VLOOKUP(A1826,'Hospitalisation Details'!$A$2:$M$2344,10,FALSE)</f>
        <v>4571.41</v>
      </c>
      <c r="N1826" t="str">
        <f>VLOOKUP(A1826,'Hospitalisation Details'!$A$2:$M$2344,11,FALSE)</f>
        <v>tier - 2</v>
      </c>
      <c r="O1826" t="str">
        <f>VLOOKUP(A1826,'Hospitalisation Details'!$A$2:$M$2344,12,FALSE)</f>
        <v>tier - 2</v>
      </c>
      <c r="P1826" t="str">
        <f>VLOOKUP(A1826,'Hospitalisation Details'!$A$2:$M$2344,13,FALSE)</f>
        <v>R1012</v>
      </c>
      <c r="Q1826" s="11">
        <f>VLOOKUP(A1826,'Hospitalisation Details'!$A$2:$M$2344,8,FALSE)</f>
        <v>33</v>
      </c>
    </row>
    <row r="1827" spans="1:17" ht="15.75" x14ac:dyDescent="0.25">
      <c r="A1827" s="1" t="s">
        <v>543</v>
      </c>
      <c r="B1827" t="str">
        <f>VLOOKUP(A1827,'Customer Names'!$A$1:$B$2336,2,FALSE)</f>
        <v>Schmaltz</v>
      </c>
      <c r="C1827" s="11">
        <f>VLOOKUP(A1827,'Medical Examinations'!$A$1:$B$2336,2,FALSE)</f>
        <v>29.355</v>
      </c>
      <c r="D1827" s="11">
        <f>VLOOKUP(A1827,'Medical Examinations'!$A$1:$C$2336,3,FALSE)</f>
        <v>4.68</v>
      </c>
      <c r="E1827" s="11" t="str">
        <f>VLOOKUP(A1827,'Medical Examinations'!$A$1:$J$2336,4,FALSE)</f>
        <v>Yes</v>
      </c>
      <c r="F1827" s="11" t="str">
        <f>VLOOKUP(A1827,'Medical Examinations'!$A$1:$J$2336,5,FALSE)</f>
        <v>No</v>
      </c>
      <c r="G1827" s="11" t="str">
        <f>VLOOKUP(A1827,'Medical Examinations'!$A$1:$J$2336,6,FALSE)</f>
        <v>No</v>
      </c>
      <c r="H1827" s="11">
        <f>VLOOKUP(A1827,'Medical Examinations'!$A$1:$J$2336,7,FALSE)</f>
        <v>0</v>
      </c>
      <c r="I1827" s="11" t="str">
        <f>VLOOKUP(A1827,'Medical Examinations'!$A$1:$J$2336,8,FALSE)</f>
        <v>No</v>
      </c>
      <c r="J1827" s="11" t="str">
        <f>VLOOKUP(A1827,'Medical Examinations'!$A$1:$J$2336,9,FALSE)</f>
        <v>OVERWEIGHT</v>
      </c>
      <c r="K1827" s="11" t="str">
        <f>VLOOKUP(A1827,'Medical Examinations'!$A$1:$J$2336,10,FALSE)</f>
        <v>NORMAL</v>
      </c>
      <c r="L1827" t="str">
        <f>VLOOKUP(A1827,'Hospitalisation Details'!$A$2:$M$2344,4,FALSE)</f>
        <v>25-12-1996</v>
      </c>
      <c r="M1827">
        <f>VLOOKUP(A1827,'Hospitalisation Details'!$A$2:$M$2344,10,FALSE)</f>
        <v>4564.1899999999996</v>
      </c>
      <c r="N1827" t="str">
        <f>VLOOKUP(A1827,'Hospitalisation Details'!$A$2:$M$2344,11,FALSE)</f>
        <v>tier - 2</v>
      </c>
      <c r="O1827" t="str">
        <f>VLOOKUP(A1827,'Hospitalisation Details'!$A$2:$M$2344,12,FALSE)</f>
        <v>tier - 2</v>
      </c>
      <c r="P1827" t="str">
        <f>VLOOKUP(A1827,'Hospitalisation Details'!$A$2:$M$2344,13,FALSE)</f>
        <v>R1024</v>
      </c>
      <c r="Q1827" s="11">
        <f>VLOOKUP(A1827,'Hospitalisation Details'!$A$2:$M$2344,8,FALSE)</f>
        <v>26</v>
      </c>
    </row>
    <row r="1828" spans="1:17" ht="15.75" x14ac:dyDescent="0.25">
      <c r="A1828" s="1" t="s">
        <v>542</v>
      </c>
      <c r="B1828" t="str">
        <f>VLOOKUP(A1828,'Customer Names'!$A$1:$B$2336,2,FALSE)</f>
        <v>Eagen</v>
      </c>
      <c r="C1828" s="11">
        <f>VLOOKUP(A1828,'Medical Examinations'!$A$1:$B$2336,2,FALSE)</f>
        <v>29.59</v>
      </c>
      <c r="D1828" s="11">
        <f>VLOOKUP(A1828,'Medical Examinations'!$A$1:$C$2336,3,FALSE)</f>
        <v>4.0599999999999996</v>
      </c>
      <c r="E1828" s="11" t="str">
        <f>VLOOKUP(A1828,'Medical Examinations'!$A$1:$J$2336,4,FALSE)</f>
        <v>No</v>
      </c>
      <c r="F1828" s="11" t="str">
        <f>VLOOKUP(A1828,'Medical Examinations'!$A$1:$J$2336,5,FALSE)</f>
        <v>No</v>
      </c>
      <c r="G1828" s="11" t="str">
        <f>VLOOKUP(A1828,'Medical Examinations'!$A$1:$J$2336,6,FALSE)</f>
        <v>No</v>
      </c>
      <c r="H1828" s="11">
        <f>VLOOKUP(A1828,'Medical Examinations'!$A$1:$J$2336,7,FALSE)</f>
        <v>0</v>
      </c>
      <c r="I1828" s="11" t="str">
        <f>VLOOKUP(A1828,'Medical Examinations'!$A$1:$J$2336,8,FALSE)</f>
        <v>No</v>
      </c>
      <c r="J1828" s="11" t="str">
        <f>VLOOKUP(A1828,'Medical Examinations'!$A$1:$J$2336,9,FALSE)</f>
        <v>OVERWEIGHT</v>
      </c>
      <c r="K1828" s="11" t="str">
        <f>VLOOKUP(A1828,'Medical Examinations'!$A$1:$J$2336,10,FALSE)</f>
        <v>NORMAL</v>
      </c>
      <c r="L1828" t="str">
        <f>VLOOKUP(A1828,'Hospitalisation Details'!$A$2:$M$2344,4,FALSE)</f>
        <v>20-9-1990</v>
      </c>
      <c r="M1828">
        <f>VLOOKUP(A1828,'Hospitalisation Details'!$A$2:$M$2344,10,FALSE)</f>
        <v>4562.84</v>
      </c>
      <c r="N1828" t="str">
        <f>VLOOKUP(A1828,'Hospitalisation Details'!$A$2:$M$2344,11,FALSE)</f>
        <v>tier - 2</v>
      </c>
      <c r="O1828" t="str">
        <f>VLOOKUP(A1828,'Hospitalisation Details'!$A$2:$M$2344,12,FALSE)</f>
        <v>tier - 2</v>
      </c>
      <c r="P1828" t="str">
        <f>VLOOKUP(A1828,'Hospitalisation Details'!$A$2:$M$2344,13,FALSE)</f>
        <v>R1013</v>
      </c>
      <c r="Q1828" s="11">
        <f>VLOOKUP(A1828,'Hospitalisation Details'!$A$2:$M$2344,8,FALSE)</f>
        <v>32</v>
      </c>
    </row>
    <row r="1829" spans="1:17" ht="15.75" x14ac:dyDescent="0.25">
      <c r="A1829" s="1" t="s">
        <v>541</v>
      </c>
      <c r="B1829" t="str">
        <f>VLOOKUP(A1829,'Customer Names'!$A$1:$B$2336,2,FALSE)</f>
        <v>Rotramel</v>
      </c>
      <c r="C1829" s="11">
        <f>VLOOKUP(A1829,'Medical Examinations'!$A$1:$B$2336,2,FALSE)</f>
        <v>31.35</v>
      </c>
      <c r="D1829" s="11">
        <f>VLOOKUP(A1829,'Medical Examinations'!$A$1:$C$2336,3,FALSE)</f>
        <v>4.2</v>
      </c>
      <c r="E1829" s="11" t="str">
        <f>VLOOKUP(A1829,'Medical Examinations'!$A$1:$J$2336,4,FALSE)</f>
        <v>No</v>
      </c>
      <c r="F1829" s="11" t="str">
        <f>VLOOKUP(A1829,'Medical Examinations'!$A$1:$J$2336,5,FALSE)</f>
        <v>Yes</v>
      </c>
      <c r="G1829" s="11" t="str">
        <f>VLOOKUP(A1829,'Medical Examinations'!$A$1:$J$2336,6,FALSE)</f>
        <v>No</v>
      </c>
      <c r="H1829" s="11">
        <f>VLOOKUP(A1829,'Medical Examinations'!$A$1:$J$2336,7,FALSE)</f>
        <v>1</v>
      </c>
      <c r="I1829" s="11" t="str">
        <f>VLOOKUP(A1829,'Medical Examinations'!$A$1:$J$2336,8,FALSE)</f>
        <v>No</v>
      </c>
      <c r="J1829" s="11" t="str">
        <f>VLOOKUP(A1829,'Medical Examinations'!$A$1:$J$2336,9,FALSE)</f>
        <v>OBESITY</v>
      </c>
      <c r="K1829" s="11" t="str">
        <f>VLOOKUP(A1829,'Medical Examinations'!$A$1:$J$2336,10,FALSE)</f>
        <v>NORMAL</v>
      </c>
      <c r="L1829" t="str">
        <f>VLOOKUP(A1829,'Hospitalisation Details'!$A$2:$M$2344,4,FALSE)</f>
        <v>22-12-2004</v>
      </c>
      <c r="M1829">
        <f>VLOOKUP(A1829,'Hospitalisation Details'!$A$2:$M$2344,10,FALSE)</f>
        <v>4561.1899999999996</v>
      </c>
      <c r="N1829" t="str">
        <f>VLOOKUP(A1829,'Hospitalisation Details'!$A$2:$M$2344,11,FALSE)</f>
        <v>tier - 2</v>
      </c>
      <c r="O1829" t="str">
        <f>VLOOKUP(A1829,'Hospitalisation Details'!$A$2:$M$2344,12,FALSE)</f>
        <v>tier - 2</v>
      </c>
      <c r="P1829" t="str">
        <f>VLOOKUP(A1829,'Hospitalisation Details'!$A$2:$M$2344,13,FALSE)</f>
        <v>R1024</v>
      </c>
      <c r="Q1829" s="11">
        <f>VLOOKUP(A1829,'Hospitalisation Details'!$A$2:$M$2344,8,FALSE)</f>
        <v>18</v>
      </c>
    </row>
    <row r="1830" spans="1:17" ht="15.75" x14ac:dyDescent="0.25">
      <c r="A1830" s="1" t="s">
        <v>540</v>
      </c>
      <c r="B1830" t="str">
        <f>VLOOKUP(A1830,'Customer Names'!$A$1:$B$2336,2,FALSE)</f>
        <v>Prevost</v>
      </c>
      <c r="C1830" s="11">
        <f>VLOOKUP(A1830,'Medical Examinations'!$A$1:$B$2336,2,FALSE)</f>
        <v>20.52</v>
      </c>
      <c r="D1830" s="11">
        <f>VLOOKUP(A1830,'Medical Examinations'!$A$1:$C$2336,3,FALSE)</f>
        <v>4.83</v>
      </c>
      <c r="E1830" s="11" t="str">
        <f>VLOOKUP(A1830,'Medical Examinations'!$A$1:$J$2336,4,FALSE)</f>
        <v>No</v>
      </c>
      <c r="F1830" s="11" t="str">
        <f>VLOOKUP(A1830,'Medical Examinations'!$A$1:$J$2336,5,FALSE)</f>
        <v>No</v>
      </c>
      <c r="G1830" s="11" t="str">
        <f>VLOOKUP(A1830,'Medical Examinations'!$A$1:$J$2336,6,FALSE)</f>
        <v>No</v>
      </c>
      <c r="H1830" s="11">
        <f>VLOOKUP(A1830,'Medical Examinations'!$A$1:$J$2336,7,FALSE)</f>
        <v>0</v>
      </c>
      <c r="I1830" s="11" t="str">
        <f>VLOOKUP(A1830,'Medical Examinations'!$A$1:$J$2336,8,FALSE)</f>
        <v>No</v>
      </c>
      <c r="J1830" s="11" t="str">
        <f>VLOOKUP(A1830,'Medical Examinations'!$A$1:$J$2336,9,FALSE)</f>
        <v>NORMALWEIGHT</v>
      </c>
      <c r="K1830" s="11" t="str">
        <f>VLOOKUP(A1830,'Medical Examinations'!$A$1:$J$2336,10,FALSE)</f>
        <v>NORMAL</v>
      </c>
      <c r="L1830" t="str">
        <f>VLOOKUP(A1830,'Hospitalisation Details'!$A$2:$M$2344,4,FALSE)</f>
        <v>17-11-1990</v>
      </c>
      <c r="M1830">
        <f>VLOOKUP(A1830,'Hospitalisation Details'!$A$2:$M$2344,10,FALSE)</f>
        <v>4544.2299999999996</v>
      </c>
      <c r="N1830" t="str">
        <f>VLOOKUP(A1830,'Hospitalisation Details'!$A$2:$M$2344,11,FALSE)</f>
        <v>tier - 2</v>
      </c>
      <c r="O1830" t="str">
        <f>VLOOKUP(A1830,'Hospitalisation Details'!$A$2:$M$2344,12,FALSE)</f>
        <v>tier - 1</v>
      </c>
      <c r="P1830" t="str">
        <f>VLOOKUP(A1830,'Hospitalisation Details'!$A$2:$M$2344,13,FALSE)</f>
        <v>R1024</v>
      </c>
      <c r="Q1830" s="11">
        <f>VLOOKUP(A1830,'Hospitalisation Details'!$A$2:$M$2344,8,FALSE)</f>
        <v>32</v>
      </c>
    </row>
    <row r="1831" spans="1:17" ht="15.75" x14ac:dyDescent="0.25">
      <c r="A1831" s="1" t="s">
        <v>539</v>
      </c>
      <c r="B1831" t="str">
        <f>VLOOKUP(A1831,'Customer Names'!$A$1:$B$2336,2,FALSE)</f>
        <v>Boyd</v>
      </c>
      <c r="C1831" s="11">
        <f>VLOOKUP(A1831,'Medical Examinations'!$A$1:$B$2336,2,FALSE)</f>
        <v>42.9</v>
      </c>
      <c r="D1831" s="11">
        <f>VLOOKUP(A1831,'Medical Examinations'!$A$1:$C$2336,3,FALSE)</f>
        <v>4.87</v>
      </c>
      <c r="E1831" s="11" t="str">
        <f>VLOOKUP(A1831,'Medical Examinations'!$A$1:$J$2336,4,FALSE)</f>
        <v>Yes</v>
      </c>
      <c r="F1831" s="11" t="str">
        <f>VLOOKUP(A1831,'Medical Examinations'!$A$1:$J$2336,5,FALSE)</f>
        <v>No</v>
      </c>
      <c r="G1831" s="11" t="str">
        <f>VLOOKUP(A1831,'Medical Examinations'!$A$1:$J$2336,6,FALSE)</f>
        <v>No</v>
      </c>
      <c r="H1831" s="11">
        <f>VLOOKUP(A1831,'Medical Examinations'!$A$1:$J$2336,7,FALSE)</f>
        <v>1</v>
      </c>
      <c r="I1831" s="11" t="str">
        <f>VLOOKUP(A1831,'Medical Examinations'!$A$1:$J$2336,8,FALSE)</f>
        <v>No</v>
      </c>
      <c r="J1831" s="11" t="str">
        <f>VLOOKUP(A1831,'Medical Examinations'!$A$1:$J$2336,9,FALSE)</f>
        <v>OBESITY</v>
      </c>
      <c r="K1831" s="11" t="str">
        <f>VLOOKUP(A1831,'Medical Examinations'!$A$1:$J$2336,10,FALSE)</f>
        <v>NORMAL</v>
      </c>
      <c r="L1831" t="str">
        <f>VLOOKUP(A1831,'Hospitalisation Details'!$A$2:$M$2344,4,FALSE)</f>
        <v>13-6-1988</v>
      </c>
      <c r="M1831">
        <f>VLOOKUP(A1831,'Hospitalisation Details'!$A$2:$M$2344,10,FALSE)</f>
        <v>4536.26</v>
      </c>
      <c r="N1831" t="str">
        <f>VLOOKUP(A1831,'Hospitalisation Details'!$A$2:$M$2344,11,FALSE)</f>
        <v>tier - 2</v>
      </c>
      <c r="O1831" t="str">
        <f>VLOOKUP(A1831,'Hospitalisation Details'!$A$2:$M$2344,12,FALSE)</f>
        <v>tier - 2</v>
      </c>
      <c r="P1831" t="str">
        <f>VLOOKUP(A1831,'Hospitalisation Details'!$A$2:$M$2344,13,FALSE)</f>
        <v>R1011</v>
      </c>
      <c r="Q1831" s="11">
        <f>VLOOKUP(A1831,'Hospitalisation Details'!$A$2:$M$2344,8,FALSE)</f>
        <v>34</v>
      </c>
    </row>
    <row r="1832" spans="1:17" ht="15.75" x14ac:dyDescent="0.25">
      <c r="A1832" s="1" t="s">
        <v>538</v>
      </c>
      <c r="B1832" t="str">
        <f>VLOOKUP(A1832,'Customer Names'!$A$1:$B$2336,2,FALSE)</f>
        <v>Dawes</v>
      </c>
      <c r="C1832" s="11">
        <f>VLOOKUP(A1832,'Medical Examinations'!$A$1:$B$2336,2,FALSE)</f>
        <v>24.6</v>
      </c>
      <c r="D1832" s="11">
        <f>VLOOKUP(A1832,'Medical Examinations'!$A$1:$C$2336,3,FALSE)</f>
        <v>5.86</v>
      </c>
      <c r="E1832" s="11" t="str">
        <f>VLOOKUP(A1832,'Medical Examinations'!$A$1:$J$2336,4,FALSE)</f>
        <v>No</v>
      </c>
      <c r="F1832" s="11" t="str">
        <f>VLOOKUP(A1832,'Medical Examinations'!$A$1:$J$2336,5,FALSE)</f>
        <v>No</v>
      </c>
      <c r="G1832" s="11" t="str">
        <f>VLOOKUP(A1832,'Medical Examinations'!$A$1:$J$2336,6,FALSE)</f>
        <v>Yes</v>
      </c>
      <c r="H1832" s="11">
        <f>VLOOKUP(A1832,'Medical Examinations'!$A$1:$J$2336,7,FALSE)</f>
        <v>1</v>
      </c>
      <c r="I1832" s="11" t="str">
        <f>VLOOKUP(A1832,'Medical Examinations'!$A$1:$J$2336,8,FALSE)</f>
        <v>No</v>
      </c>
      <c r="J1832" s="11" t="str">
        <f>VLOOKUP(A1832,'Medical Examinations'!$A$1:$J$2336,9,FALSE)</f>
        <v>NORMALWEIGHT</v>
      </c>
      <c r="K1832" s="11" t="str">
        <f>VLOOKUP(A1832,'Medical Examinations'!$A$1:$J$2336,10,FALSE)</f>
        <v>PREDIABETES</v>
      </c>
      <c r="L1832" t="str">
        <f>VLOOKUP(A1832,'Hospitalisation Details'!$A$2:$M$2344,4,FALSE)</f>
        <v>29-6-1993</v>
      </c>
      <c r="M1832">
        <f>VLOOKUP(A1832,'Hospitalisation Details'!$A$2:$M$2344,10,FALSE)</f>
        <v>4529.4799999999996</v>
      </c>
      <c r="N1832" t="str">
        <f>VLOOKUP(A1832,'Hospitalisation Details'!$A$2:$M$2344,11,FALSE)</f>
        <v>tier - 2</v>
      </c>
      <c r="O1832" t="str">
        <f>VLOOKUP(A1832,'Hospitalisation Details'!$A$2:$M$2344,12,FALSE)</f>
        <v>tier - 1</v>
      </c>
      <c r="P1832" t="str">
        <f>VLOOKUP(A1832,'Hospitalisation Details'!$A$2:$M$2344,13,FALSE)</f>
        <v>R1011</v>
      </c>
      <c r="Q1832" s="11">
        <f>VLOOKUP(A1832,'Hospitalisation Details'!$A$2:$M$2344,8,FALSE)</f>
        <v>29</v>
      </c>
    </row>
    <row r="1833" spans="1:17" ht="15.75" x14ac:dyDescent="0.25">
      <c r="A1833" s="1" t="s">
        <v>537</v>
      </c>
      <c r="B1833" t="str">
        <f>VLOOKUP(A1833,'Customer Names'!$A$1:$B$2336,2,FALSE)</f>
        <v>Jennings</v>
      </c>
      <c r="C1833" s="11">
        <f>VLOOKUP(A1833,'Medical Examinations'!$A$1:$B$2336,2,FALSE)</f>
        <v>28.405000000000001</v>
      </c>
      <c r="D1833" s="11">
        <f>VLOOKUP(A1833,'Medical Examinations'!$A$1:$C$2336,3,FALSE)</f>
        <v>4.12</v>
      </c>
      <c r="E1833" s="11" t="str">
        <f>VLOOKUP(A1833,'Medical Examinations'!$A$1:$J$2336,4,FALSE)</f>
        <v>No</v>
      </c>
      <c r="F1833" s="11" t="str">
        <f>VLOOKUP(A1833,'Medical Examinations'!$A$1:$J$2336,5,FALSE)</f>
        <v>No</v>
      </c>
      <c r="G1833" s="11" t="str">
        <f>VLOOKUP(A1833,'Medical Examinations'!$A$1:$J$2336,6,FALSE)</f>
        <v>No</v>
      </c>
      <c r="H1833" s="11">
        <f>VLOOKUP(A1833,'Medical Examinations'!$A$1:$J$2336,7,FALSE)</f>
        <v>1</v>
      </c>
      <c r="I1833" s="11" t="str">
        <f>VLOOKUP(A1833,'Medical Examinations'!$A$1:$J$2336,8,FALSE)</f>
        <v>No</v>
      </c>
      <c r="J1833" s="11" t="str">
        <f>VLOOKUP(A1833,'Medical Examinations'!$A$1:$J$2336,9,FALSE)</f>
        <v>OVERWEIGHT</v>
      </c>
      <c r="K1833" s="11" t="str">
        <f>VLOOKUP(A1833,'Medical Examinations'!$A$1:$J$2336,10,FALSE)</f>
        <v>NORMAL</v>
      </c>
      <c r="L1833" t="str">
        <f>VLOOKUP(A1833,'Hospitalisation Details'!$A$2:$M$2344,4,FALSE)</f>
        <v>13-8-1992</v>
      </c>
      <c r="M1833">
        <f>VLOOKUP(A1833,'Hospitalisation Details'!$A$2:$M$2344,10,FALSE)</f>
        <v>4527.18</v>
      </c>
      <c r="N1833" t="str">
        <f>VLOOKUP(A1833,'Hospitalisation Details'!$A$2:$M$2344,11,FALSE)</f>
        <v>tier - 2</v>
      </c>
      <c r="O1833" t="str">
        <f>VLOOKUP(A1833,'Hospitalisation Details'!$A$2:$M$2344,12,FALSE)</f>
        <v>tier - 2</v>
      </c>
      <c r="P1833" t="str">
        <f>VLOOKUP(A1833,'Hospitalisation Details'!$A$2:$M$2344,13,FALSE)</f>
        <v>R1012</v>
      </c>
      <c r="Q1833" s="11">
        <f>VLOOKUP(A1833,'Hospitalisation Details'!$A$2:$M$2344,8,FALSE)</f>
        <v>30</v>
      </c>
    </row>
    <row r="1834" spans="1:17" ht="15.75" x14ac:dyDescent="0.25">
      <c r="A1834" s="1" t="s">
        <v>536</v>
      </c>
      <c r="B1834" t="str">
        <f>VLOOKUP(A1834,'Customer Names'!$A$1:$B$2336,2,FALSE)</f>
        <v>Nyambaso</v>
      </c>
      <c r="C1834" s="11">
        <f>VLOOKUP(A1834,'Medical Examinations'!$A$1:$B$2336,2,FALSE)</f>
        <v>34.674999999999997</v>
      </c>
      <c r="D1834" s="11">
        <f>VLOOKUP(A1834,'Medical Examinations'!$A$1:$C$2336,3,FALSE)</f>
        <v>5.71</v>
      </c>
      <c r="E1834" s="11" t="str">
        <f>VLOOKUP(A1834,'Medical Examinations'!$A$1:$J$2336,4,FALSE)</f>
        <v>Yes</v>
      </c>
      <c r="F1834" s="11" t="str">
        <f>VLOOKUP(A1834,'Medical Examinations'!$A$1:$J$2336,5,FALSE)</f>
        <v>No</v>
      </c>
      <c r="G1834" s="11" t="str">
        <f>VLOOKUP(A1834,'Medical Examinations'!$A$1:$J$2336,6,FALSE)</f>
        <v>No</v>
      </c>
      <c r="H1834" s="11">
        <f>VLOOKUP(A1834,'Medical Examinations'!$A$1:$J$2336,7,FALSE)</f>
        <v>1</v>
      </c>
      <c r="I1834" s="11" t="str">
        <f>VLOOKUP(A1834,'Medical Examinations'!$A$1:$J$2336,8,FALSE)</f>
        <v>No</v>
      </c>
      <c r="J1834" s="11" t="str">
        <f>VLOOKUP(A1834,'Medical Examinations'!$A$1:$J$2336,9,FALSE)</f>
        <v>OBESITY</v>
      </c>
      <c r="K1834" s="11" t="str">
        <f>VLOOKUP(A1834,'Medical Examinations'!$A$1:$J$2336,10,FALSE)</f>
        <v>PREDIABETES</v>
      </c>
      <c r="L1834" t="str">
        <f>VLOOKUP(A1834,'Hospitalisation Details'!$A$2:$M$2344,4,FALSE)</f>
        <v>21-12-1988</v>
      </c>
      <c r="M1834">
        <f>VLOOKUP(A1834,'Hospitalisation Details'!$A$2:$M$2344,10,FALSE)</f>
        <v>4518.83</v>
      </c>
      <c r="N1834" t="str">
        <f>VLOOKUP(A1834,'Hospitalisation Details'!$A$2:$M$2344,11,FALSE)</f>
        <v>tier - 2</v>
      </c>
      <c r="O1834" t="str">
        <f>VLOOKUP(A1834,'Hospitalisation Details'!$A$2:$M$2344,12,FALSE)</f>
        <v>tier - 2</v>
      </c>
      <c r="P1834" t="str">
        <f>VLOOKUP(A1834,'Hospitalisation Details'!$A$2:$M$2344,13,FALSE)</f>
        <v>R1017</v>
      </c>
      <c r="Q1834" s="11">
        <f>VLOOKUP(A1834,'Hospitalisation Details'!$A$2:$M$2344,8,FALSE)</f>
        <v>34</v>
      </c>
    </row>
    <row r="1835" spans="1:17" ht="15.75" x14ac:dyDescent="0.25">
      <c r="A1835" s="1" t="s">
        <v>535</v>
      </c>
      <c r="B1835" t="str">
        <f>VLOOKUP(A1835,'Customer Names'!$A$1:$B$2336,2,FALSE)</f>
        <v>Shaffer</v>
      </c>
      <c r="C1835" s="11">
        <f>VLOOKUP(A1835,'Medical Examinations'!$A$1:$B$2336,2,FALSE)</f>
        <v>18.850000000000001</v>
      </c>
      <c r="D1835" s="11">
        <f>VLOOKUP(A1835,'Medical Examinations'!$A$1:$C$2336,3,FALSE)</f>
        <v>6.03</v>
      </c>
      <c r="E1835" s="11" t="str">
        <f>VLOOKUP(A1835,'Medical Examinations'!$A$1:$J$2336,4,FALSE)</f>
        <v>No</v>
      </c>
      <c r="F1835" s="11" t="str">
        <f>VLOOKUP(A1835,'Medical Examinations'!$A$1:$J$2336,5,FALSE)</f>
        <v>No</v>
      </c>
      <c r="G1835" s="11" t="str">
        <f>VLOOKUP(A1835,'Medical Examinations'!$A$1:$J$2336,6,FALSE)</f>
        <v>No</v>
      </c>
      <c r="H1835" s="11">
        <f>VLOOKUP(A1835,'Medical Examinations'!$A$1:$J$2336,7,FALSE)</f>
        <v>1</v>
      </c>
      <c r="I1835" s="11" t="str">
        <f>VLOOKUP(A1835,'Medical Examinations'!$A$1:$J$2336,8,FALSE)</f>
        <v>No</v>
      </c>
      <c r="J1835" s="11" t="str">
        <f>VLOOKUP(A1835,'Medical Examinations'!$A$1:$J$2336,9,FALSE)</f>
        <v>NORMALWEIGHT</v>
      </c>
      <c r="K1835" s="11" t="str">
        <f>VLOOKUP(A1835,'Medical Examinations'!$A$1:$J$2336,10,FALSE)</f>
        <v>PREDIABETES</v>
      </c>
      <c r="L1835" t="str">
        <f>VLOOKUP(A1835,'Hospitalisation Details'!$A$2:$M$2344,4,FALSE)</f>
        <v>5-12-1987</v>
      </c>
      <c r="M1835">
        <f>VLOOKUP(A1835,'Hospitalisation Details'!$A$2:$M$2344,10,FALSE)</f>
        <v>4518.7700000000004</v>
      </c>
      <c r="N1835" t="str">
        <f>VLOOKUP(A1835,'Hospitalisation Details'!$A$2:$M$2344,11,FALSE)</f>
        <v>tier - 2</v>
      </c>
      <c r="O1835" t="str">
        <f>VLOOKUP(A1835,'Hospitalisation Details'!$A$2:$M$2344,12,FALSE)</f>
        <v>tier - 3</v>
      </c>
      <c r="P1835" t="str">
        <f>VLOOKUP(A1835,'Hospitalisation Details'!$A$2:$M$2344,13,FALSE)</f>
        <v>R1012</v>
      </c>
      <c r="Q1835" s="11">
        <f>VLOOKUP(A1835,'Hospitalisation Details'!$A$2:$M$2344,8,FALSE)</f>
        <v>35</v>
      </c>
    </row>
    <row r="1836" spans="1:17" ht="15.75" x14ac:dyDescent="0.25">
      <c r="A1836" s="1" t="s">
        <v>533</v>
      </c>
      <c r="B1836" t="str">
        <f>VLOOKUP(A1836,'Customer Names'!$A$1:$B$2336,2,FALSE)</f>
        <v>Corkum</v>
      </c>
      <c r="C1836" s="11">
        <f>VLOOKUP(A1836,'Medical Examinations'!$A$1:$B$2336,2,FALSE)</f>
        <v>34.130000000000003</v>
      </c>
      <c r="D1836" s="11">
        <f>VLOOKUP(A1836,'Medical Examinations'!$A$1:$C$2336,3,FALSE)</f>
        <v>5.65</v>
      </c>
      <c r="E1836" s="11" t="str">
        <f>VLOOKUP(A1836,'Medical Examinations'!$A$1:$J$2336,4,FALSE)</f>
        <v>No</v>
      </c>
      <c r="F1836" s="11" t="str">
        <f>VLOOKUP(A1836,'Medical Examinations'!$A$1:$J$2336,5,FALSE)</f>
        <v>No</v>
      </c>
      <c r="G1836" s="11" t="str">
        <f>VLOOKUP(A1836,'Medical Examinations'!$A$1:$J$2336,6,FALSE)</f>
        <v>Yes</v>
      </c>
      <c r="H1836" s="11">
        <f>VLOOKUP(A1836,'Medical Examinations'!$A$1:$J$2336,7,FALSE)</f>
        <v>1</v>
      </c>
      <c r="I1836" s="11" t="str">
        <f>VLOOKUP(A1836,'Medical Examinations'!$A$1:$J$2336,8,FALSE)</f>
        <v>No</v>
      </c>
      <c r="J1836" s="11" t="str">
        <f>VLOOKUP(A1836,'Medical Examinations'!$A$1:$J$2336,9,FALSE)</f>
        <v>OBESITY</v>
      </c>
      <c r="K1836" s="11" t="str">
        <f>VLOOKUP(A1836,'Medical Examinations'!$A$1:$J$2336,10,FALSE)</f>
        <v>NORMAL</v>
      </c>
      <c r="L1836" t="str">
        <f>VLOOKUP(A1836,'Hospitalisation Details'!$A$2:$M$2344,4,FALSE)</f>
        <v>2-10-2003</v>
      </c>
      <c r="M1836">
        <f>VLOOKUP(A1836,'Hospitalisation Details'!$A$2:$M$2344,10,FALSE)</f>
        <v>4518.3999999999996</v>
      </c>
      <c r="N1836" t="str">
        <f>VLOOKUP(A1836,'Hospitalisation Details'!$A$2:$M$2344,11,FALSE)</f>
        <v>tier - 2</v>
      </c>
      <c r="O1836" t="str">
        <f>VLOOKUP(A1836,'Hospitalisation Details'!$A$2:$M$2344,12,FALSE)</f>
        <v>tier - 3</v>
      </c>
      <c r="P1836" t="str">
        <f>VLOOKUP(A1836,'Hospitalisation Details'!$A$2:$M$2344,13,FALSE)</f>
        <v>R1026</v>
      </c>
      <c r="Q1836" s="11">
        <f>VLOOKUP(A1836,'Hospitalisation Details'!$A$2:$M$2344,8,FALSE)</f>
        <v>19</v>
      </c>
    </row>
    <row r="1837" spans="1:17" ht="15.75" x14ac:dyDescent="0.25">
      <c r="A1837" s="1" t="s">
        <v>532</v>
      </c>
      <c r="B1837" t="str">
        <f>VLOOKUP(A1837,'Customer Names'!$A$1:$B$2336,2,FALSE)</f>
        <v>Pedersen</v>
      </c>
      <c r="C1837" s="11">
        <f>VLOOKUP(A1837,'Medical Examinations'!$A$1:$B$2336,2,FALSE)</f>
        <v>17.34</v>
      </c>
      <c r="D1837" s="11">
        <f>VLOOKUP(A1837,'Medical Examinations'!$A$1:$C$2336,3,FALSE)</f>
        <v>5.05</v>
      </c>
      <c r="E1837" s="11" t="str">
        <f>VLOOKUP(A1837,'Medical Examinations'!$A$1:$J$2336,4,FALSE)</f>
        <v>No</v>
      </c>
      <c r="F1837" s="11" t="str">
        <f>VLOOKUP(A1837,'Medical Examinations'!$A$1:$J$2336,5,FALSE)</f>
        <v>No</v>
      </c>
      <c r="G1837" s="11" t="str">
        <f>VLOOKUP(A1837,'Medical Examinations'!$A$1:$J$2336,6,FALSE)</f>
        <v>No</v>
      </c>
      <c r="H1837" s="11">
        <f>VLOOKUP(A1837,'Medical Examinations'!$A$1:$J$2336,7,FALSE)</f>
        <v>0</v>
      </c>
      <c r="I1837" s="11" t="str">
        <f>VLOOKUP(A1837,'Medical Examinations'!$A$1:$J$2336,8,FALSE)</f>
        <v>No</v>
      </c>
      <c r="J1837" s="11" t="str">
        <f>VLOOKUP(A1837,'Medical Examinations'!$A$1:$J$2336,9,FALSE)</f>
        <v>UNDERWEIGHT</v>
      </c>
      <c r="K1837" s="11" t="str">
        <f>VLOOKUP(A1837,'Medical Examinations'!$A$1:$J$2336,10,FALSE)</f>
        <v>NORMAL</v>
      </c>
      <c r="L1837" t="str">
        <f>VLOOKUP(A1837,'Hospitalisation Details'!$A$2:$M$2344,4,FALSE)</f>
        <v>16-6-1980</v>
      </c>
      <c r="M1837">
        <f>VLOOKUP(A1837,'Hospitalisation Details'!$A$2:$M$2344,10,FALSE)</f>
        <v>4515.71</v>
      </c>
      <c r="N1837" t="str">
        <f>VLOOKUP(A1837,'Hospitalisation Details'!$A$2:$M$2344,11,FALSE)</f>
        <v>tier - 2</v>
      </c>
      <c r="O1837" t="str">
        <f>VLOOKUP(A1837,'Hospitalisation Details'!$A$2:$M$2344,12,FALSE)</f>
        <v>tier - 3</v>
      </c>
      <c r="P1837" t="str">
        <f>VLOOKUP(A1837,'Hospitalisation Details'!$A$2:$M$2344,13,FALSE)</f>
        <v>R1013</v>
      </c>
      <c r="Q1837" s="11">
        <f>VLOOKUP(A1837,'Hospitalisation Details'!$A$2:$M$2344,8,FALSE)</f>
        <v>42</v>
      </c>
    </row>
    <row r="1838" spans="1:17" ht="15.75" x14ac:dyDescent="0.25">
      <c r="A1838" s="1" t="s">
        <v>531</v>
      </c>
      <c r="B1838" t="str">
        <f>VLOOKUP(A1838,'Customer Names'!$A$1:$B$2336,2,FALSE)</f>
        <v>Melo</v>
      </c>
      <c r="C1838" s="11">
        <f>VLOOKUP(A1838,'Medical Examinations'!$A$1:$B$2336,2,FALSE)</f>
        <v>17.440000000000001</v>
      </c>
      <c r="D1838" s="11">
        <f>VLOOKUP(A1838,'Medical Examinations'!$A$1:$C$2336,3,FALSE)</f>
        <v>6.26</v>
      </c>
      <c r="E1838" s="11" t="str">
        <f>VLOOKUP(A1838,'Medical Examinations'!$A$1:$J$2336,4,FALSE)</f>
        <v>No</v>
      </c>
      <c r="F1838" s="11" t="str">
        <f>VLOOKUP(A1838,'Medical Examinations'!$A$1:$J$2336,5,FALSE)</f>
        <v>No</v>
      </c>
      <c r="G1838" s="11" t="str">
        <f>VLOOKUP(A1838,'Medical Examinations'!$A$1:$J$2336,6,FALSE)</f>
        <v>No</v>
      </c>
      <c r="H1838" s="11">
        <f>VLOOKUP(A1838,'Medical Examinations'!$A$1:$J$2336,7,FALSE)</f>
        <v>0</v>
      </c>
      <c r="I1838" s="11" t="str">
        <f>VLOOKUP(A1838,'Medical Examinations'!$A$1:$J$2336,8,FALSE)</f>
        <v>No</v>
      </c>
      <c r="J1838" s="11" t="str">
        <f>VLOOKUP(A1838,'Medical Examinations'!$A$1:$J$2336,9,FALSE)</f>
        <v>UNDERWEIGHT</v>
      </c>
      <c r="K1838" s="11" t="str">
        <f>VLOOKUP(A1838,'Medical Examinations'!$A$1:$J$2336,10,FALSE)</f>
        <v>PREDIABETES</v>
      </c>
      <c r="L1838" t="str">
        <f>VLOOKUP(A1838,'Hospitalisation Details'!$A$2:$M$2344,4,FALSE)</f>
        <v>27-9-1982</v>
      </c>
      <c r="M1838">
        <f>VLOOKUP(A1838,'Hospitalisation Details'!$A$2:$M$2344,10,FALSE)</f>
        <v>4511.41</v>
      </c>
      <c r="N1838" t="str">
        <f>VLOOKUP(A1838,'Hospitalisation Details'!$A$2:$M$2344,11,FALSE)</f>
        <v>tier - 2</v>
      </c>
      <c r="O1838" t="str">
        <f>VLOOKUP(A1838,'Hospitalisation Details'!$A$2:$M$2344,12,FALSE)</f>
        <v>tier - 3</v>
      </c>
      <c r="P1838" t="str">
        <f>VLOOKUP(A1838,'Hospitalisation Details'!$A$2:$M$2344,13,FALSE)</f>
        <v>R1013</v>
      </c>
      <c r="Q1838" s="11">
        <f>VLOOKUP(A1838,'Hospitalisation Details'!$A$2:$M$2344,8,FALSE)</f>
        <v>40</v>
      </c>
    </row>
    <row r="1839" spans="1:17" ht="15.75" x14ac:dyDescent="0.25">
      <c r="A1839" s="1" t="s">
        <v>530</v>
      </c>
      <c r="B1839" t="str">
        <f>VLOOKUP(A1839,'Customer Names'!$A$1:$B$2336,2,FALSE)</f>
        <v>Sakamoto</v>
      </c>
      <c r="C1839" s="11">
        <f>VLOOKUP(A1839,'Medical Examinations'!$A$1:$B$2336,2,FALSE)</f>
        <v>33.659999999999997</v>
      </c>
      <c r="D1839" s="11">
        <f>VLOOKUP(A1839,'Medical Examinations'!$A$1:$C$2336,3,FALSE)</f>
        <v>4.08</v>
      </c>
      <c r="E1839" s="11" t="str">
        <f>VLOOKUP(A1839,'Medical Examinations'!$A$1:$J$2336,4,FALSE)</f>
        <v>Yes</v>
      </c>
      <c r="F1839" s="11" t="str">
        <f>VLOOKUP(A1839,'Medical Examinations'!$A$1:$J$2336,5,FALSE)</f>
        <v>No</v>
      </c>
      <c r="G1839" s="11" t="str">
        <f>VLOOKUP(A1839,'Medical Examinations'!$A$1:$J$2336,6,FALSE)</f>
        <v>Yes</v>
      </c>
      <c r="H1839" s="11">
        <f>VLOOKUP(A1839,'Medical Examinations'!$A$1:$J$2336,7,FALSE)</f>
        <v>1</v>
      </c>
      <c r="I1839" s="11" t="str">
        <f>VLOOKUP(A1839,'Medical Examinations'!$A$1:$J$2336,8,FALSE)</f>
        <v>No</v>
      </c>
      <c r="J1839" s="11" t="str">
        <f>VLOOKUP(A1839,'Medical Examinations'!$A$1:$J$2336,9,FALSE)</f>
        <v>OBESITY</v>
      </c>
      <c r="K1839" s="11" t="str">
        <f>VLOOKUP(A1839,'Medical Examinations'!$A$1:$J$2336,10,FALSE)</f>
        <v>NORMAL</v>
      </c>
      <c r="L1839" t="str">
        <f>VLOOKUP(A1839,'Hospitalisation Details'!$A$2:$M$2344,4,FALSE)</f>
        <v>13-10-1997</v>
      </c>
      <c r="M1839">
        <f>VLOOKUP(A1839,'Hospitalisation Details'!$A$2:$M$2344,10,FALSE)</f>
        <v>4504.66</v>
      </c>
      <c r="N1839" t="str">
        <f>VLOOKUP(A1839,'Hospitalisation Details'!$A$2:$M$2344,11,FALSE)</f>
        <v>tier - 1</v>
      </c>
      <c r="O1839" t="str">
        <f>VLOOKUP(A1839,'Hospitalisation Details'!$A$2:$M$2344,12,FALSE)</f>
        <v>tier - 2</v>
      </c>
      <c r="P1839" t="str">
        <f>VLOOKUP(A1839,'Hospitalisation Details'!$A$2:$M$2344,13,FALSE)</f>
        <v>R1013</v>
      </c>
      <c r="Q1839" s="11">
        <f>VLOOKUP(A1839,'Hospitalisation Details'!$A$2:$M$2344,8,FALSE)</f>
        <v>25</v>
      </c>
    </row>
    <row r="1840" spans="1:17" ht="15.75" x14ac:dyDescent="0.25">
      <c r="A1840" s="1" t="s">
        <v>529</v>
      </c>
      <c r="B1840" t="str">
        <f>VLOOKUP(A1840,'Customer Names'!$A$1:$B$2336,2,FALSE)</f>
        <v>McMahon</v>
      </c>
      <c r="C1840" s="11">
        <f>VLOOKUP(A1840,'Medical Examinations'!$A$1:$B$2336,2,FALSE)</f>
        <v>21.375</v>
      </c>
      <c r="D1840" s="11">
        <f>VLOOKUP(A1840,'Medical Examinations'!$A$1:$C$2336,3,FALSE)</f>
        <v>6.19</v>
      </c>
      <c r="E1840" s="11" t="str">
        <f>VLOOKUP(A1840,'Medical Examinations'!$A$1:$J$2336,4,FALSE)</f>
        <v>Yes</v>
      </c>
      <c r="F1840" s="11" t="str">
        <f>VLOOKUP(A1840,'Medical Examinations'!$A$1:$J$2336,5,FALSE)</f>
        <v>No</v>
      </c>
      <c r="G1840" s="11" t="str">
        <f>VLOOKUP(A1840,'Medical Examinations'!$A$1:$J$2336,6,FALSE)</f>
        <v>No</v>
      </c>
      <c r="H1840" s="11">
        <f>VLOOKUP(A1840,'Medical Examinations'!$A$1:$J$2336,7,FALSE)</f>
        <v>1</v>
      </c>
      <c r="I1840" s="11" t="str">
        <f>VLOOKUP(A1840,'Medical Examinations'!$A$1:$J$2336,8,FALSE)</f>
        <v>No</v>
      </c>
      <c r="J1840" s="11" t="str">
        <f>VLOOKUP(A1840,'Medical Examinations'!$A$1:$J$2336,9,FALSE)</f>
        <v>NORMALWEIGHT</v>
      </c>
      <c r="K1840" s="11" t="str">
        <f>VLOOKUP(A1840,'Medical Examinations'!$A$1:$J$2336,10,FALSE)</f>
        <v>PREDIABETES</v>
      </c>
      <c r="L1840" t="str">
        <f>VLOOKUP(A1840,'Hospitalisation Details'!$A$2:$M$2344,4,FALSE)</f>
        <v>26-6-1988</v>
      </c>
      <c r="M1840">
        <f>VLOOKUP(A1840,'Hospitalisation Details'!$A$2:$M$2344,10,FALSE)</f>
        <v>4500.34</v>
      </c>
      <c r="N1840" t="str">
        <f>VLOOKUP(A1840,'Hospitalisation Details'!$A$2:$M$2344,11,FALSE)</f>
        <v>tier - 2</v>
      </c>
      <c r="O1840" t="str">
        <f>VLOOKUP(A1840,'Hospitalisation Details'!$A$2:$M$2344,12,FALSE)</f>
        <v>tier - 1</v>
      </c>
      <c r="P1840" t="str">
        <f>VLOOKUP(A1840,'Hospitalisation Details'!$A$2:$M$2344,13,FALSE)</f>
        <v>R1017</v>
      </c>
      <c r="Q1840" s="11">
        <f>VLOOKUP(A1840,'Hospitalisation Details'!$A$2:$M$2344,8,FALSE)</f>
        <v>34</v>
      </c>
    </row>
    <row r="1841" spans="1:17" ht="15.75" x14ac:dyDescent="0.25">
      <c r="A1841" s="1" t="s">
        <v>528</v>
      </c>
      <c r="B1841" t="str">
        <f>VLOOKUP(A1841,'Customer Names'!$A$1:$B$2336,2,FALSE)</f>
        <v>Harris</v>
      </c>
      <c r="C1841" s="11">
        <f>VLOOKUP(A1841,'Medical Examinations'!$A$1:$B$2336,2,FALSE)</f>
        <v>27.14</v>
      </c>
      <c r="D1841" s="11">
        <f>VLOOKUP(A1841,'Medical Examinations'!$A$1:$C$2336,3,FALSE)</f>
        <v>6.01</v>
      </c>
      <c r="E1841" s="11" t="str">
        <f>VLOOKUP(A1841,'Medical Examinations'!$A$1:$J$2336,4,FALSE)</f>
        <v>No</v>
      </c>
      <c r="F1841" s="11" t="str">
        <f>VLOOKUP(A1841,'Medical Examinations'!$A$1:$J$2336,5,FALSE)</f>
        <v>No</v>
      </c>
      <c r="G1841" s="11" t="str">
        <f>VLOOKUP(A1841,'Medical Examinations'!$A$1:$J$2336,6,FALSE)</f>
        <v>No</v>
      </c>
      <c r="H1841" s="11">
        <f>VLOOKUP(A1841,'Medical Examinations'!$A$1:$J$2336,7,FALSE)</f>
        <v>1</v>
      </c>
      <c r="I1841" s="11" t="str">
        <f>VLOOKUP(A1841,'Medical Examinations'!$A$1:$J$2336,8,FALSE)</f>
        <v>No</v>
      </c>
      <c r="J1841" s="11" t="str">
        <f>VLOOKUP(A1841,'Medical Examinations'!$A$1:$J$2336,9,FALSE)</f>
        <v>OVERWEIGHT</v>
      </c>
      <c r="K1841" s="11" t="str">
        <f>VLOOKUP(A1841,'Medical Examinations'!$A$1:$J$2336,10,FALSE)</f>
        <v>PREDIABETES</v>
      </c>
      <c r="L1841" t="str">
        <f>VLOOKUP(A1841,'Hospitalisation Details'!$A$2:$M$2344,4,FALSE)</f>
        <v>12-7-1992</v>
      </c>
      <c r="M1841">
        <f>VLOOKUP(A1841,'Hospitalisation Details'!$A$2:$M$2344,10,FALSE)</f>
        <v>4488.58</v>
      </c>
      <c r="N1841" t="str">
        <f>VLOOKUP(A1841,'Hospitalisation Details'!$A$2:$M$2344,11,FALSE)</f>
        <v>tier - 2</v>
      </c>
      <c r="O1841" t="str">
        <f>VLOOKUP(A1841,'Hospitalisation Details'!$A$2:$M$2344,12,FALSE)</f>
        <v>tier - 3</v>
      </c>
      <c r="P1841" t="str">
        <f>VLOOKUP(A1841,'Hospitalisation Details'!$A$2:$M$2344,13,FALSE)</f>
        <v>R1012</v>
      </c>
      <c r="Q1841" s="11">
        <f>VLOOKUP(A1841,'Hospitalisation Details'!$A$2:$M$2344,8,FALSE)</f>
        <v>30</v>
      </c>
    </row>
    <row r="1842" spans="1:17" ht="15.75" x14ac:dyDescent="0.25">
      <c r="A1842" s="1" t="s">
        <v>527</v>
      </c>
      <c r="B1842" t="str">
        <f>VLOOKUP(A1842,'Customer Names'!$A$1:$B$2336,2,FALSE)</f>
        <v>Lombardo</v>
      </c>
      <c r="C1842" s="11">
        <f>VLOOKUP(A1842,'Medical Examinations'!$A$1:$B$2336,2,FALSE)</f>
        <v>35.78</v>
      </c>
      <c r="D1842" s="11">
        <f>VLOOKUP(A1842,'Medical Examinations'!$A$1:$C$2336,3,FALSE)</f>
        <v>6.07</v>
      </c>
      <c r="E1842" s="11" t="str">
        <f>VLOOKUP(A1842,'Medical Examinations'!$A$1:$J$2336,4,FALSE)</f>
        <v>No</v>
      </c>
      <c r="F1842" s="11" t="str">
        <f>VLOOKUP(A1842,'Medical Examinations'!$A$1:$J$2336,5,FALSE)</f>
        <v>Yes</v>
      </c>
      <c r="G1842" s="11" t="str">
        <f>VLOOKUP(A1842,'Medical Examinations'!$A$1:$J$2336,6,FALSE)</f>
        <v>No</v>
      </c>
      <c r="H1842" s="11">
        <f>VLOOKUP(A1842,'Medical Examinations'!$A$1:$J$2336,7,FALSE)</f>
        <v>1</v>
      </c>
      <c r="I1842" s="11" t="str">
        <f>VLOOKUP(A1842,'Medical Examinations'!$A$1:$J$2336,8,FALSE)</f>
        <v>No</v>
      </c>
      <c r="J1842" s="11" t="str">
        <f>VLOOKUP(A1842,'Medical Examinations'!$A$1:$J$2336,9,FALSE)</f>
        <v>OBESITY</v>
      </c>
      <c r="K1842" s="11" t="str">
        <f>VLOOKUP(A1842,'Medical Examinations'!$A$1:$J$2336,10,FALSE)</f>
        <v>PREDIABETES</v>
      </c>
      <c r="L1842" t="str">
        <f>VLOOKUP(A1842,'Hospitalisation Details'!$A$2:$M$2344,4,FALSE)</f>
        <v>18-7-2004</v>
      </c>
      <c r="M1842">
        <f>VLOOKUP(A1842,'Hospitalisation Details'!$A$2:$M$2344,10,FALSE)</f>
        <v>4468.25</v>
      </c>
      <c r="N1842" t="str">
        <f>VLOOKUP(A1842,'Hospitalisation Details'!$A$2:$M$2344,11,FALSE)</f>
        <v>tier - 2</v>
      </c>
      <c r="O1842" t="str">
        <f>VLOOKUP(A1842,'Hospitalisation Details'!$A$2:$M$2344,12,FALSE)</f>
        <v>tier - 2</v>
      </c>
      <c r="P1842" t="str">
        <f>VLOOKUP(A1842,'Hospitalisation Details'!$A$2:$M$2344,13,FALSE)</f>
        <v>R1012</v>
      </c>
      <c r="Q1842" s="11">
        <f>VLOOKUP(A1842,'Hospitalisation Details'!$A$2:$M$2344,8,FALSE)</f>
        <v>18</v>
      </c>
    </row>
    <row r="1843" spans="1:17" ht="15.75" x14ac:dyDescent="0.25">
      <c r="A1843" s="1" t="s">
        <v>526</v>
      </c>
      <c r="B1843" t="str">
        <f>VLOOKUP(A1843,'Customer Names'!$A$1:$B$2336,2,FALSE)</f>
        <v>Bode</v>
      </c>
      <c r="C1843" s="11">
        <f>VLOOKUP(A1843,'Medical Examinations'!$A$1:$B$2336,2,FALSE)</f>
        <v>34.96</v>
      </c>
      <c r="D1843" s="11">
        <f>VLOOKUP(A1843,'Medical Examinations'!$A$1:$C$2336,3,FALSE)</f>
        <v>5.63</v>
      </c>
      <c r="E1843" s="11" t="str">
        <f>VLOOKUP(A1843,'Medical Examinations'!$A$1:$J$2336,4,FALSE)</f>
        <v>No</v>
      </c>
      <c r="F1843" s="11" t="str">
        <f>VLOOKUP(A1843,'Medical Examinations'!$A$1:$J$2336,5,FALSE)</f>
        <v>No</v>
      </c>
      <c r="G1843" s="11" t="str">
        <f>VLOOKUP(A1843,'Medical Examinations'!$A$1:$J$2336,6,FALSE)</f>
        <v>No</v>
      </c>
      <c r="H1843" s="11">
        <f>VLOOKUP(A1843,'Medical Examinations'!$A$1:$J$2336,7,FALSE)</f>
        <v>0</v>
      </c>
      <c r="I1843" s="11" t="str">
        <f>VLOOKUP(A1843,'Medical Examinations'!$A$1:$J$2336,8,FALSE)</f>
        <v>No</v>
      </c>
      <c r="J1843" s="11" t="str">
        <f>VLOOKUP(A1843,'Medical Examinations'!$A$1:$J$2336,9,FALSE)</f>
        <v>OBESITY</v>
      </c>
      <c r="K1843" s="11" t="str">
        <f>VLOOKUP(A1843,'Medical Examinations'!$A$1:$J$2336,10,FALSE)</f>
        <v>NORMAL</v>
      </c>
      <c r="L1843" t="str">
        <f>VLOOKUP(A1843,'Hospitalisation Details'!$A$2:$M$2344,4,FALSE)</f>
        <v>20-11-1999</v>
      </c>
      <c r="M1843">
        <f>VLOOKUP(A1843,'Hospitalisation Details'!$A$2:$M$2344,10,FALSE)</f>
        <v>4466.62</v>
      </c>
      <c r="N1843" t="str">
        <f>VLOOKUP(A1843,'Hospitalisation Details'!$A$2:$M$2344,11,FALSE)</f>
        <v>tier - 2</v>
      </c>
      <c r="O1843" t="str">
        <f>VLOOKUP(A1843,'Hospitalisation Details'!$A$2:$M$2344,12,FALSE)</f>
        <v>tier - 2</v>
      </c>
      <c r="P1843" t="str">
        <f>VLOOKUP(A1843,'Hospitalisation Details'!$A$2:$M$2344,13,FALSE)</f>
        <v>R1012</v>
      </c>
      <c r="Q1843" s="11">
        <f>VLOOKUP(A1843,'Hospitalisation Details'!$A$2:$M$2344,8,FALSE)</f>
        <v>23</v>
      </c>
    </row>
    <row r="1844" spans="1:17" ht="15.75" x14ac:dyDescent="0.25">
      <c r="A1844" s="1" t="s">
        <v>525</v>
      </c>
      <c r="B1844" t="str">
        <f>VLOOKUP(A1844,'Customer Names'!$A$1:$B$2336,2,FALSE)</f>
        <v>Johnson</v>
      </c>
      <c r="C1844" s="11">
        <f>VLOOKUP(A1844,'Medical Examinations'!$A$1:$B$2336,2,FALSE)</f>
        <v>38.39</v>
      </c>
      <c r="D1844" s="11">
        <f>VLOOKUP(A1844,'Medical Examinations'!$A$1:$C$2336,3,FALSE)</f>
        <v>6.05</v>
      </c>
      <c r="E1844" s="11" t="str">
        <f>VLOOKUP(A1844,'Medical Examinations'!$A$1:$J$2336,4,FALSE)</f>
        <v>No</v>
      </c>
      <c r="F1844" s="11" t="str">
        <f>VLOOKUP(A1844,'Medical Examinations'!$A$1:$J$2336,5,FALSE)</f>
        <v>No</v>
      </c>
      <c r="G1844" s="11" t="str">
        <f>VLOOKUP(A1844,'Medical Examinations'!$A$1:$J$2336,6,FALSE)</f>
        <v>No</v>
      </c>
      <c r="H1844" s="11">
        <f>VLOOKUP(A1844,'Medical Examinations'!$A$1:$J$2336,7,FALSE)</f>
        <v>0</v>
      </c>
      <c r="I1844" s="11" t="str">
        <f>VLOOKUP(A1844,'Medical Examinations'!$A$1:$J$2336,8,FALSE)</f>
        <v>No</v>
      </c>
      <c r="J1844" s="11" t="str">
        <f>VLOOKUP(A1844,'Medical Examinations'!$A$1:$J$2336,9,FALSE)</f>
        <v>OBESITY</v>
      </c>
      <c r="K1844" s="11" t="str">
        <f>VLOOKUP(A1844,'Medical Examinations'!$A$1:$J$2336,10,FALSE)</f>
        <v>PREDIABETES</v>
      </c>
      <c r="L1844" t="str">
        <f>VLOOKUP(A1844,'Hospitalisation Details'!$A$2:$M$2344,4,FALSE)</f>
        <v>4-7-1991</v>
      </c>
      <c r="M1844">
        <f>VLOOKUP(A1844,'Hospitalisation Details'!$A$2:$M$2344,10,FALSE)</f>
        <v>4463.21</v>
      </c>
      <c r="N1844" t="str">
        <f>VLOOKUP(A1844,'Hospitalisation Details'!$A$2:$M$2344,11,FALSE)</f>
        <v>tier - 3</v>
      </c>
      <c r="O1844" t="str">
        <f>VLOOKUP(A1844,'Hospitalisation Details'!$A$2:$M$2344,12,FALSE)</f>
        <v>tier - 3</v>
      </c>
      <c r="P1844" t="str">
        <f>VLOOKUP(A1844,'Hospitalisation Details'!$A$2:$M$2344,13,FALSE)</f>
        <v>R1013</v>
      </c>
      <c r="Q1844" s="11">
        <f>VLOOKUP(A1844,'Hospitalisation Details'!$A$2:$M$2344,8,FALSE)</f>
        <v>31</v>
      </c>
    </row>
    <row r="1845" spans="1:17" ht="15.75" x14ac:dyDescent="0.25">
      <c r="A1845" s="1" t="s">
        <v>524</v>
      </c>
      <c r="B1845" t="str">
        <f>VLOOKUP(A1845,'Customer Names'!$A$1:$B$2336,2,FALSE)</f>
        <v>Norcross</v>
      </c>
      <c r="C1845" s="11">
        <f>VLOOKUP(A1845,'Medical Examinations'!$A$1:$B$2336,2,FALSE)</f>
        <v>33.82</v>
      </c>
      <c r="D1845" s="11">
        <f>VLOOKUP(A1845,'Medical Examinations'!$A$1:$C$2336,3,FALSE)</f>
        <v>4.6500000000000004</v>
      </c>
      <c r="E1845" s="11" t="str">
        <f>VLOOKUP(A1845,'Medical Examinations'!$A$1:$J$2336,4,FALSE)</f>
        <v>No</v>
      </c>
      <c r="F1845" s="11" t="str">
        <f>VLOOKUP(A1845,'Medical Examinations'!$A$1:$J$2336,5,FALSE)</f>
        <v>No</v>
      </c>
      <c r="G1845" s="11" t="str">
        <f>VLOOKUP(A1845,'Medical Examinations'!$A$1:$J$2336,6,FALSE)</f>
        <v>No</v>
      </c>
      <c r="H1845" s="11">
        <f>VLOOKUP(A1845,'Medical Examinations'!$A$1:$J$2336,7,FALSE)</f>
        <v>0</v>
      </c>
      <c r="I1845" s="11" t="str">
        <f>VLOOKUP(A1845,'Medical Examinations'!$A$1:$J$2336,8,FALSE)</f>
        <v>No</v>
      </c>
      <c r="J1845" s="11" t="str">
        <f>VLOOKUP(A1845,'Medical Examinations'!$A$1:$J$2336,9,FALSE)</f>
        <v>OBESITY</v>
      </c>
      <c r="K1845" s="11" t="str">
        <f>VLOOKUP(A1845,'Medical Examinations'!$A$1:$J$2336,10,FALSE)</f>
        <v>NORMAL</v>
      </c>
      <c r="L1845" t="str">
        <f>VLOOKUP(A1845,'Hospitalisation Details'!$A$2:$M$2344,4,FALSE)</f>
        <v>15-7-1990</v>
      </c>
      <c r="M1845">
        <f>VLOOKUP(A1845,'Hospitalisation Details'!$A$2:$M$2344,10,FALSE)</f>
        <v>4462.72</v>
      </c>
      <c r="N1845" t="str">
        <f>VLOOKUP(A1845,'Hospitalisation Details'!$A$2:$M$2344,11,FALSE)</f>
        <v>tier - 2</v>
      </c>
      <c r="O1845" t="str">
        <f>VLOOKUP(A1845,'Hospitalisation Details'!$A$2:$M$2344,12,FALSE)</f>
        <v>tier - 3</v>
      </c>
      <c r="P1845" t="str">
        <f>VLOOKUP(A1845,'Hospitalisation Details'!$A$2:$M$2344,13,FALSE)</f>
        <v>R1012</v>
      </c>
      <c r="Q1845" s="11">
        <f>VLOOKUP(A1845,'Hospitalisation Details'!$A$2:$M$2344,8,FALSE)</f>
        <v>32</v>
      </c>
    </row>
    <row r="1846" spans="1:17" ht="15.75" x14ac:dyDescent="0.25">
      <c r="A1846" s="1" t="s">
        <v>523</v>
      </c>
      <c r="B1846" t="str">
        <f>VLOOKUP(A1846,'Customer Names'!$A$1:$B$2336,2,FALSE)</f>
        <v>Lazrus</v>
      </c>
      <c r="C1846" s="11">
        <f>VLOOKUP(A1846,'Medical Examinations'!$A$1:$B$2336,2,FALSE)</f>
        <v>27.835000000000001</v>
      </c>
      <c r="D1846" s="11">
        <f>VLOOKUP(A1846,'Medical Examinations'!$A$1:$C$2336,3,FALSE)</f>
        <v>5.37</v>
      </c>
      <c r="E1846" s="11" t="str">
        <f>VLOOKUP(A1846,'Medical Examinations'!$A$1:$J$2336,4,FALSE)</f>
        <v>No</v>
      </c>
      <c r="F1846" s="11" t="str">
        <f>VLOOKUP(A1846,'Medical Examinations'!$A$1:$J$2336,5,FALSE)</f>
        <v>No</v>
      </c>
      <c r="G1846" s="11" t="str">
        <f>VLOOKUP(A1846,'Medical Examinations'!$A$1:$J$2336,6,FALSE)</f>
        <v>No</v>
      </c>
      <c r="H1846" s="11">
        <f>VLOOKUP(A1846,'Medical Examinations'!$A$1:$J$2336,7,FALSE)</f>
        <v>0</v>
      </c>
      <c r="I1846" s="11" t="str">
        <f>VLOOKUP(A1846,'Medical Examinations'!$A$1:$J$2336,8,FALSE)</f>
        <v>No</v>
      </c>
      <c r="J1846" s="11" t="str">
        <f>VLOOKUP(A1846,'Medical Examinations'!$A$1:$J$2336,9,FALSE)</f>
        <v>OVERWEIGHT</v>
      </c>
      <c r="K1846" s="11" t="str">
        <f>VLOOKUP(A1846,'Medical Examinations'!$A$1:$J$2336,10,FALSE)</f>
        <v>NORMAL</v>
      </c>
      <c r="L1846" t="str">
        <f>VLOOKUP(A1846,'Hospitalisation Details'!$A$2:$M$2344,4,FALSE)</f>
        <v>8-8-1990</v>
      </c>
      <c r="M1846">
        <f>VLOOKUP(A1846,'Hospitalisation Details'!$A$2:$M$2344,10,FALSE)</f>
        <v>4454.3999999999996</v>
      </c>
      <c r="N1846" t="str">
        <f>VLOOKUP(A1846,'Hospitalisation Details'!$A$2:$M$2344,11,FALSE)</f>
        <v>tier - 2</v>
      </c>
      <c r="O1846" t="str">
        <f>VLOOKUP(A1846,'Hospitalisation Details'!$A$2:$M$2344,12,FALSE)</f>
        <v>tier - 3</v>
      </c>
      <c r="P1846" t="str">
        <f>VLOOKUP(A1846,'Hospitalisation Details'!$A$2:$M$2344,13,FALSE)</f>
        <v>R1012</v>
      </c>
      <c r="Q1846" s="11">
        <f>VLOOKUP(A1846,'Hospitalisation Details'!$A$2:$M$2344,8,FALSE)</f>
        <v>32</v>
      </c>
    </row>
    <row r="1847" spans="1:17" ht="15.75" x14ac:dyDescent="0.25">
      <c r="A1847" s="1" t="s">
        <v>522</v>
      </c>
      <c r="B1847" t="str">
        <f>VLOOKUP(A1847,'Customer Names'!$A$1:$B$2336,2,FALSE)</f>
        <v>Tsegay</v>
      </c>
      <c r="C1847" s="11">
        <f>VLOOKUP(A1847,'Medical Examinations'!$A$1:$B$2336,2,FALSE)</f>
        <v>33</v>
      </c>
      <c r="D1847" s="11">
        <f>VLOOKUP(A1847,'Medical Examinations'!$A$1:$C$2336,3,FALSE)</f>
        <v>5.39</v>
      </c>
      <c r="E1847" s="11" t="str">
        <f>VLOOKUP(A1847,'Medical Examinations'!$A$1:$J$2336,4,FALSE)</f>
        <v>No</v>
      </c>
      <c r="F1847" s="11" t="str">
        <f>VLOOKUP(A1847,'Medical Examinations'!$A$1:$J$2336,5,FALSE)</f>
        <v>No</v>
      </c>
      <c r="G1847" s="11" t="str">
        <f>VLOOKUP(A1847,'Medical Examinations'!$A$1:$J$2336,6,FALSE)</f>
        <v>No</v>
      </c>
      <c r="H1847" s="11">
        <f>VLOOKUP(A1847,'Medical Examinations'!$A$1:$J$2336,7,FALSE)</f>
        <v>0</v>
      </c>
      <c r="I1847" s="11" t="str">
        <f>VLOOKUP(A1847,'Medical Examinations'!$A$1:$J$2336,8,FALSE)</f>
        <v>No</v>
      </c>
      <c r="J1847" s="11" t="str">
        <f>VLOOKUP(A1847,'Medical Examinations'!$A$1:$J$2336,9,FALSE)</f>
        <v>OBESITY</v>
      </c>
      <c r="K1847" s="11" t="str">
        <f>VLOOKUP(A1847,'Medical Examinations'!$A$1:$J$2336,10,FALSE)</f>
        <v>NORMAL</v>
      </c>
      <c r="L1847" t="str">
        <f>VLOOKUP(A1847,'Hospitalisation Details'!$A$2:$M$2344,4,FALSE)</f>
        <v>28-6-1994</v>
      </c>
      <c r="M1847">
        <f>VLOOKUP(A1847,'Hospitalisation Details'!$A$2:$M$2344,10,FALSE)</f>
        <v>4449.46</v>
      </c>
      <c r="N1847" t="str">
        <f>VLOOKUP(A1847,'Hospitalisation Details'!$A$2:$M$2344,11,FALSE)</f>
        <v>tier - 1</v>
      </c>
      <c r="O1847" t="str">
        <f>VLOOKUP(A1847,'Hospitalisation Details'!$A$2:$M$2344,12,FALSE)</f>
        <v>tier - 2</v>
      </c>
      <c r="P1847" t="str">
        <f>VLOOKUP(A1847,'Hospitalisation Details'!$A$2:$M$2344,13,FALSE)</f>
        <v>R1013</v>
      </c>
      <c r="Q1847" s="11">
        <f>VLOOKUP(A1847,'Hospitalisation Details'!$A$2:$M$2344,8,FALSE)</f>
        <v>28</v>
      </c>
    </row>
    <row r="1848" spans="1:17" ht="15.75" x14ac:dyDescent="0.25">
      <c r="A1848" s="1" t="s">
        <v>521</v>
      </c>
      <c r="B1848" t="str">
        <f>VLOOKUP(A1848,'Customer Names'!$A$1:$B$2336,2,FALSE)</f>
        <v>Schneider</v>
      </c>
      <c r="C1848" s="11">
        <f>VLOOKUP(A1848,'Medical Examinations'!$A$1:$B$2336,2,FALSE)</f>
        <v>26.885000000000002</v>
      </c>
      <c r="D1848" s="11">
        <f>VLOOKUP(A1848,'Medical Examinations'!$A$1:$C$2336,3,FALSE)</f>
        <v>5.86</v>
      </c>
      <c r="E1848" s="11" t="str">
        <f>VLOOKUP(A1848,'Medical Examinations'!$A$1:$J$2336,4,FALSE)</f>
        <v>No</v>
      </c>
      <c r="F1848" s="11" t="str">
        <f>VLOOKUP(A1848,'Medical Examinations'!$A$1:$J$2336,5,FALSE)</f>
        <v>No</v>
      </c>
      <c r="G1848" s="11" t="str">
        <f>VLOOKUP(A1848,'Medical Examinations'!$A$1:$J$2336,6,FALSE)</f>
        <v>No</v>
      </c>
      <c r="H1848" s="11">
        <f>VLOOKUP(A1848,'Medical Examinations'!$A$1:$J$2336,7,FALSE)</f>
        <v>0</v>
      </c>
      <c r="I1848" s="11" t="str">
        <f>VLOOKUP(A1848,'Medical Examinations'!$A$1:$J$2336,8,FALSE)</f>
        <v>No</v>
      </c>
      <c r="J1848" s="11" t="str">
        <f>VLOOKUP(A1848,'Medical Examinations'!$A$1:$J$2336,9,FALSE)</f>
        <v>OVERWEIGHT</v>
      </c>
      <c r="K1848" s="11" t="str">
        <f>VLOOKUP(A1848,'Medical Examinations'!$A$1:$J$2336,10,FALSE)</f>
        <v>PREDIABETES</v>
      </c>
      <c r="L1848" t="str">
        <f>VLOOKUP(A1848,'Hospitalisation Details'!$A$2:$M$2344,4,FALSE)</f>
        <v>3-9-1991</v>
      </c>
      <c r="M1848">
        <f>VLOOKUP(A1848,'Hospitalisation Details'!$A$2:$M$2344,10,FALSE)</f>
        <v>4441.21</v>
      </c>
      <c r="N1848" t="str">
        <f>VLOOKUP(A1848,'Hospitalisation Details'!$A$2:$M$2344,11,FALSE)</f>
        <v>tier - 1</v>
      </c>
      <c r="O1848" t="str">
        <f>VLOOKUP(A1848,'Hospitalisation Details'!$A$2:$M$2344,12,FALSE)</f>
        <v>tier - 2</v>
      </c>
      <c r="P1848" t="str">
        <f>VLOOKUP(A1848,'Hospitalisation Details'!$A$2:$M$2344,13,FALSE)</f>
        <v>R1014</v>
      </c>
      <c r="Q1848" s="11">
        <f>VLOOKUP(A1848,'Hospitalisation Details'!$A$2:$M$2344,8,FALSE)</f>
        <v>31</v>
      </c>
    </row>
    <row r="1849" spans="1:17" ht="15.75" x14ac:dyDescent="0.25">
      <c r="A1849" s="1" t="s">
        <v>520</v>
      </c>
      <c r="B1849" t="str">
        <f>VLOOKUP(A1849,'Customer Names'!$A$1:$B$2336,2,FALSE)</f>
        <v>Loreto</v>
      </c>
      <c r="C1849" s="11">
        <f>VLOOKUP(A1849,'Medical Examinations'!$A$1:$B$2336,2,FALSE)</f>
        <v>29.26</v>
      </c>
      <c r="D1849" s="11">
        <f>VLOOKUP(A1849,'Medical Examinations'!$A$1:$C$2336,3,FALSE)</f>
        <v>4.4400000000000004</v>
      </c>
      <c r="E1849" s="11" t="str">
        <f>VLOOKUP(A1849,'Medical Examinations'!$A$1:$J$2336,4,FALSE)</f>
        <v>No</v>
      </c>
      <c r="F1849" s="11" t="str">
        <f>VLOOKUP(A1849,'Medical Examinations'!$A$1:$J$2336,5,FALSE)</f>
        <v>No</v>
      </c>
      <c r="G1849" s="11" t="str">
        <f>VLOOKUP(A1849,'Medical Examinations'!$A$1:$J$2336,6,FALSE)</f>
        <v>No</v>
      </c>
      <c r="H1849" s="11">
        <f>VLOOKUP(A1849,'Medical Examinations'!$A$1:$J$2336,7,FALSE)</f>
        <v>0</v>
      </c>
      <c r="I1849" s="11" t="str">
        <f>VLOOKUP(A1849,'Medical Examinations'!$A$1:$J$2336,8,FALSE)</f>
        <v>No</v>
      </c>
      <c r="J1849" s="11" t="str">
        <f>VLOOKUP(A1849,'Medical Examinations'!$A$1:$J$2336,9,FALSE)</f>
        <v>OVERWEIGHT</v>
      </c>
      <c r="K1849" s="11" t="str">
        <f>VLOOKUP(A1849,'Medical Examinations'!$A$1:$J$2336,10,FALSE)</f>
        <v>NORMAL</v>
      </c>
      <c r="L1849" t="str">
        <f>VLOOKUP(A1849,'Hospitalisation Details'!$A$2:$M$2344,4,FALSE)</f>
        <v>24-10-1994</v>
      </c>
      <c r="M1849">
        <f>VLOOKUP(A1849,'Hospitalisation Details'!$A$2:$M$2344,10,FALSE)</f>
        <v>4438.26</v>
      </c>
      <c r="N1849" t="str">
        <f>VLOOKUP(A1849,'Hospitalisation Details'!$A$2:$M$2344,11,FALSE)</f>
        <v>tier - 2</v>
      </c>
      <c r="O1849" t="str">
        <f>VLOOKUP(A1849,'Hospitalisation Details'!$A$2:$M$2344,12,FALSE)</f>
        <v>tier - 3</v>
      </c>
      <c r="P1849" t="str">
        <f>VLOOKUP(A1849,'Hospitalisation Details'!$A$2:$M$2344,13,FALSE)</f>
        <v>R1017</v>
      </c>
      <c r="Q1849" s="11">
        <f>VLOOKUP(A1849,'Hospitalisation Details'!$A$2:$M$2344,8,FALSE)</f>
        <v>28</v>
      </c>
    </row>
    <row r="1850" spans="1:17" ht="15.75" x14ac:dyDescent="0.25">
      <c r="A1850" s="1" t="s">
        <v>519</v>
      </c>
      <c r="B1850" t="str">
        <f>VLOOKUP(A1850,'Customer Names'!$A$1:$B$2336,2,FALSE)</f>
        <v>Callahan</v>
      </c>
      <c r="C1850" s="11">
        <f>VLOOKUP(A1850,'Medical Examinations'!$A$1:$B$2336,2,FALSE)</f>
        <v>26.98</v>
      </c>
      <c r="D1850" s="11">
        <f>VLOOKUP(A1850,'Medical Examinations'!$A$1:$C$2336,3,FALSE)</f>
        <v>4.41</v>
      </c>
      <c r="E1850" s="11" t="str">
        <f>VLOOKUP(A1850,'Medical Examinations'!$A$1:$J$2336,4,FALSE)</f>
        <v>No</v>
      </c>
      <c r="F1850" s="11" t="str">
        <f>VLOOKUP(A1850,'Medical Examinations'!$A$1:$J$2336,5,FALSE)</f>
        <v>No</v>
      </c>
      <c r="G1850" s="11" t="str">
        <f>VLOOKUP(A1850,'Medical Examinations'!$A$1:$J$2336,6,FALSE)</f>
        <v>No</v>
      </c>
      <c r="H1850" s="11">
        <f>VLOOKUP(A1850,'Medical Examinations'!$A$1:$J$2336,7,FALSE)</f>
        <v>0</v>
      </c>
      <c r="I1850" s="11" t="str">
        <f>VLOOKUP(A1850,'Medical Examinations'!$A$1:$J$2336,8,FALSE)</f>
        <v>No</v>
      </c>
      <c r="J1850" s="11" t="str">
        <f>VLOOKUP(A1850,'Medical Examinations'!$A$1:$J$2336,9,FALSE)</f>
        <v>OVERWEIGHT</v>
      </c>
      <c r="K1850" s="11" t="str">
        <f>VLOOKUP(A1850,'Medical Examinations'!$A$1:$J$2336,10,FALSE)</f>
        <v>NORMAL</v>
      </c>
      <c r="L1850" t="str">
        <f>VLOOKUP(A1850,'Hospitalisation Details'!$A$2:$M$2344,4,FALSE)</f>
        <v>8-10-1994</v>
      </c>
      <c r="M1850">
        <f>VLOOKUP(A1850,'Hospitalisation Details'!$A$2:$M$2344,10,FALSE)</f>
        <v>4435.09</v>
      </c>
      <c r="N1850" t="str">
        <f>VLOOKUP(A1850,'Hospitalisation Details'!$A$2:$M$2344,11,FALSE)</f>
        <v>tier - 3</v>
      </c>
      <c r="O1850" t="str">
        <f>VLOOKUP(A1850,'Hospitalisation Details'!$A$2:$M$2344,12,FALSE)</f>
        <v>tier - 2</v>
      </c>
      <c r="P1850" t="str">
        <f>VLOOKUP(A1850,'Hospitalisation Details'!$A$2:$M$2344,13,FALSE)</f>
        <v>R1016</v>
      </c>
      <c r="Q1850" s="11">
        <f>VLOOKUP(A1850,'Hospitalisation Details'!$A$2:$M$2344,8,FALSE)</f>
        <v>28</v>
      </c>
    </row>
    <row r="1851" spans="1:17" ht="15.75" x14ac:dyDescent="0.25">
      <c r="A1851" s="1" t="s">
        <v>518</v>
      </c>
      <c r="B1851" t="str">
        <f>VLOOKUP(A1851,'Customer Names'!$A$1:$B$2336,2,FALSE)</f>
        <v>Timko</v>
      </c>
      <c r="C1851" s="11">
        <f>VLOOKUP(A1851,'Medical Examinations'!$A$1:$B$2336,2,FALSE)</f>
        <v>32.11</v>
      </c>
      <c r="D1851" s="11">
        <f>VLOOKUP(A1851,'Medical Examinations'!$A$1:$C$2336,3,FALSE)</f>
        <v>5.19</v>
      </c>
      <c r="E1851" s="11" t="str">
        <f>VLOOKUP(A1851,'Medical Examinations'!$A$1:$J$2336,4,FALSE)</f>
        <v>No</v>
      </c>
      <c r="F1851" s="11" t="str">
        <f>VLOOKUP(A1851,'Medical Examinations'!$A$1:$J$2336,5,FALSE)</f>
        <v>No</v>
      </c>
      <c r="G1851" s="11" t="str">
        <f>VLOOKUP(A1851,'Medical Examinations'!$A$1:$J$2336,6,FALSE)</f>
        <v>Yes</v>
      </c>
      <c r="H1851" s="11">
        <f>VLOOKUP(A1851,'Medical Examinations'!$A$1:$J$2336,7,FALSE)</f>
        <v>1</v>
      </c>
      <c r="I1851" s="11" t="str">
        <f>VLOOKUP(A1851,'Medical Examinations'!$A$1:$J$2336,8,FALSE)</f>
        <v>No</v>
      </c>
      <c r="J1851" s="11" t="str">
        <f>VLOOKUP(A1851,'Medical Examinations'!$A$1:$J$2336,9,FALSE)</f>
        <v>OBESITY</v>
      </c>
      <c r="K1851" s="11" t="str">
        <f>VLOOKUP(A1851,'Medical Examinations'!$A$1:$J$2336,10,FALSE)</f>
        <v>NORMAL</v>
      </c>
      <c r="L1851" t="str">
        <f>VLOOKUP(A1851,'Hospitalisation Details'!$A$2:$M$2344,4,FALSE)</f>
        <v>23-12-1993</v>
      </c>
      <c r="M1851">
        <f>VLOOKUP(A1851,'Hospitalisation Details'!$A$2:$M$2344,10,FALSE)</f>
        <v>4433.92</v>
      </c>
      <c r="N1851" t="str">
        <f>VLOOKUP(A1851,'Hospitalisation Details'!$A$2:$M$2344,11,FALSE)</f>
        <v>tier - 2</v>
      </c>
      <c r="O1851" t="str">
        <f>VLOOKUP(A1851,'Hospitalisation Details'!$A$2:$M$2344,12,FALSE)</f>
        <v>tier - 2</v>
      </c>
      <c r="P1851" t="str">
        <f>VLOOKUP(A1851,'Hospitalisation Details'!$A$2:$M$2344,13,FALSE)</f>
        <v>R1012</v>
      </c>
      <c r="Q1851" s="11">
        <f>VLOOKUP(A1851,'Hospitalisation Details'!$A$2:$M$2344,8,FALSE)</f>
        <v>29</v>
      </c>
    </row>
    <row r="1852" spans="1:17" ht="15.75" x14ac:dyDescent="0.25">
      <c r="A1852" s="1" t="s">
        <v>517</v>
      </c>
      <c r="B1852" t="str">
        <f>VLOOKUP(A1852,'Customer Names'!$A$1:$B$2336,2,FALSE)</f>
        <v>Achatz</v>
      </c>
      <c r="C1852" s="11">
        <f>VLOOKUP(A1852,'Medical Examinations'!$A$1:$B$2336,2,FALSE)</f>
        <v>31.73</v>
      </c>
      <c r="D1852" s="11">
        <f>VLOOKUP(A1852,'Medical Examinations'!$A$1:$C$2336,3,FALSE)</f>
        <v>5.16</v>
      </c>
      <c r="E1852" s="11" t="str">
        <f>VLOOKUP(A1852,'Medical Examinations'!$A$1:$J$2336,4,FALSE)</f>
        <v>No</v>
      </c>
      <c r="F1852" s="11" t="str">
        <f>VLOOKUP(A1852,'Medical Examinations'!$A$1:$J$2336,5,FALSE)</f>
        <v>No</v>
      </c>
      <c r="G1852" s="11" t="str">
        <f>VLOOKUP(A1852,'Medical Examinations'!$A$1:$J$2336,6,FALSE)</f>
        <v>Yes</v>
      </c>
      <c r="H1852" s="11">
        <f>VLOOKUP(A1852,'Medical Examinations'!$A$1:$J$2336,7,FALSE)</f>
        <v>1</v>
      </c>
      <c r="I1852" s="11" t="str">
        <f>VLOOKUP(A1852,'Medical Examinations'!$A$1:$J$2336,8,FALSE)</f>
        <v>No</v>
      </c>
      <c r="J1852" s="11" t="str">
        <f>VLOOKUP(A1852,'Medical Examinations'!$A$1:$J$2336,9,FALSE)</f>
        <v>OBESITY</v>
      </c>
      <c r="K1852" s="11" t="str">
        <f>VLOOKUP(A1852,'Medical Examinations'!$A$1:$J$2336,10,FALSE)</f>
        <v>NORMAL</v>
      </c>
      <c r="L1852" t="str">
        <f>VLOOKUP(A1852,'Hospitalisation Details'!$A$2:$M$2344,4,FALSE)</f>
        <v>4-9-1993</v>
      </c>
      <c r="M1852">
        <f>VLOOKUP(A1852,'Hospitalisation Details'!$A$2:$M$2344,10,FALSE)</f>
        <v>4433.3900000000003</v>
      </c>
      <c r="N1852" t="str">
        <f>VLOOKUP(A1852,'Hospitalisation Details'!$A$2:$M$2344,11,FALSE)</f>
        <v>tier - 2</v>
      </c>
      <c r="O1852" t="str">
        <f>VLOOKUP(A1852,'Hospitalisation Details'!$A$2:$M$2344,12,FALSE)</f>
        <v>tier - 3</v>
      </c>
      <c r="P1852" t="str">
        <f>VLOOKUP(A1852,'Hospitalisation Details'!$A$2:$M$2344,13,FALSE)</f>
        <v>R1012</v>
      </c>
      <c r="Q1852" s="11">
        <f>VLOOKUP(A1852,'Hospitalisation Details'!$A$2:$M$2344,8,FALSE)</f>
        <v>29</v>
      </c>
    </row>
    <row r="1853" spans="1:17" ht="15.75" x14ac:dyDescent="0.25">
      <c r="A1853" s="1" t="s">
        <v>516</v>
      </c>
      <c r="B1853" t="str">
        <f>VLOOKUP(A1853,'Customer Names'!$A$1:$B$2336,2,FALSE)</f>
        <v>Horwitz</v>
      </c>
      <c r="C1853" s="11">
        <f>VLOOKUP(A1853,'Medical Examinations'!$A$1:$B$2336,2,FALSE)</f>
        <v>22.515000000000001</v>
      </c>
      <c r="D1853" s="11">
        <f>VLOOKUP(A1853,'Medical Examinations'!$A$1:$C$2336,3,FALSE)</f>
        <v>4.24</v>
      </c>
      <c r="E1853" s="11" t="str">
        <f>VLOOKUP(A1853,'Medical Examinations'!$A$1:$J$2336,4,FALSE)</f>
        <v>No</v>
      </c>
      <c r="F1853" s="11" t="str">
        <f>VLOOKUP(A1853,'Medical Examinations'!$A$1:$J$2336,5,FALSE)</f>
        <v>No</v>
      </c>
      <c r="G1853" s="11" t="str">
        <f>VLOOKUP(A1853,'Medical Examinations'!$A$1:$J$2336,6,FALSE)</f>
        <v>No</v>
      </c>
      <c r="H1853" s="11">
        <f>VLOOKUP(A1853,'Medical Examinations'!$A$1:$J$2336,7,FALSE)</f>
        <v>0</v>
      </c>
      <c r="I1853" s="11" t="str">
        <f>VLOOKUP(A1853,'Medical Examinations'!$A$1:$J$2336,8,FALSE)</f>
        <v>No</v>
      </c>
      <c r="J1853" s="11" t="str">
        <f>VLOOKUP(A1853,'Medical Examinations'!$A$1:$J$2336,9,FALSE)</f>
        <v>NORMALWEIGHT</v>
      </c>
      <c r="K1853" s="11" t="str">
        <f>VLOOKUP(A1853,'Medical Examinations'!$A$1:$J$2336,10,FALSE)</f>
        <v>NORMAL</v>
      </c>
      <c r="L1853" t="str">
        <f>VLOOKUP(A1853,'Hospitalisation Details'!$A$2:$M$2344,4,FALSE)</f>
        <v>29-12-1994</v>
      </c>
      <c r="M1853">
        <f>VLOOKUP(A1853,'Hospitalisation Details'!$A$2:$M$2344,10,FALSE)</f>
        <v>4428.8900000000003</v>
      </c>
      <c r="N1853" t="str">
        <f>VLOOKUP(A1853,'Hospitalisation Details'!$A$2:$M$2344,11,FALSE)</f>
        <v>tier - 3</v>
      </c>
      <c r="O1853" t="str">
        <f>VLOOKUP(A1853,'Hospitalisation Details'!$A$2:$M$2344,12,FALSE)</f>
        <v>tier - 1</v>
      </c>
      <c r="P1853" t="str">
        <f>VLOOKUP(A1853,'Hospitalisation Details'!$A$2:$M$2344,13,FALSE)</f>
        <v>R1017</v>
      </c>
      <c r="Q1853" s="11">
        <f>VLOOKUP(A1853,'Hospitalisation Details'!$A$2:$M$2344,8,FALSE)</f>
        <v>28</v>
      </c>
    </row>
    <row r="1854" spans="1:17" ht="15.75" x14ac:dyDescent="0.25">
      <c r="A1854" s="1" t="s">
        <v>514</v>
      </c>
      <c r="B1854" t="str">
        <f>VLOOKUP(A1854,'Customer Names'!$A$1:$B$2336,2,FALSE)</f>
        <v>Gordyan</v>
      </c>
      <c r="C1854" s="11">
        <f>VLOOKUP(A1854,'Medical Examinations'!$A$1:$B$2336,2,FALSE)</f>
        <v>25.9</v>
      </c>
      <c r="D1854" s="11">
        <f>VLOOKUP(A1854,'Medical Examinations'!$A$1:$C$2336,3,FALSE)</f>
        <v>5.45</v>
      </c>
      <c r="E1854" s="11" t="str">
        <f>VLOOKUP(A1854,'Medical Examinations'!$A$1:$J$2336,4,FALSE)</f>
        <v>No</v>
      </c>
      <c r="F1854" s="11" t="str">
        <f>VLOOKUP(A1854,'Medical Examinations'!$A$1:$J$2336,5,FALSE)</f>
        <v>No</v>
      </c>
      <c r="G1854" s="11" t="str">
        <f>VLOOKUP(A1854,'Medical Examinations'!$A$1:$J$2336,6,FALSE)</f>
        <v>No</v>
      </c>
      <c r="H1854" s="11">
        <f>VLOOKUP(A1854,'Medical Examinations'!$A$1:$J$2336,7,FALSE)</f>
        <v>1</v>
      </c>
      <c r="I1854" s="11" t="str">
        <f>VLOOKUP(A1854,'Medical Examinations'!$A$1:$J$2336,8,FALSE)</f>
        <v>No</v>
      </c>
      <c r="J1854" s="11" t="str">
        <f>VLOOKUP(A1854,'Medical Examinations'!$A$1:$J$2336,9,FALSE)</f>
        <v>OVERWEIGHT</v>
      </c>
      <c r="K1854" s="11" t="str">
        <f>VLOOKUP(A1854,'Medical Examinations'!$A$1:$J$2336,10,FALSE)</f>
        <v>NORMAL</v>
      </c>
      <c r="L1854" t="str">
        <f>VLOOKUP(A1854,'Hospitalisation Details'!$A$2:$M$2344,4,FALSE)</f>
        <v>15-8-1992</v>
      </c>
      <c r="M1854">
        <f>VLOOKUP(A1854,'Hospitalisation Details'!$A$2:$M$2344,10,FALSE)</f>
        <v>4420.95</v>
      </c>
      <c r="N1854" t="str">
        <f>VLOOKUP(A1854,'Hospitalisation Details'!$A$2:$M$2344,11,FALSE)</f>
        <v>tier - 2</v>
      </c>
      <c r="O1854" t="str">
        <f>VLOOKUP(A1854,'Hospitalisation Details'!$A$2:$M$2344,12,FALSE)</f>
        <v>tier - 3</v>
      </c>
      <c r="P1854" t="str">
        <f>VLOOKUP(A1854,'Hospitalisation Details'!$A$2:$M$2344,13,FALSE)</f>
        <v>R1020</v>
      </c>
      <c r="Q1854" s="11">
        <f>VLOOKUP(A1854,'Hospitalisation Details'!$A$2:$M$2344,8,FALSE)</f>
        <v>30</v>
      </c>
    </row>
    <row r="1855" spans="1:17" ht="15.75" x14ac:dyDescent="0.25">
      <c r="A1855" s="1" t="s">
        <v>513</v>
      </c>
      <c r="B1855" t="str">
        <f>VLOOKUP(A1855,'Customer Names'!$A$1:$B$2336,2,FALSE)</f>
        <v>Hetherington</v>
      </c>
      <c r="C1855" s="11">
        <f>VLOOKUP(A1855,'Medical Examinations'!$A$1:$B$2336,2,FALSE)</f>
        <v>27.72</v>
      </c>
      <c r="D1855" s="11">
        <f>VLOOKUP(A1855,'Medical Examinations'!$A$1:$C$2336,3,FALSE)</f>
        <v>5.03</v>
      </c>
      <c r="E1855" s="11" t="str">
        <f>VLOOKUP(A1855,'Medical Examinations'!$A$1:$J$2336,4,FALSE)</f>
        <v>Yes</v>
      </c>
      <c r="F1855" s="11" t="str">
        <f>VLOOKUP(A1855,'Medical Examinations'!$A$1:$J$2336,5,FALSE)</f>
        <v>No</v>
      </c>
      <c r="G1855" s="11" t="str">
        <f>VLOOKUP(A1855,'Medical Examinations'!$A$1:$J$2336,6,FALSE)</f>
        <v>No</v>
      </c>
      <c r="H1855" s="11">
        <f>VLOOKUP(A1855,'Medical Examinations'!$A$1:$J$2336,7,FALSE)</f>
        <v>1</v>
      </c>
      <c r="I1855" s="11" t="str">
        <f>VLOOKUP(A1855,'Medical Examinations'!$A$1:$J$2336,8,FALSE)</f>
        <v>No</v>
      </c>
      <c r="J1855" s="11" t="str">
        <f>VLOOKUP(A1855,'Medical Examinations'!$A$1:$J$2336,9,FALSE)</f>
        <v>OVERWEIGHT</v>
      </c>
      <c r="K1855" s="11" t="str">
        <f>VLOOKUP(A1855,'Medical Examinations'!$A$1:$J$2336,10,FALSE)</f>
        <v>NORMAL</v>
      </c>
      <c r="L1855" t="str">
        <f>VLOOKUP(A1855,'Hospitalisation Details'!$A$2:$M$2344,4,FALSE)</f>
        <v>16-9-1988</v>
      </c>
      <c r="M1855">
        <f>VLOOKUP(A1855,'Hospitalisation Details'!$A$2:$M$2344,10,FALSE)</f>
        <v>4415.16</v>
      </c>
      <c r="N1855" t="str">
        <f>VLOOKUP(A1855,'Hospitalisation Details'!$A$2:$M$2344,11,FALSE)</f>
        <v>tier - 2</v>
      </c>
      <c r="O1855" t="str">
        <f>VLOOKUP(A1855,'Hospitalisation Details'!$A$2:$M$2344,12,FALSE)</f>
        <v>tier - 1</v>
      </c>
      <c r="P1855" t="str">
        <f>VLOOKUP(A1855,'Hospitalisation Details'!$A$2:$M$2344,13,FALSE)</f>
        <v>R1013</v>
      </c>
      <c r="Q1855" s="11">
        <f>VLOOKUP(A1855,'Hospitalisation Details'!$A$2:$M$2344,8,FALSE)</f>
        <v>34</v>
      </c>
    </row>
    <row r="1856" spans="1:17" ht="15.75" x14ac:dyDescent="0.25">
      <c r="A1856" s="1" t="s">
        <v>512</v>
      </c>
      <c r="B1856" t="str">
        <f>VLOOKUP(A1856,'Customer Names'!$A$1:$B$2336,2,FALSE)</f>
        <v>Thompson</v>
      </c>
      <c r="C1856" s="11">
        <f>VLOOKUP(A1856,'Medical Examinations'!$A$1:$B$2336,2,FALSE)</f>
        <v>31.5</v>
      </c>
      <c r="D1856" s="11">
        <f>VLOOKUP(A1856,'Medical Examinations'!$A$1:$C$2336,3,FALSE)</f>
        <v>9.6199999999999992</v>
      </c>
      <c r="E1856" s="11" t="str">
        <f>VLOOKUP(A1856,'Medical Examinations'!$A$1:$J$2336,4,FALSE)</f>
        <v>Yes</v>
      </c>
      <c r="F1856" s="11" t="str">
        <f>VLOOKUP(A1856,'Medical Examinations'!$A$1:$J$2336,5,FALSE)</f>
        <v>No</v>
      </c>
      <c r="G1856" s="11" t="str">
        <f>VLOOKUP(A1856,'Medical Examinations'!$A$1:$J$2336,6,FALSE)</f>
        <v>No</v>
      </c>
      <c r="H1856" s="11">
        <f>VLOOKUP(A1856,'Medical Examinations'!$A$1:$J$2336,7,FALSE)</f>
        <v>1</v>
      </c>
      <c r="I1856" s="11" t="str">
        <f>VLOOKUP(A1856,'Medical Examinations'!$A$1:$J$2336,8,FALSE)</f>
        <v>No</v>
      </c>
      <c r="J1856" s="11" t="str">
        <f>VLOOKUP(A1856,'Medical Examinations'!$A$1:$J$2336,9,FALSE)</f>
        <v>OBESITY</v>
      </c>
      <c r="K1856" s="11" t="str">
        <f>VLOOKUP(A1856,'Medical Examinations'!$A$1:$J$2336,10,FALSE)</f>
        <v>DIABETES</v>
      </c>
      <c r="L1856" t="str">
        <f>VLOOKUP(A1856,'Hospitalisation Details'!$A$2:$M$2344,4,FALSE)</f>
        <v>13-7-1986</v>
      </c>
      <c r="M1856">
        <f>VLOOKUP(A1856,'Hospitalisation Details'!$A$2:$M$2344,10,FALSE)</f>
        <v>4402.2299999999996</v>
      </c>
      <c r="N1856" t="str">
        <f>VLOOKUP(A1856,'Hospitalisation Details'!$A$2:$M$2344,11,FALSE)</f>
        <v>tier - 2</v>
      </c>
      <c r="O1856" t="str">
        <f>VLOOKUP(A1856,'Hospitalisation Details'!$A$2:$M$2344,12,FALSE)</f>
        <v>tier - 2</v>
      </c>
      <c r="P1856" t="str">
        <f>VLOOKUP(A1856,'Hospitalisation Details'!$A$2:$M$2344,13,FALSE)</f>
        <v>R1011</v>
      </c>
      <c r="Q1856" s="11">
        <f>VLOOKUP(A1856,'Hospitalisation Details'!$A$2:$M$2344,8,FALSE)</f>
        <v>36</v>
      </c>
    </row>
    <row r="1857" spans="1:17" ht="15.75" x14ac:dyDescent="0.25">
      <c r="A1857" s="1" t="s">
        <v>511</v>
      </c>
      <c r="B1857" t="str">
        <f>VLOOKUP(A1857,'Customer Names'!$A$1:$B$2336,2,FALSE)</f>
        <v>Battoo</v>
      </c>
      <c r="C1857" s="11">
        <f>VLOOKUP(A1857,'Medical Examinations'!$A$1:$B$2336,2,FALSE)</f>
        <v>29.7</v>
      </c>
      <c r="D1857" s="11">
        <f>VLOOKUP(A1857,'Medical Examinations'!$A$1:$C$2336,3,FALSE)</f>
        <v>6.77</v>
      </c>
      <c r="E1857" s="11" t="str">
        <f>VLOOKUP(A1857,'Medical Examinations'!$A$1:$J$2336,4,FALSE)</f>
        <v>Yes</v>
      </c>
      <c r="F1857" s="11" t="str">
        <f>VLOOKUP(A1857,'Medical Examinations'!$A$1:$J$2336,5,FALSE)</f>
        <v>No</v>
      </c>
      <c r="G1857" s="11" t="str">
        <f>VLOOKUP(A1857,'Medical Examinations'!$A$1:$J$2336,6,FALSE)</f>
        <v>No</v>
      </c>
      <c r="H1857" s="11">
        <f>VLOOKUP(A1857,'Medical Examinations'!$A$1:$J$2336,7,FALSE)</f>
        <v>1</v>
      </c>
      <c r="I1857" s="11" t="str">
        <f>VLOOKUP(A1857,'Medical Examinations'!$A$1:$J$2336,8,FALSE)</f>
        <v>No</v>
      </c>
      <c r="J1857" s="11" t="str">
        <f>VLOOKUP(A1857,'Medical Examinations'!$A$1:$J$2336,9,FALSE)</f>
        <v>OVERWEIGHT</v>
      </c>
      <c r="K1857" s="11" t="str">
        <f>VLOOKUP(A1857,'Medical Examinations'!$A$1:$J$2336,10,FALSE)</f>
        <v>DIABETES</v>
      </c>
      <c r="L1857" t="str">
        <f>VLOOKUP(A1857,'Hospitalisation Details'!$A$2:$M$2344,4,FALSE)</f>
        <v>11-8-1986</v>
      </c>
      <c r="M1857">
        <f>VLOOKUP(A1857,'Hospitalisation Details'!$A$2:$M$2344,10,FALSE)</f>
        <v>4399.7299999999996</v>
      </c>
      <c r="N1857" t="str">
        <f>VLOOKUP(A1857,'Hospitalisation Details'!$A$2:$M$2344,11,FALSE)</f>
        <v>tier - 3</v>
      </c>
      <c r="O1857" t="str">
        <f>VLOOKUP(A1857,'Hospitalisation Details'!$A$2:$M$2344,12,FALSE)</f>
        <v>tier - 2</v>
      </c>
      <c r="P1857" t="str">
        <f>VLOOKUP(A1857,'Hospitalisation Details'!$A$2:$M$2344,13,FALSE)</f>
        <v>R1013</v>
      </c>
      <c r="Q1857" s="11">
        <f>VLOOKUP(A1857,'Hospitalisation Details'!$A$2:$M$2344,8,FALSE)</f>
        <v>36</v>
      </c>
    </row>
    <row r="1858" spans="1:17" ht="15.75" x14ac:dyDescent="0.25">
      <c r="A1858" s="1" t="s">
        <v>510</v>
      </c>
      <c r="B1858" t="str">
        <f>VLOOKUP(A1858,'Customer Names'!$A$1:$B$2336,2,FALSE)</f>
        <v>Barker</v>
      </c>
      <c r="C1858" s="11">
        <f>VLOOKUP(A1858,'Medical Examinations'!$A$1:$B$2336,2,FALSE)</f>
        <v>21.26</v>
      </c>
      <c r="D1858" s="11">
        <f>VLOOKUP(A1858,'Medical Examinations'!$A$1:$C$2336,3,FALSE)</f>
        <v>5.36</v>
      </c>
      <c r="E1858" s="11" t="str">
        <f>VLOOKUP(A1858,'Medical Examinations'!$A$1:$J$2336,4,FALSE)</f>
        <v>Yes</v>
      </c>
      <c r="F1858" s="11" t="str">
        <f>VLOOKUP(A1858,'Medical Examinations'!$A$1:$J$2336,5,FALSE)</f>
        <v>No</v>
      </c>
      <c r="G1858" s="11" t="str">
        <f>VLOOKUP(A1858,'Medical Examinations'!$A$1:$J$2336,6,FALSE)</f>
        <v>No</v>
      </c>
      <c r="H1858" s="11">
        <f>VLOOKUP(A1858,'Medical Examinations'!$A$1:$J$2336,7,FALSE)</f>
        <v>1</v>
      </c>
      <c r="I1858" s="11" t="str">
        <f>VLOOKUP(A1858,'Medical Examinations'!$A$1:$J$2336,8,FALSE)</f>
        <v>No</v>
      </c>
      <c r="J1858" s="11" t="str">
        <f>VLOOKUP(A1858,'Medical Examinations'!$A$1:$J$2336,9,FALSE)</f>
        <v>NORMALWEIGHT</v>
      </c>
      <c r="K1858" s="11" t="str">
        <f>VLOOKUP(A1858,'Medical Examinations'!$A$1:$J$2336,10,FALSE)</f>
        <v>NORMAL</v>
      </c>
      <c r="L1858" t="str">
        <f>VLOOKUP(A1858,'Hospitalisation Details'!$A$2:$M$2344,4,FALSE)</f>
        <v>18-7-1988</v>
      </c>
      <c r="M1858">
        <f>VLOOKUP(A1858,'Hospitalisation Details'!$A$2:$M$2344,10,FALSE)</f>
        <v>4397.3100000000004</v>
      </c>
      <c r="N1858" t="str">
        <f>VLOOKUP(A1858,'Hospitalisation Details'!$A$2:$M$2344,11,FALSE)</f>
        <v>tier - 2</v>
      </c>
      <c r="O1858" t="str">
        <f>VLOOKUP(A1858,'Hospitalisation Details'!$A$2:$M$2344,12,FALSE)</f>
        <v>tier - 2</v>
      </c>
      <c r="P1858" t="str">
        <f>VLOOKUP(A1858,'Hospitalisation Details'!$A$2:$M$2344,13,FALSE)</f>
        <v>R1013</v>
      </c>
      <c r="Q1858" s="11">
        <f>VLOOKUP(A1858,'Hospitalisation Details'!$A$2:$M$2344,8,FALSE)</f>
        <v>34</v>
      </c>
    </row>
    <row r="1859" spans="1:17" ht="15.75" x14ac:dyDescent="0.25">
      <c r="A1859" s="1" t="s">
        <v>509</v>
      </c>
      <c r="B1859" t="str">
        <f>VLOOKUP(A1859,'Customer Names'!$A$1:$B$2336,2,FALSE)</f>
        <v>Saarnilehto</v>
      </c>
      <c r="C1859" s="11">
        <f>VLOOKUP(A1859,'Medical Examinations'!$A$1:$B$2336,2,FALSE)</f>
        <v>17.09</v>
      </c>
      <c r="D1859" s="11">
        <f>VLOOKUP(A1859,'Medical Examinations'!$A$1:$C$2336,3,FALSE)</f>
        <v>5.69</v>
      </c>
      <c r="E1859" s="11" t="str">
        <f>VLOOKUP(A1859,'Medical Examinations'!$A$1:$J$2336,4,FALSE)</f>
        <v>No</v>
      </c>
      <c r="F1859" s="11" t="str">
        <f>VLOOKUP(A1859,'Medical Examinations'!$A$1:$J$2336,5,FALSE)</f>
        <v>No</v>
      </c>
      <c r="G1859" s="11" t="str">
        <f>VLOOKUP(A1859,'Medical Examinations'!$A$1:$J$2336,6,FALSE)</f>
        <v>No</v>
      </c>
      <c r="H1859" s="11">
        <f>VLOOKUP(A1859,'Medical Examinations'!$A$1:$J$2336,7,FALSE)</f>
        <v>0</v>
      </c>
      <c r="I1859" s="11" t="str">
        <f>VLOOKUP(A1859,'Medical Examinations'!$A$1:$J$2336,8,FALSE)</f>
        <v>No</v>
      </c>
      <c r="J1859" s="11" t="str">
        <f>VLOOKUP(A1859,'Medical Examinations'!$A$1:$J$2336,9,FALSE)</f>
        <v>UNDERWEIGHT</v>
      </c>
      <c r="K1859" s="11" t="str">
        <f>VLOOKUP(A1859,'Medical Examinations'!$A$1:$J$2336,10,FALSE)</f>
        <v>NORMAL</v>
      </c>
      <c r="L1859" t="str">
        <f>VLOOKUP(A1859,'Hospitalisation Details'!$A$2:$M$2344,4,FALSE)</f>
        <v>29-6-1982</v>
      </c>
      <c r="M1859">
        <f>VLOOKUP(A1859,'Hospitalisation Details'!$A$2:$M$2344,10,FALSE)</f>
        <v>4392.7</v>
      </c>
      <c r="N1859" t="str">
        <f>VLOOKUP(A1859,'Hospitalisation Details'!$A$2:$M$2344,11,FALSE)</f>
        <v>tier - 2</v>
      </c>
      <c r="O1859" t="str">
        <f>VLOOKUP(A1859,'Hospitalisation Details'!$A$2:$M$2344,12,FALSE)</f>
        <v>tier - 2</v>
      </c>
      <c r="P1859" t="str">
        <f>VLOOKUP(A1859,'Hospitalisation Details'!$A$2:$M$2344,13,FALSE)</f>
        <v>R1013</v>
      </c>
      <c r="Q1859" s="11">
        <f>VLOOKUP(A1859,'Hospitalisation Details'!$A$2:$M$2344,8,FALSE)</f>
        <v>40</v>
      </c>
    </row>
    <row r="1860" spans="1:17" ht="15.75" x14ac:dyDescent="0.25">
      <c r="A1860" s="1" t="s">
        <v>508</v>
      </c>
      <c r="B1860" t="str">
        <f>VLOOKUP(A1860,'Customer Names'!$A$1:$B$2336,2,FALSE)</f>
        <v>Morton</v>
      </c>
      <c r="C1860" s="11">
        <f>VLOOKUP(A1860,'Medical Examinations'!$A$1:$B$2336,2,FALSE)</f>
        <v>24.3</v>
      </c>
      <c r="D1860" s="11">
        <f>VLOOKUP(A1860,'Medical Examinations'!$A$1:$C$2336,3,FALSE)</f>
        <v>4.9000000000000004</v>
      </c>
      <c r="E1860" s="11" t="str">
        <f>VLOOKUP(A1860,'Medical Examinations'!$A$1:$J$2336,4,FALSE)</f>
        <v>Yes</v>
      </c>
      <c r="F1860" s="11" t="str">
        <f>VLOOKUP(A1860,'Medical Examinations'!$A$1:$J$2336,5,FALSE)</f>
        <v>No</v>
      </c>
      <c r="G1860" s="11" t="str">
        <f>VLOOKUP(A1860,'Medical Examinations'!$A$1:$J$2336,6,FALSE)</f>
        <v>Yes</v>
      </c>
      <c r="H1860" s="11">
        <f>VLOOKUP(A1860,'Medical Examinations'!$A$1:$J$2336,7,FALSE)</f>
        <v>1</v>
      </c>
      <c r="I1860" s="11" t="str">
        <f>VLOOKUP(A1860,'Medical Examinations'!$A$1:$J$2336,8,FALSE)</f>
        <v>No</v>
      </c>
      <c r="J1860" s="11" t="str">
        <f>VLOOKUP(A1860,'Medical Examinations'!$A$1:$J$2336,9,FALSE)</f>
        <v>NORMALWEIGHT</v>
      </c>
      <c r="K1860" s="11" t="str">
        <f>VLOOKUP(A1860,'Medical Examinations'!$A$1:$J$2336,10,FALSE)</f>
        <v>NORMAL</v>
      </c>
      <c r="L1860" t="str">
        <f>VLOOKUP(A1860,'Hospitalisation Details'!$A$2:$M$2344,4,FALSE)</f>
        <v>29-11-1997</v>
      </c>
      <c r="M1860">
        <f>VLOOKUP(A1860,'Hospitalisation Details'!$A$2:$M$2344,10,FALSE)</f>
        <v>4391.6499999999996</v>
      </c>
      <c r="N1860" t="str">
        <f>VLOOKUP(A1860,'Hospitalisation Details'!$A$2:$M$2344,11,FALSE)</f>
        <v>tier - 2</v>
      </c>
      <c r="O1860" t="str">
        <f>VLOOKUP(A1860,'Hospitalisation Details'!$A$2:$M$2344,12,FALSE)</f>
        <v>tier - 2</v>
      </c>
      <c r="P1860" t="str">
        <f>VLOOKUP(A1860,'Hospitalisation Details'!$A$2:$M$2344,13,FALSE)</f>
        <v>R1011</v>
      </c>
      <c r="Q1860" s="11">
        <f>VLOOKUP(A1860,'Hospitalisation Details'!$A$2:$M$2344,8,FALSE)</f>
        <v>25</v>
      </c>
    </row>
    <row r="1861" spans="1:17" ht="15.75" x14ac:dyDescent="0.25">
      <c r="A1861" s="1" t="s">
        <v>507</v>
      </c>
      <c r="B1861" t="str">
        <f>VLOOKUP(A1861,'Customer Names'!$A$1:$B$2336,2,FALSE)</f>
        <v>Thomas</v>
      </c>
      <c r="C1861" s="11">
        <f>VLOOKUP(A1861,'Medical Examinations'!$A$1:$B$2336,2,FALSE)</f>
        <v>29.734999999999999</v>
      </c>
      <c r="D1861" s="11">
        <f>VLOOKUP(A1861,'Medical Examinations'!$A$1:$C$2336,3,FALSE)</f>
        <v>5.78</v>
      </c>
      <c r="E1861" s="11" t="str">
        <f>VLOOKUP(A1861,'Medical Examinations'!$A$1:$J$2336,4,FALSE)</f>
        <v>No</v>
      </c>
      <c r="F1861" s="11" t="str">
        <f>VLOOKUP(A1861,'Medical Examinations'!$A$1:$J$2336,5,FALSE)</f>
        <v>No</v>
      </c>
      <c r="G1861" s="11" t="str">
        <f>VLOOKUP(A1861,'Medical Examinations'!$A$1:$J$2336,6,FALSE)</f>
        <v>No</v>
      </c>
      <c r="H1861" s="11">
        <f>VLOOKUP(A1861,'Medical Examinations'!$A$1:$J$2336,7,FALSE)</f>
        <v>0</v>
      </c>
      <c r="I1861" s="11" t="str">
        <f>VLOOKUP(A1861,'Medical Examinations'!$A$1:$J$2336,8,FALSE)</f>
        <v>No</v>
      </c>
      <c r="J1861" s="11" t="str">
        <f>VLOOKUP(A1861,'Medical Examinations'!$A$1:$J$2336,9,FALSE)</f>
        <v>OVERWEIGHT</v>
      </c>
      <c r="K1861" s="11" t="str">
        <f>VLOOKUP(A1861,'Medical Examinations'!$A$1:$J$2336,10,FALSE)</f>
        <v>PREDIABETES</v>
      </c>
      <c r="L1861" t="str">
        <f>VLOOKUP(A1861,'Hospitalisation Details'!$A$2:$M$2344,4,FALSE)</f>
        <v>28-8-1990</v>
      </c>
      <c r="M1861">
        <f>VLOOKUP(A1861,'Hospitalisation Details'!$A$2:$M$2344,10,FALSE)</f>
        <v>4357.04</v>
      </c>
      <c r="N1861" t="str">
        <f>VLOOKUP(A1861,'Hospitalisation Details'!$A$2:$M$2344,11,FALSE)</f>
        <v>tier - 2</v>
      </c>
      <c r="O1861" t="str">
        <f>VLOOKUP(A1861,'Hospitalisation Details'!$A$2:$M$2344,12,FALSE)</f>
        <v>tier - 3</v>
      </c>
      <c r="P1861" t="str">
        <f>VLOOKUP(A1861,'Hospitalisation Details'!$A$2:$M$2344,13,FALSE)</f>
        <v>R1012</v>
      </c>
      <c r="Q1861" s="11">
        <f>VLOOKUP(A1861,'Hospitalisation Details'!$A$2:$M$2344,8,FALSE)</f>
        <v>32</v>
      </c>
    </row>
    <row r="1862" spans="1:17" ht="15.75" x14ac:dyDescent="0.25">
      <c r="A1862" s="1" t="s">
        <v>506</v>
      </c>
      <c r="B1862" t="str">
        <f>VLOOKUP(A1862,'Customer Names'!$A$1:$B$2336,2,FALSE)</f>
        <v>Hillman</v>
      </c>
      <c r="C1862" s="11">
        <f>VLOOKUP(A1862,'Medical Examinations'!$A$1:$B$2336,2,FALSE)</f>
        <v>29.26</v>
      </c>
      <c r="D1862" s="11">
        <f>VLOOKUP(A1862,'Medical Examinations'!$A$1:$C$2336,3,FALSE)</f>
        <v>4.7</v>
      </c>
      <c r="E1862" s="11" t="str">
        <f>VLOOKUP(A1862,'Medical Examinations'!$A$1:$J$2336,4,FALSE)</f>
        <v>No</v>
      </c>
      <c r="F1862" s="11" t="str">
        <f>VLOOKUP(A1862,'Medical Examinations'!$A$1:$J$2336,5,FALSE)</f>
        <v>No</v>
      </c>
      <c r="G1862" s="11" t="str">
        <f>VLOOKUP(A1862,'Medical Examinations'!$A$1:$J$2336,6,FALSE)</f>
        <v>No</v>
      </c>
      <c r="H1862" s="11">
        <f>VLOOKUP(A1862,'Medical Examinations'!$A$1:$J$2336,7,FALSE)</f>
        <v>0</v>
      </c>
      <c r="I1862" s="11" t="str">
        <f>VLOOKUP(A1862,'Medical Examinations'!$A$1:$J$2336,8,FALSE)</f>
        <v>No</v>
      </c>
      <c r="J1862" s="11" t="str">
        <f>VLOOKUP(A1862,'Medical Examinations'!$A$1:$J$2336,9,FALSE)</f>
        <v>OVERWEIGHT</v>
      </c>
      <c r="K1862" s="11" t="str">
        <f>VLOOKUP(A1862,'Medical Examinations'!$A$1:$J$2336,10,FALSE)</f>
        <v>NORMAL</v>
      </c>
      <c r="L1862" t="str">
        <f>VLOOKUP(A1862,'Hospitalisation Details'!$A$2:$M$2344,4,FALSE)</f>
        <v>13-9-1991</v>
      </c>
      <c r="M1862">
        <f>VLOOKUP(A1862,'Hospitalisation Details'!$A$2:$M$2344,10,FALSE)</f>
        <v>4350.51</v>
      </c>
      <c r="N1862" t="str">
        <f>VLOOKUP(A1862,'Hospitalisation Details'!$A$2:$M$2344,11,FALSE)</f>
        <v>tier - 2</v>
      </c>
      <c r="O1862" t="str">
        <f>VLOOKUP(A1862,'Hospitalisation Details'!$A$2:$M$2344,12,FALSE)</f>
        <v>tier - 2</v>
      </c>
      <c r="P1862" t="str">
        <f>VLOOKUP(A1862,'Hospitalisation Details'!$A$2:$M$2344,13,FALSE)</f>
        <v>R1013</v>
      </c>
      <c r="Q1862" s="11">
        <f>VLOOKUP(A1862,'Hospitalisation Details'!$A$2:$M$2344,8,FALSE)</f>
        <v>31</v>
      </c>
    </row>
    <row r="1863" spans="1:17" ht="15.75" x14ac:dyDescent="0.25">
      <c r="A1863" s="1" t="s">
        <v>505</v>
      </c>
      <c r="B1863" t="str">
        <f>VLOOKUP(A1863,'Customer Names'!$A$1:$B$2336,2,FALSE)</f>
        <v>Edwards</v>
      </c>
      <c r="C1863" s="11">
        <f>VLOOKUP(A1863,'Medical Examinations'!$A$1:$B$2336,2,FALSE)</f>
        <v>33</v>
      </c>
      <c r="D1863" s="11">
        <f>VLOOKUP(A1863,'Medical Examinations'!$A$1:$C$2336,3,FALSE)</f>
        <v>6.28</v>
      </c>
      <c r="E1863" s="11" t="str">
        <f>VLOOKUP(A1863,'Medical Examinations'!$A$1:$J$2336,4,FALSE)</f>
        <v>No</v>
      </c>
      <c r="F1863" s="11" t="str">
        <f>VLOOKUP(A1863,'Medical Examinations'!$A$1:$J$2336,5,FALSE)</f>
        <v>No</v>
      </c>
      <c r="G1863" s="11" t="str">
        <f>VLOOKUP(A1863,'Medical Examinations'!$A$1:$J$2336,6,FALSE)</f>
        <v>No</v>
      </c>
      <c r="H1863" s="11">
        <f>VLOOKUP(A1863,'Medical Examinations'!$A$1:$J$2336,7,FALSE)</f>
        <v>0</v>
      </c>
      <c r="I1863" s="11" t="str">
        <f>VLOOKUP(A1863,'Medical Examinations'!$A$1:$J$2336,8,FALSE)</f>
        <v>No</v>
      </c>
      <c r="J1863" s="11" t="str">
        <f>VLOOKUP(A1863,'Medical Examinations'!$A$1:$J$2336,9,FALSE)</f>
        <v>OBESITY</v>
      </c>
      <c r="K1863" s="11" t="str">
        <f>VLOOKUP(A1863,'Medical Examinations'!$A$1:$J$2336,10,FALSE)</f>
        <v>PREDIABETES</v>
      </c>
      <c r="L1863" t="str">
        <f>VLOOKUP(A1863,'Hospitalisation Details'!$A$2:$M$2344,4,FALSE)</f>
        <v>1-11-1994</v>
      </c>
      <c r="M1863">
        <f>VLOOKUP(A1863,'Hospitalisation Details'!$A$2:$M$2344,10,FALSE)</f>
        <v>4349.46</v>
      </c>
      <c r="N1863" t="str">
        <f>VLOOKUP(A1863,'Hospitalisation Details'!$A$2:$M$2344,11,FALSE)</f>
        <v>tier - 2</v>
      </c>
      <c r="O1863" t="str">
        <f>VLOOKUP(A1863,'Hospitalisation Details'!$A$2:$M$2344,12,FALSE)</f>
        <v>tier - 2</v>
      </c>
      <c r="P1863" t="str">
        <f>VLOOKUP(A1863,'Hospitalisation Details'!$A$2:$M$2344,13,FALSE)</f>
        <v>R1013</v>
      </c>
      <c r="Q1863" s="11">
        <f>VLOOKUP(A1863,'Hospitalisation Details'!$A$2:$M$2344,8,FALSE)</f>
        <v>28</v>
      </c>
    </row>
    <row r="1864" spans="1:17" ht="15.75" x14ac:dyDescent="0.25">
      <c r="A1864" s="1" t="s">
        <v>504</v>
      </c>
      <c r="B1864" t="str">
        <f>VLOOKUP(A1864,'Customer Names'!$A$1:$B$2336,2,FALSE)</f>
        <v>Bartel</v>
      </c>
      <c r="C1864" s="11">
        <f>VLOOKUP(A1864,'Medical Examinations'!$A$1:$B$2336,2,FALSE)</f>
        <v>31.065000000000001</v>
      </c>
      <c r="D1864" s="11">
        <f>VLOOKUP(A1864,'Medical Examinations'!$A$1:$C$2336,3,FALSE)</f>
        <v>4.2300000000000004</v>
      </c>
      <c r="E1864" s="11" t="str">
        <f>VLOOKUP(A1864,'Medical Examinations'!$A$1:$J$2336,4,FALSE)</f>
        <v>No</v>
      </c>
      <c r="F1864" s="11" t="str">
        <f>VLOOKUP(A1864,'Medical Examinations'!$A$1:$J$2336,5,FALSE)</f>
        <v>No</v>
      </c>
      <c r="G1864" s="11" t="str">
        <f>VLOOKUP(A1864,'Medical Examinations'!$A$1:$J$2336,6,FALSE)</f>
        <v>No</v>
      </c>
      <c r="H1864" s="11">
        <f>VLOOKUP(A1864,'Medical Examinations'!$A$1:$J$2336,7,FALSE)</f>
        <v>0</v>
      </c>
      <c r="I1864" s="11" t="str">
        <f>VLOOKUP(A1864,'Medical Examinations'!$A$1:$J$2336,8,FALSE)</f>
        <v>No</v>
      </c>
      <c r="J1864" s="11" t="str">
        <f>VLOOKUP(A1864,'Medical Examinations'!$A$1:$J$2336,9,FALSE)</f>
        <v>OBESITY</v>
      </c>
      <c r="K1864" s="11" t="str">
        <f>VLOOKUP(A1864,'Medical Examinations'!$A$1:$J$2336,10,FALSE)</f>
        <v>NORMAL</v>
      </c>
      <c r="L1864" t="str">
        <f>VLOOKUP(A1864,'Hospitalisation Details'!$A$2:$M$2344,4,FALSE)</f>
        <v>1-6-1991</v>
      </c>
      <c r="M1864">
        <f>VLOOKUP(A1864,'Hospitalisation Details'!$A$2:$M$2344,10,FALSE)</f>
        <v>4347.0200000000004</v>
      </c>
      <c r="N1864" t="str">
        <f>VLOOKUP(A1864,'Hospitalisation Details'!$A$2:$M$2344,11,FALSE)</f>
        <v>tier - 2</v>
      </c>
      <c r="O1864" t="str">
        <f>VLOOKUP(A1864,'Hospitalisation Details'!$A$2:$M$2344,12,FALSE)</f>
        <v>tier - 1</v>
      </c>
      <c r="P1864" t="str">
        <f>VLOOKUP(A1864,'Hospitalisation Details'!$A$2:$M$2344,13,FALSE)</f>
        <v>R1024</v>
      </c>
      <c r="Q1864" s="11">
        <f>VLOOKUP(A1864,'Hospitalisation Details'!$A$2:$M$2344,8,FALSE)</f>
        <v>32</v>
      </c>
    </row>
    <row r="1865" spans="1:17" ht="15.75" x14ac:dyDescent="0.25">
      <c r="A1865" s="1" t="s">
        <v>503</v>
      </c>
      <c r="B1865" t="str">
        <f>VLOOKUP(A1865,'Customer Names'!$A$1:$B$2336,2,FALSE)</f>
        <v>Potekhina</v>
      </c>
      <c r="C1865" s="11">
        <f>VLOOKUP(A1865,'Medical Examinations'!$A$1:$B$2336,2,FALSE)</f>
        <v>26.51</v>
      </c>
      <c r="D1865" s="11">
        <f>VLOOKUP(A1865,'Medical Examinations'!$A$1:$C$2336,3,FALSE)</f>
        <v>6.17</v>
      </c>
      <c r="E1865" s="11" t="str">
        <f>VLOOKUP(A1865,'Medical Examinations'!$A$1:$J$2336,4,FALSE)</f>
        <v>No</v>
      </c>
      <c r="F1865" s="11" t="str">
        <f>VLOOKUP(A1865,'Medical Examinations'!$A$1:$J$2336,5,FALSE)</f>
        <v>No</v>
      </c>
      <c r="G1865" s="11" t="str">
        <f>VLOOKUP(A1865,'Medical Examinations'!$A$1:$J$2336,6,FALSE)</f>
        <v>No</v>
      </c>
      <c r="H1865" s="11">
        <f>VLOOKUP(A1865,'Medical Examinations'!$A$1:$J$2336,7,FALSE)</f>
        <v>0</v>
      </c>
      <c r="I1865" s="11" t="str">
        <f>VLOOKUP(A1865,'Medical Examinations'!$A$1:$J$2336,8,FALSE)</f>
        <v>No</v>
      </c>
      <c r="J1865" s="11" t="str">
        <f>VLOOKUP(A1865,'Medical Examinations'!$A$1:$J$2336,9,FALSE)</f>
        <v>OVERWEIGHT</v>
      </c>
      <c r="K1865" s="11" t="str">
        <f>VLOOKUP(A1865,'Medical Examinations'!$A$1:$J$2336,10,FALSE)</f>
        <v>PREDIABETES</v>
      </c>
      <c r="L1865" t="str">
        <f>VLOOKUP(A1865,'Hospitalisation Details'!$A$2:$M$2344,4,FALSE)</f>
        <v>26-10-1994</v>
      </c>
      <c r="M1865">
        <f>VLOOKUP(A1865,'Hospitalisation Details'!$A$2:$M$2344,10,FALSE)</f>
        <v>4340.4399999999996</v>
      </c>
      <c r="N1865" t="str">
        <f>VLOOKUP(A1865,'Hospitalisation Details'!$A$2:$M$2344,11,FALSE)</f>
        <v>tier - 2</v>
      </c>
      <c r="O1865" t="str">
        <f>VLOOKUP(A1865,'Hospitalisation Details'!$A$2:$M$2344,12,FALSE)</f>
        <v>tier - 1</v>
      </c>
      <c r="P1865" t="str">
        <f>VLOOKUP(A1865,'Hospitalisation Details'!$A$2:$M$2344,13,FALSE)</f>
        <v>R1013</v>
      </c>
      <c r="Q1865" s="11">
        <f>VLOOKUP(A1865,'Hospitalisation Details'!$A$2:$M$2344,8,FALSE)</f>
        <v>28</v>
      </c>
    </row>
    <row r="1866" spans="1:17" ht="15.75" x14ac:dyDescent="0.25">
      <c r="A1866" s="1" t="s">
        <v>502</v>
      </c>
      <c r="B1866" t="str">
        <f>VLOOKUP(A1866,'Customer Names'!$A$1:$B$2336,2,FALSE)</f>
        <v>Kelly</v>
      </c>
      <c r="C1866" s="11">
        <f>VLOOKUP(A1866,'Medical Examinations'!$A$1:$B$2336,2,FALSE)</f>
        <v>28.88</v>
      </c>
      <c r="D1866" s="11">
        <f>VLOOKUP(A1866,'Medical Examinations'!$A$1:$C$2336,3,FALSE)</f>
        <v>4.96</v>
      </c>
      <c r="E1866" s="11" t="str">
        <f>VLOOKUP(A1866,'Medical Examinations'!$A$1:$J$2336,4,FALSE)</f>
        <v>No</v>
      </c>
      <c r="F1866" s="11" t="str">
        <f>VLOOKUP(A1866,'Medical Examinations'!$A$1:$J$2336,5,FALSE)</f>
        <v>No</v>
      </c>
      <c r="G1866" s="11" t="str">
        <f>VLOOKUP(A1866,'Medical Examinations'!$A$1:$J$2336,6,FALSE)</f>
        <v>No</v>
      </c>
      <c r="H1866" s="11">
        <f>VLOOKUP(A1866,'Medical Examinations'!$A$1:$J$2336,7,FALSE)</f>
        <v>0</v>
      </c>
      <c r="I1866" s="11" t="str">
        <f>VLOOKUP(A1866,'Medical Examinations'!$A$1:$J$2336,8,FALSE)</f>
        <v>No</v>
      </c>
      <c r="J1866" s="11" t="str">
        <f>VLOOKUP(A1866,'Medical Examinations'!$A$1:$J$2336,9,FALSE)</f>
        <v>OVERWEIGHT</v>
      </c>
      <c r="K1866" s="11" t="str">
        <f>VLOOKUP(A1866,'Medical Examinations'!$A$1:$J$2336,10,FALSE)</f>
        <v>NORMAL</v>
      </c>
      <c r="L1866" t="str">
        <f>VLOOKUP(A1866,'Hospitalisation Details'!$A$2:$M$2344,4,FALSE)</f>
        <v>2-11-1994</v>
      </c>
      <c r="M1866">
        <f>VLOOKUP(A1866,'Hospitalisation Details'!$A$2:$M$2344,10,FALSE)</f>
        <v>4337.74</v>
      </c>
      <c r="N1866" t="str">
        <f>VLOOKUP(A1866,'Hospitalisation Details'!$A$2:$M$2344,11,FALSE)</f>
        <v>tier - 2</v>
      </c>
      <c r="O1866" t="str">
        <f>VLOOKUP(A1866,'Hospitalisation Details'!$A$2:$M$2344,12,FALSE)</f>
        <v>tier - 1</v>
      </c>
      <c r="P1866" t="str">
        <f>VLOOKUP(A1866,'Hospitalisation Details'!$A$2:$M$2344,13,FALSE)</f>
        <v>R1024</v>
      </c>
      <c r="Q1866" s="11">
        <f>VLOOKUP(A1866,'Hospitalisation Details'!$A$2:$M$2344,8,FALSE)</f>
        <v>28</v>
      </c>
    </row>
    <row r="1867" spans="1:17" ht="15.75" x14ac:dyDescent="0.25">
      <c r="A1867" s="1" t="s">
        <v>501</v>
      </c>
      <c r="B1867" t="str">
        <f>VLOOKUP(A1867,'Customer Names'!$A$1:$B$2336,2,FALSE)</f>
        <v>Lapp</v>
      </c>
      <c r="C1867" s="11">
        <f>VLOOKUP(A1867,'Medical Examinations'!$A$1:$B$2336,2,FALSE)</f>
        <v>35.814999999999998</v>
      </c>
      <c r="D1867" s="11">
        <f>VLOOKUP(A1867,'Medical Examinations'!$A$1:$C$2336,3,FALSE)</f>
        <v>5.1100000000000003</v>
      </c>
      <c r="E1867" s="11" t="str">
        <f>VLOOKUP(A1867,'Medical Examinations'!$A$1:$J$2336,4,FALSE)</f>
        <v>Yes</v>
      </c>
      <c r="F1867" s="11" t="str">
        <f>VLOOKUP(A1867,'Medical Examinations'!$A$1:$J$2336,5,FALSE)</f>
        <v>No</v>
      </c>
      <c r="G1867" s="11" t="str">
        <f>VLOOKUP(A1867,'Medical Examinations'!$A$1:$J$2336,6,FALSE)</f>
        <v>No</v>
      </c>
      <c r="H1867" s="11">
        <f>VLOOKUP(A1867,'Medical Examinations'!$A$1:$J$2336,7,FALSE)</f>
        <v>1</v>
      </c>
      <c r="I1867" s="11" t="str">
        <f>VLOOKUP(A1867,'Medical Examinations'!$A$1:$J$2336,8,FALSE)</f>
        <v>No</v>
      </c>
      <c r="J1867" s="11" t="str">
        <f>VLOOKUP(A1867,'Medical Examinations'!$A$1:$J$2336,9,FALSE)</f>
        <v>OBESITY</v>
      </c>
      <c r="K1867" s="11" t="str">
        <f>VLOOKUP(A1867,'Medical Examinations'!$A$1:$J$2336,10,FALSE)</f>
        <v>NORMAL</v>
      </c>
      <c r="L1867" t="str">
        <f>VLOOKUP(A1867,'Hospitalisation Details'!$A$2:$M$2344,4,FALSE)</f>
        <v>19-12-1988</v>
      </c>
      <c r="M1867">
        <f>VLOOKUP(A1867,'Hospitalisation Details'!$A$2:$M$2344,10,FALSE)</f>
        <v>4320.41</v>
      </c>
      <c r="N1867" t="str">
        <f>VLOOKUP(A1867,'Hospitalisation Details'!$A$2:$M$2344,11,FALSE)</f>
        <v>tier - 2</v>
      </c>
      <c r="O1867" t="str">
        <f>VLOOKUP(A1867,'Hospitalisation Details'!$A$2:$M$2344,12,FALSE)</f>
        <v>tier - 1</v>
      </c>
      <c r="P1867" t="str">
        <f>VLOOKUP(A1867,'Hospitalisation Details'!$A$2:$M$2344,13,FALSE)</f>
        <v>R1012</v>
      </c>
      <c r="Q1867" s="11">
        <f>VLOOKUP(A1867,'Hospitalisation Details'!$A$2:$M$2344,8,FALSE)</f>
        <v>34</v>
      </c>
    </row>
    <row r="1868" spans="1:17" ht="15.75" x14ac:dyDescent="0.25">
      <c r="A1868" s="1" t="s">
        <v>500</v>
      </c>
      <c r="B1868" t="str">
        <f>VLOOKUP(A1868,'Customer Names'!$A$1:$B$2336,2,FALSE)</f>
        <v>Burke</v>
      </c>
      <c r="C1868" s="11">
        <f>VLOOKUP(A1868,'Medical Examinations'!$A$1:$B$2336,2,FALSE)</f>
        <v>21.28</v>
      </c>
      <c r="D1868" s="11">
        <f>VLOOKUP(A1868,'Medical Examinations'!$A$1:$C$2336,3,FALSE)</f>
        <v>4.05</v>
      </c>
      <c r="E1868" s="11" t="str">
        <f>VLOOKUP(A1868,'Medical Examinations'!$A$1:$J$2336,4,FALSE)</f>
        <v>No</v>
      </c>
      <c r="F1868" s="11" t="str">
        <f>VLOOKUP(A1868,'Medical Examinations'!$A$1:$J$2336,5,FALSE)</f>
        <v>Yes</v>
      </c>
      <c r="G1868" s="11" t="str">
        <f>VLOOKUP(A1868,'Medical Examinations'!$A$1:$J$2336,6,FALSE)</f>
        <v>No</v>
      </c>
      <c r="H1868" s="11">
        <f>VLOOKUP(A1868,'Medical Examinations'!$A$1:$J$2336,7,FALSE)</f>
        <v>1</v>
      </c>
      <c r="I1868" s="11" t="str">
        <f>VLOOKUP(A1868,'Medical Examinations'!$A$1:$J$2336,8,FALSE)</f>
        <v>No</v>
      </c>
      <c r="J1868" s="11" t="str">
        <f>VLOOKUP(A1868,'Medical Examinations'!$A$1:$J$2336,9,FALSE)</f>
        <v>NORMALWEIGHT</v>
      </c>
      <c r="K1868" s="11" t="str">
        <f>VLOOKUP(A1868,'Medical Examinations'!$A$1:$J$2336,10,FALSE)</f>
        <v>NORMAL</v>
      </c>
      <c r="L1868" t="str">
        <f>VLOOKUP(A1868,'Hospitalisation Details'!$A$2:$M$2344,4,FALSE)</f>
        <v>25-11-2000</v>
      </c>
      <c r="M1868">
        <f>VLOOKUP(A1868,'Hospitalisation Details'!$A$2:$M$2344,10,FALSE)</f>
        <v>4296.2700000000004</v>
      </c>
      <c r="N1868" t="str">
        <f>VLOOKUP(A1868,'Hospitalisation Details'!$A$2:$M$2344,11,FALSE)</f>
        <v>tier - 2</v>
      </c>
      <c r="O1868" t="str">
        <f>VLOOKUP(A1868,'Hospitalisation Details'!$A$2:$M$2344,12,FALSE)</f>
        <v>tier - 3</v>
      </c>
      <c r="P1868" t="str">
        <f>VLOOKUP(A1868,'Hospitalisation Details'!$A$2:$M$2344,13,FALSE)</f>
        <v>R1012</v>
      </c>
      <c r="Q1868" s="11">
        <f>VLOOKUP(A1868,'Hospitalisation Details'!$A$2:$M$2344,8,FALSE)</f>
        <v>22</v>
      </c>
    </row>
    <row r="1869" spans="1:17" ht="15.75" x14ac:dyDescent="0.25">
      <c r="A1869" s="1" t="s">
        <v>499</v>
      </c>
      <c r="B1869" t="str">
        <f>VLOOKUP(A1869,'Customer Names'!$A$1:$B$2336,2,FALSE)</f>
        <v>Barry</v>
      </c>
      <c r="C1869" s="11">
        <f>VLOOKUP(A1869,'Medical Examinations'!$A$1:$B$2336,2,FALSE)</f>
        <v>33.81</v>
      </c>
      <c r="D1869" s="11">
        <f>VLOOKUP(A1869,'Medical Examinations'!$A$1:$C$2336,3,FALSE)</f>
        <v>6.49</v>
      </c>
      <c r="E1869" s="11" t="str">
        <f>VLOOKUP(A1869,'Medical Examinations'!$A$1:$J$2336,4,FALSE)</f>
        <v>No</v>
      </c>
      <c r="F1869" s="11" t="str">
        <f>VLOOKUP(A1869,'Medical Examinations'!$A$1:$J$2336,5,FALSE)</f>
        <v>No</v>
      </c>
      <c r="G1869" s="11" t="str">
        <f>VLOOKUP(A1869,'Medical Examinations'!$A$1:$J$2336,6,FALSE)</f>
        <v>Yes</v>
      </c>
      <c r="H1869" s="11">
        <f>VLOOKUP(A1869,'Medical Examinations'!$A$1:$J$2336,7,FALSE)</f>
        <v>1</v>
      </c>
      <c r="I1869" s="11" t="str">
        <f>VLOOKUP(A1869,'Medical Examinations'!$A$1:$J$2336,8,FALSE)</f>
        <v>No</v>
      </c>
      <c r="J1869" s="11" t="str">
        <f>VLOOKUP(A1869,'Medical Examinations'!$A$1:$J$2336,9,FALSE)</f>
        <v>OBESITY</v>
      </c>
      <c r="K1869" s="11" t="str">
        <f>VLOOKUP(A1869,'Medical Examinations'!$A$1:$J$2336,10,FALSE)</f>
        <v>PREDIABETES</v>
      </c>
      <c r="L1869" t="str">
        <f>VLOOKUP(A1869,'Hospitalisation Details'!$A$2:$M$2344,4,FALSE)</f>
        <v>8-6-2003</v>
      </c>
      <c r="M1869">
        <f>VLOOKUP(A1869,'Hospitalisation Details'!$A$2:$M$2344,10,FALSE)</f>
        <v>4278.55</v>
      </c>
      <c r="N1869" t="str">
        <f>VLOOKUP(A1869,'Hospitalisation Details'!$A$2:$M$2344,11,FALSE)</f>
        <v>tier - 2</v>
      </c>
      <c r="O1869" t="str">
        <f>VLOOKUP(A1869,'Hospitalisation Details'!$A$2:$M$2344,12,FALSE)</f>
        <v>tier - 1</v>
      </c>
      <c r="P1869" t="str">
        <f>VLOOKUP(A1869,'Hospitalisation Details'!$A$2:$M$2344,13,FALSE)</f>
        <v>R1021</v>
      </c>
      <c r="Q1869" s="11">
        <f>VLOOKUP(A1869,'Hospitalisation Details'!$A$2:$M$2344,8,FALSE)</f>
        <v>20</v>
      </c>
    </row>
    <row r="1870" spans="1:17" ht="15.75" x14ac:dyDescent="0.25">
      <c r="A1870" s="1" t="s">
        <v>498</v>
      </c>
      <c r="B1870" t="str">
        <f>VLOOKUP(A1870,'Customer Names'!$A$1:$B$2336,2,FALSE)</f>
        <v>McCormick</v>
      </c>
      <c r="C1870" s="11">
        <f>VLOOKUP(A1870,'Medical Examinations'!$A$1:$B$2336,2,FALSE)</f>
        <v>44.22</v>
      </c>
      <c r="D1870" s="11">
        <f>VLOOKUP(A1870,'Medical Examinations'!$A$1:$C$2336,3,FALSE)</f>
        <v>4.1900000000000004</v>
      </c>
      <c r="E1870" s="11" t="str">
        <f>VLOOKUP(A1870,'Medical Examinations'!$A$1:$J$2336,4,FALSE)</f>
        <v>No</v>
      </c>
      <c r="F1870" s="11" t="str">
        <f>VLOOKUP(A1870,'Medical Examinations'!$A$1:$J$2336,5,FALSE)</f>
        <v>No</v>
      </c>
      <c r="G1870" s="11" t="str">
        <f>VLOOKUP(A1870,'Medical Examinations'!$A$1:$J$2336,6,FALSE)</f>
        <v>No</v>
      </c>
      <c r="H1870" s="11">
        <f>VLOOKUP(A1870,'Medical Examinations'!$A$1:$J$2336,7,FALSE)</f>
        <v>1</v>
      </c>
      <c r="I1870" s="11" t="str">
        <f>VLOOKUP(A1870,'Medical Examinations'!$A$1:$J$2336,8,FALSE)</f>
        <v>No</v>
      </c>
      <c r="J1870" s="11" t="str">
        <f>VLOOKUP(A1870,'Medical Examinations'!$A$1:$J$2336,9,FALSE)</f>
        <v>OBESITY</v>
      </c>
      <c r="K1870" s="11" t="str">
        <f>VLOOKUP(A1870,'Medical Examinations'!$A$1:$J$2336,10,FALSE)</f>
        <v>NORMAL</v>
      </c>
      <c r="L1870" t="str">
        <f>VLOOKUP(A1870,'Hospitalisation Details'!$A$2:$M$2344,4,FALSE)</f>
        <v>18-6-1992</v>
      </c>
      <c r="M1870">
        <f>VLOOKUP(A1870,'Hospitalisation Details'!$A$2:$M$2344,10,FALSE)</f>
        <v>4266.17</v>
      </c>
      <c r="N1870" t="str">
        <f>VLOOKUP(A1870,'Hospitalisation Details'!$A$2:$M$2344,11,FALSE)</f>
        <v>tier - 3</v>
      </c>
      <c r="O1870" t="str">
        <f>VLOOKUP(A1870,'Hospitalisation Details'!$A$2:$M$2344,12,FALSE)</f>
        <v>tier - 2</v>
      </c>
      <c r="P1870" t="str">
        <f>VLOOKUP(A1870,'Hospitalisation Details'!$A$2:$M$2344,13,FALSE)</f>
        <v>R1013</v>
      </c>
      <c r="Q1870" s="11">
        <f>VLOOKUP(A1870,'Hospitalisation Details'!$A$2:$M$2344,8,FALSE)</f>
        <v>30</v>
      </c>
    </row>
    <row r="1871" spans="1:17" ht="15.75" x14ac:dyDescent="0.25">
      <c r="A1871" s="1" t="s">
        <v>497</v>
      </c>
      <c r="B1871" t="str">
        <f>VLOOKUP(A1871,'Customer Names'!$A$1:$B$2336,2,FALSE)</f>
        <v>McElroy</v>
      </c>
      <c r="C1871" s="11">
        <f>VLOOKUP(A1871,'Medical Examinations'!$A$1:$B$2336,2,FALSE)</f>
        <v>15.46</v>
      </c>
      <c r="D1871" s="11">
        <f>VLOOKUP(A1871,'Medical Examinations'!$A$1:$C$2336,3,FALSE)</f>
        <v>4.99</v>
      </c>
      <c r="E1871" s="11" t="str">
        <f>VLOOKUP(A1871,'Medical Examinations'!$A$1:$J$2336,4,FALSE)</f>
        <v>Yes</v>
      </c>
      <c r="F1871" s="11" t="str">
        <f>VLOOKUP(A1871,'Medical Examinations'!$A$1:$J$2336,5,FALSE)</f>
        <v>No</v>
      </c>
      <c r="G1871" s="11" t="str">
        <f>VLOOKUP(A1871,'Medical Examinations'!$A$1:$J$2336,6,FALSE)</f>
        <v>Yes</v>
      </c>
      <c r="H1871" s="11">
        <f>VLOOKUP(A1871,'Medical Examinations'!$A$1:$J$2336,7,FALSE)</f>
        <v>1</v>
      </c>
      <c r="I1871" s="11" t="str">
        <f>VLOOKUP(A1871,'Medical Examinations'!$A$1:$J$2336,8,FALSE)</f>
        <v>No</v>
      </c>
      <c r="J1871" s="11" t="str">
        <f>VLOOKUP(A1871,'Medical Examinations'!$A$1:$J$2336,9,FALSE)</f>
        <v>UNDERWEIGHT</v>
      </c>
      <c r="K1871" s="11" t="str">
        <f>VLOOKUP(A1871,'Medical Examinations'!$A$1:$J$2336,10,FALSE)</f>
        <v>NORMAL</v>
      </c>
      <c r="L1871" t="str">
        <f>VLOOKUP(A1871,'Hospitalisation Details'!$A$2:$M$2344,4,FALSE)</f>
        <v>20-11-1983</v>
      </c>
      <c r="M1871">
        <f>VLOOKUP(A1871,'Hospitalisation Details'!$A$2:$M$2344,10,FALSE)</f>
        <v>4265.01</v>
      </c>
      <c r="N1871" t="str">
        <f>VLOOKUP(A1871,'Hospitalisation Details'!$A$2:$M$2344,11,FALSE)</f>
        <v>tier - 2</v>
      </c>
      <c r="O1871" t="str">
        <f>VLOOKUP(A1871,'Hospitalisation Details'!$A$2:$M$2344,12,FALSE)</f>
        <v>tier - 1</v>
      </c>
      <c r="P1871" t="str">
        <f>VLOOKUP(A1871,'Hospitalisation Details'!$A$2:$M$2344,13,FALSE)</f>
        <v>R1012</v>
      </c>
      <c r="Q1871" s="11">
        <f>VLOOKUP(A1871,'Hospitalisation Details'!$A$2:$M$2344,8,FALSE)</f>
        <v>39</v>
      </c>
    </row>
    <row r="1872" spans="1:17" ht="15.75" x14ac:dyDescent="0.25">
      <c r="A1872" s="1" t="s">
        <v>496</v>
      </c>
      <c r="B1872" t="str">
        <f>VLOOKUP(A1872,'Customer Names'!$A$1:$B$2336,2,FALSE)</f>
        <v>Coffed</v>
      </c>
      <c r="C1872" s="11">
        <f>VLOOKUP(A1872,'Medical Examinations'!$A$1:$B$2336,2,FALSE)</f>
        <v>30.3</v>
      </c>
      <c r="D1872" s="11">
        <f>VLOOKUP(A1872,'Medical Examinations'!$A$1:$C$2336,3,FALSE)</f>
        <v>4.7699999999999996</v>
      </c>
      <c r="E1872" s="11" t="str">
        <f>VLOOKUP(A1872,'Medical Examinations'!$A$1:$J$2336,4,FALSE)</f>
        <v>Yes</v>
      </c>
      <c r="F1872" s="11" t="str">
        <f>VLOOKUP(A1872,'Medical Examinations'!$A$1:$J$2336,5,FALSE)</f>
        <v>No</v>
      </c>
      <c r="G1872" s="11" t="str">
        <f>VLOOKUP(A1872,'Medical Examinations'!$A$1:$J$2336,6,FALSE)</f>
        <v>No</v>
      </c>
      <c r="H1872" s="11">
        <f>VLOOKUP(A1872,'Medical Examinations'!$A$1:$J$2336,7,FALSE)</f>
        <v>1</v>
      </c>
      <c r="I1872" s="11" t="str">
        <f>VLOOKUP(A1872,'Medical Examinations'!$A$1:$J$2336,8,FALSE)</f>
        <v>No</v>
      </c>
      <c r="J1872" s="11" t="str">
        <f>VLOOKUP(A1872,'Medical Examinations'!$A$1:$J$2336,9,FALSE)</f>
        <v>OBESITY</v>
      </c>
      <c r="K1872" s="11" t="str">
        <f>VLOOKUP(A1872,'Medical Examinations'!$A$1:$J$2336,10,FALSE)</f>
        <v>NORMAL</v>
      </c>
      <c r="L1872" t="str">
        <f>VLOOKUP(A1872,'Hospitalisation Details'!$A$2:$M$2344,4,FALSE)</f>
        <v>14-10-1995</v>
      </c>
      <c r="M1872">
        <f>VLOOKUP(A1872,'Hospitalisation Details'!$A$2:$M$2344,10,FALSE)</f>
        <v>4260.74</v>
      </c>
      <c r="N1872" t="str">
        <f>VLOOKUP(A1872,'Hospitalisation Details'!$A$2:$M$2344,11,FALSE)</f>
        <v>tier - 3</v>
      </c>
      <c r="O1872" t="str">
        <f>VLOOKUP(A1872,'Hospitalisation Details'!$A$2:$M$2344,12,FALSE)</f>
        <v>tier - 2</v>
      </c>
      <c r="P1872" t="str">
        <f>VLOOKUP(A1872,'Hospitalisation Details'!$A$2:$M$2344,13,FALSE)</f>
        <v>R1011</v>
      </c>
      <c r="Q1872" s="11">
        <f>VLOOKUP(A1872,'Hospitalisation Details'!$A$2:$M$2344,8,FALSE)</f>
        <v>27</v>
      </c>
    </row>
    <row r="1873" spans="1:17" ht="15.75" x14ac:dyDescent="0.25">
      <c r="A1873" s="1" t="s">
        <v>495</v>
      </c>
      <c r="B1873" t="str">
        <f>VLOOKUP(A1873,'Customer Names'!$A$1:$B$2336,2,FALSE)</f>
        <v>Estes</v>
      </c>
      <c r="C1873" s="11">
        <f>VLOOKUP(A1873,'Medical Examinations'!$A$1:$B$2336,2,FALSE)</f>
        <v>16.670000000000002</v>
      </c>
      <c r="D1873" s="11">
        <f>VLOOKUP(A1873,'Medical Examinations'!$A$1:$C$2336,3,FALSE)</f>
        <v>5.46</v>
      </c>
      <c r="E1873" s="11" t="str">
        <f>VLOOKUP(A1873,'Medical Examinations'!$A$1:$J$2336,4,FALSE)</f>
        <v>No</v>
      </c>
      <c r="F1873" s="11" t="str">
        <f>VLOOKUP(A1873,'Medical Examinations'!$A$1:$J$2336,5,FALSE)</f>
        <v>No</v>
      </c>
      <c r="G1873" s="11" t="str">
        <f>VLOOKUP(A1873,'Medical Examinations'!$A$1:$J$2336,6,FALSE)</f>
        <v>No</v>
      </c>
      <c r="H1873" s="11">
        <f>VLOOKUP(A1873,'Medical Examinations'!$A$1:$J$2336,7,FALSE)</f>
        <v>0</v>
      </c>
      <c r="I1873" s="11" t="str">
        <f>VLOOKUP(A1873,'Medical Examinations'!$A$1:$J$2336,8,FALSE)</f>
        <v>No</v>
      </c>
      <c r="J1873" s="11" t="str">
        <f>VLOOKUP(A1873,'Medical Examinations'!$A$1:$J$2336,9,FALSE)</f>
        <v>UNDERWEIGHT</v>
      </c>
      <c r="K1873" s="11" t="str">
        <f>VLOOKUP(A1873,'Medical Examinations'!$A$1:$J$2336,10,FALSE)</f>
        <v>NORMAL</v>
      </c>
      <c r="L1873" t="str">
        <f>VLOOKUP(A1873,'Hospitalisation Details'!$A$2:$M$2344,4,FALSE)</f>
        <v>16-6-1982</v>
      </c>
      <c r="M1873">
        <f>VLOOKUP(A1873,'Hospitalisation Details'!$A$2:$M$2344,10,FALSE)</f>
        <v>4250.24</v>
      </c>
      <c r="N1873" t="str">
        <f>VLOOKUP(A1873,'Hospitalisation Details'!$A$2:$M$2344,11,FALSE)</f>
        <v>tier - 2</v>
      </c>
      <c r="O1873" t="str">
        <f>VLOOKUP(A1873,'Hospitalisation Details'!$A$2:$M$2344,12,FALSE)</f>
        <v>tier - 3</v>
      </c>
      <c r="P1873" t="str">
        <f>VLOOKUP(A1873,'Hospitalisation Details'!$A$2:$M$2344,13,FALSE)</f>
        <v>R1013</v>
      </c>
      <c r="Q1873" s="11">
        <f>VLOOKUP(A1873,'Hospitalisation Details'!$A$2:$M$2344,8,FALSE)</f>
        <v>40</v>
      </c>
    </row>
    <row r="1874" spans="1:17" ht="15.75" x14ac:dyDescent="0.25">
      <c r="A1874" s="1" t="s">
        <v>494</v>
      </c>
      <c r="B1874" t="str">
        <f>VLOOKUP(A1874,'Customer Names'!$A$1:$B$2336,2,FALSE)</f>
        <v>Miles</v>
      </c>
      <c r="C1874" s="11">
        <f>VLOOKUP(A1874,'Medical Examinations'!$A$1:$B$2336,2,FALSE)</f>
        <v>28.594999999999999</v>
      </c>
      <c r="D1874" s="11">
        <f>VLOOKUP(A1874,'Medical Examinations'!$A$1:$C$2336,3,FALSE)</f>
        <v>5.43</v>
      </c>
      <c r="E1874" s="11" t="str">
        <f>VLOOKUP(A1874,'Medical Examinations'!$A$1:$J$2336,4,FALSE)</f>
        <v>No</v>
      </c>
      <c r="F1874" s="11" t="str">
        <f>VLOOKUP(A1874,'Medical Examinations'!$A$1:$J$2336,5,FALSE)</f>
        <v>No</v>
      </c>
      <c r="G1874" s="11" t="str">
        <f>VLOOKUP(A1874,'Medical Examinations'!$A$1:$J$2336,6,FALSE)</f>
        <v>No</v>
      </c>
      <c r="H1874" s="11">
        <f>VLOOKUP(A1874,'Medical Examinations'!$A$1:$J$2336,7,FALSE)</f>
        <v>0</v>
      </c>
      <c r="I1874" s="11" t="str">
        <f>VLOOKUP(A1874,'Medical Examinations'!$A$1:$J$2336,8,FALSE)</f>
        <v>No</v>
      </c>
      <c r="J1874" s="11" t="str">
        <f>VLOOKUP(A1874,'Medical Examinations'!$A$1:$J$2336,9,FALSE)</f>
        <v>OVERWEIGHT</v>
      </c>
      <c r="K1874" s="11" t="str">
        <f>VLOOKUP(A1874,'Medical Examinations'!$A$1:$J$2336,10,FALSE)</f>
        <v>NORMAL</v>
      </c>
      <c r="L1874" t="str">
        <f>VLOOKUP(A1874,'Hospitalisation Details'!$A$2:$M$2344,4,FALSE)</f>
        <v>1-12-1991</v>
      </c>
      <c r="M1874">
        <f>VLOOKUP(A1874,'Hospitalisation Details'!$A$2:$M$2344,10,FALSE)</f>
        <v>4243.59</v>
      </c>
      <c r="N1874" t="str">
        <f>VLOOKUP(A1874,'Hospitalisation Details'!$A$2:$M$2344,11,FALSE)</f>
        <v>tier - 3</v>
      </c>
      <c r="O1874" t="str">
        <f>VLOOKUP(A1874,'Hospitalisation Details'!$A$2:$M$2344,12,FALSE)</f>
        <v>tier - 1</v>
      </c>
      <c r="P1874" t="str">
        <f>VLOOKUP(A1874,'Hospitalisation Details'!$A$2:$M$2344,13,FALSE)</f>
        <v>R1012</v>
      </c>
      <c r="Q1874" s="11">
        <f>VLOOKUP(A1874,'Hospitalisation Details'!$A$2:$M$2344,8,FALSE)</f>
        <v>31</v>
      </c>
    </row>
    <row r="1875" spans="1:17" ht="15.75" x14ac:dyDescent="0.25">
      <c r="A1875" s="1" t="s">
        <v>493</v>
      </c>
      <c r="B1875" t="str">
        <f>VLOOKUP(A1875,'Customer Names'!$A$1:$B$2336,2,FALSE)</f>
        <v>Zamore</v>
      </c>
      <c r="C1875" s="11">
        <f>VLOOKUP(A1875,'Medical Examinations'!$A$1:$B$2336,2,FALSE)</f>
        <v>25.934999999999999</v>
      </c>
      <c r="D1875" s="11">
        <f>VLOOKUP(A1875,'Medical Examinations'!$A$1:$C$2336,3,FALSE)</f>
        <v>4.29</v>
      </c>
      <c r="E1875" s="11" t="str">
        <f>VLOOKUP(A1875,'Medical Examinations'!$A$1:$J$2336,4,FALSE)</f>
        <v>No</v>
      </c>
      <c r="F1875" s="11" t="str">
        <f>VLOOKUP(A1875,'Medical Examinations'!$A$1:$J$2336,5,FALSE)</f>
        <v>No</v>
      </c>
      <c r="G1875" s="11" t="str">
        <f>VLOOKUP(A1875,'Medical Examinations'!$A$1:$J$2336,6,FALSE)</f>
        <v>No</v>
      </c>
      <c r="H1875" s="11">
        <f>VLOOKUP(A1875,'Medical Examinations'!$A$1:$J$2336,7,FALSE)</f>
        <v>0</v>
      </c>
      <c r="I1875" s="11" t="str">
        <f>VLOOKUP(A1875,'Medical Examinations'!$A$1:$J$2336,8,FALSE)</f>
        <v>No</v>
      </c>
      <c r="J1875" s="11" t="str">
        <f>VLOOKUP(A1875,'Medical Examinations'!$A$1:$J$2336,9,FALSE)</f>
        <v>OVERWEIGHT</v>
      </c>
      <c r="K1875" s="11" t="str">
        <f>VLOOKUP(A1875,'Medical Examinations'!$A$1:$J$2336,10,FALSE)</f>
        <v>NORMAL</v>
      </c>
      <c r="L1875" t="str">
        <f>VLOOKUP(A1875,'Hospitalisation Details'!$A$2:$M$2344,4,FALSE)</f>
        <v>3-11-1991</v>
      </c>
      <c r="M1875">
        <f>VLOOKUP(A1875,'Hospitalisation Details'!$A$2:$M$2344,10,FALSE)</f>
        <v>4239.8900000000003</v>
      </c>
      <c r="N1875" t="str">
        <f>VLOOKUP(A1875,'Hospitalisation Details'!$A$2:$M$2344,11,FALSE)</f>
        <v>tier - 2</v>
      </c>
      <c r="O1875" t="str">
        <f>VLOOKUP(A1875,'Hospitalisation Details'!$A$2:$M$2344,12,FALSE)</f>
        <v>tier - 2</v>
      </c>
      <c r="P1875" t="str">
        <f>VLOOKUP(A1875,'Hospitalisation Details'!$A$2:$M$2344,13,FALSE)</f>
        <v>R1012</v>
      </c>
      <c r="Q1875" s="11">
        <f>VLOOKUP(A1875,'Hospitalisation Details'!$A$2:$M$2344,8,FALSE)</f>
        <v>31</v>
      </c>
    </row>
    <row r="1876" spans="1:17" ht="15.75" x14ac:dyDescent="0.25">
      <c r="A1876" s="1" t="s">
        <v>492</v>
      </c>
      <c r="B1876" t="str">
        <f>VLOOKUP(A1876,'Customer Names'!$A$1:$B$2336,2,FALSE)</f>
        <v>Donaghy</v>
      </c>
      <c r="C1876" s="11">
        <f>VLOOKUP(A1876,'Medical Examinations'!$A$1:$B$2336,2,FALSE)</f>
        <v>27.645</v>
      </c>
      <c r="D1876" s="11">
        <f>VLOOKUP(A1876,'Medical Examinations'!$A$1:$C$2336,3,FALSE)</f>
        <v>5.25</v>
      </c>
      <c r="E1876" s="11" t="str">
        <f>VLOOKUP(A1876,'Medical Examinations'!$A$1:$J$2336,4,FALSE)</f>
        <v>No</v>
      </c>
      <c r="F1876" s="11" t="str">
        <f>VLOOKUP(A1876,'Medical Examinations'!$A$1:$J$2336,5,FALSE)</f>
        <v>No</v>
      </c>
      <c r="G1876" s="11" t="str">
        <f>VLOOKUP(A1876,'Medical Examinations'!$A$1:$J$2336,6,FALSE)</f>
        <v>No</v>
      </c>
      <c r="H1876" s="11">
        <f>VLOOKUP(A1876,'Medical Examinations'!$A$1:$J$2336,7,FALSE)</f>
        <v>1</v>
      </c>
      <c r="I1876" s="11" t="str">
        <f>VLOOKUP(A1876,'Medical Examinations'!$A$1:$J$2336,8,FALSE)</f>
        <v>No</v>
      </c>
      <c r="J1876" s="11" t="str">
        <f>VLOOKUP(A1876,'Medical Examinations'!$A$1:$J$2336,9,FALSE)</f>
        <v>OVERWEIGHT</v>
      </c>
      <c r="K1876" s="11" t="str">
        <f>VLOOKUP(A1876,'Medical Examinations'!$A$1:$J$2336,10,FALSE)</f>
        <v>NORMAL</v>
      </c>
      <c r="L1876" t="str">
        <f>VLOOKUP(A1876,'Hospitalisation Details'!$A$2:$M$2344,4,FALSE)</f>
        <v>27-6-1992</v>
      </c>
      <c r="M1876">
        <f>VLOOKUP(A1876,'Hospitalisation Details'!$A$2:$M$2344,10,FALSE)</f>
        <v>4237.13</v>
      </c>
      <c r="N1876" t="str">
        <f>VLOOKUP(A1876,'Hospitalisation Details'!$A$2:$M$2344,11,FALSE)</f>
        <v>tier - 3</v>
      </c>
      <c r="O1876" t="str">
        <f>VLOOKUP(A1876,'Hospitalisation Details'!$A$2:$M$2344,12,FALSE)</f>
        <v>tier - 1</v>
      </c>
      <c r="P1876" t="str">
        <f>VLOOKUP(A1876,'Hospitalisation Details'!$A$2:$M$2344,13,FALSE)</f>
        <v>R1016</v>
      </c>
      <c r="Q1876" s="11">
        <f>VLOOKUP(A1876,'Hospitalisation Details'!$A$2:$M$2344,8,FALSE)</f>
        <v>30</v>
      </c>
    </row>
    <row r="1877" spans="1:17" ht="15.75" x14ac:dyDescent="0.25">
      <c r="A1877" s="1" t="s">
        <v>491</v>
      </c>
      <c r="B1877" t="str">
        <f>VLOOKUP(A1877,'Customer Names'!$A$1:$B$2336,2,FALSE)</f>
        <v>Kennedy</v>
      </c>
      <c r="C1877" s="11">
        <f>VLOOKUP(A1877,'Medical Examinations'!$A$1:$B$2336,2,FALSE)</f>
        <v>30.1</v>
      </c>
      <c r="D1877" s="11">
        <f>VLOOKUP(A1877,'Medical Examinations'!$A$1:$C$2336,3,FALSE)</f>
        <v>4.04</v>
      </c>
      <c r="E1877" s="11" t="str">
        <f>VLOOKUP(A1877,'Medical Examinations'!$A$1:$J$2336,4,FALSE)</f>
        <v>No</v>
      </c>
      <c r="F1877" s="11" t="str">
        <f>VLOOKUP(A1877,'Medical Examinations'!$A$1:$J$2336,5,FALSE)</f>
        <v>No</v>
      </c>
      <c r="G1877" s="11" t="str">
        <f>VLOOKUP(A1877,'Medical Examinations'!$A$1:$J$2336,6,FALSE)</f>
        <v>No</v>
      </c>
      <c r="H1877" s="11">
        <f>VLOOKUP(A1877,'Medical Examinations'!$A$1:$J$2336,7,FALSE)</f>
        <v>1</v>
      </c>
      <c r="I1877" s="11" t="str">
        <f>VLOOKUP(A1877,'Medical Examinations'!$A$1:$J$2336,8,FALSE)</f>
        <v>No</v>
      </c>
      <c r="J1877" s="11" t="str">
        <f>VLOOKUP(A1877,'Medical Examinations'!$A$1:$J$2336,9,FALSE)</f>
        <v>OBESITY</v>
      </c>
      <c r="K1877" s="11" t="str">
        <f>VLOOKUP(A1877,'Medical Examinations'!$A$1:$J$2336,10,FALSE)</f>
        <v>NORMAL</v>
      </c>
      <c r="L1877" t="str">
        <f>VLOOKUP(A1877,'Hospitalisation Details'!$A$2:$M$2344,4,FALSE)</f>
        <v>14-12-1998</v>
      </c>
      <c r="M1877">
        <f>VLOOKUP(A1877,'Hospitalisation Details'!$A$2:$M$2344,10,FALSE)</f>
        <v>4234.93</v>
      </c>
      <c r="N1877" t="str">
        <f>VLOOKUP(A1877,'Hospitalisation Details'!$A$2:$M$2344,11,FALSE)</f>
        <v>tier - 2</v>
      </c>
      <c r="O1877" t="str">
        <f>VLOOKUP(A1877,'Hospitalisation Details'!$A$2:$M$2344,12,FALSE)</f>
        <v>tier - 1</v>
      </c>
      <c r="P1877" t="str">
        <f>VLOOKUP(A1877,'Hospitalisation Details'!$A$2:$M$2344,13,FALSE)</f>
        <v>R1011</v>
      </c>
      <c r="Q1877" s="11">
        <f>VLOOKUP(A1877,'Hospitalisation Details'!$A$2:$M$2344,8,FALSE)</f>
        <v>24</v>
      </c>
    </row>
    <row r="1878" spans="1:17" ht="15.75" x14ac:dyDescent="0.25">
      <c r="A1878" s="1" t="s">
        <v>490</v>
      </c>
      <c r="B1878" t="str">
        <f>VLOOKUP(A1878,'Customer Names'!$A$1:$B$2336,2,FALSE)</f>
        <v>Fiorini</v>
      </c>
      <c r="C1878" s="11">
        <f>VLOOKUP(A1878,'Medical Examinations'!$A$1:$B$2336,2,FALSE)</f>
        <v>26.79</v>
      </c>
      <c r="D1878" s="11">
        <f>VLOOKUP(A1878,'Medical Examinations'!$A$1:$C$2336,3,FALSE)</f>
        <v>5</v>
      </c>
      <c r="E1878" s="11" t="str">
        <f>VLOOKUP(A1878,'Medical Examinations'!$A$1:$J$2336,4,FALSE)</f>
        <v>Yes</v>
      </c>
      <c r="F1878" s="11" t="str">
        <f>VLOOKUP(A1878,'Medical Examinations'!$A$1:$J$2336,5,FALSE)</f>
        <v>No</v>
      </c>
      <c r="G1878" s="11" t="str">
        <f>VLOOKUP(A1878,'Medical Examinations'!$A$1:$J$2336,6,FALSE)</f>
        <v>Yes</v>
      </c>
      <c r="H1878" s="11">
        <f>VLOOKUP(A1878,'Medical Examinations'!$A$1:$J$2336,7,FALSE)</f>
        <v>1</v>
      </c>
      <c r="I1878" s="11" t="str">
        <f>VLOOKUP(A1878,'Medical Examinations'!$A$1:$J$2336,8,FALSE)</f>
        <v>No</v>
      </c>
      <c r="J1878" s="11" t="str">
        <f>VLOOKUP(A1878,'Medical Examinations'!$A$1:$J$2336,9,FALSE)</f>
        <v>OVERWEIGHT</v>
      </c>
      <c r="K1878" s="11" t="str">
        <f>VLOOKUP(A1878,'Medical Examinations'!$A$1:$J$2336,10,FALSE)</f>
        <v>NORMAL</v>
      </c>
      <c r="L1878" t="str">
        <f>VLOOKUP(A1878,'Hospitalisation Details'!$A$2:$M$2344,4,FALSE)</f>
        <v>6-9-1997</v>
      </c>
      <c r="M1878">
        <f>VLOOKUP(A1878,'Hospitalisation Details'!$A$2:$M$2344,10,FALSE)</f>
        <v>4189.1099999999997</v>
      </c>
      <c r="N1878" t="str">
        <f>VLOOKUP(A1878,'Hospitalisation Details'!$A$2:$M$2344,11,FALSE)</f>
        <v>tier - 2</v>
      </c>
      <c r="O1878" t="str">
        <f>VLOOKUP(A1878,'Hospitalisation Details'!$A$2:$M$2344,12,FALSE)</f>
        <v>tier - 2</v>
      </c>
      <c r="P1878" t="str">
        <f>VLOOKUP(A1878,'Hospitalisation Details'!$A$2:$M$2344,13,FALSE)</f>
        <v>R1012</v>
      </c>
      <c r="Q1878" s="11">
        <f>VLOOKUP(A1878,'Hospitalisation Details'!$A$2:$M$2344,8,FALSE)</f>
        <v>25</v>
      </c>
    </row>
    <row r="1879" spans="1:17" ht="15.75" x14ac:dyDescent="0.25">
      <c r="A1879" s="1" t="s">
        <v>489</v>
      </c>
      <c r="B1879" t="str">
        <f>VLOOKUP(A1879,'Customer Names'!$A$1:$B$2336,2,FALSE)</f>
        <v>Alexander</v>
      </c>
      <c r="C1879" s="11">
        <f>VLOOKUP(A1879,'Medical Examinations'!$A$1:$B$2336,2,FALSE)</f>
        <v>27.1</v>
      </c>
      <c r="D1879" s="11">
        <f>VLOOKUP(A1879,'Medical Examinations'!$A$1:$C$2336,3,FALSE)</f>
        <v>4.01</v>
      </c>
      <c r="E1879" s="11" t="str">
        <f>VLOOKUP(A1879,'Medical Examinations'!$A$1:$J$2336,4,FALSE)</f>
        <v>Yes</v>
      </c>
      <c r="F1879" s="11" t="str">
        <f>VLOOKUP(A1879,'Medical Examinations'!$A$1:$J$2336,5,FALSE)</f>
        <v>No</v>
      </c>
      <c r="G1879" s="11" t="str">
        <f>VLOOKUP(A1879,'Medical Examinations'!$A$1:$J$2336,6,FALSE)</f>
        <v>No</v>
      </c>
      <c r="H1879" s="11">
        <f>VLOOKUP(A1879,'Medical Examinations'!$A$1:$J$2336,7,FALSE)</f>
        <v>1</v>
      </c>
      <c r="I1879" s="11" t="str">
        <f>VLOOKUP(A1879,'Medical Examinations'!$A$1:$J$2336,8,FALSE)</f>
        <v>No</v>
      </c>
      <c r="J1879" s="11" t="str">
        <f>VLOOKUP(A1879,'Medical Examinations'!$A$1:$J$2336,9,FALSE)</f>
        <v>OVERWEIGHT</v>
      </c>
      <c r="K1879" s="11" t="str">
        <f>VLOOKUP(A1879,'Medical Examinations'!$A$1:$J$2336,10,FALSE)</f>
        <v>NORMAL</v>
      </c>
      <c r="L1879" t="str">
        <f>VLOOKUP(A1879,'Hospitalisation Details'!$A$2:$M$2344,4,FALSE)</f>
        <v>3-10-1995</v>
      </c>
      <c r="M1879">
        <f>VLOOKUP(A1879,'Hospitalisation Details'!$A$2:$M$2344,10,FALSE)</f>
        <v>4188.7299999999996</v>
      </c>
      <c r="N1879" t="str">
        <f>VLOOKUP(A1879,'Hospitalisation Details'!$A$2:$M$2344,11,FALSE)</f>
        <v>tier - 2</v>
      </c>
      <c r="O1879" t="str">
        <f>VLOOKUP(A1879,'Hospitalisation Details'!$A$2:$M$2344,12,FALSE)</f>
        <v>tier - 2</v>
      </c>
      <c r="P1879" t="str">
        <f>VLOOKUP(A1879,'Hospitalisation Details'!$A$2:$M$2344,13,FALSE)</f>
        <v>R1025</v>
      </c>
      <c r="Q1879" s="11">
        <f>VLOOKUP(A1879,'Hospitalisation Details'!$A$2:$M$2344,8,FALSE)</f>
        <v>27</v>
      </c>
    </row>
    <row r="1880" spans="1:17" ht="15.75" x14ac:dyDescent="0.25">
      <c r="A1880" s="1" t="s">
        <v>488</v>
      </c>
      <c r="B1880" t="str">
        <f>VLOOKUP(A1880,'Customer Names'!$A$1:$B$2336,2,FALSE)</f>
        <v>Watkins</v>
      </c>
      <c r="C1880" s="11">
        <f>VLOOKUP(A1880,'Medical Examinations'!$A$1:$B$2336,2,FALSE)</f>
        <v>24.31</v>
      </c>
      <c r="D1880" s="11">
        <f>VLOOKUP(A1880,'Medical Examinations'!$A$1:$C$2336,3,FALSE)</f>
        <v>5.4</v>
      </c>
      <c r="E1880" s="11" t="str">
        <f>VLOOKUP(A1880,'Medical Examinations'!$A$1:$J$2336,4,FALSE)</f>
        <v>No</v>
      </c>
      <c r="F1880" s="11" t="str">
        <f>VLOOKUP(A1880,'Medical Examinations'!$A$1:$J$2336,5,FALSE)</f>
        <v>No</v>
      </c>
      <c r="G1880" s="11" t="str">
        <f>VLOOKUP(A1880,'Medical Examinations'!$A$1:$J$2336,6,FALSE)</f>
        <v>No</v>
      </c>
      <c r="H1880" s="11">
        <f>VLOOKUP(A1880,'Medical Examinations'!$A$1:$J$2336,7,FALSE)</f>
        <v>0</v>
      </c>
      <c r="I1880" s="11" t="str">
        <f>VLOOKUP(A1880,'Medical Examinations'!$A$1:$J$2336,8,FALSE)</f>
        <v>No</v>
      </c>
      <c r="J1880" s="11" t="str">
        <f>VLOOKUP(A1880,'Medical Examinations'!$A$1:$J$2336,9,FALSE)</f>
        <v>NORMALWEIGHT</v>
      </c>
      <c r="K1880" s="11" t="str">
        <f>VLOOKUP(A1880,'Medical Examinations'!$A$1:$J$2336,10,FALSE)</f>
        <v>NORMAL</v>
      </c>
      <c r="L1880" t="str">
        <f>VLOOKUP(A1880,'Hospitalisation Details'!$A$2:$M$2344,4,FALSE)</f>
        <v>25-6-1989</v>
      </c>
      <c r="M1880">
        <f>VLOOKUP(A1880,'Hospitalisation Details'!$A$2:$M$2344,10,FALSE)</f>
        <v>4185.1000000000004</v>
      </c>
      <c r="N1880" t="str">
        <f>VLOOKUP(A1880,'Hospitalisation Details'!$A$2:$M$2344,11,FALSE)</f>
        <v>tier - 2</v>
      </c>
      <c r="O1880" t="str">
        <f>VLOOKUP(A1880,'Hospitalisation Details'!$A$2:$M$2344,12,FALSE)</f>
        <v>tier - 3</v>
      </c>
      <c r="P1880" t="str">
        <f>VLOOKUP(A1880,'Hospitalisation Details'!$A$2:$M$2344,13,FALSE)</f>
        <v>R1013</v>
      </c>
      <c r="Q1880" s="11">
        <f>VLOOKUP(A1880,'Hospitalisation Details'!$A$2:$M$2344,8,FALSE)</f>
        <v>33</v>
      </c>
    </row>
    <row r="1881" spans="1:17" ht="15.75" x14ac:dyDescent="0.25">
      <c r="A1881" s="1" t="s">
        <v>487</v>
      </c>
      <c r="B1881" t="str">
        <f>VLOOKUP(A1881,'Customer Names'!$A$1:$B$2336,2,FALSE)</f>
        <v>Cassel</v>
      </c>
      <c r="C1881" s="11">
        <f>VLOOKUP(A1881,'Medical Examinations'!$A$1:$B$2336,2,FALSE)</f>
        <v>15.53</v>
      </c>
      <c r="D1881" s="11">
        <f>VLOOKUP(A1881,'Medical Examinations'!$A$1:$C$2336,3,FALSE)</f>
        <v>5.81</v>
      </c>
      <c r="E1881" s="11" t="str">
        <f>VLOOKUP(A1881,'Medical Examinations'!$A$1:$J$2336,4,FALSE)</f>
        <v>No</v>
      </c>
      <c r="F1881" s="11" t="str">
        <f>VLOOKUP(A1881,'Medical Examinations'!$A$1:$J$2336,5,FALSE)</f>
        <v>No</v>
      </c>
      <c r="G1881" s="11" t="str">
        <f>VLOOKUP(A1881,'Medical Examinations'!$A$1:$J$2336,6,FALSE)</f>
        <v>No</v>
      </c>
      <c r="H1881" s="11">
        <f>VLOOKUP(A1881,'Medical Examinations'!$A$1:$J$2336,7,FALSE)</f>
        <v>1</v>
      </c>
      <c r="I1881" s="11" t="str">
        <f>VLOOKUP(A1881,'Medical Examinations'!$A$1:$J$2336,8,FALSE)</f>
        <v>No</v>
      </c>
      <c r="J1881" s="11" t="str">
        <f>VLOOKUP(A1881,'Medical Examinations'!$A$1:$J$2336,9,FALSE)</f>
        <v>UNDERWEIGHT</v>
      </c>
      <c r="K1881" s="11" t="str">
        <f>VLOOKUP(A1881,'Medical Examinations'!$A$1:$J$2336,10,FALSE)</f>
        <v>PREDIABETES</v>
      </c>
      <c r="L1881" t="str">
        <f>VLOOKUP(A1881,'Hospitalisation Details'!$A$2:$M$2344,4,FALSE)</f>
        <v>16-9-1984</v>
      </c>
      <c r="M1881">
        <f>VLOOKUP(A1881,'Hospitalisation Details'!$A$2:$M$2344,10,FALSE)</f>
        <v>4163.21</v>
      </c>
      <c r="N1881" t="str">
        <f>VLOOKUP(A1881,'Hospitalisation Details'!$A$2:$M$2344,11,FALSE)</f>
        <v>tier - 2</v>
      </c>
      <c r="O1881" t="str">
        <f>VLOOKUP(A1881,'Hospitalisation Details'!$A$2:$M$2344,12,FALSE)</f>
        <v>tier - 2</v>
      </c>
      <c r="P1881" t="str">
        <f>VLOOKUP(A1881,'Hospitalisation Details'!$A$2:$M$2344,13,FALSE)</f>
        <v>R1012</v>
      </c>
      <c r="Q1881" s="11">
        <f>VLOOKUP(A1881,'Hospitalisation Details'!$A$2:$M$2344,8,FALSE)</f>
        <v>38</v>
      </c>
    </row>
    <row r="1882" spans="1:17" ht="15.75" x14ac:dyDescent="0.25">
      <c r="A1882" s="1" t="s">
        <v>486</v>
      </c>
      <c r="B1882" t="str">
        <f>VLOOKUP(A1882,'Customer Names'!$A$1:$B$2336,2,FALSE)</f>
        <v>Ferguson</v>
      </c>
      <c r="C1882" s="11">
        <f>VLOOKUP(A1882,'Medical Examinations'!$A$1:$B$2336,2,FALSE)</f>
        <v>30.7</v>
      </c>
      <c r="D1882" s="11">
        <f>VLOOKUP(A1882,'Medical Examinations'!$A$1:$C$2336,3,FALSE)</f>
        <v>5.82</v>
      </c>
      <c r="E1882" s="11" t="str">
        <f>VLOOKUP(A1882,'Medical Examinations'!$A$1:$J$2336,4,FALSE)</f>
        <v>No</v>
      </c>
      <c r="F1882" s="11" t="str">
        <f>VLOOKUP(A1882,'Medical Examinations'!$A$1:$J$2336,5,FALSE)</f>
        <v>No</v>
      </c>
      <c r="G1882" s="11" t="str">
        <f>VLOOKUP(A1882,'Medical Examinations'!$A$1:$J$2336,6,FALSE)</f>
        <v>No</v>
      </c>
      <c r="H1882" s="11">
        <f>VLOOKUP(A1882,'Medical Examinations'!$A$1:$J$2336,7,FALSE)</f>
        <v>1</v>
      </c>
      <c r="I1882" s="11" t="str">
        <f>VLOOKUP(A1882,'Medical Examinations'!$A$1:$J$2336,8,FALSE)</f>
        <v>No</v>
      </c>
      <c r="J1882" s="11" t="str">
        <f>VLOOKUP(A1882,'Medical Examinations'!$A$1:$J$2336,9,FALSE)</f>
        <v>OBESITY</v>
      </c>
      <c r="K1882" s="11" t="str">
        <f>VLOOKUP(A1882,'Medical Examinations'!$A$1:$J$2336,10,FALSE)</f>
        <v>PREDIABETES</v>
      </c>
      <c r="L1882" t="str">
        <f>VLOOKUP(A1882,'Hospitalisation Details'!$A$2:$M$2344,4,FALSE)</f>
        <v>26-11-1998</v>
      </c>
      <c r="M1882">
        <f>VLOOKUP(A1882,'Hospitalisation Details'!$A$2:$M$2344,10,FALSE)</f>
        <v>4154.97</v>
      </c>
      <c r="N1882" t="str">
        <f>VLOOKUP(A1882,'Hospitalisation Details'!$A$2:$M$2344,11,FALSE)</f>
        <v>tier - 2</v>
      </c>
      <c r="O1882" t="str">
        <f>VLOOKUP(A1882,'Hospitalisation Details'!$A$2:$M$2344,12,FALSE)</f>
        <v>tier - 1</v>
      </c>
      <c r="P1882" t="str">
        <f>VLOOKUP(A1882,'Hospitalisation Details'!$A$2:$M$2344,13,FALSE)</f>
        <v>R1012</v>
      </c>
      <c r="Q1882" s="11">
        <f>VLOOKUP(A1882,'Hospitalisation Details'!$A$2:$M$2344,8,FALSE)</f>
        <v>24</v>
      </c>
    </row>
    <row r="1883" spans="1:17" ht="15.75" x14ac:dyDescent="0.25">
      <c r="A1883" s="1" t="s">
        <v>485</v>
      </c>
      <c r="B1883" t="str">
        <f>VLOOKUP(A1883,'Customer Names'!$A$1:$B$2336,2,FALSE)</f>
        <v>O'Sullivan</v>
      </c>
      <c r="C1883" s="11">
        <f>VLOOKUP(A1883,'Medical Examinations'!$A$1:$B$2336,2,FALSE)</f>
        <v>33.33</v>
      </c>
      <c r="D1883" s="11">
        <f>VLOOKUP(A1883,'Medical Examinations'!$A$1:$C$2336,3,FALSE)</f>
        <v>4.82</v>
      </c>
      <c r="E1883" s="11" t="str">
        <f>VLOOKUP(A1883,'Medical Examinations'!$A$1:$J$2336,4,FALSE)</f>
        <v>No</v>
      </c>
      <c r="F1883" s="11" t="str">
        <f>VLOOKUP(A1883,'Medical Examinations'!$A$1:$J$2336,5,FALSE)</f>
        <v>No</v>
      </c>
      <c r="G1883" s="11" t="str">
        <f>VLOOKUP(A1883,'Medical Examinations'!$A$1:$J$2336,6,FALSE)</f>
        <v>No</v>
      </c>
      <c r="H1883" s="11">
        <f>VLOOKUP(A1883,'Medical Examinations'!$A$1:$J$2336,7,FALSE)</f>
        <v>1</v>
      </c>
      <c r="I1883" s="11" t="str">
        <f>VLOOKUP(A1883,'Medical Examinations'!$A$1:$J$2336,8,FALSE)</f>
        <v>No</v>
      </c>
      <c r="J1883" s="11" t="str">
        <f>VLOOKUP(A1883,'Medical Examinations'!$A$1:$J$2336,9,FALSE)</f>
        <v>OBESITY</v>
      </c>
      <c r="K1883" s="11" t="str">
        <f>VLOOKUP(A1883,'Medical Examinations'!$A$1:$J$2336,10,FALSE)</f>
        <v>NORMAL</v>
      </c>
      <c r="L1883" t="str">
        <f>VLOOKUP(A1883,'Hospitalisation Details'!$A$2:$M$2344,4,FALSE)</f>
        <v>4-8-1992</v>
      </c>
      <c r="M1883">
        <f>VLOOKUP(A1883,'Hospitalisation Details'!$A$2:$M$2344,10,FALSE)</f>
        <v>4151.03</v>
      </c>
      <c r="N1883" t="str">
        <f>VLOOKUP(A1883,'Hospitalisation Details'!$A$2:$M$2344,11,FALSE)</f>
        <v>tier - 2</v>
      </c>
      <c r="O1883" t="str">
        <f>VLOOKUP(A1883,'Hospitalisation Details'!$A$2:$M$2344,12,FALSE)</f>
        <v>tier - 2</v>
      </c>
      <c r="P1883" t="str">
        <f>VLOOKUP(A1883,'Hospitalisation Details'!$A$2:$M$2344,13,FALSE)</f>
        <v>R1013</v>
      </c>
      <c r="Q1883" s="11">
        <f>VLOOKUP(A1883,'Hospitalisation Details'!$A$2:$M$2344,8,FALSE)</f>
        <v>30</v>
      </c>
    </row>
    <row r="1884" spans="1:17" ht="15.75" x14ac:dyDescent="0.25">
      <c r="A1884" s="1" t="s">
        <v>484</v>
      </c>
      <c r="B1884" t="str">
        <f>VLOOKUP(A1884,'Customer Names'!$A$1:$B$2336,2,FALSE)</f>
        <v>Chepkirui</v>
      </c>
      <c r="C1884" s="11">
        <f>VLOOKUP(A1884,'Medical Examinations'!$A$1:$B$2336,2,FALSE)</f>
        <v>32.4</v>
      </c>
      <c r="D1884" s="11">
        <f>VLOOKUP(A1884,'Medical Examinations'!$A$1:$C$2336,3,FALSE)</f>
        <v>5.08</v>
      </c>
      <c r="E1884" s="11" t="str">
        <f>VLOOKUP(A1884,'Medical Examinations'!$A$1:$J$2336,4,FALSE)</f>
        <v>No</v>
      </c>
      <c r="F1884" s="11" t="str">
        <f>VLOOKUP(A1884,'Medical Examinations'!$A$1:$J$2336,5,FALSE)</f>
        <v>No</v>
      </c>
      <c r="G1884" s="11" t="str">
        <f>VLOOKUP(A1884,'Medical Examinations'!$A$1:$J$2336,6,FALSE)</f>
        <v>No</v>
      </c>
      <c r="H1884" s="11">
        <f>VLOOKUP(A1884,'Medical Examinations'!$A$1:$J$2336,7,FALSE)</f>
        <v>1</v>
      </c>
      <c r="I1884" s="11" t="str">
        <f>VLOOKUP(A1884,'Medical Examinations'!$A$1:$J$2336,8,FALSE)</f>
        <v>No</v>
      </c>
      <c r="J1884" s="11" t="str">
        <f>VLOOKUP(A1884,'Medical Examinations'!$A$1:$J$2336,9,FALSE)</f>
        <v>OBESITY</v>
      </c>
      <c r="K1884" s="11" t="str">
        <f>VLOOKUP(A1884,'Medical Examinations'!$A$1:$J$2336,10,FALSE)</f>
        <v>NORMAL</v>
      </c>
      <c r="L1884" t="str">
        <f>VLOOKUP(A1884,'Hospitalisation Details'!$A$2:$M$2344,4,FALSE)</f>
        <v>28-6-1992</v>
      </c>
      <c r="M1884">
        <f>VLOOKUP(A1884,'Hospitalisation Details'!$A$2:$M$2344,10,FALSE)</f>
        <v>4149.74</v>
      </c>
      <c r="N1884" t="str">
        <f>VLOOKUP(A1884,'Hospitalisation Details'!$A$2:$M$2344,11,FALSE)</f>
        <v>tier - 2</v>
      </c>
      <c r="O1884" t="str">
        <f>VLOOKUP(A1884,'Hospitalisation Details'!$A$2:$M$2344,12,FALSE)</f>
        <v>tier - 1</v>
      </c>
      <c r="P1884" t="str">
        <f>VLOOKUP(A1884,'Hospitalisation Details'!$A$2:$M$2344,13,FALSE)</f>
        <v>R1011</v>
      </c>
      <c r="Q1884" s="11">
        <f>VLOOKUP(A1884,'Hospitalisation Details'!$A$2:$M$2344,8,FALSE)</f>
        <v>30</v>
      </c>
    </row>
    <row r="1885" spans="1:17" ht="15.75" x14ac:dyDescent="0.25">
      <c r="A1885" s="1" t="s">
        <v>483</v>
      </c>
      <c r="B1885" t="str">
        <f>VLOOKUP(A1885,'Customer Names'!$A$1:$B$2336,2,FALSE)</f>
        <v>Gurney</v>
      </c>
      <c r="C1885" s="11">
        <f>VLOOKUP(A1885,'Medical Examinations'!$A$1:$B$2336,2,FALSE)</f>
        <v>27.93</v>
      </c>
      <c r="D1885" s="11">
        <f>VLOOKUP(A1885,'Medical Examinations'!$A$1:$C$2336,3,FALSE)</f>
        <v>5.59</v>
      </c>
      <c r="E1885" s="11" t="str">
        <f>VLOOKUP(A1885,'Medical Examinations'!$A$1:$J$2336,4,FALSE)</f>
        <v>No</v>
      </c>
      <c r="F1885" s="11" t="str">
        <f>VLOOKUP(A1885,'Medical Examinations'!$A$1:$J$2336,5,FALSE)</f>
        <v>No</v>
      </c>
      <c r="G1885" s="11" t="str">
        <f>VLOOKUP(A1885,'Medical Examinations'!$A$1:$J$2336,6,FALSE)</f>
        <v>No</v>
      </c>
      <c r="H1885" s="11">
        <f>VLOOKUP(A1885,'Medical Examinations'!$A$1:$J$2336,7,FALSE)</f>
        <v>1</v>
      </c>
      <c r="I1885" s="11" t="str">
        <f>VLOOKUP(A1885,'Medical Examinations'!$A$1:$J$2336,8,FALSE)</f>
        <v>No</v>
      </c>
      <c r="J1885" s="11" t="str">
        <f>VLOOKUP(A1885,'Medical Examinations'!$A$1:$J$2336,9,FALSE)</f>
        <v>OVERWEIGHT</v>
      </c>
      <c r="K1885" s="11" t="str">
        <f>VLOOKUP(A1885,'Medical Examinations'!$A$1:$J$2336,10,FALSE)</f>
        <v>NORMAL</v>
      </c>
      <c r="L1885" t="str">
        <f>VLOOKUP(A1885,'Hospitalisation Details'!$A$2:$M$2344,4,FALSE)</f>
        <v>18-6-1992</v>
      </c>
      <c r="M1885">
        <f>VLOOKUP(A1885,'Hospitalisation Details'!$A$2:$M$2344,10,FALSE)</f>
        <v>4137.5200000000004</v>
      </c>
      <c r="N1885" t="str">
        <f>VLOOKUP(A1885,'Hospitalisation Details'!$A$2:$M$2344,11,FALSE)</f>
        <v>tier - 2</v>
      </c>
      <c r="O1885" t="str">
        <f>VLOOKUP(A1885,'Hospitalisation Details'!$A$2:$M$2344,12,FALSE)</f>
        <v>tier - 3</v>
      </c>
      <c r="P1885" t="str">
        <f>VLOOKUP(A1885,'Hospitalisation Details'!$A$2:$M$2344,13,FALSE)</f>
        <v>R1024</v>
      </c>
      <c r="Q1885" s="11">
        <f>VLOOKUP(A1885,'Hospitalisation Details'!$A$2:$M$2344,8,FALSE)</f>
        <v>30</v>
      </c>
    </row>
    <row r="1886" spans="1:17" ht="15.75" x14ac:dyDescent="0.25">
      <c r="A1886" s="1" t="s">
        <v>482</v>
      </c>
      <c r="B1886" t="str">
        <f>VLOOKUP(A1886,'Customer Names'!$A$1:$B$2336,2,FALSE)</f>
        <v>Francis</v>
      </c>
      <c r="C1886" s="11">
        <f>VLOOKUP(A1886,'Medical Examinations'!$A$1:$B$2336,2,FALSE)</f>
        <v>21.754999999999999</v>
      </c>
      <c r="D1886" s="11">
        <f>VLOOKUP(A1886,'Medical Examinations'!$A$1:$C$2336,3,FALSE)</f>
        <v>5.12</v>
      </c>
      <c r="E1886" s="11" t="str">
        <f>VLOOKUP(A1886,'Medical Examinations'!$A$1:$J$2336,4,FALSE)</f>
        <v>No</v>
      </c>
      <c r="F1886" s="11" t="str">
        <f>VLOOKUP(A1886,'Medical Examinations'!$A$1:$J$2336,5,FALSE)</f>
        <v>No</v>
      </c>
      <c r="G1886" s="11" t="str">
        <f>VLOOKUP(A1886,'Medical Examinations'!$A$1:$J$2336,6,FALSE)</f>
        <v>No</v>
      </c>
      <c r="H1886" s="11">
        <f>VLOOKUP(A1886,'Medical Examinations'!$A$1:$J$2336,7,FALSE)</f>
        <v>0</v>
      </c>
      <c r="I1886" s="11" t="str">
        <f>VLOOKUP(A1886,'Medical Examinations'!$A$1:$J$2336,8,FALSE)</f>
        <v>No</v>
      </c>
      <c r="J1886" s="11" t="str">
        <f>VLOOKUP(A1886,'Medical Examinations'!$A$1:$J$2336,9,FALSE)</f>
        <v>NORMALWEIGHT</v>
      </c>
      <c r="K1886" s="11" t="str">
        <f>VLOOKUP(A1886,'Medical Examinations'!$A$1:$J$2336,10,FALSE)</f>
        <v>NORMAL</v>
      </c>
      <c r="L1886" t="str">
        <f>VLOOKUP(A1886,'Hospitalisation Details'!$A$2:$M$2344,4,FALSE)</f>
        <v>6-8-1991</v>
      </c>
      <c r="M1886">
        <f>VLOOKUP(A1886,'Hospitalisation Details'!$A$2:$M$2344,10,FALSE)</f>
        <v>4134.08</v>
      </c>
      <c r="N1886" t="str">
        <f>VLOOKUP(A1886,'Hospitalisation Details'!$A$2:$M$2344,11,FALSE)</f>
        <v>tier - 2</v>
      </c>
      <c r="O1886" t="str">
        <f>VLOOKUP(A1886,'Hospitalisation Details'!$A$2:$M$2344,12,FALSE)</f>
        <v>tier - 1</v>
      </c>
      <c r="P1886" t="str">
        <f>VLOOKUP(A1886,'Hospitalisation Details'!$A$2:$M$2344,13,FALSE)</f>
        <v>R1012</v>
      </c>
      <c r="Q1886" s="11">
        <f>VLOOKUP(A1886,'Hospitalisation Details'!$A$2:$M$2344,8,FALSE)</f>
        <v>31</v>
      </c>
    </row>
    <row r="1887" spans="1:17" ht="15.75" x14ac:dyDescent="0.25">
      <c r="A1887" s="1" t="s">
        <v>481</v>
      </c>
      <c r="B1887" t="str">
        <f>VLOOKUP(A1887,'Customer Names'!$A$1:$B$2336,2,FALSE)</f>
        <v>Gruca</v>
      </c>
      <c r="C1887" s="11">
        <f>VLOOKUP(A1887,'Medical Examinations'!$A$1:$B$2336,2,FALSE)</f>
        <v>25.934999999999999</v>
      </c>
      <c r="D1887" s="11">
        <f>VLOOKUP(A1887,'Medical Examinations'!$A$1:$C$2336,3,FALSE)</f>
        <v>4.95</v>
      </c>
      <c r="E1887" s="11" t="str">
        <f>VLOOKUP(A1887,'Medical Examinations'!$A$1:$J$2336,4,FALSE)</f>
        <v>No</v>
      </c>
      <c r="F1887" s="11" t="str">
        <f>VLOOKUP(A1887,'Medical Examinations'!$A$1:$J$2336,5,FALSE)</f>
        <v>No</v>
      </c>
      <c r="G1887" s="11" t="str">
        <f>VLOOKUP(A1887,'Medical Examinations'!$A$1:$J$2336,6,FALSE)</f>
        <v>No</v>
      </c>
      <c r="H1887" s="11">
        <f>VLOOKUP(A1887,'Medical Examinations'!$A$1:$J$2336,7,FALSE)</f>
        <v>0</v>
      </c>
      <c r="I1887" s="11" t="str">
        <f>VLOOKUP(A1887,'Medical Examinations'!$A$1:$J$2336,8,FALSE)</f>
        <v>No</v>
      </c>
      <c r="J1887" s="11" t="str">
        <f>VLOOKUP(A1887,'Medical Examinations'!$A$1:$J$2336,9,FALSE)</f>
        <v>OVERWEIGHT</v>
      </c>
      <c r="K1887" s="11" t="str">
        <f>VLOOKUP(A1887,'Medical Examinations'!$A$1:$J$2336,10,FALSE)</f>
        <v>NORMAL</v>
      </c>
      <c r="L1887" t="str">
        <f>VLOOKUP(A1887,'Hospitalisation Details'!$A$2:$M$2344,4,FALSE)</f>
        <v>21-8-1994</v>
      </c>
      <c r="M1887">
        <f>VLOOKUP(A1887,'Hospitalisation Details'!$A$2:$M$2344,10,FALSE)</f>
        <v>4133.6400000000003</v>
      </c>
      <c r="N1887" t="str">
        <f>VLOOKUP(A1887,'Hospitalisation Details'!$A$2:$M$2344,11,FALSE)</f>
        <v>tier - 2</v>
      </c>
      <c r="O1887" t="str">
        <f>VLOOKUP(A1887,'Hospitalisation Details'!$A$2:$M$2344,12,FALSE)</f>
        <v>tier - 3</v>
      </c>
      <c r="P1887" t="str">
        <f>VLOOKUP(A1887,'Hospitalisation Details'!$A$2:$M$2344,13,FALSE)</f>
        <v>R1012</v>
      </c>
      <c r="Q1887" s="11">
        <f>VLOOKUP(A1887,'Hospitalisation Details'!$A$2:$M$2344,8,FALSE)</f>
        <v>28</v>
      </c>
    </row>
    <row r="1888" spans="1:17" ht="15.75" x14ac:dyDescent="0.25">
      <c r="A1888" s="1" t="s">
        <v>480</v>
      </c>
      <c r="B1888" t="str">
        <f>VLOOKUP(A1888,'Customer Names'!$A$1:$B$2336,2,FALSE)</f>
        <v>Rojas Alvarez</v>
      </c>
      <c r="C1888" s="11">
        <f>VLOOKUP(A1888,'Medical Examinations'!$A$1:$B$2336,2,FALSE)</f>
        <v>31.5</v>
      </c>
      <c r="D1888" s="11">
        <f>VLOOKUP(A1888,'Medical Examinations'!$A$1:$C$2336,3,FALSE)</f>
        <v>6.16</v>
      </c>
      <c r="E1888" s="11" t="str">
        <f>VLOOKUP(A1888,'Medical Examinations'!$A$1:$J$2336,4,FALSE)</f>
        <v>No</v>
      </c>
      <c r="F1888" s="11" t="str">
        <f>VLOOKUP(A1888,'Medical Examinations'!$A$1:$J$2336,5,FALSE)</f>
        <v>No</v>
      </c>
      <c r="G1888" s="11" t="str">
        <f>VLOOKUP(A1888,'Medical Examinations'!$A$1:$J$2336,6,FALSE)</f>
        <v>No</v>
      </c>
      <c r="H1888" s="11">
        <f>VLOOKUP(A1888,'Medical Examinations'!$A$1:$J$2336,7,FALSE)</f>
        <v>0</v>
      </c>
      <c r="I1888" s="11" t="str">
        <f>VLOOKUP(A1888,'Medical Examinations'!$A$1:$J$2336,8,FALSE)</f>
        <v>No</v>
      </c>
      <c r="J1888" s="11" t="str">
        <f>VLOOKUP(A1888,'Medical Examinations'!$A$1:$J$2336,9,FALSE)</f>
        <v>OBESITY</v>
      </c>
      <c r="K1888" s="11" t="str">
        <f>VLOOKUP(A1888,'Medical Examinations'!$A$1:$J$2336,10,FALSE)</f>
        <v>PREDIABETES</v>
      </c>
      <c r="L1888" t="str">
        <f>VLOOKUP(A1888,'Hospitalisation Details'!$A$2:$M$2344,4,FALSE)</f>
        <v>14-12-1990</v>
      </c>
      <c r="M1888">
        <f>VLOOKUP(A1888,'Hospitalisation Details'!$A$2:$M$2344,10,FALSE)</f>
        <v>4076.5</v>
      </c>
      <c r="N1888" t="str">
        <f>VLOOKUP(A1888,'Hospitalisation Details'!$A$2:$M$2344,11,FALSE)</f>
        <v>tier - 2</v>
      </c>
      <c r="O1888" t="str">
        <f>VLOOKUP(A1888,'Hospitalisation Details'!$A$2:$M$2344,12,FALSE)</f>
        <v>tier - 3</v>
      </c>
      <c r="P1888" t="str">
        <f>VLOOKUP(A1888,'Hospitalisation Details'!$A$2:$M$2344,13,FALSE)</f>
        <v>R1011</v>
      </c>
      <c r="Q1888" s="11">
        <f>VLOOKUP(A1888,'Hospitalisation Details'!$A$2:$M$2344,8,FALSE)</f>
        <v>32</v>
      </c>
    </row>
    <row r="1889" spans="1:17" ht="15.75" x14ac:dyDescent="0.25">
      <c r="A1889" s="1" t="s">
        <v>479</v>
      </c>
      <c r="B1889" t="str">
        <f>VLOOKUP(A1889,'Customer Names'!$A$1:$B$2336,2,FALSE)</f>
        <v>Denton</v>
      </c>
      <c r="C1889" s="11">
        <f>VLOOKUP(A1889,'Medical Examinations'!$A$1:$B$2336,2,FALSE)</f>
        <v>30.03</v>
      </c>
      <c r="D1889" s="11">
        <f>VLOOKUP(A1889,'Medical Examinations'!$A$1:$C$2336,3,FALSE)</f>
        <v>6.41</v>
      </c>
      <c r="E1889" s="11" t="str">
        <f>VLOOKUP(A1889,'Medical Examinations'!$A$1:$J$2336,4,FALSE)</f>
        <v>No</v>
      </c>
      <c r="F1889" s="11" t="str">
        <f>VLOOKUP(A1889,'Medical Examinations'!$A$1:$J$2336,5,FALSE)</f>
        <v>No</v>
      </c>
      <c r="G1889" s="11" t="str">
        <f>VLOOKUP(A1889,'Medical Examinations'!$A$1:$J$2336,6,FALSE)</f>
        <v>No</v>
      </c>
      <c r="H1889" s="11">
        <f>VLOOKUP(A1889,'Medical Examinations'!$A$1:$J$2336,7,FALSE)</f>
        <v>0</v>
      </c>
      <c r="I1889" s="11" t="str">
        <f>VLOOKUP(A1889,'Medical Examinations'!$A$1:$J$2336,8,FALSE)</f>
        <v>No</v>
      </c>
      <c r="J1889" s="11" t="str">
        <f>VLOOKUP(A1889,'Medical Examinations'!$A$1:$J$2336,9,FALSE)</f>
        <v>OBESITY</v>
      </c>
      <c r="K1889" s="11" t="str">
        <f>VLOOKUP(A1889,'Medical Examinations'!$A$1:$J$2336,10,FALSE)</f>
        <v>PREDIABETES</v>
      </c>
      <c r="L1889" t="str">
        <f>VLOOKUP(A1889,'Hospitalisation Details'!$A$2:$M$2344,4,FALSE)</f>
        <v>1-12-1990</v>
      </c>
      <c r="M1889">
        <f>VLOOKUP(A1889,'Hospitalisation Details'!$A$2:$M$2344,10,FALSE)</f>
        <v>4074.45</v>
      </c>
      <c r="N1889" t="str">
        <f>VLOOKUP(A1889,'Hospitalisation Details'!$A$2:$M$2344,11,FALSE)</f>
        <v>tier - 3</v>
      </c>
      <c r="O1889" t="str">
        <f>VLOOKUP(A1889,'Hospitalisation Details'!$A$2:$M$2344,12,FALSE)</f>
        <v>tier - 2</v>
      </c>
      <c r="P1889" t="str">
        <f>VLOOKUP(A1889,'Hospitalisation Details'!$A$2:$M$2344,13,FALSE)</f>
        <v>R1013</v>
      </c>
      <c r="Q1889" s="11">
        <f>VLOOKUP(A1889,'Hospitalisation Details'!$A$2:$M$2344,8,FALSE)</f>
        <v>32</v>
      </c>
    </row>
    <row r="1890" spans="1:17" ht="15.75" x14ac:dyDescent="0.25">
      <c r="A1890" s="1" t="s">
        <v>478</v>
      </c>
      <c r="B1890" t="str">
        <f>VLOOKUP(A1890,'Customer Names'!$A$1:$B$2336,2,FALSE)</f>
        <v>Mason</v>
      </c>
      <c r="C1890" s="11">
        <f>VLOOKUP(A1890,'Medical Examinations'!$A$1:$B$2336,2,FALSE)</f>
        <v>33.479999999999997</v>
      </c>
      <c r="D1890" s="11">
        <f>VLOOKUP(A1890,'Medical Examinations'!$A$1:$C$2336,3,FALSE)</f>
        <v>8.94</v>
      </c>
      <c r="E1890" s="11" t="str">
        <f>VLOOKUP(A1890,'Medical Examinations'!$A$1:$J$2336,4,FALSE)</f>
        <v>No</v>
      </c>
      <c r="F1890" s="11" t="str">
        <f>VLOOKUP(A1890,'Medical Examinations'!$A$1:$J$2336,5,FALSE)</f>
        <v>No</v>
      </c>
      <c r="G1890" s="11" t="str">
        <f>VLOOKUP(A1890,'Medical Examinations'!$A$1:$J$2336,6,FALSE)</f>
        <v>No</v>
      </c>
      <c r="H1890" s="11">
        <f>VLOOKUP(A1890,'Medical Examinations'!$A$1:$J$2336,7,FALSE)</f>
        <v>0</v>
      </c>
      <c r="I1890" s="11" t="str">
        <f>VLOOKUP(A1890,'Medical Examinations'!$A$1:$J$2336,8,FALSE)</f>
        <v>No</v>
      </c>
      <c r="J1890" s="11" t="str">
        <f>VLOOKUP(A1890,'Medical Examinations'!$A$1:$J$2336,9,FALSE)</f>
        <v>OBESITY</v>
      </c>
      <c r="K1890" s="11" t="str">
        <f>VLOOKUP(A1890,'Medical Examinations'!$A$1:$J$2336,10,FALSE)</f>
        <v>DIABETES</v>
      </c>
      <c r="L1890" t="str">
        <f>VLOOKUP(A1890,'Hospitalisation Details'!$A$2:$M$2344,4,FALSE)</f>
        <v>18-10-2002</v>
      </c>
      <c r="M1890">
        <f>VLOOKUP(A1890,'Hospitalisation Details'!$A$2:$M$2344,10,FALSE)</f>
        <v>4070.51</v>
      </c>
      <c r="N1890" t="str">
        <f>VLOOKUP(A1890,'Hospitalisation Details'!$A$2:$M$2344,11,FALSE)</f>
        <v>tier - 2</v>
      </c>
      <c r="O1890" t="str">
        <f>VLOOKUP(A1890,'Hospitalisation Details'!$A$2:$M$2344,12,FALSE)</f>
        <v>tier - 1</v>
      </c>
      <c r="P1890" t="str">
        <f>VLOOKUP(A1890,'Hospitalisation Details'!$A$2:$M$2344,13,FALSE)</f>
        <v>R1012</v>
      </c>
      <c r="Q1890" s="11">
        <f>VLOOKUP(A1890,'Hospitalisation Details'!$A$2:$M$2344,8,FALSE)</f>
        <v>20</v>
      </c>
    </row>
    <row r="1891" spans="1:17" ht="15.75" x14ac:dyDescent="0.25">
      <c r="A1891" s="1" t="s">
        <v>477</v>
      </c>
      <c r="B1891" t="str">
        <f>VLOOKUP(A1891,'Customer Names'!$A$1:$B$2336,2,FALSE)</f>
        <v>Trout</v>
      </c>
      <c r="C1891" s="11">
        <f>VLOOKUP(A1891,'Medical Examinations'!$A$1:$B$2336,2,FALSE)</f>
        <v>16.510000000000002</v>
      </c>
      <c r="D1891" s="11">
        <f>VLOOKUP(A1891,'Medical Examinations'!$A$1:$C$2336,3,FALSE)</f>
        <v>4.42</v>
      </c>
      <c r="E1891" s="11" t="str">
        <f>VLOOKUP(A1891,'Medical Examinations'!$A$1:$J$2336,4,FALSE)</f>
        <v>Yes</v>
      </c>
      <c r="F1891" s="11" t="str">
        <f>VLOOKUP(A1891,'Medical Examinations'!$A$1:$J$2336,5,FALSE)</f>
        <v>No</v>
      </c>
      <c r="G1891" s="11" t="str">
        <f>VLOOKUP(A1891,'Medical Examinations'!$A$1:$J$2336,6,FALSE)</f>
        <v>Yes</v>
      </c>
      <c r="H1891" s="11">
        <f>VLOOKUP(A1891,'Medical Examinations'!$A$1:$J$2336,7,FALSE)</f>
        <v>1</v>
      </c>
      <c r="I1891" s="11" t="str">
        <f>VLOOKUP(A1891,'Medical Examinations'!$A$1:$J$2336,8,FALSE)</f>
        <v>No</v>
      </c>
      <c r="J1891" s="11" t="str">
        <f>VLOOKUP(A1891,'Medical Examinations'!$A$1:$J$2336,9,FALSE)</f>
        <v>UNDERWEIGHT</v>
      </c>
      <c r="K1891" s="11" t="str">
        <f>VLOOKUP(A1891,'Medical Examinations'!$A$1:$J$2336,10,FALSE)</f>
        <v>NORMAL</v>
      </c>
      <c r="L1891" t="str">
        <f>VLOOKUP(A1891,'Hospitalisation Details'!$A$2:$M$2344,4,FALSE)</f>
        <v>16-9-1983</v>
      </c>
      <c r="M1891">
        <f>VLOOKUP(A1891,'Hospitalisation Details'!$A$2:$M$2344,10,FALSE)</f>
        <v>4070.42</v>
      </c>
      <c r="N1891" t="str">
        <f>VLOOKUP(A1891,'Hospitalisation Details'!$A$2:$M$2344,11,FALSE)</f>
        <v>tier - 2</v>
      </c>
      <c r="O1891" t="str">
        <f>VLOOKUP(A1891,'Hospitalisation Details'!$A$2:$M$2344,12,FALSE)</f>
        <v>tier - 1</v>
      </c>
      <c r="P1891" t="str">
        <f>VLOOKUP(A1891,'Hospitalisation Details'!$A$2:$M$2344,13,FALSE)</f>
        <v>R1013</v>
      </c>
      <c r="Q1891" s="11">
        <f>VLOOKUP(A1891,'Hospitalisation Details'!$A$2:$M$2344,8,FALSE)</f>
        <v>39</v>
      </c>
    </row>
    <row r="1892" spans="1:17" ht="15.75" x14ac:dyDescent="0.25">
      <c r="A1892" s="1" t="s">
        <v>476</v>
      </c>
      <c r="B1892" t="str">
        <f>VLOOKUP(A1892,'Customer Names'!$A$1:$B$2336,2,FALSE)</f>
        <v>Gilbert</v>
      </c>
      <c r="C1892" s="11">
        <f>VLOOKUP(A1892,'Medical Examinations'!$A$1:$B$2336,2,FALSE)</f>
        <v>33.155000000000001</v>
      </c>
      <c r="D1892" s="11">
        <f>VLOOKUP(A1892,'Medical Examinations'!$A$1:$C$2336,3,FALSE)</f>
        <v>5.3</v>
      </c>
      <c r="E1892" s="11" t="str">
        <f>VLOOKUP(A1892,'Medical Examinations'!$A$1:$J$2336,4,FALSE)</f>
        <v>Yes</v>
      </c>
      <c r="F1892" s="11" t="str">
        <f>VLOOKUP(A1892,'Medical Examinations'!$A$1:$J$2336,5,FALSE)</f>
        <v>No</v>
      </c>
      <c r="G1892" s="11" t="str">
        <f>VLOOKUP(A1892,'Medical Examinations'!$A$1:$J$2336,6,FALSE)</f>
        <v>No</v>
      </c>
      <c r="H1892" s="11">
        <f>VLOOKUP(A1892,'Medical Examinations'!$A$1:$J$2336,7,FALSE)</f>
        <v>1</v>
      </c>
      <c r="I1892" s="11" t="str">
        <f>VLOOKUP(A1892,'Medical Examinations'!$A$1:$J$2336,8,FALSE)</f>
        <v>No</v>
      </c>
      <c r="J1892" s="11" t="str">
        <f>VLOOKUP(A1892,'Medical Examinations'!$A$1:$J$2336,9,FALSE)</f>
        <v>OBESITY</v>
      </c>
      <c r="K1892" s="11" t="str">
        <f>VLOOKUP(A1892,'Medical Examinations'!$A$1:$J$2336,10,FALSE)</f>
        <v>NORMAL</v>
      </c>
      <c r="L1892" t="str">
        <f>VLOOKUP(A1892,'Hospitalisation Details'!$A$2:$M$2344,4,FALSE)</f>
        <v>14-9-1995</v>
      </c>
      <c r="M1892">
        <f>VLOOKUP(A1892,'Hospitalisation Details'!$A$2:$M$2344,10,FALSE)</f>
        <v>4058.71</v>
      </c>
      <c r="N1892" t="str">
        <f>VLOOKUP(A1892,'Hospitalisation Details'!$A$2:$M$2344,11,FALSE)</f>
        <v>tier - 3</v>
      </c>
      <c r="O1892" t="str">
        <f>VLOOKUP(A1892,'Hospitalisation Details'!$A$2:$M$2344,12,FALSE)</f>
        <v>tier - 3</v>
      </c>
      <c r="P1892" t="str">
        <f>VLOOKUP(A1892,'Hospitalisation Details'!$A$2:$M$2344,13,FALSE)</f>
        <v>R1012</v>
      </c>
      <c r="Q1892" s="11">
        <f>VLOOKUP(A1892,'Hospitalisation Details'!$A$2:$M$2344,8,FALSE)</f>
        <v>27</v>
      </c>
    </row>
    <row r="1893" spans="1:17" ht="15.75" x14ac:dyDescent="0.25">
      <c r="A1893" s="1" t="s">
        <v>475</v>
      </c>
      <c r="B1893" t="str">
        <f>VLOOKUP(A1893,'Customer Names'!$A$1:$B$2336,2,FALSE)</f>
        <v>Chong</v>
      </c>
      <c r="C1893" s="11">
        <f>VLOOKUP(A1893,'Medical Examinations'!$A$1:$B$2336,2,FALSE)</f>
        <v>37.29</v>
      </c>
      <c r="D1893" s="11">
        <f>VLOOKUP(A1893,'Medical Examinations'!$A$1:$C$2336,3,FALSE)</f>
        <v>4.6399999999999997</v>
      </c>
      <c r="E1893" s="11" t="str">
        <f>VLOOKUP(A1893,'Medical Examinations'!$A$1:$J$2336,4,FALSE)</f>
        <v>No</v>
      </c>
      <c r="F1893" s="11" t="str">
        <f>VLOOKUP(A1893,'Medical Examinations'!$A$1:$J$2336,5,FALSE)</f>
        <v>No</v>
      </c>
      <c r="G1893" s="11" t="str">
        <f>VLOOKUP(A1893,'Medical Examinations'!$A$1:$J$2336,6,FALSE)</f>
        <v>Yes</v>
      </c>
      <c r="H1893" s="11">
        <f>VLOOKUP(A1893,'Medical Examinations'!$A$1:$J$2336,7,FALSE)</f>
        <v>1</v>
      </c>
      <c r="I1893" s="11" t="str">
        <f>VLOOKUP(A1893,'Medical Examinations'!$A$1:$J$2336,8,FALSE)</f>
        <v>No</v>
      </c>
      <c r="J1893" s="11" t="str">
        <f>VLOOKUP(A1893,'Medical Examinations'!$A$1:$J$2336,9,FALSE)</f>
        <v>OBESITY</v>
      </c>
      <c r="K1893" s="11" t="str">
        <f>VLOOKUP(A1893,'Medical Examinations'!$A$1:$J$2336,10,FALSE)</f>
        <v>NORMAL</v>
      </c>
      <c r="L1893" t="str">
        <f>VLOOKUP(A1893,'Hospitalisation Details'!$A$2:$M$2344,4,FALSE)</f>
        <v>13-8-1993</v>
      </c>
      <c r="M1893">
        <f>VLOOKUP(A1893,'Hospitalisation Details'!$A$2:$M$2344,10,FALSE)</f>
        <v>4058.12</v>
      </c>
      <c r="N1893" t="str">
        <f>VLOOKUP(A1893,'Hospitalisation Details'!$A$2:$M$2344,11,FALSE)</f>
        <v>tier - 2</v>
      </c>
      <c r="O1893" t="str">
        <f>VLOOKUP(A1893,'Hospitalisation Details'!$A$2:$M$2344,12,FALSE)</f>
        <v>tier - 1</v>
      </c>
      <c r="P1893" t="str">
        <f>VLOOKUP(A1893,'Hospitalisation Details'!$A$2:$M$2344,13,FALSE)</f>
        <v>R1013</v>
      </c>
      <c r="Q1893" s="11">
        <f>VLOOKUP(A1893,'Hospitalisation Details'!$A$2:$M$2344,8,FALSE)</f>
        <v>29</v>
      </c>
    </row>
    <row r="1894" spans="1:17" ht="15.75" x14ac:dyDescent="0.25">
      <c r="A1894" s="1" t="s">
        <v>474</v>
      </c>
      <c r="B1894" t="str">
        <f>VLOOKUP(A1894,'Customer Names'!$A$1:$B$2336,2,FALSE)</f>
        <v>Henry</v>
      </c>
      <c r="C1894" s="11">
        <f>VLOOKUP(A1894,'Medical Examinations'!$A$1:$B$2336,2,FALSE)</f>
        <v>20.23</v>
      </c>
      <c r="D1894" s="11">
        <f>VLOOKUP(A1894,'Medical Examinations'!$A$1:$C$2336,3,FALSE)</f>
        <v>6.16</v>
      </c>
      <c r="E1894" s="11" t="str">
        <f>VLOOKUP(A1894,'Medical Examinations'!$A$1:$J$2336,4,FALSE)</f>
        <v>Yes</v>
      </c>
      <c r="F1894" s="11" t="str">
        <f>VLOOKUP(A1894,'Medical Examinations'!$A$1:$J$2336,5,FALSE)</f>
        <v>No</v>
      </c>
      <c r="G1894" s="11" t="str">
        <f>VLOOKUP(A1894,'Medical Examinations'!$A$1:$J$2336,6,FALSE)</f>
        <v>No</v>
      </c>
      <c r="H1894" s="11">
        <f>VLOOKUP(A1894,'Medical Examinations'!$A$1:$J$2336,7,FALSE)</f>
        <v>1</v>
      </c>
      <c r="I1894" s="11" t="str">
        <f>VLOOKUP(A1894,'Medical Examinations'!$A$1:$J$2336,8,FALSE)</f>
        <v>No</v>
      </c>
      <c r="J1894" s="11" t="str">
        <f>VLOOKUP(A1894,'Medical Examinations'!$A$1:$J$2336,9,FALSE)</f>
        <v>NORMALWEIGHT</v>
      </c>
      <c r="K1894" s="11" t="str">
        <f>VLOOKUP(A1894,'Medical Examinations'!$A$1:$J$2336,10,FALSE)</f>
        <v>PREDIABETES</v>
      </c>
      <c r="L1894" t="str">
        <f>VLOOKUP(A1894,'Hospitalisation Details'!$A$2:$M$2344,4,FALSE)</f>
        <v>30-11-1988</v>
      </c>
      <c r="M1894">
        <f>VLOOKUP(A1894,'Hospitalisation Details'!$A$2:$M$2344,10,FALSE)</f>
        <v>4047.94</v>
      </c>
      <c r="N1894" t="str">
        <f>VLOOKUP(A1894,'Hospitalisation Details'!$A$2:$M$2344,11,FALSE)</f>
        <v>tier - 2</v>
      </c>
      <c r="O1894" t="str">
        <f>VLOOKUP(A1894,'Hospitalisation Details'!$A$2:$M$2344,12,FALSE)</f>
        <v>tier - 1</v>
      </c>
      <c r="P1894" t="str">
        <f>VLOOKUP(A1894,'Hospitalisation Details'!$A$2:$M$2344,13,FALSE)</f>
        <v>R1013</v>
      </c>
      <c r="Q1894" s="11">
        <f>VLOOKUP(A1894,'Hospitalisation Details'!$A$2:$M$2344,8,FALSE)</f>
        <v>34</v>
      </c>
    </row>
    <row r="1895" spans="1:17" ht="15.75" x14ac:dyDescent="0.25">
      <c r="A1895" s="1" t="s">
        <v>473</v>
      </c>
      <c r="B1895" t="str">
        <f>VLOOKUP(A1895,'Customer Names'!$A$1:$B$2336,2,FALSE)</f>
        <v>Brenneman</v>
      </c>
      <c r="C1895" s="11">
        <f>VLOOKUP(A1895,'Medical Examinations'!$A$1:$B$2336,2,FALSE)</f>
        <v>28.975000000000001</v>
      </c>
      <c r="D1895" s="11">
        <f>VLOOKUP(A1895,'Medical Examinations'!$A$1:$C$2336,3,FALSE)</f>
        <v>4.12</v>
      </c>
      <c r="E1895" s="11" t="str">
        <f>VLOOKUP(A1895,'Medical Examinations'!$A$1:$J$2336,4,FALSE)</f>
        <v>No</v>
      </c>
      <c r="F1895" s="11" t="str">
        <f>VLOOKUP(A1895,'Medical Examinations'!$A$1:$J$2336,5,FALSE)</f>
        <v>No</v>
      </c>
      <c r="G1895" s="11" t="str">
        <f>VLOOKUP(A1895,'Medical Examinations'!$A$1:$J$2336,6,FALSE)</f>
        <v>Yes</v>
      </c>
      <c r="H1895" s="11">
        <f>VLOOKUP(A1895,'Medical Examinations'!$A$1:$J$2336,7,FALSE)</f>
        <v>1</v>
      </c>
      <c r="I1895" s="11" t="str">
        <f>VLOOKUP(A1895,'Medical Examinations'!$A$1:$J$2336,8,FALSE)</f>
        <v>No</v>
      </c>
      <c r="J1895" s="11" t="str">
        <f>VLOOKUP(A1895,'Medical Examinations'!$A$1:$J$2336,9,FALSE)</f>
        <v>OVERWEIGHT</v>
      </c>
      <c r="K1895" s="11" t="str">
        <f>VLOOKUP(A1895,'Medical Examinations'!$A$1:$J$2336,10,FALSE)</f>
        <v>NORMAL</v>
      </c>
      <c r="L1895" t="str">
        <f>VLOOKUP(A1895,'Hospitalisation Details'!$A$2:$M$2344,4,FALSE)</f>
        <v>26-12-1993</v>
      </c>
      <c r="M1895">
        <f>VLOOKUP(A1895,'Hospitalisation Details'!$A$2:$M$2344,10,FALSE)</f>
        <v>4040.56</v>
      </c>
      <c r="N1895" t="str">
        <f>VLOOKUP(A1895,'Hospitalisation Details'!$A$2:$M$2344,11,FALSE)</f>
        <v>tier - 3</v>
      </c>
      <c r="O1895" t="str">
        <f>VLOOKUP(A1895,'Hospitalisation Details'!$A$2:$M$2344,12,FALSE)</f>
        <v>tier - 3</v>
      </c>
      <c r="P1895" t="str">
        <f>VLOOKUP(A1895,'Hospitalisation Details'!$A$2:$M$2344,13,FALSE)</f>
        <v>R1015</v>
      </c>
      <c r="Q1895" s="11">
        <f>VLOOKUP(A1895,'Hospitalisation Details'!$A$2:$M$2344,8,FALSE)</f>
        <v>29</v>
      </c>
    </row>
    <row r="1896" spans="1:17" ht="15.75" x14ac:dyDescent="0.25">
      <c r="A1896" s="1" t="s">
        <v>472</v>
      </c>
      <c r="B1896" t="str">
        <f>VLOOKUP(A1896,'Customer Names'!$A$1:$B$2336,2,FALSE)</f>
        <v>Kemp</v>
      </c>
      <c r="C1896" s="11">
        <f>VLOOKUP(A1896,'Medical Examinations'!$A$1:$B$2336,2,FALSE)</f>
        <v>16.420000000000002</v>
      </c>
      <c r="D1896" s="11">
        <f>VLOOKUP(A1896,'Medical Examinations'!$A$1:$C$2336,3,FALSE)</f>
        <v>5.77</v>
      </c>
      <c r="E1896" s="11" t="str">
        <f>VLOOKUP(A1896,'Medical Examinations'!$A$1:$J$2336,4,FALSE)</f>
        <v>Yes</v>
      </c>
      <c r="F1896" s="11" t="str">
        <f>VLOOKUP(A1896,'Medical Examinations'!$A$1:$J$2336,5,FALSE)</f>
        <v>No</v>
      </c>
      <c r="G1896" s="11" t="str">
        <f>VLOOKUP(A1896,'Medical Examinations'!$A$1:$J$2336,6,FALSE)</f>
        <v>Yes</v>
      </c>
      <c r="H1896" s="11">
        <f>VLOOKUP(A1896,'Medical Examinations'!$A$1:$J$2336,7,FALSE)</f>
        <v>1</v>
      </c>
      <c r="I1896" s="11" t="str">
        <f>VLOOKUP(A1896,'Medical Examinations'!$A$1:$J$2336,8,FALSE)</f>
        <v>No</v>
      </c>
      <c r="J1896" s="11" t="str">
        <f>VLOOKUP(A1896,'Medical Examinations'!$A$1:$J$2336,9,FALSE)</f>
        <v>UNDERWEIGHT</v>
      </c>
      <c r="K1896" s="11" t="str">
        <f>VLOOKUP(A1896,'Medical Examinations'!$A$1:$J$2336,10,FALSE)</f>
        <v>PREDIABETES</v>
      </c>
      <c r="L1896" t="str">
        <f>VLOOKUP(A1896,'Hospitalisation Details'!$A$2:$M$2344,4,FALSE)</f>
        <v>10-11-1983</v>
      </c>
      <c r="M1896">
        <f>VLOOKUP(A1896,'Hospitalisation Details'!$A$2:$M$2344,10,FALSE)</f>
        <v>4039.9</v>
      </c>
      <c r="N1896" t="str">
        <f>VLOOKUP(A1896,'Hospitalisation Details'!$A$2:$M$2344,11,FALSE)</f>
        <v>tier - 2</v>
      </c>
      <c r="O1896" t="str">
        <f>VLOOKUP(A1896,'Hospitalisation Details'!$A$2:$M$2344,12,FALSE)</f>
        <v>tier - 1</v>
      </c>
      <c r="P1896" t="str">
        <f>VLOOKUP(A1896,'Hospitalisation Details'!$A$2:$M$2344,13,FALSE)</f>
        <v>R1013</v>
      </c>
      <c r="Q1896" s="11">
        <f>VLOOKUP(A1896,'Hospitalisation Details'!$A$2:$M$2344,8,FALSE)</f>
        <v>39</v>
      </c>
    </row>
    <row r="1897" spans="1:17" ht="15.75" x14ac:dyDescent="0.25">
      <c r="A1897" s="1" t="s">
        <v>471</v>
      </c>
      <c r="B1897" t="str">
        <f>VLOOKUP(A1897,'Customer Names'!$A$1:$B$2336,2,FALSE)</f>
        <v>Wilson</v>
      </c>
      <c r="C1897" s="11">
        <f>VLOOKUP(A1897,'Medical Examinations'!$A$1:$B$2336,2,FALSE)</f>
        <v>17.559999999999999</v>
      </c>
      <c r="D1897" s="11">
        <f>VLOOKUP(A1897,'Medical Examinations'!$A$1:$C$2336,3,FALSE)</f>
        <v>6.2</v>
      </c>
      <c r="E1897" s="11" t="str">
        <f>VLOOKUP(A1897,'Medical Examinations'!$A$1:$J$2336,4,FALSE)</f>
        <v>No</v>
      </c>
      <c r="F1897" s="11" t="str">
        <f>VLOOKUP(A1897,'Medical Examinations'!$A$1:$J$2336,5,FALSE)</f>
        <v>No</v>
      </c>
      <c r="G1897" s="11" t="str">
        <f>VLOOKUP(A1897,'Medical Examinations'!$A$1:$J$2336,6,FALSE)</f>
        <v>No</v>
      </c>
      <c r="H1897" s="11">
        <f>VLOOKUP(A1897,'Medical Examinations'!$A$1:$J$2336,7,FALSE)</f>
        <v>1</v>
      </c>
      <c r="I1897" s="11" t="str">
        <f>VLOOKUP(A1897,'Medical Examinations'!$A$1:$J$2336,8,FALSE)</f>
        <v>No</v>
      </c>
      <c r="J1897" s="11" t="str">
        <f>VLOOKUP(A1897,'Medical Examinations'!$A$1:$J$2336,9,FALSE)</f>
        <v>UNDERWEIGHT</v>
      </c>
      <c r="K1897" s="11" t="str">
        <f>VLOOKUP(A1897,'Medical Examinations'!$A$1:$J$2336,10,FALSE)</f>
        <v>PREDIABETES</v>
      </c>
      <c r="L1897" t="str">
        <f>VLOOKUP(A1897,'Hospitalisation Details'!$A$2:$M$2344,4,FALSE)</f>
        <v>7-7-1984</v>
      </c>
      <c r="M1897">
        <f>VLOOKUP(A1897,'Hospitalisation Details'!$A$2:$M$2344,10,FALSE)</f>
        <v>4038.41</v>
      </c>
      <c r="N1897" t="str">
        <f>VLOOKUP(A1897,'Hospitalisation Details'!$A$2:$M$2344,11,FALSE)</f>
        <v>tier - 2</v>
      </c>
      <c r="O1897" t="str">
        <f>VLOOKUP(A1897,'Hospitalisation Details'!$A$2:$M$2344,12,FALSE)</f>
        <v>tier - 1</v>
      </c>
      <c r="P1897" t="str">
        <f>VLOOKUP(A1897,'Hospitalisation Details'!$A$2:$M$2344,13,FALSE)</f>
        <v>R1013</v>
      </c>
      <c r="Q1897" s="11">
        <f>VLOOKUP(A1897,'Hospitalisation Details'!$A$2:$M$2344,8,FALSE)</f>
        <v>38</v>
      </c>
    </row>
    <row r="1898" spans="1:17" ht="15.75" x14ac:dyDescent="0.25">
      <c r="A1898" s="1" t="s">
        <v>470</v>
      </c>
      <c r="B1898" t="str">
        <f>VLOOKUP(A1898,'Customer Names'!$A$1:$B$2336,2,FALSE)</f>
        <v>Hillyard</v>
      </c>
      <c r="C1898" s="11">
        <f>VLOOKUP(A1898,'Medical Examinations'!$A$1:$B$2336,2,FALSE)</f>
        <v>24.13</v>
      </c>
      <c r="D1898" s="11">
        <f>VLOOKUP(A1898,'Medical Examinations'!$A$1:$C$2336,3,FALSE)</f>
        <v>4.3899999999999997</v>
      </c>
      <c r="E1898" s="11" t="str">
        <f>VLOOKUP(A1898,'Medical Examinations'!$A$1:$J$2336,4,FALSE)</f>
        <v>No</v>
      </c>
      <c r="F1898" s="11" t="str">
        <f>VLOOKUP(A1898,'Medical Examinations'!$A$1:$J$2336,5,FALSE)</f>
        <v>No</v>
      </c>
      <c r="G1898" s="11" t="str">
        <f>VLOOKUP(A1898,'Medical Examinations'!$A$1:$J$2336,6,FALSE)</f>
        <v>No</v>
      </c>
      <c r="H1898" s="11">
        <f>VLOOKUP(A1898,'Medical Examinations'!$A$1:$J$2336,7,FALSE)</f>
        <v>1</v>
      </c>
      <c r="I1898" s="11" t="str">
        <f>VLOOKUP(A1898,'Medical Examinations'!$A$1:$J$2336,8,FALSE)</f>
        <v>No</v>
      </c>
      <c r="J1898" s="11" t="str">
        <f>VLOOKUP(A1898,'Medical Examinations'!$A$1:$J$2336,9,FALSE)</f>
        <v>NORMALWEIGHT</v>
      </c>
      <c r="K1898" s="11" t="str">
        <f>VLOOKUP(A1898,'Medical Examinations'!$A$1:$J$2336,10,FALSE)</f>
        <v>NORMAL</v>
      </c>
      <c r="L1898" t="str">
        <f>VLOOKUP(A1898,'Hospitalisation Details'!$A$2:$M$2344,4,FALSE)</f>
        <v>11-10-1992</v>
      </c>
      <c r="M1898">
        <f>VLOOKUP(A1898,'Hospitalisation Details'!$A$2:$M$2344,10,FALSE)</f>
        <v>4032.24</v>
      </c>
      <c r="N1898" t="str">
        <f>VLOOKUP(A1898,'Hospitalisation Details'!$A$2:$M$2344,11,FALSE)</f>
        <v>tier - 3</v>
      </c>
      <c r="O1898" t="str">
        <f>VLOOKUP(A1898,'Hospitalisation Details'!$A$2:$M$2344,12,FALSE)</f>
        <v>tier - 3</v>
      </c>
      <c r="P1898" t="str">
        <f>VLOOKUP(A1898,'Hospitalisation Details'!$A$2:$M$2344,13,FALSE)</f>
        <v>R1012</v>
      </c>
      <c r="Q1898" s="11">
        <f>VLOOKUP(A1898,'Hospitalisation Details'!$A$2:$M$2344,8,FALSE)</f>
        <v>30</v>
      </c>
    </row>
    <row r="1899" spans="1:17" ht="15.75" x14ac:dyDescent="0.25">
      <c r="A1899" s="1" t="s">
        <v>469</v>
      </c>
      <c r="B1899" t="str">
        <f>VLOOKUP(A1899,'Customer Names'!$A$1:$B$2336,2,FALSE)</f>
        <v>Turner</v>
      </c>
      <c r="C1899" s="11">
        <f>VLOOKUP(A1899,'Medical Examinations'!$A$1:$B$2336,2,FALSE)</f>
        <v>19.95</v>
      </c>
      <c r="D1899" s="11">
        <f>VLOOKUP(A1899,'Medical Examinations'!$A$1:$C$2336,3,FALSE)</f>
        <v>5.13</v>
      </c>
      <c r="E1899" s="11" t="str">
        <f>VLOOKUP(A1899,'Medical Examinations'!$A$1:$J$2336,4,FALSE)</f>
        <v>No</v>
      </c>
      <c r="F1899" s="11" t="str">
        <f>VLOOKUP(A1899,'Medical Examinations'!$A$1:$J$2336,5,FALSE)</f>
        <v>Yes</v>
      </c>
      <c r="G1899" s="11" t="str">
        <f>VLOOKUP(A1899,'Medical Examinations'!$A$1:$J$2336,6,FALSE)</f>
        <v>No</v>
      </c>
      <c r="H1899" s="11">
        <f>VLOOKUP(A1899,'Medical Examinations'!$A$1:$J$2336,7,FALSE)</f>
        <v>2</v>
      </c>
      <c r="I1899" s="11" t="str">
        <f>VLOOKUP(A1899,'Medical Examinations'!$A$1:$J$2336,8,FALSE)</f>
        <v>No</v>
      </c>
      <c r="J1899" s="11" t="str">
        <f>VLOOKUP(A1899,'Medical Examinations'!$A$1:$J$2336,9,FALSE)</f>
        <v>NORMALWEIGHT</v>
      </c>
      <c r="K1899" s="11" t="str">
        <f>VLOOKUP(A1899,'Medical Examinations'!$A$1:$J$2336,10,FALSE)</f>
        <v>NORMAL</v>
      </c>
      <c r="L1899" t="str">
        <f>VLOOKUP(A1899,'Hospitalisation Details'!$A$2:$M$2344,4,FALSE)</f>
        <v>13-9-2000</v>
      </c>
      <c r="M1899">
        <f>VLOOKUP(A1899,'Hospitalisation Details'!$A$2:$M$2344,10,FALSE)</f>
        <v>4005.42</v>
      </c>
      <c r="N1899" t="str">
        <f>VLOOKUP(A1899,'Hospitalisation Details'!$A$2:$M$2344,11,FALSE)</f>
        <v>tier - 2</v>
      </c>
      <c r="O1899" t="str">
        <f>VLOOKUP(A1899,'Hospitalisation Details'!$A$2:$M$2344,12,FALSE)</f>
        <v>tier - 1</v>
      </c>
      <c r="P1899" t="str">
        <f>VLOOKUP(A1899,'Hospitalisation Details'!$A$2:$M$2344,13,FALSE)</f>
        <v>R1015</v>
      </c>
      <c r="Q1899" s="11">
        <f>VLOOKUP(A1899,'Hospitalisation Details'!$A$2:$M$2344,8,FALSE)</f>
        <v>22</v>
      </c>
    </row>
    <row r="1900" spans="1:17" ht="15.75" x14ac:dyDescent="0.25">
      <c r="A1900" s="1" t="s">
        <v>468</v>
      </c>
      <c r="B1900" t="str">
        <f>VLOOKUP(A1900,'Customer Names'!$A$1:$B$2336,2,FALSE)</f>
        <v>Benestad</v>
      </c>
      <c r="C1900" s="11">
        <f>VLOOKUP(A1900,'Medical Examinations'!$A$1:$B$2336,2,FALSE)</f>
        <v>21.24</v>
      </c>
      <c r="D1900" s="11">
        <f>VLOOKUP(A1900,'Medical Examinations'!$A$1:$C$2336,3,FALSE)</f>
        <v>4.49</v>
      </c>
      <c r="E1900" s="11" t="str">
        <f>VLOOKUP(A1900,'Medical Examinations'!$A$1:$J$2336,4,FALSE)</f>
        <v>No</v>
      </c>
      <c r="F1900" s="11" t="str">
        <f>VLOOKUP(A1900,'Medical Examinations'!$A$1:$J$2336,5,FALSE)</f>
        <v>No</v>
      </c>
      <c r="G1900" s="11" t="str">
        <f>VLOOKUP(A1900,'Medical Examinations'!$A$1:$J$2336,6,FALSE)</f>
        <v>No</v>
      </c>
      <c r="H1900" s="11">
        <f>VLOOKUP(A1900,'Medical Examinations'!$A$1:$J$2336,7,FALSE)</f>
        <v>0</v>
      </c>
      <c r="I1900" s="11" t="str">
        <f>VLOOKUP(A1900,'Medical Examinations'!$A$1:$J$2336,8,FALSE)</f>
        <v>No</v>
      </c>
      <c r="J1900" s="11" t="str">
        <f>VLOOKUP(A1900,'Medical Examinations'!$A$1:$J$2336,9,FALSE)</f>
        <v>NORMALWEIGHT</v>
      </c>
      <c r="K1900" s="11" t="str">
        <f>VLOOKUP(A1900,'Medical Examinations'!$A$1:$J$2336,10,FALSE)</f>
        <v>NORMAL</v>
      </c>
      <c r="L1900" t="str">
        <f>VLOOKUP(A1900,'Hospitalisation Details'!$A$2:$M$2344,4,FALSE)</f>
        <v>10-7-1989</v>
      </c>
      <c r="M1900">
        <f>VLOOKUP(A1900,'Hospitalisation Details'!$A$2:$M$2344,10,FALSE)</f>
        <v>4002.36</v>
      </c>
      <c r="N1900" t="str">
        <f>VLOOKUP(A1900,'Hospitalisation Details'!$A$2:$M$2344,11,FALSE)</f>
        <v>tier - 2</v>
      </c>
      <c r="O1900" t="str">
        <f>VLOOKUP(A1900,'Hospitalisation Details'!$A$2:$M$2344,12,FALSE)</f>
        <v>tier - 1</v>
      </c>
      <c r="P1900" t="str">
        <f>VLOOKUP(A1900,'Hospitalisation Details'!$A$2:$M$2344,13,FALSE)</f>
        <v>R1013</v>
      </c>
      <c r="Q1900" s="11">
        <f>VLOOKUP(A1900,'Hospitalisation Details'!$A$2:$M$2344,8,FALSE)</f>
        <v>33</v>
      </c>
    </row>
    <row r="1901" spans="1:17" ht="15.75" x14ac:dyDescent="0.25">
      <c r="A1901" s="1" t="s">
        <v>467</v>
      </c>
      <c r="B1901" t="str">
        <f>VLOOKUP(A1901,'Customer Names'!$A$1:$B$2336,2,FALSE)</f>
        <v>Gonzales</v>
      </c>
      <c r="C1901" s="11">
        <f>VLOOKUP(A1901,'Medical Examinations'!$A$1:$B$2336,2,FALSE)</f>
        <v>44.22</v>
      </c>
      <c r="D1901" s="11">
        <f>VLOOKUP(A1901,'Medical Examinations'!$A$1:$C$2336,3,FALSE)</f>
        <v>6.35</v>
      </c>
      <c r="E1901" s="11" t="str">
        <f>VLOOKUP(A1901,'Medical Examinations'!$A$1:$J$2336,4,FALSE)</f>
        <v>No</v>
      </c>
      <c r="F1901" s="11" t="str">
        <f>VLOOKUP(A1901,'Medical Examinations'!$A$1:$J$2336,5,FALSE)</f>
        <v>No</v>
      </c>
      <c r="G1901" s="11" t="str">
        <f>VLOOKUP(A1901,'Medical Examinations'!$A$1:$J$2336,6,FALSE)</f>
        <v>No</v>
      </c>
      <c r="H1901" s="11">
        <f>VLOOKUP(A1901,'Medical Examinations'!$A$1:$J$2336,7,FALSE)</f>
        <v>0</v>
      </c>
      <c r="I1901" s="11" t="str">
        <f>VLOOKUP(A1901,'Medical Examinations'!$A$1:$J$2336,8,FALSE)</f>
        <v>No</v>
      </c>
      <c r="J1901" s="11" t="str">
        <f>VLOOKUP(A1901,'Medical Examinations'!$A$1:$J$2336,9,FALSE)</f>
        <v>OBESITY</v>
      </c>
      <c r="K1901" s="11" t="str">
        <f>VLOOKUP(A1901,'Medical Examinations'!$A$1:$J$2336,10,FALSE)</f>
        <v>PREDIABETES</v>
      </c>
      <c r="L1901" t="str">
        <f>VLOOKUP(A1901,'Hospitalisation Details'!$A$2:$M$2344,4,FALSE)</f>
        <v>1-11-1990</v>
      </c>
      <c r="M1901">
        <f>VLOOKUP(A1901,'Hospitalisation Details'!$A$2:$M$2344,10,FALSE)</f>
        <v>3994.18</v>
      </c>
      <c r="N1901" t="str">
        <f>VLOOKUP(A1901,'Hospitalisation Details'!$A$2:$M$2344,11,FALSE)</f>
        <v>tier - 2</v>
      </c>
      <c r="O1901" t="str">
        <f>VLOOKUP(A1901,'Hospitalisation Details'!$A$2:$M$2344,12,FALSE)</f>
        <v>tier - 2</v>
      </c>
      <c r="P1901" t="str">
        <f>VLOOKUP(A1901,'Hospitalisation Details'!$A$2:$M$2344,13,FALSE)</f>
        <v>R1013</v>
      </c>
      <c r="Q1901" s="11">
        <f>VLOOKUP(A1901,'Hospitalisation Details'!$A$2:$M$2344,8,FALSE)</f>
        <v>32</v>
      </c>
    </row>
    <row r="1902" spans="1:17" ht="15.75" x14ac:dyDescent="0.25">
      <c r="A1902" s="1" t="s">
        <v>466</v>
      </c>
      <c r="B1902" t="str">
        <f>VLOOKUP(A1902,'Customer Names'!$A$1:$B$2336,2,FALSE)</f>
        <v>Newman</v>
      </c>
      <c r="C1902" s="11">
        <f>VLOOKUP(A1902,'Medical Examinations'!$A$1:$B$2336,2,FALSE)</f>
        <v>41.1</v>
      </c>
      <c r="D1902" s="11">
        <f>VLOOKUP(A1902,'Medical Examinations'!$A$1:$C$2336,3,FALSE)</f>
        <v>5.79</v>
      </c>
      <c r="E1902" s="11" t="str">
        <f>VLOOKUP(A1902,'Medical Examinations'!$A$1:$J$2336,4,FALSE)</f>
        <v>No</v>
      </c>
      <c r="F1902" s="11" t="str">
        <f>VLOOKUP(A1902,'Medical Examinations'!$A$1:$J$2336,5,FALSE)</f>
        <v>No</v>
      </c>
      <c r="G1902" s="11" t="str">
        <f>VLOOKUP(A1902,'Medical Examinations'!$A$1:$J$2336,6,FALSE)</f>
        <v>No</v>
      </c>
      <c r="H1902" s="11">
        <f>VLOOKUP(A1902,'Medical Examinations'!$A$1:$J$2336,7,FALSE)</f>
        <v>0</v>
      </c>
      <c r="I1902" s="11" t="str">
        <f>VLOOKUP(A1902,'Medical Examinations'!$A$1:$J$2336,8,FALSE)</f>
        <v>No</v>
      </c>
      <c r="J1902" s="11" t="str">
        <f>VLOOKUP(A1902,'Medical Examinations'!$A$1:$J$2336,9,FALSE)</f>
        <v>OBESITY</v>
      </c>
      <c r="K1902" s="11" t="str">
        <f>VLOOKUP(A1902,'Medical Examinations'!$A$1:$J$2336,10,FALSE)</f>
        <v>PREDIABETES</v>
      </c>
      <c r="L1902" t="str">
        <f>VLOOKUP(A1902,'Hospitalisation Details'!$A$2:$M$2344,4,FALSE)</f>
        <v>22-11-1990</v>
      </c>
      <c r="M1902">
        <f>VLOOKUP(A1902,'Hospitalisation Details'!$A$2:$M$2344,10,FALSE)</f>
        <v>3989.84</v>
      </c>
      <c r="N1902" t="str">
        <f>VLOOKUP(A1902,'Hospitalisation Details'!$A$2:$M$2344,11,FALSE)</f>
        <v>tier - 2</v>
      </c>
      <c r="O1902" t="str">
        <f>VLOOKUP(A1902,'Hospitalisation Details'!$A$2:$M$2344,12,FALSE)</f>
        <v>tier - 2</v>
      </c>
      <c r="P1902" t="str">
        <f>VLOOKUP(A1902,'Hospitalisation Details'!$A$2:$M$2344,13,FALSE)</f>
        <v>R1011</v>
      </c>
      <c r="Q1902" s="11">
        <f>VLOOKUP(A1902,'Hospitalisation Details'!$A$2:$M$2344,8,FALSE)</f>
        <v>32</v>
      </c>
    </row>
    <row r="1903" spans="1:17" ht="15.75" x14ac:dyDescent="0.25">
      <c r="A1903" s="1" t="s">
        <v>465</v>
      </c>
      <c r="B1903" t="str">
        <f>VLOOKUP(A1903,'Customer Names'!$A$1:$B$2336,2,FALSE)</f>
        <v>Sayre</v>
      </c>
      <c r="C1903" s="11">
        <f>VLOOKUP(A1903,'Medical Examinations'!$A$1:$B$2336,2,FALSE)</f>
        <v>34.200000000000003</v>
      </c>
      <c r="D1903" s="11">
        <f>VLOOKUP(A1903,'Medical Examinations'!$A$1:$C$2336,3,FALSE)</f>
        <v>4.78</v>
      </c>
      <c r="E1903" s="11" t="str">
        <f>VLOOKUP(A1903,'Medical Examinations'!$A$1:$J$2336,4,FALSE)</f>
        <v>Yes</v>
      </c>
      <c r="F1903" s="11" t="str">
        <f>VLOOKUP(A1903,'Medical Examinations'!$A$1:$J$2336,5,FALSE)</f>
        <v>No</v>
      </c>
      <c r="G1903" s="11" t="str">
        <f>VLOOKUP(A1903,'Medical Examinations'!$A$1:$J$2336,6,FALSE)</f>
        <v>No</v>
      </c>
      <c r="H1903" s="11">
        <f>VLOOKUP(A1903,'Medical Examinations'!$A$1:$J$2336,7,FALSE)</f>
        <v>0</v>
      </c>
      <c r="I1903" s="11" t="str">
        <f>VLOOKUP(A1903,'Medical Examinations'!$A$1:$J$2336,8,FALSE)</f>
        <v>No</v>
      </c>
      <c r="J1903" s="11" t="str">
        <f>VLOOKUP(A1903,'Medical Examinations'!$A$1:$J$2336,9,FALSE)</f>
        <v>OBESITY</v>
      </c>
      <c r="K1903" s="11" t="str">
        <f>VLOOKUP(A1903,'Medical Examinations'!$A$1:$J$2336,10,FALSE)</f>
        <v>NORMAL</v>
      </c>
      <c r="L1903" t="str">
        <f>VLOOKUP(A1903,'Hospitalisation Details'!$A$2:$M$2344,4,FALSE)</f>
        <v>8-9-1996</v>
      </c>
      <c r="M1903">
        <f>VLOOKUP(A1903,'Hospitalisation Details'!$A$2:$M$2344,10,FALSE)</f>
        <v>3987.93</v>
      </c>
      <c r="N1903" t="str">
        <f>VLOOKUP(A1903,'Hospitalisation Details'!$A$2:$M$2344,11,FALSE)</f>
        <v>tier - 2</v>
      </c>
      <c r="O1903" t="str">
        <f>VLOOKUP(A1903,'Hospitalisation Details'!$A$2:$M$2344,12,FALSE)</f>
        <v>tier - 2</v>
      </c>
      <c r="P1903" t="str">
        <f>VLOOKUP(A1903,'Hospitalisation Details'!$A$2:$M$2344,13,FALSE)</f>
        <v>R1011</v>
      </c>
      <c r="Q1903" s="11">
        <f>VLOOKUP(A1903,'Hospitalisation Details'!$A$2:$M$2344,8,FALSE)</f>
        <v>26</v>
      </c>
    </row>
    <row r="1904" spans="1:17" ht="15.75" x14ac:dyDescent="0.25">
      <c r="A1904" s="1" t="s">
        <v>464</v>
      </c>
      <c r="B1904" t="str">
        <f>VLOOKUP(A1904,'Customer Names'!$A$1:$B$2336,2,FALSE)</f>
        <v>Panke</v>
      </c>
      <c r="C1904" s="11">
        <f>VLOOKUP(A1904,'Medical Examinations'!$A$1:$B$2336,2,FALSE)</f>
        <v>29.92</v>
      </c>
      <c r="D1904" s="11">
        <f>VLOOKUP(A1904,'Medical Examinations'!$A$1:$C$2336,3,FALSE)</f>
        <v>6.02</v>
      </c>
      <c r="E1904" s="11" t="str">
        <f>VLOOKUP(A1904,'Medical Examinations'!$A$1:$J$2336,4,FALSE)</f>
        <v>Yes</v>
      </c>
      <c r="F1904" s="11" t="str">
        <f>VLOOKUP(A1904,'Medical Examinations'!$A$1:$J$2336,5,FALSE)</f>
        <v>No</v>
      </c>
      <c r="G1904" s="11" t="str">
        <f>VLOOKUP(A1904,'Medical Examinations'!$A$1:$J$2336,6,FALSE)</f>
        <v>No</v>
      </c>
      <c r="H1904" s="11">
        <f>VLOOKUP(A1904,'Medical Examinations'!$A$1:$J$2336,7,FALSE)</f>
        <v>0</v>
      </c>
      <c r="I1904" s="11" t="str">
        <f>VLOOKUP(A1904,'Medical Examinations'!$A$1:$J$2336,8,FALSE)</f>
        <v>No</v>
      </c>
      <c r="J1904" s="11" t="str">
        <f>VLOOKUP(A1904,'Medical Examinations'!$A$1:$J$2336,9,FALSE)</f>
        <v>OVERWEIGHT</v>
      </c>
      <c r="K1904" s="11" t="str">
        <f>VLOOKUP(A1904,'Medical Examinations'!$A$1:$J$2336,10,FALSE)</f>
        <v>PREDIABETES</v>
      </c>
      <c r="L1904" t="str">
        <f>VLOOKUP(A1904,'Hospitalisation Details'!$A$2:$M$2344,4,FALSE)</f>
        <v>17-8-1996</v>
      </c>
      <c r="M1904">
        <f>VLOOKUP(A1904,'Hospitalisation Details'!$A$2:$M$2344,10,FALSE)</f>
        <v>3981.98</v>
      </c>
      <c r="N1904" t="str">
        <f>VLOOKUP(A1904,'Hospitalisation Details'!$A$2:$M$2344,11,FALSE)</f>
        <v>tier - 2</v>
      </c>
      <c r="O1904" t="str">
        <f>VLOOKUP(A1904,'Hospitalisation Details'!$A$2:$M$2344,12,FALSE)</f>
        <v>tier - 2</v>
      </c>
      <c r="P1904" t="str">
        <f>VLOOKUP(A1904,'Hospitalisation Details'!$A$2:$M$2344,13,FALSE)</f>
        <v>R1013</v>
      </c>
      <c r="Q1904" s="11">
        <f>VLOOKUP(A1904,'Hospitalisation Details'!$A$2:$M$2344,8,FALSE)</f>
        <v>26</v>
      </c>
    </row>
    <row r="1905" spans="1:17" ht="15.75" x14ac:dyDescent="0.25">
      <c r="A1905" s="1" t="s">
        <v>463</v>
      </c>
      <c r="B1905" t="str">
        <f>VLOOKUP(A1905,'Customer Names'!$A$1:$B$2336,2,FALSE)</f>
        <v>Brennan</v>
      </c>
      <c r="C1905" s="11">
        <f>VLOOKUP(A1905,'Medical Examinations'!$A$1:$B$2336,2,FALSE)</f>
        <v>28.93</v>
      </c>
      <c r="D1905" s="11">
        <f>VLOOKUP(A1905,'Medical Examinations'!$A$1:$C$2336,3,FALSE)</f>
        <v>4.4400000000000004</v>
      </c>
      <c r="E1905" s="11" t="str">
        <f>VLOOKUP(A1905,'Medical Examinations'!$A$1:$J$2336,4,FALSE)</f>
        <v>No</v>
      </c>
      <c r="F1905" s="11" t="str">
        <f>VLOOKUP(A1905,'Medical Examinations'!$A$1:$J$2336,5,FALSE)</f>
        <v>No</v>
      </c>
      <c r="G1905" s="11" t="str">
        <f>VLOOKUP(A1905,'Medical Examinations'!$A$1:$J$2336,6,FALSE)</f>
        <v>No</v>
      </c>
      <c r="H1905" s="11">
        <f>VLOOKUP(A1905,'Medical Examinations'!$A$1:$J$2336,7,FALSE)</f>
        <v>0</v>
      </c>
      <c r="I1905" s="11" t="str">
        <f>VLOOKUP(A1905,'Medical Examinations'!$A$1:$J$2336,8,FALSE)</f>
        <v>No</v>
      </c>
      <c r="J1905" s="11" t="str">
        <f>VLOOKUP(A1905,'Medical Examinations'!$A$1:$J$2336,9,FALSE)</f>
        <v>OVERWEIGHT</v>
      </c>
      <c r="K1905" s="11" t="str">
        <f>VLOOKUP(A1905,'Medical Examinations'!$A$1:$J$2336,10,FALSE)</f>
        <v>NORMAL</v>
      </c>
      <c r="L1905" t="str">
        <f>VLOOKUP(A1905,'Hospitalisation Details'!$A$2:$M$2344,4,FALSE)</f>
        <v>29-7-1990</v>
      </c>
      <c r="M1905">
        <f>VLOOKUP(A1905,'Hospitalisation Details'!$A$2:$M$2344,10,FALSE)</f>
        <v>3972.92</v>
      </c>
      <c r="N1905" t="str">
        <f>VLOOKUP(A1905,'Hospitalisation Details'!$A$2:$M$2344,11,FALSE)</f>
        <v>tier - 2</v>
      </c>
      <c r="O1905" t="str">
        <f>VLOOKUP(A1905,'Hospitalisation Details'!$A$2:$M$2344,12,FALSE)</f>
        <v>tier - 3</v>
      </c>
      <c r="P1905" t="str">
        <f>VLOOKUP(A1905,'Hospitalisation Details'!$A$2:$M$2344,13,FALSE)</f>
        <v>R1013</v>
      </c>
      <c r="Q1905" s="11">
        <f>VLOOKUP(A1905,'Hospitalisation Details'!$A$2:$M$2344,8,FALSE)</f>
        <v>32</v>
      </c>
    </row>
    <row r="1906" spans="1:17" ht="15.75" x14ac:dyDescent="0.25">
      <c r="A1906" s="1" t="s">
        <v>462</v>
      </c>
      <c r="B1906" t="str">
        <f>VLOOKUP(A1906,'Customer Names'!$A$1:$B$2336,2,FALSE)</f>
        <v>Ngo</v>
      </c>
      <c r="C1906" s="11">
        <f>VLOOKUP(A1906,'Medical Examinations'!$A$1:$B$2336,2,FALSE)</f>
        <v>31.254999999999999</v>
      </c>
      <c r="D1906" s="11">
        <f>VLOOKUP(A1906,'Medical Examinations'!$A$1:$C$2336,3,FALSE)</f>
        <v>5.84</v>
      </c>
      <c r="E1906" s="11" t="str">
        <f>VLOOKUP(A1906,'Medical Examinations'!$A$1:$J$2336,4,FALSE)</f>
        <v>Yes</v>
      </c>
      <c r="F1906" s="11" t="str">
        <f>VLOOKUP(A1906,'Medical Examinations'!$A$1:$J$2336,5,FALSE)</f>
        <v>No</v>
      </c>
      <c r="G1906" s="11" t="str">
        <f>VLOOKUP(A1906,'Medical Examinations'!$A$1:$J$2336,6,FALSE)</f>
        <v>No</v>
      </c>
      <c r="H1906" s="11">
        <f>VLOOKUP(A1906,'Medical Examinations'!$A$1:$J$2336,7,FALSE)</f>
        <v>1</v>
      </c>
      <c r="I1906" s="11" t="str">
        <f>VLOOKUP(A1906,'Medical Examinations'!$A$1:$J$2336,8,FALSE)</f>
        <v>No</v>
      </c>
      <c r="J1906" s="11" t="str">
        <f>VLOOKUP(A1906,'Medical Examinations'!$A$1:$J$2336,9,FALSE)</f>
        <v>OBESITY</v>
      </c>
      <c r="K1906" s="11" t="str">
        <f>VLOOKUP(A1906,'Medical Examinations'!$A$1:$J$2336,10,FALSE)</f>
        <v>PREDIABETES</v>
      </c>
      <c r="L1906" t="str">
        <f>VLOOKUP(A1906,'Hospitalisation Details'!$A$2:$M$2344,4,FALSE)</f>
        <v>11-7-1995</v>
      </c>
      <c r="M1906">
        <f>VLOOKUP(A1906,'Hospitalisation Details'!$A$2:$M$2344,10,FALSE)</f>
        <v>3956.07</v>
      </c>
      <c r="N1906" t="str">
        <f>VLOOKUP(A1906,'Hospitalisation Details'!$A$2:$M$2344,11,FALSE)</f>
        <v>tier - 2</v>
      </c>
      <c r="O1906" t="str">
        <f>VLOOKUP(A1906,'Hospitalisation Details'!$A$2:$M$2344,12,FALSE)</f>
        <v>tier - 2</v>
      </c>
      <c r="P1906" t="str">
        <f>VLOOKUP(A1906,'Hospitalisation Details'!$A$2:$M$2344,13,FALSE)</f>
        <v>R1012</v>
      </c>
      <c r="Q1906" s="11">
        <f>VLOOKUP(A1906,'Hospitalisation Details'!$A$2:$M$2344,8,FALSE)</f>
        <v>27</v>
      </c>
    </row>
    <row r="1907" spans="1:17" ht="15.75" x14ac:dyDescent="0.25">
      <c r="A1907" s="1" t="s">
        <v>461</v>
      </c>
      <c r="B1907" t="str">
        <f>VLOOKUP(A1907,'Customer Names'!$A$1:$B$2336,2,FALSE)</f>
        <v>Guerdan</v>
      </c>
      <c r="C1907" s="11">
        <f>VLOOKUP(A1907,'Medical Examinations'!$A$1:$B$2336,2,FALSE)</f>
        <v>29.83</v>
      </c>
      <c r="D1907" s="11">
        <f>VLOOKUP(A1907,'Medical Examinations'!$A$1:$C$2336,3,FALSE)</f>
        <v>5.39</v>
      </c>
      <c r="E1907" s="11" t="str">
        <f>VLOOKUP(A1907,'Medical Examinations'!$A$1:$J$2336,4,FALSE)</f>
        <v>No</v>
      </c>
      <c r="F1907" s="11" t="str">
        <f>VLOOKUP(A1907,'Medical Examinations'!$A$1:$J$2336,5,FALSE)</f>
        <v>No</v>
      </c>
      <c r="G1907" s="11" t="str">
        <f>VLOOKUP(A1907,'Medical Examinations'!$A$1:$J$2336,6,FALSE)</f>
        <v>No</v>
      </c>
      <c r="H1907" s="11">
        <f>VLOOKUP(A1907,'Medical Examinations'!$A$1:$J$2336,7,FALSE)</f>
        <v>0</v>
      </c>
      <c r="I1907" s="11" t="str">
        <f>VLOOKUP(A1907,'Medical Examinations'!$A$1:$J$2336,8,FALSE)</f>
        <v>No</v>
      </c>
      <c r="J1907" s="11" t="str">
        <f>VLOOKUP(A1907,'Medical Examinations'!$A$1:$J$2336,9,FALSE)</f>
        <v>OVERWEIGHT</v>
      </c>
      <c r="K1907" s="11" t="str">
        <f>VLOOKUP(A1907,'Medical Examinations'!$A$1:$J$2336,10,FALSE)</f>
        <v>NORMAL</v>
      </c>
      <c r="L1907" t="str">
        <f>VLOOKUP(A1907,'Hospitalisation Details'!$A$2:$M$2344,4,FALSE)</f>
        <v>10-7-1999</v>
      </c>
      <c r="M1907">
        <f>VLOOKUP(A1907,'Hospitalisation Details'!$A$2:$M$2344,10,FALSE)</f>
        <v>3955.98</v>
      </c>
      <c r="N1907" t="str">
        <f>VLOOKUP(A1907,'Hospitalisation Details'!$A$2:$M$2344,11,FALSE)</f>
        <v>tier - 2</v>
      </c>
      <c r="O1907" t="str">
        <f>VLOOKUP(A1907,'Hospitalisation Details'!$A$2:$M$2344,12,FALSE)</f>
        <v>tier - 3</v>
      </c>
      <c r="P1907" t="str">
        <f>VLOOKUP(A1907,'Hospitalisation Details'!$A$2:$M$2344,13,FALSE)</f>
        <v>R1021</v>
      </c>
      <c r="Q1907" s="11">
        <f>VLOOKUP(A1907,'Hospitalisation Details'!$A$2:$M$2344,8,FALSE)</f>
        <v>23</v>
      </c>
    </row>
    <row r="1908" spans="1:17" ht="15.75" x14ac:dyDescent="0.25">
      <c r="A1908" s="1" t="s">
        <v>460</v>
      </c>
      <c r="B1908" t="str">
        <f>VLOOKUP(A1908,'Customer Names'!$A$1:$B$2336,2,FALSE)</f>
        <v>Shaw</v>
      </c>
      <c r="C1908" s="11">
        <f>VLOOKUP(A1908,'Medical Examinations'!$A$1:$B$2336,2,FALSE)</f>
        <v>29.59</v>
      </c>
      <c r="D1908" s="11">
        <f>VLOOKUP(A1908,'Medical Examinations'!$A$1:$C$2336,3,FALSE)</f>
        <v>6.16</v>
      </c>
      <c r="E1908" s="11" t="str">
        <f>VLOOKUP(A1908,'Medical Examinations'!$A$1:$J$2336,4,FALSE)</f>
        <v>No</v>
      </c>
      <c r="F1908" s="11" t="str">
        <f>VLOOKUP(A1908,'Medical Examinations'!$A$1:$J$2336,5,FALSE)</f>
        <v>No</v>
      </c>
      <c r="G1908" s="11" t="str">
        <f>VLOOKUP(A1908,'Medical Examinations'!$A$1:$J$2336,6,FALSE)</f>
        <v>Yes</v>
      </c>
      <c r="H1908" s="11">
        <f>VLOOKUP(A1908,'Medical Examinations'!$A$1:$J$2336,7,FALSE)</f>
        <v>1</v>
      </c>
      <c r="I1908" s="11" t="str">
        <f>VLOOKUP(A1908,'Medical Examinations'!$A$1:$J$2336,8,FALSE)</f>
        <v>No</v>
      </c>
      <c r="J1908" s="11" t="str">
        <f>VLOOKUP(A1908,'Medical Examinations'!$A$1:$J$2336,9,FALSE)</f>
        <v>OVERWEIGHT</v>
      </c>
      <c r="K1908" s="11" t="str">
        <f>VLOOKUP(A1908,'Medical Examinations'!$A$1:$J$2336,10,FALSE)</f>
        <v>PREDIABETES</v>
      </c>
      <c r="L1908" t="str">
        <f>VLOOKUP(A1908,'Hospitalisation Details'!$A$2:$M$2344,4,FALSE)</f>
        <v>11-11-1993</v>
      </c>
      <c r="M1908">
        <f>VLOOKUP(A1908,'Hospitalisation Details'!$A$2:$M$2344,10,FALSE)</f>
        <v>3947.41</v>
      </c>
      <c r="N1908" t="str">
        <f>VLOOKUP(A1908,'Hospitalisation Details'!$A$2:$M$2344,11,FALSE)</f>
        <v>tier - 2</v>
      </c>
      <c r="O1908" t="str">
        <f>VLOOKUP(A1908,'Hospitalisation Details'!$A$2:$M$2344,12,FALSE)</f>
        <v>tier - 2</v>
      </c>
      <c r="P1908" t="str">
        <f>VLOOKUP(A1908,'Hospitalisation Details'!$A$2:$M$2344,13,FALSE)</f>
        <v>R1013</v>
      </c>
      <c r="Q1908" s="11">
        <f>VLOOKUP(A1908,'Hospitalisation Details'!$A$2:$M$2344,8,FALSE)</f>
        <v>29</v>
      </c>
    </row>
    <row r="1909" spans="1:17" ht="15.75" x14ac:dyDescent="0.25">
      <c r="A1909" s="1" t="s">
        <v>459</v>
      </c>
      <c r="B1909" t="str">
        <f>VLOOKUP(A1909,'Customer Names'!$A$1:$B$2336,2,FALSE)</f>
        <v>Mills-Honarvar</v>
      </c>
      <c r="C1909" s="11">
        <f>VLOOKUP(A1909,'Medical Examinations'!$A$1:$B$2336,2,FALSE)</f>
        <v>31.16</v>
      </c>
      <c r="D1909" s="11">
        <f>VLOOKUP(A1909,'Medical Examinations'!$A$1:$C$2336,3,FALSE)</f>
        <v>4.49</v>
      </c>
      <c r="E1909" s="11" t="str">
        <f>VLOOKUP(A1909,'Medical Examinations'!$A$1:$J$2336,4,FALSE)</f>
        <v>No</v>
      </c>
      <c r="F1909" s="11" t="str">
        <f>VLOOKUP(A1909,'Medical Examinations'!$A$1:$J$2336,5,FALSE)</f>
        <v>No</v>
      </c>
      <c r="G1909" s="11" t="str">
        <f>VLOOKUP(A1909,'Medical Examinations'!$A$1:$J$2336,6,FALSE)</f>
        <v>Yes</v>
      </c>
      <c r="H1909" s="11">
        <f>VLOOKUP(A1909,'Medical Examinations'!$A$1:$J$2336,7,FALSE)</f>
        <v>1</v>
      </c>
      <c r="I1909" s="11" t="str">
        <f>VLOOKUP(A1909,'Medical Examinations'!$A$1:$J$2336,8,FALSE)</f>
        <v>No</v>
      </c>
      <c r="J1909" s="11" t="str">
        <f>VLOOKUP(A1909,'Medical Examinations'!$A$1:$J$2336,9,FALSE)</f>
        <v>OBESITY</v>
      </c>
      <c r="K1909" s="11" t="str">
        <f>VLOOKUP(A1909,'Medical Examinations'!$A$1:$J$2336,10,FALSE)</f>
        <v>NORMAL</v>
      </c>
      <c r="L1909" t="str">
        <f>VLOOKUP(A1909,'Hospitalisation Details'!$A$2:$M$2344,4,FALSE)</f>
        <v>29-9-1993</v>
      </c>
      <c r="M1909">
        <f>VLOOKUP(A1909,'Hospitalisation Details'!$A$2:$M$2344,10,FALSE)</f>
        <v>3943.6</v>
      </c>
      <c r="N1909" t="str">
        <f>VLOOKUP(A1909,'Hospitalisation Details'!$A$2:$M$2344,11,FALSE)</f>
        <v>tier - 2</v>
      </c>
      <c r="O1909" t="str">
        <f>VLOOKUP(A1909,'Hospitalisation Details'!$A$2:$M$2344,12,FALSE)</f>
        <v>tier - 3</v>
      </c>
      <c r="P1909" t="str">
        <f>VLOOKUP(A1909,'Hospitalisation Details'!$A$2:$M$2344,13,FALSE)</f>
        <v>R1024</v>
      </c>
      <c r="Q1909" s="11">
        <f>VLOOKUP(A1909,'Hospitalisation Details'!$A$2:$M$2344,8,FALSE)</f>
        <v>29</v>
      </c>
    </row>
    <row r="1910" spans="1:17" ht="15.75" x14ac:dyDescent="0.25">
      <c r="A1910" s="1" t="s">
        <v>458</v>
      </c>
      <c r="B1910" t="str">
        <f>VLOOKUP(A1910,'Customer Names'!$A$1:$B$2336,2,FALSE)</f>
        <v>Farvard</v>
      </c>
      <c r="C1910" s="11">
        <f>VLOOKUP(A1910,'Medical Examinations'!$A$1:$B$2336,2,FALSE)</f>
        <v>34.21</v>
      </c>
      <c r="D1910" s="11">
        <f>VLOOKUP(A1910,'Medical Examinations'!$A$1:$C$2336,3,FALSE)</f>
        <v>4.4800000000000004</v>
      </c>
      <c r="E1910" s="11" t="str">
        <f>VLOOKUP(A1910,'Medical Examinations'!$A$1:$J$2336,4,FALSE)</f>
        <v>Yes</v>
      </c>
      <c r="F1910" s="11" t="str">
        <f>VLOOKUP(A1910,'Medical Examinations'!$A$1:$J$2336,5,FALSE)</f>
        <v>No</v>
      </c>
      <c r="G1910" s="11" t="str">
        <f>VLOOKUP(A1910,'Medical Examinations'!$A$1:$J$2336,6,FALSE)</f>
        <v>No</v>
      </c>
      <c r="H1910" s="11">
        <f>VLOOKUP(A1910,'Medical Examinations'!$A$1:$J$2336,7,FALSE)</f>
        <v>1</v>
      </c>
      <c r="I1910" s="11" t="str">
        <f>VLOOKUP(A1910,'Medical Examinations'!$A$1:$J$2336,8,FALSE)</f>
        <v>No</v>
      </c>
      <c r="J1910" s="11" t="str">
        <f>VLOOKUP(A1910,'Medical Examinations'!$A$1:$J$2336,9,FALSE)</f>
        <v>OBESITY</v>
      </c>
      <c r="K1910" s="11" t="str">
        <f>VLOOKUP(A1910,'Medical Examinations'!$A$1:$J$2336,10,FALSE)</f>
        <v>NORMAL</v>
      </c>
      <c r="L1910" t="str">
        <f>VLOOKUP(A1910,'Hospitalisation Details'!$A$2:$M$2344,4,FALSE)</f>
        <v>24-10-1988</v>
      </c>
      <c r="M1910">
        <f>VLOOKUP(A1910,'Hospitalisation Details'!$A$2:$M$2344,10,FALSE)</f>
        <v>3935.18</v>
      </c>
      <c r="N1910" t="str">
        <f>VLOOKUP(A1910,'Hospitalisation Details'!$A$2:$M$2344,11,FALSE)</f>
        <v>tier - 3</v>
      </c>
      <c r="O1910" t="str">
        <f>VLOOKUP(A1910,'Hospitalisation Details'!$A$2:$M$2344,12,FALSE)</f>
        <v>tier - 1</v>
      </c>
      <c r="P1910" t="str">
        <f>VLOOKUP(A1910,'Hospitalisation Details'!$A$2:$M$2344,13,FALSE)</f>
        <v>R1013</v>
      </c>
      <c r="Q1910" s="11">
        <f>VLOOKUP(A1910,'Hospitalisation Details'!$A$2:$M$2344,8,FALSE)</f>
        <v>34</v>
      </c>
    </row>
    <row r="1911" spans="1:17" ht="15.75" x14ac:dyDescent="0.25">
      <c r="A1911" s="1" t="s">
        <v>457</v>
      </c>
      <c r="B1911" t="str">
        <f>VLOOKUP(A1911,'Customer Names'!$A$1:$B$2336,2,FALSE)</f>
        <v>Kelly</v>
      </c>
      <c r="C1911" s="11">
        <f>VLOOKUP(A1911,'Medical Examinations'!$A$1:$B$2336,2,FALSE)</f>
        <v>34.86</v>
      </c>
      <c r="D1911" s="11">
        <f>VLOOKUP(A1911,'Medical Examinations'!$A$1:$C$2336,3,FALSE)</f>
        <v>10.97</v>
      </c>
      <c r="E1911" s="11" t="str">
        <f>VLOOKUP(A1911,'Medical Examinations'!$A$1:$J$2336,4,FALSE)</f>
        <v>No</v>
      </c>
      <c r="F1911" s="11" t="str">
        <f>VLOOKUP(A1911,'Medical Examinations'!$A$1:$J$2336,5,FALSE)</f>
        <v>No</v>
      </c>
      <c r="G1911" s="11" t="str">
        <f>VLOOKUP(A1911,'Medical Examinations'!$A$1:$J$2336,6,FALSE)</f>
        <v>No</v>
      </c>
      <c r="H1911" s="11">
        <f>VLOOKUP(A1911,'Medical Examinations'!$A$1:$J$2336,7,FALSE)</f>
        <v>0</v>
      </c>
      <c r="I1911" s="11" t="str">
        <f>VLOOKUP(A1911,'Medical Examinations'!$A$1:$J$2336,8,FALSE)</f>
        <v>No</v>
      </c>
      <c r="J1911" s="11" t="str">
        <f>VLOOKUP(A1911,'Medical Examinations'!$A$1:$J$2336,9,FALSE)</f>
        <v>OBESITY</v>
      </c>
      <c r="K1911" s="11" t="str">
        <f>VLOOKUP(A1911,'Medical Examinations'!$A$1:$J$2336,10,FALSE)</f>
        <v>DIABETES</v>
      </c>
      <c r="L1911" t="str">
        <f>VLOOKUP(A1911,'Hospitalisation Details'!$A$2:$M$2344,4,FALSE)</f>
        <v>15-6-2002</v>
      </c>
      <c r="M1911">
        <f>VLOOKUP(A1911,'Hospitalisation Details'!$A$2:$M$2344,10,FALSE)</f>
        <v>3931.51</v>
      </c>
      <c r="N1911" t="str">
        <f>VLOOKUP(A1911,'Hospitalisation Details'!$A$2:$M$2344,11,FALSE)</f>
        <v>tier - 2</v>
      </c>
      <c r="O1911" t="str">
        <f>VLOOKUP(A1911,'Hospitalisation Details'!$A$2:$M$2344,12,FALSE)</f>
        <v>tier - 3</v>
      </c>
      <c r="P1911" t="str">
        <f>VLOOKUP(A1911,'Hospitalisation Details'!$A$2:$M$2344,13,FALSE)</f>
        <v>R1011</v>
      </c>
      <c r="Q1911" s="11">
        <f>VLOOKUP(A1911,'Hospitalisation Details'!$A$2:$M$2344,8,FALSE)</f>
        <v>20</v>
      </c>
    </row>
    <row r="1912" spans="1:17" ht="15.75" x14ac:dyDescent="0.25">
      <c r="A1912" s="1" t="s">
        <v>456</v>
      </c>
      <c r="B1912" t="str">
        <f>VLOOKUP(A1912,'Customer Names'!$A$1:$B$2336,2,FALSE)</f>
        <v>Skinner</v>
      </c>
      <c r="C1912" s="11">
        <f>VLOOKUP(A1912,'Medical Examinations'!$A$1:$B$2336,2,FALSE)</f>
        <v>34.58</v>
      </c>
      <c r="D1912" s="11">
        <f>VLOOKUP(A1912,'Medical Examinations'!$A$1:$C$2336,3,FALSE)</f>
        <v>5.14</v>
      </c>
      <c r="E1912" s="11" t="str">
        <f>VLOOKUP(A1912,'Medical Examinations'!$A$1:$J$2336,4,FALSE)</f>
        <v>No</v>
      </c>
      <c r="F1912" s="11" t="str">
        <f>VLOOKUP(A1912,'Medical Examinations'!$A$1:$J$2336,5,FALSE)</f>
        <v>Yes</v>
      </c>
      <c r="G1912" s="11" t="str">
        <f>VLOOKUP(A1912,'Medical Examinations'!$A$1:$J$2336,6,FALSE)</f>
        <v>No</v>
      </c>
      <c r="H1912" s="11">
        <f>VLOOKUP(A1912,'Medical Examinations'!$A$1:$J$2336,7,FALSE)</f>
        <v>2</v>
      </c>
      <c r="I1912" s="11" t="str">
        <f>VLOOKUP(A1912,'Medical Examinations'!$A$1:$J$2336,8,FALSE)</f>
        <v>No</v>
      </c>
      <c r="J1912" s="11" t="str">
        <f>VLOOKUP(A1912,'Medical Examinations'!$A$1:$J$2336,9,FALSE)</f>
        <v>OBESITY</v>
      </c>
      <c r="K1912" s="11" t="str">
        <f>VLOOKUP(A1912,'Medical Examinations'!$A$1:$J$2336,10,FALSE)</f>
        <v>NORMAL</v>
      </c>
      <c r="L1912" t="str">
        <f>VLOOKUP(A1912,'Hospitalisation Details'!$A$2:$M$2344,4,FALSE)</f>
        <v>10-7-2000</v>
      </c>
      <c r="M1912">
        <f>VLOOKUP(A1912,'Hospitalisation Details'!$A$2:$M$2344,10,FALSE)</f>
        <v>3925.76</v>
      </c>
      <c r="N1912" t="str">
        <f>VLOOKUP(A1912,'Hospitalisation Details'!$A$2:$M$2344,11,FALSE)</f>
        <v>tier - 2</v>
      </c>
      <c r="O1912" t="str">
        <f>VLOOKUP(A1912,'Hospitalisation Details'!$A$2:$M$2344,12,FALSE)</f>
        <v>tier - 2</v>
      </c>
      <c r="P1912" t="str">
        <f>VLOOKUP(A1912,'Hospitalisation Details'!$A$2:$M$2344,13,FALSE)</f>
        <v>R1024</v>
      </c>
      <c r="Q1912" s="11">
        <f>VLOOKUP(A1912,'Hospitalisation Details'!$A$2:$M$2344,8,FALSE)</f>
        <v>22</v>
      </c>
    </row>
    <row r="1913" spans="1:17" ht="15.75" x14ac:dyDescent="0.25">
      <c r="A1913" s="1" t="s">
        <v>455</v>
      </c>
      <c r="B1913" t="str">
        <f>VLOOKUP(A1913,'Customer Names'!$A$1:$B$2336,2,FALSE)</f>
        <v>Murphy</v>
      </c>
      <c r="C1913" s="11">
        <f>VLOOKUP(A1913,'Medical Examinations'!$A$1:$B$2336,2,FALSE)</f>
        <v>17.940000000000001</v>
      </c>
      <c r="D1913" s="11">
        <f>VLOOKUP(A1913,'Medical Examinations'!$A$1:$C$2336,3,FALSE)</f>
        <v>5.17</v>
      </c>
      <c r="E1913" s="11" t="str">
        <f>VLOOKUP(A1913,'Medical Examinations'!$A$1:$J$2336,4,FALSE)</f>
        <v>Yes</v>
      </c>
      <c r="F1913" s="11" t="str">
        <f>VLOOKUP(A1913,'Medical Examinations'!$A$1:$J$2336,5,FALSE)</f>
        <v>No</v>
      </c>
      <c r="G1913" s="11" t="str">
        <f>VLOOKUP(A1913,'Medical Examinations'!$A$1:$J$2336,6,FALSE)</f>
        <v>No</v>
      </c>
      <c r="H1913" s="11">
        <f>VLOOKUP(A1913,'Medical Examinations'!$A$1:$J$2336,7,FALSE)</f>
        <v>0</v>
      </c>
      <c r="I1913" s="11" t="str">
        <f>VLOOKUP(A1913,'Medical Examinations'!$A$1:$J$2336,8,FALSE)</f>
        <v>No</v>
      </c>
      <c r="J1913" s="11" t="str">
        <f>VLOOKUP(A1913,'Medical Examinations'!$A$1:$J$2336,9,FALSE)</f>
        <v>UNDERWEIGHT</v>
      </c>
      <c r="K1913" s="11" t="str">
        <f>VLOOKUP(A1913,'Medical Examinations'!$A$1:$J$2336,10,FALSE)</f>
        <v>NORMAL</v>
      </c>
      <c r="L1913" t="str">
        <f>VLOOKUP(A1913,'Hospitalisation Details'!$A$2:$M$2344,4,FALSE)</f>
        <v>5-7-1985</v>
      </c>
      <c r="M1913">
        <f>VLOOKUP(A1913,'Hospitalisation Details'!$A$2:$M$2344,10,FALSE)</f>
        <v>3910.44</v>
      </c>
      <c r="N1913" t="str">
        <f>VLOOKUP(A1913,'Hospitalisation Details'!$A$2:$M$2344,11,FALSE)</f>
        <v>tier - 2</v>
      </c>
      <c r="O1913" t="str">
        <f>VLOOKUP(A1913,'Hospitalisation Details'!$A$2:$M$2344,12,FALSE)</f>
        <v>tier - 2</v>
      </c>
      <c r="P1913" t="str">
        <f>VLOOKUP(A1913,'Hospitalisation Details'!$A$2:$M$2344,13,FALSE)</f>
        <v>R1013</v>
      </c>
      <c r="Q1913" s="11">
        <f>VLOOKUP(A1913,'Hospitalisation Details'!$A$2:$M$2344,8,FALSE)</f>
        <v>37</v>
      </c>
    </row>
    <row r="1914" spans="1:17" ht="15.75" x14ac:dyDescent="0.25">
      <c r="A1914" s="1" t="s">
        <v>454</v>
      </c>
      <c r="B1914" t="str">
        <f>VLOOKUP(A1914,'Customer Names'!$A$1:$B$2336,2,FALSE)</f>
        <v>Shue</v>
      </c>
      <c r="C1914" s="11">
        <f>VLOOKUP(A1914,'Medical Examinations'!$A$1:$B$2336,2,FALSE)</f>
        <v>26.8</v>
      </c>
      <c r="D1914" s="11">
        <f>VLOOKUP(A1914,'Medical Examinations'!$A$1:$C$2336,3,FALSE)</f>
        <v>6.18</v>
      </c>
      <c r="E1914" s="11" t="str">
        <f>VLOOKUP(A1914,'Medical Examinations'!$A$1:$J$2336,4,FALSE)</f>
        <v>Yes</v>
      </c>
      <c r="F1914" s="11" t="str">
        <f>VLOOKUP(A1914,'Medical Examinations'!$A$1:$J$2336,5,FALSE)</f>
        <v>No</v>
      </c>
      <c r="G1914" s="11" t="str">
        <f>VLOOKUP(A1914,'Medical Examinations'!$A$1:$J$2336,6,FALSE)</f>
        <v>Yes</v>
      </c>
      <c r="H1914" s="11">
        <f>VLOOKUP(A1914,'Medical Examinations'!$A$1:$J$2336,7,FALSE)</f>
        <v>1</v>
      </c>
      <c r="I1914" s="11" t="str">
        <f>VLOOKUP(A1914,'Medical Examinations'!$A$1:$J$2336,8,FALSE)</f>
        <v>No</v>
      </c>
      <c r="J1914" s="11" t="str">
        <f>VLOOKUP(A1914,'Medical Examinations'!$A$1:$J$2336,9,FALSE)</f>
        <v>OVERWEIGHT</v>
      </c>
      <c r="K1914" s="11" t="str">
        <f>VLOOKUP(A1914,'Medical Examinations'!$A$1:$J$2336,10,FALSE)</f>
        <v>PREDIABETES</v>
      </c>
      <c r="L1914" t="str">
        <f>VLOOKUP(A1914,'Hospitalisation Details'!$A$2:$M$2344,4,FALSE)</f>
        <v>24-11-1997</v>
      </c>
      <c r="M1914">
        <f>VLOOKUP(A1914,'Hospitalisation Details'!$A$2:$M$2344,10,FALSE)</f>
        <v>3906.13</v>
      </c>
      <c r="N1914" t="str">
        <f>VLOOKUP(A1914,'Hospitalisation Details'!$A$2:$M$2344,11,FALSE)</f>
        <v>tier - 3</v>
      </c>
      <c r="O1914" t="str">
        <f>VLOOKUP(A1914,'Hospitalisation Details'!$A$2:$M$2344,12,FALSE)</f>
        <v>tier - 3</v>
      </c>
      <c r="P1914" t="str">
        <f>VLOOKUP(A1914,'Hospitalisation Details'!$A$2:$M$2344,13,FALSE)</f>
        <v>R1011</v>
      </c>
      <c r="Q1914" s="11">
        <f>VLOOKUP(A1914,'Hospitalisation Details'!$A$2:$M$2344,8,FALSE)</f>
        <v>25</v>
      </c>
    </row>
    <row r="1915" spans="1:17" ht="15.75" x14ac:dyDescent="0.25">
      <c r="A1915" s="1" t="s">
        <v>453</v>
      </c>
      <c r="B1915" t="str">
        <f>VLOOKUP(A1915,'Customer Names'!$A$1:$B$2336,2,FALSE)</f>
        <v>Reilly</v>
      </c>
      <c r="C1915" s="11">
        <f>VLOOKUP(A1915,'Medical Examinations'!$A$1:$B$2336,2,FALSE)</f>
        <v>17.690000000000001</v>
      </c>
      <c r="D1915" s="11">
        <f>VLOOKUP(A1915,'Medical Examinations'!$A$1:$C$2336,3,FALSE)</f>
        <v>9.07</v>
      </c>
      <c r="E1915" s="11" t="str">
        <f>VLOOKUP(A1915,'Medical Examinations'!$A$1:$J$2336,4,FALSE)</f>
        <v>Yes</v>
      </c>
      <c r="F1915" s="11" t="str">
        <f>VLOOKUP(A1915,'Medical Examinations'!$A$1:$J$2336,5,FALSE)</f>
        <v>No</v>
      </c>
      <c r="G1915" s="11" t="str">
        <f>VLOOKUP(A1915,'Medical Examinations'!$A$1:$J$2336,6,FALSE)</f>
        <v>No</v>
      </c>
      <c r="H1915" s="11">
        <f>VLOOKUP(A1915,'Medical Examinations'!$A$1:$J$2336,7,FALSE)</f>
        <v>0</v>
      </c>
      <c r="I1915" s="11" t="str">
        <f>VLOOKUP(A1915,'Medical Examinations'!$A$1:$J$2336,8,FALSE)</f>
        <v>No</v>
      </c>
      <c r="J1915" s="11" t="str">
        <f>VLOOKUP(A1915,'Medical Examinations'!$A$1:$J$2336,9,FALSE)</f>
        <v>UNDERWEIGHT</v>
      </c>
      <c r="K1915" s="11" t="str">
        <f>VLOOKUP(A1915,'Medical Examinations'!$A$1:$J$2336,10,FALSE)</f>
        <v>DIABETES</v>
      </c>
      <c r="L1915" t="str">
        <f>VLOOKUP(A1915,'Hospitalisation Details'!$A$2:$M$2344,4,FALSE)</f>
        <v>27-8-1981</v>
      </c>
      <c r="M1915">
        <f>VLOOKUP(A1915,'Hospitalisation Details'!$A$2:$M$2344,10,FALSE)</f>
        <v>3902.07</v>
      </c>
      <c r="N1915" t="str">
        <f>VLOOKUP(A1915,'Hospitalisation Details'!$A$2:$M$2344,11,FALSE)</f>
        <v>tier - 2</v>
      </c>
      <c r="O1915" t="str">
        <f>VLOOKUP(A1915,'Hospitalisation Details'!$A$2:$M$2344,12,FALSE)</f>
        <v>tier - 2</v>
      </c>
      <c r="P1915" t="str">
        <f>VLOOKUP(A1915,'Hospitalisation Details'!$A$2:$M$2344,13,FALSE)</f>
        <v>R1013</v>
      </c>
      <c r="Q1915" s="11">
        <f>VLOOKUP(A1915,'Hospitalisation Details'!$A$2:$M$2344,8,FALSE)</f>
        <v>41</v>
      </c>
    </row>
    <row r="1916" spans="1:17" ht="15.75" x14ac:dyDescent="0.25">
      <c r="A1916" s="1" t="s">
        <v>452</v>
      </c>
      <c r="B1916" t="str">
        <f>VLOOKUP(A1916,'Customer Names'!$A$1:$B$2336,2,FALSE)</f>
        <v>Blinn</v>
      </c>
      <c r="C1916" s="11">
        <f>VLOOKUP(A1916,'Medical Examinations'!$A$1:$B$2336,2,FALSE)</f>
        <v>25.77</v>
      </c>
      <c r="D1916" s="11">
        <f>VLOOKUP(A1916,'Medical Examinations'!$A$1:$C$2336,3,FALSE)</f>
        <v>4.43</v>
      </c>
      <c r="E1916" s="11" t="str">
        <f>VLOOKUP(A1916,'Medical Examinations'!$A$1:$J$2336,4,FALSE)</f>
        <v>No</v>
      </c>
      <c r="F1916" s="11" t="str">
        <f>VLOOKUP(A1916,'Medical Examinations'!$A$1:$J$2336,5,FALSE)</f>
        <v>No</v>
      </c>
      <c r="G1916" s="11" t="str">
        <f>VLOOKUP(A1916,'Medical Examinations'!$A$1:$J$2336,6,FALSE)</f>
        <v>Yes</v>
      </c>
      <c r="H1916" s="11">
        <f>VLOOKUP(A1916,'Medical Examinations'!$A$1:$J$2336,7,FALSE)</f>
        <v>1</v>
      </c>
      <c r="I1916" s="11" t="str">
        <f>VLOOKUP(A1916,'Medical Examinations'!$A$1:$J$2336,8,FALSE)</f>
        <v>No</v>
      </c>
      <c r="J1916" s="11" t="str">
        <f>VLOOKUP(A1916,'Medical Examinations'!$A$1:$J$2336,9,FALSE)</f>
        <v>OVERWEIGHT</v>
      </c>
      <c r="K1916" s="11" t="str">
        <f>VLOOKUP(A1916,'Medical Examinations'!$A$1:$J$2336,10,FALSE)</f>
        <v>NORMAL</v>
      </c>
      <c r="L1916" t="str">
        <f>VLOOKUP(A1916,'Hospitalisation Details'!$A$2:$M$2344,4,FALSE)</f>
        <v>14-9-1993</v>
      </c>
      <c r="M1916">
        <f>VLOOKUP(A1916,'Hospitalisation Details'!$A$2:$M$2344,10,FALSE)</f>
        <v>3898.35</v>
      </c>
      <c r="N1916" t="str">
        <f>VLOOKUP(A1916,'Hospitalisation Details'!$A$2:$M$2344,11,FALSE)</f>
        <v>tier - 2</v>
      </c>
      <c r="O1916" t="str">
        <f>VLOOKUP(A1916,'Hospitalisation Details'!$A$2:$M$2344,12,FALSE)</f>
        <v>tier - 2</v>
      </c>
      <c r="P1916" t="str">
        <f>VLOOKUP(A1916,'Hospitalisation Details'!$A$2:$M$2344,13,FALSE)</f>
        <v>R1012</v>
      </c>
      <c r="Q1916" s="11">
        <f>VLOOKUP(A1916,'Hospitalisation Details'!$A$2:$M$2344,8,FALSE)</f>
        <v>29</v>
      </c>
    </row>
    <row r="1917" spans="1:17" ht="15.75" x14ac:dyDescent="0.25">
      <c r="A1917" s="1" t="s">
        <v>451</v>
      </c>
      <c r="B1917" t="str">
        <f>VLOOKUP(A1917,'Customer Names'!$A$1:$B$2336,2,FALSE)</f>
        <v>Duyn</v>
      </c>
      <c r="C1917" s="11">
        <f>VLOOKUP(A1917,'Medical Examinations'!$A$1:$B$2336,2,FALSE)</f>
        <v>34.46</v>
      </c>
      <c r="D1917" s="11">
        <f>VLOOKUP(A1917,'Medical Examinations'!$A$1:$C$2336,3,FALSE)</f>
        <v>4.17</v>
      </c>
      <c r="E1917" s="11" t="str">
        <f>VLOOKUP(A1917,'Medical Examinations'!$A$1:$J$2336,4,FALSE)</f>
        <v>No</v>
      </c>
      <c r="F1917" s="11" t="str">
        <f>VLOOKUP(A1917,'Medical Examinations'!$A$1:$J$2336,5,FALSE)</f>
        <v>Yes</v>
      </c>
      <c r="G1917" s="11" t="str">
        <f>VLOOKUP(A1917,'Medical Examinations'!$A$1:$J$2336,6,FALSE)</f>
        <v>No</v>
      </c>
      <c r="H1917" s="11">
        <f>VLOOKUP(A1917,'Medical Examinations'!$A$1:$J$2336,7,FALSE)</f>
        <v>1</v>
      </c>
      <c r="I1917" s="11" t="str">
        <f>VLOOKUP(A1917,'Medical Examinations'!$A$1:$J$2336,8,FALSE)</f>
        <v>No</v>
      </c>
      <c r="J1917" s="11" t="str">
        <f>VLOOKUP(A1917,'Medical Examinations'!$A$1:$J$2336,9,FALSE)</f>
        <v>OBESITY</v>
      </c>
      <c r="K1917" s="11" t="str">
        <f>VLOOKUP(A1917,'Medical Examinations'!$A$1:$J$2336,10,FALSE)</f>
        <v>NORMAL</v>
      </c>
      <c r="L1917" t="str">
        <f>VLOOKUP(A1917,'Hospitalisation Details'!$A$2:$M$2344,4,FALSE)</f>
        <v>13-7-2004</v>
      </c>
      <c r="M1917">
        <f>VLOOKUP(A1917,'Hospitalisation Details'!$A$2:$M$2344,10,FALSE)</f>
        <v>3889.2</v>
      </c>
      <c r="N1917" t="str">
        <f>VLOOKUP(A1917,'Hospitalisation Details'!$A$2:$M$2344,11,FALSE)</f>
        <v>tier - 2</v>
      </c>
      <c r="O1917" t="str">
        <f>VLOOKUP(A1917,'Hospitalisation Details'!$A$2:$M$2344,12,FALSE)</f>
        <v>tier - 2</v>
      </c>
      <c r="P1917" t="str">
        <f>VLOOKUP(A1917,'Hospitalisation Details'!$A$2:$M$2344,13,FALSE)</f>
        <v>R1012</v>
      </c>
      <c r="Q1917" s="11">
        <f>VLOOKUP(A1917,'Hospitalisation Details'!$A$2:$M$2344,8,FALSE)</f>
        <v>18</v>
      </c>
    </row>
    <row r="1918" spans="1:17" ht="15.75" x14ac:dyDescent="0.25">
      <c r="A1918" s="1" t="s">
        <v>450</v>
      </c>
      <c r="B1918" t="str">
        <f>VLOOKUP(A1918,'Customer Names'!$A$1:$B$2336,2,FALSE)</f>
        <v>Wardian</v>
      </c>
      <c r="C1918" s="11">
        <f>VLOOKUP(A1918,'Medical Examinations'!$A$1:$B$2336,2,FALSE)</f>
        <v>30.875</v>
      </c>
      <c r="D1918" s="11">
        <f>VLOOKUP(A1918,'Medical Examinations'!$A$1:$C$2336,3,FALSE)</f>
        <v>4.95</v>
      </c>
      <c r="E1918" s="11" t="str">
        <f>VLOOKUP(A1918,'Medical Examinations'!$A$1:$J$2336,4,FALSE)</f>
        <v>Yes</v>
      </c>
      <c r="F1918" s="11" t="str">
        <f>VLOOKUP(A1918,'Medical Examinations'!$A$1:$J$2336,5,FALSE)</f>
        <v>No</v>
      </c>
      <c r="G1918" s="11" t="str">
        <f>VLOOKUP(A1918,'Medical Examinations'!$A$1:$J$2336,6,FALSE)</f>
        <v>No</v>
      </c>
      <c r="H1918" s="11">
        <f>VLOOKUP(A1918,'Medical Examinations'!$A$1:$J$2336,7,FALSE)</f>
        <v>0</v>
      </c>
      <c r="I1918" s="11" t="str">
        <f>VLOOKUP(A1918,'Medical Examinations'!$A$1:$J$2336,8,FALSE)</f>
        <v>No</v>
      </c>
      <c r="J1918" s="11" t="str">
        <f>VLOOKUP(A1918,'Medical Examinations'!$A$1:$J$2336,9,FALSE)</f>
        <v>OBESITY</v>
      </c>
      <c r="K1918" s="11" t="str">
        <f>VLOOKUP(A1918,'Medical Examinations'!$A$1:$J$2336,10,FALSE)</f>
        <v>NORMAL</v>
      </c>
      <c r="L1918" t="str">
        <f>VLOOKUP(A1918,'Hospitalisation Details'!$A$2:$M$2344,4,FALSE)</f>
        <v>23-10-1996</v>
      </c>
      <c r="M1918">
        <f>VLOOKUP(A1918,'Hospitalisation Details'!$A$2:$M$2344,10,FALSE)</f>
        <v>3877.3</v>
      </c>
      <c r="N1918" t="str">
        <f>VLOOKUP(A1918,'Hospitalisation Details'!$A$2:$M$2344,11,FALSE)</f>
        <v>tier - 1</v>
      </c>
      <c r="O1918" t="str">
        <f>VLOOKUP(A1918,'Hospitalisation Details'!$A$2:$M$2344,12,FALSE)</f>
        <v>tier - 3</v>
      </c>
      <c r="P1918" t="str">
        <f>VLOOKUP(A1918,'Hospitalisation Details'!$A$2:$M$2344,13,FALSE)</f>
        <v>R1012</v>
      </c>
      <c r="Q1918" s="11">
        <f>VLOOKUP(A1918,'Hospitalisation Details'!$A$2:$M$2344,8,FALSE)</f>
        <v>26</v>
      </c>
    </row>
    <row r="1919" spans="1:17" ht="15.75" x14ac:dyDescent="0.25">
      <c r="A1919" s="1" t="s">
        <v>449</v>
      </c>
      <c r="B1919" t="str">
        <f>VLOOKUP(A1919,'Customer Names'!$A$1:$B$2336,2,FALSE)</f>
        <v>Heuninck</v>
      </c>
      <c r="C1919" s="11">
        <f>VLOOKUP(A1919,'Medical Examinations'!$A$1:$B$2336,2,FALSE)</f>
        <v>39.49</v>
      </c>
      <c r="D1919" s="11">
        <f>VLOOKUP(A1919,'Medical Examinations'!$A$1:$C$2336,3,FALSE)</f>
        <v>5.13</v>
      </c>
      <c r="E1919" s="11" t="str">
        <f>VLOOKUP(A1919,'Medical Examinations'!$A$1:$J$2336,4,FALSE)</f>
        <v>No</v>
      </c>
      <c r="F1919" s="11" t="str">
        <f>VLOOKUP(A1919,'Medical Examinations'!$A$1:$J$2336,5,FALSE)</f>
        <v>No</v>
      </c>
      <c r="G1919" s="11" t="str">
        <f>VLOOKUP(A1919,'Medical Examinations'!$A$1:$J$2336,6,FALSE)</f>
        <v>No</v>
      </c>
      <c r="H1919" s="11">
        <f>VLOOKUP(A1919,'Medical Examinations'!$A$1:$J$2336,7,FALSE)</f>
        <v>0</v>
      </c>
      <c r="I1919" s="11" t="str">
        <f>VLOOKUP(A1919,'Medical Examinations'!$A$1:$J$2336,8,FALSE)</f>
        <v>No</v>
      </c>
      <c r="J1919" s="11" t="str">
        <f>VLOOKUP(A1919,'Medical Examinations'!$A$1:$J$2336,9,FALSE)</f>
        <v>OBESITY</v>
      </c>
      <c r="K1919" s="11" t="str">
        <f>VLOOKUP(A1919,'Medical Examinations'!$A$1:$J$2336,10,FALSE)</f>
        <v>NORMAL</v>
      </c>
      <c r="L1919" t="str">
        <f>VLOOKUP(A1919,'Hospitalisation Details'!$A$2:$M$2344,4,FALSE)</f>
        <v>25-7-1991</v>
      </c>
      <c r="M1919">
        <f>VLOOKUP(A1919,'Hospitalisation Details'!$A$2:$M$2344,10,FALSE)</f>
        <v>3875.73</v>
      </c>
      <c r="N1919" t="str">
        <f>VLOOKUP(A1919,'Hospitalisation Details'!$A$2:$M$2344,11,FALSE)</f>
        <v>tier - 2</v>
      </c>
      <c r="O1919" t="str">
        <f>VLOOKUP(A1919,'Hospitalisation Details'!$A$2:$M$2344,12,FALSE)</f>
        <v>tier - 3</v>
      </c>
      <c r="P1919" t="str">
        <f>VLOOKUP(A1919,'Hospitalisation Details'!$A$2:$M$2344,13,FALSE)</f>
        <v>R1013</v>
      </c>
      <c r="Q1919" s="11">
        <f>VLOOKUP(A1919,'Hospitalisation Details'!$A$2:$M$2344,8,FALSE)</f>
        <v>31</v>
      </c>
    </row>
    <row r="1920" spans="1:17" ht="15.75" x14ac:dyDescent="0.25">
      <c r="A1920" s="1" t="s">
        <v>448</v>
      </c>
      <c r="B1920" t="str">
        <f>VLOOKUP(A1920,'Customer Names'!$A$1:$B$2336,2,FALSE)</f>
        <v>Kipyego</v>
      </c>
      <c r="C1920" s="11">
        <f>VLOOKUP(A1920,'Medical Examinations'!$A$1:$B$2336,2,FALSE)</f>
        <v>28.88</v>
      </c>
      <c r="D1920" s="11">
        <f>VLOOKUP(A1920,'Medical Examinations'!$A$1:$C$2336,3,FALSE)</f>
        <v>4.0999999999999996</v>
      </c>
      <c r="E1920" s="11" t="str">
        <f>VLOOKUP(A1920,'Medical Examinations'!$A$1:$J$2336,4,FALSE)</f>
        <v>No</v>
      </c>
      <c r="F1920" s="11" t="str">
        <f>VLOOKUP(A1920,'Medical Examinations'!$A$1:$J$2336,5,FALSE)</f>
        <v>No</v>
      </c>
      <c r="G1920" s="11" t="str">
        <f>VLOOKUP(A1920,'Medical Examinations'!$A$1:$J$2336,6,FALSE)</f>
        <v>No</v>
      </c>
      <c r="H1920" s="11">
        <f>VLOOKUP(A1920,'Medical Examinations'!$A$1:$J$2336,7,FALSE)</f>
        <v>0</v>
      </c>
      <c r="I1920" s="11" t="str">
        <f>VLOOKUP(A1920,'Medical Examinations'!$A$1:$J$2336,8,FALSE)</f>
        <v>No</v>
      </c>
      <c r="J1920" s="11" t="str">
        <f>VLOOKUP(A1920,'Medical Examinations'!$A$1:$J$2336,9,FALSE)</f>
        <v>OVERWEIGHT</v>
      </c>
      <c r="K1920" s="11" t="str">
        <f>VLOOKUP(A1920,'Medical Examinations'!$A$1:$J$2336,10,FALSE)</f>
        <v>NORMAL</v>
      </c>
      <c r="L1920" t="str">
        <f>VLOOKUP(A1920,'Hospitalisation Details'!$A$2:$M$2344,4,FALSE)</f>
        <v>24-6-1990</v>
      </c>
      <c r="M1920">
        <f>VLOOKUP(A1920,'Hospitalisation Details'!$A$2:$M$2344,10,FALSE)</f>
        <v>3866.86</v>
      </c>
      <c r="N1920" t="str">
        <f>VLOOKUP(A1920,'Hospitalisation Details'!$A$2:$M$2344,11,FALSE)</f>
        <v>tier - 1</v>
      </c>
      <c r="O1920" t="str">
        <f>VLOOKUP(A1920,'Hospitalisation Details'!$A$2:$M$2344,12,FALSE)</f>
        <v>tier - 1</v>
      </c>
      <c r="P1920" t="str">
        <f>VLOOKUP(A1920,'Hospitalisation Details'!$A$2:$M$2344,13,FALSE)</f>
        <v>R1012</v>
      </c>
      <c r="Q1920" s="11">
        <f>VLOOKUP(A1920,'Hospitalisation Details'!$A$2:$M$2344,8,FALSE)</f>
        <v>32</v>
      </c>
    </row>
    <row r="1921" spans="1:17" ht="15.75" x14ac:dyDescent="0.25">
      <c r="A1921" s="1" t="s">
        <v>447</v>
      </c>
      <c r="B1921" t="str">
        <f>VLOOKUP(A1921,'Customer Names'!$A$1:$B$2336,2,FALSE)</f>
        <v>Kuehl</v>
      </c>
      <c r="C1921" s="11">
        <f>VLOOKUP(A1921,'Medical Examinations'!$A$1:$B$2336,2,FALSE)</f>
        <v>20.234999999999999</v>
      </c>
      <c r="D1921" s="11">
        <f>VLOOKUP(A1921,'Medical Examinations'!$A$1:$C$2336,3,FALSE)</f>
        <v>5.01</v>
      </c>
      <c r="E1921" s="11" t="str">
        <f>VLOOKUP(A1921,'Medical Examinations'!$A$1:$J$2336,4,FALSE)</f>
        <v>Yes</v>
      </c>
      <c r="F1921" s="11" t="str">
        <f>VLOOKUP(A1921,'Medical Examinations'!$A$1:$J$2336,5,FALSE)</f>
        <v>No</v>
      </c>
      <c r="G1921" s="11" t="str">
        <f>VLOOKUP(A1921,'Medical Examinations'!$A$1:$J$2336,6,FALSE)</f>
        <v>No</v>
      </c>
      <c r="H1921" s="11">
        <f>VLOOKUP(A1921,'Medical Examinations'!$A$1:$J$2336,7,FALSE)</f>
        <v>0</v>
      </c>
      <c r="I1921" s="11" t="str">
        <f>VLOOKUP(A1921,'Medical Examinations'!$A$1:$J$2336,8,FALSE)</f>
        <v>No</v>
      </c>
      <c r="J1921" s="11" t="str">
        <f>VLOOKUP(A1921,'Medical Examinations'!$A$1:$J$2336,9,FALSE)</f>
        <v>NORMALWEIGHT</v>
      </c>
      <c r="K1921" s="11" t="str">
        <f>VLOOKUP(A1921,'Medical Examinations'!$A$1:$J$2336,10,FALSE)</f>
        <v>NORMAL</v>
      </c>
      <c r="L1921" t="str">
        <f>VLOOKUP(A1921,'Hospitalisation Details'!$A$2:$M$2344,4,FALSE)</f>
        <v>18-10-2001</v>
      </c>
      <c r="M1921">
        <f>VLOOKUP(A1921,'Hospitalisation Details'!$A$2:$M$2344,10,FALSE)</f>
        <v>3861.21</v>
      </c>
      <c r="N1921" t="str">
        <f>VLOOKUP(A1921,'Hospitalisation Details'!$A$2:$M$2344,11,FALSE)</f>
        <v>tier - 2</v>
      </c>
      <c r="O1921" t="str">
        <f>VLOOKUP(A1921,'Hospitalisation Details'!$A$2:$M$2344,12,FALSE)</f>
        <v>tier - 2</v>
      </c>
      <c r="P1921" t="str">
        <f>VLOOKUP(A1921,'Hospitalisation Details'!$A$2:$M$2344,13,FALSE)</f>
        <v>R1016</v>
      </c>
      <c r="Q1921" s="11">
        <f>VLOOKUP(A1921,'Hospitalisation Details'!$A$2:$M$2344,8,FALSE)</f>
        <v>21</v>
      </c>
    </row>
    <row r="1922" spans="1:17" ht="15.75" x14ac:dyDescent="0.25">
      <c r="A1922" s="1" t="s">
        <v>446</v>
      </c>
      <c r="B1922" t="str">
        <f>VLOOKUP(A1922,'Customer Names'!$A$1:$B$2336,2,FALSE)</f>
        <v>Burkholder</v>
      </c>
      <c r="C1922" s="11">
        <f>VLOOKUP(A1922,'Medical Examinations'!$A$1:$B$2336,2,FALSE)</f>
        <v>30.67</v>
      </c>
      <c r="D1922" s="11">
        <f>VLOOKUP(A1922,'Medical Examinations'!$A$1:$C$2336,3,FALSE)</f>
        <v>5.09</v>
      </c>
      <c r="E1922" s="11" t="str">
        <f>VLOOKUP(A1922,'Medical Examinations'!$A$1:$J$2336,4,FALSE)</f>
        <v>Yes</v>
      </c>
      <c r="F1922" s="11" t="str">
        <f>VLOOKUP(A1922,'Medical Examinations'!$A$1:$J$2336,5,FALSE)</f>
        <v>No</v>
      </c>
      <c r="G1922" s="11" t="str">
        <f>VLOOKUP(A1922,'Medical Examinations'!$A$1:$J$2336,6,FALSE)</f>
        <v>No</v>
      </c>
      <c r="H1922" s="11">
        <f>VLOOKUP(A1922,'Medical Examinations'!$A$1:$J$2336,7,FALSE)</f>
        <v>0</v>
      </c>
      <c r="I1922" s="11" t="str">
        <f>VLOOKUP(A1922,'Medical Examinations'!$A$1:$J$2336,8,FALSE)</f>
        <v>No</v>
      </c>
      <c r="J1922" s="11" t="str">
        <f>VLOOKUP(A1922,'Medical Examinations'!$A$1:$J$2336,9,FALSE)</f>
        <v>OBESITY</v>
      </c>
      <c r="K1922" s="11" t="str">
        <f>VLOOKUP(A1922,'Medical Examinations'!$A$1:$J$2336,10,FALSE)</f>
        <v>NORMAL</v>
      </c>
      <c r="L1922" t="str">
        <f>VLOOKUP(A1922,'Hospitalisation Details'!$A$2:$M$2344,4,FALSE)</f>
        <v>6-6-2001</v>
      </c>
      <c r="M1922">
        <f>VLOOKUP(A1922,'Hospitalisation Details'!$A$2:$M$2344,10,FALSE)</f>
        <v>3858.51</v>
      </c>
      <c r="N1922" t="str">
        <f>VLOOKUP(A1922,'Hospitalisation Details'!$A$2:$M$2344,11,FALSE)</f>
        <v>tier - 2</v>
      </c>
      <c r="O1922" t="str">
        <f>VLOOKUP(A1922,'Hospitalisation Details'!$A$2:$M$2344,12,FALSE)</f>
        <v>tier - 3</v>
      </c>
      <c r="P1922" t="str">
        <f>VLOOKUP(A1922,'Hospitalisation Details'!$A$2:$M$2344,13,FALSE)</f>
        <v>R1025</v>
      </c>
      <c r="Q1922" s="11">
        <f>VLOOKUP(A1922,'Hospitalisation Details'!$A$2:$M$2344,8,FALSE)</f>
        <v>22</v>
      </c>
    </row>
    <row r="1923" spans="1:17" ht="15.75" x14ac:dyDescent="0.25">
      <c r="A1923" s="1" t="s">
        <v>445</v>
      </c>
      <c r="B1923" t="str">
        <f>VLOOKUP(A1923,'Customer Names'!$A$1:$B$2336,2,FALSE)</f>
        <v>Stadolnik</v>
      </c>
      <c r="C1923" s="11">
        <f>VLOOKUP(A1923,'Medical Examinations'!$A$1:$B$2336,2,FALSE)</f>
        <v>30.875</v>
      </c>
      <c r="D1923" s="11">
        <f>VLOOKUP(A1923,'Medical Examinations'!$A$1:$C$2336,3,FALSE)</f>
        <v>6.49</v>
      </c>
      <c r="E1923" s="11" t="str">
        <f>VLOOKUP(A1923,'Medical Examinations'!$A$1:$J$2336,4,FALSE)</f>
        <v>No</v>
      </c>
      <c r="F1923" s="11" t="str">
        <f>VLOOKUP(A1923,'Medical Examinations'!$A$1:$J$2336,5,FALSE)</f>
        <v>No</v>
      </c>
      <c r="G1923" s="11" t="str">
        <f>VLOOKUP(A1923,'Medical Examinations'!$A$1:$J$2336,6,FALSE)</f>
        <v>No</v>
      </c>
      <c r="H1923" s="11">
        <f>VLOOKUP(A1923,'Medical Examinations'!$A$1:$J$2336,7,FALSE)</f>
        <v>0</v>
      </c>
      <c r="I1923" s="11" t="str">
        <f>VLOOKUP(A1923,'Medical Examinations'!$A$1:$J$2336,8,FALSE)</f>
        <v>No</v>
      </c>
      <c r="J1923" s="11" t="str">
        <f>VLOOKUP(A1923,'Medical Examinations'!$A$1:$J$2336,9,FALSE)</f>
        <v>OBESITY</v>
      </c>
      <c r="K1923" s="11" t="str">
        <f>VLOOKUP(A1923,'Medical Examinations'!$A$1:$J$2336,10,FALSE)</f>
        <v>PREDIABETES</v>
      </c>
      <c r="L1923" t="str">
        <f>VLOOKUP(A1923,'Hospitalisation Details'!$A$2:$M$2344,4,FALSE)</f>
        <v>19-8-1991</v>
      </c>
      <c r="M1923">
        <f>VLOOKUP(A1923,'Hospitalisation Details'!$A$2:$M$2344,10,FALSE)</f>
        <v>3857.76</v>
      </c>
      <c r="N1923" t="str">
        <f>VLOOKUP(A1923,'Hospitalisation Details'!$A$2:$M$2344,11,FALSE)</f>
        <v>tier - 3</v>
      </c>
      <c r="O1923" t="str">
        <f>VLOOKUP(A1923,'Hospitalisation Details'!$A$2:$M$2344,12,FALSE)</f>
        <v>tier - 1</v>
      </c>
      <c r="P1923" t="str">
        <f>VLOOKUP(A1923,'Hospitalisation Details'!$A$2:$M$2344,13,FALSE)</f>
        <v>R1016</v>
      </c>
      <c r="Q1923" s="11">
        <f>VLOOKUP(A1923,'Hospitalisation Details'!$A$2:$M$2344,8,FALSE)</f>
        <v>31</v>
      </c>
    </row>
    <row r="1924" spans="1:17" ht="15.75" x14ac:dyDescent="0.25">
      <c r="A1924" s="1" t="s">
        <v>444</v>
      </c>
      <c r="B1924" t="str">
        <f>VLOOKUP(A1924,'Customer Names'!$A$1:$B$2336,2,FALSE)</f>
        <v>Shields</v>
      </c>
      <c r="C1924" s="11">
        <f>VLOOKUP(A1924,'Medical Examinations'!$A$1:$B$2336,2,FALSE)</f>
        <v>23.8</v>
      </c>
      <c r="D1924" s="11">
        <f>VLOOKUP(A1924,'Medical Examinations'!$A$1:$C$2336,3,FALSE)</f>
        <v>4.08</v>
      </c>
      <c r="E1924" s="11" t="str">
        <f>VLOOKUP(A1924,'Medical Examinations'!$A$1:$J$2336,4,FALSE)</f>
        <v>No</v>
      </c>
      <c r="F1924" s="11" t="str">
        <f>VLOOKUP(A1924,'Medical Examinations'!$A$1:$J$2336,5,FALSE)</f>
        <v>No</v>
      </c>
      <c r="G1924" s="11" t="str">
        <f>VLOOKUP(A1924,'Medical Examinations'!$A$1:$J$2336,6,FALSE)</f>
        <v>No</v>
      </c>
      <c r="H1924" s="11">
        <f>VLOOKUP(A1924,'Medical Examinations'!$A$1:$J$2336,7,FALSE)</f>
        <v>0</v>
      </c>
      <c r="I1924" s="11" t="str">
        <f>VLOOKUP(A1924,'Medical Examinations'!$A$1:$J$2336,8,FALSE)</f>
        <v>No</v>
      </c>
      <c r="J1924" s="11" t="str">
        <f>VLOOKUP(A1924,'Medical Examinations'!$A$1:$J$2336,9,FALSE)</f>
        <v>NORMALWEIGHT</v>
      </c>
      <c r="K1924" s="11" t="str">
        <f>VLOOKUP(A1924,'Medical Examinations'!$A$1:$J$2336,10,FALSE)</f>
        <v>NORMAL</v>
      </c>
      <c r="L1924" t="str">
        <f>VLOOKUP(A1924,'Hospitalisation Details'!$A$2:$M$2344,4,FALSE)</f>
        <v>12-8-1994</v>
      </c>
      <c r="M1924">
        <f>VLOOKUP(A1924,'Hospitalisation Details'!$A$2:$M$2344,10,FALSE)</f>
        <v>3847.67</v>
      </c>
      <c r="N1924" t="str">
        <f>VLOOKUP(A1924,'Hospitalisation Details'!$A$2:$M$2344,11,FALSE)</f>
        <v>tier - 3</v>
      </c>
      <c r="O1924" t="str">
        <f>VLOOKUP(A1924,'Hospitalisation Details'!$A$2:$M$2344,12,FALSE)</f>
        <v>tier - 2</v>
      </c>
      <c r="P1924" t="str">
        <f>VLOOKUP(A1924,'Hospitalisation Details'!$A$2:$M$2344,13,FALSE)</f>
        <v>R1011</v>
      </c>
      <c r="Q1924" s="11">
        <f>VLOOKUP(A1924,'Hospitalisation Details'!$A$2:$M$2344,8,FALSE)</f>
        <v>28</v>
      </c>
    </row>
    <row r="1925" spans="1:17" ht="15.75" x14ac:dyDescent="0.25">
      <c r="A1925" s="1" t="s">
        <v>443</v>
      </c>
      <c r="B1925" t="str">
        <f>VLOOKUP(A1925,'Customer Names'!$A$1:$B$2336,2,FALSE)</f>
        <v>Margolis</v>
      </c>
      <c r="C1925" s="11">
        <f>VLOOKUP(A1925,'Medical Examinations'!$A$1:$B$2336,2,FALSE)</f>
        <v>15.37</v>
      </c>
      <c r="D1925" s="11">
        <f>VLOOKUP(A1925,'Medical Examinations'!$A$1:$C$2336,3,FALSE)</f>
        <v>8.6300000000000008</v>
      </c>
      <c r="E1925" s="11" t="str">
        <f>VLOOKUP(A1925,'Medical Examinations'!$A$1:$J$2336,4,FALSE)</f>
        <v>Yes</v>
      </c>
      <c r="F1925" s="11" t="str">
        <f>VLOOKUP(A1925,'Medical Examinations'!$A$1:$J$2336,5,FALSE)</f>
        <v>No</v>
      </c>
      <c r="G1925" s="11" t="str">
        <f>VLOOKUP(A1925,'Medical Examinations'!$A$1:$J$2336,6,FALSE)</f>
        <v>No</v>
      </c>
      <c r="H1925" s="11">
        <f>VLOOKUP(A1925,'Medical Examinations'!$A$1:$J$2336,7,FALSE)</f>
        <v>0</v>
      </c>
      <c r="I1925" s="11" t="str">
        <f>VLOOKUP(A1925,'Medical Examinations'!$A$1:$J$2336,8,FALSE)</f>
        <v>No</v>
      </c>
      <c r="J1925" s="11" t="str">
        <f>VLOOKUP(A1925,'Medical Examinations'!$A$1:$J$2336,9,FALSE)</f>
        <v>UNDERWEIGHT</v>
      </c>
      <c r="K1925" s="11" t="str">
        <f>VLOOKUP(A1925,'Medical Examinations'!$A$1:$J$2336,10,FALSE)</f>
        <v>DIABETES</v>
      </c>
      <c r="L1925" t="str">
        <f>VLOOKUP(A1925,'Hospitalisation Details'!$A$2:$M$2344,4,FALSE)</f>
        <v>29-9-1981</v>
      </c>
      <c r="M1925">
        <f>VLOOKUP(A1925,'Hospitalisation Details'!$A$2:$M$2344,10,FALSE)</f>
        <v>3797.2</v>
      </c>
      <c r="N1925" t="str">
        <f>VLOOKUP(A1925,'Hospitalisation Details'!$A$2:$M$2344,11,FALSE)</f>
        <v>tier - 2</v>
      </c>
      <c r="O1925" t="str">
        <f>VLOOKUP(A1925,'Hospitalisation Details'!$A$2:$M$2344,12,FALSE)</f>
        <v>tier - 3</v>
      </c>
      <c r="P1925" t="str">
        <f>VLOOKUP(A1925,'Hospitalisation Details'!$A$2:$M$2344,13,FALSE)</f>
        <v>R1012</v>
      </c>
      <c r="Q1925" s="11">
        <f>VLOOKUP(A1925,'Hospitalisation Details'!$A$2:$M$2344,8,FALSE)</f>
        <v>41</v>
      </c>
    </row>
    <row r="1926" spans="1:17" ht="15.75" x14ac:dyDescent="0.25">
      <c r="A1926" s="1" t="s">
        <v>442</v>
      </c>
      <c r="B1926" t="str">
        <f>VLOOKUP(A1926,'Customer Names'!$A$1:$B$2336,2,FALSE)</f>
        <v>Uffenbeck</v>
      </c>
      <c r="C1926" s="11">
        <f>VLOOKUP(A1926,'Medical Examinations'!$A$1:$B$2336,2,FALSE)</f>
        <v>30.4</v>
      </c>
      <c r="D1926" s="11">
        <f>VLOOKUP(A1926,'Medical Examinations'!$A$1:$C$2336,3,FALSE)</f>
        <v>5.28</v>
      </c>
      <c r="E1926" s="11" t="str">
        <f>VLOOKUP(A1926,'Medical Examinations'!$A$1:$J$2336,4,FALSE)</f>
        <v>No</v>
      </c>
      <c r="F1926" s="11" t="str">
        <f>VLOOKUP(A1926,'Medical Examinations'!$A$1:$J$2336,5,FALSE)</f>
        <v>No</v>
      </c>
      <c r="G1926" s="11" t="str">
        <f>VLOOKUP(A1926,'Medical Examinations'!$A$1:$J$2336,6,FALSE)</f>
        <v>No</v>
      </c>
      <c r="H1926" s="11">
        <f>VLOOKUP(A1926,'Medical Examinations'!$A$1:$J$2336,7,FALSE)</f>
        <v>0</v>
      </c>
      <c r="I1926" s="11" t="str">
        <f>VLOOKUP(A1926,'Medical Examinations'!$A$1:$J$2336,8,FALSE)</f>
        <v>No</v>
      </c>
      <c r="J1926" s="11" t="str">
        <f>VLOOKUP(A1926,'Medical Examinations'!$A$1:$J$2336,9,FALSE)</f>
        <v>OBESITY</v>
      </c>
      <c r="K1926" s="11" t="str">
        <f>VLOOKUP(A1926,'Medical Examinations'!$A$1:$J$2336,10,FALSE)</f>
        <v>NORMAL</v>
      </c>
      <c r="L1926" t="str">
        <f>VLOOKUP(A1926,'Hospitalisation Details'!$A$2:$M$2344,4,FALSE)</f>
        <v>24-6-1999</v>
      </c>
      <c r="M1926">
        <f>VLOOKUP(A1926,'Hospitalisation Details'!$A$2:$M$2344,10,FALSE)</f>
        <v>3796.36</v>
      </c>
      <c r="N1926" t="str">
        <f>VLOOKUP(A1926,'Hospitalisation Details'!$A$2:$M$2344,11,FALSE)</f>
        <v>tier - 2</v>
      </c>
      <c r="O1926" t="str">
        <f>VLOOKUP(A1926,'Hospitalisation Details'!$A$2:$M$2344,12,FALSE)</f>
        <v>tier - 3</v>
      </c>
      <c r="P1926" t="str">
        <f>VLOOKUP(A1926,'Hospitalisation Details'!$A$2:$M$2344,13,FALSE)</f>
        <v>R1012</v>
      </c>
      <c r="Q1926" s="11">
        <f>VLOOKUP(A1926,'Hospitalisation Details'!$A$2:$M$2344,8,FALSE)</f>
        <v>23</v>
      </c>
    </row>
    <row r="1927" spans="1:17" ht="15.75" x14ac:dyDescent="0.25">
      <c r="A1927" s="1" t="s">
        <v>441</v>
      </c>
      <c r="B1927" t="str">
        <f>VLOOKUP(A1927,'Customer Names'!$A$1:$B$2336,2,FALSE)</f>
        <v>Brake</v>
      </c>
      <c r="C1927" s="11">
        <f>VLOOKUP(A1927,'Medical Examinations'!$A$1:$B$2336,2,FALSE)</f>
        <v>19.48</v>
      </c>
      <c r="D1927" s="11">
        <f>VLOOKUP(A1927,'Medical Examinations'!$A$1:$C$2336,3,FALSE)</f>
        <v>5.63</v>
      </c>
      <c r="E1927" s="11" t="str">
        <f>VLOOKUP(A1927,'Medical Examinations'!$A$1:$J$2336,4,FALSE)</f>
        <v>Yes</v>
      </c>
      <c r="F1927" s="11" t="str">
        <f>VLOOKUP(A1927,'Medical Examinations'!$A$1:$J$2336,5,FALSE)</f>
        <v>No</v>
      </c>
      <c r="G1927" s="11" t="str">
        <f>VLOOKUP(A1927,'Medical Examinations'!$A$1:$J$2336,6,FALSE)</f>
        <v>No</v>
      </c>
      <c r="H1927" s="11">
        <f>VLOOKUP(A1927,'Medical Examinations'!$A$1:$J$2336,7,FALSE)</f>
        <v>1</v>
      </c>
      <c r="I1927" s="11" t="str">
        <f>VLOOKUP(A1927,'Medical Examinations'!$A$1:$J$2336,8,FALSE)</f>
        <v>No</v>
      </c>
      <c r="J1927" s="11" t="str">
        <f>VLOOKUP(A1927,'Medical Examinations'!$A$1:$J$2336,9,FALSE)</f>
        <v>NORMALWEIGHT</v>
      </c>
      <c r="K1927" s="11" t="str">
        <f>VLOOKUP(A1927,'Medical Examinations'!$A$1:$J$2336,10,FALSE)</f>
        <v>NORMAL</v>
      </c>
      <c r="L1927" t="str">
        <f>VLOOKUP(A1927,'Hospitalisation Details'!$A$2:$M$2344,4,FALSE)</f>
        <v>28-8-1988</v>
      </c>
      <c r="M1927">
        <f>VLOOKUP(A1927,'Hospitalisation Details'!$A$2:$M$2344,10,FALSE)</f>
        <v>3793.55</v>
      </c>
      <c r="N1927" t="str">
        <f>VLOOKUP(A1927,'Hospitalisation Details'!$A$2:$M$2344,11,FALSE)</f>
        <v>tier - 2</v>
      </c>
      <c r="O1927" t="str">
        <f>VLOOKUP(A1927,'Hospitalisation Details'!$A$2:$M$2344,12,FALSE)</f>
        <v>tier - 3</v>
      </c>
      <c r="P1927" t="str">
        <f>VLOOKUP(A1927,'Hospitalisation Details'!$A$2:$M$2344,13,FALSE)</f>
        <v>R1013</v>
      </c>
      <c r="Q1927" s="11">
        <f>VLOOKUP(A1927,'Hospitalisation Details'!$A$2:$M$2344,8,FALSE)</f>
        <v>34</v>
      </c>
    </row>
    <row r="1928" spans="1:17" ht="15.75" x14ac:dyDescent="0.25">
      <c r="A1928" s="1" t="s">
        <v>440</v>
      </c>
      <c r="B1928" t="str">
        <f>VLOOKUP(A1928,'Customer Names'!$A$1:$B$2336,2,FALSE)</f>
        <v>Stepanova</v>
      </c>
      <c r="C1928" s="11">
        <f>VLOOKUP(A1928,'Medical Examinations'!$A$1:$B$2336,2,FALSE)</f>
        <v>16.96</v>
      </c>
      <c r="D1928" s="11">
        <f>VLOOKUP(A1928,'Medical Examinations'!$A$1:$C$2336,3,FALSE)</f>
        <v>11.47</v>
      </c>
      <c r="E1928" s="11" t="str">
        <f>VLOOKUP(A1928,'Medical Examinations'!$A$1:$J$2336,4,FALSE)</f>
        <v>Yes</v>
      </c>
      <c r="F1928" s="11" t="str">
        <f>VLOOKUP(A1928,'Medical Examinations'!$A$1:$J$2336,5,FALSE)</f>
        <v>No</v>
      </c>
      <c r="G1928" s="11" t="str">
        <f>VLOOKUP(A1928,'Medical Examinations'!$A$1:$J$2336,6,FALSE)</f>
        <v>No</v>
      </c>
      <c r="H1928" s="11">
        <f>VLOOKUP(A1928,'Medical Examinations'!$A$1:$J$2336,7,FALSE)</f>
        <v>0</v>
      </c>
      <c r="I1928" s="11" t="str">
        <f>VLOOKUP(A1928,'Medical Examinations'!$A$1:$J$2336,8,FALSE)</f>
        <v>No</v>
      </c>
      <c r="J1928" s="11" t="str">
        <f>VLOOKUP(A1928,'Medical Examinations'!$A$1:$J$2336,9,FALSE)</f>
        <v>UNDERWEIGHT</v>
      </c>
      <c r="K1928" s="11" t="str">
        <f>VLOOKUP(A1928,'Medical Examinations'!$A$1:$J$2336,10,FALSE)</f>
        <v>DIABETES</v>
      </c>
      <c r="L1928" t="str">
        <f>VLOOKUP(A1928,'Hospitalisation Details'!$A$2:$M$2344,4,FALSE)</f>
        <v>13-12-1981</v>
      </c>
      <c r="M1928">
        <f>VLOOKUP(A1928,'Hospitalisation Details'!$A$2:$M$2344,10,FALSE)</f>
        <v>3785.77</v>
      </c>
      <c r="N1928" t="str">
        <f>VLOOKUP(A1928,'Hospitalisation Details'!$A$2:$M$2344,11,FALSE)</f>
        <v>tier - 2</v>
      </c>
      <c r="O1928" t="str">
        <f>VLOOKUP(A1928,'Hospitalisation Details'!$A$2:$M$2344,12,FALSE)</f>
        <v>tier - 1</v>
      </c>
      <c r="P1928" t="str">
        <f>VLOOKUP(A1928,'Hospitalisation Details'!$A$2:$M$2344,13,FALSE)</f>
        <v>R1013</v>
      </c>
      <c r="Q1928" s="11">
        <f>VLOOKUP(A1928,'Hospitalisation Details'!$A$2:$M$2344,8,FALSE)</f>
        <v>41</v>
      </c>
    </row>
    <row r="1929" spans="1:17" ht="15.75" x14ac:dyDescent="0.25">
      <c r="A1929" s="1" t="s">
        <v>439</v>
      </c>
      <c r="B1929" t="str">
        <f>VLOOKUP(A1929,'Customer Names'!$A$1:$B$2336,2,FALSE)</f>
        <v>Verdi</v>
      </c>
      <c r="C1929" s="11">
        <f>VLOOKUP(A1929,'Medical Examinations'!$A$1:$B$2336,2,FALSE)</f>
        <v>19.05</v>
      </c>
      <c r="D1929" s="11">
        <f>VLOOKUP(A1929,'Medical Examinations'!$A$1:$C$2336,3,FALSE)</f>
        <v>4.92</v>
      </c>
      <c r="E1929" s="11" t="str">
        <f>VLOOKUP(A1929,'Medical Examinations'!$A$1:$J$2336,4,FALSE)</f>
        <v>No</v>
      </c>
      <c r="F1929" s="11" t="str">
        <f>VLOOKUP(A1929,'Medical Examinations'!$A$1:$J$2336,5,FALSE)</f>
        <v>No</v>
      </c>
      <c r="G1929" s="11" t="str">
        <f>VLOOKUP(A1929,'Medical Examinations'!$A$1:$J$2336,6,FALSE)</f>
        <v>No</v>
      </c>
      <c r="H1929" s="11">
        <f>VLOOKUP(A1929,'Medical Examinations'!$A$1:$J$2336,7,FALSE)</f>
        <v>1</v>
      </c>
      <c r="I1929" s="11" t="str">
        <f>VLOOKUP(A1929,'Medical Examinations'!$A$1:$J$2336,8,FALSE)</f>
        <v>No</v>
      </c>
      <c r="J1929" s="11" t="str">
        <f>VLOOKUP(A1929,'Medical Examinations'!$A$1:$J$2336,9,FALSE)</f>
        <v>NORMALWEIGHT</v>
      </c>
      <c r="K1929" s="11" t="str">
        <f>VLOOKUP(A1929,'Medical Examinations'!$A$1:$J$2336,10,FALSE)</f>
        <v>NORMAL</v>
      </c>
      <c r="L1929" t="str">
        <f>VLOOKUP(A1929,'Hospitalisation Details'!$A$2:$M$2344,4,FALSE)</f>
        <v>24-10-1987</v>
      </c>
      <c r="M1929">
        <f>VLOOKUP(A1929,'Hospitalisation Details'!$A$2:$M$2344,10,FALSE)</f>
        <v>3773.23</v>
      </c>
      <c r="N1929" t="str">
        <f>VLOOKUP(A1929,'Hospitalisation Details'!$A$2:$M$2344,11,FALSE)</f>
        <v>tier - 2</v>
      </c>
      <c r="O1929" t="str">
        <f>VLOOKUP(A1929,'Hospitalisation Details'!$A$2:$M$2344,12,FALSE)</f>
        <v>tier - 3</v>
      </c>
      <c r="P1929" t="str">
        <f>VLOOKUP(A1929,'Hospitalisation Details'!$A$2:$M$2344,13,FALSE)</f>
        <v>R1013</v>
      </c>
      <c r="Q1929" s="11">
        <f>VLOOKUP(A1929,'Hospitalisation Details'!$A$2:$M$2344,8,FALSE)</f>
        <v>35</v>
      </c>
    </row>
    <row r="1930" spans="1:17" ht="15.75" x14ac:dyDescent="0.25">
      <c r="A1930" s="1" t="s">
        <v>438</v>
      </c>
      <c r="B1930" t="str">
        <f>VLOOKUP(A1930,'Customer Names'!$A$1:$B$2336,2,FALSE)</f>
        <v>McLean</v>
      </c>
      <c r="C1930" s="11">
        <f>VLOOKUP(A1930,'Medical Examinations'!$A$1:$B$2336,2,FALSE)</f>
        <v>37.619999999999997</v>
      </c>
      <c r="D1930" s="11">
        <f>VLOOKUP(A1930,'Medical Examinations'!$A$1:$C$2336,3,FALSE)</f>
        <v>4.18</v>
      </c>
      <c r="E1930" s="11" t="str">
        <f>VLOOKUP(A1930,'Medical Examinations'!$A$1:$J$2336,4,FALSE)</f>
        <v>No</v>
      </c>
      <c r="F1930" s="11" t="str">
        <f>VLOOKUP(A1930,'Medical Examinations'!$A$1:$J$2336,5,FALSE)</f>
        <v>No</v>
      </c>
      <c r="G1930" s="11" t="str">
        <f>VLOOKUP(A1930,'Medical Examinations'!$A$1:$J$2336,6,FALSE)</f>
        <v>No</v>
      </c>
      <c r="H1930" s="11">
        <f>VLOOKUP(A1930,'Medical Examinations'!$A$1:$J$2336,7,FALSE)</f>
        <v>0</v>
      </c>
      <c r="I1930" s="11" t="str">
        <f>VLOOKUP(A1930,'Medical Examinations'!$A$1:$J$2336,8,FALSE)</f>
        <v>No</v>
      </c>
      <c r="J1930" s="11" t="str">
        <f>VLOOKUP(A1930,'Medical Examinations'!$A$1:$J$2336,9,FALSE)</f>
        <v>OBESITY</v>
      </c>
      <c r="K1930" s="11" t="str">
        <f>VLOOKUP(A1930,'Medical Examinations'!$A$1:$J$2336,10,FALSE)</f>
        <v>NORMAL</v>
      </c>
      <c r="L1930" t="str">
        <f>VLOOKUP(A1930,'Hospitalisation Details'!$A$2:$M$2344,4,FALSE)</f>
        <v>21-11-1994</v>
      </c>
      <c r="M1930">
        <f>VLOOKUP(A1930,'Hospitalisation Details'!$A$2:$M$2344,10,FALSE)</f>
        <v>3766.88</v>
      </c>
      <c r="N1930" t="str">
        <f>VLOOKUP(A1930,'Hospitalisation Details'!$A$2:$M$2344,11,FALSE)</f>
        <v>tier - 2</v>
      </c>
      <c r="O1930" t="str">
        <f>VLOOKUP(A1930,'Hospitalisation Details'!$A$2:$M$2344,12,FALSE)</f>
        <v>tier - 1</v>
      </c>
      <c r="P1930" t="str">
        <f>VLOOKUP(A1930,'Hospitalisation Details'!$A$2:$M$2344,13,FALSE)</f>
        <v>R1013</v>
      </c>
      <c r="Q1930" s="11">
        <f>VLOOKUP(A1930,'Hospitalisation Details'!$A$2:$M$2344,8,FALSE)</f>
        <v>28</v>
      </c>
    </row>
    <row r="1931" spans="1:17" ht="15.75" x14ac:dyDescent="0.25">
      <c r="A1931" s="1" t="s">
        <v>437</v>
      </c>
      <c r="B1931" t="str">
        <f>VLOOKUP(A1931,'Customer Names'!$A$1:$B$2336,2,FALSE)</f>
        <v>Ryan</v>
      </c>
      <c r="C1931" s="11">
        <f>VLOOKUP(A1931,'Medical Examinations'!$A$1:$B$2336,2,FALSE)</f>
        <v>29.1</v>
      </c>
      <c r="D1931" s="11">
        <f>VLOOKUP(A1931,'Medical Examinations'!$A$1:$C$2336,3,FALSE)</f>
        <v>4.67</v>
      </c>
      <c r="E1931" s="11" t="str">
        <f>VLOOKUP(A1931,'Medical Examinations'!$A$1:$J$2336,4,FALSE)</f>
        <v>No</v>
      </c>
      <c r="F1931" s="11" t="str">
        <f>VLOOKUP(A1931,'Medical Examinations'!$A$1:$J$2336,5,FALSE)</f>
        <v>No</v>
      </c>
      <c r="G1931" s="11" t="str">
        <f>VLOOKUP(A1931,'Medical Examinations'!$A$1:$J$2336,6,FALSE)</f>
        <v>No</v>
      </c>
      <c r="H1931" s="11">
        <f>VLOOKUP(A1931,'Medical Examinations'!$A$1:$J$2336,7,FALSE)</f>
        <v>0</v>
      </c>
      <c r="I1931" s="11" t="str">
        <f>VLOOKUP(A1931,'Medical Examinations'!$A$1:$J$2336,8,FALSE)</f>
        <v>No</v>
      </c>
      <c r="J1931" s="11" t="str">
        <f>VLOOKUP(A1931,'Medical Examinations'!$A$1:$J$2336,9,FALSE)</f>
        <v>OVERWEIGHT</v>
      </c>
      <c r="K1931" s="11" t="str">
        <f>VLOOKUP(A1931,'Medical Examinations'!$A$1:$J$2336,10,FALSE)</f>
        <v>NORMAL</v>
      </c>
      <c r="L1931" t="str">
        <f>VLOOKUP(A1931,'Hospitalisation Details'!$A$2:$M$2344,4,FALSE)</f>
        <v>24-10-1991</v>
      </c>
      <c r="M1931">
        <f>VLOOKUP(A1931,'Hospitalisation Details'!$A$2:$M$2344,10,FALSE)</f>
        <v>3761.29</v>
      </c>
      <c r="N1931" t="str">
        <f>VLOOKUP(A1931,'Hospitalisation Details'!$A$2:$M$2344,11,FALSE)</f>
        <v>tier - 2</v>
      </c>
      <c r="O1931" t="str">
        <f>VLOOKUP(A1931,'Hospitalisation Details'!$A$2:$M$2344,12,FALSE)</f>
        <v>tier - 3</v>
      </c>
      <c r="P1931" t="str">
        <f>VLOOKUP(A1931,'Hospitalisation Details'!$A$2:$M$2344,13,FALSE)</f>
        <v>R1011</v>
      </c>
      <c r="Q1931" s="11">
        <f>VLOOKUP(A1931,'Hospitalisation Details'!$A$2:$M$2344,8,FALSE)</f>
        <v>31</v>
      </c>
    </row>
    <row r="1932" spans="1:17" ht="15.75" x14ac:dyDescent="0.25">
      <c r="A1932" s="1" t="s">
        <v>436</v>
      </c>
      <c r="B1932" t="str">
        <f>VLOOKUP(A1932,'Customer Names'!$A$1:$B$2336,2,FALSE)</f>
        <v>Mickelson</v>
      </c>
      <c r="C1932" s="11">
        <f>VLOOKUP(A1932,'Medical Examinations'!$A$1:$B$2336,2,FALSE)</f>
        <v>26.62</v>
      </c>
      <c r="D1932" s="11">
        <f>VLOOKUP(A1932,'Medical Examinations'!$A$1:$C$2336,3,FALSE)</f>
        <v>6.24</v>
      </c>
      <c r="E1932" s="11" t="str">
        <f>VLOOKUP(A1932,'Medical Examinations'!$A$1:$J$2336,4,FALSE)</f>
        <v>No</v>
      </c>
      <c r="F1932" s="11" t="str">
        <f>VLOOKUP(A1932,'Medical Examinations'!$A$1:$J$2336,5,FALSE)</f>
        <v>No</v>
      </c>
      <c r="G1932" s="11" t="str">
        <f>VLOOKUP(A1932,'Medical Examinations'!$A$1:$J$2336,6,FALSE)</f>
        <v>No</v>
      </c>
      <c r="H1932" s="11">
        <f>VLOOKUP(A1932,'Medical Examinations'!$A$1:$J$2336,7,FALSE)</f>
        <v>0</v>
      </c>
      <c r="I1932" s="11" t="str">
        <f>VLOOKUP(A1932,'Medical Examinations'!$A$1:$J$2336,8,FALSE)</f>
        <v>No</v>
      </c>
      <c r="J1932" s="11" t="str">
        <f>VLOOKUP(A1932,'Medical Examinations'!$A$1:$J$2336,9,FALSE)</f>
        <v>OVERWEIGHT</v>
      </c>
      <c r="K1932" s="11" t="str">
        <f>VLOOKUP(A1932,'Medical Examinations'!$A$1:$J$2336,10,FALSE)</f>
        <v>PREDIABETES</v>
      </c>
      <c r="L1932" t="str">
        <f>VLOOKUP(A1932,'Hospitalisation Details'!$A$2:$M$2344,4,FALSE)</f>
        <v>25-8-1991</v>
      </c>
      <c r="M1932">
        <f>VLOOKUP(A1932,'Hospitalisation Details'!$A$2:$M$2344,10,FALSE)</f>
        <v>3757.84</v>
      </c>
      <c r="N1932" t="str">
        <f>VLOOKUP(A1932,'Hospitalisation Details'!$A$2:$M$2344,11,FALSE)</f>
        <v>tier - 2</v>
      </c>
      <c r="O1932" t="str">
        <f>VLOOKUP(A1932,'Hospitalisation Details'!$A$2:$M$2344,12,FALSE)</f>
        <v>tier - 1</v>
      </c>
      <c r="P1932" t="str">
        <f>VLOOKUP(A1932,'Hospitalisation Details'!$A$2:$M$2344,13,FALSE)</f>
        <v>R1013</v>
      </c>
      <c r="Q1932" s="11">
        <f>VLOOKUP(A1932,'Hospitalisation Details'!$A$2:$M$2344,8,FALSE)</f>
        <v>31</v>
      </c>
    </row>
    <row r="1933" spans="1:17" ht="15.75" x14ac:dyDescent="0.25">
      <c r="A1933" s="1" t="s">
        <v>435</v>
      </c>
      <c r="B1933" t="str">
        <f>VLOOKUP(A1933,'Customer Names'!$A$1:$B$2336,2,FALSE)</f>
        <v>Dibaba</v>
      </c>
      <c r="C1933" s="11">
        <f>VLOOKUP(A1933,'Medical Examinations'!$A$1:$B$2336,2,FALSE)</f>
        <v>25.74</v>
      </c>
      <c r="D1933" s="11">
        <f>VLOOKUP(A1933,'Medical Examinations'!$A$1:$C$2336,3,FALSE)</f>
        <v>5.99</v>
      </c>
      <c r="E1933" s="11" t="str">
        <f>VLOOKUP(A1933,'Medical Examinations'!$A$1:$J$2336,4,FALSE)</f>
        <v>No</v>
      </c>
      <c r="F1933" s="11" t="str">
        <f>VLOOKUP(A1933,'Medical Examinations'!$A$1:$J$2336,5,FALSE)</f>
        <v>No</v>
      </c>
      <c r="G1933" s="11" t="str">
        <f>VLOOKUP(A1933,'Medical Examinations'!$A$1:$J$2336,6,FALSE)</f>
        <v>No</v>
      </c>
      <c r="H1933" s="11">
        <f>VLOOKUP(A1933,'Medical Examinations'!$A$1:$J$2336,7,FALSE)</f>
        <v>0</v>
      </c>
      <c r="I1933" s="11" t="str">
        <f>VLOOKUP(A1933,'Medical Examinations'!$A$1:$J$2336,8,FALSE)</f>
        <v>No</v>
      </c>
      <c r="J1933" s="11" t="str">
        <f>VLOOKUP(A1933,'Medical Examinations'!$A$1:$J$2336,9,FALSE)</f>
        <v>OVERWEIGHT</v>
      </c>
      <c r="K1933" s="11" t="str">
        <f>VLOOKUP(A1933,'Medical Examinations'!$A$1:$J$2336,10,FALSE)</f>
        <v>PREDIABETES</v>
      </c>
      <c r="L1933" t="str">
        <f>VLOOKUP(A1933,'Hospitalisation Details'!$A$2:$M$2344,4,FALSE)</f>
        <v>28-10-1991</v>
      </c>
      <c r="M1933">
        <f>VLOOKUP(A1933,'Hospitalisation Details'!$A$2:$M$2344,10,FALSE)</f>
        <v>3756.62</v>
      </c>
      <c r="N1933" t="str">
        <f>VLOOKUP(A1933,'Hospitalisation Details'!$A$2:$M$2344,11,FALSE)</f>
        <v>tier - 2</v>
      </c>
      <c r="O1933" t="str">
        <f>VLOOKUP(A1933,'Hospitalisation Details'!$A$2:$M$2344,12,FALSE)</f>
        <v>tier - 2</v>
      </c>
      <c r="P1933" t="str">
        <f>VLOOKUP(A1933,'Hospitalisation Details'!$A$2:$M$2344,13,FALSE)</f>
        <v>R1013</v>
      </c>
      <c r="Q1933" s="11">
        <f>VLOOKUP(A1933,'Hospitalisation Details'!$A$2:$M$2344,8,FALSE)</f>
        <v>31</v>
      </c>
    </row>
    <row r="1934" spans="1:17" ht="15.75" x14ac:dyDescent="0.25">
      <c r="A1934" s="1" t="s">
        <v>434</v>
      </c>
      <c r="B1934" t="str">
        <f>VLOOKUP(A1934,'Customer Names'!$A$1:$B$2336,2,FALSE)</f>
        <v>Shilling</v>
      </c>
      <c r="C1934" s="11">
        <f>VLOOKUP(A1934,'Medical Examinations'!$A$1:$B$2336,2,FALSE)</f>
        <v>18.22</v>
      </c>
      <c r="D1934" s="11">
        <f>VLOOKUP(A1934,'Medical Examinations'!$A$1:$C$2336,3,FALSE)</f>
        <v>10.27</v>
      </c>
      <c r="E1934" s="11" t="str">
        <f>VLOOKUP(A1934,'Medical Examinations'!$A$1:$J$2336,4,FALSE)</f>
        <v>Yes</v>
      </c>
      <c r="F1934" s="11" t="str">
        <f>VLOOKUP(A1934,'Medical Examinations'!$A$1:$J$2336,5,FALSE)</f>
        <v>No</v>
      </c>
      <c r="G1934" s="11" t="str">
        <f>VLOOKUP(A1934,'Medical Examinations'!$A$1:$J$2336,6,FALSE)</f>
        <v>No</v>
      </c>
      <c r="H1934" s="11">
        <f>VLOOKUP(A1934,'Medical Examinations'!$A$1:$J$2336,7,FALSE)</f>
        <v>1</v>
      </c>
      <c r="I1934" s="11" t="str">
        <f>VLOOKUP(A1934,'Medical Examinations'!$A$1:$J$2336,8,FALSE)</f>
        <v>No</v>
      </c>
      <c r="J1934" s="11" t="str">
        <f>VLOOKUP(A1934,'Medical Examinations'!$A$1:$J$2336,9,FALSE)</f>
        <v>NORMALWEIGHT</v>
      </c>
      <c r="K1934" s="11" t="str">
        <f>VLOOKUP(A1934,'Medical Examinations'!$A$1:$J$2336,10,FALSE)</f>
        <v>DIABETES</v>
      </c>
      <c r="L1934" t="str">
        <f>VLOOKUP(A1934,'Hospitalisation Details'!$A$2:$M$2344,4,FALSE)</f>
        <v>9-9-1986</v>
      </c>
      <c r="M1934">
        <f>VLOOKUP(A1934,'Hospitalisation Details'!$A$2:$M$2344,10,FALSE)</f>
        <v>3748.56</v>
      </c>
      <c r="N1934" t="str">
        <f>VLOOKUP(A1934,'Hospitalisation Details'!$A$2:$M$2344,11,FALSE)</f>
        <v>tier - 2</v>
      </c>
      <c r="O1934" t="str">
        <f>VLOOKUP(A1934,'Hospitalisation Details'!$A$2:$M$2344,12,FALSE)</f>
        <v>tier - 2</v>
      </c>
      <c r="P1934" t="str">
        <f>VLOOKUP(A1934,'Hospitalisation Details'!$A$2:$M$2344,13,FALSE)</f>
        <v>R1013</v>
      </c>
      <c r="Q1934" s="11">
        <f>VLOOKUP(A1934,'Hospitalisation Details'!$A$2:$M$2344,8,FALSE)</f>
        <v>36</v>
      </c>
    </row>
    <row r="1935" spans="1:17" ht="15.75" x14ac:dyDescent="0.25">
      <c r="A1935" s="1" t="s">
        <v>433</v>
      </c>
      <c r="B1935" t="str">
        <f>VLOOKUP(A1935,'Customer Names'!$A$1:$B$2336,2,FALSE)</f>
        <v>Bashaw</v>
      </c>
      <c r="C1935" s="11">
        <f>VLOOKUP(A1935,'Medical Examinations'!$A$1:$B$2336,2,FALSE)</f>
        <v>26.03</v>
      </c>
      <c r="D1935" s="11">
        <f>VLOOKUP(A1935,'Medical Examinations'!$A$1:$C$2336,3,FALSE)</f>
        <v>5.97</v>
      </c>
      <c r="E1935" s="11" t="str">
        <f>VLOOKUP(A1935,'Medical Examinations'!$A$1:$J$2336,4,FALSE)</f>
        <v>No</v>
      </c>
      <c r="F1935" s="11" t="str">
        <f>VLOOKUP(A1935,'Medical Examinations'!$A$1:$J$2336,5,FALSE)</f>
        <v>No</v>
      </c>
      <c r="G1935" s="11" t="str">
        <f>VLOOKUP(A1935,'Medical Examinations'!$A$1:$J$2336,6,FALSE)</f>
        <v>Yes</v>
      </c>
      <c r="H1935" s="11">
        <f>VLOOKUP(A1935,'Medical Examinations'!$A$1:$J$2336,7,FALSE)</f>
        <v>1</v>
      </c>
      <c r="I1935" s="11" t="str">
        <f>VLOOKUP(A1935,'Medical Examinations'!$A$1:$J$2336,8,FALSE)</f>
        <v>No</v>
      </c>
      <c r="J1935" s="11" t="str">
        <f>VLOOKUP(A1935,'Medical Examinations'!$A$1:$J$2336,9,FALSE)</f>
        <v>OVERWEIGHT</v>
      </c>
      <c r="K1935" s="11" t="str">
        <f>VLOOKUP(A1935,'Medical Examinations'!$A$1:$J$2336,10,FALSE)</f>
        <v>PREDIABETES</v>
      </c>
      <c r="L1935" t="str">
        <f>VLOOKUP(A1935,'Hospitalisation Details'!$A$2:$M$2344,4,FALSE)</f>
        <v>22-6-1993</v>
      </c>
      <c r="M1935">
        <f>VLOOKUP(A1935,'Hospitalisation Details'!$A$2:$M$2344,10,FALSE)</f>
        <v>3736.46</v>
      </c>
      <c r="N1935" t="str">
        <f>VLOOKUP(A1935,'Hospitalisation Details'!$A$2:$M$2344,11,FALSE)</f>
        <v>tier - 2</v>
      </c>
      <c r="O1935" t="str">
        <f>VLOOKUP(A1935,'Hospitalisation Details'!$A$2:$M$2344,12,FALSE)</f>
        <v>tier - 2</v>
      </c>
      <c r="P1935" t="str">
        <f>VLOOKUP(A1935,'Hospitalisation Details'!$A$2:$M$2344,13,FALSE)</f>
        <v>R1012</v>
      </c>
      <c r="Q1935" s="11">
        <f>VLOOKUP(A1935,'Hospitalisation Details'!$A$2:$M$2344,8,FALSE)</f>
        <v>29</v>
      </c>
    </row>
    <row r="1936" spans="1:17" ht="15.75" x14ac:dyDescent="0.25">
      <c r="A1936" s="1" t="s">
        <v>432</v>
      </c>
      <c r="B1936" t="str">
        <f>VLOOKUP(A1936,'Customer Names'!$A$1:$B$2336,2,FALSE)</f>
        <v>Jacob</v>
      </c>
      <c r="C1936" s="11">
        <f>VLOOKUP(A1936,'Medical Examinations'!$A$1:$B$2336,2,FALSE)</f>
        <v>17.29</v>
      </c>
      <c r="D1936" s="11">
        <f>VLOOKUP(A1936,'Medical Examinations'!$A$1:$C$2336,3,FALSE)</f>
        <v>4.9800000000000004</v>
      </c>
      <c r="E1936" s="11" t="str">
        <f>VLOOKUP(A1936,'Medical Examinations'!$A$1:$J$2336,4,FALSE)</f>
        <v>No</v>
      </c>
      <c r="F1936" s="11" t="str">
        <f>VLOOKUP(A1936,'Medical Examinations'!$A$1:$J$2336,5,FALSE)</f>
        <v>No</v>
      </c>
      <c r="G1936" s="11" t="str">
        <f>VLOOKUP(A1936,'Medical Examinations'!$A$1:$J$2336,6,FALSE)</f>
        <v>No</v>
      </c>
      <c r="H1936" s="11">
        <f>VLOOKUP(A1936,'Medical Examinations'!$A$1:$J$2336,7,FALSE)</f>
        <v>0</v>
      </c>
      <c r="I1936" s="11" t="str">
        <f>VLOOKUP(A1936,'Medical Examinations'!$A$1:$J$2336,8,FALSE)</f>
        <v>No</v>
      </c>
      <c r="J1936" s="11" t="str">
        <f>VLOOKUP(A1936,'Medical Examinations'!$A$1:$J$2336,9,FALSE)</f>
        <v>UNDERWEIGHT</v>
      </c>
      <c r="K1936" s="11" t="str">
        <f>VLOOKUP(A1936,'Medical Examinations'!$A$1:$J$2336,10,FALSE)</f>
        <v>NORMAL</v>
      </c>
      <c r="L1936" t="str">
        <f>VLOOKUP(A1936,'Hospitalisation Details'!$A$2:$M$2344,4,FALSE)</f>
        <v>22-8-1994</v>
      </c>
      <c r="M1936">
        <f>VLOOKUP(A1936,'Hospitalisation Details'!$A$2:$M$2344,10,FALSE)</f>
        <v>3732.63</v>
      </c>
      <c r="N1936" t="str">
        <f>VLOOKUP(A1936,'Hospitalisation Details'!$A$2:$M$2344,11,FALSE)</f>
        <v>tier - 2</v>
      </c>
      <c r="O1936" t="str">
        <f>VLOOKUP(A1936,'Hospitalisation Details'!$A$2:$M$2344,12,FALSE)</f>
        <v>tier - 3</v>
      </c>
      <c r="P1936" t="str">
        <f>VLOOKUP(A1936,'Hospitalisation Details'!$A$2:$M$2344,13,FALSE)</f>
        <v>R1024</v>
      </c>
      <c r="Q1936" s="11">
        <f>VLOOKUP(A1936,'Hospitalisation Details'!$A$2:$M$2344,8,FALSE)</f>
        <v>28</v>
      </c>
    </row>
    <row r="1937" spans="1:17" ht="15.75" x14ac:dyDescent="0.25">
      <c r="A1937" s="1" t="s">
        <v>431</v>
      </c>
      <c r="B1937" t="str">
        <f>VLOOKUP(A1937,'Customer Names'!$A$1:$B$2336,2,FALSE)</f>
        <v>McCutcheon</v>
      </c>
      <c r="C1937" s="11">
        <f>VLOOKUP(A1937,'Medical Examinations'!$A$1:$B$2336,2,FALSE)</f>
        <v>18.170000000000002</v>
      </c>
      <c r="D1937" s="11">
        <f>VLOOKUP(A1937,'Medical Examinations'!$A$1:$C$2336,3,FALSE)</f>
        <v>6.91</v>
      </c>
      <c r="E1937" s="11" t="str">
        <f>VLOOKUP(A1937,'Medical Examinations'!$A$1:$J$2336,4,FALSE)</f>
        <v>Yes</v>
      </c>
      <c r="F1937" s="11" t="str">
        <f>VLOOKUP(A1937,'Medical Examinations'!$A$1:$J$2336,5,FALSE)</f>
        <v>No</v>
      </c>
      <c r="G1937" s="11" t="str">
        <f>VLOOKUP(A1937,'Medical Examinations'!$A$1:$J$2336,6,FALSE)</f>
        <v>No</v>
      </c>
      <c r="H1937" s="11">
        <f>VLOOKUP(A1937,'Medical Examinations'!$A$1:$J$2336,7,FALSE)</f>
        <v>1</v>
      </c>
      <c r="I1937" s="11" t="str">
        <f>VLOOKUP(A1937,'Medical Examinations'!$A$1:$J$2336,8,FALSE)</f>
        <v>No</v>
      </c>
      <c r="J1937" s="11" t="str">
        <f>VLOOKUP(A1937,'Medical Examinations'!$A$1:$J$2336,9,FALSE)</f>
        <v>NORMALWEIGHT</v>
      </c>
      <c r="K1937" s="11" t="str">
        <f>VLOOKUP(A1937,'Medical Examinations'!$A$1:$J$2336,10,FALSE)</f>
        <v>DIABETES</v>
      </c>
      <c r="L1937" t="str">
        <f>VLOOKUP(A1937,'Hospitalisation Details'!$A$2:$M$2344,4,FALSE)</f>
        <v>1-12-1986</v>
      </c>
      <c r="M1937">
        <f>VLOOKUP(A1937,'Hospitalisation Details'!$A$2:$M$2344,10,FALSE)</f>
        <v>3731.6</v>
      </c>
      <c r="N1937" t="str">
        <f>VLOOKUP(A1937,'Hospitalisation Details'!$A$2:$M$2344,11,FALSE)</f>
        <v>tier - 2</v>
      </c>
      <c r="O1937" t="str">
        <f>VLOOKUP(A1937,'Hospitalisation Details'!$A$2:$M$2344,12,FALSE)</f>
        <v>tier - 2</v>
      </c>
      <c r="P1937" t="str">
        <f>VLOOKUP(A1937,'Hospitalisation Details'!$A$2:$M$2344,13,FALSE)</f>
        <v>R1013</v>
      </c>
      <c r="Q1937" s="11">
        <f>VLOOKUP(A1937,'Hospitalisation Details'!$A$2:$M$2344,8,FALSE)</f>
        <v>36</v>
      </c>
    </row>
    <row r="1938" spans="1:17" ht="15.75" x14ac:dyDescent="0.25">
      <c r="A1938" s="1" t="s">
        <v>430</v>
      </c>
      <c r="B1938" t="str">
        <f>VLOOKUP(A1938,'Customer Names'!$A$1:$B$2336,2,FALSE)</f>
        <v>Connor</v>
      </c>
      <c r="C1938" s="11">
        <f>VLOOKUP(A1938,'Medical Examinations'!$A$1:$B$2336,2,FALSE)</f>
        <v>32.54</v>
      </c>
      <c r="D1938" s="11">
        <f>VLOOKUP(A1938,'Medical Examinations'!$A$1:$C$2336,3,FALSE)</f>
        <v>6.38</v>
      </c>
      <c r="E1938" s="11" t="str">
        <f>VLOOKUP(A1938,'Medical Examinations'!$A$1:$J$2336,4,FALSE)</f>
        <v>No</v>
      </c>
      <c r="F1938" s="11" t="str">
        <f>VLOOKUP(A1938,'Medical Examinations'!$A$1:$J$2336,5,FALSE)</f>
        <v>Yes</v>
      </c>
      <c r="G1938" s="11" t="str">
        <f>VLOOKUP(A1938,'Medical Examinations'!$A$1:$J$2336,6,FALSE)</f>
        <v>No</v>
      </c>
      <c r="H1938" s="11">
        <f>VLOOKUP(A1938,'Medical Examinations'!$A$1:$J$2336,7,FALSE)</f>
        <v>1</v>
      </c>
      <c r="I1938" s="11" t="str">
        <f>VLOOKUP(A1938,'Medical Examinations'!$A$1:$J$2336,8,FALSE)</f>
        <v>No</v>
      </c>
      <c r="J1938" s="11" t="str">
        <f>VLOOKUP(A1938,'Medical Examinations'!$A$1:$J$2336,9,FALSE)</f>
        <v>OBESITY</v>
      </c>
      <c r="K1938" s="11" t="str">
        <f>VLOOKUP(A1938,'Medical Examinations'!$A$1:$J$2336,10,FALSE)</f>
        <v>PREDIABETES</v>
      </c>
      <c r="L1938" t="str">
        <f>VLOOKUP(A1938,'Hospitalisation Details'!$A$2:$M$2344,4,FALSE)</f>
        <v>5-11-2004</v>
      </c>
      <c r="M1938">
        <f>VLOOKUP(A1938,'Hospitalisation Details'!$A$2:$M$2344,10,FALSE)</f>
        <v>3722.23</v>
      </c>
      <c r="N1938" t="str">
        <f>VLOOKUP(A1938,'Hospitalisation Details'!$A$2:$M$2344,11,FALSE)</f>
        <v>tier - 2</v>
      </c>
      <c r="O1938" t="str">
        <f>VLOOKUP(A1938,'Hospitalisation Details'!$A$2:$M$2344,12,FALSE)</f>
        <v>tier - 2</v>
      </c>
      <c r="P1938" t="str">
        <f>VLOOKUP(A1938,'Hospitalisation Details'!$A$2:$M$2344,13,FALSE)</f>
        <v>R1025</v>
      </c>
      <c r="Q1938" s="11">
        <f>VLOOKUP(A1938,'Hospitalisation Details'!$A$2:$M$2344,8,FALSE)</f>
        <v>18</v>
      </c>
    </row>
    <row r="1939" spans="1:17" ht="15.75" x14ac:dyDescent="0.25">
      <c r="A1939" s="1" t="s">
        <v>429</v>
      </c>
      <c r="B1939" t="str">
        <f>VLOOKUP(A1939,'Customer Names'!$A$1:$B$2336,2,FALSE)</f>
        <v>May</v>
      </c>
      <c r="C1939" s="11">
        <f>VLOOKUP(A1939,'Medical Examinations'!$A$1:$B$2336,2,FALSE)</f>
        <v>30.25</v>
      </c>
      <c r="D1939" s="11">
        <f>VLOOKUP(A1939,'Medical Examinations'!$A$1:$C$2336,3,FALSE)</f>
        <v>4.7699999999999996</v>
      </c>
      <c r="E1939" s="11" t="str">
        <f>VLOOKUP(A1939,'Medical Examinations'!$A$1:$J$2336,4,FALSE)</f>
        <v>No</v>
      </c>
      <c r="F1939" s="11" t="str">
        <f>VLOOKUP(A1939,'Medical Examinations'!$A$1:$J$2336,5,FALSE)</f>
        <v>No</v>
      </c>
      <c r="G1939" s="11" t="str">
        <f>VLOOKUP(A1939,'Medical Examinations'!$A$1:$J$2336,6,FALSE)</f>
        <v>No</v>
      </c>
      <c r="H1939" s="11">
        <f>VLOOKUP(A1939,'Medical Examinations'!$A$1:$J$2336,7,FALSE)</f>
        <v>0</v>
      </c>
      <c r="I1939" s="11" t="str">
        <f>VLOOKUP(A1939,'Medical Examinations'!$A$1:$J$2336,8,FALSE)</f>
        <v>No</v>
      </c>
      <c r="J1939" s="11" t="str">
        <f>VLOOKUP(A1939,'Medical Examinations'!$A$1:$J$2336,9,FALSE)</f>
        <v>OBESITY</v>
      </c>
      <c r="K1939" s="11" t="str">
        <f>VLOOKUP(A1939,'Medical Examinations'!$A$1:$J$2336,10,FALSE)</f>
        <v>NORMAL</v>
      </c>
      <c r="L1939" t="str">
        <f>VLOOKUP(A1939,'Hospitalisation Details'!$A$2:$M$2344,4,FALSE)</f>
        <v>2-12-1989</v>
      </c>
      <c r="M1939">
        <f>VLOOKUP(A1939,'Hospitalisation Details'!$A$2:$M$2344,10,FALSE)</f>
        <v>3704.35</v>
      </c>
      <c r="N1939" t="str">
        <f>VLOOKUP(A1939,'Hospitalisation Details'!$A$2:$M$2344,11,FALSE)</f>
        <v>tier - 2</v>
      </c>
      <c r="O1939" t="str">
        <f>VLOOKUP(A1939,'Hospitalisation Details'!$A$2:$M$2344,12,FALSE)</f>
        <v>tier - 2</v>
      </c>
      <c r="P1939" t="str">
        <f>VLOOKUP(A1939,'Hospitalisation Details'!$A$2:$M$2344,13,FALSE)</f>
        <v>R1013</v>
      </c>
      <c r="Q1939" s="11">
        <f>VLOOKUP(A1939,'Hospitalisation Details'!$A$2:$M$2344,8,FALSE)</f>
        <v>33</v>
      </c>
    </row>
    <row r="1940" spans="1:17" ht="15.75" x14ac:dyDescent="0.25">
      <c r="A1940" s="1" t="s">
        <v>428</v>
      </c>
      <c r="B1940" t="str">
        <f>VLOOKUP(A1940,'Customer Names'!$A$1:$B$2336,2,FALSE)</f>
        <v>Geoghegan</v>
      </c>
      <c r="C1940" s="11">
        <f>VLOOKUP(A1940,'Medical Examinations'!$A$1:$B$2336,2,FALSE)</f>
        <v>19.59</v>
      </c>
      <c r="D1940" s="11">
        <f>VLOOKUP(A1940,'Medical Examinations'!$A$1:$C$2336,3,FALSE)</f>
        <v>6.04</v>
      </c>
      <c r="E1940" s="11" t="str">
        <f>VLOOKUP(A1940,'Medical Examinations'!$A$1:$J$2336,4,FALSE)</f>
        <v>Yes</v>
      </c>
      <c r="F1940" s="11" t="str">
        <f>VLOOKUP(A1940,'Medical Examinations'!$A$1:$J$2336,5,FALSE)</f>
        <v>No</v>
      </c>
      <c r="G1940" s="11" t="str">
        <f>VLOOKUP(A1940,'Medical Examinations'!$A$1:$J$2336,6,FALSE)</f>
        <v>No</v>
      </c>
      <c r="H1940" s="11">
        <f>VLOOKUP(A1940,'Medical Examinations'!$A$1:$J$2336,7,FALSE)</f>
        <v>1</v>
      </c>
      <c r="I1940" s="11" t="str">
        <f>VLOOKUP(A1940,'Medical Examinations'!$A$1:$J$2336,8,FALSE)</f>
        <v>No</v>
      </c>
      <c r="J1940" s="11" t="str">
        <f>VLOOKUP(A1940,'Medical Examinations'!$A$1:$J$2336,9,FALSE)</f>
        <v>NORMALWEIGHT</v>
      </c>
      <c r="K1940" s="11" t="str">
        <f>VLOOKUP(A1940,'Medical Examinations'!$A$1:$J$2336,10,FALSE)</f>
        <v>PREDIABETES</v>
      </c>
      <c r="L1940" t="str">
        <f>VLOOKUP(A1940,'Hospitalisation Details'!$A$2:$M$2344,4,FALSE)</f>
        <v>18-8-1988</v>
      </c>
      <c r="M1940">
        <f>VLOOKUP(A1940,'Hospitalisation Details'!$A$2:$M$2344,10,FALSE)</f>
        <v>3699.54</v>
      </c>
      <c r="N1940" t="str">
        <f>VLOOKUP(A1940,'Hospitalisation Details'!$A$2:$M$2344,11,FALSE)</f>
        <v>tier - 2</v>
      </c>
      <c r="O1940" t="str">
        <f>VLOOKUP(A1940,'Hospitalisation Details'!$A$2:$M$2344,12,FALSE)</f>
        <v>tier - 3</v>
      </c>
      <c r="P1940" t="str">
        <f>VLOOKUP(A1940,'Hospitalisation Details'!$A$2:$M$2344,13,FALSE)</f>
        <v>R1013</v>
      </c>
      <c r="Q1940" s="11">
        <f>VLOOKUP(A1940,'Hospitalisation Details'!$A$2:$M$2344,8,FALSE)</f>
        <v>34</v>
      </c>
    </row>
    <row r="1941" spans="1:17" ht="15.75" x14ac:dyDescent="0.25">
      <c r="A1941" s="1" t="s">
        <v>427</v>
      </c>
      <c r="B1941" t="str">
        <f>VLOOKUP(A1941,'Customer Names'!$A$1:$B$2336,2,FALSE)</f>
        <v>McGinn</v>
      </c>
      <c r="C1941" s="11">
        <f>VLOOKUP(A1941,'Medical Examinations'!$A$1:$B$2336,2,FALSE)</f>
        <v>45.9</v>
      </c>
      <c r="D1941" s="11">
        <f>VLOOKUP(A1941,'Medical Examinations'!$A$1:$C$2336,3,FALSE)</f>
        <v>4.3</v>
      </c>
      <c r="E1941" s="11" t="str">
        <f>VLOOKUP(A1941,'Medical Examinations'!$A$1:$J$2336,4,FALSE)</f>
        <v>Yes</v>
      </c>
      <c r="F1941" s="11" t="str">
        <f>VLOOKUP(A1941,'Medical Examinations'!$A$1:$J$2336,5,FALSE)</f>
        <v>No</v>
      </c>
      <c r="G1941" s="11" t="str">
        <f>VLOOKUP(A1941,'Medical Examinations'!$A$1:$J$2336,6,FALSE)</f>
        <v>No</v>
      </c>
      <c r="H1941" s="11">
        <f>VLOOKUP(A1941,'Medical Examinations'!$A$1:$J$2336,7,FALSE)</f>
        <v>1</v>
      </c>
      <c r="I1941" s="11" t="str">
        <f>VLOOKUP(A1941,'Medical Examinations'!$A$1:$J$2336,8,FALSE)</f>
        <v>No</v>
      </c>
      <c r="J1941" s="11" t="str">
        <f>VLOOKUP(A1941,'Medical Examinations'!$A$1:$J$2336,9,FALSE)</f>
        <v>OBESITY</v>
      </c>
      <c r="K1941" s="11" t="str">
        <f>VLOOKUP(A1941,'Medical Examinations'!$A$1:$J$2336,10,FALSE)</f>
        <v>NORMAL</v>
      </c>
      <c r="L1941" t="str">
        <f>VLOOKUP(A1941,'Hospitalisation Details'!$A$2:$M$2344,4,FALSE)</f>
        <v>21-10-1995</v>
      </c>
      <c r="M1941">
        <f>VLOOKUP(A1941,'Hospitalisation Details'!$A$2:$M$2344,10,FALSE)</f>
        <v>3693.43</v>
      </c>
      <c r="N1941" t="str">
        <f>VLOOKUP(A1941,'Hospitalisation Details'!$A$2:$M$2344,11,FALSE)</f>
        <v>tier - 2</v>
      </c>
      <c r="O1941" t="str">
        <f>VLOOKUP(A1941,'Hospitalisation Details'!$A$2:$M$2344,12,FALSE)</f>
        <v>tier - 3</v>
      </c>
      <c r="P1941" t="str">
        <f>VLOOKUP(A1941,'Hospitalisation Details'!$A$2:$M$2344,13,FALSE)</f>
        <v>R1011</v>
      </c>
      <c r="Q1941" s="11">
        <f>VLOOKUP(A1941,'Hospitalisation Details'!$A$2:$M$2344,8,FALSE)</f>
        <v>27</v>
      </c>
    </row>
    <row r="1942" spans="1:17" ht="15.75" x14ac:dyDescent="0.25">
      <c r="A1942" s="1" t="s">
        <v>426</v>
      </c>
      <c r="B1942" t="str">
        <f>VLOOKUP(A1942,'Customer Names'!$A$1:$B$2336,2,FALSE)</f>
        <v>Jones</v>
      </c>
      <c r="C1942" s="11">
        <f>VLOOKUP(A1942,'Medical Examinations'!$A$1:$B$2336,2,FALSE)</f>
        <v>17.059999999999999</v>
      </c>
      <c r="D1942" s="11">
        <f>VLOOKUP(A1942,'Medical Examinations'!$A$1:$C$2336,3,FALSE)</f>
        <v>8.75</v>
      </c>
      <c r="E1942" s="11" t="str">
        <f>VLOOKUP(A1942,'Medical Examinations'!$A$1:$J$2336,4,FALSE)</f>
        <v>Yes</v>
      </c>
      <c r="F1942" s="11" t="str">
        <f>VLOOKUP(A1942,'Medical Examinations'!$A$1:$J$2336,5,FALSE)</f>
        <v>No</v>
      </c>
      <c r="G1942" s="11" t="str">
        <f>VLOOKUP(A1942,'Medical Examinations'!$A$1:$J$2336,6,FALSE)</f>
        <v>No</v>
      </c>
      <c r="H1942" s="11">
        <f>VLOOKUP(A1942,'Medical Examinations'!$A$1:$J$2336,7,FALSE)</f>
        <v>0</v>
      </c>
      <c r="I1942" s="11" t="str">
        <f>VLOOKUP(A1942,'Medical Examinations'!$A$1:$J$2336,8,FALSE)</f>
        <v>No</v>
      </c>
      <c r="J1942" s="11" t="str">
        <f>VLOOKUP(A1942,'Medical Examinations'!$A$1:$J$2336,9,FALSE)</f>
        <v>UNDERWEIGHT</v>
      </c>
      <c r="K1942" s="11" t="str">
        <f>VLOOKUP(A1942,'Medical Examinations'!$A$1:$J$2336,10,FALSE)</f>
        <v>DIABETES</v>
      </c>
      <c r="L1942" t="str">
        <f>VLOOKUP(A1942,'Hospitalisation Details'!$A$2:$M$2344,4,FALSE)</f>
        <v>14-12-1981</v>
      </c>
      <c r="M1942">
        <f>VLOOKUP(A1942,'Hospitalisation Details'!$A$2:$M$2344,10,FALSE)</f>
        <v>3688.38</v>
      </c>
      <c r="N1942" t="str">
        <f>VLOOKUP(A1942,'Hospitalisation Details'!$A$2:$M$2344,11,FALSE)</f>
        <v>tier - 2</v>
      </c>
      <c r="O1942" t="str">
        <f>VLOOKUP(A1942,'Hospitalisation Details'!$A$2:$M$2344,12,FALSE)</f>
        <v>tier - 2</v>
      </c>
      <c r="P1942" t="str">
        <f>VLOOKUP(A1942,'Hospitalisation Details'!$A$2:$M$2344,13,FALSE)</f>
        <v>R1013</v>
      </c>
      <c r="Q1942" s="11">
        <f>VLOOKUP(A1942,'Hospitalisation Details'!$A$2:$M$2344,8,FALSE)</f>
        <v>41</v>
      </c>
    </row>
    <row r="1943" spans="1:17" ht="15.75" x14ac:dyDescent="0.25">
      <c r="A1943" s="1" t="s">
        <v>425</v>
      </c>
      <c r="B1943" t="str">
        <f>VLOOKUP(A1943,'Customer Names'!$A$1:$B$2336,2,FALSE)</f>
        <v>Quinteros</v>
      </c>
      <c r="C1943" s="11">
        <f>VLOOKUP(A1943,'Medical Examinations'!$A$1:$B$2336,2,FALSE)</f>
        <v>32.07</v>
      </c>
      <c r="D1943" s="11">
        <f>VLOOKUP(A1943,'Medical Examinations'!$A$1:$C$2336,3,FALSE)</f>
        <v>5.25</v>
      </c>
      <c r="E1943" s="11" t="str">
        <f>VLOOKUP(A1943,'Medical Examinations'!$A$1:$J$2336,4,FALSE)</f>
        <v>No</v>
      </c>
      <c r="F1943" s="11" t="str">
        <f>VLOOKUP(A1943,'Medical Examinations'!$A$1:$J$2336,5,FALSE)</f>
        <v>No</v>
      </c>
      <c r="G1943" s="11" t="str">
        <f>VLOOKUP(A1943,'Medical Examinations'!$A$1:$J$2336,6,FALSE)</f>
        <v>Yes</v>
      </c>
      <c r="H1943" s="11">
        <f>VLOOKUP(A1943,'Medical Examinations'!$A$1:$J$2336,7,FALSE)</f>
        <v>1</v>
      </c>
      <c r="I1943" s="11" t="str">
        <f>VLOOKUP(A1943,'Medical Examinations'!$A$1:$J$2336,8,FALSE)</f>
        <v>No</v>
      </c>
      <c r="J1943" s="11" t="str">
        <f>VLOOKUP(A1943,'Medical Examinations'!$A$1:$J$2336,9,FALSE)</f>
        <v>OBESITY</v>
      </c>
      <c r="K1943" s="11" t="str">
        <f>VLOOKUP(A1943,'Medical Examinations'!$A$1:$J$2336,10,FALSE)</f>
        <v>NORMAL</v>
      </c>
      <c r="L1943" t="str">
        <f>VLOOKUP(A1943,'Hospitalisation Details'!$A$2:$M$2344,4,FALSE)</f>
        <v>10-7-2003</v>
      </c>
      <c r="M1943">
        <f>VLOOKUP(A1943,'Hospitalisation Details'!$A$2:$M$2344,10,FALSE)</f>
        <v>3688.35</v>
      </c>
      <c r="N1943" t="str">
        <f>VLOOKUP(A1943,'Hospitalisation Details'!$A$2:$M$2344,11,FALSE)</f>
        <v>tier - 2</v>
      </c>
      <c r="O1943" t="str">
        <f>VLOOKUP(A1943,'Hospitalisation Details'!$A$2:$M$2344,12,FALSE)</f>
        <v>tier - 2</v>
      </c>
      <c r="P1943" t="str">
        <f>VLOOKUP(A1943,'Hospitalisation Details'!$A$2:$M$2344,13,FALSE)</f>
        <v>R1021</v>
      </c>
      <c r="Q1943" s="11">
        <f>VLOOKUP(A1943,'Hospitalisation Details'!$A$2:$M$2344,8,FALSE)</f>
        <v>19</v>
      </c>
    </row>
    <row r="1944" spans="1:17" ht="15.75" x14ac:dyDescent="0.25">
      <c r="A1944" s="1" t="s">
        <v>424</v>
      </c>
      <c r="B1944" t="str">
        <f>VLOOKUP(A1944,'Customer Names'!$A$1:$B$2336,2,FALSE)</f>
        <v>Loenser</v>
      </c>
      <c r="C1944" s="11">
        <f>VLOOKUP(A1944,'Medical Examinations'!$A$1:$B$2336,2,FALSE)</f>
        <v>16.5</v>
      </c>
      <c r="D1944" s="11">
        <f>VLOOKUP(A1944,'Medical Examinations'!$A$1:$C$2336,3,FALSE)</f>
        <v>5.03</v>
      </c>
      <c r="E1944" s="11" t="str">
        <f>VLOOKUP(A1944,'Medical Examinations'!$A$1:$J$2336,4,FALSE)</f>
        <v>No</v>
      </c>
      <c r="F1944" s="11" t="str">
        <f>VLOOKUP(A1944,'Medical Examinations'!$A$1:$J$2336,5,FALSE)</f>
        <v>No</v>
      </c>
      <c r="G1944" s="11" t="str">
        <f>VLOOKUP(A1944,'Medical Examinations'!$A$1:$J$2336,6,FALSE)</f>
        <v>No</v>
      </c>
      <c r="H1944" s="11">
        <f>VLOOKUP(A1944,'Medical Examinations'!$A$1:$J$2336,7,FALSE)</f>
        <v>1</v>
      </c>
      <c r="I1944" s="11" t="str">
        <f>VLOOKUP(A1944,'Medical Examinations'!$A$1:$J$2336,8,FALSE)</f>
        <v>No</v>
      </c>
      <c r="J1944" s="11" t="str">
        <f>VLOOKUP(A1944,'Medical Examinations'!$A$1:$J$2336,9,FALSE)</f>
        <v>UNDERWEIGHT</v>
      </c>
      <c r="K1944" s="11" t="str">
        <f>VLOOKUP(A1944,'Medical Examinations'!$A$1:$J$2336,10,FALSE)</f>
        <v>NORMAL</v>
      </c>
      <c r="L1944" t="str">
        <f>VLOOKUP(A1944,'Hospitalisation Details'!$A$2:$M$2344,4,FALSE)</f>
        <v>6-7-1984</v>
      </c>
      <c r="M1944">
        <f>VLOOKUP(A1944,'Hospitalisation Details'!$A$2:$M$2344,10,FALSE)</f>
        <v>3678.86</v>
      </c>
      <c r="N1944" t="str">
        <f>VLOOKUP(A1944,'Hospitalisation Details'!$A$2:$M$2344,11,FALSE)</f>
        <v>tier - 2</v>
      </c>
      <c r="O1944" t="str">
        <f>VLOOKUP(A1944,'Hospitalisation Details'!$A$2:$M$2344,12,FALSE)</f>
        <v>tier - 3</v>
      </c>
      <c r="P1944" t="str">
        <f>VLOOKUP(A1944,'Hospitalisation Details'!$A$2:$M$2344,13,FALSE)</f>
        <v>R1013</v>
      </c>
      <c r="Q1944" s="11">
        <f>VLOOKUP(A1944,'Hospitalisation Details'!$A$2:$M$2344,8,FALSE)</f>
        <v>38</v>
      </c>
    </row>
    <row r="1945" spans="1:17" ht="15.75" x14ac:dyDescent="0.25">
      <c r="A1945" s="1" t="s">
        <v>423</v>
      </c>
      <c r="B1945" t="str">
        <f>VLOOKUP(A1945,'Customer Names'!$A$1:$B$2336,2,FALSE)</f>
        <v>Aitken</v>
      </c>
      <c r="C1945" s="11">
        <f>VLOOKUP(A1945,'Medical Examinations'!$A$1:$B$2336,2,FALSE)</f>
        <v>31.4</v>
      </c>
      <c r="D1945" s="11">
        <f>VLOOKUP(A1945,'Medical Examinations'!$A$1:$C$2336,3,FALSE)</f>
        <v>5.88</v>
      </c>
      <c r="E1945" s="11" t="str">
        <f>VLOOKUP(A1945,'Medical Examinations'!$A$1:$J$2336,4,FALSE)</f>
        <v>No</v>
      </c>
      <c r="F1945" s="11" t="str">
        <f>VLOOKUP(A1945,'Medical Examinations'!$A$1:$J$2336,5,FALSE)</f>
        <v>No</v>
      </c>
      <c r="G1945" s="11" t="str">
        <f>VLOOKUP(A1945,'Medical Examinations'!$A$1:$J$2336,6,FALSE)</f>
        <v>No</v>
      </c>
      <c r="H1945" s="11">
        <f>VLOOKUP(A1945,'Medical Examinations'!$A$1:$J$2336,7,FALSE)</f>
        <v>1</v>
      </c>
      <c r="I1945" s="11" t="str">
        <f>VLOOKUP(A1945,'Medical Examinations'!$A$1:$J$2336,8,FALSE)</f>
        <v>No</v>
      </c>
      <c r="J1945" s="11" t="str">
        <f>VLOOKUP(A1945,'Medical Examinations'!$A$1:$J$2336,9,FALSE)</f>
        <v>OBESITY</v>
      </c>
      <c r="K1945" s="11" t="str">
        <f>VLOOKUP(A1945,'Medical Examinations'!$A$1:$J$2336,10,FALSE)</f>
        <v>PREDIABETES</v>
      </c>
      <c r="L1945" t="str">
        <f>VLOOKUP(A1945,'Hospitalisation Details'!$A$2:$M$2344,4,FALSE)</f>
        <v>14-9-1992</v>
      </c>
      <c r="M1945">
        <f>VLOOKUP(A1945,'Hospitalisation Details'!$A$2:$M$2344,10,FALSE)</f>
        <v>3659.35</v>
      </c>
      <c r="N1945" t="str">
        <f>VLOOKUP(A1945,'Hospitalisation Details'!$A$2:$M$2344,11,FALSE)</f>
        <v>tier - 3</v>
      </c>
      <c r="O1945" t="str">
        <f>VLOOKUP(A1945,'Hospitalisation Details'!$A$2:$M$2344,12,FALSE)</f>
        <v>tier - 1</v>
      </c>
      <c r="P1945" t="str">
        <f>VLOOKUP(A1945,'Hospitalisation Details'!$A$2:$M$2344,13,FALSE)</f>
        <v>R1011</v>
      </c>
      <c r="Q1945" s="11">
        <f>VLOOKUP(A1945,'Hospitalisation Details'!$A$2:$M$2344,8,FALSE)</f>
        <v>30</v>
      </c>
    </row>
    <row r="1946" spans="1:17" ht="15.75" x14ac:dyDescent="0.25">
      <c r="A1946" s="1" t="s">
        <v>422</v>
      </c>
      <c r="B1946" t="str">
        <f>VLOOKUP(A1946,'Customer Names'!$A$1:$B$2336,2,FALSE)</f>
        <v>Furrer</v>
      </c>
      <c r="C1946" s="11">
        <f>VLOOKUP(A1946,'Medical Examinations'!$A$1:$B$2336,2,FALSE)</f>
        <v>20.36</v>
      </c>
      <c r="D1946" s="11">
        <f>VLOOKUP(A1946,'Medical Examinations'!$A$1:$C$2336,3,FALSE)</f>
        <v>4.49</v>
      </c>
      <c r="E1946" s="11" t="str">
        <f>VLOOKUP(A1946,'Medical Examinations'!$A$1:$J$2336,4,FALSE)</f>
        <v>No</v>
      </c>
      <c r="F1946" s="11" t="str">
        <f>VLOOKUP(A1946,'Medical Examinations'!$A$1:$J$2336,5,FALSE)</f>
        <v>No</v>
      </c>
      <c r="G1946" s="11" t="str">
        <f>VLOOKUP(A1946,'Medical Examinations'!$A$1:$J$2336,6,FALSE)</f>
        <v>No</v>
      </c>
      <c r="H1946" s="11">
        <f>VLOOKUP(A1946,'Medical Examinations'!$A$1:$J$2336,7,FALSE)</f>
        <v>0</v>
      </c>
      <c r="I1946" s="11" t="str">
        <f>VLOOKUP(A1946,'Medical Examinations'!$A$1:$J$2336,8,FALSE)</f>
        <v>No</v>
      </c>
      <c r="J1946" s="11" t="str">
        <f>VLOOKUP(A1946,'Medical Examinations'!$A$1:$J$2336,9,FALSE)</f>
        <v>NORMALWEIGHT</v>
      </c>
      <c r="K1946" s="11" t="str">
        <f>VLOOKUP(A1946,'Medical Examinations'!$A$1:$J$2336,10,FALSE)</f>
        <v>NORMAL</v>
      </c>
      <c r="L1946" t="str">
        <f>VLOOKUP(A1946,'Hospitalisation Details'!$A$2:$M$2344,4,FALSE)</f>
        <v>8-11-1990</v>
      </c>
      <c r="M1946">
        <f>VLOOKUP(A1946,'Hospitalisation Details'!$A$2:$M$2344,10,FALSE)</f>
        <v>3653.29</v>
      </c>
      <c r="N1946" t="str">
        <f>VLOOKUP(A1946,'Hospitalisation Details'!$A$2:$M$2344,11,FALSE)</f>
        <v>tier - 2</v>
      </c>
      <c r="O1946" t="str">
        <f>VLOOKUP(A1946,'Hospitalisation Details'!$A$2:$M$2344,12,FALSE)</f>
        <v>tier - 3</v>
      </c>
      <c r="P1946" t="str">
        <f>VLOOKUP(A1946,'Hospitalisation Details'!$A$2:$M$2344,13,FALSE)</f>
        <v>R1011</v>
      </c>
      <c r="Q1946" s="11">
        <f>VLOOKUP(A1946,'Hospitalisation Details'!$A$2:$M$2344,8,FALSE)</f>
        <v>32</v>
      </c>
    </row>
    <row r="1947" spans="1:17" ht="15.75" x14ac:dyDescent="0.25">
      <c r="A1947" s="1" t="s">
        <v>421</v>
      </c>
      <c r="B1947" t="str">
        <f>VLOOKUP(A1947,'Customer Names'!$A$1:$B$2336,2,FALSE)</f>
        <v>Konigs</v>
      </c>
      <c r="C1947" s="11">
        <f>VLOOKUP(A1947,'Medical Examinations'!$A$1:$B$2336,2,FALSE)</f>
        <v>25.46</v>
      </c>
      <c r="D1947" s="11">
        <f>VLOOKUP(A1947,'Medical Examinations'!$A$1:$C$2336,3,FALSE)</f>
        <v>4.1399999999999997</v>
      </c>
      <c r="E1947" s="11" t="str">
        <f>VLOOKUP(A1947,'Medical Examinations'!$A$1:$J$2336,4,FALSE)</f>
        <v>No</v>
      </c>
      <c r="F1947" s="11" t="str">
        <f>VLOOKUP(A1947,'Medical Examinations'!$A$1:$J$2336,5,FALSE)</f>
        <v>No</v>
      </c>
      <c r="G1947" s="11" t="str">
        <f>VLOOKUP(A1947,'Medical Examinations'!$A$1:$J$2336,6,FALSE)</f>
        <v>No</v>
      </c>
      <c r="H1947" s="11">
        <f>VLOOKUP(A1947,'Medical Examinations'!$A$1:$J$2336,7,FALSE)</f>
        <v>1</v>
      </c>
      <c r="I1947" s="11" t="str">
        <f>VLOOKUP(A1947,'Medical Examinations'!$A$1:$J$2336,8,FALSE)</f>
        <v>No</v>
      </c>
      <c r="J1947" s="11" t="str">
        <f>VLOOKUP(A1947,'Medical Examinations'!$A$1:$J$2336,9,FALSE)</f>
        <v>OVERWEIGHT</v>
      </c>
      <c r="K1947" s="11" t="str">
        <f>VLOOKUP(A1947,'Medical Examinations'!$A$1:$J$2336,10,FALSE)</f>
        <v>NORMAL</v>
      </c>
      <c r="L1947" t="str">
        <f>VLOOKUP(A1947,'Hospitalisation Details'!$A$2:$M$2344,4,FALSE)</f>
        <v>17-11-1992</v>
      </c>
      <c r="M1947">
        <f>VLOOKUP(A1947,'Hospitalisation Details'!$A$2:$M$2344,10,FALSE)</f>
        <v>3645.09</v>
      </c>
      <c r="N1947" t="str">
        <f>VLOOKUP(A1947,'Hospitalisation Details'!$A$2:$M$2344,11,FALSE)</f>
        <v>tier - 1</v>
      </c>
      <c r="O1947" t="str">
        <f>VLOOKUP(A1947,'Hospitalisation Details'!$A$2:$M$2344,12,FALSE)</f>
        <v>tier - 2</v>
      </c>
      <c r="P1947" t="str">
        <f>VLOOKUP(A1947,'Hospitalisation Details'!$A$2:$M$2344,13,FALSE)</f>
        <v>R1014</v>
      </c>
      <c r="Q1947" s="11">
        <f>VLOOKUP(A1947,'Hospitalisation Details'!$A$2:$M$2344,8,FALSE)</f>
        <v>30</v>
      </c>
    </row>
    <row r="1948" spans="1:17" ht="15.75" x14ac:dyDescent="0.25">
      <c r="A1948" s="1" t="s">
        <v>420</v>
      </c>
      <c r="B1948" t="str">
        <f>VLOOKUP(A1948,'Customer Names'!$A$1:$B$2336,2,FALSE)</f>
        <v>Tesdahl</v>
      </c>
      <c r="C1948" s="11">
        <f>VLOOKUP(A1948,'Medical Examinations'!$A$1:$B$2336,2,FALSE)</f>
        <v>17.09</v>
      </c>
      <c r="D1948" s="11">
        <f>VLOOKUP(A1948,'Medical Examinations'!$A$1:$C$2336,3,FALSE)</f>
        <v>5.8</v>
      </c>
      <c r="E1948" s="11" t="str">
        <f>VLOOKUP(A1948,'Medical Examinations'!$A$1:$J$2336,4,FALSE)</f>
        <v>Yes</v>
      </c>
      <c r="F1948" s="11" t="str">
        <f>VLOOKUP(A1948,'Medical Examinations'!$A$1:$J$2336,5,FALSE)</f>
        <v>No</v>
      </c>
      <c r="G1948" s="11" t="str">
        <f>VLOOKUP(A1948,'Medical Examinations'!$A$1:$J$2336,6,FALSE)</f>
        <v>No</v>
      </c>
      <c r="H1948" s="11">
        <f>VLOOKUP(A1948,'Medical Examinations'!$A$1:$J$2336,7,FALSE)</f>
        <v>0</v>
      </c>
      <c r="I1948" s="11" t="str">
        <f>VLOOKUP(A1948,'Medical Examinations'!$A$1:$J$2336,8,FALSE)</f>
        <v>No</v>
      </c>
      <c r="J1948" s="11" t="str">
        <f>VLOOKUP(A1948,'Medical Examinations'!$A$1:$J$2336,9,FALSE)</f>
        <v>UNDERWEIGHT</v>
      </c>
      <c r="K1948" s="11" t="str">
        <f>VLOOKUP(A1948,'Medical Examinations'!$A$1:$J$2336,10,FALSE)</f>
        <v>PREDIABETES</v>
      </c>
      <c r="L1948" t="str">
        <f>VLOOKUP(A1948,'Hospitalisation Details'!$A$2:$M$2344,4,FALSE)</f>
        <v>14-6-1985</v>
      </c>
      <c r="M1948">
        <f>VLOOKUP(A1948,'Hospitalisation Details'!$A$2:$M$2344,10,FALSE)</f>
        <v>3622.13</v>
      </c>
      <c r="N1948" t="str">
        <f>VLOOKUP(A1948,'Hospitalisation Details'!$A$2:$M$2344,11,FALSE)</f>
        <v>tier - 2</v>
      </c>
      <c r="O1948" t="str">
        <f>VLOOKUP(A1948,'Hospitalisation Details'!$A$2:$M$2344,12,FALSE)</f>
        <v>tier - 1</v>
      </c>
      <c r="P1948" t="str">
        <f>VLOOKUP(A1948,'Hospitalisation Details'!$A$2:$M$2344,13,FALSE)</f>
        <v>R1013</v>
      </c>
      <c r="Q1948" s="11">
        <f>VLOOKUP(A1948,'Hospitalisation Details'!$A$2:$M$2344,8,FALSE)</f>
        <v>37</v>
      </c>
    </row>
    <row r="1949" spans="1:17" ht="15.75" x14ac:dyDescent="0.25">
      <c r="A1949" s="1" t="s">
        <v>419</v>
      </c>
      <c r="B1949" t="str">
        <f>VLOOKUP(A1949,'Customer Names'!$A$1:$B$2336,2,FALSE)</f>
        <v>Engel</v>
      </c>
      <c r="C1949" s="11">
        <f>VLOOKUP(A1949,'Medical Examinations'!$A$1:$B$2336,2,FALSE)</f>
        <v>20.83</v>
      </c>
      <c r="D1949" s="11">
        <f>VLOOKUP(A1949,'Medical Examinations'!$A$1:$C$2336,3,FALSE)</f>
        <v>5.12</v>
      </c>
      <c r="E1949" s="11" t="str">
        <f>VLOOKUP(A1949,'Medical Examinations'!$A$1:$J$2336,4,FALSE)</f>
        <v>No</v>
      </c>
      <c r="F1949" s="11" t="str">
        <f>VLOOKUP(A1949,'Medical Examinations'!$A$1:$J$2336,5,FALSE)</f>
        <v>No</v>
      </c>
      <c r="G1949" s="11" t="str">
        <f>VLOOKUP(A1949,'Medical Examinations'!$A$1:$J$2336,6,FALSE)</f>
        <v>No</v>
      </c>
      <c r="H1949" s="11">
        <f>VLOOKUP(A1949,'Medical Examinations'!$A$1:$J$2336,7,FALSE)</f>
        <v>0</v>
      </c>
      <c r="I1949" s="11" t="str">
        <f>VLOOKUP(A1949,'Medical Examinations'!$A$1:$J$2336,8,FALSE)</f>
        <v>No</v>
      </c>
      <c r="J1949" s="11" t="str">
        <f>VLOOKUP(A1949,'Medical Examinations'!$A$1:$J$2336,9,FALSE)</f>
        <v>NORMALWEIGHT</v>
      </c>
      <c r="K1949" s="11" t="str">
        <f>VLOOKUP(A1949,'Medical Examinations'!$A$1:$J$2336,10,FALSE)</f>
        <v>NORMAL</v>
      </c>
      <c r="L1949" t="str">
        <f>VLOOKUP(A1949,'Hospitalisation Details'!$A$2:$M$2344,4,FALSE)</f>
        <v>11-10-1990</v>
      </c>
      <c r="M1949">
        <f>VLOOKUP(A1949,'Hospitalisation Details'!$A$2:$M$2344,10,FALSE)</f>
        <v>3606.43</v>
      </c>
      <c r="N1949" t="str">
        <f>VLOOKUP(A1949,'Hospitalisation Details'!$A$2:$M$2344,11,FALSE)</f>
        <v>tier - 2</v>
      </c>
      <c r="O1949" t="str">
        <f>VLOOKUP(A1949,'Hospitalisation Details'!$A$2:$M$2344,12,FALSE)</f>
        <v>tier - 1</v>
      </c>
      <c r="P1949" t="str">
        <f>VLOOKUP(A1949,'Hospitalisation Details'!$A$2:$M$2344,13,FALSE)</f>
        <v>R1013</v>
      </c>
      <c r="Q1949" s="11">
        <f>VLOOKUP(A1949,'Hospitalisation Details'!$A$2:$M$2344,8,FALSE)</f>
        <v>32</v>
      </c>
    </row>
    <row r="1950" spans="1:17" ht="15.75" x14ac:dyDescent="0.25">
      <c r="A1950" s="1" t="s">
        <v>418</v>
      </c>
      <c r="B1950" t="str">
        <f>VLOOKUP(A1950,'Customer Names'!$A$1:$B$2336,2,FALSE)</f>
        <v>Kuck</v>
      </c>
      <c r="C1950" s="11">
        <f>VLOOKUP(A1950,'Medical Examinations'!$A$1:$B$2336,2,FALSE)</f>
        <v>18.920000000000002</v>
      </c>
      <c r="D1950" s="11">
        <f>VLOOKUP(A1950,'Medical Examinations'!$A$1:$C$2336,3,FALSE)</f>
        <v>5.98</v>
      </c>
      <c r="E1950" s="11" t="str">
        <f>VLOOKUP(A1950,'Medical Examinations'!$A$1:$J$2336,4,FALSE)</f>
        <v>Yes</v>
      </c>
      <c r="F1950" s="11" t="str">
        <f>VLOOKUP(A1950,'Medical Examinations'!$A$1:$J$2336,5,FALSE)</f>
        <v>No</v>
      </c>
      <c r="G1950" s="11" t="str">
        <f>VLOOKUP(A1950,'Medical Examinations'!$A$1:$J$2336,6,FALSE)</f>
        <v>No</v>
      </c>
      <c r="H1950" s="11">
        <f>VLOOKUP(A1950,'Medical Examinations'!$A$1:$J$2336,7,FALSE)</f>
        <v>1</v>
      </c>
      <c r="I1950" s="11" t="str">
        <f>VLOOKUP(A1950,'Medical Examinations'!$A$1:$J$2336,8,FALSE)</f>
        <v>No</v>
      </c>
      <c r="J1950" s="11" t="str">
        <f>VLOOKUP(A1950,'Medical Examinations'!$A$1:$J$2336,9,FALSE)</f>
        <v>NORMALWEIGHT</v>
      </c>
      <c r="K1950" s="11" t="str">
        <f>VLOOKUP(A1950,'Medical Examinations'!$A$1:$J$2336,10,FALSE)</f>
        <v>PREDIABETES</v>
      </c>
      <c r="L1950" t="str">
        <f>VLOOKUP(A1950,'Hospitalisation Details'!$A$2:$M$2344,4,FALSE)</f>
        <v>4-11-1988</v>
      </c>
      <c r="M1950">
        <f>VLOOKUP(A1950,'Hospitalisation Details'!$A$2:$M$2344,10,FALSE)</f>
        <v>3603.6</v>
      </c>
      <c r="N1950" t="str">
        <f>VLOOKUP(A1950,'Hospitalisation Details'!$A$2:$M$2344,11,FALSE)</f>
        <v>tier - 2</v>
      </c>
      <c r="O1950" t="str">
        <f>VLOOKUP(A1950,'Hospitalisation Details'!$A$2:$M$2344,12,FALSE)</f>
        <v>tier - 1</v>
      </c>
      <c r="P1950" t="str">
        <f>VLOOKUP(A1950,'Hospitalisation Details'!$A$2:$M$2344,13,FALSE)</f>
        <v>R1013</v>
      </c>
      <c r="Q1950" s="11">
        <f>VLOOKUP(A1950,'Hospitalisation Details'!$A$2:$M$2344,8,FALSE)</f>
        <v>34</v>
      </c>
    </row>
    <row r="1951" spans="1:17" ht="15.75" x14ac:dyDescent="0.25">
      <c r="A1951" s="1" t="s">
        <v>417</v>
      </c>
      <c r="B1951" t="str">
        <f>VLOOKUP(A1951,'Customer Names'!$A$1:$B$2336,2,FALSE)</f>
        <v>Dillon</v>
      </c>
      <c r="C1951" s="11">
        <f>VLOOKUP(A1951,'Medical Examinations'!$A$1:$B$2336,2,FALSE)</f>
        <v>37.1</v>
      </c>
      <c r="D1951" s="11">
        <f>VLOOKUP(A1951,'Medical Examinations'!$A$1:$C$2336,3,FALSE)</f>
        <v>5.46</v>
      </c>
      <c r="E1951" s="11" t="str">
        <f>VLOOKUP(A1951,'Medical Examinations'!$A$1:$J$2336,4,FALSE)</f>
        <v>No</v>
      </c>
      <c r="F1951" s="11" t="str">
        <f>VLOOKUP(A1951,'Medical Examinations'!$A$1:$J$2336,5,FALSE)</f>
        <v>No</v>
      </c>
      <c r="G1951" s="11" t="str">
        <f>VLOOKUP(A1951,'Medical Examinations'!$A$1:$J$2336,6,FALSE)</f>
        <v>No</v>
      </c>
      <c r="H1951" s="11">
        <f>VLOOKUP(A1951,'Medical Examinations'!$A$1:$J$2336,7,FALSE)</f>
        <v>0</v>
      </c>
      <c r="I1951" s="11" t="str">
        <f>VLOOKUP(A1951,'Medical Examinations'!$A$1:$J$2336,8,FALSE)</f>
        <v>No</v>
      </c>
      <c r="J1951" s="11" t="str">
        <f>VLOOKUP(A1951,'Medical Examinations'!$A$1:$J$2336,9,FALSE)</f>
        <v>OBESITY</v>
      </c>
      <c r="K1951" s="11" t="str">
        <f>VLOOKUP(A1951,'Medical Examinations'!$A$1:$J$2336,10,FALSE)</f>
        <v>NORMAL</v>
      </c>
      <c r="L1951" t="str">
        <f>VLOOKUP(A1951,'Hospitalisation Details'!$A$2:$M$2344,4,FALSE)</f>
        <v>12-8-1999</v>
      </c>
      <c r="M1951">
        <f>VLOOKUP(A1951,'Hospitalisation Details'!$A$2:$M$2344,10,FALSE)</f>
        <v>3597.6</v>
      </c>
      <c r="N1951" t="str">
        <f>VLOOKUP(A1951,'Hospitalisation Details'!$A$2:$M$2344,11,FALSE)</f>
        <v>tier - 2</v>
      </c>
      <c r="O1951" t="str">
        <f>VLOOKUP(A1951,'Hospitalisation Details'!$A$2:$M$2344,12,FALSE)</f>
        <v>tier - 2</v>
      </c>
      <c r="P1951" t="str">
        <f>VLOOKUP(A1951,'Hospitalisation Details'!$A$2:$M$2344,13,FALSE)</f>
        <v>R1011</v>
      </c>
      <c r="Q1951" s="11">
        <f>VLOOKUP(A1951,'Hospitalisation Details'!$A$2:$M$2344,8,FALSE)</f>
        <v>23</v>
      </c>
    </row>
    <row r="1952" spans="1:17" ht="15.75" x14ac:dyDescent="0.25">
      <c r="A1952" s="1" t="s">
        <v>416</v>
      </c>
      <c r="B1952" t="str">
        <f>VLOOKUP(A1952,'Customer Names'!$A$1:$B$2336,2,FALSE)</f>
        <v>Neuschel</v>
      </c>
      <c r="C1952" s="11">
        <f>VLOOKUP(A1952,'Medical Examinations'!$A$1:$B$2336,2,FALSE)</f>
        <v>22.515000000000001</v>
      </c>
      <c r="D1952" s="11">
        <f>VLOOKUP(A1952,'Medical Examinations'!$A$1:$C$2336,3,FALSE)</f>
        <v>4.91</v>
      </c>
      <c r="E1952" s="11" t="str">
        <f>VLOOKUP(A1952,'Medical Examinations'!$A$1:$J$2336,4,FALSE)</f>
        <v>Yes</v>
      </c>
      <c r="F1952" s="11" t="str">
        <f>VLOOKUP(A1952,'Medical Examinations'!$A$1:$J$2336,5,FALSE)</f>
        <v>No</v>
      </c>
      <c r="G1952" s="11" t="str">
        <f>VLOOKUP(A1952,'Medical Examinations'!$A$1:$J$2336,6,FALSE)</f>
        <v>Yes</v>
      </c>
      <c r="H1952" s="11">
        <f>VLOOKUP(A1952,'Medical Examinations'!$A$1:$J$2336,7,FALSE)</f>
        <v>1</v>
      </c>
      <c r="I1952" s="11" t="str">
        <f>VLOOKUP(A1952,'Medical Examinations'!$A$1:$J$2336,8,FALSE)</f>
        <v>No</v>
      </c>
      <c r="J1952" s="11" t="str">
        <f>VLOOKUP(A1952,'Medical Examinations'!$A$1:$J$2336,9,FALSE)</f>
        <v>NORMALWEIGHT</v>
      </c>
      <c r="K1952" s="11" t="str">
        <f>VLOOKUP(A1952,'Medical Examinations'!$A$1:$J$2336,10,FALSE)</f>
        <v>NORMAL</v>
      </c>
      <c r="L1952" t="str">
        <f>VLOOKUP(A1952,'Hospitalisation Details'!$A$2:$M$2344,4,FALSE)</f>
        <v>4-11-1997</v>
      </c>
      <c r="M1952">
        <f>VLOOKUP(A1952,'Hospitalisation Details'!$A$2:$M$2344,10,FALSE)</f>
        <v>3594.17</v>
      </c>
      <c r="N1952" t="str">
        <f>VLOOKUP(A1952,'Hospitalisation Details'!$A$2:$M$2344,11,FALSE)</f>
        <v>tier - 2</v>
      </c>
      <c r="O1952" t="str">
        <f>VLOOKUP(A1952,'Hospitalisation Details'!$A$2:$M$2344,12,FALSE)</f>
        <v>tier - 2</v>
      </c>
      <c r="P1952" t="str">
        <f>VLOOKUP(A1952,'Hospitalisation Details'!$A$2:$M$2344,13,FALSE)</f>
        <v>R1012</v>
      </c>
      <c r="Q1952" s="11">
        <f>VLOOKUP(A1952,'Hospitalisation Details'!$A$2:$M$2344,8,FALSE)</f>
        <v>25</v>
      </c>
    </row>
    <row r="1953" spans="1:17" ht="15.75" x14ac:dyDescent="0.25">
      <c r="A1953" s="1" t="s">
        <v>415</v>
      </c>
      <c r="B1953" t="str">
        <f>VLOOKUP(A1953,'Customer Names'!$A$1:$B$2336,2,FALSE)</f>
        <v>Rosales Ramirez</v>
      </c>
      <c r="C1953" s="11">
        <f>VLOOKUP(A1953,'Medical Examinations'!$A$1:$B$2336,2,FALSE)</f>
        <v>32.700000000000003</v>
      </c>
      <c r="D1953" s="11">
        <f>VLOOKUP(A1953,'Medical Examinations'!$A$1:$C$2336,3,FALSE)</f>
        <v>4.66</v>
      </c>
      <c r="E1953" s="11" t="str">
        <f>VLOOKUP(A1953,'Medical Examinations'!$A$1:$J$2336,4,FALSE)</f>
        <v>No</v>
      </c>
      <c r="F1953" s="11" t="str">
        <f>VLOOKUP(A1953,'Medical Examinations'!$A$1:$J$2336,5,FALSE)</f>
        <v>No</v>
      </c>
      <c r="G1953" s="11" t="str">
        <f>VLOOKUP(A1953,'Medical Examinations'!$A$1:$J$2336,6,FALSE)</f>
        <v>No</v>
      </c>
      <c r="H1953" s="11">
        <f>VLOOKUP(A1953,'Medical Examinations'!$A$1:$J$2336,7,FALSE)</f>
        <v>0</v>
      </c>
      <c r="I1953" s="11" t="str">
        <f>VLOOKUP(A1953,'Medical Examinations'!$A$1:$J$2336,8,FALSE)</f>
        <v>No</v>
      </c>
      <c r="J1953" s="11" t="str">
        <f>VLOOKUP(A1953,'Medical Examinations'!$A$1:$J$2336,9,FALSE)</f>
        <v>OBESITY</v>
      </c>
      <c r="K1953" s="11" t="str">
        <f>VLOOKUP(A1953,'Medical Examinations'!$A$1:$J$2336,10,FALSE)</f>
        <v>NORMAL</v>
      </c>
      <c r="L1953" t="str">
        <f>VLOOKUP(A1953,'Hospitalisation Details'!$A$2:$M$2344,4,FALSE)</f>
        <v>6-6-1999</v>
      </c>
      <c r="M1953">
        <f>VLOOKUP(A1953,'Hospitalisation Details'!$A$2:$M$2344,10,FALSE)</f>
        <v>3591.48</v>
      </c>
      <c r="N1953" t="str">
        <f>VLOOKUP(A1953,'Hospitalisation Details'!$A$2:$M$2344,11,FALSE)</f>
        <v>tier - 2</v>
      </c>
      <c r="O1953" t="str">
        <f>VLOOKUP(A1953,'Hospitalisation Details'!$A$2:$M$2344,12,FALSE)</f>
        <v>tier - 3</v>
      </c>
      <c r="P1953" t="str">
        <f>VLOOKUP(A1953,'Hospitalisation Details'!$A$2:$M$2344,13,FALSE)</f>
        <v>R1011</v>
      </c>
      <c r="Q1953" s="11">
        <f>VLOOKUP(A1953,'Hospitalisation Details'!$A$2:$M$2344,8,FALSE)</f>
        <v>24</v>
      </c>
    </row>
    <row r="1954" spans="1:17" ht="15.75" x14ac:dyDescent="0.25">
      <c r="A1954" s="1" t="s">
        <v>414</v>
      </c>
      <c r="B1954" t="str">
        <f>VLOOKUP(A1954,'Customer Names'!$A$1:$B$2336,2,FALSE)</f>
        <v>Marquez</v>
      </c>
      <c r="C1954" s="11">
        <f>VLOOKUP(A1954,'Medical Examinations'!$A$1:$B$2336,2,FALSE)</f>
        <v>17.75</v>
      </c>
      <c r="D1954" s="11">
        <f>VLOOKUP(A1954,'Medical Examinations'!$A$1:$C$2336,3,FALSE)</f>
        <v>6.8</v>
      </c>
      <c r="E1954" s="11" t="str">
        <f>VLOOKUP(A1954,'Medical Examinations'!$A$1:$J$2336,4,FALSE)</f>
        <v>Yes</v>
      </c>
      <c r="F1954" s="11" t="str">
        <f>VLOOKUP(A1954,'Medical Examinations'!$A$1:$J$2336,5,FALSE)</f>
        <v>No</v>
      </c>
      <c r="G1954" s="11" t="str">
        <f>VLOOKUP(A1954,'Medical Examinations'!$A$1:$J$2336,6,FALSE)</f>
        <v>No</v>
      </c>
      <c r="H1954" s="11">
        <f>VLOOKUP(A1954,'Medical Examinations'!$A$1:$J$2336,7,FALSE)</f>
        <v>1</v>
      </c>
      <c r="I1954" s="11" t="str">
        <f>VLOOKUP(A1954,'Medical Examinations'!$A$1:$J$2336,8,FALSE)</f>
        <v>No</v>
      </c>
      <c r="J1954" s="11" t="str">
        <f>VLOOKUP(A1954,'Medical Examinations'!$A$1:$J$2336,9,FALSE)</f>
        <v>UNDERWEIGHT</v>
      </c>
      <c r="K1954" s="11" t="str">
        <f>VLOOKUP(A1954,'Medical Examinations'!$A$1:$J$2336,10,FALSE)</f>
        <v>DIABETES</v>
      </c>
      <c r="L1954" t="str">
        <f>VLOOKUP(A1954,'Hospitalisation Details'!$A$2:$M$2344,4,FALSE)</f>
        <v>27-12-1986</v>
      </c>
      <c r="M1954">
        <f>VLOOKUP(A1954,'Hospitalisation Details'!$A$2:$M$2344,10,FALSE)</f>
        <v>3589.14</v>
      </c>
      <c r="N1954" t="str">
        <f>VLOOKUP(A1954,'Hospitalisation Details'!$A$2:$M$2344,11,FALSE)</f>
        <v>tier - 2</v>
      </c>
      <c r="O1954" t="str">
        <f>VLOOKUP(A1954,'Hospitalisation Details'!$A$2:$M$2344,12,FALSE)</f>
        <v>tier - 2</v>
      </c>
      <c r="P1954" t="str">
        <f>VLOOKUP(A1954,'Hospitalisation Details'!$A$2:$M$2344,13,FALSE)</f>
        <v>R1013</v>
      </c>
      <c r="Q1954" s="11">
        <f>VLOOKUP(A1954,'Hospitalisation Details'!$A$2:$M$2344,8,FALSE)</f>
        <v>36</v>
      </c>
    </row>
    <row r="1955" spans="1:17" ht="15.75" x14ac:dyDescent="0.25">
      <c r="A1955" s="1" t="s">
        <v>413</v>
      </c>
      <c r="B1955" t="str">
        <f>VLOOKUP(A1955,'Customer Names'!$A$1:$B$2336,2,FALSE)</f>
        <v>Green</v>
      </c>
      <c r="C1955" s="11">
        <f>VLOOKUP(A1955,'Medical Examinations'!$A$1:$B$2336,2,FALSE)</f>
        <v>33.630000000000003</v>
      </c>
      <c r="D1955" s="11">
        <f>VLOOKUP(A1955,'Medical Examinations'!$A$1:$C$2336,3,FALSE)</f>
        <v>4.47</v>
      </c>
      <c r="E1955" s="11" t="str">
        <f>VLOOKUP(A1955,'Medical Examinations'!$A$1:$J$2336,4,FALSE)</f>
        <v>Yes</v>
      </c>
      <c r="F1955" s="11" t="str">
        <f>VLOOKUP(A1955,'Medical Examinations'!$A$1:$J$2336,5,FALSE)</f>
        <v>No</v>
      </c>
      <c r="G1955" s="11" t="str">
        <f>VLOOKUP(A1955,'Medical Examinations'!$A$1:$J$2336,6,FALSE)</f>
        <v>No</v>
      </c>
      <c r="H1955" s="11">
        <f>VLOOKUP(A1955,'Medical Examinations'!$A$1:$J$2336,7,FALSE)</f>
        <v>0</v>
      </c>
      <c r="I1955" s="11" t="str">
        <f>VLOOKUP(A1955,'Medical Examinations'!$A$1:$J$2336,8,FALSE)</f>
        <v>No</v>
      </c>
      <c r="J1955" s="11" t="str">
        <f>VLOOKUP(A1955,'Medical Examinations'!$A$1:$J$2336,9,FALSE)</f>
        <v>OBESITY</v>
      </c>
      <c r="K1955" s="11" t="str">
        <f>VLOOKUP(A1955,'Medical Examinations'!$A$1:$J$2336,10,FALSE)</f>
        <v>NORMAL</v>
      </c>
      <c r="L1955" t="str">
        <f>VLOOKUP(A1955,'Hospitalisation Details'!$A$2:$M$2344,4,FALSE)</f>
        <v>11-11-2001</v>
      </c>
      <c r="M1955">
        <f>VLOOKUP(A1955,'Hospitalisation Details'!$A$2:$M$2344,10,FALSE)</f>
        <v>3579.83</v>
      </c>
      <c r="N1955" t="str">
        <f>VLOOKUP(A1955,'Hospitalisation Details'!$A$2:$M$2344,11,FALSE)</f>
        <v>tier - 2</v>
      </c>
      <c r="O1955" t="str">
        <f>VLOOKUP(A1955,'Hospitalisation Details'!$A$2:$M$2344,12,FALSE)</f>
        <v>tier - 2</v>
      </c>
      <c r="P1955" t="str">
        <f>VLOOKUP(A1955,'Hospitalisation Details'!$A$2:$M$2344,13,FALSE)</f>
        <v>R1012</v>
      </c>
      <c r="Q1955" s="11">
        <f>VLOOKUP(A1955,'Hospitalisation Details'!$A$2:$M$2344,8,FALSE)</f>
        <v>21</v>
      </c>
    </row>
    <row r="1956" spans="1:17" ht="15.75" x14ac:dyDescent="0.25">
      <c r="A1956" s="1" t="s">
        <v>412</v>
      </c>
      <c r="B1956" t="str">
        <f>VLOOKUP(A1956,'Customer Names'!$A$1:$B$2336,2,FALSE)</f>
        <v>Schubel</v>
      </c>
      <c r="C1956" s="11">
        <f>VLOOKUP(A1956,'Medical Examinations'!$A$1:$B$2336,2,FALSE)</f>
        <v>34.799999999999997</v>
      </c>
      <c r="D1956" s="11">
        <f>VLOOKUP(A1956,'Medical Examinations'!$A$1:$C$2336,3,FALSE)</f>
        <v>4.08</v>
      </c>
      <c r="E1956" s="11" t="str">
        <f>VLOOKUP(A1956,'Medical Examinations'!$A$1:$J$2336,4,FALSE)</f>
        <v>Yes</v>
      </c>
      <c r="F1956" s="11" t="str">
        <f>VLOOKUP(A1956,'Medical Examinations'!$A$1:$J$2336,5,FALSE)</f>
        <v>No</v>
      </c>
      <c r="G1956" s="11" t="str">
        <f>VLOOKUP(A1956,'Medical Examinations'!$A$1:$J$2336,6,FALSE)</f>
        <v>No</v>
      </c>
      <c r="H1956" s="11">
        <f>VLOOKUP(A1956,'Medical Examinations'!$A$1:$J$2336,7,FALSE)</f>
        <v>1</v>
      </c>
      <c r="I1956" s="11" t="str">
        <f>VLOOKUP(A1956,'Medical Examinations'!$A$1:$J$2336,8,FALSE)</f>
        <v>No</v>
      </c>
      <c r="J1956" s="11" t="str">
        <f>VLOOKUP(A1956,'Medical Examinations'!$A$1:$J$2336,9,FALSE)</f>
        <v>OBESITY</v>
      </c>
      <c r="K1956" s="11" t="str">
        <f>VLOOKUP(A1956,'Medical Examinations'!$A$1:$J$2336,10,FALSE)</f>
        <v>NORMAL</v>
      </c>
      <c r="L1956" t="str">
        <f>VLOOKUP(A1956,'Hospitalisation Details'!$A$2:$M$2344,4,FALSE)</f>
        <v>23-8-1995</v>
      </c>
      <c r="M1956">
        <f>VLOOKUP(A1956,'Hospitalisation Details'!$A$2:$M$2344,10,FALSE)</f>
        <v>3578</v>
      </c>
      <c r="N1956" t="str">
        <f>VLOOKUP(A1956,'Hospitalisation Details'!$A$2:$M$2344,11,FALSE)</f>
        <v>tier - 2</v>
      </c>
      <c r="O1956" t="str">
        <f>VLOOKUP(A1956,'Hospitalisation Details'!$A$2:$M$2344,12,FALSE)</f>
        <v>tier - 3</v>
      </c>
      <c r="P1956" t="str">
        <f>VLOOKUP(A1956,'Hospitalisation Details'!$A$2:$M$2344,13,FALSE)</f>
        <v>R1011</v>
      </c>
      <c r="Q1956" s="11">
        <f>VLOOKUP(A1956,'Hospitalisation Details'!$A$2:$M$2344,8,FALSE)</f>
        <v>27</v>
      </c>
    </row>
    <row r="1957" spans="1:17" ht="15.75" x14ac:dyDescent="0.25">
      <c r="A1957" s="1" t="s">
        <v>411</v>
      </c>
      <c r="B1957" t="str">
        <f>VLOOKUP(A1957,'Customer Names'!$A$1:$B$2336,2,FALSE)</f>
        <v>Jimenez</v>
      </c>
      <c r="C1957" s="11">
        <f>VLOOKUP(A1957,'Medical Examinations'!$A$1:$B$2336,2,FALSE)</f>
        <v>16.809999999999999</v>
      </c>
      <c r="D1957" s="11">
        <f>VLOOKUP(A1957,'Medical Examinations'!$A$1:$C$2336,3,FALSE)</f>
        <v>5.51</v>
      </c>
      <c r="E1957" s="11" t="str">
        <f>VLOOKUP(A1957,'Medical Examinations'!$A$1:$J$2336,4,FALSE)</f>
        <v>Yes</v>
      </c>
      <c r="F1957" s="11" t="str">
        <f>VLOOKUP(A1957,'Medical Examinations'!$A$1:$J$2336,5,FALSE)</f>
        <v>No</v>
      </c>
      <c r="G1957" s="11" t="str">
        <f>VLOOKUP(A1957,'Medical Examinations'!$A$1:$J$2336,6,FALSE)</f>
        <v>No</v>
      </c>
      <c r="H1957" s="11">
        <f>VLOOKUP(A1957,'Medical Examinations'!$A$1:$J$2336,7,FALSE)</f>
        <v>1</v>
      </c>
      <c r="I1957" s="11" t="str">
        <f>VLOOKUP(A1957,'Medical Examinations'!$A$1:$J$2336,8,FALSE)</f>
        <v>No</v>
      </c>
      <c r="J1957" s="11" t="str">
        <f>VLOOKUP(A1957,'Medical Examinations'!$A$1:$J$2336,9,FALSE)</f>
        <v>UNDERWEIGHT</v>
      </c>
      <c r="K1957" s="11" t="str">
        <f>VLOOKUP(A1957,'Medical Examinations'!$A$1:$J$2336,10,FALSE)</f>
        <v>NORMAL</v>
      </c>
      <c r="L1957" t="str">
        <f>VLOOKUP(A1957,'Hospitalisation Details'!$A$2:$M$2344,4,FALSE)</f>
        <v>18-8-1988</v>
      </c>
      <c r="M1957">
        <f>VLOOKUP(A1957,'Hospitalisation Details'!$A$2:$M$2344,10,FALSE)</f>
        <v>3569.96</v>
      </c>
      <c r="N1957" t="str">
        <f>VLOOKUP(A1957,'Hospitalisation Details'!$A$2:$M$2344,11,FALSE)</f>
        <v>tier - 2</v>
      </c>
      <c r="O1957" t="str">
        <f>VLOOKUP(A1957,'Hospitalisation Details'!$A$2:$M$2344,12,FALSE)</f>
        <v>tier - 1</v>
      </c>
      <c r="P1957" t="str">
        <f>VLOOKUP(A1957,'Hospitalisation Details'!$A$2:$M$2344,13,FALSE)</f>
        <v>R1012</v>
      </c>
      <c r="Q1957" s="11">
        <f>VLOOKUP(A1957,'Hospitalisation Details'!$A$2:$M$2344,8,FALSE)</f>
        <v>34</v>
      </c>
    </row>
    <row r="1958" spans="1:17" ht="15.75" x14ac:dyDescent="0.25">
      <c r="A1958" s="1" t="s">
        <v>410</v>
      </c>
      <c r="B1958" t="str">
        <f>VLOOKUP(A1958,'Customer Names'!$A$1:$B$2336,2,FALSE)</f>
        <v>Zimny-Schmitt</v>
      </c>
      <c r="C1958" s="11">
        <f>VLOOKUP(A1958,'Medical Examinations'!$A$1:$B$2336,2,FALSE)</f>
        <v>16.690000000000001</v>
      </c>
      <c r="D1958" s="11">
        <f>VLOOKUP(A1958,'Medical Examinations'!$A$1:$C$2336,3,FALSE)</f>
        <v>8.4</v>
      </c>
      <c r="E1958" s="11" t="str">
        <f>VLOOKUP(A1958,'Medical Examinations'!$A$1:$J$2336,4,FALSE)</f>
        <v>Yes</v>
      </c>
      <c r="F1958" s="11" t="str">
        <f>VLOOKUP(A1958,'Medical Examinations'!$A$1:$J$2336,5,FALSE)</f>
        <v>No</v>
      </c>
      <c r="G1958" s="11" t="str">
        <f>VLOOKUP(A1958,'Medical Examinations'!$A$1:$J$2336,6,FALSE)</f>
        <v>No</v>
      </c>
      <c r="H1958" s="11">
        <f>VLOOKUP(A1958,'Medical Examinations'!$A$1:$J$2336,7,FALSE)</f>
        <v>0</v>
      </c>
      <c r="I1958" s="11" t="str">
        <f>VLOOKUP(A1958,'Medical Examinations'!$A$1:$J$2336,8,FALSE)</f>
        <v>No</v>
      </c>
      <c r="J1958" s="11" t="str">
        <f>VLOOKUP(A1958,'Medical Examinations'!$A$1:$J$2336,9,FALSE)</f>
        <v>UNDERWEIGHT</v>
      </c>
      <c r="K1958" s="11" t="str">
        <f>VLOOKUP(A1958,'Medical Examinations'!$A$1:$J$2336,10,FALSE)</f>
        <v>DIABETES</v>
      </c>
      <c r="L1958" t="str">
        <f>VLOOKUP(A1958,'Hospitalisation Details'!$A$2:$M$2344,4,FALSE)</f>
        <v>10-10-1981</v>
      </c>
      <c r="M1958">
        <f>VLOOKUP(A1958,'Hospitalisation Details'!$A$2:$M$2344,10,FALSE)</f>
        <v>3562.87</v>
      </c>
      <c r="N1958" t="str">
        <f>VLOOKUP(A1958,'Hospitalisation Details'!$A$2:$M$2344,11,FALSE)</f>
        <v>tier - 2</v>
      </c>
      <c r="O1958" t="str">
        <f>VLOOKUP(A1958,'Hospitalisation Details'!$A$2:$M$2344,12,FALSE)</f>
        <v>tier - 1</v>
      </c>
      <c r="P1958" t="str">
        <f>VLOOKUP(A1958,'Hospitalisation Details'!$A$2:$M$2344,13,FALSE)</f>
        <v>R1013</v>
      </c>
      <c r="Q1958" s="11">
        <f>VLOOKUP(A1958,'Hospitalisation Details'!$A$2:$M$2344,8,FALSE)</f>
        <v>41</v>
      </c>
    </row>
    <row r="1959" spans="1:17" ht="15.75" x14ac:dyDescent="0.25">
      <c r="A1959" s="1" t="s">
        <v>409</v>
      </c>
      <c r="B1959" t="str">
        <f>VLOOKUP(A1959,'Customer Names'!$A$1:$B$2336,2,FALSE)</f>
        <v>Hill</v>
      </c>
      <c r="C1959" s="11">
        <f>VLOOKUP(A1959,'Medical Examinations'!$A$1:$B$2336,2,FALSE)</f>
        <v>23.21</v>
      </c>
      <c r="D1959" s="11">
        <f>VLOOKUP(A1959,'Medical Examinations'!$A$1:$C$2336,3,FALSE)</f>
        <v>5.14</v>
      </c>
      <c r="E1959" s="11" t="str">
        <f>VLOOKUP(A1959,'Medical Examinations'!$A$1:$J$2336,4,FALSE)</f>
        <v>Yes</v>
      </c>
      <c r="F1959" s="11" t="str">
        <f>VLOOKUP(A1959,'Medical Examinations'!$A$1:$J$2336,5,FALSE)</f>
        <v>No</v>
      </c>
      <c r="G1959" s="11" t="str">
        <f>VLOOKUP(A1959,'Medical Examinations'!$A$1:$J$2336,6,FALSE)</f>
        <v>No</v>
      </c>
      <c r="H1959" s="11">
        <f>VLOOKUP(A1959,'Medical Examinations'!$A$1:$J$2336,7,FALSE)</f>
        <v>1</v>
      </c>
      <c r="I1959" s="11" t="str">
        <f>VLOOKUP(A1959,'Medical Examinations'!$A$1:$J$2336,8,FALSE)</f>
        <v>No</v>
      </c>
      <c r="J1959" s="11" t="str">
        <f>VLOOKUP(A1959,'Medical Examinations'!$A$1:$J$2336,9,FALSE)</f>
        <v>NORMALWEIGHT</v>
      </c>
      <c r="K1959" s="11" t="str">
        <f>VLOOKUP(A1959,'Medical Examinations'!$A$1:$J$2336,10,FALSE)</f>
        <v>NORMAL</v>
      </c>
      <c r="L1959" t="str">
        <f>VLOOKUP(A1959,'Hospitalisation Details'!$A$2:$M$2344,4,FALSE)</f>
        <v>16-6-1995</v>
      </c>
      <c r="M1959">
        <f>VLOOKUP(A1959,'Hospitalisation Details'!$A$2:$M$2344,10,FALSE)</f>
        <v>3561.89</v>
      </c>
      <c r="N1959" t="str">
        <f>VLOOKUP(A1959,'Hospitalisation Details'!$A$2:$M$2344,11,FALSE)</f>
        <v>tier - 2</v>
      </c>
      <c r="O1959" t="str">
        <f>VLOOKUP(A1959,'Hospitalisation Details'!$A$2:$M$2344,12,FALSE)</f>
        <v>tier - 1</v>
      </c>
      <c r="P1959" t="str">
        <f>VLOOKUP(A1959,'Hospitalisation Details'!$A$2:$M$2344,13,FALSE)</f>
        <v>R1013</v>
      </c>
      <c r="Q1959" s="11">
        <f>VLOOKUP(A1959,'Hospitalisation Details'!$A$2:$M$2344,8,FALSE)</f>
        <v>27</v>
      </c>
    </row>
    <row r="1960" spans="1:17" ht="15.75" x14ac:dyDescent="0.25">
      <c r="A1960" s="1" t="s">
        <v>408</v>
      </c>
      <c r="B1960" t="str">
        <f>VLOOKUP(A1960,'Customer Names'!$A$1:$B$2336,2,FALSE)</f>
        <v>Brohart</v>
      </c>
      <c r="C1960" s="11">
        <f>VLOOKUP(A1960,'Medical Examinations'!$A$1:$B$2336,2,FALSE)</f>
        <v>25.175000000000001</v>
      </c>
      <c r="D1960" s="11">
        <f>VLOOKUP(A1960,'Medical Examinations'!$A$1:$C$2336,3,FALSE)</f>
        <v>5.21</v>
      </c>
      <c r="E1960" s="11" t="str">
        <f>VLOOKUP(A1960,'Medical Examinations'!$A$1:$J$2336,4,FALSE)</f>
        <v>Yes</v>
      </c>
      <c r="F1960" s="11" t="str">
        <f>VLOOKUP(A1960,'Medical Examinations'!$A$1:$J$2336,5,FALSE)</f>
        <v>No</v>
      </c>
      <c r="G1960" s="11" t="str">
        <f>VLOOKUP(A1960,'Medical Examinations'!$A$1:$J$2336,6,FALSE)</f>
        <v>No</v>
      </c>
      <c r="H1960" s="11">
        <f>VLOOKUP(A1960,'Medical Examinations'!$A$1:$J$2336,7,FALSE)</f>
        <v>1</v>
      </c>
      <c r="I1960" s="11" t="str">
        <f>VLOOKUP(A1960,'Medical Examinations'!$A$1:$J$2336,8,FALSE)</f>
        <v>No</v>
      </c>
      <c r="J1960" s="11" t="str">
        <f>VLOOKUP(A1960,'Medical Examinations'!$A$1:$J$2336,9,FALSE)</f>
        <v>OVERWEIGHT</v>
      </c>
      <c r="K1960" s="11" t="str">
        <f>VLOOKUP(A1960,'Medical Examinations'!$A$1:$J$2336,10,FALSE)</f>
        <v>NORMAL</v>
      </c>
      <c r="L1960" t="str">
        <f>VLOOKUP(A1960,'Hospitalisation Details'!$A$2:$M$2344,4,FALSE)</f>
        <v>9-10-1995</v>
      </c>
      <c r="M1960">
        <f>VLOOKUP(A1960,'Hospitalisation Details'!$A$2:$M$2344,10,FALSE)</f>
        <v>3558.62</v>
      </c>
      <c r="N1960" t="str">
        <f>VLOOKUP(A1960,'Hospitalisation Details'!$A$2:$M$2344,11,FALSE)</f>
        <v>tier - 2</v>
      </c>
      <c r="O1960" t="str">
        <f>VLOOKUP(A1960,'Hospitalisation Details'!$A$2:$M$2344,12,FALSE)</f>
        <v>tier - 3</v>
      </c>
      <c r="P1960" t="str">
        <f>VLOOKUP(A1960,'Hospitalisation Details'!$A$2:$M$2344,13,FALSE)</f>
        <v>R1024</v>
      </c>
      <c r="Q1960" s="11">
        <f>VLOOKUP(A1960,'Hospitalisation Details'!$A$2:$M$2344,8,FALSE)</f>
        <v>27</v>
      </c>
    </row>
    <row r="1961" spans="1:17" ht="15.75" x14ac:dyDescent="0.25">
      <c r="A1961" s="1" t="s">
        <v>407</v>
      </c>
      <c r="B1961" t="str">
        <f>VLOOKUP(A1961,'Customer Names'!$A$1:$B$2336,2,FALSE)</f>
        <v>Ryan</v>
      </c>
      <c r="C1961" s="11">
        <f>VLOOKUP(A1961,'Medical Examinations'!$A$1:$B$2336,2,FALSE)</f>
        <v>34.770000000000003</v>
      </c>
      <c r="D1961" s="11">
        <f>VLOOKUP(A1961,'Medical Examinations'!$A$1:$C$2336,3,FALSE)</f>
        <v>6.23</v>
      </c>
      <c r="E1961" s="11" t="str">
        <f>VLOOKUP(A1961,'Medical Examinations'!$A$1:$J$2336,4,FALSE)</f>
        <v>No</v>
      </c>
      <c r="F1961" s="11" t="str">
        <f>VLOOKUP(A1961,'Medical Examinations'!$A$1:$J$2336,5,FALSE)</f>
        <v>No</v>
      </c>
      <c r="G1961" s="11" t="str">
        <f>VLOOKUP(A1961,'Medical Examinations'!$A$1:$J$2336,6,FALSE)</f>
        <v>No</v>
      </c>
      <c r="H1961" s="11">
        <f>VLOOKUP(A1961,'Medical Examinations'!$A$1:$J$2336,7,FALSE)</f>
        <v>0</v>
      </c>
      <c r="I1961" s="11" t="str">
        <f>VLOOKUP(A1961,'Medical Examinations'!$A$1:$J$2336,8,FALSE)</f>
        <v>No</v>
      </c>
      <c r="J1961" s="11" t="str">
        <f>VLOOKUP(A1961,'Medical Examinations'!$A$1:$J$2336,9,FALSE)</f>
        <v>OBESITY</v>
      </c>
      <c r="K1961" s="11" t="str">
        <f>VLOOKUP(A1961,'Medical Examinations'!$A$1:$J$2336,10,FALSE)</f>
        <v>PREDIABETES</v>
      </c>
      <c r="L1961" t="str">
        <f>VLOOKUP(A1961,'Hospitalisation Details'!$A$2:$M$2344,4,FALSE)</f>
        <v>24-9-1994</v>
      </c>
      <c r="M1961">
        <f>VLOOKUP(A1961,'Hospitalisation Details'!$A$2:$M$2344,10,FALSE)</f>
        <v>3556.92</v>
      </c>
      <c r="N1961" t="str">
        <f>VLOOKUP(A1961,'Hospitalisation Details'!$A$2:$M$2344,11,FALSE)</f>
        <v>tier - 2</v>
      </c>
      <c r="O1961" t="str">
        <f>VLOOKUP(A1961,'Hospitalisation Details'!$A$2:$M$2344,12,FALSE)</f>
        <v>tier - 3</v>
      </c>
      <c r="P1961" t="str">
        <f>VLOOKUP(A1961,'Hospitalisation Details'!$A$2:$M$2344,13,FALSE)</f>
        <v>R1012</v>
      </c>
      <c r="Q1961" s="11">
        <f>VLOOKUP(A1961,'Hospitalisation Details'!$A$2:$M$2344,8,FALSE)</f>
        <v>28</v>
      </c>
    </row>
    <row r="1962" spans="1:17" ht="15.75" x14ac:dyDescent="0.25">
      <c r="A1962" s="1" t="s">
        <v>406</v>
      </c>
      <c r="B1962" t="str">
        <f>VLOOKUP(A1962,'Customer Names'!$A$1:$B$2336,2,FALSE)</f>
        <v>Oka</v>
      </c>
      <c r="C1962" s="11">
        <f>VLOOKUP(A1962,'Medical Examinations'!$A$1:$B$2336,2,FALSE)</f>
        <v>27.7</v>
      </c>
      <c r="D1962" s="11">
        <f>VLOOKUP(A1962,'Medical Examinations'!$A$1:$C$2336,3,FALSE)</f>
        <v>5.6</v>
      </c>
      <c r="E1962" s="11" t="str">
        <f>VLOOKUP(A1962,'Medical Examinations'!$A$1:$J$2336,4,FALSE)</f>
        <v>No</v>
      </c>
      <c r="F1962" s="11" t="str">
        <f>VLOOKUP(A1962,'Medical Examinations'!$A$1:$J$2336,5,FALSE)</f>
        <v>No</v>
      </c>
      <c r="G1962" s="11" t="str">
        <f>VLOOKUP(A1962,'Medical Examinations'!$A$1:$J$2336,6,FALSE)</f>
        <v>No</v>
      </c>
      <c r="H1962" s="11">
        <f>VLOOKUP(A1962,'Medical Examinations'!$A$1:$J$2336,7,FALSE)</f>
        <v>1</v>
      </c>
      <c r="I1962" s="11" t="str">
        <f>VLOOKUP(A1962,'Medical Examinations'!$A$1:$J$2336,8,FALSE)</f>
        <v>No</v>
      </c>
      <c r="J1962" s="11" t="str">
        <f>VLOOKUP(A1962,'Medical Examinations'!$A$1:$J$2336,9,FALSE)</f>
        <v>OVERWEIGHT</v>
      </c>
      <c r="K1962" s="11" t="str">
        <f>VLOOKUP(A1962,'Medical Examinations'!$A$1:$J$2336,10,FALSE)</f>
        <v>NORMAL</v>
      </c>
      <c r="L1962" t="str">
        <f>VLOOKUP(A1962,'Hospitalisation Details'!$A$2:$M$2344,4,FALSE)</f>
        <v>22-12-1992</v>
      </c>
      <c r="M1962">
        <f>VLOOKUP(A1962,'Hospitalisation Details'!$A$2:$M$2344,10,FALSE)</f>
        <v>3554.2</v>
      </c>
      <c r="N1962" t="str">
        <f>VLOOKUP(A1962,'Hospitalisation Details'!$A$2:$M$2344,11,FALSE)</f>
        <v>tier - 2</v>
      </c>
      <c r="O1962" t="str">
        <f>VLOOKUP(A1962,'Hospitalisation Details'!$A$2:$M$2344,12,FALSE)</f>
        <v>tier - 3</v>
      </c>
      <c r="P1962" t="str">
        <f>VLOOKUP(A1962,'Hospitalisation Details'!$A$2:$M$2344,13,FALSE)</f>
        <v>R1011</v>
      </c>
      <c r="Q1962" s="11">
        <f>VLOOKUP(A1962,'Hospitalisation Details'!$A$2:$M$2344,8,FALSE)</f>
        <v>30</v>
      </c>
    </row>
    <row r="1963" spans="1:17" ht="15.75" x14ac:dyDescent="0.25">
      <c r="A1963" s="1" t="s">
        <v>405</v>
      </c>
      <c r="B1963" t="str">
        <f>VLOOKUP(A1963,'Customer Names'!$A$1:$B$2336,2,FALSE)</f>
        <v>Newman</v>
      </c>
      <c r="C1963" s="11">
        <f>VLOOKUP(A1963,'Medical Examinations'!$A$1:$B$2336,2,FALSE)</f>
        <v>19.12</v>
      </c>
      <c r="D1963" s="11">
        <f>VLOOKUP(A1963,'Medical Examinations'!$A$1:$C$2336,3,FALSE)</f>
        <v>4.72</v>
      </c>
      <c r="E1963" s="11" t="str">
        <f>VLOOKUP(A1963,'Medical Examinations'!$A$1:$J$2336,4,FALSE)</f>
        <v>Yes</v>
      </c>
      <c r="F1963" s="11" t="str">
        <f>VLOOKUP(A1963,'Medical Examinations'!$A$1:$J$2336,5,FALSE)</f>
        <v>No</v>
      </c>
      <c r="G1963" s="11" t="str">
        <f>VLOOKUP(A1963,'Medical Examinations'!$A$1:$J$2336,6,FALSE)</f>
        <v>No</v>
      </c>
      <c r="H1963" s="11">
        <f>VLOOKUP(A1963,'Medical Examinations'!$A$1:$J$2336,7,FALSE)</f>
        <v>1</v>
      </c>
      <c r="I1963" s="11" t="str">
        <f>VLOOKUP(A1963,'Medical Examinations'!$A$1:$J$2336,8,FALSE)</f>
        <v>No</v>
      </c>
      <c r="J1963" s="11" t="str">
        <f>VLOOKUP(A1963,'Medical Examinations'!$A$1:$J$2336,9,FALSE)</f>
        <v>NORMALWEIGHT</v>
      </c>
      <c r="K1963" s="11" t="str">
        <f>VLOOKUP(A1963,'Medical Examinations'!$A$1:$J$2336,10,FALSE)</f>
        <v>NORMAL</v>
      </c>
      <c r="L1963" t="str">
        <f>VLOOKUP(A1963,'Hospitalisation Details'!$A$2:$M$2344,4,FALSE)</f>
        <v>15-10-1988</v>
      </c>
      <c r="M1963">
        <f>VLOOKUP(A1963,'Hospitalisation Details'!$A$2:$M$2344,10,FALSE)</f>
        <v>3540.12</v>
      </c>
      <c r="N1963" t="str">
        <f>VLOOKUP(A1963,'Hospitalisation Details'!$A$2:$M$2344,11,FALSE)</f>
        <v>tier - 2</v>
      </c>
      <c r="O1963" t="str">
        <f>VLOOKUP(A1963,'Hospitalisation Details'!$A$2:$M$2344,12,FALSE)</f>
        <v>tier - 1</v>
      </c>
      <c r="P1963" t="str">
        <f>VLOOKUP(A1963,'Hospitalisation Details'!$A$2:$M$2344,13,FALSE)</f>
        <v>R1013</v>
      </c>
      <c r="Q1963" s="11">
        <f>VLOOKUP(A1963,'Hospitalisation Details'!$A$2:$M$2344,8,FALSE)</f>
        <v>34</v>
      </c>
    </row>
    <row r="1964" spans="1:17" ht="15.75" x14ac:dyDescent="0.25">
      <c r="A1964" s="1" t="s">
        <v>404</v>
      </c>
      <c r="B1964" t="str">
        <f>VLOOKUP(A1964,'Customer Names'!$A$1:$B$2336,2,FALSE)</f>
        <v>Metzger</v>
      </c>
      <c r="C1964" s="11">
        <f>VLOOKUP(A1964,'Medical Examinations'!$A$1:$B$2336,2,FALSE)</f>
        <v>32.67</v>
      </c>
      <c r="D1964" s="11">
        <f>VLOOKUP(A1964,'Medical Examinations'!$A$1:$C$2336,3,FALSE)</f>
        <v>4.67</v>
      </c>
      <c r="E1964" s="11" t="str">
        <f>VLOOKUP(A1964,'Medical Examinations'!$A$1:$J$2336,4,FALSE)</f>
        <v>No</v>
      </c>
      <c r="F1964" s="11" t="str">
        <f>VLOOKUP(A1964,'Medical Examinations'!$A$1:$J$2336,5,FALSE)</f>
        <v>No</v>
      </c>
      <c r="G1964" s="11" t="str">
        <f>VLOOKUP(A1964,'Medical Examinations'!$A$1:$J$2336,6,FALSE)</f>
        <v>Yes</v>
      </c>
      <c r="H1964" s="11">
        <f>VLOOKUP(A1964,'Medical Examinations'!$A$1:$J$2336,7,FALSE)</f>
        <v>1</v>
      </c>
      <c r="I1964" s="11" t="str">
        <f>VLOOKUP(A1964,'Medical Examinations'!$A$1:$J$2336,8,FALSE)</f>
        <v>No</v>
      </c>
      <c r="J1964" s="11" t="str">
        <f>VLOOKUP(A1964,'Medical Examinations'!$A$1:$J$2336,9,FALSE)</f>
        <v>OBESITY</v>
      </c>
      <c r="K1964" s="11" t="str">
        <f>VLOOKUP(A1964,'Medical Examinations'!$A$1:$J$2336,10,FALSE)</f>
        <v>NORMAL</v>
      </c>
      <c r="L1964" t="str">
        <f>VLOOKUP(A1964,'Hospitalisation Details'!$A$2:$M$2344,4,FALSE)</f>
        <v>24-8-2003</v>
      </c>
      <c r="M1964">
        <f>VLOOKUP(A1964,'Hospitalisation Details'!$A$2:$M$2344,10,FALSE)</f>
        <v>3538.9</v>
      </c>
      <c r="N1964" t="str">
        <f>VLOOKUP(A1964,'Hospitalisation Details'!$A$2:$M$2344,11,FALSE)</f>
        <v>tier - 2</v>
      </c>
      <c r="O1964" t="str">
        <f>VLOOKUP(A1964,'Hospitalisation Details'!$A$2:$M$2344,12,FALSE)</f>
        <v>tier - 2</v>
      </c>
      <c r="P1964" t="str">
        <f>VLOOKUP(A1964,'Hospitalisation Details'!$A$2:$M$2344,13,FALSE)</f>
        <v>R1012</v>
      </c>
      <c r="Q1964" s="11">
        <f>VLOOKUP(A1964,'Hospitalisation Details'!$A$2:$M$2344,8,FALSE)</f>
        <v>19</v>
      </c>
    </row>
    <row r="1965" spans="1:17" ht="15.75" x14ac:dyDescent="0.25">
      <c r="A1965" s="1" t="s">
        <v>403</v>
      </c>
      <c r="B1965" t="str">
        <f>VLOOKUP(A1965,'Customer Names'!$A$1:$B$2336,2,FALSE)</f>
        <v>Gonzalez</v>
      </c>
      <c r="C1965" s="11">
        <f>VLOOKUP(A1965,'Medical Examinations'!$A$1:$B$2336,2,FALSE)</f>
        <v>28.5</v>
      </c>
      <c r="D1965" s="11">
        <f>VLOOKUP(A1965,'Medical Examinations'!$A$1:$C$2336,3,FALSE)</f>
        <v>6.11</v>
      </c>
      <c r="E1965" s="11" t="str">
        <f>VLOOKUP(A1965,'Medical Examinations'!$A$1:$J$2336,4,FALSE)</f>
        <v>No</v>
      </c>
      <c r="F1965" s="11" t="str">
        <f>VLOOKUP(A1965,'Medical Examinations'!$A$1:$J$2336,5,FALSE)</f>
        <v>No</v>
      </c>
      <c r="G1965" s="11" t="str">
        <f>VLOOKUP(A1965,'Medical Examinations'!$A$1:$J$2336,6,FALSE)</f>
        <v>No</v>
      </c>
      <c r="H1965" s="11">
        <f>VLOOKUP(A1965,'Medical Examinations'!$A$1:$J$2336,7,FALSE)</f>
        <v>1</v>
      </c>
      <c r="I1965" s="11" t="str">
        <f>VLOOKUP(A1965,'Medical Examinations'!$A$1:$J$2336,8,FALSE)</f>
        <v>No</v>
      </c>
      <c r="J1965" s="11" t="str">
        <f>VLOOKUP(A1965,'Medical Examinations'!$A$1:$J$2336,9,FALSE)</f>
        <v>OVERWEIGHT</v>
      </c>
      <c r="K1965" s="11" t="str">
        <f>VLOOKUP(A1965,'Medical Examinations'!$A$1:$J$2336,10,FALSE)</f>
        <v>PREDIABETES</v>
      </c>
      <c r="L1965" t="str">
        <f>VLOOKUP(A1965,'Hospitalisation Details'!$A$2:$M$2344,4,FALSE)</f>
        <v>16-9-1998</v>
      </c>
      <c r="M1965">
        <f>VLOOKUP(A1965,'Hospitalisation Details'!$A$2:$M$2344,10,FALSE)</f>
        <v>3537.7</v>
      </c>
      <c r="N1965" t="str">
        <f>VLOOKUP(A1965,'Hospitalisation Details'!$A$2:$M$2344,11,FALSE)</f>
        <v>tier - 3</v>
      </c>
      <c r="O1965" t="str">
        <f>VLOOKUP(A1965,'Hospitalisation Details'!$A$2:$M$2344,12,FALSE)</f>
        <v>tier - 3</v>
      </c>
      <c r="P1965" t="str">
        <f>VLOOKUP(A1965,'Hospitalisation Details'!$A$2:$M$2344,13,FALSE)</f>
        <v>R1012</v>
      </c>
      <c r="Q1965" s="11">
        <f>VLOOKUP(A1965,'Hospitalisation Details'!$A$2:$M$2344,8,FALSE)</f>
        <v>24</v>
      </c>
    </row>
    <row r="1966" spans="1:17" ht="15.75" x14ac:dyDescent="0.25">
      <c r="A1966" s="1" t="s">
        <v>402</v>
      </c>
      <c r="B1966" t="str">
        <f>VLOOKUP(A1966,'Customer Names'!$A$1:$B$2336,2,FALSE)</f>
        <v>Vaughn</v>
      </c>
      <c r="C1966" s="11">
        <f>VLOOKUP(A1966,'Medical Examinations'!$A$1:$B$2336,2,FALSE)</f>
        <v>39.270000000000003</v>
      </c>
      <c r="D1966" s="11">
        <f>VLOOKUP(A1966,'Medical Examinations'!$A$1:$C$2336,3,FALSE)</f>
        <v>6.25</v>
      </c>
      <c r="E1966" s="11" t="str">
        <f>VLOOKUP(A1966,'Medical Examinations'!$A$1:$J$2336,4,FALSE)</f>
        <v>No</v>
      </c>
      <c r="F1966" s="11" t="str">
        <f>VLOOKUP(A1966,'Medical Examinations'!$A$1:$J$2336,5,FALSE)</f>
        <v>No</v>
      </c>
      <c r="G1966" s="11" t="str">
        <f>VLOOKUP(A1966,'Medical Examinations'!$A$1:$J$2336,6,FALSE)</f>
        <v>No</v>
      </c>
      <c r="H1966" s="11">
        <f>VLOOKUP(A1966,'Medical Examinations'!$A$1:$J$2336,7,FALSE)</f>
        <v>0</v>
      </c>
      <c r="I1966" s="11" t="str">
        <f>VLOOKUP(A1966,'Medical Examinations'!$A$1:$J$2336,8,FALSE)</f>
        <v>No</v>
      </c>
      <c r="J1966" s="11" t="str">
        <f>VLOOKUP(A1966,'Medical Examinations'!$A$1:$J$2336,9,FALSE)</f>
        <v>OBESITY</v>
      </c>
      <c r="K1966" s="11" t="str">
        <f>VLOOKUP(A1966,'Medical Examinations'!$A$1:$J$2336,10,FALSE)</f>
        <v>PREDIABETES</v>
      </c>
      <c r="L1966" t="str">
        <f>VLOOKUP(A1966,'Hospitalisation Details'!$A$2:$M$2344,4,FALSE)</f>
        <v>22-9-1999</v>
      </c>
      <c r="M1966">
        <f>VLOOKUP(A1966,'Hospitalisation Details'!$A$2:$M$2344,10,FALSE)</f>
        <v>3500.61</v>
      </c>
      <c r="N1966" t="str">
        <f>VLOOKUP(A1966,'Hospitalisation Details'!$A$2:$M$2344,11,FALSE)</f>
        <v>tier - 2</v>
      </c>
      <c r="O1966" t="str">
        <f>VLOOKUP(A1966,'Hospitalisation Details'!$A$2:$M$2344,12,FALSE)</f>
        <v>tier - 2</v>
      </c>
      <c r="P1966" t="str">
        <f>VLOOKUP(A1966,'Hospitalisation Details'!$A$2:$M$2344,13,FALSE)</f>
        <v>R1013</v>
      </c>
      <c r="Q1966" s="11">
        <f>VLOOKUP(A1966,'Hospitalisation Details'!$A$2:$M$2344,8,FALSE)</f>
        <v>23</v>
      </c>
    </row>
    <row r="1967" spans="1:17" ht="15.75" x14ac:dyDescent="0.25">
      <c r="A1967" s="1" t="s">
        <v>401</v>
      </c>
      <c r="B1967" t="str">
        <f>VLOOKUP(A1967,'Customer Names'!$A$1:$B$2336,2,FALSE)</f>
        <v>Clifford</v>
      </c>
      <c r="C1967" s="11">
        <f>VLOOKUP(A1967,'Medical Examinations'!$A$1:$B$2336,2,FALSE)</f>
        <v>32.49</v>
      </c>
      <c r="D1967" s="11">
        <f>VLOOKUP(A1967,'Medical Examinations'!$A$1:$C$2336,3,FALSE)</f>
        <v>4</v>
      </c>
      <c r="E1967" s="11" t="str">
        <f>VLOOKUP(A1967,'Medical Examinations'!$A$1:$J$2336,4,FALSE)</f>
        <v>Yes</v>
      </c>
      <c r="F1967" s="11" t="str">
        <f>VLOOKUP(A1967,'Medical Examinations'!$A$1:$J$2336,5,FALSE)</f>
        <v>No</v>
      </c>
      <c r="G1967" s="11" t="str">
        <f>VLOOKUP(A1967,'Medical Examinations'!$A$1:$J$2336,6,FALSE)</f>
        <v>No</v>
      </c>
      <c r="H1967" s="11">
        <f>VLOOKUP(A1967,'Medical Examinations'!$A$1:$J$2336,7,FALSE)</f>
        <v>0</v>
      </c>
      <c r="I1967" s="11" t="str">
        <f>VLOOKUP(A1967,'Medical Examinations'!$A$1:$J$2336,8,FALSE)</f>
        <v>No</v>
      </c>
      <c r="J1967" s="11" t="str">
        <f>VLOOKUP(A1967,'Medical Examinations'!$A$1:$J$2336,9,FALSE)</f>
        <v>OBESITY</v>
      </c>
      <c r="K1967" s="11" t="str">
        <f>VLOOKUP(A1967,'Medical Examinations'!$A$1:$J$2336,10,FALSE)</f>
        <v>NORMAL</v>
      </c>
      <c r="L1967" t="str">
        <f>VLOOKUP(A1967,'Hospitalisation Details'!$A$2:$M$2344,4,FALSE)</f>
        <v>18-9-1996</v>
      </c>
      <c r="M1967">
        <f>VLOOKUP(A1967,'Hospitalisation Details'!$A$2:$M$2344,10,FALSE)</f>
        <v>3490.55</v>
      </c>
      <c r="N1967" t="str">
        <f>VLOOKUP(A1967,'Hospitalisation Details'!$A$2:$M$2344,11,FALSE)</f>
        <v>tier - 1</v>
      </c>
      <c r="O1967" t="str">
        <f>VLOOKUP(A1967,'Hospitalisation Details'!$A$2:$M$2344,12,FALSE)</f>
        <v>tier - 2</v>
      </c>
      <c r="P1967" t="str">
        <f>VLOOKUP(A1967,'Hospitalisation Details'!$A$2:$M$2344,13,FALSE)</f>
        <v>R1015</v>
      </c>
      <c r="Q1967" s="11">
        <f>VLOOKUP(A1967,'Hospitalisation Details'!$A$2:$M$2344,8,FALSE)</f>
        <v>26</v>
      </c>
    </row>
    <row r="1968" spans="1:17" ht="15.75" x14ac:dyDescent="0.25">
      <c r="A1968" s="1" t="s">
        <v>400</v>
      </c>
      <c r="B1968" t="str">
        <f>VLOOKUP(A1968,'Customer Names'!$A$1:$B$2336,2,FALSE)</f>
        <v>Petty</v>
      </c>
      <c r="C1968" s="11">
        <f>VLOOKUP(A1968,'Medical Examinations'!$A$1:$B$2336,2,FALSE)</f>
        <v>23.7</v>
      </c>
      <c r="D1968" s="11">
        <f>VLOOKUP(A1968,'Medical Examinations'!$A$1:$C$2336,3,FALSE)</f>
        <v>5.55</v>
      </c>
      <c r="E1968" s="11" t="str">
        <f>VLOOKUP(A1968,'Medical Examinations'!$A$1:$J$2336,4,FALSE)</f>
        <v>Yes</v>
      </c>
      <c r="F1968" s="11" t="str">
        <f>VLOOKUP(A1968,'Medical Examinations'!$A$1:$J$2336,5,FALSE)</f>
        <v>No</v>
      </c>
      <c r="G1968" s="11" t="str">
        <f>VLOOKUP(A1968,'Medical Examinations'!$A$1:$J$2336,6,FALSE)</f>
        <v>No</v>
      </c>
      <c r="H1968" s="11">
        <f>VLOOKUP(A1968,'Medical Examinations'!$A$1:$J$2336,7,FALSE)</f>
        <v>0</v>
      </c>
      <c r="I1968" s="11" t="str">
        <f>VLOOKUP(A1968,'Medical Examinations'!$A$1:$J$2336,8,FALSE)</f>
        <v>No</v>
      </c>
      <c r="J1968" s="11" t="str">
        <f>VLOOKUP(A1968,'Medical Examinations'!$A$1:$J$2336,9,FALSE)</f>
        <v>NORMALWEIGHT</v>
      </c>
      <c r="K1968" s="11" t="str">
        <f>VLOOKUP(A1968,'Medical Examinations'!$A$1:$J$2336,10,FALSE)</f>
        <v>NORMAL</v>
      </c>
      <c r="L1968" t="str">
        <f>VLOOKUP(A1968,'Hospitalisation Details'!$A$2:$M$2344,4,FALSE)</f>
        <v>19-9-1996</v>
      </c>
      <c r="M1968">
        <f>VLOOKUP(A1968,'Hospitalisation Details'!$A$2:$M$2344,10,FALSE)</f>
        <v>3484.33</v>
      </c>
      <c r="N1968" t="str">
        <f>VLOOKUP(A1968,'Hospitalisation Details'!$A$2:$M$2344,11,FALSE)</f>
        <v>tier - 3</v>
      </c>
      <c r="O1968" t="str">
        <f>VLOOKUP(A1968,'Hospitalisation Details'!$A$2:$M$2344,12,FALSE)</f>
        <v>tier - 3</v>
      </c>
      <c r="P1968" t="str">
        <f>VLOOKUP(A1968,'Hospitalisation Details'!$A$2:$M$2344,13,FALSE)</f>
        <v>R1011</v>
      </c>
      <c r="Q1968" s="11">
        <f>VLOOKUP(A1968,'Hospitalisation Details'!$A$2:$M$2344,8,FALSE)</f>
        <v>26</v>
      </c>
    </row>
    <row r="1969" spans="1:17" ht="15.75" x14ac:dyDescent="0.25">
      <c r="A1969" s="1" t="s">
        <v>399</v>
      </c>
      <c r="B1969" t="str">
        <f>VLOOKUP(A1969,'Customer Names'!$A$1:$B$2336,2,FALSE)</f>
        <v>Sanford</v>
      </c>
      <c r="C1969" s="11">
        <f>VLOOKUP(A1969,'Medical Examinations'!$A$1:$B$2336,2,FALSE)</f>
        <v>30.4</v>
      </c>
      <c r="D1969" s="11">
        <f>VLOOKUP(A1969,'Medical Examinations'!$A$1:$C$2336,3,FALSE)</f>
        <v>5.95</v>
      </c>
      <c r="E1969" s="11" t="str">
        <f>VLOOKUP(A1969,'Medical Examinations'!$A$1:$J$2336,4,FALSE)</f>
        <v>No</v>
      </c>
      <c r="F1969" s="11" t="str">
        <f>VLOOKUP(A1969,'Medical Examinations'!$A$1:$J$2336,5,FALSE)</f>
        <v>Yes</v>
      </c>
      <c r="G1969" s="11" t="str">
        <f>VLOOKUP(A1969,'Medical Examinations'!$A$1:$J$2336,6,FALSE)</f>
        <v>No</v>
      </c>
      <c r="H1969" s="11">
        <f>VLOOKUP(A1969,'Medical Examinations'!$A$1:$J$2336,7,FALSE)</f>
        <v>1</v>
      </c>
      <c r="I1969" s="11" t="str">
        <f>VLOOKUP(A1969,'Medical Examinations'!$A$1:$J$2336,8,FALSE)</f>
        <v>No</v>
      </c>
      <c r="J1969" s="11" t="str">
        <f>VLOOKUP(A1969,'Medical Examinations'!$A$1:$J$2336,9,FALSE)</f>
        <v>OBESITY</v>
      </c>
      <c r="K1969" s="11" t="str">
        <f>VLOOKUP(A1969,'Medical Examinations'!$A$1:$J$2336,10,FALSE)</f>
        <v>PREDIABETES</v>
      </c>
      <c r="L1969" t="str">
        <f>VLOOKUP(A1969,'Hospitalisation Details'!$A$2:$M$2344,4,FALSE)</f>
        <v>26-6-2004</v>
      </c>
      <c r="M1969">
        <f>VLOOKUP(A1969,'Hospitalisation Details'!$A$2:$M$2344,10,FALSE)</f>
        <v>3481.87</v>
      </c>
      <c r="N1969" t="str">
        <f>VLOOKUP(A1969,'Hospitalisation Details'!$A$2:$M$2344,11,FALSE)</f>
        <v>tier - 2</v>
      </c>
      <c r="O1969" t="str">
        <f>VLOOKUP(A1969,'Hospitalisation Details'!$A$2:$M$2344,12,FALSE)</f>
        <v>tier - 3</v>
      </c>
      <c r="P1969" t="str">
        <f>VLOOKUP(A1969,'Hospitalisation Details'!$A$2:$M$2344,13,FALSE)</f>
        <v>R1016</v>
      </c>
      <c r="Q1969" s="11">
        <f>VLOOKUP(A1969,'Hospitalisation Details'!$A$2:$M$2344,8,FALSE)</f>
        <v>18</v>
      </c>
    </row>
    <row r="1970" spans="1:17" ht="15.75" x14ac:dyDescent="0.25">
      <c r="A1970" s="1" t="s">
        <v>398</v>
      </c>
      <c r="B1970" t="str">
        <f>VLOOKUP(A1970,'Customer Names'!$A$1:$B$2336,2,FALSE)</f>
        <v>Sprague</v>
      </c>
      <c r="C1970" s="11">
        <f>VLOOKUP(A1970,'Medical Examinations'!$A$1:$B$2336,2,FALSE)</f>
        <v>38.94</v>
      </c>
      <c r="D1970" s="11">
        <f>VLOOKUP(A1970,'Medical Examinations'!$A$1:$C$2336,3,FALSE)</f>
        <v>4.3600000000000003</v>
      </c>
      <c r="E1970" s="11" t="str">
        <f>VLOOKUP(A1970,'Medical Examinations'!$A$1:$J$2336,4,FALSE)</f>
        <v>No</v>
      </c>
      <c r="F1970" s="11" t="str">
        <f>VLOOKUP(A1970,'Medical Examinations'!$A$1:$J$2336,5,FALSE)</f>
        <v>No</v>
      </c>
      <c r="G1970" s="11" t="str">
        <f>VLOOKUP(A1970,'Medical Examinations'!$A$1:$J$2336,6,FALSE)</f>
        <v>Yes</v>
      </c>
      <c r="H1970" s="11">
        <f>VLOOKUP(A1970,'Medical Examinations'!$A$1:$J$2336,7,FALSE)</f>
        <v>1</v>
      </c>
      <c r="I1970" s="11" t="str">
        <f>VLOOKUP(A1970,'Medical Examinations'!$A$1:$J$2336,8,FALSE)</f>
        <v>No</v>
      </c>
      <c r="J1970" s="11" t="str">
        <f>VLOOKUP(A1970,'Medical Examinations'!$A$1:$J$2336,9,FALSE)</f>
        <v>OBESITY</v>
      </c>
      <c r="K1970" s="11" t="str">
        <f>VLOOKUP(A1970,'Medical Examinations'!$A$1:$J$2336,10,FALSE)</f>
        <v>NORMAL</v>
      </c>
      <c r="L1970" t="str">
        <f>VLOOKUP(A1970,'Hospitalisation Details'!$A$2:$M$2344,4,FALSE)</f>
        <v>12-10-1993</v>
      </c>
      <c r="M1970">
        <f>VLOOKUP(A1970,'Hospitalisation Details'!$A$2:$M$2344,10,FALSE)</f>
        <v>3471.41</v>
      </c>
      <c r="N1970" t="str">
        <f>VLOOKUP(A1970,'Hospitalisation Details'!$A$2:$M$2344,11,FALSE)</f>
        <v>tier - 2</v>
      </c>
      <c r="O1970" t="str">
        <f>VLOOKUP(A1970,'Hospitalisation Details'!$A$2:$M$2344,12,FALSE)</f>
        <v>tier - 2</v>
      </c>
      <c r="P1970" t="str">
        <f>VLOOKUP(A1970,'Hospitalisation Details'!$A$2:$M$2344,13,FALSE)</f>
        <v>R1013</v>
      </c>
      <c r="Q1970" s="11">
        <f>VLOOKUP(A1970,'Hospitalisation Details'!$A$2:$M$2344,8,FALSE)</f>
        <v>29</v>
      </c>
    </row>
    <row r="1971" spans="1:17" ht="15.75" x14ac:dyDescent="0.25">
      <c r="A1971" s="1" t="s">
        <v>397</v>
      </c>
      <c r="B1971" t="str">
        <f>VLOOKUP(A1971,'Customer Names'!$A$1:$B$2336,2,FALSE)</f>
        <v>Lasseron</v>
      </c>
      <c r="C1971" s="11">
        <f>VLOOKUP(A1971,'Medical Examinations'!$A$1:$B$2336,2,FALSE)</f>
        <v>31.02</v>
      </c>
      <c r="D1971" s="11">
        <f>VLOOKUP(A1971,'Medical Examinations'!$A$1:$C$2336,3,FALSE)</f>
        <v>4.84</v>
      </c>
      <c r="E1971" s="11" t="str">
        <f>VLOOKUP(A1971,'Medical Examinations'!$A$1:$J$2336,4,FALSE)</f>
        <v>No</v>
      </c>
      <c r="F1971" s="11" t="str">
        <f>VLOOKUP(A1971,'Medical Examinations'!$A$1:$J$2336,5,FALSE)</f>
        <v>No</v>
      </c>
      <c r="G1971" s="11" t="str">
        <f>VLOOKUP(A1971,'Medical Examinations'!$A$1:$J$2336,6,FALSE)</f>
        <v>Yes</v>
      </c>
      <c r="H1971" s="11">
        <f>VLOOKUP(A1971,'Medical Examinations'!$A$1:$J$2336,7,FALSE)</f>
        <v>1</v>
      </c>
      <c r="I1971" s="11" t="str">
        <f>VLOOKUP(A1971,'Medical Examinations'!$A$1:$J$2336,8,FALSE)</f>
        <v>No</v>
      </c>
      <c r="J1971" s="11" t="str">
        <f>VLOOKUP(A1971,'Medical Examinations'!$A$1:$J$2336,9,FALSE)</f>
        <v>OBESITY</v>
      </c>
      <c r="K1971" s="11" t="str">
        <f>VLOOKUP(A1971,'Medical Examinations'!$A$1:$J$2336,10,FALSE)</f>
        <v>NORMAL</v>
      </c>
      <c r="L1971" t="str">
        <f>VLOOKUP(A1971,'Hospitalisation Details'!$A$2:$M$2344,4,FALSE)</f>
        <v>29-7-2003</v>
      </c>
      <c r="M1971">
        <f>VLOOKUP(A1971,'Hospitalisation Details'!$A$2:$M$2344,10,FALSE)</f>
        <v>3463.51</v>
      </c>
      <c r="N1971" t="str">
        <f>VLOOKUP(A1971,'Hospitalisation Details'!$A$2:$M$2344,11,FALSE)</f>
        <v>tier - 2</v>
      </c>
      <c r="O1971" t="str">
        <f>VLOOKUP(A1971,'Hospitalisation Details'!$A$2:$M$2344,12,FALSE)</f>
        <v>tier - 1</v>
      </c>
      <c r="P1971" t="str">
        <f>VLOOKUP(A1971,'Hospitalisation Details'!$A$2:$M$2344,13,FALSE)</f>
        <v>R1025</v>
      </c>
      <c r="Q1971" s="11">
        <f>VLOOKUP(A1971,'Hospitalisation Details'!$A$2:$M$2344,8,FALSE)</f>
        <v>19</v>
      </c>
    </row>
    <row r="1972" spans="1:17" ht="15.75" x14ac:dyDescent="0.25">
      <c r="A1972" s="1" t="s">
        <v>396</v>
      </c>
      <c r="B1972" t="str">
        <f>VLOOKUP(A1972,'Customer Names'!$A$1:$B$2336,2,FALSE)</f>
        <v>Bushong</v>
      </c>
      <c r="C1972" s="11">
        <f>VLOOKUP(A1972,'Medical Examinations'!$A$1:$B$2336,2,FALSE)</f>
        <v>17.5</v>
      </c>
      <c r="D1972" s="11">
        <f>VLOOKUP(A1972,'Medical Examinations'!$A$1:$C$2336,3,FALSE)</f>
        <v>4.5599999999999996</v>
      </c>
      <c r="E1972" s="11" t="str">
        <f>VLOOKUP(A1972,'Medical Examinations'!$A$1:$J$2336,4,FALSE)</f>
        <v>No</v>
      </c>
      <c r="F1972" s="11" t="str">
        <f>VLOOKUP(A1972,'Medical Examinations'!$A$1:$J$2336,5,FALSE)</f>
        <v>No</v>
      </c>
      <c r="G1972" s="11" t="str">
        <f>VLOOKUP(A1972,'Medical Examinations'!$A$1:$J$2336,6,FALSE)</f>
        <v>No</v>
      </c>
      <c r="H1972" s="11">
        <f>VLOOKUP(A1972,'Medical Examinations'!$A$1:$J$2336,7,FALSE)</f>
        <v>1</v>
      </c>
      <c r="I1972" s="11" t="str">
        <f>VLOOKUP(A1972,'Medical Examinations'!$A$1:$J$2336,8,FALSE)</f>
        <v>No</v>
      </c>
      <c r="J1972" s="11" t="str">
        <f>VLOOKUP(A1972,'Medical Examinations'!$A$1:$J$2336,9,FALSE)</f>
        <v>UNDERWEIGHT</v>
      </c>
      <c r="K1972" s="11" t="str">
        <f>VLOOKUP(A1972,'Medical Examinations'!$A$1:$J$2336,10,FALSE)</f>
        <v>NORMAL</v>
      </c>
      <c r="L1972" t="str">
        <f>VLOOKUP(A1972,'Hospitalisation Details'!$A$2:$M$2344,4,FALSE)</f>
        <v>14-9-1987</v>
      </c>
      <c r="M1972">
        <f>VLOOKUP(A1972,'Hospitalisation Details'!$A$2:$M$2344,10,FALSE)</f>
        <v>3453.77</v>
      </c>
      <c r="N1972" t="str">
        <f>VLOOKUP(A1972,'Hospitalisation Details'!$A$2:$M$2344,11,FALSE)</f>
        <v>tier - 2</v>
      </c>
      <c r="O1972" t="str">
        <f>VLOOKUP(A1972,'Hospitalisation Details'!$A$2:$M$2344,12,FALSE)</f>
        <v>tier - 1</v>
      </c>
      <c r="P1972" t="str">
        <f>VLOOKUP(A1972,'Hospitalisation Details'!$A$2:$M$2344,13,FALSE)</f>
        <v>R1011</v>
      </c>
      <c r="Q1972" s="11">
        <f>VLOOKUP(A1972,'Hospitalisation Details'!$A$2:$M$2344,8,FALSE)</f>
        <v>35</v>
      </c>
    </row>
    <row r="1973" spans="1:17" ht="15.75" x14ac:dyDescent="0.25">
      <c r="A1973" s="1" t="s">
        <v>395</v>
      </c>
      <c r="B1973" t="str">
        <f>VLOOKUP(A1973,'Customer Names'!$A$1:$B$2336,2,FALSE)</f>
        <v>Dennison</v>
      </c>
      <c r="C1973" s="11">
        <f>VLOOKUP(A1973,'Medical Examinations'!$A$1:$B$2336,2,FALSE)</f>
        <v>34.799999999999997</v>
      </c>
      <c r="D1973" s="11">
        <f>VLOOKUP(A1973,'Medical Examinations'!$A$1:$C$2336,3,FALSE)</f>
        <v>4.42</v>
      </c>
      <c r="E1973" s="11" t="str">
        <f>VLOOKUP(A1973,'Medical Examinations'!$A$1:$J$2336,4,FALSE)</f>
        <v>Yes</v>
      </c>
      <c r="F1973" s="11" t="str">
        <f>VLOOKUP(A1973,'Medical Examinations'!$A$1:$J$2336,5,FALSE)</f>
        <v>Yes</v>
      </c>
      <c r="G1973" s="11" t="str">
        <f>VLOOKUP(A1973,'Medical Examinations'!$A$1:$J$2336,6,FALSE)</f>
        <v>No</v>
      </c>
      <c r="H1973" s="11">
        <f>VLOOKUP(A1973,'Medical Examinations'!$A$1:$J$2336,7,FALSE)</f>
        <v>2</v>
      </c>
      <c r="I1973" s="11" t="str">
        <f>VLOOKUP(A1973,'Medical Examinations'!$A$1:$J$2336,8,FALSE)</f>
        <v>No</v>
      </c>
      <c r="J1973" s="11" t="str">
        <f>VLOOKUP(A1973,'Medical Examinations'!$A$1:$J$2336,9,FALSE)</f>
        <v>OBESITY</v>
      </c>
      <c r="K1973" s="11" t="str">
        <f>VLOOKUP(A1973,'Medical Examinations'!$A$1:$J$2336,10,FALSE)</f>
        <v>NORMAL</v>
      </c>
      <c r="L1973" t="str">
        <f>VLOOKUP(A1973,'Hospitalisation Details'!$A$2:$M$2344,4,FALSE)</f>
        <v>20-6-2000</v>
      </c>
      <c r="M1973">
        <f>VLOOKUP(A1973,'Hospitalisation Details'!$A$2:$M$2344,10,FALSE)</f>
        <v>3443.06</v>
      </c>
      <c r="N1973" t="str">
        <f>VLOOKUP(A1973,'Hospitalisation Details'!$A$2:$M$2344,11,FALSE)</f>
        <v>tier - 2</v>
      </c>
      <c r="O1973" t="str">
        <f>VLOOKUP(A1973,'Hospitalisation Details'!$A$2:$M$2344,12,FALSE)</f>
        <v>tier - 1</v>
      </c>
      <c r="P1973" t="str">
        <f>VLOOKUP(A1973,'Hospitalisation Details'!$A$2:$M$2344,13,FALSE)</f>
        <v>R1011</v>
      </c>
      <c r="Q1973" s="11">
        <f>VLOOKUP(A1973,'Hospitalisation Details'!$A$2:$M$2344,8,FALSE)</f>
        <v>22</v>
      </c>
    </row>
    <row r="1974" spans="1:17" ht="15.75" x14ac:dyDescent="0.25">
      <c r="A1974" s="1" t="s">
        <v>394</v>
      </c>
      <c r="B1974" t="str">
        <f>VLOOKUP(A1974,'Customer Names'!$A$1:$B$2336,2,FALSE)</f>
        <v>Lira</v>
      </c>
      <c r="C1974" s="11">
        <f>VLOOKUP(A1974,'Medical Examinations'!$A$1:$B$2336,2,FALSE)</f>
        <v>17.3</v>
      </c>
      <c r="D1974" s="11">
        <f>VLOOKUP(A1974,'Medical Examinations'!$A$1:$C$2336,3,FALSE)</f>
        <v>7.66</v>
      </c>
      <c r="E1974" s="11" t="str">
        <f>VLOOKUP(A1974,'Medical Examinations'!$A$1:$J$2336,4,FALSE)</f>
        <v>Yes</v>
      </c>
      <c r="F1974" s="11" t="str">
        <f>VLOOKUP(A1974,'Medical Examinations'!$A$1:$J$2336,5,FALSE)</f>
        <v>No</v>
      </c>
      <c r="G1974" s="11" t="str">
        <f>VLOOKUP(A1974,'Medical Examinations'!$A$1:$J$2336,6,FALSE)</f>
        <v>No</v>
      </c>
      <c r="H1974" s="11">
        <f>VLOOKUP(A1974,'Medical Examinations'!$A$1:$J$2336,7,FALSE)</f>
        <v>1</v>
      </c>
      <c r="I1974" s="11" t="str">
        <f>VLOOKUP(A1974,'Medical Examinations'!$A$1:$J$2336,8,FALSE)</f>
        <v>No</v>
      </c>
      <c r="J1974" s="11" t="str">
        <f>VLOOKUP(A1974,'Medical Examinations'!$A$1:$J$2336,9,FALSE)</f>
        <v>UNDERWEIGHT</v>
      </c>
      <c r="K1974" s="11" t="str">
        <f>VLOOKUP(A1974,'Medical Examinations'!$A$1:$J$2336,10,FALSE)</f>
        <v>DIABETES</v>
      </c>
      <c r="L1974" t="str">
        <f>VLOOKUP(A1974,'Hospitalisation Details'!$A$2:$M$2344,4,FALSE)</f>
        <v>27-8-1986</v>
      </c>
      <c r="M1974">
        <f>VLOOKUP(A1974,'Hospitalisation Details'!$A$2:$M$2344,10,FALSE)</f>
        <v>3436.5</v>
      </c>
      <c r="N1974" t="str">
        <f>VLOOKUP(A1974,'Hospitalisation Details'!$A$2:$M$2344,11,FALSE)</f>
        <v>tier - 2</v>
      </c>
      <c r="O1974" t="str">
        <f>VLOOKUP(A1974,'Hospitalisation Details'!$A$2:$M$2344,12,FALSE)</f>
        <v>tier - 1</v>
      </c>
      <c r="P1974" t="str">
        <f>VLOOKUP(A1974,'Hospitalisation Details'!$A$2:$M$2344,13,FALSE)</f>
        <v>R1013</v>
      </c>
      <c r="Q1974" s="11">
        <f>VLOOKUP(A1974,'Hospitalisation Details'!$A$2:$M$2344,8,FALSE)</f>
        <v>36</v>
      </c>
    </row>
    <row r="1975" spans="1:17" ht="15.75" x14ac:dyDescent="0.25">
      <c r="A1975" s="1" t="s">
        <v>393</v>
      </c>
      <c r="B1975" t="str">
        <f>VLOOKUP(A1975,'Customer Names'!$A$1:$B$2336,2,FALSE)</f>
        <v>Nahigian</v>
      </c>
      <c r="C1975" s="11">
        <f>VLOOKUP(A1975,'Medical Examinations'!$A$1:$B$2336,2,FALSE)</f>
        <v>32.25</v>
      </c>
      <c r="D1975" s="11">
        <f>VLOOKUP(A1975,'Medical Examinations'!$A$1:$C$2336,3,FALSE)</f>
        <v>5.2</v>
      </c>
      <c r="E1975" s="11" t="str">
        <f>VLOOKUP(A1975,'Medical Examinations'!$A$1:$J$2336,4,FALSE)</f>
        <v>Yes</v>
      </c>
      <c r="F1975" s="11" t="str">
        <f>VLOOKUP(A1975,'Medical Examinations'!$A$1:$J$2336,5,FALSE)</f>
        <v>No</v>
      </c>
      <c r="G1975" s="11" t="str">
        <f>VLOOKUP(A1975,'Medical Examinations'!$A$1:$J$2336,6,FALSE)</f>
        <v>No</v>
      </c>
      <c r="H1975" s="11">
        <f>VLOOKUP(A1975,'Medical Examinations'!$A$1:$J$2336,7,FALSE)</f>
        <v>0</v>
      </c>
      <c r="I1975" s="11" t="str">
        <f>VLOOKUP(A1975,'Medical Examinations'!$A$1:$J$2336,8,FALSE)</f>
        <v>No</v>
      </c>
      <c r="J1975" s="11" t="str">
        <f>VLOOKUP(A1975,'Medical Examinations'!$A$1:$J$2336,9,FALSE)</f>
        <v>OBESITY</v>
      </c>
      <c r="K1975" s="11" t="str">
        <f>VLOOKUP(A1975,'Medical Examinations'!$A$1:$J$2336,10,FALSE)</f>
        <v>NORMAL</v>
      </c>
      <c r="L1975" t="str">
        <f>VLOOKUP(A1975,'Hospitalisation Details'!$A$2:$M$2344,4,FALSE)</f>
        <v>26-12-2001</v>
      </c>
      <c r="M1975">
        <f>VLOOKUP(A1975,'Hospitalisation Details'!$A$2:$M$2344,10,FALSE)</f>
        <v>3434.38</v>
      </c>
      <c r="N1975" t="str">
        <f>VLOOKUP(A1975,'Hospitalisation Details'!$A$2:$M$2344,11,FALSE)</f>
        <v>tier - 2</v>
      </c>
      <c r="O1975" t="str">
        <f>VLOOKUP(A1975,'Hospitalisation Details'!$A$2:$M$2344,12,FALSE)</f>
        <v>tier - 2</v>
      </c>
      <c r="P1975" t="str">
        <f>VLOOKUP(A1975,'Hospitalisation Details'!$A$2:$M$2344,13,FALSE)</f>
        <v>R1011</v>
      </c>
      <c r="Q1975" s="11">
        <f>VLOOKUP(A1975,'Hospitalisation Details'!$A$2:$M$2344,8,FALSE)</f>
        <v>21</v>
      </c>
    </row>
    <row r="1976" spans="1:17" ht="15.75" x14ac:dyDescent="0.25">
      <c r="A1976" s="1" t="s">
        <v>392</v>
      </c>
      <c r="B1976" t="str">
        <f>VLOOKUP(A1976,'Customer Names'!$A$1:$B$2336,2,FALSE)</f>
        <v>Cackett</v>
      </c>
      <c r="C1976" s="11">
        <f>VLOOKUP(A1976,'Medical Examinations'!$A$1:$B$2336,2,FALSE)</f>
        <v>42.4</v>
      </c>
      <c r="D1976" s="11">
        <f>VLOOKUP(A1976,'Medical Examinations'!$A$1:$C$2336,3,FALSE)</f>
        <v>5.53</v>
      </c>
      <c r="E1976" s="11" t="str">
        <f>VLOOKUP(A1976,'Medical Examinations'!$A$1:$J$2336,4,FALSE)</f>
        <v>Yes</v>
      </c>
      <c r="F1976" s="11" t="str">
        <f>VLOOKUP(A1976,'Medical Examinations'!$A$1:$J$2336,5,FALSE)</f>
        <v>No</v>
      </c>
      <c r="G1976" s="11" t="str">
        <f>VLOOKUP(A1976,'Medical Examinations'!$A$1:$J$2336,6,FALSE)</f>
        <v>No</v>
      </c>
      <c r="H1976" s="11">
        <f>VLOOKUP(A1976,'Medical Examinations'!$A$1:$J$2336,7,FALSE)</f>
        <v>0</v>
      </c>
      <c r="I1976" s="11" t="str">
        <f>VLOOKUP(A1976,'Medical Examinations'!$A$1:$J$2336,8,FALSE)</f>
        <v>No</v>
      </c>
      <c r="J1976" s="11" t="str">
        <f>VLOOKUP(A1976,'Medical Examinations'!$A$1:$J$2336,9,FALSE)</f>
        <v>OBESITY</v>
      </c>
      <c r="K1976" s="11" t="str">
        <f>VLOOKUP(A1976,'Medical Examinations'!$A$1:$J$2336,10,FALSE)</f>
        <v>NORMAL</v>
      </c>
      <c r="L1976" t="str">
        <f>VLOOKUP(A1976,'Hospitalisation Details'!$A$2:$M$2344,4,FALSE)</f>
        <v>19-12-1996</v>
      </c>
      <c r="M1976">
        <f>VLOOKUP(A1976,'Hospitalisation Details'!$A$2:$M$2344,10,FALSE)</f>
        <v>3410.32</v>
      </c>
      <c r="N1976" t="str">
        <f>VLOOKUP(A1976,'Hospitalisation Details'!$A$2:$M$2344,11,FALSE)</f>
        <v>tier - 2</v>
      </c>
      <c r="O1976" t="str">
        <f>VLOOKUP(A1976,'Hospitalisation Details'!$A$2:$M$2344,12,FALSE)</f>
        <v>tier - 2</v>
      </c>
      <c r="P1976" t="str">
        <f>VLOOKUP(A1976,'Hospitalisation Details'!$A$2:$M$2344,13,FALSE)</f>
        <v>R1011</v>
      </c>
      <c r="Q1976" s="11">
        <f>VLOOKUP(A1976,'Hospitalisation Details'!$A$2:$M$2344,8,FALSE)</f>
        <v>26</v>
      </c>
    </row>
    <row r="1977" spans="1:17" ht="15.75" x14ac:dyDescent="0.25">
      <c r="A1977" s="1" t="s">
        <v>391</v>
      </c>
      <c r="B1977" t="str">
        <f>VLOOKUP(A1977,'Customer Names'!$A$1:$B$2336,2,FALSE)</f>
        <v>Hunter-Galvan</v>
      </c>
      <c r="C1977" s="11">
        <f>VLOOKUP(A1977,'Medical Examinations'!$A$1:$B$2336,2,FALSE)</f>
        <v>38.664999999999999</v>
      </c>
      <c r="D1977" s="11">
        <f>VLOOKUP(A1977,'Medical Examinations'!$A$1:$C$2336,3,FALSE)</f>
        <v>4.8600000000000003</v>
      </c>
      <c r="E1977" s="11" t="str">
        <f>VLOOKUP(A1977,'Medical Examinations'!$A$1:$J$2336,4,FALSE)</f>
        <v>No</v>
      </c>
      <c r="F1977" s="11" t="str">
        <f>VLOOKUP(A1977,'Medical Examinations'!$A$1:$J$2336,5,FALSE)</f>
        <v>Yes</v>
      </c>
      <c r="G1977" s="11" t="str">
        <f>VLOOKUP(A1977,'Medical Examinations'!$A$1:$J$2336,6,FALSE)</f>
        <v>No</v>
      </c>
      <c r="H1977" s="11">
        <f>VLOOKUP(A1977,'Medical Examinations'!$A$1:$J$2336,7,FALSE)</f>
        <v>1</v>
      </c>
      <c r="I1977" s="11" t="str">
        <f>VLOOKUP(A1977,'Medical Examinations'!$A$1:$J$2336,8,FALSE)</f>
        <v>No</v>
      </c>
      <c r="J1977" s="11" t="str">
        <f>VLOOKUP(A1977,'Medical Examinations'!$A$1:$J$2336,9,FALSE)</f>
        <v>OBESITY</v>
      </c>
      <c r="K1977" s="11" t="str">
        <f>VLOOKUP(A1977,'Medical Examinations'!$A$1:$J$2336,10,FALSE)</f>
        <v>NORMAL</v>
      </c>
      <c r="L1977" t="str">
        <f>VLOOKUP(A1977,'Hospitalisation Details'!$A$2:$M$2344,4,FALSE)</f>
        <v>16-7-2004</v>
      </c>
      <c r="M1977">
        <f>VLOOKUP(A1977,'Hospitalisation Details'!$A$2:$M$2344,10,FALSE)</f>
        <v>3393.36</v>
      </c>
      <c r="N1977" t="str">
        <f>VLOOKUP(A1977,'Hospitalisation Details'!$A$2:$M$2344,11,FALSE)</f>
        <v>tier - 2</v>
      </c>
      <c r="O1977" t="str">
        <f>VLOOKUP(A1977,'Hospitalisation Details'!$A$2:$M$2344,12,FALSE)</f>
        <v>tier - 2</v>
      </c>
      <c r="P1977" t="str">
        <f>VLOOKUP(A1977,'Hospitalisation Details'!$A$2:$M$2344,13,FALSE)</f>
        <v>R1023</v>
      </c>
      <c r="Q1977" s="11">
        <f>VLOOKUP(A1977,'Hospitalisation Details'!$A$2:$M$2344,8,FALSE)</f>
        <v>18</v>
      </c>
    </row>
    <row r="1978" spans="1:17" ht="15.75" x14ac:dyDescent="0.25">
      <c r="A1978" s="1" t="s">
        <v>390</v>
      </c>
      <c r="B1978" t="str">
        <f>VLOOKUP(A1978,'Customer Names'!$A$1:$B$2336,2,FALSE)</f>
        <v>Pierret</v>
      </c>
      <c r="C1978" s="11">
        <f>VLOOKUP(A1978,'Medical Examinations'!$A$1:$B$2336,2,FALSE)</f>
        <v>29.92</v>
      </c>
      <c r="D1978" s="11">
        <f>VLOOKUP(A1978,'Medical Examinations'!$A$1:$C$2336,3,FALSE)</f>
        <v>5.49</v>
      </c>
      <c r="E1978" s="11" t="str">
        <f>VLOOKUP(A1978,'Medical Examinations'!$A$1:$J$2336,4,FALSE)</f>
        <v>Yes</v>
      </c>
      <c r="F1978" s="11" t="str">
        <f>VLOOKUP(A1978,'Medical Examinations'!$A$1:$J$2336,5,FALSE)</f>
        <v>No</v>
      </c>
      <c r="G1978" s="11" t="str">
        <f>VLOOKUP(A1978,'Medical Examinations'!$A$1:$J$2336,6,FALSE)</f>
        <v>No</v>
      </c>
      <c r="H1978" s="11">
        <f>VLOOKUP(A1978,'Medical Examinations'!$A$1:$J$2336,7,FALSE)</f>
        <v>0</v>
      </c>
      <c r="I1978" s="11" t="str">
        <f>VLOOKUP(A1978,'Medical Examinations'!$A$1:$J$2336,8,FALSE)</f>
        <v>No</v>
      </c>
      <c r="J1978" s="11" t="str">
        <f>VLOOKUP(A1978,'Medical Examinations'!$A$1:$J$2336,9,FALSE)</f>
        <v>OVERWEIGHT</v>
      </c>
      <c r="K1978" s="11" t="str">
        <f>VLOOKUP(A1978,'Medical Examinations'!$A$1:$J$2336,10,FALSE)</f>
        <v>NORMAL</v>
      </c>
      <c r="L1978" t="str">
        <f>VLOOKUP(A1978,'Hospitalisation Details'!$A$2:$M$2344,4,FALSE)</f>
        <v>27-10-1996</v>
      </c>
      <c r="M1978">
        <f>VLOOKUP(A1978,'Hospitalisation Details'!$A$2:$M$2344,10,FALSE)</f>
        <v>3392.98</v>
      </c>
      <c r="N1978" t="str">
        <f>VLOOKUP(A1978,'Hospitalisation Details'!$A$2:$M$2344,11,FALSE)</f>
        <v>tier - 2</v>
      </c>
      <c r="O1978" t="str">
        <f>VLOOKUP(A1978,'Hospitalisation Details'!$A$2:$M$2344,12,FALSE)</f>
        <v>tier - 3</v>
      </c>
      <c r="P1978" t="str">
        <f>VLOOKUP(A1978,'Hospitalisation Details'!$A$2:$M$2344,13,FALSE)</f>
        <v>R1013</v>
      </c>
      <c r="Q1978" s="11">
        <f>VLOOKUP(A1978,'Hospitalisation Details'!$A$2:$M$2344,8,FALSE)</f>
        <v>26</v>
      </c>
    </row>
    <row r="1979" spans="1:17" ht="15.75" x14ac:dyDescent="0.25">
      <c r="A1979" s="1" t="s">
        <v>389</v>
      </c>
      <c r="B1979" t="str">
        <f>VLOOKUP(A1979,'Customer Names'!$A$1:$B$2336,2,FALSE)</f>
        <v>White</v>
      </c>
      <c r="C1979" s="11">
        <f>VLOOKUP(A1979,'Medical Examinations'!$A$1:$B$2336,2,FALSE)</f>
        <v>29.48</v>
      </c>
      <c r="D1979" s="11">
        <f>VLOOKUP(A1979,'Medical Examinations'!$A$1:$C$2336,3,FALSE)</f>
        <v>4.09</v>
      </c>
      <c r="E1979" s="11" t="str">
        <f>VLOOKUP(A1979,'Medical Examinations'!$A$1:$J$2336,4,FALSE)</f>
        <v>Yes</v>
      </c>
      <c r="F1979" s="11" t="str">
        <f>VLOOKUP(A1979,'Medical Examinations'!$A$1:$J$2336,5,FALSE)</f>
        <v>No</v>
      </c>
      <c r="G1979" s="11" t="str">
        <f>VLOOKUP(A1979,'Medical Examinations'!$A$1:$J$2336,6,FALSE)</f>
        <v>No</v>
      </c>
      <c r="H1979" s="11">
        <f>VLOOKUP(A1979,'Medical Examinations'!$A$1:$J$2336,7,FALSE)</f>
        <v>0</v>
      </c>
      <c r="I1979" s="11" t="str">
        <f>VLOOKUP(A1979,'Medical Examinations'!$A$1:$J$2336,8,FALSE)</f>
        <v>No</v>
      </c>
      <c r="J1979" s="11" t="str">
        <f>VLOOKUP(A1979,'Medical Examinations'!$A$1:$J$2336,9,FALSE)</f>
        <v>OVERWEIGHT</v>
      </c>
      <c r="K1979" s="11" t="str">
        <f>VLOOKUP(A1979,'Medical Examinations'!$A$1:$J$2336,10,FALSE)</f>
        <v>NORMAL</v>
      </c>
      <c r="L1979" t="str">
        <f>VLOOKUP(A1979,'Hospitalisation Details'!$A$2:$M$2344,4,FALSE)</f>
        <v>10-8-1996</v>
      </c>
      <c r="M1979">
        <f>VLOOKUP(A1979,'Hospitalisation Details'!$A$2:$M$2344,10,FALSE)</f>
        <v>3392.37</v>
      </c>
      <c r="N1979" t="str">
        <f>VLOOKUP(A1979,'Hospitalisation Details'!$A$2:$M$2344,11,FALSE)</f>
        <v>tier - 2</v>
      </c>
      <c r="O1979" t="str">
        <f>VLOOKUP(A1979,'Hospitalisation Details'!$A$2:$M$2344,12,FALSE)</f>
        <v>tier - 3</v>
      </c>
      <c r="P1979" t="str">
        <f>VLOOKUP(A1979,'Hospitalisation Details'!$A$2:$M$2344,13,FALSE)</f>
        <v>R1013</v>
      </c>
      <c r="Q1979" s="11">
        <f>VLOOKUP(A1979,'Hospitalisation Details'!$A$2:$M$2344,8,FALSE)</f>
        <v>26</v>
      </c>
    </row>
    <row r="1980" spans="1:17" ht="15.75" x14ac:dyDescent="0.25">
      <c r="A1980" s="1" t="s">
        <v>388</v>
      </c>
      <c r="B1980" t="str">
        <f>VLOOKUP(A1980,'Customer Names'!$A$1:$B$2336,2,FALSE)</f>
        <v>O'Neil</v>
      </c>
      <c r="C1980" s="11">
        <f>VLOOKUP(A1980,'Medical Examinations'!$A$1:$B$2336,2,FALSE)</f>
        <v>28.785</v>
      </c>
      <c r="D1980" s="11">
        <f>VLOOKUP(A1980,'Medical Examinations'!$A$1:$C$2336,3,FALSE)</f>
        <v>4.3099999999999996</v>
      </c>
      <c r="E1980" s="11" t="str">
        <f>VLOOKUP(A1980,'Medical Examinations'!$A$1:$J$2336,4,FALSE)</f>
        <v>Yes</v>
      </c>
      <c r="F1980" s="11" t="str">
        <f>VLOOKUP(A1980,'Medical Examinations'!$A$1:$J$2336,5,FALSE)</f>
        <v>No</v>
      </c>
      <c r="G1980" s="11" t="str">
        <f>VLOOKUP(A1980,'Medical Examinations'!$A$1:$J$2336,6,FALSE)</f>
        <v>No</v>
      </c>
      <c r="H1980" s="11">
        <f>VLOOKUP(A1980,'Medical Examinations'!$A$1:$J$2336,7,FALSE)</f>
        <v>0</v>
      </c>
      <c r="I1980" s="11" t="str">
        <f>VLOOKUP(A1980,'Medical Examinations'!$A$1:$J$2336,8,FALSE)</f>
        <v>No</v>
      </c>
      <c r="J1980" s="11" t="str">
        <f>VLOOKUP(A1980,'Medical Examinations'!$A$1:$J$2336,9,FALSE)</f>
        <v>OVERWEIGHT</v>
      </c>
      <c r="K1980" s="11" t="str">
        <f>VLOOKUP(A1980,'Medical Examinations'!$A$1:$J$2336,10,FALSE)</f>
        <v>NORMAL</v>
      </c>
      <c r="L1980" t="str">
        <f>VLOOKUP(A1980,'Hospitalisation Details'!$A$2:$M$2344,4,FALSE)</f>
        <v>13-11-1996</v>
      </c>
      <c r="M1980">
        <f>VLOOKUP(A1980,'Hospitalisation Details'!$A$2:$M$2344,10,FALSE)</f>
        <v>3385.4</v>
      </c>
      <c r="N1980" t="str">
        <f>VLOOKUP(A1980,'Hospitalisation Details'!$A$2:$M$2344,11,FALSE)</f>
        <v>tier - 2</v>
      </c>
      <c r="O1980" t="str">
        <f>VLOOKUP(A1980,'Hospitalisation Details'!$A$2:$M$2344,12,FALSE)</f>
        <v>tier - 2</v>
      </c>
      <c r="P1980" t="str">
        <f>VLOOKUP(A1980,'Hospitalisation Details'!$A$2:$M$2344,13,FALSE)</f>
        <v>R1024</v>
      </c>
      <c r="Q1980" s="11">
        <f>VLOOKUP(A1980,'Hospitalisation Details'!$A$2:$M$2344,8,FALSE)</f>
        <v>26</v>
      </c>
    </row>
    <row r="1981" spans="1:17" ht="15.75" x14ac:dyDescent="0.25">
      <c r="A1981" s="1" t="s">
        <v>387</v>
      </c>
      <c r="B1981" t="str">
        <f>VLOOKUP(A1981,'Customer Names'!$A$1:$B$2336,2,FALSE)</f>
        <v>Leitz</v>
      </c>
      <c r="C1981" s="11">
        <f>VLOOKUP(A1981,'Medical Examinations'!$A$1:$B$2336,2,FALSE)</f>
        <v>19.8</v>
      </c>
      <c r="D1981" s="11">
        <f>VLOOKUP(A1981,'Medical Examinations'!$A$1:$C$2336,3,FALSE)</f>
        <v>4</v>
      </c>
      <c r="E1981" s="11" t="str">
        <f>VLOOKUP(A1981,'Medical Examinations'!$A$1:$J$2336,4,FALSE)</f>
        <v>Yes</v>
      </c>
      <c r="F1981" s="11" t="str">
        <f>VLOOKUP(A1981,'Medical Examinations'!$A$1:$J$2336,5,FALSE)</f>
        <v>No</v>
      </c>
      <c r="G1981" s="11" t="str">
        <f>VLOOKUP(A1981,'Medical Examinations'!$A$1:$J$2336,6,FALSE)</f>
        <v>No</v>
      </c>
      <c r="H1981" s="11">
        <f>VLOOKUP(A1981,'Medical Examinations'!$A$1:$J$2336,7,FALSE)</f>
        <v>0</v>
      </c>
      <c r="I1981" s="11" t="str">
        <f>VLOOKUP(A1981,'Medical Examinations'!$A$1:$J$2336,8,FALSE)</f>
        <v>No</v>
      </c>
      <c r="J1981" s="11" t="str">
        <f>VLOOKUP(A1981,'Medical Examinations'!$A$1:$J$2336,9,FALSE)</f>
        <v>NORMALWEIGHT</v>
      </c>
      <c r="K1981" s="11" t="str">
        <f>VLOOKUP(A1981,'Medical Examinations'!$A$1:$J$2336,10,FALSE)</f>
        <v>NORMAL</v>
      </c>
      <c r="L1981" t="str">
        <f>VLOOKUP(A1981,'Hospitalisation Details'!$A$2:$M$2344,4,FALSE)</f>
        <v>14-12-1996</v>
      </c>
      <c r="M1981">
        <f>VLOOKUP(A1981,'Hospitalisation Details'!$A$2:$M$2344,10,FALSE)</f>
        <v>3378.91</v>
      </c>
      <c r="N1981" t="str">
        <f>VLOOKUP(A1981,'Hospitalisation Details'!$A$2:$M$2344,11,FALSE)</f>
        <v>tier - 2</v>
      </c>
      <c r="O1981" t="str">
        <f>VLOOKUP(A1981,'Hospitalisation Details'!$A$2:$M$2344,12,FALSE)</f>
        <v>tier - 1</v>
      </c>
      <c r="P1981" t="str">
        <f>VLOOKUP(A1981,'Hospitalisation Details'!$A$2:$M$2344,13,FALSE)</f>
        <v>R1011</v>
      </c>
      <c r="Q1981" s="11">
        <f>VLOOKUP(A1981,'Hospitalisation Details'!$A$2:$M$2344,8,FALSE)</f>
        <v>26</v>
      </c>
    </row>
    <row r="1982" spans="1:17" ht="15.75" x14ac:dyDescent="0.25">
      <c r="A1982" s="1" t="s">
        <v>386</v>
      </c>
      <c r="B1982" t="str">
        <f>VLOOKUP(A1982,'Customer Names'!$A$1:$B$2336,2,FALSE)</f>
        <v>Durfee</v>
      </c>
      <c r="C1982" s="11">
        <f>VLOOKUP(A1982,'Medical Examinations'!$A$1:$B$2336,2,FALSE)</f>
        <v>35.53</v>
      </c>
      <c r="D1982" s="11">
        <f>VLOOKUP(A1982,'Medical Examinations'!$A$1:$C$2336,3,FALSE)</f>
        <v>4.68</v>
      </c>
      <c r="E1982" s="11" t="str">
        <f>VLOOKUP(A1982,'Medical Examinations'!$A$1:$J$2336,4,FALSE)</f>
        <v>No</v>
      </c>
      <c r="F1982" s="11" t="str">
        <f>VLOOKUP(A1982,'Medical Examinations'!$A$1:$J$2336,5,FALSE)</f>
        <v>No</v>
      </c>
      <c r="G1982" s="11" t="str">
        <f>VLOOKUP(A1982,'Medical Examinations'!$A$1:$J$2336,6,FALSE)</f>
        <v>Yes</v>
      </c>
      <c r="H1982" s="11">
        <f>VLOOKUP(A1982,'Medical Examinations'!$A$1:$J$2336,7,FALSE)</f>
        <v>1</v>
      </c>
      <c r="I1982" s="11" t="str">
        <f>VLOOKUP(A1982,'Medical Examinations'!$A$1:$J$2336,8,FALSE)</f>
        <v>No</v>
      </c>
      <c r="J1982" s="11" t="str">
        <f>VLOOKUP(A1982,'Medical Examinations'!$A$1:$J$2336,9,FALSE)</f>
        <v>OBESITY</v>
      </c>
      <c r="K1982" s="11" t="str">
        <f>VLOOKUP(A1982,'Medical Examinations'!$A$1:$J$2336,10,FALSE)</f>
        <v>NORMAL</v>
      </c>
      <c r="L1982" t="str">
        <f>VLOOKUP(A1982,'Hospitalisation Details'!$A$2:$M$2344,4,FALSE)</f>
        <v>7-10-1993</v>
      </c>
      <c r="M1982">
        <f>VLOOKUP(A1982,'Hospitalisation Details'!$A$2:$M$2344,10,FALSE)</f>
        <v>3366.67</v>
      </c>
      <c r="N1982" t="str">
        <f>VLOOKUP(A1982,'Hospitalisation Details'!$A$2:$M$2344,11,FALSE)</f>
        <v>tier - 2</v>
      </c>
      <c r="O1982" t="str">
        <f>VLOOKUP(A1982,'Hospitalisation Details'!$A$2:$M$2344,12,FALSE)</f>
        <v>tier - 2</v>
      </c>
      <c r="P1982" t="str">
        <f>VLOOKUP(A1982,'Hospitalisation Details'!$A$2:$M$2344,13,FALSE)</f>
        <v>R1013</v>
      </c>
      <c r="Q1982" s="11">
        <f>VLOOKUP(A1982,'Hospitalisation Details'!$A$2:$M$2344,8,FALSE)</f>
        <v>29</v>
      </c>
    </row>
    <row r="1983" spans="1:17" ht="15.75" x14ac:dyDescent="0.25">
      <c r="A1983" s="1" t="s">
        <v>385</v>
      </c>
      <c r="B1983" t="str">
        <f>VLOOKUP(A1983,'Customer Names'!$A$1:$B$2336,2,FALSE)</f>
        <v>Maylone</v>
      </c>
      <c r="C1983" s="11">
        <f>VLOOKUP(A1983,'Medical Examinations'!$A$1:$B$2336,2,FALSE)</f>
        <v>21.47</v>
      </c>
      <c r="D1983" s="11">
        <f>VLOOKUP(A1983,'Medical Examinations'!$A$1:$C$2336,3,FALSE)</f>
        <v>4.0199999999999996</v>
      </c>
      <c r="E1983" s="11" t="str">
        <f>VLOOKUP(A1983,'Medical Examinations'!$A$1:$J$2336,4,FALSE)</f>
        <v>Yes</v>
      </c>
      <c r="F1983" s="11" t="str">
        <f>VLOOKUP(A1983,'Medical Examinations'!$A$1:$J$2336,5,FALSE)</f>
        <v>No</v>
      </c>
      <c r="G1983" s="11" t="str">
        <f>VLOOKUP(A1983,'Medical Examinations'!$A$1:$J$2336,6,FALSE)</f>
        <v>No</v>
      </c>
      <c r="H1983" s="11">
        <f>VLOOKUP(A1983,'Medical Examinations'!$A$1:$J$2336,7,FALSE)</f>
        <v>1</v>
      </c>
      <c r="I1983" s="11" t="str">
        <f>VLOOKUP(A1983,'Medical Examinations'!$A$1:$J$2336,8,FALSE)</f>
        <v>No</v>
      </c>
      <c r="J1983" s="11" t="str">
        <f>VLOOKUP(A1983,'Medical Examinations'!$A$1:$J$2336,9,FALSE)</f>
        <v>NORMALWEIGHT</v>
      </c>
      <c r="K1983" s="11" t="str">
        <f>VLOOKUP(A1983,'Medical Examinations'!$A$1:$J$2336,10,FALSE)</f>
        <v>NORMAL</v>
      </c>
      <c r="L1983" t="str">
        <f>VLOOKUP(A1983,'Hospitalisation Details'!$A$2:$M$2344,4,FALSE)</f>
        <v>23-6-1995</v>
      </c>
      <c r="M1983">
        <f>VLOOKUP(A1983,'Hospitalisation Details'!$A$2:$M$2344,10,FALSE)</f>
        <v>3353.47</v>
      </c>
      <c r="N1983" t="str">
        <f>VLOOKUP(A1983,'Hospitalisation Details'!$A$2:$M$2344,11,FALSE)</f>
        <v>tier - 2</v>
      </c>
      <c r="O1983" t="str">
        <f>VLOOKUP(A1983,'Hospitalisation Details'!$A$2:$M$2344,12,FALSE)</f>
        <v>tier - 3</v>
      </c>
      <c r="P1983" t="str">
        <f>VLOOKUP(A1983,'Hospitalisation Details'!$A$2:$M$2344,13,FALSE)</f>
        <v>R1012</v>
      </c>
      <c r="Q1983" s="11">
        <f>VLOOKUP(A1983,'Hospitalisation Details'!$A$2:$M$2344,8,FALSE)</f>
        <v>27</v>
      </c>
    </row>
    <row r="1984" spans="1:17" ht="15.75" x14ac:dyDescent="0.25">
      <c r="A1984" s="1" t="s">
        <v>384</v>
      </c>
      <c r="B1984" t="str">
        <f>VLOOKUP(A1984,'Customer Names'!$A$1:$B$2336,2,FALSE)</f>
        <v>Reiland</v>
      </c>
      <c r="C1984" s="11">
        <f>VLOOKUP(A1984,'Medical Examinations'!$A$1:$B$2336,2,FALSE)</f>
        <v>25.9</v>
      </c>
      <c r="D1984" s="11">
        <f>VLOOKUP(A1984,'Medical Examinations'!$A$1:$C$2336,3,FALSE)</f>
        <v>5.12</v>
      </c>
      <c r="E1984" s="11" t="str">
        <f>VLOOKUP(A1984,'Medical Examinations'!$A$1:$J$2336,4,FALSE)</f>
        <v>No</v>
      </c>
      <c r="F1984" s="11" t="str">
        <f>VLOOKUP(A1984,'Medical Examinations'!$A$1:$J$2336,5,FALSE)</f>
        <v>No</v>
      </c>
      <c r="G1984" s="11" t="str">
        <f>VLOOKUP(A1984,'Medical Examinations'!$A$1:$J$2336,6,FALSE)</f>
        <v>Yes</v>
      </c>
      <c r="H1984" s="11">
        <f>VLOOKUP(A1984,'Medical Examinations'!$A$1:$J$2336,7,FALSE)</f>
        <v>1</v>
      </c>
      <c r="I1984" s="11" t="str">
        <f>VLOOKUP(A1984,'Medical Examinations'!$A$1:$J$2336,8,FALSE)</f>
        <v>No</v>
      </c>
      <c r="J1984" s="11" t="str">
        <f>VLOOKUP(A1984,'Medical Examinations'!$A$1:$J$2336,9,FALSE)</f>
        <v>OVERWEIGHT</v>
      </c>
      <c r="K1984" s="11" t="str">
        <f>VLOOKUP(A1984,'Medical Examinations'!$A$1:$J$2336,10,FALSE)</f>
        <v>NORMAL</v>
      </c>
      <c r="L1984" t="str">
        <f>VLOOKUP(A1984,'Hospitalisation Details'!$A$2:$M$2344,4,FALSE)</f>
        <v>28-10-1993</v>
      </c>
      <c r="M1984">
        <f>VLOOKUP(A1984,'Hospitalisation Details'!$A$2:$M$2344,10,FALSE)</f>
        <v>3353.28</v>
      </c>
      <c r="N1984" t="str">
        <f>VLOOKUP(A1984,'Hospitalisation Details'!$A$2:$M$2344,11,FALSE)</f>
        <v>tier - 2</v>
      </c>
      <c r="O1984" t="str">
        <f>VLOOKUP(A1984,'Hospitalisation Details'!$A$2:$M$2344,12,FALSE)</f>
        <v>tier - 1</v>
      </c>
      <c r="P1984" t="str">
        <f>VLOOKUP(A1984,'Hospitalisation Details'!$A$2:$M$2344,13,FALSE)</f>
        <v>R1011</v>
      </c>
      <c r="Q1984" s="11">
        <f>VLOOKUP(A1984,'Hospitalisation Details'!$A$2:$M$2344,8,FALSE)</f>
        <v>29</v>
      </c>
    </row>
    <row r="1985" spans="1:17" ht="15.75" x14ac:dyDescent="0.25">
      <c r="A1985" s="1" t="s">
        <v>383</v>
      </c>
      <c r="B1985" t="str">
        <f>VLOOKUP(A1985,'Customer Names'!$A$1:$B$2336,2,FALSE)</f>
        <v>Hu</v>
      </c>
      <c r="C1985" s="11">
        <f>VLOOKUP(A1985,'Medical Examinations'!$A$1:$B$2336,2,FALSE)</f>
        <v>20.81</v>
      </c>
      <c r="D1985" s="11">
        <f>VLOOKUP(A1985,'Medical Examinations'!$A$1:$C$2336,3,FALSE)</f>
        <v>5.52</v>
      </c>
      <c r="E1985" s="11" t="str">
        <f>VLOOKUP(A1985,'Medical Examinations'!$A$1:$J$2336,4,FALSE)</f>
        <v>No</v>
      </c>
      <c r="F1985" s="11" t="str">
        <f>VLOOKUP(A1985,'Medical Examinations'!$A$1:$J$2336,5,FALSE)</f>
        <v>No</v>
      </c>
      <c r="G1985" s="11" t="str">
        <f>VLOOKUP(A1985,'Medical Examinations'!$A$1:$J$2336,6,FALSE)</f>
        <v>No</v>
      </c>
      <c r="H1985" s="11">
        <f>VLOOKUP(A1985,'Medical Examinations'!$A$1:$J$2336,7,FALSE)</f>
        <v>0</v>
      </c>
      <c r="I1985" s="11" t="str">
        <f>VLOOKUP(A1985,'Medical Examinations'!$A$1:$J$2336,8,FALSE)</f>
        <v>No</v>
      </c>
      <c r="J1985" s="11" t="str">
        <f>VLOOKUP(A1985,'Medical Examinations'!$A$1:$J$2336,9,FALSE)</f>
        <v>NORMALWEIGHT</v>
      </c>
      <c r="K1985" s="11" t="str">
        <f>VLOOKUP(A1985,'Medical Examinations'!$A$1:$J$2336,10,FALSE)</f>
        <v>NORMAL</v>
      </c>
      <c r="L1985" t="str">
        <f>VLOOKUP(A1985,'Hospitalisation Details'!$A$2:$M$2344,4,FALSE)</f>
        <v>1-9-1991</v>
      </c>
      <c r="M1985">
        <f>VLOOKUP(A1985,'Hospitalisation Details'!$A$2:$M$2344,10,FALSE)</f>
        <v>3342.79</v>
      </c>
      <c r="N1985" t="str">
        <f>VLOOKUP(A1985,'Hospitalisation Details'!$A$2:$M$2344,11,FALSE)</f>
        <v>tier - 2</v>
      </c>
      <c r="O1985" t="str">
        <f>VLOOKUP(A1985,'Hospitalisation Details'!$A$2:$M$2344,12,FALSE)</f>
        <v>tier - 1</v>
      </c>
      <c r="P1985" t="str">
        <f>VLOOKUP(A1985,'Hospitalisation Details'!$A$2:$M$2344,13,FALSE)</f>
        <v>R1013</v>
      </c>
      <c r="Q1985" s="11">
        <f>VLOOKUP(A1985,'Hospitalisation Details'!$A$2:$M$2344,8,FALSE)</f>
        <v>31</v>
      </c>
    </row>
    <row r="1986" spans="1:17" ht="15.75" x14ac:dyDescent="0.25">
      <c r="A1986" s="1" t="s">
        <v>382</v>
      </c>
      <c r="B1986" t="str">
        <f>VLOOKUP(A1986,'Customer Names'!$A$1:$B$2336,2,FALSE)</f>
        <v>Lessek</v>
      </c>
      <c r="C1986" s="11">
        <f>VLOOKUP(A1986,'Medical Examinations'!$A$1:$B$2336,2,FALSE)</f>
        <v>25.84</v>
      </c>
      <c r="D1986" s="11">
        <f>VLOOKUP(A1986,'Medical Examinations'!$A$1:$C$2336,3,FALSE)</f>
        <v>5.81</v>
      </c>
      <c r="E1986" s="11" t="str">
        <f>VLOOKUP(A1986,'Medical Examinations'!$A$1:$J$2336,4,FALSE)</f>
        <v>Yes</v>
      </c>
      <c r="F1986" s="11" t="str">
        <f>VLOOKUP(A1986,'Medical Examinations'!$A$1:$J$2336,5,FALSE)</f>
        <v>No</v>
      </c>
      <c r="G1986" s="11" t="str">
        <f>VLOOKUP(A1986,'Medical Examinations'!$A$1:$J$2336,6,FALSE)</f>
        <v>Yes</v>
      </c>
      <c r="H1986" s="11">
        <f>VLOOKUP(A1986,'Medical Examinations'!$A$1:$J$2336,7,FALSE)</f>
        <v>1</v>
      </c>
      <c r="I1986" s="11" t="str">
        <f>VLOOKUP(A1986,'Medical Examinations'!$A$1:$J$2336,8,FALSE)</f>
        <v>No</v>
      </c>
      <c r="J1986" s="11" t="str">
        <f>VLOOKUP(A1986,'Medical Examinations'!$A$1:$J$2336,9,FALSE)</f>
        <v>OVERWEIGHT</v>
      </c>
      <c r="K1986" s="11" t="str">
        <f>VLOOKUP(A1986,'Medical Examinations'!$A$1:$J$2336,10,FALSE)</f>
        <v>PREDIABETES</v>
      </c>
      <c r="L1986" t="str">
        <f>VLOOKUP(A1986,'Hospitalisation Details'!$A$2:$M$2344,4,FALSE)</f>
        <v>20-6-1997</v>
      </c>
      <c r="M1986">
        <f>VLOOKUP(A1986,'Hospitalisation Details'!$A$2:$M$2344,10,FALSE)</f>
        <v>3309.79</v>
      </c>
      <c r="N1986" t="str">
        <f>VLOOKUP(A1986,'Hospitalisation Details'!$A$2:$M$2344,11,FALSE)</f>
        <v>tier - 3</v>
      </c>
      <c r="O1986" t="str">
        <f>VLOOKUP(A1986,'Hospitalisation Details'!$A$2:$M$2344,12,FALSE)</f>
        <v>tier - 3</v>
      </c>
      <c r="P1986" t="str">
        <f>VLOOKUP(A1986,'Hospitalisation Details'!$A$2:$M$2344,13,FALSE)</f>
        <v>R1017</v>
      </c>
      <c r="Q1986" s="11">
        <f>VLOOKUP(A1986,'Hospitalisation Details'!$A$2:$M$2344,8,FALSE)</f>
        <v>25</v>
      </c>
    </row>
    <row r="1987" spans="1:17" ht="15.75" x14ac:dyDescent="0.25">
      <c r="A1987" s="1" t="s">
        <v>381</v>
      </c>
      <c r="B1987" t="str">
        <f>VLOOKUP(A1987,'Customer Names'!$A$1:$B$2336,2,FALSE)</f>
        <v>Colavincenzo</v>
      </c>
      <c r="C1987" s="11">
        <f>VLOOKUP(A1987,'Medical Examinations'!$A$1:$B$2336,2,FALSE)</f>
        <v>30.95</v>
      </c>
      <c r="D1987" s="11">
        <f>VLOOKUP(A1987,'Medical Examinations'!$A$1:$C$2336,3,FALSE)</f>
        <v>5.16</v>
      </c>
      <c r="E1987" s="11" t="str">
        <f>VLOOKUP(A1987,'Medical Examinations'!$A$1:$J$2336,4,FALSE)</f>
        <v>No</v>
      </c>
      <c r="F1987" s="11" t="str">
        <f>VLOOKUP(A1987,'Medical Examinations'!$A$1:$J$2336,5,FALSE)</f>
        <v>No</v>
      </c>
      <c r="G1987" s="11" t="str">
        <f>VLOOKUP(A1987,'Medical Examinations'!$A$1:$J$2336,6,FALSE)</f>
        <v>Yes</v>
      </c>
      <c r="H1987" s="11">
        <f>VLOOKUP(A1987,'Medical Examinations'!$A$1:$J$2336,7,FALSE)</f>
        <v>1</v>
      </c>
      <c r="I1987" s="11" t="str">
        <f>VLOOKUP(A1987,'Medical Examinations'!$A$1:$J$2336,8,FALSE)</f>
        <v>No</v>
      </c>
      <c r="J1987" s="11" t="str">
        <f>VLOOKUP(A1987,'Medical Examinations'!$A$1:$J$2336,9,FALSE)</f>
        <v>OBESITY</v>
      </c>
      <c r="K1987" s="11" t="str">
        <f>VLOOKUP(A1987,'Medical Examinations'!$A$1:$J$2336,10,FALSE)</f>
        <v>NORMAL</v>
      </c>
      <c r="L1987" t="str">
        <f>VLOOKUP(A1987,'Hospitalisation Details'!$A$2:$M$2344,4,FALSE)</f>
        <v>18-11-2003</v>
      </c>
      <c r="M1987">
        <f>VLOOKUP(A1987,'Hospitalisation Details'!$A$2:$M$2344,10,FALSE)</f>
        <v>3308.46</v>
      </c>
      <c r="N1987" t="str">
        <f>VLOOKUP(A1987,'Hospitalisation Details'!$A$2:$M$2344,11,FALSE)</f>
        <v>tier - 2</v>
      </c>
      <c r="O1987" t="str">
        <f>VLOOKUP(A1987,'Hospitalisation Details'!$A$2:$M$2344,12,FALSE)</f>
        <v>tier - 1</v>
      </c>
      <c r="P1987" t="str">
        <f>VLOOKUP(A1987,'Hospitalisation Details'!$A$2:$M$2344,13,FALSE)</f>
        <v>R1021</v>
      </c>
      <c r="Q1987" s="11">
        <f>VLOOKUP(A1987,'Hospitalisation Details'!$A$2:$M$2344,8,FALSE)</f>
        <v>19</v>
      </c>
    </row>
    <row r="1988" spans="1:17" ht="15.75" x14ac:dyDescent="0.25">
      <c r="A1988" s="1" t="s">
        <v>380</v>
      </c>
      <c r="B1988" t="str">
        <f>VLOOKUP(A1988,'Customer Names'!$A$1:$B$2336,2,FALSE)</f>
        <v>Mendez-Karr</v>
      </c>
      <c r="C1988" s="11">
        <f>VLOOKUP(A1988,'Medical Examinations'!$A$1:$B$2336,2,FALSE)</f>
        <v>30.54</v>
      </c>
      <c r="D1988" s="11">
        <f>VLOOKUP(A1988,'Medical Examinations'!$A$1:$C$2336,3,FALSE)</f>
        <v>5</v>
      </c>
      <c r="E1988" s="11" t="str">
        <f>VLOOKUP(A1988,'Medical Examinations'!$A$1:$J$2336,4,FALSE)</f>
        <v>No</v>
      </c>
      <c r="F1988" s="11" t="str">
        <f>VLOOKUP(A1988,'Medical Examinations'!$A$1:$J$2336,5,FALSE)</f>
        <v>No</v>
      </c>
      <c r="G1988" s="11" t="str">
        <f>VLOOKUP(A1988,'Medical Examinations'!$A$1:$J$2336,6,FALSE)</f>
        <v>Yes</v>
      </c>
      <c r="H1988" s="11">
        <f>VLOOKUP(A1988,'Medical Examinations'!$A$1:$J$2336,7,FALSE)</f>
        <v>1</v>
      </c>
      <c r="I1988" s="11" t="str">
        <f>VLOOKUP(A1988,'Medical Examinations'!$A$1:$J$2336,8,FALSE)</f>
        <v>No</v>
      </c>
      <c r="J1988" s="11" t="str">
        <f>VLOOKUP(A1988,'Medical Examinations'!$A$1:$J$2336,9,FALSE)</f>
        <v>OBESITY</v>
      </c>
      <c r="K1988" s="11" t="str">
        <f>VLOOKUP(A1988,'Medical Examinations'!$A$1:$J$2336,10,FALSE)</f>
        <v>NORMAL</v>
      </c>
      <c r="L1988" t="str">
        <f>VLOOKUP(A1988,'Hospitalisation Details'!$A$2:$M$2344,4,FALSE)</f>
        <v>5-12-2003</v>
      </c>
      <c r="M1988">
        <f>VLOOKUP(A1988,'Hospitalisation Details'!$A$2:$M$2344,10,FALSE)</f>
        <v>3300.7</v>
      </c>
      <c r="N1988" t="str">
        <f>VLOOKUP(A1988,'Hospitalisation Details'!$A$2:$M$2344,11,FALSE)</f>
        <v>tier - 2</v>
      </c>
      <c r="O1988" t="str">
        <f>VLOOKUP(A1988,'Hospitalisation Details'!$A$2:$M$2344,12,FALSE)</f>
        <v>tier - 2</v>
      </c>
      <c r="P1988" t="str">
        <f>VLOOKUP(A1988,'Hospitalisation Details'!$A$2:$M$2344,13,FALSE)</f>
        <v>R1025</v>
      </c>
      <c r="Q1988" s="11">
        <f>VLOOKUP(A1988,'Hospitalisation Details'!$A$2:$M$2344,8,FALSE)</f>
        <v>19</v>
      </c>
    </row>
    <row r="1989" spans="1:17" ht="15.75" x14ac:dyDescent="0.25">
      <c r="A1989" s="1" t="s">
        <v>379</v>
      </c>
      <c r="B1989" t="str">
        <f>VLOOKUP(A1989,'Customer Names'!$A$1:$B$2336,2,FALSE)</f>
        <v>Saulnier</v>
      </c>
      <c r="C1989" s="11">
        <f>VLOOKUP(A1989,'Medical Examinations'!$A$1:$B$2336,2,FALSE)</f>
        <v>33.914999999999999</v>
      </c>
      <c r="D1989" s="11">
        <f>VLOOKUP(A1989,'Medical Examinations'!$A$1:$C$2336,3,FALSE)</f>
        <v>5.84</v>
      </c>
      <c r="E1989" s="11" t="str">
        <f>VLOOKUP(A1989,'Medical Examinations'!$A$1:$J$2336,4,FALSE)</f>
        <v>Yes</v>
      </c>
      <c r="F1989" s="11" t="str">
        <f>VLOOKUP(A1989,'Medical Examinations'!$A$1:$J$2336,5,FALSE)</f>
        <v>No</v>
      </c>
      <c r="G1989" s="11" t="str">
        <f>VLOOKUP(A1989,'Medical Examinations'!$A$1:$J$2336,6,FALSE)</f>
        <v>No</v>
      </c>
      <c r="H1989" s="11">
        <f>VLOOKUP(A1989,'Medical Examinations'!$A$1:$J$2336,7,FALSE)</f>
        <v>0</v>
      </c>
      <c r="I1989" s="11" t="str">
        <f>VLOOKUP(A1989,'Medical Examinations'!$A$1:$J$2336,8,FALSE)</f>
        <v>No</v>
      </c>
      <c r="J1989" s="11" t="str">
        <f>VLOOKUP(A1989,'Medical Examinations'!$A$1:$J$2336,9,FALSE)</f>
        <v>OBESITY</v>
      </c>
      <c r="K1989" s="11" t="str">
        <f>VLOOKUP(A1989,'Medical Examinations'!$A$1:$J$2336,10,FALSE)</f>
        <v>PREDIABETES</v>
      </c>
      <c r="L1989" t="str">
        <f>VLOOKUP(A1989,'Hospitalisation Details'!$A$2:$M$2344,4,FALSE)</f>
        <v>17-11-1996</v>
      </c>
      <c r="M1989">
        <f>VLOOKUP(A1989,'Hospitalisation Details'!$A$2:$M$2344,10,FALSE)</f>
        <v>3292.53</v>
      </c>
      <c r="N1989" t="str">
        <f>VLOOKUP(A1989,'Hospitalisation Details'!$A$2:$M$2344,11,FALSE)</f>
        <v>tier - 2</v>
      </c>
      <c r="O1989" t="str">
        <f>VLOOKUP(A1989,'Hospitalisation Details'!$A$2:$M$2344,12,FALSE)</f>
        <v>tier - 2</v>
      </c>
      <c r="P1989" t="str">
        <f>VLOOKUP(A1989,'Hospitalisation Details'!$A$2:$M$2344,13,FALSE)</f>
        <v>R1012</v>
      </c>
      <c r="Q1989" s="11">
        <f>VLOOKUP(A1989,'Hospitalisation Details'!$A$2:$M$2344,8,FALSE)</f>
        <v>26</v>
      </c>
    </row>
    <row r="1990" spans="1:17" ht="15.75" x14ac:dyDescent="0.25">
      <c r="A1990" s="1" t="s">
        <v>378</v>
      </c>
      <c r="B1990" t="str">
        <f>VLOOKUP(A1990,'Customer Names'!$A$1:$B$2336,2,FALSE)</f>
        <v>Schoonover</v>
      </c>
      <c r="C1990" s="11">
        <f>VLOOKUP(A1990,'Medical Examinations'!$A$1:$B$2336,2,FALSE)</f>
        <v>33.31</v>
      </c>
      <c r="D1990" s="11">
        <f>VLOOKUP(A1990,'Medical Examinations'!$A$1:$C$2336,3,FALSE)</f>
        <v>4.1900000000000004</v>
      </c>
      <c r="E1990" s="11" t="str">
        <f>VLOOKUP(A1990,'Medical Examinations'!$A$1:$J$2336,4,FALSE)</f>
        <v>No</v>
      </c>
      <c r="F1990" s="11" t="str">
        <f>VLOOKUP(A1990,'Medical Examinations'!$A$1:$J$2336,5,FALSE)</f>
        <v>No</v>
      </c>
      <c r="G1990" s="11" t="str">
        <f>VLOOKUP(A1990,'Medical Examinations'!$A$1:$J$2336,6,FALSE)</f>
        <v>Yes</v>
      </c>
      <c r="H1990" s="11">
        <f>VLOOKUP(A1990,'Medical Examinations'!$A$1:$J$2336,7,FALSE)</f>
        <v>1</v>
      </c>
      <c r="I1990" s="11" t="str">
        <f>VLOOKUP(A1990,'Medical Examinations'!$A$1:$J$2336,8,FALSE)</f>
        <v>No</v>
      </c>
      <c r="J1990" s="11" t="str">
        <f>VLOOKUP(A1990,'Medical Examinations'!$A$1:$J$2336,9,FALSE)</f>
        <v>OBESITY</v>
      </c>
      <c r="K1990" s="11" t="str">
        <f>VLOOKUP(A1990,'Medical Examinations'!$A$1:$J$2336,10,FALSE)</f>
        <v>NORMAL</v>
      </c>
      <c r="L1990" t="str">
        <f>VLOOKUP(A1990,'Hospitalisation Details'!$A$2:$M$2344,4,FALSE)</f>
        <v>3-7-2003</v>
      </c>
      <c r="M1990">
        <f>VLOOKUP(A1990,'Hospitalisation Details'!$A$2:$M$2344,10,FALSE)</f>
        <v>3280.22</v>
      </c>
      <c r="N1990" t="str">
        <f>VLOOKUP(A1990,'Hospitalisation Details'!$A$2:$M$2344,11,FALSE)</f>
        <v>tier - 2</v>
      </c>
      <c r="O1990" t="str">
        <f>VLOOKUP(A1990,'Hospitalisation Details'!$A$2:$M$2344,12,FALSE)</f>
        <v>tier - 3</v>
      </c>
      <c r="P1990" t="str">
        <f>VLOOKUP(A1990,'Hospitalisation Details'!$A$2:$M$2344,13,FALSE)</f>
        <v>R1011</v>
      </c>
      <c r="Q1990" s="11">
        <f>VLOOKUP(A1990,'Hospitalisation Details'!$A$2:$M$2344,8,FALSE)</f>
        <v>19</v>
      </c>
    </row>
    <row r="1991" spans="1:17" ht="15.75" x14ac:dyDescent="0.25">
      <c r="A1991" s="1" t="s">
        <v>377</v>
      </c>
      <c r="B1991" t="str">
        <f>VLOOKUP(A1991,'Customer Names'!$A$1:$B$2336,2,FALSE)</f>
        <v>Hass</v>
      </c>
      <c r="C1991" s="11">
        <f>VLOOKUP(A1991,'Medical Examinations'!$A$1:$B$2336,2,FALSE)</f>
        <v>25.745000000000001</v>
      </c>
      <c r="D1991" s="11">
        <f>VLOOKUP(A1991,'Medical Examinations'!$A$1:$C$2336,3,FALSE)</f>
        <v>4.62</v>
      </c>
      <c r="E1991" s="11" t="str">
        <f>VLOOKUP(A1991,'Medical Examinations'!$A$1:$J$2336,4,FALSE)</f>
        <v>Yes</v>
      </c>
      <c r="F1991" s="11" t="str">
        <f>VLOOKUP(A1991,'Medical Examinations'!$A$1:$J$2336,5,FALSE)</f>
        <v>No</v>
      </c>
      <c r="G1991" s="11" t="str">
        <f>VLOOKUP(A1991,'Medical Examinations'!$A$1:$J$2336,6,FALSE)</f>
        <v>No</v>
      </c>
      <c r="H1991" s="11">
        <f>VLOOKUP(A1991,'Medical Examinations'!$A$1:$J$2336,7,FALSE)</f>
        <v>0</v>
      </c>
      <c r="I1991" s="11" t="str">
        <f>VLOOKUP(A1991,'Medical Examinations'!$A$1:$J$2336,8,FALSE)</f>
        <v>No</v>
      </c>
      <c r="J1991" s="11" t="str">
        <f>VLOOKUP(A1991,'Medical Examinations'!$A$1:$J$2336,9,FALSE)</f>
        <v>OVERWEIGHT</v>
      </c>
      <c r="K1991" s="11" t="str">
        <f>VLOOKUP(A1991,'Medical Examinations'!$A$1:$J$2336,10,FALSE)</f>
        <v>NORMAL</v>
      </c>
      <c r="L1991" t="str">
        <f>VLOOKUP(A1991,'Hospitalisation Details'!$A$2:$M$2344,4,FALSE)</f>
        <v>6-10-2001</v>
      </c>
      <c r="M1991">
        <f>VLOOKUP(A1991,'Hospitalisation Details'!$A$2:$M$2344,10,FALSE)</f>
        <v>3279.87</v>
      </c>
      <c r="N1991" t="str">
        <f>VLOOKUP(A1991,'Hospitalisation Details'!$A$2:$M$2344,11,FALSE)</f>
        <v>tier - 2</v>
      </c>
      <c r="O1991" t="str">
        <f>VLOOKUP(A1991,'Hospitalisation Details'!$A$2:$M$2344,12,FALSE)</f>
        <v>tier - 1</v>
      </c>
      <c r="P1991" t="str">
        <f>VLOOKUP(A1991,'Hospitalisation Details'!$A$2:$M$2344,13,FALSE)</f>
        <v>R1017</v>
      </c>
      <c r="Q1991" s="11">
        <f>VLOOKUP(A1991,'Hospitalisation Details'!$A$2:$M$2344,8,FALSE)</f>
        <v>21</v>
      </c>
    </row>
    <row r="1992" spans="1:17" ht="15.75" x14ac:dyDescent="0.25">
      <c r="A1992" s="1" t="s">
        <v>376</v>
      </c>
      <c r="B1992" t="str">
        <f>VLOOKUP(A1992,'Customer Names'!$A$1:$B$2336,2,FALSE)</f>
        <v>Cadotte</v>
      </c>
      <c r="C1992" s="11">
        <f>VLOOKUP(A1992,'Medical Examinations'!$A$1:$B$2336,2,FALSE)</f>
        <v>37.1</v>
      </c>
      <c r="D1992" s="11">
        <f>VLOOKUP(A1992,'Medical Examinations'!$A$1:$C$2336,3,FALSE)</f>
        <v>6.24</v>
      </c>
      <c r="E1992" s="11" t="str">
        <f>VLOOKUP(A1992,'Medical Examinations'!$A$1:$J$2336,4,FALSE)</f>
        <v>No</v>
      </c>
      <c r="F1992" s="11" t="str">
        <f>VLOOKUP(A1992,'Medical Examinations'!$A$1:$J$2336,5,FALSE)</f>
        <v>No</v>
      </c>
      <c r="G1992" s="11" t="str">
        <f>VLOOKUP(A1992,'Medical Examinations'!$A$1:$J$2336,6,FALSE)</f>
        <v>No</v>
      </c>
      <c r="H1992" s="11">
        <f>VLOOKUP(A1992,'Medical Examinations'!$A$1:$J$2336,7,FALSE)</f>
        <v>0</v>
      </c>
      <c r="I1992" s="11" t="str">
        <f>VLOOKUP(A1992,'Medical Examinations'!$A$1:$J$2336,8,FALSE)</f>
        <v>No</v>
      </c>
      <c r="J1992" s="11" t="str">
        <f>VLOOKUP(A1992,'Medical Examinations'!$A$1:$J$2336,9,FALSE)</f>
        <v>OBESITY</v>
      </c>
      <c r="K1992" s="11" t="str">
        <f>VLOOKUP(A1992,'Medical Examinations'!$A$1:$J$2336,10,FALSE)</f>
        <v>PREDIABETES</v>
      </c>
      <c r="L1992" t="str">
        <f>VLOOKUP(A1992,'Hospitalisation Details'!$A$2:$M$2344,4,FALSE)</f>
        <v>1-7-1994</v>
      </c>
      <c r="M1992">
        <f>VLOOKUP(A1992,'Hospitalisation Details'!$A$2:$M$2344,10,FALSE)</f>
        <v>3277.16</v>
      </c>
      <c r="N1992" t="str">
        <f>VLOOKUP(A1992,'Hospitalisation Details'!$A$2:$M$2344,11,FALSE)</f>
        <v>tier - 2</v>
      </c>
      <c r="O1992" t="str">
        <f>VLOOKUP(A1992,'Hospitalisation Details'!$A$2:$M$2344,12,FALSE)</f>
        <v>tier - 3</v>
      </c>
      <c r="P1992" t="str">
        <f>VLOOKUP(A1992,'Hospitalisation Details'!$A$2:$M$2344,13,FALSE)</f>
        <v>R1011</v>
      </c>
      <c r="Q1992" s="11">
        <f>VLOOKUP(A1992,'Hospitalisation Details'!$A$2:$M$2344,8,FALSE)</f>
        <v>28</v>
      </c>
    </row>
    <row r="1993" spans="1:17" ht="15.75" x14ac:dyDescent="0.25">
      <c r="A1993" s="1" t="s">
        <v>375</v>
      </c>
      <c r="B1993" t="str">
        <f>VLOOKUP(A1993,'Customer Names'!$A$1:$B$2336,2,FALSE)</f>
        <v>Cacciapaglia</v>
      </c>
      <c r="C1993" s="11">
        <f>VLOOKUP(A1993,'Medical Examinations'!$A$1:$B$2336,2,FALSE)</f>
        <v>35.435000000000002</v>
      </c>
      <c r="D1993" s="11">
        <f>VLOOKUP(A1993,'Medical Examinations'!$A$1:$C$2336,3,FALSE)</f>
        <v>5.81</v>
      </c>
      <c r="E1993" s="11" t="str">
        <f>VLOOKUP(A1993,'Medical Examinations'!$A$1:$J$2336,4,FALSE)</f>
        <v>No</v>
      </c>
      <c r="F1993" s="11" t="str">
        <f>VLOOKUP(A1993,'Medical Examinations'!$A$1:$J$2336,5,FALSE)</f>
        <v>No</v>
      </c>
      <c r="G1993" s="11" t="str">
        <f>VLOOKUP(A1993,'Medical Examinations'!$A$1:$J$2336,6,FALSE)</f>
        <v>No</v>
      </c>
      <c r="H1993" s="11">
        <f>VLOOKUP(A1993,'Medical Examinations'!$A$1:$J$2336,7,FALSE)</f>
        <v>0</v>
      </c>
      <c r="I1993" s="11" t="str">
        <f>VLOOKUP(A1993,'Medical Examinations'!$A$1:$J$2336,8,FALSE)</f>
        <v>No</v>
      </c>
      <c r="J1993" s="11" t="str">
        <f>VLOOKUP(A1993,'Medical Examinations'!$A$1:$J$2336,9,FALSE)</f>
        <v>OBESITY</v>
      </c>
      <c r="K1993" s="11" t="str">
        <f>VLOOKUP(A1993,'Medical Examinations'!$A$1:$J$2336,10,FALSE)</f>
        <v>PREDIABETES</v>
      </c>
      <c r="L1993" t="str">
        <f>VLOOKUP(A1993,'Hospitalisation Details'!$A$2:$M$2344,4,FALSE)</f>
        <v>2-12-1994</v>
      </c>
      <c r="M1993">
        <f>VLOOKUP(A1993,'Hospitalisation Details'!$A$2:$M$2344,10,FALSE)</f>
        <v>3268.85</v>
      </c>
      <c r="N1993" t="str">
        <f>VLOOKUP(A1993,'Hospitalisation Details'!$A$2:$M$2344,11,FALSE)</f>
        <v>tier - 3</v>
      </c>
      <c r="O1993" t="str">
        <f>VLOOKUP(A1993,'Hospitalisation Details'!$A$2:$M$2344,12,FALSE)</f>
        <v>tier - 1</v>
      </c>
      <c r="P1993" t="str">
        <f>VLOOKUP(A1993,'Hospitalisation Details'!$A$2:$M$2344,13,FALSE)</f>
        <v>R1016</v>
      </c>
      <c r="Q1993" s="11">
        <f>VLOOKUP(A1993,'Hospitalisation Details'!$A$2:$M$2344,8,FALSE)</f>
        <v>28</v>
      </c>
    </row>
    <row r="1994" spans="1:17" ht="15.75" x14ac:dyDescent="0.25">
      <c r="A1994" s="1" t="s">
        <v>374</v>
      </c>
      <c r="B1994" t="str">
        <f>VLOOKUP(A1994,'Customer Names'!$A$1:$B$2336,2,FALSE)</f>
        <v>Mininger</v>
      </c>
      <c r="C1994" s="11">
        <f>VLOOKUP(A1994,'Medical Examinations'!$A$1:$B$2336,2,FALSE)</f>
        <v>20.399999999999999</v>
      </c>
      <c r="D1994" s="11">
        <f>VLOOKUP(A1994,'Medical Examinations'!$A$1:$C$2336,3,FALSE)</f>
        <v>4.83</v>
      </c>
      <c r="E1994" s="11" t="str">
        <f>VLOOKUP(A1994,'Medical Examinations'!$A$1:$J$2336,4,FALSE)</f>
        <v>No</v>
      </c>
      <c r="F1994" s="11" t="str">
        <f>VLOOKUP(A1994,'Medical Examinations'!$A$1:$J$2336,5,FALSE)</f>
        <v>No</v>
      </c>
      <c r="G1994" s="11" t="str">
        <f>VLOOKUP(A1994,'Medical Examinations'!$A$1:$J$2336,6,FALSE)</f>
        <v>No</v>
      </c>
      <c r="H1994" s="11">
        <f>VLOOKUP(A1994,'Medical Examinations'!$A$1:$J$2336,7,FALSE)</f>
        <v>0</v>
      </c>
      <c r="I1994" s="11" t="str">
        <f>VLOOKUP(A1994,'Medical Examinations'!$A$1:$J$2336,8,FALSE)</f>
        <v>No</v>
      </c>
      <c r="J1994" s="11" t="str">
        <f>VLOOKUP(A1994,'Medical Examinations'!$A$1:$J$2336,9,FALSE)</f>
        <v>NORMALWEIGHT</v>
      </c>
      <c r="K1994" s="11" t="str">
        <f>VLOOKUP(A1994,'Medical Examinations'!$A$1:$J$2336,10,FALSE)</f>
        <v>NORMAL</v>
      </c>
      <c r="L1994" t="str">
        <f>VLOOKUP(A1994,'Hospitalisation Details'!$A$2:$M$2344,4,FALSE)</f>
        <v>13-11-1991</v>
      </c>
      <c r="M1994">
        <f>VLOOKUP(A1994,'Hospitalisation Details'!$A$2:$M$2344,10,FALSE)</f>
        <v>3260.2</v>
      </c>
      <c r="N1994" t="str">
        <f>VLOOKUP(A1994,'Hospitalisation Details'!$A$2:$M$2344,11,FALSE)</f>
        <v>tier - 3</v>
      </c>
      <c r="O1994" t="str">
        <f>VLOOKUP(A1994,'Hospitalisation Details'!$A$2:$M$2344,12,FALSE)</f>
        <v>tier - 2</v>
      </c>
      <c r="P1994" t="str">
        <f>VLOOKUP(A1994,'Hospitalisation Details'!$A$2:$M$2344,13,FALSE)</f>
        <v>R1011</v>
      </c>
      <c r="Q1994" s="11">
        <f>VLOOKUP(A1994,'Hospitalisation Details'!$A$2:$M$2344,8,FALSE)</f>
        <v>31</v>
      </c>
    </row>
    <row r="1995" spans="1:17" ht="15.75" x14ac:dyDescent="0.25">
      <c r="A1995" s="1" t="s">
        <v>373</v>
      </c>
      <c r="B1995" t="str">
        <f>VLOOKUP(A1995,'Customer Names'!$A$1:$B$2336,2,FALSE)</f>
        <v>Mayo</v>
      </c>
      <c r="C1995" s="11">
        <f>VLOOKUP(A1995,'Medical Examinations'!$A$1:$B$2336,2,FALSE)</f>
        <v>42.13</v>
      </c>
      <c r="D1995" s="11">
        <f>VLOOKUP(A1995,'Medical Examinations'!$A$1:$C$2336,3,FALSE)</f>
        <v>5.72</v>
      </c>
      <c r="E1995" s="11" t="str">
        <f>VLOOKUP(A1995,'Medical Examinations'!$A$1:$J$2336,4,FALSE)</f>
        <v>Yes</v>
      </c>
      <c r="F1995" s="11" t="str">
        <f>VLOOKUP(A1995,'Medical Examinations'!$A$1:$J$2336,5,FALSE)</f>
        <v>No</v>
      </c>
      <c r="G1995" s="11" t="str">
        <f>VLOOKUP(A1995,'Medical Examinations'!$A$1:$J$2336,6,FALSE)</f>
        <v>Yes</v>
      </c>
      <c r="H1995" s="11">
        <f>VLOOKUP(A1995,'Medical Examinations'!$A$1:$J$2336,7,FALSE)</f>
        <v>1</v>
      </c>
      <c r="I1995" s="11" t="str">
        <f>VLOOKUP(A1995,'Medical Examinations'!$A$1:$J$2336,8,FALSE)</f>
        <v>No</v>
      </c>
      <c r="J1995" s="11" t="str">
        <f>VLOOKUP(A1995,'Medical Examinations'!$A$1:$J$2336,9,FALSE)</f>
        <v>OBESITY</v>
      </c>
      <c r="K1995" s="11" t="str">
        <f>VLOOKUP(A1995,'Medical Examinations'!$A$1:$J$2336,10,FALSE)</f>
        <v>PREDIABETES</v>
      </c>
      <c r="L1995" t="str">
        <f>VLOOKUP(A1995,'Hospitalisation Details'!$A$2:$M$2344,4,FALSE)</f>
        <v>2-9-1997</v>
      </c>
      <c r="M1995">
        <f>VLOOKUP(A1995,'Hospitalisation Details'!$A$2:$M$2344,10,FALSE)</f>
        <v>3238.44</v>
      </c>
      <c r="N1995" t="str">
        <f>VLOOKUP(A1995,'Hospitalisation Details'!$A$2:$M$2344,11,FALSE)</f>
        <v>tier - 2</v>
      </c>
      <c r="O1995" t="str">
        <f>VLOOKUP(A1995,'Hospitalisation Details'!$A$2:$M$2344,12,FALSE)</f>
        <v>tier - 3</v>
      </c>
      <c r="P1995" t="str">
        <f>VLOOKUP(A1995,'Hospitalisation Details'!$A$2:$M$2344,13,FALSE)</f>
        <v>R1013</v>
      </c>
      <c r="Q1995" s="11">
        <f>VLOOKUP(A1995,'Hospitalisation Details'!$A$2:$M$2344,8,FALSE)</f>
        <v>25</v>
      </c>
    </row>
    <row r="1996" spans="1:17" ht="15.75" x14ac:dyDescent="0.25">
      <c r="A1996" s="1" t="s">
        <v>372</v>
      </c>
      <c r="B1996" t="str">
        <f>VLOOKUP(A1996,'Customer Names'!$A$1:$B$2336,2,FALSE)</f>
        <v>Zicko</v>
      </c>
      <c r="C1996" s="11">
        <f>VLOOKUP(A1996,'Medical Examinations'!$A$1:$B$2336,2,FALSE)</f>
        <v>33.99</v>
      </c>
      <c r="D1996" s="11">
        <f>VLOOKUP(A1996,'Medical Examinations'!$A$1:$C$2336,3,FALSE)</f>
        <v>4.83</v>
      </c>
      <c r="E1996" s="11" t="str">
        <f>VLOOKUP(A1996,'Medical Examinations'!$A$1:$J$2336,4,FALSE)</f>
        <v>Yes</v>
      </c>
      <c r="F1996" s="11" t="str">
        <f>VLOOKUP(A1996,'Medical Examinations'!$A$1:$J$2336,5,FALSE)</f>
        <v>No</v>
      </c>
      <c r="G1996" s="11" t="str">
        <f>VLOOKUP(A1996,'Medical Examinations'!$A$1:$J$2336,6,FALSE)</f>
        <v>Yes</v>
      </c>
      <c r="H1996" s="11">
        <f>VLOOKUP(A1996,'Medical Examinations'!$A$1:$J$2336,7,FALSE)</f>
        <v>1</v>
      </c>
      <c r="I1996" s="11" t="str">
        <f>VLOOKUP(A1996,'Medical Examinations'!$A$1:$J$2336,8,FALSE)</f>
        <v>No</v>
      </c>
      <c r="J1996" s="11" t="str">
        <f>VLOOKUP(A1996,'Medical Examinations'!$A$1:$J$2336,9,FALSE)</f>
        <v>OBESITY</v>
      </c>
      <c r="K1996" s="11" t="str">
        <f>VLOOKUP(A1996,'Medical Examinations'!$A$1:$J$2336,10,FALSE)</f>
        <v>NORMAL</v>
      </c>
      <c r="L1996" t="str">
        <f>VLOOKUP(A1996,'Hospitalisation Details'!$A$2:$M$2344,4,FALSE)</f>
        <v>2-8-1997</v>
      </c>
      <c r="M1996">
        <f>VLOOKUP(A1996,'Hospitalisation Details'!$A$2:$M$2344,10,FALSE)</f>
        <v>3227.12</v>
      </c>
      <c r="N1996" t="str">
        <f>VLOOKUP(A1996,'Hospitalisation Details'!$A$2:$M$2344,11,FALSE)</f>
        <v>tier - 2</v>
      </c>
      <c r="O1996" t="str">
        <f>VLOOKUP(A1996,'Hospitalisation Details'!$A$2:$M$2344,12,FALSE)</f>
        <v>tier - 3</v>
      </c>
      <c r="P1996" t="str">
        <f>VLOOKUP(A1996,'Hospitalisation Details'!$A$2:$M$2344,13,FALSE)</f>
        <v>R1013</v>
      </c>
      <c r="Q1996" s="11">
        <f>VLOOKUP(A1996,'Hospitalisation Details'!$A$2:$M$2344,8,FALSE)</f>
        <v>25</v>
      </c>
    </row>
    <row r="1997" spans="1:17" ht="15.75" x14ac:dyDescent="0.25">
      <c r="A1997" s="1" t="s">
        <v>371</v>
      </c>
      <c r="B1997" t="str">
        <f>VLOOKUP(A1997,'Customer Names'!$A$1:$B$2336,2,FALSE)</f>
        <v>Graham</v>
      </c>
      <c r="C1997" s="11">
        <f>VLOOKUP(A1997,'Medical Examinations'!$A$1:$B$2336,2,FALSE)</f>
        <v>28.594999999999999</v>
      </c>
      <c r="D1997" s="11">
        <f>VLOOKUP(A1997,'Medical Examinations'!$A$1:$C$2336,3,FALSE)</f>
        <v>4.1399999999999997</v>
      </c>
      <c r="E1997" s="11" t="str">
        <f>VLOOKUP(A1997,'Medical Examinations'!$A$1:$J$2336,4,FALSE)</f>
        <v>Yes</v>
      </c>
      <c r="F1997" s="11" t="str">
        <f>VLOOKUP(A1997,'Medical Examinations'!$A$1:$J$2336,5,FALSE)</f>
        <v>No</v>
      </c>
      <c r="G1997" s="11" t="str">
        <f>VLOOKUP(A1997,'Medical Examinations'!$A$1:$J$2336,6,FALSE)</f>
        <v>Yes</v>
      </c>
      <c r="H1997" s="11">
        <f>VLOOKUP(A1997,'Medical Examinations'!$A$1:$J$2336,7,FALSE)</f>
        <v>1</v>
      </c>
      <c r="I1997" s="11" t="str">
        <f>VLOOKUP(A1997,'Medical Examinations'!$A$1:$J$2336,8,FALSE)</f>
        <v>No</v>
      </c>
      <c r="J1997" s="11" t="str">
        <f>VLOOKUP(A1997,'Medical Examinations'!$A$1:$J$2336,9,FALSE)</f>
        <v>OVERWEIGHT</v>
      </c>
      <c r="K1997" s="11" t="str">
        <f>VLOOKUP(A1997,'Medical Examinations'!$A$1:$J$2336,10,FALSE)</f>
        <v>NORMAL</v>
      </c>
      <c r="L1997" t="str">
        <f>VLOOKUP(A1997,'Hospitalisation Details'!$A$2:$M$2344,4,FALSE)</f>
        <v>6-7-1997</v>
      </c>
      <c r="M1997">
        <f>VLOOKUP(A1997,'Hospitalisation Details'!$A$2:$M$2344,10,FALSE)</f>
        <v>3213.62</v>
      </c>
      <c r="N1997" t="str">
        <f>VLOOKUP(A1997,'Hospitalisation Details'!$A$2:$M$2344,11,FALSE)</f>
        <v>tier - 2</v>
      </c>
      <c r="O1997" t="str">
        <f>VLOOKUP(A1997,'Hospitalisation Details'!$A$2:$M$2344,12,FALSE)</f>
        <v>tier - 2</v>
      </c>
      <c r="P1997" t="str">
        <f>VLOOKUP(A1997,'Hospitalisation Details'!$A$2:$M$2344,13,FALSE)</f>
        <v>R1024</v>
      </c>
      <c r="Q1997" s="11">
        <f>VLOOKUP(A1997,'Hospitalisation Details'!$A$2:$M$2344,8,FALSE)</f>
        <v>25</v>
      </c>
    </row>
    <row r="1998" spans="1:17" ht="15.75" x14ac:dyDescent="0.25">
      <c r="A1998" s="1" t="s">
        <v>370</v>
      </c>
      <c r="B1998" t="str">
        <f>VLOOKUP(A1998,'Customer Names'!$A$1:$B$2336,2,FALSE)</f>
        <v>Boland</v>
      </c>
      <c r="C1998" s="11">
        <f>VLOOKUP(A1998,'Medical Examinations'!$A$1:$B$2336,2,FALSE)</f>
        <v>20.8</v>
      </c>
      <c r="D1998" s="11">
        <f>VLOOKUP(A1998,'Medical Examinations'!$A$1:$C$2336,3,FALSE)</f>
        <v>4.07</v>
      </c>
      <c r="E1998" s="11" t="str">
        <f>VLOOKUP(A1998,'Medical Examinations'!$A$1:$J$2336,4,FALSE)</f>
        <v>Yes</v>
      </c>
      <c r="F1998" s="11" t="str">
        <f>VLOOKUP(A1998,'Medical Examinations'!$A$1:$J$2336,5,FALSE)</f>
        <v>No</v>
      </c>
      <c r="G1998" s="11" t="str">
        <f>VLOOKUP(A1998,'Medical Examinations'!$A$1:$J$2336,6,FALSE)</f>
        <v>Yes</v>
      </c>
      <c r="H1998" s="11">
        <f>VLOOKUP(A1998,'Medical Examinations'!$A$1:$J$2336,7,FALSE)</f>
        <v>1</v>
      </c>
      <c r="I1998" s="11" t="str">
        <f>VLOOKUP(A1998,'Medical Examinations'!$A$1:$J$2336,8,FALSE)</f>
        <v>No</v>
      </c>
      <c r="J1998" s="11" t="str">
        <f>VLOOKUP(A1998,'Medical Examinations'!$A$1:$J$2336,9,FALSE)</f>
        <v>NORMALWEIGHT</v>
      </c>
      <c r="K1998" s="11" t="str">
        <f>VLOOKUP(A1998,'Medical Examinations'!$A$1:$J$2336,10,FALSE)</f>
        <v>NORMAL</v>
      </c>
      <c r="L1998" t="str">
        <f>VLOOKUP(A1998,'Hospitalisation Details'!$A$2:$M$2344,4,FALSE)</f>
        <v>22-12-1997</v>
      </c>
      <c r="M1998">
        <f>VLOOKUP(A1998,'Hospitalisation Details'!$A$2:$M$2344,10,FALSE)</f>
        <v>3208.79</v>
      </c>
      <c r="N1998" t="str">
        <f>VLOOKUP(A1998,'Hospitalisation Details'!$A$2:$M$2344,11,FALSE)</f>
        <v>tier - 2</v>
      </c>
      <c r="O1998" t="str">
        <f>VLOOKUP(A1998,'Hospitalisation Details'!$A$2:$M$2344,12,FALSE)</f>
        <v>tier - 3</v>
      </c>
      <c r="P1998" t="str">
        <f>VLOOKUP(A1998,'Hospitalisation Details'!$A$2:$M$2344,13,FALSE)</f>
        <v>R1011</v>
      </c>
      <c r="Q1998" s="11">
        <f>VLOOKUP(A1998,'Hospitalisation Details'!$A$2:$M$2344,8,FALSE)</f>
        <v>25</v>
      </c>
    </row>
    <row r="1999" spans="1:17" ht="15.75" x14ac:dyDescent="0.25">
      <c r="A1999" s="1" t="s">
        <v>369</v>
      </c>
      <c r="B1999" t="str">
        <f>VLOOKUP(A1999,'Customer Names'!$A$1:$B$2336,2,FALSE)</f>
        <v>Cupp</v>
      </c>
      <c r="C1999" s="11">
        <f>VLOOKUP(A1999,'Medical Examinations'!$A$1:$B$2336,2,FALSE)</f>
        <v>23.465</v>
      </c>
      <c r="D1999" s="11">
        <f>VLOOKUP(A1999,'Medical Examinations'!$A$1:$C$2336,3,FALSE)</f>
        <v>6.26</v>
      </c>
      <c r="E1999" s="11" t="str">
        <f>VLOOKUP(A1999,'Medical Examinations'!$A$1:$J$2336,4,FALSE)</f>
        <v>Yes</v>
      </c>
      <c r="F1999" s="11" t="str">
        <f>VLOOKUP(A1999,'Medical Examinations'!$A$1:$J$2336,5,FALSE)</f>
        <v>No</v>
      </c>
      <c r="G1999" s="11" t="str">
        <f>VLOOKUP(A1999,'Medical Examinations'!$A$1:$J$2336,6,FALSE)</f>
        <v>Yes</v>
      </c>
      <c r="H1999" s="11">
        <f>VLOOKUP(A1999,'Medical Examinations'!$A$1:$J$2336,7,FALSE)</f>
        <v>1</v>
      </c>
      <c r="I1999" s="11" t="str">
        <f>VLOOKUP(A1999,'Medical Examinations'!$A$1:$J$2336,8,FALSE)</f>
        <v>No</v>
      </c>
      <c r="J1999" s="11" t="str">
        <f>VLOOKUP(A1999,'Medical Examinations'!$A$1:$J$2336,9,FALSE)</f>
        <v>NORMALWEIGHT</v>
      </c>
      <c r="K1999" s="11" t="str">
        <f>VLOOKUP(A1999,'Medical Examinations'!$A$1:$J$2336,10,FALSE)</f>
        <v>PREDIABETES</v>
      </c>
      <c r="L1999" t="str">
        <f>VLOOKUP(A1999,'Hospitalisation Details'!$A$2:$M$2344,4,FALSE)</f>
        <v>5-7-1997</v>
      </c>
      <c r="M1999">
        <f>VLOOKUP(A1999,'Hospitalisation Details'!$A$2:$M$2344,10,FALSE)</f>
        <v>3206.49</v>
      </c>
      <c r="N1999" t="str">
        <f>VLOOKUP(A1999,'Hospitalisation Details'!$A$2:$M$2344,11,FALSE)</f>
        <v>tier - 2</v>
      </c>
      <c r="O1999" t="str">
        <f>VLOOKUP(A1999,'Hospitalisation Details'!$A$2:$M$2344,12,FALSE)</f>
        <v>tier - 3</v>
      </c>
      <c r="P1999" t="str">
        <f>VLOOKUP(A1999,'Hospitalisation Details'!$A$2:$M$2344,13,FALSE)</f>
        <v>R1024</v>
      </c>
      <c r="Q1999" s="11">
        <f>VLOOKUP(A1999,'Hospitalisation Details'!$A$2:$M$2344,8,FALSE)</f>
        <v>25</v>
      </c>
    </row>
    <row r="2000" spans="1:17" ht="15.75" x14ac:dyDescent="0.25">
      <c r="A2000" s="1" t="s">
        <v>368</v>
      </c>
      <c r="B2000" t="str">
        <f>VLOOKUP(A2000,'Customer Names'!$A$1:$B$2336,2,FALSE)</f>
        <v>Shaw</v>
      </c>
      <c r="C2000" s="11">
        <f>VLOOKUP(A2000,'Medical Examinations'!$A$1:$B$2336,2,FALSE)</f>
        <v>40.185000000000002</v>
      </c>
      <c r="D2000" s="11">
        <f>VLOOKUP(A2000,'Medical Examinations'!$A$1:$C$2336,3,FALSE)</f>
        <v>5.88</v>
      </c>
      <c r="E2000" s="11" t="str">
        <f>VLOOKUP(A2000,'Medical Examinations'!$A$1:$J$2336,4,FALSE)</f>
        <v>Yes</v>
      </c>
      <c r="F2000" s="11" t="str">
        <f>VLOOKUP(A2000,'Medical Examinations'!$A$1:$J$2336,5,FALSE)</f>
        <v>No</v>
      </c>
      <c r="G2000" s="11" t="str">
        <f>VLOOKUP(A2000,'Medical Examinations'!$A$1:$J$2336,6,FALSE)</f>
        <v>No</v>
      </c>
      <c r="H2000" s="11">
        <f>VLOOKUP(A2000,'Medical Examinations'!$A$1:$J$2336,7,FALSE)</f>
        <v>0</v>
      </c>
      <c r="I2000" s="11" t="str">
        <f>VLOOKUP(A2000,'Medical Examinations'!$A$1:$J$2336,8,FALSE)</f>
        <v>No</v>
      </c>
      <c r="J2000" s="11" t="str">
        <f>VLOOKUP(A2000,'Medical Examinations'!$A$1:$J$2336,9,FALSE)</f>
        <v>OBESITY</v>
      </c>
      <c r="K2000" s="11" t="str">
        <f>VLOOKUP(A2000,'Medical Examinations'!$A$1:$J$2336,10,FALSE)</f>
        <v>PREDIABETES</v>
      </c>
      <c r="L2000" t="str">
        <f>VLOOKUP(A2000,'Hospitalisation Details'!$A$2:$M$2344,4,FALSE)</f>
        <v>11-10-1996</v>
      </c>
      <c r="M2000">
        <f>VLOOKUP(A2000,'Hospitalisation Details'!$A$2:$M$2344,10,FALSE)</f>
        <v>3201.25</v>
      </c>
      <c r="N2000" t="str">
        <f>VLOOKUP(A2000,'Hospitalisation Details'!$A$2:$M$2344,11,FALSE)</f>
        <v>tier - 2</v>
      </c>
      <c r="O2000" t="str">
        <f>VLOOKUP(A2000,'Hospitalisation Details'!$A$2:$M$2344,12,FALSE)</f>
        <v>tier - 3</v>
      </c>
      <c r="P2000" t="str">
        <f>VLOOKUP(A2000,'Hospitalisation Details'!$A$2:$M$2344,13,FALSE)</f>
        <v>R1012</v>
      </c>
      <c r="Q2000" s="11">
        <f>VLOOKUP(A2000,'Hospitalisation Details'!$A$2:$M$2344,8,FALSE)</f>
        <v>26</v>
      </c>
    </row>
    <row r="2001" spans="1:17" ht="15.75" x14ac:dyDescent="0.25">
      <c r="A2001" s="1" t="s">
        <v>367</v>
      </c>
      <c r="B2001" t="str">
        <f>VLOOKUP(A2001,'Customer Names'!$A$1:$B$2336,2,FALSE)</f>
        <v>Klassen</v>
      </c>
      <c r="C2001" s="11">
        <f>VLOOKUP(A2001,'Medical Examinations'!$A$1:$B$2336,2,FALSE)</f>
        <v>21.89</v>
      </c>
      <c r="D2001" s="11">
        <f>VLOOKUP(A2001,'Medical Examinations'!$A$1:$C$2336,3,FALSE)</f>
        <v>5.72</v>
      </c>
      <c r="E2001" s="11" t="str">
        <f>VLOOKUP(A2001,'Medical Examinations'!$A$1:$J$2336,4,FALSE)</f>
        <v>Yes</v>
      </c>
      <c r="F2001" s="11" t="str">
        <f>VLOOKUP(A2001,'Medical Examinations'!$A$1:$J$2336,5,FALSE)</f>
        <v>No</v>
      </c>
      <c r="G2001" s="11" t="str">
        <f>VLOOKUP(A2001,'Medical Examinations'!$A$1:$J$2336,6,FALSE)</f>
        <v>No</v>
      </c>
      <c r="H2001" s="11">
        <f>VLOOKUP(A2001,'Medical Examinations'!$A$1:$J$2336,7,FALSE)</f>
        <v>0</v>
      </c>
      <c r="I2001" s="11" t="str">
        <f>VLOOKUP(A2001,'Medical Examinations'!$A$1:$J$2336,8,FALSE)</f>
        <v>No</v>
      </c>
      <c r="J2001" s="11" t="str">
        <f>VLOOKUP(A2001,'Medical Examinations'!$A$1:$J$2336,9,FALSE)</f>
        <v>NORMALWEIGHT</v>
      </c>
      <c r="K2001" s="11" t="str">
        <f>VLOOKUP(A2001,'Medical Examinations'!$A$1:$J$2336,10,FALSE)</f>
        <v>PREDIABETES</v>
      </c>
      <c r="L2001" t="str">
        <f>VLOOKUP(A2001,'Hospitalisation Details'!$A$2:$M$2344,4,FALSE)</f>
        <v>2-9-2001</v>
      </c>
      <c r="M2001">
        <f>VLOOKUP(A2001,'Hospitalisation Details'!$A$2:$M$2344,10,FALSE)</f>
        <v>3180.51</v>
      </c>
      <c r="N2001" t="str">
        <f>VLOOKUP(A2001,'Hospitalisation Details'!$A$2:$M$2344,11,FALSE)</f>
        <v>tier - 2</v>
      </c>
      <c r="O2001" t="str">
        <f>VLOOKUP(A2001,'Hospitalisation Details'!$A$2:$M$2344,12,FALSE)</f>
        <v>tier - 2</v>
      </c>
      <c r="P2001" t="str">
        <f>VLOOKUP(A2001,'Hospitalisation Details'!$A$2:$M$2344,13,FALSE)</f>
        <v>R1013</v>
      </c>
      <c r="Q2001" s="11">
        <f>VLOOKUP(A2001,'Hospitalisation Details'!$A$2:$M$2344,8,FALSE)</f>
        <v>21</v>
      </c>
    </row>
    <row r="2002" spans="1:17" ht="15.75" x14ac:dyDescent="0.25">
      <c r="A2002" s="1" t="s">
        <v>366</v>
      </c>
      <c r="B2002" t="str">
        <f>VLOOKUP(A2002,'Customer Names'!$A$1:$B$2336,2,FALSE)</f>
        <v>Musal</v>
      </c>
      <c r="C2002" s="11">
        <f>VLOOKUP(A2002,'Medical Examinations'!$A$1:$B$2336,2,FALSE)</f>
        <v>29.34</v>
      </c>
      <c r="D2002" s="11">
        <f>VLOOKUP(A2002,'Medical Examinations'!$A$1:$C$2336,3,FALSE)</f>
        <v>6.09</v>
      </c>
      <c r="E2002" s="11" t="str">
        <f>VLOOKUP(A2002,'Medical Examinations'!$A$1:$J$2336,4,FALSE)</f>
        <v>Yes</v>
      </c>
      <c r="F2002" s="11" t="str">
        <f>VLOOKUP(A2002,'Medical Examinations'!$A$1:$J$2336,5,FALSE)</f>
        <v>Yes</v>
      </c>
      <c r="G2002" s="11" t="str">
        <f>VLOOKUP(A2002,'Medical Examinations'!$A$1:$J$2336,6,FALSE)</f>
        <v>No</v>
      </c>
      <c r="H2002" s="11">
        <f>VLOOKUP(A2002,'Medical Examinations'!$A$1:$J$2336,7,FALSE)</f>
        <v>2</v>
      </c>
      <c r="I2002" s="11" t="str">
        <f>VLOOKUP(A2002,'Medical Examinations'!$A$1:$J$2336,8,FALSE)</f>
        <v>No</v>
      </c>
      <c r="J2002" s="11" t="str">
        <f>VLOOKUP(A2002,'Medical Examinations'!$A$1:$J$2336,9,FALSE)</f>
        <v>OVERWEIGHT</v>
      </c>
      <c r="K2002" s="11" t="str">
        <f>VLOOKUP(A2002,'Medical Examinations'!$A$1:$J$2336,10,FALSE)</f>
        <v>PREDIABETES</v>
      </c>
      <c r="L2002" t="str">
        <f>VLOOKUP(A2002,'Hospitalisation Details'!$A$2:$M$2344,4,FALSE)</f>
        <v>23-9-2000</v>
      </c>
      <c r="M2002">
        <f>VLOOKUP(A2002,'Hospitalisation Details'!$A$2:$M$2344,10,FALSE)</f>
        <v>3179.96</v>
      </c>
      <c r="N2002" t="str">
        <f>VLOOKUP(A2002,'Hospitalisation Details'!$A$2:$M$2344,11,FALSE)</f>
        <v>tier - 2</v>
      </c>
      <c r="O2002" t="str">
        <f>VLOOKUP(A2002,'Hospitalisation Details'!$A$2:$M$2344,12,FALSE)</f>
        <v>tier - 2</v>
      </c>
      <c r="P2002" t="str">
        <f>VLOOKUP(A2002,'Hospitalisation Details'!$A$2:$M$2344,13,FALSE)</f>
        <v>R1012</v>
      </c>
      <c r="Q2002" s="11">
        <f>VLOOKUP(A2002,'Hospitalisation Details'!$A$2:$M$2344,8,FALSE)</f>
        <v>22</v>
      </c>
    </row>
    <row r="2003" spans="1:17" ht="15.75" x14ac:dyDescent="0.25">
      <c r="A2003" s="1" t="s">
        <v>365</v>
      </c>
      <c r="B2003" t="str">
        <f>VLOOKUP(A2003,'Customer Names'!$A$1:$B$2336,2,FALSE)</f>
        <v>Kitayama</v>
      </c>
      <c r="C2003" s="11">
        <f>VLOOKUP(A2003,'Medical Examinations'!$A$1:$B$2336,2,FALSE)</f>
        <v>22.61</v>
      </c>
      <c r="D2003" s="11">
        <f>VLOOKUP(A2003,'Medical Examinations'!$A$1:$C$2336,3,FALSE)</f>
        <v>4.25</v>
      </c>
      <c r="E2003" s="11" t="str">
        <f>VLOOKUP(A2003,'Medical Examinations'!$A$1:$J$2336,4,FALSE)</f>
        <v>Yes</v>
      </c>
      <c r="F2003" s="11" t="str">
        <f>VLOOKUP(A2003,'Medical Examinations'!$A$1:$J$2336,5,FALSE)</f>
        <v>No</v>
      </c>
      <c r="G2003" s="11" t="str">
        <f>VLOOKUP(A2003,'Medical Examinations'!$A$1:$J$2336,6,FALSE)</f>
        <v>No</v>
      </c>
      <c r="H2003" s="11">
        <f>VLOOKUP(A2003,'Medical Examinations'!$A$1:$J$2336,7,FALSE)</f>
        <v>0</v>
      </c>
      <c r="I2003" s="11" t="str">
        <f>VLOOKUP(A2003,'Medical Examinations'!$A$1:$J$2336,8,FALSE)</f>
        <v>No</v>
      </c>
      <c r="J2003" s="11" t="str">
        <f>VLOOKUP(A2003,'Medical Examinations'!$A$1:$J$2336,9,FALSE)</f>
        <v>NORMALWEIGHT</v>
      </c>
      <c r="K2003" s="11" t="str">
        <f>VLOOKUP(A2003,'Medical Examinations'!$A$1:$J$2336,10,FALSE)</f>
        <v>NORMAL</v>
      </c>
      <c r="L2003" t="str">
        <f>VLOOKUP(A2003,'Hospitalisation Details'!$A$2:$M$2344,4,FALSE)</f>
        <v>3-7-1996</v>
      </c>
      <c r="M2003">
        <f>VLOOKUP(A2003,'Hospitalisation Details'!$A$2:$M$2344,10,FALSE)</f>
        <v>3176.82</v>
      </c>
      <c r="N2003" t="str">
        <f>VLOOKUP(A2003,'Hospitalisation Details'!$A$2:$M$2344,11,FALSE)</f>
        <v>tier - 2</v>
      </c>
      <c r="O2003" t="str">
        <f>VLOOKUP(A2003,'Hospitalisation Details'!$A$2:$M$2344,12,FALSE)</f>
        <v>tier - 1</v>
      </c>
      <c r="P2003" t="str">
        <f>VLOOKUP(A2003,'Hospitalisation Details'!$A$2:$M$2344,13,FALSE)</f>
        <v>R1012</v>
      </c>
      <c r="Q2003" s="11">
        <f>VLOOKUP(A2003,'Hospitalisation Details'!$A$2:$M$2344,8,FALSE)</f>
        <v>26</v>
      </c>
    </row>
    <row r="2004" spans="1:17" ht="15.75" x14ac:dyDescent="0.25">
      <c r="A2004" s="1" t="s">
        <v>364</v>
      </c>
      <c r="B2004" t="str">
        <f>VLOOKUP(A2004,'Customer Names'!$A$1:$B$2336,2,FALSE)</f>
        <v>Altman</v>
      </c>
      <c r="C2004" s="11">
        <f>VLOOKUP(A2004,'Medical Examinations'!$A$1:$B$2336,2,FALSE)</f>
        <v>22.23</v>
      </c>
      <c r="D2004" s="11">
        <f>VLOOKUP(A2004,'Medical Examinations'!$A$1:$C$2336,3,FALSE)</f>
        <v>6.09</v>
      </c>
      <c r="E2004" s="11" t="str">
        <f>VLOOKUP(A2004,'Medical Examinations'!$A$1:$J$2336,4,FALSE)</f>
        <v>Yes</v>
      </c>
      <c r="F2004" s="11" t="str">
        <f>VLOOKUP(A2004,'Medical Examinations'!$A$1:$J$2336,5,FALSE)</f>
        <v>No</v>
      </c>
      <c r="G2004" s="11" t="str">
        <f>VLOOKUP(A2004,'Medical Examinations'!$A$1:$J$2336,6,FALSE)</f>
        <v>No</v>
      </c>
      <c r="H2004" s="11">
        <f>VLOOKUP(A2004,'Medical Examinations'!$A$1:$J$2336,7,FALSE)</f>
        <v>0</v>
      </c>
      <c r="I2004" s="11" t="str">
        <f>VLOOKUP(A2004,'Medical Examinations'!$A$1:$J$2336,8,FALSE)</f>
        <v>No</v>
      </c>
      <c r="J2004" s="11" t="str">
        <f>VLOOKUP(A2004,'Medical Examinations'!$A$1:$J$2336,9,FALSE)</f>
        <v>NORMALWEIGHT</v>
      </c>
      <c r="K2004" s="11" t="str">
        <f>VLOOKUP(A2004,'Medical Examinations'!$A$1:$J$2336,10,FALSE)</f>
        <v>PREDIABETES</v>
      </c>
      <c r="L2004" t="str">
        <f>VLOOKUP(A2004,'Hospitalisation Details'!$A$2:$M$2344,4,FALSE)</f>
        <v>14-8-1996</v>
      </c>
      <c r="M2004">
        <f>VLOOKUP(A2004,'Hospitalisation Details'!$A$2:$M$2344,10,FALSE)</f>
        <v>3176.29</v>
      </c>
      <c r="N2004" t="str">
        <f>VLOOKUP(A2004,'Hospitalisation Details'!$A$2:$M$2344,11,FALSE)</f>
        <v>tier - 2</v>
      </c>
      <c r="O2004" t="str">
        <f>VLOOKUP(A2004,'Hospitalisation Details'!$A$2:$M$2344,12,FALSE)</f>
        <v>tier - 2</v>
      </c>
      <c r="P2004" t="str">
        <f>VLOOKUP(A2004,'Hospitalisation Details'!$A$2:$M$2344,13,FALSE)</f>
        <v>R1012</v>
      </c>
      <c r="Q2004" s="11">
        <f>VLOOKUP(A2004,'Hospitalisation Details'!$A$2:$M$2344,8,FALSE)</f>
        <v>26</v>
      </c>
    </row>
    <row r="2005" spans="1:17" ht="15.75" x14ac:dyDescent="0.25">
      <c r="A2005" s="1" t="s">
        <v>363</v>
      </c>
      <c r="B2005" t="str">
        <f>VLOOKUP(A2005,'Customer Names'!$A$1:$B$2336,2,FALSE)</f>
        <v>Demchko</v>
      </c>
      <c r="C2005" s="11">
        <f>VLOOKUP(A2005,'Medical Examinations'!$A$1:$B$2336,2,FALSE)</f>
        <v>33.4</v>
      </c>
      <c r="D2005" s="11">
        <f>VLOOKUP(A2005,'Medical Examinations'!$A$1:$C$2336,3,FALSE)</f>
        <v>5.51</v>
      </c>
      <c r="E2005" s="11" t="str">
        <f>VLOOKUP(A2005,'Medical Examinations'!$A$1:$J$2336,4,FALSE)</f>
        <v>No</v>
      </c>
      <c r="F2005" s="11" t="str">
        <f>VLOOKUP(A2005,'Medical Examinations'!$A$1:$J$2336,5,FALSE)</f>
        <v>No</v>
      </c>
      <c r="G2005" s="11" t="str">
        <f>VLOOKUP(A2005,'Medical Examinations'!$A$1:$J$2336,6,FALSE)</f>
        <v>No</v>
      </c>
      <c r="H2005" s="11">
        <f>VLOOKUP(A2005,'Medical Examinations'!$A$1:$J$2336,7,FALSE)</f>
        <v>0</v>
      </c>
      <c r="I2005" s="11" t="str">
        <f>VLOOKUP(A2005,'Medical Examinations'!$A$1:$J$2336,8,FALSE)</f>
        <v>No</v>
      </c>
      <c r="J2005" s="11" t="str">
        <f>VLOOKUP(A2005,'Medical Examinations'!$A$1:$J$2336,9,FALSE)</f>
        <v>OBESITY</v>
      </c>
      <c r="K2005" s="11" t="str">
        <f>VLOOKUP(A2005,'Medical Examinations'!$A$1:$J$2336,10,FALSE)</f>
        <v>NORMAL</v>
      </c>
      <c r="L2005" t="str">
        <f>VLOOKUP(A2005,'Hospitalisation Details'!$A$2:$M$2344,4,FALSE)</f>
        <v>6-7-1994</v>
      </c>
      <c r="M2005">
        <f>VLOOKUP(A2005,'Hospitalisation Details'!$A$2:$M$2344,10,FALSE)</f>
        <v>3172.02</v>
      </c>
      <c r="N2005" t="str">
        <f>VLOOKUP(A2005,'Hospitalisation Details'!$A$2:$M$2344,11,FALSE)</f>
        <v>tier - 2</v>
      </c>
      <c r="O2005" t="str">
        <f>VLOOKUP(A2005,'Hospitalisation Details'!$A$2:$M$2344,12,FALSE)</f>
        <v>tier - 1</v>
      </c>
      <c r="P2005" t="str">
        <f>VLOOKUP(A2005,'Hospitalisation Details'!$A$2:$M$2344,13,FALSE)</f>
        <v>R1011</v>
      </c>
      <c r="Q2005" s="11">
        <f>VLOOKUP(A2005,'Hospitalisation Details'!$A$2:$M$2344,8,FALSE)</f>
        <v>28</v>
      </c>
    </row>
    <row r="2006" spans="1:17" ht="15.75" x14ac:dyDescent="0.25">
      <c r="A2006" s="1" t="s">
        <v>362</v>
      </c>
      <c r="B2006" t="str">
        <f>VLOOKUP(A2006,'Customer Names'!$A$1:$B$2336,2,FALSE)</f>
        <v>Wild</v>
      </c>
      <c r="C2006" s="11">
        <f>VLOOKUP(A2006,'Medical Examinations'!$A$1:$B$2336,2,FALSE)</f>
        <v>33.11</v>
      </c>
      <c r="D2006" s="11">
        <f>VLOOKUP(A2006,'Medical Examinations'!$A$1:$C$2336,3,FALSE)</f>
        <v>5.63</v>
      </c>
      <c r="E2006" s="11" t="str">
        <f>VLOOKUP(A2006,'Medical Examinations'!$A$1:$J$2336,4,FALSE)</f>
        <v>No</v>
      </c>
      <c r="F2006" s="11" t="str">
        <f>VLOOKUP(A2006,'Medical Examinations'!$A$1:$J$2336,5,FALSE)</f>
        <v>No</v>
      </c>
      <c r="G2006" s="11" t="str">
        <f>VLOOKUP(A2006,'Medical Examinations'!$A$1:$J$2336,6,FALSE)</f>
        <v>No</v>
      </c>
      <c r="H2006" s="11">
        <f>VLOOKUP(A2006,'Medical Examinations'!$A$1:$J$2336,7,FALSE)</f>
        <v>0</v>
      </c>
      <c r="I2006" s="11" t="str">
        <f>VLOOKUP(A2006,'Medical Examinations'!$A$1:$J$2336,8,FALSE)</f>
        <v>No</v>
      </c>
      <c r="J2006" s="11" t="str">
        <f>VLOOKUP(A2006,'Medical Examinations'!$A$1:$J$2336,9,FALSE)</f>
        <v>OBESITY</v>
      </c>
      <c r="K2006" s="11" t="str">
        <f>VLOOKUP(A2006,'Medical Examinations'!$A$1:$J$2336,10,FALSE)</f>
        <v>NORMAL</v>
      </c>
      <c r="L2006" t="str">
        <f>VLOOKUP(A2006,'Hospitalisation Details'!$A$2:$M$2344,4,FALSE)</f>
        <v>25-10-1994</v>
      </c>
      <c r="M2006">
        <f>VLOOKUP(A2006,'Hospitalisation Details'!$A$2:$M$2344,10,FALSE)</f>
        <v>3171.61</v>
      </c>
      <c r="N2006" t="str">
        <f>VLOOKUP(A2006,'Hospitalisation Details'!$A$2:$M$2344,11,FALSE)</f>
        <v>tier - 2</v>
      </c>
      <c r="O2006" t="str">
        <f>VLOOKUP(A2006,'Hospitalisation Details'!$A$2:$M$2344,12,FALSE)</f>
        <v>tier - 3</v>
      </c>
      <c r="P2006" t="str">
        <f>VLOOKUP(A2006,'Hospitalisation Details'!$A$2:$M$2344,13,FALSE)</f>
        <v>R1013</v>
      </c>
      <c r="Q2006" s="11">
        <f>VLOOKUP(A2006,'Hospitalisation Details'!$A$2:$M$2344,8,FALSE)</f>
        <v>28</v>
      </c>
    </row>
    <row r="2007" spans="1:17" ht="15.75" x14ac:dyDescent="0.25">
      <c r="A2007" s="1" t="s">
        <v>361</v>
      </c>
      <c r="B2007" t="str">
        <f>VLOOKUP(A2007,'Customer Names'!$A$1:$B$2336,2,FALSE)</f>
        <v>Betts</v>
      </c>
      <c r="C2007" s="11">
        <f>VLOOKUP(A2007,'Medical Examinations'!$A$1:$B$2336,2,FALSE)</f>
        <v>16.815000000000001</v>
      </c>
      <c r="D2007" s="11">
        <f>VLOOKUP(A2007,'Medical Examinations'!$A$1:$C$2336,3,FALSE)</f>
        <v>5.29</v>
      </c>
      <c r="E2007" s="11" t="str">
        <f>VLOOKUP(A2007,'Medical Examinations'!$A$1:$J$2336,4,FALSE)</f>
        <v>Yes</v>
      </c>
      <c r="F2007" s="11" t="str">
        <f>VLOOKUP(A2007,'Medical Examinations'!$A$1:$J$2336,5,FALSE)</f>
        <v>No</v>
      </c>
      <c r="G2007" s="11" t="str">
        <f>VLOOKUP(A2007,'Medical Examinations'!$A$1:$J$2336,6,FALSE)</f>
        <v>No</v>
      </c>
      <c r="H2007" s="11">
        <f>VLOOKUP(A2007,'Medical Examinations'!$A$1:$J$2336,7,FALSE)</f>
        <v>0</v>
      </c>
      <c r="I2007" s="11" t="str">
        <f>VLOOKUP(A2007,'Medical Examinations'!$A$1:$J$2336,8,FALSE)</f>
        <v>No</v>
      </c>
      <c r="J2007" s="11" t="str">
        <f>VLOOKUP(A2007,'Medical Examinations'!$A$1:$J$2336,9,FALSE)</f>
        <v>UNDERWEIGHT</v>
      </c>
      <c r="K2007" s="11" t="str">
        <f>VLOOKUP(A2007,'Medical Examinations'!$A$1:$J$2336,10,FALSE)</f>
        <v>NORMAL</v>
      </c>
      <c r="L2007" t="str">
        <f>VLOOKUP(A2007,'Hospitalisation Details'!$A$2:$M$2344,4,FALSE)</f>
        <v>29-8-2001</v>
      </c>
      <c r="M2007">
        <f>VLOOKUP(A2007,'Hospitalisation Details'!$A$2:$M$2344,10,FALSE)</f>
        <v>3167.46</v>
      </c>
      <c r="N2007" t="str">
        <f>VLOOKUP(A2007,'Hospitalisation Details'!$A$2:$M$2344,11,FALSE)</f>
        <v>tier - 2</v>
      </c>
      <c r="O2007" t="str">
        <f>VLOOKUP(A2007,'Hospitalisation Details'!$A$2:$M$2344,12,FALSE)</f>
        <v>tier - 3</v>
      </c>
      <c r="P2007" t="str">
        <f>VLOOKUP(A2007,'Hospitalisation Details'!$A$2:$M$2344,13,FALSE)</f>
        <v>R1024</v>
      </c>
      <c r="Q2007" s="11">
        <f>VLOOKUP(A2007,'Hospitalisation Details'!$A$2:$M$2344,8,FALSE)</f>
        <v>21</v>
      </c>
    </row>
    <row r="2008" spans="1:17" ht="15.75" x14ac:dyDescent="0.25">
      <c r="A2008" s="1" t="s">
        <v>360</v>
      </c>
      <c r="B2008" t="str">
        <f>VLOOKUP(A2008,'Customer Names'!$A$1:$B$2336,2,FALSE)</f>
        <v>Martin</v>
      </c>
      <c r="C2008" s="11">
        <f>VLOOKUP(A2008,'Medical Examinations'!$A$1:$B$2336,2,FALSE)</f>
        <v>25.61</v>
      </c>
      <c r="D2008" s="11">
        <f>VLOOKUP(A2008,'Medical Examinations'!$A$1:$C$2336,3,FALSE)</f>
        <v>4</v>
      </c>
      <c r="E2008" s="11" t="str">
        <f>VLOOKUP(A2008,'Medical Examinations'!$A$1:$J$2336,4,FALSE)</f>
        <v>No</v>
      </c>
      <c r="F2008" s="11" t="str">
        <f>VLOOKUP(A2008,'Medical Examinations'!$A$1:$J$2336,5,FALSE)</f>
        <v>No</v>
      </c>
      <c r="G2008" s="11" t="str">
        <f>VLOOKUP(A2008,'Medical Examinations'!$A$1:$J$2336,6,FALSE)</f>
        <v>Yes</v>
      </c>
      <c r="H2008" s="11">
        <f>VLOOKUP(A2008,'Medical Examinations'!$A$1:$J$2336,7,FALSE)</f>
        <v>1</v>
      </c>
      <c r="I2008" s="11" t="str">
        <f>VLOOKUP(A2008,'Medical Examinations'!$A$1:$J$2336,8,FALSE)</f>
        <v>No</v>
      </c>
      <c r="J2008" s="11" t="str">
        <f>VLOOKUP(A2008,'Medical Examinations'!$A$1:$J$2336,9,FALSE)</f>
        <v>OVERWEIGHT</v>
      </c>
      <c r="K2008" s="11" t="str">
        <f>VLOOKUP(A2008,'Medical Examinations'!$A$1:$J$2336,10,FALSE)</f>
        <v>NORMAL</v>
      </c>
      <c r="L2008" t="str">
        <f>VLOOKUP(A2008,'Hospitalisation Details'!$A$2:$M$2344,4,FALSE)</f>
        <v>25-9-1993</v>
      </c>
      <c r="M2008">
        <f>VLOOKUP(A2008,'Hospitalisation Details'!$A$2:$M$2344,10,FALSE)</f>
        <v>3162.02</v>
      </c>
      <c r="N2008" t="str">
        <f>VLOOKUP(A2008,'Hospitalisation Details'!$A$2:$M$2344,11,FALSE)</f>
        <v>tier - 2</v>
      </c>
      <c r="O2008" t="str">
        <f>VLOOKUP(A2008,'Hospitalisation Details'!$A$2:$M$2344,12,FALSE)</f>
        <v>tier - 3</v>
      </c>
      <c r="P2008" t="str">
        <f>VLOOKUP(A2008,'Hospitalisation Details'!$A$2:$M$2344,13,FALSE)</f>
        <v>R1013</v>
      </c>
      <c r="Q2008" s="11">
        <f>VLOOKUP(A2008,'Hospitalisation Details'!$A$2:$M$2344,8,FALSE)</f>
        <v>29</v>
      </c>
    </row>
    <row r="2009" spans="1:17" ht="15.75" x14ac:dyDescent="0.25">
      <c r="A2009" s="1" t="s">
        <v>359</v>
      </c>
      <c r="B2009" t="str">
        <f>VLOOKUP(A2009,'Customer Names'!$A$1:$B$2336,2,FALSE)</f>
        <v>Vandeventer</v>
      </c>
      <c r="C2009" s="11">
        <f>VLOOKUP(A2009,'Medical Examinations'!$A$1:$B$2336,2,FALSE)</f>
        <v>25.8</v>
      </c>
      <c r="D2009" s="11">
        <f>VLOOKUP(A2009,'Medical Examinations'!$A$1:$C$2336,3,FALSE)</f>
        <v>5.49</v>
      </c>
      <c r="E2009" s="11" t="str">
        <f>VLOOKUP(A2009,'Medical Examinations'!$A$1:$J$2336,4,FALSE)</f>
        <v>No</v>
      </c>
      <c r="F2009" s="11" t="str">
        <f>VLOOKUP(A2009,'Medical Examinations'!$A$1:$J$2336,5,FALSE)</f>
        <v>No</v>
      </c>
      <c r="G2009" s="11" t="str">
        <f>VLOOKUP(A2009,'Medical Examinations'!$A$1:$J$2336,6,FALSE)</f>
        <v>No</v>
      </c>
      <c r="H2009" s="11">
        <f>VLOOKUP(A2009,'Medical Examinations'!$A$1:$J$2336,7,FALSE)</f>
        <v>0</v>
      </c>
      <c r="I2009" s="11" t="str">
        <f>VLOOKUP(A2009,'Medical Examinations'!$A$1:$J$2336,8,FALSE)</f>
        <v>No</v>
      </c>
      <c r="J2009" s="11" t="str">
        <f>VLOOKUP(A2009,'Medical Examinations'!$A$1:$J$2336,9,FALSE)</f>
        <v>OVERWEIGHT</v>
      </c>
      <c r="K2009" s="11" t="str">
        <f>VLOOKUP(A2009,'Medical Examinations'!$A$1:$J$2336,10,FALSE)</f>
        <v>NORMAL</v>
      </c>
      <c r="L2009" t="str">
        <f>VLOOKUP(A2009,'Hospitalisation Details'!$A$2:$M$2344,4,FALSE)</f>
        <v>10-7-1994</v>
      </c>
      <c r="M2009">
        <f>VLOOKUP(A2009,'Hospitalisation Details'!$A$2:$M$2344,10,FALSE)</f>
        <v>3161.45</v>
      </c>
      <c r="N2009" t="str">
        <f>VLOOKUP(A2009,'Hospitalisation Details'!$A$2:$M$2344,11,FALSE)</f>
        <v>tier - 2</v>
      </c>
      <c r="O2009" t="str">
        <f>VLOOKUP(A2009,'Hospitalisation Details'!$A$2:$M$2344,12,FALSE)</f>
        <v>tier - 1</v>
      </c>
      <c r="P2009" t="str">
        <f>VLOOKUP(A2009,'Hospitalisation Details'!$A$2:$M$2344,13,FALSE)</f>
        <v>R1011</v>
      </c>
      <c r="Q2009" s="11">
        <f>VLOOKUP(A2009,'Hospitalisation Details'!$A$2:$M$2344,8,FALSE)</f>
        <v>28</v>
      </c>
    </row>
    <row r="2010" spans="1:17" ht="15.75" x14ac:dyDescent="0.25">
      <c r="A2010" s="1" t="s">
        <v>358</v>
      </c>
      <c r="B2010" t="str">
        <f>VLOOKUP(A2010,'Customer Names'!$A$1:$B$2336,2,FALSE)</f>
        <v>Hirano</v>
      </c>
      <c r="C2010" s="11">
        <f>VLOOKUP(A2010,'Medical Examinations'!$A$1:$B$2336,2,FALSE)</f>
        <v>27.39</v>
      </c>
      <c r="D2010" s="11">
        <f>VLOOKUP(A2010,'Medical Examinations'!$A$1:$C$2336,3,FALSE)</f>
        <v>5.34</v>
      </c>
      <c r="E2010" s="11" t="str">
        <f>VLOOKUP(A2010,'Medical Examinations'!$A$1:$J$2336,4,FALSE)</f>
        <v>No</v>
      </c>
      <c r="F2010" s="11" t="str">
        <f>VLOOKUP(A2010,'Medical Examinations'!$A$1:$J$2336,5,FALSE)</f>
        <v>No</v>
      </c>
      <c r="G2010" s="11" t="str">
        <f>VLOOKUP(A2010,'Medical Examinations'!$A$1:$J$2336,6,FALSE)</f>
        <v>No</v>
      </c>
      <c r="H2010" s="11">
        <f>VLOOKUP(A2010,'Medical Examinations'!$A$1:$J$2336,7,FALSE)</f>
        <v>0</v>
      </c>
      <c r="I2010" s="11" t="str">
        <f>VLOOKUP(A2010,'Medical Examinations'!$A$1:$J$2336,8,FALSE)</f>
        <v>No</v>
      </c>
      <c r="J2010" s="11" t="str">
        <f>VLOOKUP(A2010,'Medical Examinations'!$A$1:$J$2336,9,FALSE)</f>
        <v>OVERWEIGHT</v>
      </c>
      <c r="K2010" s="11" t="str">
        <f>VLOOKUP(A2010,'Medical Examinations'!$A$1:$J$2336,10,FALSE)</f>
        <v>NORMAL</v>
      </c>
      <c r="L2010" t="str">
        <f>VLOOKUP(A2010,'Hospitalisation Details'!$A$2:$M$2344,4,FALSE)</f>
        <v>25-6-1999</v>
      </c>
      <c r="M2010">
        <f>VLOOKUP(A2010,'Hospitalisation Details'!$A$2:$M$2344,10,FALSE)</f>
        <v>3128.35</v>
      </c>
      <c r="N2010" t="str">
        <f>VLOOKUP(A2010,'Hospitalisation Details'!$A$2:$M$2344,11,FALSE)</f>
        <v>tier - 2</v>
      </c>
      <c r="O2010" t="str">
        <f>VLOOKUP(A2010,'Hospitalisation Details'!$A$2:$M$2344,12,FALSE)</f>
        <v>tier - 3</v>
      </c>
      <c r="P2010" t="str">
        <f>VLOOKUP(A2010,'Hospitalisation Details'!$A$2:$M$2344,13,FALSE)</f>
        <v>R1021</v>
      </c>
      <c r="Q2010" s="11">
        <f>VLOOKUP(A2010,'Hospitalisation Details'!$A$2:$M$2344,8,FALSE)</f>
        <v>23</v>
      </c>
    </row>
    <row r="2011" spans="1:17" ht="15.75" x14ac:dyDescent="0.25">
      <c r="A2011" s="1" t="s">
        <v>357</v>
      </c>
      <c r="B2011" t="str">
        <f>VLOOKUP(A2011,'Customer Names'!$A$1:$B$2336,2,FALSE)</f>
        <v>Davi</v>
      </c>
      <c r="C2011" s="11">
        <f>VLOOKUP(A2011,'Medical Examinations'!$A$1:$B$2336,2,FALSE)</f>
        <v>17.03</v>
      </c>
      <c r="D2011" s="11">
        <f>VLOOKUP(A2011,'Medical Examinations'!$A$1:$C$2336,3,FALSE)</f>
        <v>4.12</v>
      </c>
      <c r="E2011" s="11" t="str">
        <f>VLOOKUP(A2011,'Medical Examinations'!$A$1:$J$2336,4,FALSE)</f>
        <v>No</v>
      </c>
      <c r="F2011" s="11" t="str">
        <f>VLOOKUP(A2011,'Medical Examinations'!$A$1:$J$2336,5,FALSE)</f>
        <v>No</v>
      </c>
      <c r="G2011" s="11" t="str">
        <f>VLOOKUP(A2011,'Medical Examinations'!$A$1:$J$2336,6,FALSE)</f>
        <v>No</v>
      </c>
      <c r="H2011" s="11">
        <f>VLOOKUP(A2011,'Medical Examinations'!$A$1:$J$2336,7,FALSE)</f>
        <v>1</v>
      </c>
      <c r="I2011" s="11" t="str">
        <f>VLOOKUP(A2011,'Medical Examinations'!$A$1:$J$2336,8,FALSE)</f>
        <v>No</v>
      </c>
      <c r="J2011" s="11" t="str">
        <f>VLOOKUP(A2011,'Medical Examinations'!$A$1:$J$2336,9,FALSE)</f>
        <v>UNDERWEIGHT</v>
      </c>
      <c r="K2011" s="11" t="str">
        <f>VLOOKUP(A2011,'Medical Examinations'!$A$1:$J$2336,10,FALSE)</f>
        <v>NORMAL</v>
      </c>
      <c r="L2011" t="str">
        <f>VLOOKUP(A2011,'Hospitalisation Details'!$A$2:$M$2344,4,FALSE)</f>
        <v>1-8-1987</v>
      </c>
      <c r="M2011">
        <f>VLOOKUP(A2011,'Hospitalisation Details'!$A$2:$M$2344,10,FALSE)</f>
        <v>3088.06</v>
      </c>
      <c r="N2011" t="str">
        <f>VLOOKUP(A2011,'Hospitalisation Details'!$A$2:$M$2344,11,FALSE)</f>
        <v>tier - 2</v>
      </c>
      <c r="O2011" t="str">
        <f>VLOOKUP(A2011,'Hospitalisation Details'!$A$2:$M$2344,12,FALSE)</f>
        <v>tier - 2</v>
      </c>
      <c r="P2011" t="str">
        <f>VLOOKUP(A2011,'Hospitalisation Details'!$A$2:$M$2344,13,FALSE)</f>
        <v>R1013</v>
      </c>
      <c r="Q2011" s="11">
        <f>VLOOKUP(A2011,'Hospitalisation Details'!$A$2:$M$2344,8,FALSE)</f>
        <v>35</v>
      </c>
    </row>
    <row r="2012" spans="1:17" ht="15.75" x14ac:dyDescent="0.25">
      <c r="A2012" s="1" t="s">
        <v>356</v>
      </c>
      <c r="B2012" t="str">
        <f>VLOOKUP(A2012,'Customer Names'!$A$1:$B$2336,2,FALSE)</f>
        <v>Sloan</v>
      </c>
      <c r="C2012" s="11">
        <f>VLOOKUP(A2012,'Medical Examinations'!$A$1:$B$2336,2,FALSE)</f>
        <v>23.75</v>
      </c>
      <c r="D2012" s="11">
        <f>VLOOKUP(A2012,'Medical Examinations'!$A$1:$C$2336,3,FALSE)</f>
        <v>5.49</v>
      </c>
      <c r="E2012" s="11" t="str">
        <f>VLOOKUP(A2012,'Medical Examinations'!$A$1:$J$2336,4,FALSE)</f>
        <v>Yes</v>
      </c>
      <c r="F2012" s="11" t="str">
        <f>VLOOKUP(A2012,'Medical Examinations'!$A$1:$J$2336,5,FALSE)</f>
        <v>No</v>
      </c>
      <c r="G2012" s="11" t="str">
        <f>VLOOKUP(A2012,'Medical Examinations'!$A$1:$J$2336,6,FALSE)</f>
        <v>No</v>
      </c>
      <c r="H2012" s="11">
        <f>VLOOKUP(A2012,'Medical Examinations'!$A$1:$J$2336,7,FALSE)</f>
        <v>0</v>
      </c>
      <c r="I2012" s="11" t="str">
        <f>VLOOKUP(A2012,'Medical Examinations'!$A$1:$J$2336,8,FALSE)</f>
        <v>No</v>
      </c>
      <c r="J2012" s="11" t="str">
        <f>VLOOKUP(A2012,'Medical Examinations'!$A$1:$J$2336,9,FALSE)</f>
        <v>NORMALWEIGHT</v>
      </c>
      <c r="K2012" s="11" t="str">
        <f>VLOOKUP(A2012,'Medical Examinations'!$A$1:$J$2336,10,FALSE)</f>
        <v>NORMAL</v>
      </c>
      <c r="L2012" t="str">
        <f>VLOOKUP(A2012,'Hospitalisation Details'!$A$2:$M$2344,4,FALSE)</f>
        <v>13-10-2001</v>
      </c>
      <c r="M2012">
        <f>VLOOKUP(A2012,'Hospitalisation Details'!$A$2:$M$2344,10,FALSE)</f>
        <v>3077.1</v>
      </c>
      <c r="N2012" t="str">
        <f>VLOOKUP(A2012,'Hospitalisation Details'!$A$2:$M$2344,11,FALSE)</f>
        <v>tier - 2</v>
      </c>
      <c r="O2012" t="str">
        <f>VLOOKUP(A2012,'Hospitalisation Details'!$A$2:$M$2344,12,FALSE)</f>
        <v>tier - 1</v>
      </c>
      <c r="P2012" t="str">
        <f>VLOOKUP(A2012,'Hospitalisation Details'!$A$2:$M$2344,13,FALSE)</f>
        <v>R1012</v>
      </c>
      <c r="Q2012" s="11">
        <f>VLOOKUP(A2012,'Hospitalisation Details'!$A$2:$M$2344,8,FALSE)</f>
        <v>21</v>
      </c>
    </row>
    <row r="2013" spans="1:17" ht="15.75" x14ac:dyDescent="0.25">
      <c r="A2013" s="1" t="s">
        <v>354</v>
      </c>
      <c r="B2013" t="str">
        <f>VLOOKUP(A2013,'Customer Names'!$A$1:$B$2336,2,FALSE)</f>
        <v>Homich</v>
      </c>
      <c r="C2013" s="11">
        <f>VLOOKUP(A2013,'Medical Examinations'!$A$1:$B$2336,2,FALSE)</f>
        <v>26.03</v>
      </c>
      <c r="D2013" s="11">
        <f>VLOOKUP(A2013,'Medical Examinations'!$A$1:$C$2336,3,FALSE)</f>
        <v>5.1100000000000003</v>
      </c>
      <c r="E2013" s="11" t="str">
        <f>VLOOKUP(A2013,'Medical Examinations'!$A$1:$J$2336,4,FALSE)</f>
        <v>Yes</v>
      </c>
      <c r="F2013" s="11" t="str">
        <f>VLOOKUP(A2013,'Medical Examinations'!$A$1:$J$2336,5,FALSE)</f>
        <v>No</v>
      </c>
      <c r="G2013" s="11" t="str">
        <f>VLOOKUP(A2013,'Medical Examinations'!$A$1:$J$2336,6,FALSE)</f>
        <v>No</v>
      </c>
      <c r="H2013" s="11">
        <f>VLOOKUP(A2013,'Medical Examinations'!$A$1:$J$2336,7,FALSE)</f>
        <v>1</v>
      </c>
      <c r="I2013" s="11" t="str">
        <f>VLOOKUP(A2013,'Medical Examinations'!$A$1:$J$2336,8,FALSE)</f>
        <v>No</v>
      </c>
      <c r="J2013" s="11" t="str">
        <f>VLOOKUP(A2013,'Medical Examinations'!$A$1:$J$2336,9,FALSE)</f>
        <v>OVERWEIGHT</v>
      </c>
      <c r="K2013" s="11" t="str">
        <f>VLOOKUP(A2013,'Medical Examinations'!$A$1:$J$2336,10,FALSE)</f>
        <v>NORMAL</v>
      </c>
      <c r="L2013" t="str">
        <f>VLOOKUP(A2013,'Hospitalisation Details'!$A$2:$M$2344,4,FALSE)</f>
        <v>10-9-1995</v>
      </c>
      <c r="M2013">
        <f>VLOOKUP(A2013,'Hospitalisation Details'!$A$2:$M$2344,10,FALSE)</f>
        <v>3070.81</v>
      </c>
      <c r="N2013" t="str">
        <f>VLOOKUP(A2013,'Hospitalisation Details'!$A$2:$M$2344,11,FALSE)</f>
        <v>tier - 3</v>
      </c>
      <c r="O2013" t="str">
        <f>VLOOKUP(A2013,'Hospitalisation Details'!$A$2:$M$2344,12,FALSE)</f>
        <v>tier - 1</v>
      </c>
      <c r="P2013" t="str">
        <f>VLOOKUP(A2013,'Hospitalisation Details'!$A$2:$M$2344,13,FALSE)</f>
        <v>R1017</v>
      </c>
      <c r="Q2013" s="11">
        <f>VLOOKUP(A2013,'Hospitalisation Details'!$A$2:$M$2344,8,FALSE)</f>
        <v>27</v>
      </c>
    </row>
    <row r="2014" spans="1:17" ht="15.75" x14ac:dyDescent="0.25">
      <c r="A2014" s="1" t="s">
        <v>353</v>
      </c>
      <c r="B2014" t="str">
        <f>VLOOKUP(A2014,'Customer Names'!$A$1:$B$2336,2,FALSE)</f>
        <v>Bell</v>
      </c>
      <c r="C2014" s="11">
        <f>VLOOKUP(A2014,'Medical Examinations'!$A$1:$B$2336,2,FALSE)</f>
        <v>16.079999999999998</v>
      </c>
      <c r="D2014" s="11">
        <f>VLOOKUP(A2014,'Medical Examinations'!$A$1:$C$2336,3,FALSE)</f>
        <v>5.94</v>
      </c>
      <c r="E2014" s="11" t="str">
        <f>VLOOKUP(A2014,'Medical Examinations'!$A$1:$J$2336,4,FALSE)</f>
        <v>No</v>
      </c>
      <c r="F2014" s="11" t="str">
        <f>VLOOKUP(A2014,'Medical Examinations'!$A$1:$J$2336,5,FALSE)</f>
        <v>No</v>
      </c>
      <c r="G2014" s="11" t="str">
        <f>VLOOKUP(A2014,'Medical Examinations'!$A$1:$J$2336,6,FALSE)</f>
        <v>No</v>
      </c>
      <c r="H2014" s="11">
        <f>VLOOKUP(A2014,'Medical Examinations'!$A$1:$J$2336,7,FALSE)</f>
        <v>0</v>
      </c>
      <c r="I2014" s="11" t="str">
        <f>VLOOKUP(A2014,'Medical Examinations'!$A$1:$J$2336,8,FALSE)</f>
        <v>No</v>
      </c>
      <c r="J2014" s="11" t="str">
        <f>VLOOKUP(A2014,'Medical Examinations'!$A$1:$J$2336,9,FALSE)</f>
        <v>UNDERWEIGHT</v>
      </c>
      <c r="K2014" s="11" t="str">
        <f>VLOOKUP(A2014,'Medical Examinations'!$A$1:$J$2336,10,FALSE)</f>
        <v>PREDIABETES</v>
      </c>
      <c r="L2014" t="str">
        <f>VLOOKUP(A2014,'Hospitalisation Details'!$A$2:$M$2344,4,FALSE)</f>
        <v>1-10-1989</v>
      </c>
      <c r="M2014">
        <f>VLOOKUP(A2014,'Hospitalisation Details'!$A$2:$M$2344,10,FALSE)</f>
        <v>3065.49</v>
      </c>
      <c r="N2014" t="str">
        <f>VLOOKUP(A2014,'Hospitalisation Details'!$A$2:$M$2344,11,FALSE)</f>
        <v>tier - 2</v>
      </c>
      <c r="O2014" t="str">
        <f>VLOOKUP(A2014,'Hospitalisation Details'!$A$2:$M$2344,12,FALSE)</f>
        <v>tier - 1</v>
      </c>
      <c r="P2014" t="str">
        <f>VLOOKUP(A2014,'Hospitalisation Details'!$A$2:$M$2344,13,FALSE)</f>
        <v>R1012</v>
      </c>
      <c r="Q2014" s="11">
        <f>VLOOKUP(A2014,'Hospitalisation Details'!$A$2:$M$2344,8,FALSE)</f>
        <v>33</v>
      </c>
    </row>
    <row r="2015" spans="1:17" ht="15.75" x14ac:dyDescent="0.25">
      <c r="A2015" s="1" t="s">
        <v>352</v>
      </c>
      <c r="B2015" t="str">
        <f>VLOOKUP(A2015,'Customer Names'!$A$1:$B$2336,2,FALSE)</f>
        <v>Kristjansson</v>
      </c>
      <c r="C2015" s="11">
        <f>VLOOKUP(A2015,'Medical Examinations'!$A$1:$B$2336,2,FALSE)</f>
        <v>30.875</v>
      </c>
      <c r="D2015" s="11">
        <f>VLOOKUP(A2015,'Medical Examinations'!$A$1:$C$2336,3,FALSE)</f>
        <v>5.54</v>
      </c>
      <c r="E2015" s="11" t="str">
        <f>VLOOKUP(A2015,'Medical Examinations'!$A$1:$J$2336,4,FALSE)</f>
        <v>No</v>
      </c>
      <c r="F2015" s="11" t="str">
        <f>VLOOKUP(A2015,'Medical Examinations'!$A$1:$J$2336,5,FALSE)</f>
        <v>No</v>
      </c>
      <c r="G2015" s="11" t="str">
        <f>VLOOKUP(A2015,'Medical Examinations'!$A$1:$J$2336,6,FALSE)</f>
        <v>No</v>
      </c>
      <c r="H2015" s="11">
        <f>VLOOKUP(A2015,'Medical Examinations'!$A$1:$J$2336,7,FALSE)</f>
        <v>0</v>
      </c>
      <c r="I2015" s="11" t="str">
        <f>VLOOKUP(A2015,'Medical Examinations'!$A$1:$J$2336,8,FALSE)</f>
        <v>No</v>
      </c>
      <c r="J2015" s="11" t="str">
        <f>VLOOKUP(A2015,'Medical Examinations'!$A$1:$J$2336,9,FALSE)</f>
        <v>OBESITY</v>
      </c>
      <c r="K2015" s="11" t="str">
        <f>VLOOKUP(A2015,'Medical Examinations'!$A$1:$J$2336,10,FALSE)</f>
        <v>NORMAL</v>
      </c>
      <c r="L2015" t="str">
        <f>VLOOKUP(A2015,'Hospitalisation Details'!$A$2:$M$2344,4,FALSE)</f>
        <v>26-9-1994</v>
      </c>
      <c r="M2015">
        <f>VLOOKUP(A2015,'Hospitalisation Details'!$A$2:$M$2344,10,FALSE)</f>
        <v>3062.51</v>
      </c>
      <c r="N2015" t="str">
        <f>VLOOKUP(A2015,'Hospitalisation Details'!$A$2:$M$2344,11,FALSE)</f>
        <v>tier - 3</v>
      </c>
      <c r="O2015" t="str">
        <f>VLOOKUP(A2015,'Hospitalisation Details'!$A$2:$M$2344,12,FALSE)</f>
        <v>tier - 1</v>
      </c>
      <c r="P2015" t="str">
        <f>VLOOKUP(A2015,'Hospitalisation Details'!$A$2:$M$2344,13,FALSE)</f>
        <v>R1012</v>
      </c>
      <c r="Q2015" s="11">
        <f>VLOOKUP(A2015,'Hospitalisation Details'!$A$2:$M$2344,8,FALSE)</f>
        <v>28</v>
      </c>
    </row>
    <row r="2016" spans="1:17" ht="15.75" x14ac:dyDescent="0.25">
      <c r="A2016" s="1" t="s">
        <v>351</v>
      </c>
      <c r="B2016" t="str">
        <f>VLOOKUP(A2016,'Customer Names'!$A$1:$B$2336,2,FALSE)</f>
        <v>Pitman</v>
      </c>
      <c r="C2016" s="11">
        <f>VLOOKUP(A2016,'Medical Examinations'!$A$1:$B$2336,2,FALSE)</f>
        <v>31.79</v>
      </c>
      <c r="D2016" s="11">
        <f>VLOOKUP(A2016,'Medical Examinations'!$A$1:$C$2336,3,FALSE)</f>
        <v>7.09</v>
      </c>
      <c r="E2016" s="11" t="str">
        <f>VLOOKUP(A2016,'Medical Examinations'!$A$1:$J$2336,4,FALSE)</f>
        <v>No</v>
      </c>
      <c r="F2016" s="11" t="str">
        <f>VLOOKUP(A2016,'Medical Examinations'!$A$1:$J$2336,5,FALSE)</f>
        <v>No</v>
      </c>
      <c r="G2016" s="11" t="str">
        <f>VLOOKUP(A2016,'Medical Examinations'!$A$1:$J$2336,6,FALSE)</f>
        <v>No</v>
      </c>
      <c r="H2016" s="11">
        <f>VLOOKUP(A2016,'Medical Examinations'!$A$1:$J$2336,7,FALSE)</f>
        <v>0</v>
      </c>
      <c r="I2016" s="11" t="str">
        <f>VLOOKUP(A2016,'Medical Examinations'!$A$1:$J$2336,8,FALSE)</f>
        <v>No</v>
      </c>
      <c r="J2016" s="11" t="str">
        <f>VLOOKUP(A2016,'Medical Examinations'!$A$1:$J$2336,9,FALSE)</f>
        <v>OBESITY</v>
      </c>
      <c r="K2016" s="11" t="str">
        <f>VLOOKUP(A2016,'Medical Examinations'!$A$1:$J$2336,10,FALSE)</f>
        <v>DIABETES</v>
      </c>
      <c r="L2016" t="str">
        <f>VLOOKUP(A2016,'Hospitalisation Details'!$A$2:$M$2344,4,FALSE)</f>
        <v>21-6-2002</v>
      </c>
      <c r="M2016">
        <f>VLOOKUP(A2016,'Hospitalisation Details'!$A$2:$M$2344,10,FALSE)</f>
        <v>3056.39</v>
      </c>
      <c r="N2016" t="str">
        <f>VLOOKUP(A2016,'Hospitalisation Details'!$A$2:$M$2344,11,FALSE)</f>
        <v>tier - 2</v>
      </c>
      <c r="O2016" t="str">
        <f>VLOOKUP(A2016,'Hospitalisation Details'!$A$2:$M$2344,12,FALSE)</f>
        <v>tier - 3</v>
      </c>
      <c r="P2016" t="str">
        <f>VLOOKUP(A2016,'Hospitalisation Details'!$A$2:$M$2344,13,FALSE)</f>
        <v>R1013</v>
      </c>
      <c r="Q2016" s="11">
        <f>VLOOKUP(A2016,'Hospitalisation Details'!$A$2:$M$2344,8,FALSE)</f>
        <v>20</v>
      </c>
    </row>
    <row r="2017" spans="1:17" ht="15.75" x14ac:dyDescent="0.25">
      <c r="A2017" s="1" t="s">
        <v>350</v>
      </c>
      <c r="B2017" t="str">
        <f>VLOOKUP(A2017,'Customer Names'!$A$1:$B$2336,2,FALSE)</f>
        <v>Curley</v>
      </c>
      <c r="C2017" s="11">
        <f>VLOOKUP(A2017,'Medical Examinations'!$A$1:$B$2336,2,FALSE)</f>
        <v>28.48</v>
      </c>
      <c r="D2017" s="11">
        <f>VLOOKUP(A2017,'Medical Examinations'!$A$1:$C$2336,3,FALSE)</f>
        <v>6.22</v>
      </c>
      <c r="E2017" s="11" t="str">
        <f>VLOOKUP(A2017,'Medical Examinations'!$A$1:$J$2336,4,FALSE)</f>
        <v>Yes</v>
      </c>
      <c r="F2017" s="11" t="str">
        <f>VLOOKUP(A2017,'Medical Examinations'!$A$1:$J$2336,5,FALSE)</f>
        <v>No</v>
      </c>
      <c r="G2017" s="11" t="str">
        <f>VLOOKUP(A2017,'Medical Examinations'!$A$1:$J$2336,6,FALSE)</f>
        <v>Yes</v>
      </c>
      <c r="H2017" s="11">
        <f>VLOOKUP(A2017,'Medical Examinations'!$A$1:$J$2336,7,FALSE)</f>
        <v>1</v>
      </c>
      <c r="I2017" s="11" t="str">
        <f>VLOOKUP(A2017,'Medical Examinations'!$A$1:$J$2336,8,FALSE)</f>
        <v>No</v>
      </c>
      <c r="J2017" s="11" t="str">
        <f>VLOOKUP(A2017,'Medical Examinations'!$A$1:$J$2336,9,FALSE)</f>
        <v>OVERWEIGHT</v>
      </c>
      <c r="K2017" s="11" t="str">
        <f>VLOOKUP(A2017,'Medical Examinations'!$A$1:$J$2336,10,FALSE)</f>
        <v>PREDIABETES</v>
      </c>
      <c r="L2017" t="str">
        <f>VLOOKUP(A2017,'Hospitalisation Details'!$A$2:$M$2344,4,FALSE)</f>
        <v>22-12-1997</v>
      </c>
      <c r="M2017">
        <f>VLOOKUP(A2017,'Hospitalisation Details'!$A$2:$M$2344,10,FALSE)</f>
        <v>3051.73</v>
      </c>
      <c r="N2017" t="str">
        <f>VLOOKUP(A2017,'Hospitalisation Details'!$A$2:$M$2344,11,FALSE)</f>
        <v>tier - 2</v>
      </c>
      <c r="O2017" t="str">
        <f>VLOOKUP(A2017,'Hospitalisation Details'!$A$2:$M$2344,12,FALSE)</f>
        <v>tier - 2</v>
      </c>
      <c r="P2017" t="str">
        <f>VLOOKUP(A2017,'Hospitalisation Details'!$A$2:$M$2344,13,FALSE)</f>
        <v>R1011</v>
      </c>
      <c r="Q2017" s="11">
        <f>VLOOKUP(A2017,'Hospitalisation Details'!$A$2:$M$2344,8,FALSE)</f>
        <v>25</v>
      </c>
    </row>
    <row r="2018" spans="1:17" ht="15.75" x14ac:dyDescent="0.25">
      <c r="A2018" s="1" t="s">
        <v>349</v>
      </c>
      <c r="B2018" t="str">
        <f>VLOOKUP(A2018,'Customer Names'!$A$1:$B$2336,2,FALSE)</f>
        <v>Zimmer</v>
      </c>
      <c r="C2018" s="11">
        <f>VLOOKUP(A2018,'Medical Examinations'!$A$1:$B$2336,2,FALSE)</f>
        <v>26.6</v>
      </c>
      <c r="D2018" s="11">
        <f>VLOOKUP(A2018,'Medical Examinations'!$A$1:$C$2336,3,FALSE)</f>
        <v>4.33</v>
      </c>
      <c r="E2018" s="11" t="str">
        <f>VLOOKUP(A2018,'Medical Examinations'!$A$1:$J$2336,4,FALSE)</f>
        <v>No</v>
      </c>
      <c r="F2018" s="11" t="str">
        <f>VLOOKUP(A2018,'Medical Examinations'!$A$1:$J$2336,5,FALSE)</f>
        <v>No</v>
      </c>
      <c r="G2018" s="11" t="str">
        <f>VLOOKUP(A2018,'Medical Examinations'!$A$1:$J$2336,6,FALSE)</f>
        <v>No</v>
      </c>
      <c r="H2018" s="11">
        <f>VLOOKUP(A2018,'Medical Examinations'!$A$1:$J$2336,7,FALSE)</f>
        <v>1</v>
      </c>
      <c r="I2018" s="11" t="str">
        <f>VLOOKUP(A2018,'Medical Examinations'!$A$1:$J$2336,8,FALSE)</f>
        <v>No</v>
      </c>
      <c r="J2018" s="11" t="str">
        <f>VLOOKUP(A2018,'Medical Examinations'!$A$1:$J$2336,9,FALSE)</f>
        <v>OVERWEIGHT</v>
      </c>
      <c r="K2018" s="11" t="str">
        <f>VLOOKUP(A2018,'Medical Examinations'!$A$1:$J$2336,10,FALSE)</f>
        <v>NORMAL</v>
      </c>
      <c r="L2018" t="str">
        <f>VLOOKUP(A2018,'Hospitalisation Details'!$A$2:$M$2344,4,FALSE)</f>
        <v>9-8-1998</v>
      </c>
      <c r="M2018">
        <f>VLOOKUP(A2018,'Hospitalisation Details'!$A$2:$M$2344,10,FALSE)</f>
        <v>3046.06</v>
      </c>
      <c r="N2018" t="str">
        <f>VLOOKUP(A2018,'Hospitalisation Details'!$A$2:$M$2344,11,FALSE)</f>
        <v>tier - 2</v>
      </c>
      <c r="O2018" t="str">
        <f>VLOOKUP(A2018,'Hospitalisation Details'!$A$2:$M$2344,12,FALSE)</f>
        <v>tier - 1</v>
      </c>
      <c r="P2018" t="str">
        <f>VLOOKUP(A2018,'Hospitalisation Details'!$A$2:$M$2344,13,FALSE)</f>
        <v>R1023</v>
      </c>
      <c r="Q2018" s="11">
        <f>VLOOKUP(A2018,'Hospitalisation Details'!$A$2:$M$2344,8,FALSE)</f>
        <v>24</v>
      </c>
    </row>
    <row r="2019" spans="1:17" ht="15.75" x14ac:dyDescent="0.25">
      <c r="A2019" s="1" t="s">
        <v>348</v>
      </c>
      <c r="B2019" t="str">
        <f>VLOOKUP(A2019,'Customer Names'!$A$1:$B$2336,2,FALSE)</f>
        <v>Granski</v>
      </c>
      <c r="C2019" s="11">
        <f>VLOOKUP(A2019,'Medical Examinations'!$A$1:$B$2336,2,FALSE)</f>
        <v>25.27</v>
      </c>
      <c r="D2019" s="11">
        <f>VLOOKUP(A2019,'Medical Examinations'!$A$1:$C$2336,3,FALSE)</f>
        <v>5.83</v>
      </c>
      <c r="E2019" s="11" t="str">
        <f>VLOOKUP(A2019,'Medical Examinations'!$A$1:$J$2336,4,FALSE)</f>
        <v>No</v>
      </c>
      <c r="F2019" s="11" t="str">
        <f>VLOOKUP(A2019,'Medical Examinations'!$A$1:$J$2336,5,FALSE)</f>
        <v>No</v>
      </c>
      <c r="G2019" s="11" t="str">
        <f>VLOOKUP(A2019,'Medical Examinations'!$A$1:$J$2336,6,FALSE)</f>
        <v>No</v>
      </c>
      <c r="H2019" s="11">
        <f>VLOOKUP(A2019,'Medical Examinations'!$A$1:$J$2336,7,FALSE)</f>
        <v>1</v>
      </c>
      <c r="I2019" s="11" t="str">
        <f>VLOOKUP(A2019,'Medical Examinations'!$A$1:$J$2336,8,FALSE)</f>
        <v>No</v>
      </c>
      <c r="J2019" s="11" t="str">
        <f>VLOOKUP(A2019,'Medical Examinations'!$A$1:$J$2336,9,FALSE)</f>
        <v>OVERWEIGHT</v>
      </c>
      <c r="K2019" s="11" t="str">
        <f>VLOOKUP(A2019,'Medical Examinations'!$A$1:$J$2336,10,FALSE)</f>
        <v>PREDIABETES</v>
      </c>
      <c r="L2019" t="str">
        <f>VLOOKUP(A2019,'Hospitalisation Details'!$A$2:$M$2344,4,FALSE)</f>
        <v>15-9-1998</v>
      </c>
      <c r="M2019">
        <f>VLOOKUP(A2019,'Hospitalisation Details'!$A$2:$M$2344,10,FALSE)</f>
        <v>3044.21</v>
      </c>
      <c r="N2019" t="str">
        <f>VLOOKUP(A2019,'Hospitalisation Details'!$A$2:$M$2344,11,FALSE)</f>
        <v>tier - 2</v>
      </c>
      <c r="O2019" t="str">
        <f>VLOOKUP(A2019,'Hospitalisation Details'!$A$2:$M$2344,12,FALSE)</f>
        <v>tier - 3</v>
      </c>
      <c r="P2019" t="str">
        <f>VLOOKUP(A2019,'Hospitalisation Details'!$A$2:$M$2344,13,FALSE)</f>
        <v>R1024</v>
      </c>
      <c r="Q2019" s="11">
        <f>VLOOKUP(A2019,'Hospitalisation Details'!$A$2:$M$2344,8,FALSE)</f>
        <v>24</v>
      </c>
    </row>
    <row r="2020" spans="1:17" ht="15.75" x14ac:dyDescent="0.25">
      <c r="A2020" s="1" t="s">
        <v>347</v>
      </c>
      <c r="B2020" t="str">
        <f>VLOOKUP(A2020,'Customer Names'!$A$1:$B$2336,2,FALSE)</f>
        <v>Dunn</v>
      </c>
      <c r="C2020" s="11">
        <f>VLOOKUP(A2020,'Medical Examinations'!$A$1:$B$2336,2,FALSE)</f>
        <v>34.484999999999999</v>
      </c>
      <c r="D2020" s="11">
        <f>VLOOKUP(A2020,'Medical Examinations'!$A$1:$C$2336,3,FALSE)</f>
        <v>4.7</v>
      </c>
      <c r="E2020" s="11" t="str">
        <f>VLOOKUP(A2020,'Medical Examinations'!$A$1:$J$2336,4,FALSE)</f>
        <v>Yes</v>
      </c>
      <c r="F2020" s="11" t="str">
        <f>VLOOKUP(A2020,'Medical Examinations'!$A$1:$J$2336,5,FALSE)</f>
        <v>No</v>
      </c>
      <c r="G2020" s="11" t="str">
        <f>VLOOKUP(A2020,'Medical Examinations'!$A$1:$J$2336,6,FALSE)</f>
        <v>Yes</v>
      </c>
      <c r="H2020" s="11">
        <f>VLOOKUP(A2020,'Medical Examinations'!$A$1:$J$2336,7,FALSE)</f>
        <v>1</v>
      </c>
      <c r="I2020" s="11" t="str">
        <f>VLOOKUP(A2020,'Medical Examinations'!$A$1:$J$2336,8,FALSE)</f>
        <v>No</v>
      </c>
      <c r="J2020" s="11" t="str">
        <f>VLOOKUP(A2020,'Medical Examinations'!$A$1:$J$2336,9,FALSE)</f>
        <v>OBESITY</v>
      </c>
      <c r="K2020" s="11" t="str">
        <f>VLOOKUP(A2020,'Medical Examinations'!$A$1:$J$2336,10,FALSE)</f>
        <v>NORMAL</v>
      </c>
      <c r="L2020" t="str">
        <f>VLOOKUP(A2020,'Hospitalisation Details'!$A$2:$M$2344,4,FALSE)</f>
        <v>19-12-1997</v>
      </c>
      <c r="M2020">
        <f>VLOOKUP(A2020,'Hospitalisation Details'!$A$2:$M$2344,10,FALSE)</f>
        <v>3021.81</v>
      </c>
      <c r="N2020" t="str">
        <f>VLOOKUP(A2020,'Hospitalisation Details'!$A$2:$M$2344,11,FALSE)</f>
        <v>tier - 2</v>
      </c>
      <c r="O2020" t="str">
        <f>VLOOKUP(A2020,'Hospitalisation Details'!$A$2:$M$2344,12,FALSE)</f>
        <v>tier - 3</v>
      </c>
      <c r="P2020" t="str">
        <f>VLOOKUP(A2020,'Hospitalisation Details'!$A$2:$M$2344,13,FALSE)</f>
        <v>R1012</v>
      </c>
      <c r="Q2020" s="11">
        <f>VLOOKUP(A2020,'Hospitalisation Details'!$A$2:$M$2344,8,FALSE)</f>
        <v>25</v>
      </c>
    </row>
    <row r="2021" spans="1:17" ht="15.75" x14ac:dyDescent="0.25">
      <c r="A2021" s="1" t="s">
        <v>346</v>
      </c>
      <c r="B2021" t="str">
        <f>VLOOKUP(A2021,'Customer Names'!$A$1:$B$2336,2,FALSE)</f>
        <v>Regina</v>
      </c>
      <c r="C2021" s="11">
        <f>VLOOKUP(A2021,'Medical Examinations'!$A$1:$B$2336,2,FALSE)</f>
        <v>15.57</v>
      </c>
      <c r="D2021" s="11">
        <f>VLOOKUP(A2021,'Medical Examinations'!$A$1:$C$2336,3,FALSE)</f>
        <v>4.07</v>
      </c>
      <c r="E2021" s="11" t="str">
        <f>VLOOKUP(A2021,'Medical Examinations'!$A$1:$J$2336,4,FALSE)</f>
        <v>Yes</v>
      </c>
      <c r="F2021" s="11" t="str">
        <f>VLOOKUP(A2021,'Medical Examinations'!$A$1:$J$2336,5,FALSE)</f>
        <v>No</v>
      </c>
      <c r="G2021" s="11" t="str">
        <f>VLOOKUP(A2021,'Medical Examinations'!$A$1:$J$2336,6,FALSE)</f>
        <v>No</v>
      </c>
      <c r="H2021" s="11">
        <f>VLOOKUP(A2021,'Medical Examinations'!$A$1:$J$2336,7,FALSE)</f>
        <v>1</v>
      </c>
      <c r="I2021" s="11" t="str">
        <f>VLOOKUP(A2021,'Medical Examinations'!$A$1:$J$2336,8,FALSE)</f>
        <v>No</v>
      </c>
      <c r="J2021" s="11" t="str">
        <f>VLOOKUP(A2021,'Medical Examinations'!$A$1:$J$2336,9,FALSE)</f>
        <v>UNDERWEIGHT</v>
      </c>
      <c r="K2021" s="11" t="str">
        <f>VLOOKUP(A2021,'Medical Examinations'!$A$1:$J$2336,10,FALSE)</f>
        <v>NORMAL</v>
      </c>
      <c r="L2021" t="str">
        <f>VLOOKUP(A2021,'Hospitalisation Details'!$A$2:$M$2344,4,FALSE)</f>
        <v>28-9-1988</v>
      </c>
      <c r="M2021">
        <f>VLOOKUP(A2021,'Hospitalisation Details'!$A$2:$M$2344,10,FALSE)</f>
        <v>3018.04</v>
      </c>
      <c r="N2021" t="str">
        <f>VLOOKUP(A2021,'Hospitalisation Details'!$A$2:$M$2344,11,FALSE)</f>
        <v>tier - 2</v>
      </c>
      <c r="O2021" t="str">
        <f>VLOOKUP(A2021,'Hospitalisation Details'!$A$2:$M$2344,12,FALSE)</f>
        <v>tier - 2</v>
      </c>
      <c r="P2021" t="str">
        <f>VLOOKUP(A2021,'Hospitalisation Details'!$A$2:$M$2344,13,FALSE)</f>
        <v>R1012</v>
      </c>
      <c r="Q2021" s="11">
        <f>VLOOKUP(A2021,'Hospitalisation Details'!$A$2:$M$2344,8,FALSE)</f>
        <v>34</v>
      </c>
    </row>
    <row r="2022" spans="1:17" ht="15.75" x14ac:dyDescent="0.25">
      <c r="A2022" s="1" t="s">
        <v>345</v>
      </c>
      <c r="B2022" t="str">
        <f>VLOOKUP(A2022,'Customer Names'!$A$1:$B$2336,2,FALSE)</f>
        <v>O'Connor</v>
      </c>
      <c r="C2022" s="11">
        <f>VLOOKUP(A2022,'Medical Examinations'!$A$1:$B$2336,2,FALSE)</f>
        <v>30.36</v>
      </c>
      <c r="D2022" s="11">
        <f>VLOOKUP(A2022,'Medical Examinations'!$A$1:$C$2336,3,FALSE)</f>
        <v>9.39</v>
      </c>
      <c r="E2022" s="11" t="str">
        <f>VLOOKUP(A2022,'Medical Examinations'!$A$1:$J$2336,4,FALSE)</f>
        <v>No</v>
      </c>
      <c r="F2022" s="11" t="str">
        <f>VLOOKUP(A2022,'Medical Examinations'!$A$1:$J$2336,5,FALSE)</f>
        <v>No</v>
      </c>
      <c r="G2022" s="11" t="str">
        <f>VLOOKUP(A2022,'Medical Examinations'!$A$1:$J$2336,6,FALSE)</f>
        <v>No</v>
      </c>
      <c r="H2022" s="11">
        <f>VLOOKUP(A2022,'Medical Examinations'!$A$1:$J$2336,7,FALSE)</f>
        <v>0</v>
      </c>
      <c r="I2022" s="11" t="str">
        <f>VLOOKUP(A2022,'Medical Examinations'!$A$1:$J$2336,8,FALSE)</f>
        <v>No</v>
      </c>
      <c r="J2022" s="11" t="str">
        <f>VLOOKUP(A2022,'Medical Examinations'!$A$1:$J$2336,9,FALSE)</f>
        <v>OBESITY</v>
      </c>
      <c r="K2022" s="11" t="str">
        <f>VLOOKUP(A2022,'Medical Examinations'!$A$1:$J$2336,10,FALSE)</f>
        <v>DIABETES</v>
      </c>
      <c r="L2022" t="str">
        <f>VLOOKUP(A2022,'Hospitalisation Details'!$A$2:$M$2344,4,FALSE)</f>
        <v>15-12-2002</v>
      </c>
      <c r="M2022">
        <f>VLOOKUP(A2022,'Hospitalisation Details'!$A$2:$M$2344,10,FALSE)</f>
        <v>3012.22</v>
      </c>
      <c r="N2022" t="str">
        <f>VLOOKUP(A2022,'Hospitalisation Details'!$A$2:$M$2344,11,FALSE)</f>
        <v>tier - 2</v>
      </c>
      <c r="O2022" t="str">
        <f>VLOOKUP(A2022,'Hospitalisation Details'!$A$2:$M$2344,12,FALSE)</f>
        <v>tier - 3</v>
      </c>
      <c r="P2022" t="str">
        <f>VLOOKUP(A2022,'Hospitalisation Details'!$A$2:$M$2344,13,FALSE)</f>
        <v>R1012</v>
      </c>
      <c r="Q2022" s="11">
        <f>VLOOKUP(A2022,'Hospitalisation Details'!$A$2:$M$2344,8,FALSE)</f>
        <v>20</v>
      </c>
    </row>
    <row r="2023" spans="1:17" ht="15.75" x14ac:dyDescent="0.25">
      <c r="A2023" s="1" t="s">
        <v>344</v>
      </c>
      <c r="B2023" t="str">
        <f>VLOOKUP(A2023,'Customer Names'!$A$1:$B$2336,2,FALSE)</f>
        <v>Howe</v>
      </c>
      <c r="C2023" s="11">
        <f>VLOOKUP(A2023,'Medical Examinations'!$A$1:$B$2336,2,FALSE)</f>
        <v>19.37</v>
      </c>
      <c r="D2023" s="11">
        <f>VLOOKUP(A2023,'Medical Examinations'!$A$1:$C$2336,3,FALSE)</f>
        <v>4.18</v>
      </c>
      <c r="E2023" s="11" t="str">
        <f>VLOOKUP(A2023,'Medical Examinations'!$A$1:$J$2336,4,FALSE)</f>
        <v>No</v>
      </c>
      <c r="F2023" s="11" t="str">
        <f>VLOOKUP(A2023,'Medical Examinations'!$A$1:$J$2336,5,FALSE)</f>
        <v>No</v>
      </c>
      <c r="G2023" s="11" t="str">
        <f>VLOOKUP(A2023,'Medical Examinations'!$A$1:$J$2336,6,FALSE)</f>
        <v>No</v>
      </c>
      <c r="H2023" s="11">
        <f>VLOOKUP(A2023,'Medical Examinations'!$A$1:$J$2336,7,FALSE)</f>
        <v>0</v>
      </c>
      <c r="I2023" s="11" t="str">
        <f>VLOOKUP(A2023,'Medical Examinations'!$A$1:$J$2336,8,FALSE)</f>
        <v>No</v>
      </c>
      <c r="J2023" s="11" t="str">
        <f>VLOOKUP(A2023,'Medical Examinations'!$A$1:$J$2336,9,FALSE)</f>
        <v>NORMALWEIGHT</v>
      </c>
      <c r="K2023" s="11" t="str">
        <f>VLOOKUP(A2023,'Medical Examinations'!$A$1:$J$2336,10,FALSE)</f>
        <v>NORMAL</v>
      </c>
      <c r="L2023" t="str">
        <f>VLOOKUP(A2023,'Hospitalisation Details'!$A$2:$M$2344,4,FALSE)</f>
        <v>20-11-1991</v>
      </c>
      <c r="M2023">
        <f>VLOOKUP(A2023,'Hospitalisation Details'!$A$2:$M$2344,10,FALSE)</f>
        <v>2985.67</v>
      </c>
      <c r="N2023" t="str">
        <f>VLOOKUP(A2023,'Hospitalisation Details'!$A$2:$M$2344,11,FALSE)</f>
        <v>tier - 2</v>
      </c>
      <c r="O2023" t="str">
        <f>VLOOKUP(A2023,'Hospitalisation Details'!$A$2:$M$2344,12,FALSE)</f>
        <v>tier - 2</v>
      </c>
      <c r="P2023" t="str">
        <f>VLOOKUP(A2023,'Hospitalisation Details'!$A$2:$M$2344,13,FALSE)</f>
        <v>R1013</v>
      </c>
      <c r="Q2023" s="11">
        <f>VLOOKUP(A2023,'Hospitalisation Details'!$A$2:$M$2344,8,FALSE)</f>
        <v>31</v>
      </c>
    </row>
    <row r="2024" spans="1:17" ht="15.75" x14ac:dyDescent="0.25">
      <c r="A2024" s="1" t="s">
        <v>343</v>
      </c>
      <c r="B2024" t="str">
        <f>VLOOKUP(A2024,'Customer Names'!$A$1:$B$2336,2,FALSE)</f>
        <v>Atwater</v>
      </c>
      <c r="C2024" s="11">
        <f>VLOOKUP(A2024,'Medical Examinations'!$A$1:$B$2336,2,FALSE)</f>
        <v>16.71</v>
      </c>
      <c r="D2024" s="11">
        <f>VLOOKUP(A2024,'Medical Examinations'!$A$1:$C$2336,3,FALSE)</f>
        <v>4.18</v>
      </c>
      <c r="E2024" s="11" t="str">
        <f>VLOOKUP(A2024,'Medical Examinations'!$A$1:$J$2336,4,FALSE)</f>
        <v>No</v>
      </c>
      <c r="F2024" s="11" t="str">
        <f>VLOOKUP(A2024,'Medical Examinations'!$A$1:$J$2336,5,FALSE)</f>
        <v>No</v>
      </c>
      <c r="G2024" s="11" t="str">
        <f>VLOOKUP(A2024,'Medical Examinations'!$A$1:$J$2336,6,FALSE)</f>
        <v>No</v>
      </c>
      <c r="H2024" s="11">
        <f>VLOOKUP(A2024,'Medical Examinations'!$A$1:$J$2336,7,FALSE)</f>
        <v>1</v>
      </c>
      <c r="I2024" s="11" t="str">
        <f>VLOOKUP(A2024,'Medical Examinations'!$A$1:$J$2336,8,FALSE)</f>
        <v>No</v>
      </c>
      <c r="J2024" s="11" t="str">
        <f>VLOOKUP(A2024,'Medical Examinations'!$A$1:$J$2336,9,FALSE)</f>
        <v>UNDERWEIGHT</v>
      </c>
      <c r="K2024" s="11" t="str">
        <f>VLOOKUP(A2024,'Medical Examinations'!$A$1:$J$2336,10,FALSE)</f>
        <v>NORMAL</v>
      </c>
      <c r="L2024" t="str">
        <f>VLOOKUP(A2024,'Hospitalisation Details'!$A$2:$M$2344,4,FALSE)</f>
        <v>18-6-1987</v>
      </c>
      <c r="M2024">
        <f>VLOOKUP(A2024,'Hospitalisation Details'!$A$2:$M$2344,10,FALSE)</f>
        <v>2979.52</v>
      </c>
      <c r="N2024" t="str">
        <f>VLOOKUP(A2024,'Hospitalisation Details'!$A$2:$M$2344,11,FALSE)</f>
        <v>tier - 2</v>
      </c>
      <c r="O2024" t="str">
        <f>VLOOKUP(A2024,'Hospitalisation Details'!$A$2:$M$2344,12,FALSE)</f>
        <v>tier - 3</v>
      </c>
      <c r="P2024" t="str">
        <f>VLOOKUP(A2024,'Hospitalisation Details'!$A$2:$M$2344,13,FALSE)</f>
        <v>R1013</v>
      </c>
      <c r="Q2024" s="11">
        <f>VLOOKUP(A2024,'Hospitalisation Details'!$A$2:$M$2344,8,FALSE)</f>
        <v>35</v>
      </c>
    </row>
    <row r="2025" spans="1:17" ht="15.75" x14ac:dyDescent="0.25">
      <c r="A2025" s="1" t="s">
        <v>342</v>
      </c>
      <c r="B2025" t="str">
        <f>VLOOKUP(A2025,'Customer Names'!$A$1:$B$2336,2,FALSE)</f>
        <v>Gurganus</v>
      </c>
      <c r="C2025" s="11">
        <f>VLOOKUP(A2025,'Medical Examinations'!$A$1:$B$2336,2,FALSE)</f>
        <v>24.1</v>
      </c>
      <c r="D2025" s="11">
        <f>VLOOKUP(A2025,'Medical Examinations'!$A$1:$C$2336,3,FALSE)</f>
        <v>4.4000000000000004</v>
      </c>
      <c r="E2025" s="11" t="str">
        <f>VLOOKUP(A2025,'Medical Examinations'!$A$1:$J$2336,4,FALSE)</f>
        <v>Yes</v>
      </c>
      <c r="F2025" s="11" t="str">
        <f>VLOOKUP(A2025,'Medical Examinations'!$A$1:$J$2336,5,FALSE)</f>
        <v>No</v>
      </c>
      <c r="G2025" s="11" t="str">
        <f>VLOOKUP(A2025,'Medical Examinations'!$A$1:$J$2336,6,FALSE)</f>
        <v>No</v>
      </c>
      <c r="H2025" s="11">
        <f>VLOOKUP(A2025,'Medical Examinations'!$A$1:$J$2336,7,FALSE)</f>
        <v>1</v>
      </c>
      <c r="I2025" s="11" t="str">
        <f>VLOOKUP(A2025,'Medical Examinations'!$A$1:$J$2336,8,FALSE)</f>
        <v>No</v>
      </c>
      <c r="J2025" s="11" t="str">
        <f>VLOOKUP(A2025,'Medical Examinations'!$A$1:$J$2336,9,FALSE)</f>
        <v>NORMALWEIGHT</v>
      </c>
      <c r="K2025" s="11" t="str">
        <f>VLOOKUP(A2025,'Medical Examinations'!$A$1:$J$2336,10,FALSE)</f>
        <v>NORMAL</v>
      </c>
      <c r="L2025" t="str">
        <f>VLOOKUP(A2025,'Hospitalisation Details'!$A$2:$M$2344,4,FALSE)</f>
        <v>24-9-1995</v>
      </c>
      <c r="M2025">
        <f>VLOOKUP(A2025,'Hospitalisation Details'!$A$2:$M$2344,10,FALSE)</f>
        <v>2974.13</v>
      </c>
      <c r="N2025" t="str">
        <f>VLOOKUP(A2025,'Hospitalisation Details'!$A$2:$M$2344,11,FALSE)</f>
        <v>tier - 2</v>
      </c>
      <c r="O2025" t="str">
        <f>VLOOKUP(A2025,'Hospitalisation Details'!$A$2:$M$2344,12,FALSE)</f>
        <v>tier - 1</v>
      </c>
      <c r="P2025" t="str">
        <f>VLOOKUP(A2025,'Hospitalisation Details'!$A$2:$M$2344,13,FALSE)</f>
        <v>R1011</v>
      </c>
      <c r="Q2025" s="11">
        <f>VLOOKUP(A2025,'Hospitalisation Details'!$A$2:$M$2344,8,FALSE)</f>
        <v>27</v>
      </c>
    </row>
    <row r="2026" spans="1:17" ht="15.75" x14ac:dyDescent="0.25">
      <c r="A2026" s="1" t="s">
        <v>341</v>
      </c>
      <c r="B2026" t="str">
        <f>VLOOKUP(A2026,'Customer Names'!$A$1:$B$2336,2,FALSE)</f>
        <v>Holden</v>
      </c>
      <c r="C2026" s="11">
        <f>VLOOKUP(A2026,'Medical Examinations'!$A$1:$B$2336,2,FALSE)</f>
        <v>29.77</v>
      </c>
      <c r="D2026" s="11">
        <f>VLOOKUP(A2026,'Medical Examinations'!$A$1:$C$2336,3,FALSE)</f>
        <v>9.9</v>
      </c>
      <c r="E2026" s="11" t="str">
        <f>VLOOKUP(A2026,'Medical Examinations'!$A$1:$J$2336,4,FALSE)</f>
        <v>No</v>
      </c>
      <c r="F2026" s="11" t="str">
        <f>VLOOKUP(A2026,'Medical Examinations'!$A$1:$J$2336,5,FALSE)</f>
        <v>No</v>
      </c>
      <c r="G2026" s="11" t="str">
        <f>VLOOKUP(A2026,'Medical Examinations'!$A$1:$J$2336,6,FALSE)</f>
        <v>No</v>
      </c>
      <c r="H2026" s="11">
        <f>VLOOKUP(A2026,'Medical Examinations'!$A$1:$J$2336,7,FALSE)</f>
        <v>0</v>
      </c>
      <c r="I2026" s="11" t="str">
        <f>VLOOKUP(A2026,'Medical Examinations'!$A$1:$J$2336,8,FALSE)</f>
        <v>No</v>
      </c>
      <c r="J2026" s="11" t="str">
        <f>VLOOKUP(A2026,'Medical Examinations'!$A$1:$J$2336,9,FALSE)</f>
        <v>OVERWEIGHT</v>
      </c>
      <c r="K2026" s="11" t="str">
        <f>VLOOKUP(A2026,'Medical Examinations'!$A$1:$J$2336,10,FALSE)</f>
        <v>DIABETES</v>
      </c>
      <c r="L2026" t="str">
        <f>VLOOKUP(A2026,'Hospitalisation Details'!$A$2:$M$2344,4,FALSE)</f>
        <v>30-9-2002</v>
      </c>
      <c r="M2026">
        <f>VLOOKUP(A2026,'Hospitalisation Details'!$A$2:$M$2344,10,FALSE)</f>
        <v>2943.41</v>
      </c>
      <c r="N2026" t="str">
        <f>VLOOKUP(A2026,'Hospitalisation Details'!$A$2:$M$2344,11,FALSE)</f>
        <v>tier - 2</v>
      </c>
      <c r="O2026" t="str">
        <f>VLOOKUP(A2026,'Hospitalisation Details'!$A$2:$M$2344,12,FALSE)</f>
        <v>tier - 3</v>
      </c>
      <c r="P2026" t="str">
        <f>VLOOKUP(A2026,'Hospitalisation Details'!$A$2:$M$2344,13,FALSE)</f>
        <v>R1012</v>
      </c>
      <c r="Q2026" s="11">
        <f>VLOOKUP(A2026,'Hospitalisation Details'!$A$2:$M$2344,8,FALSE)</f>
        <v>20</v>
      </c>
    </row>
    <row r="2027" spans="1:17" ht="15.75" x14ac:dyDescent="0.25">
      <c r="A2027" s="1" t="s">
        <v>340</v>
      </c>
      <c r="B2027" t="str">
        <f>VLOOKUP(A2027,'Customer Names'!$A$1:$B$2336,2,FALSE)</f>
        <v>Parton</v>
      </c>
      <c r="C2027" s="11">
        <f>VLOOKUP(A2027,'Medical Examinations'!$A$1:$B$2336,2,FALSE)</f>
        <v>46.53</v>
      </c>
      <c r="D2027" s="11">
        <f>VLOOKUP(A2027,'Medical Examinations'!$A$1:$C$2336,3,FALSE)</f>
        <v>4.84</v>
      </c>
      <c r="E2027" s="11" t="str">
        <f>VLOOKUP(A2027,'Medical Examinations'!$A$1:$J$2336,4,FALSE)</f>
        <v>Yes</v>
      </c>
      <c r="F2027" s="11" t="str">
        <f>VLOOKUP(A2027,'Medical Examinations'!$A$1:$J$2336,5,FALSE)</f>
        <v>No</v>
      </c>
      <c r="G2027" s="11" t="str">
        <f>VLOOKUP(A2027,'Medical Examinations'!$A$1:$J$2336,6,FALSE)</f>
        <v>No</v>
      </c>
      <c r="H2027" s="11">
        <f>VLOOKUP(A2027,'Medical Examinations'!$A$1:$J$2336,7,FALSE)</f>
        <v>0</v>
      </c>
      <c r="I2027" s="11" t="str">
        <f>VLOOKUP(A2027,'Medical Examinations'!$A$1:$J$2336,8,FALSE)</f>
        <v>No</v>
      </c>
      <c r="J2027" s="11" t="str">
        <f>VLOOKUP(A2027,'Medical Examinations'!$A$1:$J$2336,9,FALSE)</f>
        <v>OBESITY</v>
      </c>
      <c r="K2027" s="11" t="str">
        <f>VLOOKUP(A2027,'Medical Examinations'!$A$1:$J$2336,10,FALSE)</f>
        <v>NORMAL</v>
      </c>
      <c r="L2027" t="str">
        <f>VLOOKUP(A2027,'Hospitalisation Details'!$A$2:$M$2344,4,FALSE)</f>
        <v>30-6-1996</v>
      </c>
      <c r="M2027">
        <f>VLOOKUP(A2027,'Hospitalisation Details'!$A$2:$M$2344,10,FALSE)</f>
        <v>2927.06</v>
      </c>
      <c r="N2027" t="str">
        <f>VLOOKUP(A2027,'Hospitalisation Details'!$A$2:$M$2344,11,FALSE)</f>
        <v>tier - 2</v>
      </c>
      <c r="O2027" t="str">
        <f>VLOOKUP(A2027,'Hospitalisation Details'!$A$2:$M$2344,12,FALSE)</f>
        <v>tier - 2</v>
      </c>
      <c r="P2027" t="str">
        <f>VLOOKUP(A2027,'Hospitalisation Details'!$A$2:$M$2344,13,FALSE)</f>
        <v>R1013</v>
      </c>
      <c r="Q2027" s="11">
        <f>VLOOKUP(A2027,'Hospitalisation Details'!$A$2:$M$2344,8,FALSE)</f>
        <v>26</v>
      </c>
    </row>
    <row r="2028" spans="1:17" ht="15.75" x14ac:dyDescent="0.25">
      <c r="A2028" s="1" t="s">
        <v>339</v>
      </c>
      <c r="B2028" t="str">
        <f>VLOOKUP(A2028,'Customer Names'!$A$1:$B$2336,2,FALSE)</f>
        <v>Downs</v>
      </c>
      <c r="C2028" s="11">
        <f>VLOOKUP(A2028,'Medical Examinations'!$A$1:$B$2336,2,FALSE)</f>
        <v>23.4</v>
      </c>
      <c r="D2028" s="11">
        <f>VLOOKUP(A2028,'Medical Examinations'!$A$1:$C$2336,3,FALSE)</f>
        <v>5.53</v>
      </c>
      <c r="E2028" s="11" t="str">
        <f>VLOOKUP(A2028,'Medical Examinations'!$A$1:$J$2336,4,FALSE)</f>
        <v>No</v>
      </c>
      <c r="F2028" s="11" t="str">
        <f>VLOOKUP(A2028,'Medical Examinations'!$A$1:$J$2336,5,FALSE)</f>
        <v>No</v>
      </c>
      <c r="G2028" s="11" t="str">
        <f>VLOOKUP(A2028,'Medical Examinations'!$A$1:$J$2336,6,FALSE)</f>
        <v>Yes</v>
      </c>
      <c r="H2028" s="11">
        <f>VLOOKUP(A2028,'Medical Examinations'!$A$1:$J$2336,7,FALSE)</f>
        <v>1</v>
      </c>
      <c r="I2028" s="11" t="str">
        <f>VLOOKUP(A2028,'Medical Examinations'!$A$1:$J$2336,8,FALSE)</f>
        <v>No</v>
      </c>
      <c r="J2028" s="11" t="str">
        <f>VLOOKUP(A2028,'Medical Examinations'!$A$1:$J$2336,9,FALSE)</f>
        <v>NORMALWEIGHT</v>
      </c>
      <c r="K2028" s="11" t="str">
        <f>VLOOKUP(A2028,'Medical Examinations'!$A$1:$J$2336,10,FALSE)</f>
        <v>NORMAL</v>
      </c>
      <c r="L2028" t="str">
        <f>VLOOKUP(A2028,'Hospitalisation Details'!$A$2:$M$2344,4,FALSE)</f>
        <v>5-6-2003</v>
      </c>
      <c r="M2028">
        <f>VLOOKUP(A2028,'Hospitalisation Details'!$A$2:$M$2344,10,FALSE)</f>
        <v>2913.57</v>
      </c>
      <c r="N2028" t="str">
        <f>VLOOKUP(A2028,'Hospitalisation Details'!$A$2:$M$2344,11,FALSE)</f>
        <v>tier - 2</v>
      </c>
      <c r="O2028" t="str">
        <f>VLOOKUP(A2028,'Hospitalisation Details'!$A$2:$M$2344,12,FALSE)</f>
        <v>tier - 2</v>
      </c>
      <c r="P2028" t="str">
        <f>VLOOKUP(A2028,'Hospitalisation Details'!$A$2:$M$2344,13,FALSE)</f>
        <v>R1011</v>
      </c>
      <c r="Q2028" s="11">
        <f>VLOOKUP(A2028,'Hospitalisation Details'!$A$2:$M$2344,8,FALSE)</f>
        <v>20</v>
      </c>
    </row>
    <row r="2029" spans="1:17" ht="15.75" x14ac:dyDescent="0.25">
      <c r="A2029" s="1" t="s">
        <v>338</v>
      </c>
      <c r="B2029" t="str">
        <f>VLOOKUP(A2029,'Customer Names'!$A$1:$B$2336,2,FALSE)</f>
        <v>Dent</v>
      </c>
      <c r="C2029" s="11">
        <f>VLOOKUP(A2029,'Medical Examinations'!$A$1:$B$2336,2,FALSE)</f>
        <v>30</v>
      </c>
      <c r="D2029" s="11">
        <f>VLOOKUP(A2029,'Medical Examinations'!$A$1:$C$2336,3,FALSE)</f>
        <v>4.33</v>
      </c>
      <c r="E2029" s="11" t="str">
        <f>VLOOKUP(A2029,'Medical Examinations'!$A$1:$J$2336,4,FALSE)</f>
        <v>Yes</v>
      </c>
      <c r="F2029" s="11" t="str">
        <f>VLOOKUP(A2029,'Medical Examinations'!$A$1:$J$2336,5,FALSE)</f>
        <v>No</v>
      </c>
      <c r="G2029" s="11" t="str">
        <f>VLOOKUP(A2029,'Medical Examinations'!$A$1:$J$2336,6,FALSE)</f>
        <v>No</v>
      </c>
      <c r="H2029" s="11">
        <f>VLOOKUP(A2029,'Medical Examinations'!$A$1:$J$2336,7,FALSE)</f>
        <v>0</v>
      </c>
      <c r="I2029" s="11" t="str">
        <f>VLOOKUP(A2029,'Medical Examinations'!$A$1:$J$2336,8,FALSE)</f>
        <v>No</v>
      </c>
      <c r="J2029" s="11" t="str">
        <f>VLOOKUP(A2029,'Medical Examinations'!$A$1:$J$2336,9,FALSE)</f>
        <v>OBESITY</v>
      </c>
      <c r="K2029" s="11" t="str">
        <f>VLOOKUP(A2029,'Medical Examinations'!$A$1:$J$2336,10,FALSE)</f>
        <v>NORMAL</v>
      </c>
      <c r="L2029" t="str">
        <f>VLOOKUP(A2029,'Hospitalisation Details'!$A$2:$M$2344,4,FALSE)</f>
        <v>13-6-1996</v>
      </c>
      <c r="M2029">
        <f>VLOOKUP(A2029,'Hospitalisation Details'!$A$2:$M$2344,10,FALSE)</f>
        <v>2904.09</v>
      </c>
      <c r="N2029" t="str">
        <f>VLOOKUP(A2029,'Hospitalisation Details'!$A$2:$M$2344,11,FALSE)</f>
        <v>tier - 2</v>
      </c>
      <c r="O2029" t="str">
        <f>VLOOKUP(A2029,'Hospitalisation Details'!$A$2:$M$2344,12,FALSE)</f>
        <v>tier - 2</v>
      </c>
      <c r="P2029" t="str">
        <f>VLOOKUP(A2029,'Hospitalisation Details'!$A$2:$M$2344,13,FALSE)</f>
        <v>R1011</v>
      </c>
      <c r="Q2029" s="11">
        <f>VLOOKUP(A2029,'Hospitalisation Details'!$A$2:$M$2344,8,FALSE)</f>
        <v>26</v>
      </c>
    </row>
    <row r="2030" spans="1:17" ht="15.75" x14ac:dyDescent="0.25">
      <c r="A2030" s="1" t="s">
        <v>337</v>
      </c>
      <c r="B2030" t="str">
        <f>VLOOKUP(A2030,'Customer Names'!$A$1:$B$2336,2,FALSE)</f>
        <v>Ranti</v>
      </c>
      <c r="C2030" s="11">
        <f>VLOOKUP(A2030,'Medical Examinations'!$A$1:$B$2336,2,FALSE)</f>
        <v>29.15</v>
      </c>
      <c r="D2030" s="11">
        <f>VLOOKUP(A2030,'Medical Examinations'!$A$1:$C$2336,3,FALSE)</f>
        <v>4.91</v>
      </c>
      <c r="E2030" s="11" t="str">
        <f>VLOOKUP(A2030,'Medical Examinations'!$A$1:$J$2336,4,FALSE)</f>
        <v>Yes</v>
      </c>
      <c r="F2030" s="11" t="str">
        <f>VLOOKUP(A2030,'Medical Examinations'!$A$1:$J$2336,5,FALSE)</f>
        <v>No</v>
      </c>
      <c r="G2030" s="11" t="str">
        <f>VLOOKUP(A2030,'Medical Examinations'!$A$1:$J$2336,6,FALSE)</f>
        <v>No</v>
      </c>
      <c r="H2030" s="11">
        <f>VLOOKUP(A2030,'Medical Examinations'!$A$1:$J$2336,7,FALSE)</f>
        <v>0</v>
      </c>
      <c r="I2030" s="11" t="str">
        <f>VLOOKUP(A2030,'Medical Examinations'!$A$1:$J$2336,8,FALSE)</f>
        <v>No</v>
      </c>
      <c r="J2030" s="11" t="str">
        <f>VLOOKUP(A2030,'Medical Examinations'!$A$1:$J$2336,9,FALSE)</f>
        <v>OVERWEIGHT</v>
      </c>
      <c r="K2030" s="11" t="str">
        <f>VLOOKUP(A2030,'Medical Examinations'!$A$1:$J$2336,10,FALSE)</f>
        <v>NORMAL</v>
      </c>
      <c r="L2030" t="str">
        <f>VLOOKUP(A2030,'Hospitalisation Details'!$A$2:$M$2344,4,FALSE)</f>
        <v>24-10-1996</v>
      </c>
      <c r="M2030">
        <f>VLOOKUP(A2030,'Hospitalisation Details'!$A$2:$M$2344,10,FALSE)</f>
        <v>2902.91</v>
      </c>
      <c r="N2030" t="str">
        <f>VLOOKUP(A2030,'Hospitalisation Details'!$A$2:$M$2344,11,FALSE)</f>
        <v>tier - 2</v>
      </c>
      <c r="O2030" t="str">
        <f>VLOOKUP(A2030,'Hospitalisation Details'!$A$2:$M$2344,12,FALSE)</f>
        <v>tier - 2</v>
      </c>
      <c r="P2030" t="str">
        <f>VLOOKUP(A2030,'Hospitalisation Details'!$A$2:$M$2344,13,FALSE)</f>
        <v>R1013</v>
      </c>
      <c r="Q2030" s="11">
        <f>VLOOKUP(A2030,'Hospitalisation Details'!$A$2:$M$2344,8,FALSE)</f>
        <v>26</v>
      </c>
    </row>
    <row r="2031" spans="1:17" ht="15.75" x14ac:dyDescent="0.25">
      <c r="A2031" s="1" t="s">
        <v>336</v>
      </c>
      <c r="B2031" t="str">
        <f>VLOOKUP(A2031,'Customer Names'!$A$1:$B$2336,2,FALSE)</f>
        <v>Ishaq</v>
      </c>
      <c r="C2031" s="11">
        <f>VLOOKUP(A2031,'Medical Examinations'!$A$1:$B$2336,2,FALSE)</f>
        <v>34.865000000000002</v>
      </c>
      <c r="D2031" s="11">
        <f>VLOOKUP(A2031,'Medical Examinations'!$A$1:$C$2336,3,FALSE)</f>
        <v>4.8</v>
      </c>
      <c r="E2031" s="11" t="str">
        <f>VLOOKUP(A2031,'Medical Examinations'!$A$1:$J$2336,4,FALSE)</f>
        <v>No</v>
      </c>
      <c r="F2031" s="11" t="str">
        <f>VLOOKUP(A2031,'Medical Examinations'!$A$1:$J$2336,5,FALSE)</f>
        <v>No</v>
      </c>
      <c r="G2031" s="11" t="str">
        <f>VLOOKUP(A2031,'Medical Examinations'!$A$1:$J$2336,6,FALSE)</f>
        <v>No</v>
      </c>
      <c r="H2031" s="11">
        <f>VLOOKUP(A2031,'Medical Examinations'!$A$1:$J$2336,7,FALSE)</f>
        <v>0</v>
      </c>
      <c r="I2031" s="11" t="str">
        <f>VLOOKUP(A2031,'Medical Examinations'!$A$1:$J$2336,8,FALSE)</f>
        <v>No</v>
      </c>
      <c r="J2031" s="11" t="str">
        <f>VLOOKUP(A2031,'Medical Examinations'!$A$1:$J$2336,9,FALSE)</f>
        <v>OBESITY</v>
      </c>
      <c r="K2031" s="11" t="str">
        <f>VLOOKUP(A2031,'Medical Examinations'!$A$1:$J$2336,10,FALSE)</f>
        <v>NORMAL</v>
      </c>
      <c r="L2031" t="str">
        <f>VLOOKUP(A2031,'Hospitalisation Details'!$A$2:$M$2344,4,FALSE)</f>
        <v>1-11-1999</v>
      </c>
      <c r="M2031">
        <f>VLOOKUP(A2031,'Hospitalisation Details'!$A$2:$M$2344,10,FALSE)</f>
        <v>2899.49</v>
      </c>
      <c r="N2031" t="str">
        <f>VLOOKUP(A2031,'Hospitalisation Details'!$A$2:$M$2344,11,FALSE)</f>
        <v>tier - 2</v>
      </c>
      <c r="O2031" t="str">
        <f>VLOOKUP(A2031,'Hospitalisation Details'!$A$2:$M$2344,12,FALSE)</f>
        <v>tier - 2</v>
      </c>
      <c r="P2031" t="str">
        <f>VLOOKUP(A2031,'Hospitalisation Details'!$A$2:$M$2344,13,FALSE)</f>
        <v>R1024</v>
      </c>
      <c r="Q2031" s="11">
        <f>VLOOKUP(A2031,'Hospitalisation Details'!$A$2:$M$2344,8,FALSE)</f>
        <v>23</v>
      </c>
    </row>
    <row r="2032" spans="1:17" ht="15.75" x14ac:dyDescent="0.25">
      <c r="A2032" s="1" t="s">
        <v>335</v>
      </c>
      <c r="B2032" t="str">
        <f>VLOOKUP(A2032,'Customer Names'!$A$1:$B$2336,2,FALSE)</f>
        <v>Wiles</v>
      </c>
      <c r="C2032" s="11">
        <f>VLOOKUP(A2032,'Medical Examinations'!$A$1:$B$2336,2,FALSE)</f>
        <v>28.12</v>
      </c>
      <c r="D2032" s="11">
        <f>VLOOKUP(A2032,'Medical Examinations'!$A$1:$C$2336,3,FALSE)</f>
        <v>5.55</v>
      </c>
      <c r="E2032" s="11" t="str">
        <f>VLOOKUP(A2032,'Medical Examinations'!$A$1:$J$2336,4,FALSE)</f>
        <v>Yes</v>
      </c>
      <c r="F2032" s="11" t="str">
        <f>VLOOKUP(A2032,'Medical Examinations'!$A$1:$J$2336,5,FALSE)</f>
        <v>Yes</v>
      </c>
      <c r="G2032" s="11" t="str">
        <f>VLOOKUP(A2032,'Medical Examinations'!$A$1:$J$2336,6,FALSE)</f>
        <v>No</v>
      </c>
      <c r="H2032" s="11">
        <f>VLOOKUP(A2032,'Medical Examinations'!$A$1:$J$2336,7,FALSE)</f>
        <v>2</v>
      </c>
      <c r="I2032" s="11" t="str">
        <f>VLOOKUP(A2032,'Medical Examinations'!$A$1:$J$2336,8,FALSE)</f>
        <v>No</v>
      </c>
      <c r="J2032" s="11" t="str">
        <f>VLOOKUP(A2032,'Medical Examinations'!$A$1:$J$2336,9,FALSE)</f>
        <v>OVERWEIGHT</v>
      </c>
      <c r="K2032" s="11" t="str">
        <f>VLOOKUP(A2032,'Medical Examinations'!$A$1:$J$2336,10,FALSE)</f>
        <v>NORMAL</v>
      </c>
      <c r="L2032" t="str">
        <f>VLOOKUP(A2032,'Hospitalisation Details'!$A$2:$M$2344,4,FALSE)</f>
        <v>14-7-2000</v>
      </c>
      <c r="M2032">
        <f>VLOOKUP(A2032,'Hospitalisation Details'!$A$2:$M$2344,10,FALSE)</f>
        <v>2897.46</v>
      </c>
      <c r="N2032" t="str">
        <f>VLOOKUP(A2032,'Hospitalisation Details'!$A$2:$M$2344,11,FALSE)</f>
        <v>tier - 2</v>
      </c>
      <c r="O2032" t="str">
        <f>VLOOKUP(A2032,'Hospitalisation Details'!$A$2:$M$2344,12,FALSE)</f>
        <v>tier - 1</v>
      </c>
      <c r="P2032" t="str">
        <f>VLOOKUP(A2032,'Hospitalisation Details'!$A$2:$M$2344,13,FALSE)</f>
        <v>R1012</v>
      </c>
      <c r="Q2032" s="11">
        <f>VLOOKUP(A2032,'Hospitalisation Details'!$A$2:$M$2344,8,FALSE)</f>
        <v>22</v>
      </c>
    </row>
    <row r="2033" spans="1:17" ht="15.75" x14ac:dyDescent="0.25">
      <c r="A2033" s="1" t="s">
        <v>334</v>
      </c>
      <c r="B2033" t="str">
        <f>VLOOKUP(A2033,'Customer Names'!$A$1:$B$2336,2,FALSE)</f>
        <v>Roberts</v>
      </c>
      <c r="C2033" s="11">
        <f>VLOOKUP(A2033,'Medical Examinations'!$A$1:$B$2336,2,FALSE)</f>
        <v>29.45</v>
      </c>
      <c r="D2033" s="11">
        <f>VLOOKUP(A2033,'Medical Examinations'!$A$1:$C$2336,3,FALSE)</f>
        <v>5.24</v>
      </c>
      <c r="E2033" s="11" t="str">
        <f>VLOOKUP(A2033,'Medical Examinations'!$A$1:$J$2336,4,FALSE)</f>
        <v>Yes</v>
      </c>
      <c r="F2033" s="11" t="str">
        <f>VLOOKUP(A2033,'Medical Examinations'!$A$1:$J$2336,5,FALSE)</f>
        <v>No</v>
      </c>
      <c r="G2033" s="11" t="str">
        <f>VLOOKUP(A2033,'Medical Examinations'!$A$1:$J$2336,6,FALSE)</f>
        <v>No</v>
      </c>
      <c r="H2033" s="11">
        <f>VLOOKUP(A2033,'Medical Examinations'!$A$1:$J$2336,7,FALSE)</f>
        <v>0</v>
      </c>
      <c r="I2033" s="11" t="str">
        <f>VLOOKUP(A2033,'Medical Examinations'!$A$1:$J$2336,8,FALSE)</f>
        <v>No</v>
      </c>
      <c r="J2033" s="11" t="str">
        <f>VLOOKUP(A2033,'Medical Examinations'!$A$1:$J$2336,9,FALSE)</f>
        <v>OVERWEIGHT</v>
      </c>
      <c r="K2033" s="11" t="str">
        <f>VLOOKUP(A2033,'Medical Examinations'!$A$1:$J$2336,10,FALSE)</f>
        <v>NORMAL</v>
      </c>
      <c r="L2033" t="str">
        <f>VLOOKUP(A2033,'Hospitalisation Details'!$A$2:$M$2344,4,FALSE)</f>
        <v>21-6-1996</v>
      </c>
      <c r="M2033">
        <f>VLOOKUP(A2033,'Hospitalisation Details'!$A$2:$M$2344,10,FALSE)</f>
        <v>2897.32</v>
      </c>
      <c r="N2033" t="str">
        <f>VLOOKUP(A2033,'Hospitalisation Details'!$A$2:$M$2344,11,FALSE)</f>
        <v>tier - 3</v>
      </c>
      <c r="O2033" t="str">
        <f>VLOOKUP(A2033,'Hospitalisation Details'!$A$2:$M$2344,12,FALSE)</f>
        <v>tier - 3</v>
      </c>
      <c r="P2033" t="str">
        <f>VLOOKUP(A2033,'Hospitalisation Details'!$A$2:$M$2344,13,FALSE)</f>
        <v>R1016</v>
      </c>
      <c r="Q2033" s="11">
        <f>VLOOKUP(A2033,'Hospitalisation Details'!$A$2:$M$2344,8,FALSE)</f>
        <v>26</v>
      </c>
    </row>
    <row r="2034" spans="1:17" ht="15.75" x14ac:dyDescent="0.25">
      <c r="A2034" s="1" t="s">
        <v>333</v>
      </c>
      <c r="B2034" t="str">
        <f>VLOOKUP(A2034,'Customer Names'!$A$1:$B$2336,2,FALSE)</f>
        <v>Serafini</v>
      </c>
      <c r="C2034" s="11">
        <f>VLOOKUP(A2034,'Medical Examinations'!$A$1:$B$2336,2,FALSE)</f>
        <v>27.94</v>
      </c>
      <c r="D2034" s="11">
        <f>VLOOKUP(A2034,'Medical Examinations'!$A$1:$C$2336,3,FALSE)</f>
        <v>6.08</v>
      </c>
      <c r="E2034" s="11" t="str">
        <f>VLOOKUP(A2034,'Medical Examinations'!$A$1:$J$2336,4,FALSE)</f>
        <v>No</v>
      </c>
      <c r="F2034" s="11" t="str">
        <f>VLOOKUP(A2034,'Medical Examinations'!$A$1:$J$2336,5,FALSE)</f>
        <v>No</v>
      </c>
      <c r="G2034" s="11" t="str">
        <f>VLOOKUP(A2034,'Medical Examinations'!$A$1:$J$2336,6,FALSE)</f>
        <v>Yes</v>
      </c>
      <c r="H2034" s="11">
        <f>VLOOKUP(A2034,'Medical Examinations'!$A$1:$J$2336,7,FALSE)</f>
        <v>1</v>
      </c>
      <c r="I2034" s="11" t="str">
        <f>VLOOKUP(A2034,'Medical Examinations'!$A$1:$J$2336,8,FALSE)</f>
        <v>No</v>
      </c>
      <c r="J2034" s="11" t="str">
        <f>VLOOKUP(A2034,'Medical Examinations'!$A$1:$J$2336,9,FALSE)</f>
        <v>OVERWEIGHT</v>
      </c>
      <c r="K2034" s="11" t="str">
        <f>VLOOKUP(A2034,'Medical Examinations'!$A$1:$J$2336,10,FALSE)</f>
        <v>PREDIABETES</v>
      </c>
      <c r="L2034" t="str">
        <f>VLOOKUP(A2034,'Hospitalisation Details'!$A$2:$M$2344,4,FALSE)</f>
        <v>12-8-1993</v>
      </c>
      <c r="M2034">
        <f>VLOOKUP(A2034,'Hospitalisation Details'!$A$2:$M$2344,10,FALSE)</f>
        <v>2867.12</v>
      </c>
      <c r="N2034" t="str">
        <f>VLOOKUP(A2034,'Hospitalisation Details'!$A$2:$M$2344,11,FALSE)</f>
        <v>tier - 1</v>
      </c>
      <c r="O2034" t="str">
        <f>VLOOKUP(A2034,'Hospitalisation Details'!$A$2:$M$2344,12,FALSE)</f>
        <v>tier - 3</v>
      </c>
      <c r="P2034" t="str">
        <f>VLOOKUP(A2034,'Hospitalisation Details'!$A$2:$M$2344,13,FALSE)</f>
        <v>R1013</v>
      </c>
      <c r="Q2034" s="11">
        <f>VLOOKUP(A2034,'Hospitalisation Details'!$A$2:$M$2344,8,FALSE)</f>
        <v>29</v>
      </c>
    </row>
    <row r="2035" spans="1:17" ht="15.75" x14ac:dyDescent="0.25">
      <c r="A2035" s="1" t="s">
        <v>332</v>
      </c>
      <c r="B2035" t="str">
        <f>VLOOKUP(A2035,'Customer Names'!$A$1:$B$2336,2,FALSE)</f>
        <v>Button</v>
      </c>
      <c r="C2035" s="11">
        <f>VLOOKUP(A2035,'Medical Examinations'!$A$1:$B$2336,2,FALSE)</f>
        <v>27.2</v>
      </c>
      <c r="D2035" s="11">
        <f>VLOOKUP(A2035,'Medical Examinations'!$A$1:$C$2336,3,FALSE)</f>
        <v>5.83</v>
      </c>
      <c r="E2035" s="11" t="str">
        <f>VLOOKUP(A2035,'Medical Examinations'!$A$1:$J$2336,4,FALSE)</f>
        <v>No</v>
      </c>
      <c r="F2035" s="11" t="str">
        <f>VLOOKUP(A2035,'Medical Examinations'!$A$1:$J$2336,5,FALSE)</f>
        <v>No</v>
      </c>
      <c r="G2035" s="11" t="str">
        <f>VLOOKUP(A2035,'Medical Examinations'!$A$1:$J$2336,6,FALSE)</f>
        <v>Yes</v>
      </c>
      <c r="H2035" s="11">
        <f>VLOOKUP(A2035,'Medical Examinations'!$A$1:$J$2336,7,FALSE)</f>
        <v>1</v>
      </c>
      <c r="I2035" s="11" t="str">
        <f>VLOOKUP(A2035,'Medical Examinations'!$A$1:$J$2336,8,FALSE)</f>
        <v>No</v>
      </c>
      <c r="J2035" s="11" t="str">
        <f>VLOOKUP(A2035,'Medical Examinations'!$A$1:$J$2336,9,FALSE)</f>
        <v>OVERWEIGHT</v>
      </c>
      <c r="K2035" s="11" t="str">
        <f>VLOOKUP(A2035,'Medical Examinations'!$A$1:$J$2336,10,FALSE)</f>
        <v>PREDIABETES</v>
      </c>
      <c r="L2035" t="str">
        <f>VLOOKUP(A2035,'Hospitalisation Details'!$A$2:$M$2344,4,FALSE)</f>
        <v>1-11-1993</v>
      </c>
      <c r="M2035">
        <f>VLOOKUP(A2035,'Hospitalisation Details'!$A$2:$M$2344,10,FALSE)</f>
        <v>2866.09</v>
      </c>
      <c r="N2035" t="str">
        <f>VLOOKUP(A2035,'Hospitalisation Details'!$A$2:$M$2344,11,FALSE)</f>
        <v>tier - 3</v>
      </c>
      <c r="O2035" t="str">
        <f>VLOOKUP(A2035,'Hospitalisation Details'!$A$2:$M$2344,12,FALSE)</f>
        <v>tier - 3</v>
      </c>
      <c r="P2035" t="str">
        <f>VLOOKUP(A2035,'Hospitalisation Details'!$A$2:$M$2344,13,FALSE)</f>
        <v>R1011</v>
      </c>
      <c r="Q2035" s="11">
        <f>VLOOKUP(A2035,'Hospitalisation Details'!$A$2:$M$2344,8,FALSE)</f>
        <v>29</v>
      </c>
    </row>
    <row r="2036" spans="1:17" ht="15.75" x14ac:dyDescent="0.25">
      <c r="A2036" s="1" t="s">
        <v>331</v>
      </c>
      <c r="B2036" t="str">
        <f>VLOOKUP(A2036,'Customer Names'!$A$1:$B$2336,2,FALSE)</f>
        <v>Gaal</v>
      </c>
      <c r="C2036" s="11">
        <f>VLOOKUP(A2036,'Medical Examinations'!$A$1:$B$2336,2,FALSE)</f>
        <v>33.344999999999999</v>
      </c>
      <c r="D2036" s="11">
        <f>VLOOKUP(A2036,'Medical Examinations'!$A$1:$C$2336,3,FALSE)</f>
        <v>4.29</v>
      </c>
      <c r="E2036" s="11" t="str">
        <f>VLOOKUP(A2036,'Medical Examinations'!$A$1:$J$2336,4,FALSE)</f>
        <v>No</v>
      </c>
      <c r="F2036" s="11" t="str">
        <f>VLOOKUP(A2036,'Medical Examinations'!$A$1:$J$2336,5,FALSE)</f>
        <v>No</v>
      </c>
      <c r="G2036" s="11" t="str">
        <f>VLOOKUP(A2036,'Medical Examinations'!$A$1:$J$2336,6,FALSE)</f>
        <v>No</v>
      </c>
      <c r="H2036" s="11">
        <f>VLOOKUP(A2036,'Medical Examinations'!$A$1:$J$2336,7,FALSE)</f>
        <v>1</v>
      </c>
      <c r="I2036" s="11" t="str">
        <f>VLOOKUP(A2036,'Medical Examinations'!$A$1:$J$2336,8,FALSE)</f>
        <v>No</v>
      </c>
      <c r="J2036" s="11" t="str">
        <f>VLOOKUP(A2036,'Medical Examinations'!$A$1:$J$2336,9,FALSE)</f>
        <v>OBESITY</v>
      </c>
      <c r="K2036" s="11" t="str">
        <f>VLOOKUP(A2036,'Medical Examinations'!$A$1:$J$2336,10,FALSE)</f>
        <v>NORMAL</v>
      </c>
      <c r="L2036" t="str">
        <f>VLOOKUP(A2036,'Hospitalisation Details'!$A$2:$M$2344,4,FALSE)</f>
        <v>4-9-1998</v>
      </c>
      <c r="M2036">
        <f>VLOOKUP(A2036,'Hospitalisation Details'!$A$2:$M$2344,10,FALSE)</f>
        <v>2855.44</v>
      </c>
      <c r="N2036" t="str">
        <f>VLOOKUP(A2036,'Hospitalisation Details'!$A$2:$M$2344,11,FALSE)</f>
        <v>tier - 2</v>
      </c>
      <c r="O2036" t="str">
        <f>VLOOKUP(A2036,'Hospitalisation Details'!$A$2:$M$2344,12,FALSE)</f>
        <v>tier - 3</v>
      </c>
      <c r="P2036" t="str">
        <f>VLOOKUP(A2036,'Hospitalisation Details'!$A$2:$M$2344,13,FALSE)</f>
        <v>R1012</v>
      </c>
      <c r="Q2036" s="11">
        <f>VLOOKUP(A2036,'Hospitalisation Details'!$A$2:$M$2344,8,FALSE)</f>
        <v>24</v>
      </c>
    </row>
    <row r="2037" spans="1:17" ht="15.75" x14ac:dyDescent="0.25">
      <c r="A2037" s="1" t="s">
        <v>330</v>
      </c>
      <c r="B2037" t="str">
        <f>VLOOKUP(A2037,'Customer Names'!$A$1:$B$2336,2,FALSE)</f>
        <v>Liptak</v>
      </c>
      <c r="C2037" s="11">
        <f>VLOOKUP(A2037,'Medical Examinations'!$A$1:$B$2336,2,FALSE)</f>
        <v>29.925000000000001</v>
      </c>
      <c r="D2037" s="11">
        <f>VLOOKUP(A2037,'Medical Examinations'!$A$1:$C$2336,3,FALSE)</f>
        <v>5.3</v>
      </c>
      <c r="E2037" s="11" t="str">
        <f>VLOOKUP(A2037,'Medical Examinations'!$A$1:$J$2336,4,FALSE)</f>
        <v>No</v>
      </c>
      <c r="F2037" s="11" t="str">
        <f>VLOOKUP(A2037,'Medical Examinations'!$A$1:$J$2336,5,FALSE)</f>
        <v>No</v>
      </c>
      <c r="G2037" s="11" t="str">
        <f>VLOOKUP(A2037,'Medical Examinations'!$A$1:$J$2336,6,FALSE)</f>
        <v>No</v>
      </c>
      <c r="H2037" s="11">
        <f>VLOOKUP(A2037,'Medical Examinations'!$A$1:$J$2336,7,FALSE)</f>
        <v>1</v>
      </c>
      <c r="I2037" s="11" t="str">
        <f>VLOOKUP(A2037,'Medical Examinations'!$A$1:$J$2336,8,FALSE)</f>
        <v>No</v>
      </c>
      <c r="J2037" s="11" t="str">
        <f>VLOOKUP(A2037,'Medical Examinations'!$A$1:$J$2336,9,FALSE)</f>
        <v>OVERWEIGHT</v>
      </c>
      <c r="K2037" s="11" t="str">
        <f>VLOOKUP(A2037,'Medical Examinations'!$A$1:$J$2336,10,FALSE)</f>
        <v>NORMAL</v>
      </c>
      <c r="L2037" t="str">
        <f>VLOOKUP(A2037,'Hospitalisation Details'!$A$2:$M$2344,4,FALSE)</f>
        <v>17-6-1998</v>
      </c>
      <c r="M2037">
        <f>VLOOKUP(A2037,'Hospitalisation Details'!$A$2:$M$2344,10,FALSE)</f>
        <v>2850.68</v>
      </c>
      <c r="N2037" t="str">
        <f>VLOOKUP(A2037,'Hospitalisation Details'!$A$2:$M$2344,11,FALSE)</f>
        <v>tier - 2</v>
      </c>
      <c r="O2037" t="str">
        <f>VLOOKUP(A2037,'Hospitalisation Details'!$A$2:$M$2344,12,FALSE)</f>
        <v>tier - 3</v>
      </c>
      <c r="P2037" t="str">
        <f>VLOOKUP(A2037,'Hospitalisation Details'!$A$2:$M$2344,13,FALSE)</f>
        <v>R1012</v>
      </c>
      <c r="Q2037" s="11">
        <f>VLOOKUP(A2037,'Hospitalisation Details'!$A$2:$M$2344,8,FALSE)</f>
        <v>24</v>
      </c>
    </row>
    <row r="2038" spans="1:17" ht="15.75" x14ac:dyDescent="0.25">
      <c r="A2038" s="1" t="s">
        <v>329</v>
      </c>
      <c r="B2038" t="str">
        <f>VLOOKUP(A2038,'Customer Names'!$A$1:$B$2336,2,FALSE)</f>
        <v>Kellam</v>
      </c>
      <c r="C2038" s="11">
        <f>VLOOKUP(A2038,'Medical Examinations'!$A$1:$B$2336,2,FALSE)</f>
        <v>24.225000000000001</v>
      </c>
      <c r="D2038" s="11">
        <f>VLOOKUP(A2038,'Medical Examinations'!$A$1:$C$2336,3,FALSE)</f>
        <v>4.42</v>
      </c>
      <c r="E2038" s="11" t="str">
        <f>VLOOKUP(A2038,'Medical Examinations'!$A$1:$J$2336,4,FALSE)</f>
        <v>No</v>
      </c>
      <c r="F2038" s="11" t="str">
        <f>VLOOKUP(A2038,'Medical Examinations'!$A$1:$J$2336,5,FALSE)</f>
        <v>No</v>
      </c>
      <c r="G2038" s="11" t="str">
        <f>VLOOKUP(A2038,'Medical Examinations'!$A$1:$J$2336,6,FALSE)</f>
        <v>No</v>
      </c>
      <c r="H2038" s="11">
        <f>VLOOKUP(A2038,'Medical Examinations'!$A$1:$J$2336,7,FALSE)</f>
        <v>1</v>
      </c>
      <c r="I2038" s="11" t="str">
        <f>VLOOKUP(A2038,'Medical Examinations'!$A$1:$J$2336,8,FALSE)</f>
        <v>No</v>
      </c>
      <c r="J2038" s="11" t="str">
        <f>VLOOKUP(A2038,'Medical Examinations'!$A$1:$J$2336,9,FALSE)</f>
        <v>NORMALWEIGHT</v>
      </c>
      <c r="K2038" s="11" t="str">
        <f>VLOOKUP(A2038,'Medical Examinations'!$A$1:$J$2336,10,FALSE)</f>
        <v>NORMAL</v>
      </c>
      <c r="L2038" t="str">
        <f>VLOOKUP(A2038,'Hospitalisation Details'!$A$2:$M$2344,4,FALSE)</f>
        <v>15-11-1998</v>
      </c>
      <c r="M2038">
        <f>VLOOKUP(A2038,'Hospitalisation Details'!$A$2:$M$2344,10,FALSE)</f>
        <v>2842.76</v>
      </c>
      <c r="N2038" t="str">
        <f>VLOOKUP(A2038,'Hospitalisation Details'!$A$2:$M$2344,11,FALSE)</f>
        <v>tier - 2</v>
      </c>
      <c r="O2038" t="str">
        <f>VLOOKUP(A2038,'Hospitalisation Details'!$A$2:$M$2344,12,FALSE)</f>
        <v>tier - 3</v>
      </c>
      <c r="P2038" t="str">
        <f>VLOOKUP(A2038,'Hospitalisation Details'!$A$2:$M$2344,13,FALSE)</f>
        <v>R1012</v>
      </c>
      <c r="Q2038" s="11">
        <f>VLOOKUP(A2038,'Hospitalisation Details'!$A$2:$M$2344,8,FALSE)</f>
        <v>24</v>
      </c>
    </row>
    <row r="2039" spans="1:17" ht="15.75" x14ac:dyDescent="0.25">
      <c r="A2039" s="1" t="s">
        <v>328</v>
      </c>
      <c r="B2039" t="str">
        <f>VLOOKUP(A2039,'Customer Names'!$A$1:$B$2336,2,FALSE)</f>
        <v>Gordon</v>
      </c>
      <c r="C2039" s="11">
        <f>VLOOKUP(A2039,'Medical Examinations'!$A$1:$B$2336,2,FALSE)</f>
        <v>29.68</v>
      </c>
      <c r="D2039" s="11">
        <f>VLOOKUP(A2039,'Medical Examinations'!$A$1:$C$2336,3,FALSE)</f>
        <v>5.68</v>
      </c>
      <c r="E2039" s="11" t="str">
        <f>VLOOKUP(A2039,'Medical Examinations'!$A$1:$J$2336,4,FALSE)</f>
        <v>No</v>
      </c>
      <c r="F2039" s="11" t="str">
        <f>VLOOKUP(A2039,'Medical Examinations'!$A$1:$J$2336,5,FALSE)</f>
        <v>Yes</v>
      </c>
      <c r="G2039" s="11" t="str">
        <f>VLOOKUP(A2039,'Medical Examinations'!$A$1:$J$2336,6,FALSE)</f>
        <v>No</v>
      </c>
      <c r="H2039" s="11">
        <f>VLOOKUP(A2039,'Medical Examinations'!$A$1:$J$2336,7,FALSE)</f>
        <v>1</v>
      </c>
      <c r="I2039" s="11" t="str">
        <f>VLOOKUP(A2039,'Medical Examinations'!$A$1:$J$2336,8,FALSE)</f>
        <v>No</v>
      </c>
      <c r="J2039" s="11" t="str">
        <f>VLOOKUP(A2039,'Medical Examinations'!$A$1:$J$2336,9,FALSE)</f>
        <v>OVERWEIGHT</v>
      </c>
      <c r="K2039" s="11" t="str">
        <f>VLOOKUP(A2039,'Medical Examinations'!$A$1:$J$2336,10,FALSE)</f>
        <v>NORMAL</v>
      </c>
      <c r="L2039" t="str">
        <f>VLOOKUP(A2039,'Hospitalisation Details'!$A$2:$M$2344,4,FALSE)</f>
        <v>1-10-2000</v>
      </c>
      <c r="M2039">
        <f>VLOOKUP(A2039,'Hospitalisation Details'!$A$2:$M$2344,10,FALSE)</f>
        <v>2819.51</v>
      </c>
      <c r="N2039" t="str">
        <f>VLOOKUP(A2039,'Hospitalisation Details'!$A$2:$M$2344,11,FALSE)</f>
        <v>tier - 2</v>
      </c>
      <c r="O2039" t="str">
        <f>VLOOKUP(A2039,'Hospitalisation Details'!$A$2:$M$2344,12,FALSE)</f>
        <v>tier - 3</v>
      </c>
      <c r="P2039" t="str">
        <f>VLOOKUP(A2039,'Hospitalisation Details'!$A$2:$M$2344,13,FALSE)</f>
        <v>R1011</v>
      </c>
      <c r="Q2039" s="11">
        <f>VLOOKUP(A2039,'Hospitalisation Details'!$A$2:$M$2344,8,FALSE)</f>
        <v>22</v>
      </c>
    </row>
    <row r="2040" spans="1:17" ht="15.75" x14ac:dyDescent="0.25">
      <c r="A2040" s="1" t="s">
        <v>327</v>
      </c>
      <c r="B2040" t="str">
        <f>VLOOKUP(A2040,'Customer Names'!$A$1:$B$2336,2,FALSE)</f>
        <v>Hyland</v>
      </c>
      <c r="C2040" s="11">
        <f>VLOOKUP(A2040,'Medical Examinations'!$A$1:$B$2336,2,FALSE)</f>
        <v>20.614999999999998</v>
      </c>
      <c r="D2040" s="11">
        <f>VLOOKUP(A2040,'Medical Examinations'!$A$1:$C$2336,3,FALSE)</f>
        <v>6.05</v>
      </c>
      <c r="E2040" s="11" t="str">
        <f>VLOOKUP(A2040,'Medical Examinations'!$A$1:$J$2336,4,FALSE)</f>
        <v>No</v>
      </c>
      <c r="F2040" s="11" t="str">
        <f>VLOOKUP(A2040,'Medical Examinations'!$A$1:$J$2336,5,FALSE)</f>
        <v>No</v>
      </c>
      <c r="G2040" s="11" t="str">
        <f>VLOOKUP(A2040,'Medical Examinations'!$A$1:$J$2336,6,FALSE)</f>
        <v>Yes</v>
      </c>
      <c r="H2040" s="11">
        <f>VLOOKUP(A2040,'Medical Examinations'!$A$1:$J$2336,7,FALSE)</f>
        <v>1</v>
      </c>
      <c r="I2040" s="11" t="str">
        <f>VLOOKUP(A2040,'Medical Examinations'!$A$1:$J$2336,8,FALSE)</f>
        <v>No</v>
      </c>
      <c r="J2040" s="11" t="str">
        <f>VLOOKUP(A2040,'Medical Examinations'!$A$1:$J$2336,9,FALSE)</f>
        <v>NORMALWEIGHT</v>
      </c>
      <c r="K2040" s="11" t="str">
        <f>VLOOKUP(A2040,'Medical Examinations'!$A$1:$J$2336,10,FALSE)</f>
        <v>PREDIABETES</v>
      </c>
      <c r="L2040" t="str">
        <f>VLOOKUP(A2040,'Hospitalisation Details'!$A$2:$M$2344,4,FALSE)</f>
        <v>23-9-2003</v>
      </c>
      <c r="M2040">
        <f>VLOOKUP(A2040,'Hospitalisation Details'!$A$2:$M$2344,10,FALSE)</f>
        <v>2803.7</v>
      </c>
      <c r="N2040" t="str">
        <f>VLOOKUP(A2040,'Hospitalisation Details'!$A$2:$M$2344,11,FALSE)</f>
        <v>tier - 2</v>
      </c>
      <c r="O2040" t="str">
        <f>VLOOKUP(A2040,'Hospitalisation Details'!$A$2:$M$2344,12,FALSE)</f>
        <v>tier - 1</v>
      </c>
      <c r="P2040" t="str">
        <f>VLOOKUP(A2040,'Hospitalisation Details'!$A$2:$M$2344,13,FALSE)</f>
        <v>R1012</v>
      </c>
      <c r="Q2040" s="11">
        <f>VLOOKUP(A2040,'Hospitalisation Details'!$A$2:$M$2344,8,FALSE)</f>
        <v>19</v>
      </c>
    </row>
    <row r="2041" spans="1:17" ht="15.75" x14ac:dyDescent="0.25">
      <c r="A2041" s="1" t="s">
        <v>326</v>
      </c>
      <c r="B2041" t="str">
        <f>VLOOKUP(A2041,'Customer Names'!$A$1:$B$2336,2,FALSE)</f>
        <v>Wagoner</v>
      </c>
      <c r="C2041" s="11">
        <f>VLOOKUP(A2041,'Medical Examinations'!$A$1:$B$2336,2,FALSE)</f>
        <v>32.119999999999997</v>
      </c>
      <c r="D2041" s="11">
        <f>VLOOKUP(A2041,'Medical Examinations'!$A$1:$C$2336,3,FALSE)</f>
        <v>5.33</v>
      </c>
      <c r="E2041" s="11" t="str">
        <f>VLOOKUP(A2041,'Medical Examinations'!$A$1:$J$2336,4,FALSE)</f>
        <v>No</v>
      </c>
      <c r="F2041" s="11" t="str">
        <f>VLOOKUP(A2041,'Medical Examinations'!$A$1:$J$2336,5,FALSE)</f>
        <v>Yes</v>
      </c>
      <c r="G2041" s="11" t="str">
        <f>VLOOKUP(A2041,'Medical Examinations'!$A$1:$J$2336,6,FALSE)</f>
        <v>No</v>
      </c>
      <c r="H2041" s="11">
        <f>VLOOKUP(A2041,'Medical Examinations'!$A$1:$J$2336,7,FALSE)</f>
        <v>1</v>
      </c>
      <c r="I2041" s="11" t="str">
        <f>VLOOKUP(A2041,'Medical Examinations'!$A$1:$J$2336,8,FALSE)</f>
        <v>No</v>
      </c>
      <c r="J2041" s="11" t="str">
        <f>VLOOKUP(A2041,'Medical Examinations'!$A$1:$J$2336,9,FALSE)</f>
        <v>OBESITY</v>
      </c>
      <c r="K2041" s="11" t="str">
        <f>VLOOKUP(A2041,'Medical Examinations'!$A$1:$J$2336,10,FALSE)</f>
        <v>NORMAL</v>
      </c>
      <c r="L2041" t="str">
        <f>VLOOKUP(A2041,'Hospitalisation Details'!$A$2:$M$2344,4,FALSE)</f>
        <v>4-8-2004</v>
      </c>
      <c r="M2041">
        <f>VLOOKUP(A2041,'Hospitalisation Details'!$A$2:$M$2344,10,FALSE)</f>
        <v>2801.26</v>
      </c>
      <c r="N2041" t="str">
        <f>VLOOKUP(A2041,'Hospitalisation Details'!$A$2:$M$2344,11,FALSE)</f>
        <v>tier - 2</v>
      </c>
      <c r="O2041" t="str">
        <f>VLOOKUP(A2041,'Hospitalisation Details'!$A$2:$M$2344,12,FALSE)</f>
        <v>tier - 3</v>
      </c>
      <c r="P2041" t="str">
        <f>VLOOKUP(A2041,'Hospitalisation Details'!$A$2:$M$2344,13,FALSE)</f>
        <v>R1013</v>
      </c>
      <c r="Q2041" s="11">
        <f>VLOOKUP(A2041,'Hospitalisation Details'!$A$2:$M$2344,8,FALSE)</f>
        <v>18</v>
      </c>
    </row>
    <row r="2042" spans="1:17" ht="15.75" x14ac:dyDescent="0.25">
      <c r="A2042" s="1" t="s">
        <v>325</v>
      </c>
      <c r="B2042" t="str">
        <f>VLOOKUP(A2042,'Customer Names'!$A$1:$B$2336,2,FALSE)</f>
        <v>Thomas</v>
      </c>
      <c r="C2042" s="11">
        <f>VLOOKUP(A2042,'Medical Examinations'!$A$1:$B$2336,2,FALSE)</f>
        <v>27.36</v>
      </c>
      <c r="D2042" s="11">
        <f>VLOOKUP(A2042,'Medical Examinations'!$A$1:$C$2336,3,FALSE)</f>
        <v>6.22</v>
      </c>
      <c r="E2042" s="11" t="str">
        <f>VLOOKUP(A2042,'Medical Examinations'!$A$1:$J$2336,4,FALSE)</f>
        <v>No</v>
      </c>
      <c r="F2042" s="11" t="str">
        <f>VLOOKUP(A2042,'Medical Examinations'!$A$1:$J$2336,5,FALSE)</f>
        <v>No</v>
      </c>
      <c r="G2042" s="11" t="str">
        <f>VLOOKUP(A2042,'Medical Examinations'!$A$1:$J$2336,6,FALSE)</f>
        <v>No</v>
      </c>
      <c r="H2042" s="11">
        <f>VLOOKUP(A2042,'Medical Examinations'!$A$1:$J$2336,7,FALSE)</f>
        <v>0</v>
      </c>
      <c r="I2042" s="11" t="str">
        <f>VLOOKUP(A2042,'Medical Examinations'!$A$1:$J$2336,8,FALSE)</f>
        <v>No</v>
      </c>
      <c r="J2042" s="11" t="str">
        <f>VLOOKUP(A2042,'Medical Examinations'!$A$1:$J$2336,9,FALSE)</f>
        <v>OVERWEIGHT</v>
      </c>
      <c r="K2042" s="11" t="str">
        <f>VLOOKUP(A2042,'Medical Examinations'!$A$1:$J$2336,10,FALSE)</f>
        <v>PREDIABETES</v>
      </c>
      <c r="L2042" t="str">
        <f>VLOOKUP(A2042,'Hospitalisation Details'!$A$2:$M$2344,4,FALSE)</f>
        <v>24-12-1999</v>
      </c>
      <c r="M2042">
        <f>VLOOKUP(A2042,'Hospitalisation Details'!$A$2:$M$2344,10,FALSE)</f>
        <v>2789.06</v>
      </c>
      <c r="N2042" t="str">
        <f>VLOOKUP(A2042,'Hospitalisation Details'!$A$2:$M$2344,11,FALSE)</f>
        <v>tier - 2</v>
      </c>
      <c r="O2042" t="str">
        <f>VLOOKUP(A2042,'Hospitalisation Details'!$A$2:$M$2344,12,FALSE)</f>
        <v>tier - 3</v>
      </c>
      <c r="P2042" t="str">
        <f>VLOOKUP(A2042,'Hospitalisation Details'!$A$2:$M$2344,13,FALSE)</f>
        <v>R1012</v>
      </c>
      <c r="Q2042" s="11">
        <f>VLOOKUP(A2042,'Hospitalisation Details'!$A$2:$M$2344,8,FALSE)</f>
        <v>23</v>
      </c>
    </row>
    <row r="2043" spans="1:17" ht="15.75" x14ac:dyDescent="0.25">
      <c r="A2043" s="1" t="s">
        <v>324</v>
      </c>
      <c r="B2043" t="str">
        <f>VLOOKUP(A2043,'Customer Names'!$A$1:$B$2336,2,FALSE)</f>
        <v>Goffi</v>
      </c>
      <c r="C2043" s="11">
        <f>VLOOKUP(A2043,'Medical Examinations'!$A$1:$B$2336,2,FALSE)</f>
        <v>17.385000000000002</v>
      </c>
      <c r="D2043" s="11">
        <f>VLOOKUP(A2043,'Medical Examinations'!$A$1:$C$2336,3,FALSE)</f>
        <v>5.84</v>
      </c>
      <c r="E2043" s="11" t="str">
        <f>VLOOKUP(A2043,'Medical Examinations'!$A$1:$J$2336,4,FALSE)</f>
        <v>No</v>
      </c>
      <c r="F2043" s="11" t="str">
        <f>VLOOKUP(A2043,'Medical Examinations'!$A$1:$J$2336,5,FALSE)</f>
        <v>No</v>
      </c>
      <c r="G2043" s="11" t="str">
        <f>VLOOKUP(A2043,'Medical Examinations'!$A$1:$J$2336,6,FALSE)</f>
        <v>No</v>
      </c>
      <c r="H2043" s="11">
        <f>VLOOKUP(A2043,'Medical Examinations'!$A$1:$J$2336,7,FALSE)</f>
        <v>0</v>
      </c>
      <c r="I2043" s="11" t="str">
        <f>VLOOKUP(A2043,'Medical Examinations'!$A$1:$J$2336,8,FALSE)</f>
        <v>No</v>
      </c>
      <c r="J2043" s="11" t="str">
        <f>VLOOKUP(A2043,'Medical Examinations'!$A$1:$J$2336,9,FALSE)</f>
        <v>UNDERWEIGHT</v>
      </c>
      <c r="K2043" s="11" t="str">
        <f>VLOOKUP(A2043,'Medical Examinations'!$A$1:$J$2336,10,FALSE)</f>
        <v>PREDIABETES</v>
      </c>
      <c r="L2043" t="str">
        <f>VLOOKUP(A2043,'Hospitalisation Details'!$A$2:$M$2344,4,FALSE)</f>
        <v>29-8-1999</v>
      </c>
      <c r="M2043">
        <f>VLOOKUP(A2043,'Hospitalisation Details'!$A$2:$M$2344,10,FALSE)</f>
        <v>2775.19</v>
      </c>
      <c r="N2043" t="str">
        <f>VLOOKUP(A2043,'Hospitalisation Details'!$A$2:$M$2344,11,FALSE)</f>
        <v>tier - 2</v>
      </c>
      <c r="O2043" t="str">
        <f>VLOOKUP(A2043,'Hospitalisation Details'!$A$2:$M$2344,12,FALSE)</f>
        <v>tier - 1</v>
      </c>
      <c r="P2043" t="str">
        <f>VLOOKUP(A2043,'Hospitalisation Details'!$A$2:$M$2344,13,FALSE)</f>
        <v>R1012</v>
      </c>
      <c r="Q2043" s="11">
        <f>VLOOKUP(A2043,'Hospitalisation Details'!$A$2:$M$2344,8,FALSE)</f>
        <v>23</v>
      </c>
    </row>
    <row r="2044" spans="1:17" ht="15.75" x14ac:dyDescent="0.25">
      <c r="A2044" s="1" t="s">
        <v>323</v>
      </c>
      <c r="B2044" t="str">
        <f>VLOOKUP(A2044,'Customer Names'!$A$1:$B$2336,2,FALSE)</f>
        <v>Salovaara</v>
      </c>
      <c r="C2044" s="11">
        <f>VLOOKUP(A2044,'Medical Examinations'!$A$1:$B$2336,2,FALSE)</f>
        <v>30.13</v>
      </c>
      <c r="D2044" s="11">
        <f>VLOOKUP(A2044,'Medical Examinations'!$A$1:$C$2336,3,FALSE)</f>
        <v>5.71</v>
      </c>
      <c r="E2044" s="11" t="str">
        <f>VLOOKUP(A2044,'Medical Examinations'!$A$1:$J$2336,4,FALSE)</f>
        <v>No</v>
      </c>
      <c r="F2044" s="11" t="str">
        <f>VLOOKUP(A2044,'Medical Examinations'!$A$1:$J$2336,5,FALSE)</f>
        <v>Yes</v>
      </c>
      <c r="G2044" s="11" t="str">
        <f>VLOOKUP(A2044,'Medical Examinations'!$A$1:$J$2336,6,FALSE)</f>
        <v>No</v>
      </c>
      <c r="H2044" s="11">
        <f>VLOOKUP(A2044,'Medical Examinations'!$A$1:$J$2336,7,FALSE)</f>
        <v>1</v>
      </c>
      <c r="I2044" s="11" t="str">
        <f>VLOOKUP(A2044,'Medical Examinations'!$A$1:$J$2336,8,FALSE)</f>
        <v>No</v>
      </c>
      <c r="J2044" s="11" t="str">
        <f>VLOOKUP(A2044,'Medical Examinations'!$A$1:$J$2336,9,FALSE)</f>
        <v>OBESITY</v>
      </c>
      <c r="K2044" s="11" t="str">
        <f>VLOOKUP(A2044,'Medical Examinations'!$A$1:$J$2336,10,FALSE)</f>
        <v>PREDIABETES</v>
      </c>
      <c r="L2044" t="str">
        <f>VLOOKUP(A2044,'Hospitalisation Details'!$A$2:$M$2344,4,FALSE)</f>
        <v>14-11-2004</v>
      </c>
      <c r="M2044">
        <f>VLOOKUP(A2044,'Hospitalisation Details'!$A$2:$M$2344,10,FALSE)</f>
        <v>2773.46</v>
      </c>
      <c r="N2044" t="str">
        <f>VLOOKUP(A2044,'Hospitalisation Details'!$A$2:$M$2344,11,FALSE)</f>
        <v>tier - 2</v>
      </c>
      <c r="O2044" t="str">
        <f>VLOOKUP(A2044,'Hospitalisation Details'!$A$2:$M$2344,12,FALSE)</f>
        <v>tier - 1</v>
      </c>
      <c r="P2044" t="str">
        <f>VLOOKUP(A2044,'Hospitalisation Details'!$A$2:$M$2344,13,FALSE)</f>
        <v>R1021</v>
      </c>
      <c r="Q2044" s="11">
        <f>VLOOKUP(A2044,'Hospitalisation Details'!$A$2:$M$2344,8,FALSE)</f>
        <v>18</v>
      </c>
    </row>
    <row r="2045" spans="1:17" ht="15.75" x14ac:dyDescent="0.25">
      <c r="A2045" s="1" t="s">
        <v>322</v>
      </c>
      <c r="B2045" t="str">
        <f>VLOOKUP(A2045,'Customer Names'!$A$1:$B$2336,2,FALSE)</f>
        <v>Reid</v>
      </c>
      <c r="C2045" s="11">
        <f>VLOOKUP(A2045,'Medical Examinations'!$A$1:$B$2336,2,FALSE)</f>
        <v>25.44</v>
      </c>
      <c r="D2045" s="11">
        <f>VLOOKUP(A2045,'Medical Examinations'!$A$1:$C$2336,3,FALSE)</f>
        <v>6.04</v>
      </c>
      <c r="E2045" s="11" t="str">
        <f>VLOOKUP(A2045,'Medical Examinations'!$A$1:$J$2336,4,FALSE)</f>
        <v>Yes</v>
      </c>
      <c r="F2045" s="11" t="str">
        <f>VLOOKUP(A2045,'Medical Examinations'!$A$1:$J$2336,5,FALSE)</f>
        <v>No</v>
      </c>
      <c r="G2045" s="11" t="str">
        <f>VLOOKUP(A2045,'Medical Examinations'!$A$1:$J$2336,6,FALSE)</f>
        <v>Yes</v>
      </c>
      <c r="H2045" s="11">
        <f>VLOOKUP(A2045,'Medical Examinations'!$A$1:$J$2336,7,FALSE)</f>
        <v>1</v>
      </c>
      <c r="I2045" s="11" t="str">
        <f>VLOOKUP(A2045,'Medical Examinations'!$A$1:$J$2336,8,FALSE)</f>
        <v>No</v>
      </c>
      <c r="J2045" s="11" t="str">
        <f>VLOOKUP(A2045,'Medical Examinations'!$A$1:$J$2336,9,FALSE)</f>
        <v>OVERWEIGHT</v>
      </c>
      <c r="K2045" s="11" t="str">
        <f>VLOOKUP(A2045,'Medical Examinations'!$A$1:$J$2336,10,FALSE)</f>
        <v>PREDIABETES</v>
      </c>
      <c r="L2045" t="str">
        <f>VLOOKUP(A2045,'Hospitalisation Details'!$A$2:$M$2344,4,FALSE)</f>
        <v>10-8-1997</v>
      </c>
      <c r="M2045">
        <f>VLOOKUP(A2045,'Hospitalisation Details'!$A$2:$M$2344,10,FALSE)</f>
        <v>2758.99</v>
      </c>
      <c r="N2045" t="str">
        <f>VLOOKUP(A2045,'Hospitalisation Details'!$A$2:$M$2344,11,FALSE)</f>
        <v>tier - 2</v>
      </c>
      <c r="O2045" t="str">
        <f>VLOOKUP(A2045,'Hospitalisation Details'!$A$2:$M$2344,12,FALSE)</f>
        <v>tier - 1</v>
      </c>
      <c r="P2045" t="str">
        <f>VLOOKUP(A2045,'Hospitalisation Details'!$A$2:$M$2344,13,FALSE)</f>
        <v>R1012</v>
      </c>
      <c r="Q2045" s="11">
        <f>VLOOKUP(A2045,'Hospitalisation Details'!$A$2:$M$2344,8,FALSE)</f>
        <v>25</v>
      </c>
    </row>
    <row r="2046" spans="1:17" ht="15.75" x14ac:dyDescent="0.25">
      <c r="A2046" s="1" t="s">
        <v>321</v>
      </c>
      <c r="B2046" t="str">
        <f>VLOOKUP(A2046,'Customer Names'!$A$1:$B$2336,2,FALSE)</f>
        <v>Allan</v>
      </c>
      <c r="C2046" s="11">
        <f>VLOOKUP(A2046,'Medical Examinations'!$A$1:$B$2336,2,FALSE)</f>
        <v>39.805</v>
      </c>
      <c r="D2046" s="11">
        <f>VLOOKUP(A2046,'Medical Examinations'!$A$1:$C$2336,3,FALSE)</f>
        <v>4.38</v>
      </c>
      <c r="E2046" s="11" t="str">
        <f>VLOOKUP(A2046,'Medical Examinations'!$A$1:$J$2336,4,FALSE)</f>
        <v>No</v>
      </c>
      <c r="F2046" s="11" t="str">
        <f>VLOOKUP(A2046,'Medical Examinations'!$A$1:$J$2336,5,FALSE)</f>
        <v>Yes</v>
      </c>
      <c r="G2046" s="11" t="str">
        <f>VLOOKUP(A2046,'Medical Examinations'!$A$1:$J$2336,6,FALSE)</f>
        <v>No</v>
      </c>
      <c r="H2046" s="11">
        <f>VLOOKUP(A2046,'Medical Examinations'!$A$1:$J$2336,7,FALSE)</f>
        <v>1</v>
      </c>
      <c r="I2046" s="11" t="str">
        <f>VLOOKUP(A2046,'Medical Examinations'!$A$1:$J$2336,8,FALSE)</f>
        <v>No</v>
      </c>
      <c r="J2046" s="11" t="str">
        <f>VLOOKUP(A2046,'Medical Examinations'!$A$1:$J$2336,9,FALSE)</f>
        <v>OBESITY</v>
      </c>
      <c r="K2046" s="11" t="str">
        <f>VLOOKUP(A2046,'Medical Examinations'!$A$1:$J$2336,10,FALSE)</f>
        <v>NORMAL</v>
      </c>
      <c r="L2046" t="str">
        <f>VLOOKUP(A2046,'Hospitalisation Details'!$A$2:$M$2344,4,FALSE)</f>
        <v>11-10-2000</v>
      </c>
      <c r="M2046">
        <f>VLOOKUP(A2046,'Hospitalisation Details'!$A$2:$M$2344,10,FALSE)</f>
        <v>2755.02</v>
      </c>
      <c r="N2046" t="str">
        <f>VLOOKUP(A2046,'Hospitalisation Details'!$A$2:$M$2344,11,FALSE)</f>
        <v>tier - 2</v>
      </c>
      <c r="O2046" t="str">
        <f>VLOOKUP(A2046,'Hospitalisation Details'!$A$2:$M$2344,12,FALSE)</f>
        <v>tier - 1</v>
      </c>
      <c r="P2046" t="str">
        <f>VLOOKUP(A2046,'Hospitalisation Details'!$A$2:$M$2344,13,FALSE)</f>
        <v>R1024</v>
      </c>
      <c r="Q2046" s="11">
        <f>VLOOKUP(A2046,'Hospitalisation Details'!$A$2:$M$2344,8,FALSE)</f>
        <v>22</v>
      </c>
    </row>
    <row r="2047" spans="1:17" ht="15.75" x14ac:dyDescent="0.25">
      <c r="A2047" s="1" t="s">
        <v>320</v>
      </c>
      <c r="B2047" t="str">
        <f>VLOOKUP(A2047,'Customer Names'!$A$1:$B$2336,2,FALSE)</f>
        <v>McLaughlin</v>
      </c>
      <c r="C2047" s="11">
        <f>VLOOKUP(A2047,'Medical Examinations'!$A$1:$B$2336,2,FALSE)</f>
        <v>30.4</v>
      </c>
      <c r="D2047" s="11">
        <f>VLOOKUP(A2047,'Medical Examinations'!$A$1:$C$2336,3,FALSE)</f>
        <v>5.56</v>
      </c>
      <c r="E2047" s="11" t="str">
        <f>VLOOKUP(A2047,'Medical Examinations'!$A$1:$J$2336,4,FALSE)</f>
        <v>Yes</v>
      </c>
      <c r="F2047" s="11" t="str">
        <f>VLOOKUP(A2047,'Medical Examinations'!$A$1:$J$2336,5,FALSE)</f>
        <v>Yes</v>
      </c>
      <c r="G2047" s="11" t="str">
        <f>VLOOKUP(A2047,'Medical Examinations'!$A$1:$J$2336,6,FALSE)</f>
        <v>No</v>
      </c>
      <c r="H2047" s="11">
        <f>VLOOKUP(A2047,'Medical Examinations'!$A$1:$J$2336,7,FALSE)</f>
        <v>1</v>
      </c>
      <c r="I2047" s="11" t="str">
        <f>VLOOKUP(A2047,'Medical Examinations'!$A$1:$J$2336,8,FALSE)</f>
        <v>No</v>
      </c>
      <c r="J2047" s="11" t="str">
        <f>VLOOKUP(A2047,'Medical Examinations'!$A$1:$J$2336,9,FALSE)</f>
        <v>OBESITY</v>
      </c>
      <c r="K2047" s="11" t="str">
        <f>VLOOKUP(A2047,'Medical Examinations'!$A$1:$J$2336,10,FALSE)</f>
        <v>NORMAL</v>
      </c>
      <c r="L2047" t="str">
        <f>VLOOKUP(A2047,'Hospitalisation Details'!$A$2:$M$2344,4,FALSE)</f>
        <v>3-10-2000</v>
      </c>
      <c r="M2047">
        <f>VLOOKUP(A2047,'Hospitalisation Details'!$A$2:$M$2344,10,FALSE)</f>
        <v>2741.95</v>
      </c>
      <c r="N2047" t="str">
        <f>VLOOKUP(A2047,'Hospitalisation Details'!$A$2:$M$2344,11,FALSE)</f>
        <v>tier - 2</v>
      </c>
      <c r="O2047" t="str">
        <f>VLOOKUP(A2047,'Hospitalisation Details'!$A$2:$M$2344,12,FALSE)</f>
        <v>tier - 3</v>
      </c>
      <c r="P2047" t="str">
        <f>VLOOKUP(A2047,'Hospitalisation Details'!$A$2:$M$2344,13,FALSE)</f>
        <v>R1024</v>
      </c>
      <c r="Q2047" s="11">
        <f>VLOOKUP(A2047,'Hospitalisation Details'!$A$2:$M$2344,8,FALSE)</f>
        <v>22</v>
      </c>
    </row>
    <row r="2048" spans="1:17" ht="15.75" x14ac:dyDescent="0.25">
      <c r="A2048" s="1" t="s">
        <v>319</v>
      </c>
      <c r="B2048" t="str">
        <f>VLOOKUP(A2048,'Customer Names'!$A$1:$B$2336,2,FALSE)</f>
        <v>Lee</v>
      </c>
      <c r="C2048" s="11">
        <f>VLOOKUP(A2048,'Medical Examinations'!$A$1:$B$2336,2,FALSE)</f>
        <v>23.18</v>
      </c>
      <c r="D2048" s="11">
        <f>VLOOKUP(A2048,'Medical Examinations'!$A$1:$C$2336,3,FALSE)</f>
        <v>4.24</v>
      </c>
      <c r="E2048" s="11" t="str">
        <f>VLOOKUP(A2048,'Medical Examinations'!$A$1:$J$2336,4,FALSE)</f>
        <v>No</v>
      </c>
      <c r="F2048" s="11" t="str">
        <f>VLOOKUP(A2048,'Medical Examinations'!$A$1:$J$2336,5,FALSE)</f>
        <v>Yes</v>
      </c>
      <c r="G2048" s="11" t="str">
        <f>VLOOKUP(A2048,'Medical Examinations'!$A$1:$J$2336,6,FALSE)</f>
        <v>No</v>
      </c>
      <c r="H2048" s="11">
        <f>VLOOKUP(A2048,'Medical Examinations'!$A$1:$J$2336,7,FALSE)</f>
        <v>1</v>
      </c>
      <c r="I2048" s="11" t="str">
        <f>VLOOKUP(A2048,'Medical Examinations'!$A$1:$J$2336,8,FALSE)</f>
        <v>No</v>
      </c>
      <c r="J2048" s="11" t="str">
        <f>VLOOKUP(A2048,'Medical Examinations'!$A$1:$J$2336,9,FALSE)</f>
        <v>NORMALWEIGHT</v>
      </c>
      <c r="K2048" s="11" t="str">
        <f>VLOOKUP(A2048,'Medical Examinations'!$A$1:$J$2336,10,FALSE)</f>
        <v>NORMAL</v>
      </c>
      <c r="L2048" t="str">
        <f>VLOOKUP(A2048,'Hospitalisation Details'!$A$2:$M$2344,4,FALSE)</f>
        <v>17-12-2000</v>
      </c>
      <c r="M2048">
        <f>VLOOKUP(A2048,'Hospitalisation Details'!$A$2:$M$2344,10,FALSE)</f>
        <v>2731.91</v>
      </c>
      <c r="N2048" t="str">
        <f>VLOOKUP(A2048,'Hospitalisation Details'!$A$2:$M$2344,11,FALSE)</f>
        <v>tier - 2</v>
      </c>
      <c r="O2048" t="str">
        <f>VLOOKUP(A2048,'Hospitalisation Details'!$A$2:$M$2344,12,FALSE)</f>
        <v>tier - 3</v>
      </c>
      <c r="P2048" t="str">
        <f>VLOOKUP(A2048,'Hospitalisation Details'!$A$2:$M$2344,13,FALSE)</f>
        <v>R1024</v>
      </c>
      <c r="Q2048" s="11">
        <f>VLOOKUP(A2048,'Hospitalisation Details'!$A$2:$M$2344,8,FALSE)</f>
        <v>22</v>
      </c>
    </row>
    <row r="2049" spans="1:17" ht="15.75" x14ac:dyDescent="0.25">
      <c r="A2049" s="1" t="s">
        <v>318</v>
      </c>
      <c r="B2049" t="str">
        <f>VLOOKUP(A2049,'Customer Names'!$A$1:$B$2336,2,FALSE)</f>
        <v>Tang</v>
      </c>
      <c r="C2049" s="11">
        <f>VLOOKUP(A2049,'Medical Examinations'!$A$1:$B$2336,2,FALSE)</f>
        <v>39.615000000000002</v>
      </c>
      <c r="D2049" s="11">
        <f>VLOOKUP(A2049,'Medical Examinations'!$A$1:$C$2336,3,FALSE)</f>
        <v>6.32</v>
      </c>
      <c r="E2049" s="11" t="str">
        <f>VLOOKUP(A2049,'Medical Examinations'!$A$1:$J$2336,4,FALSE)</f>
        <v>No</v>
      </c>
      <c r="F2049" s="11" t="str">
        <f>VLOOKUP(A2049,'Medical Examinations'!$A$1:$J$2336,5,FALSE)</f>
        <v>No</v>
      </c>
      <c r="G2049" s="11" t="str">
        <f>VLOOKUP(A2049,'Medical Examinations'!$A$1:$J$2336,6,FALSE)</f>
        <v>Yes</v>
      </c>
      <c r="H2049" s="11">
        <f>VLOOKUP(A2049,'Medical Examinations'!$A$1:$J$2336,7,FALSE)</f>
        <v>1</v>
      </c>
      <c r="I2049" s="11" t="str">
        <f>VLOOKUP(A2049,'Medical Examinations'!$A$1:$J$2336,8,FALSE)</f>
        <v>No</v>
      </c>
      <c r="J2049" s="11" t="str">
        <f>VLOOKUP(A2049,'Medical Examinations'!$A$1:$J$2336,9,FALSE)</f>
        <v>OBESITY</v>
      </c>
      <c r="K2049" s="11" t="str">
        <f>VLOOKUP(A2049,'Medical Examinations'!$A$1:$J$2336,10,FALSE)</f>
        <v>PREDIABETES</v>
      </c>
      <c r="L2049" t="str">
        <f>VLOOKUP(A2049,'Hospitalisation Details'!$A$2:$M$2344,4,FALSE)</f>
        <v>3-12-2003</v>
      </c>
      <c r="M2049">
        <f>VLOOKUP(A2049,'Hospitalisation Details'!$A$2:$M$2344,10,FALSE)</f>
        <v>2730.11</v>
      </c>
      <c r="N2049" t="str">
        <f>VLOOKUP(A2049,'Hospitalisation Details'!$A$2:$M$2344,11,FALSE)</f>
        <v>tier - 2</v>
      </c>
      <c r="O2049" t="str">
        <f>VLOOKUP(A2049,'Hospitalisation Details'!$A$2:$M$2344,12,FALSE)</f>
        <v>tier - 3</v>
      </c>
      <c r="P2049" t="str">
        <f>VLOOKUP(A2049,'Hospitalisation Details'!$A$2:$M$2344,13,FALSE)</f>
        <v>R1012</v>
      </c>
      <c r="Q2049" s="11">
        <f>VLOOKUP(A2049,'Hospitalisation Details'!$A$2:$M$2344,8,FALSE)</f>
        <v>19</v>
      </c>
    </row>
    <row r="2050" spans="1:17" ht="15.75" x14ac:dyDescent="0.25">
      <c r="A2050" s="1" t="s">
        <v>317</v>
      </c>
      <c r="B2050" t="str">
        <f>VLOOKUP(A2050,'Customer Names'!$A$1:$B$2336,2,FALSE)</f>
        <v>Kennedy</v>
      </c>
      <c r="C2050" s="11">
        <f>VLOOKUP(A2050,'Medical Examinations'!$A$1:$B$2336,2,FALSE)</f>
        <v>30.59</v>
      </c>
      <c r="D2050" s="11">
        <f>VLOOKUP(A2050,'Medical Examinations'!$A$1:$C$2336,3,FALSE)</f>
        <v>6.3</v>
      </c>
      <c r="E2050" s="11" t="str">
        <f>VLOOKUP(A2050,'Medical Examinations'!$A$1:$J$2336,4,FALSE)</f>
        <v>Yes</v>
      </c>
      <c r="F2050" s="11" t="str">
        <f>VLOOKUP(A2050,'Medical Examinations'!$A$1:$J$2336,5,FALSE)</f>
        <v>No</v>
      </c>
      <c r="G2050" s="11" t="str">
        <f>VLOOKUP(A2050,'Medical Examinations'!$A$1:$J$2336,6,FALSE)</f>
        <v>Yes</v>
      </c>
      <c r="H2050" s="11">
        <f>VLOOKUP(A2050,'Medical Examinations'!$A$1:$J$2336,7,FALSE)</f>
        <v>1</v>
      </c>
      <c r="I2050" s="11" t="str">
        <f>VLOOKUP(A2050,'Medical Examinations'!$A$1:$J$2336,8,FALSE)</f>
        <v>No</v>
      </c>
      <c r="J2050" s="11" t="str">
        <f>VLOOKUP(A2050,'Medical Examinations'!$A$1:$J$2336,9,FALSE)</f>
        <v>OBESITY</v>
      </c>
      <c r="K2050" s="11" t="str">
        <f>VLOOKUP(A2050,'Medical Examinations'!$A$1:$J$2336,10,FALSE)</f>
        <v>PREDIABETES</v>
      </c>
      <c r="L2050" t="str">
        <f>VLOOKUP(A2050,'Hospitalisation Details'!$A$2:$M$2344,4,FALSE)</f>
        <v>6-10-1997</v>
      </c>
      <c r="M2050">
        <f>VLOOKUP(A2050,'Hospitalisation Details'!$A$2:$M$2344,10,FALSE)</f>
        <v>2727.4</v>
      </c>
      <c r="N2050" t="str">
        <f>VLOOKUP(A2050,'Hospitalisation Details'!$A$2:$M$2344,11,FALSE)</f>
        <v>tier - 3</v>
      </c>
      <c r="O2050" t="str">
        <f>VLOOKUP(A2050,'Hospitalisation Details'!$A$2:$M$2344,12,FALSE)</f>
        <v>tier - 3</v>
      </c>
      <c r="P2050" t="str">
        <f>VLOOKUP(A2050,'Hospitalisation Details'!$A$2:$M$2344,13,FALSE)</f>
        <v>R1016</v>
      </c>
      <c r="Q2050" s="11">
        <f>VLOOKUP(A2050,'Hospitalisation Details'!$A$2:$M$2344,8,FALSE)</f>
        <v>25</v>
      </c>
    </row>
    <row r="2051" spans="1:17" ht="15.75" x14ac:dyDescent="0.25">
      <c r="A2051" s="1" t="s">
        <v>316</v>
      </c>
      <c r="B2051" t="str">
        <f>VLOOKUP(A2051,'Customer Names'!$A$1:$B$2336,2,FALSE)</f>
        <v>Condon</v>
      </c>
      <c r="C2051" s="11">
        <f>VLOOKUP(A2051,'Medical Examinations'!$A$1:$B$2336,2,FALSE)</f>
        <v>16.72</v>
      </c>
      <c r="D2051" s="11">
        <f>VLOOKUP(A2051,'Medical Examinations'!$A$1:$C$2336,3,FALSE)</f>
        <v>4.38</v>
      </c>
      <c r="E2051" s="11" t="str">
        <f>VLOOKUP(A2051,'Medical Examinations'!$A$1:$J$2336,4,FALSE)</f>
        <v>Yes</v>
      </c>
      <c r="F2051" s="11" t="str">
        <f>VLOOKUP(A2051,'Medical Examinations'!$A$1:$J$2336,5,FALSE)</f>
        <v>No</v>
      </c>
      <c r="G2051" s="11" t="str">
        <f>VLOOKUP(A2051,'Medical Examinations'!$A$1:$J$2336,6,FALSE)</f>
        <v>No</v>
      </c>
      <c r="H2051" s="11">
        <f>VLOOKUP(A2051,'Medical Examinations'!$A$1:$J$2336,7,FALSE)</f>
        <v>1</v>
      </c>
      <c r="I2051" s="11" t="str">
        <f>VLOOKUP(A2051,'Medical Examinations'!$A$1:$J$2336,8,FALSE)</f>
        <v>No</v>
      </c>
      <c r="J2051" s="11" t="str">
        <f>VLOOKUP(A2051,'Medical Examinations'!$A$1:$J$2336,9,FALSE)</f>
        <v>UNDERWEIGHT</v>
      </c>
      <c r="K2051" s="11" t="str">
        <f>VLOOKUP(A2051,'Medical Examinations'!$A$1:$J$2336,10,FALSE)</f>
        <v>NORMAL</v>
      </c>
      <c r="L2051" t="str">
        <f>VLOOKUP(A2051,'Hospitalisation Details'!$A$2:$M$2344,4,FALSE)</f>
        <v>20-8-1988</v>
      </c>
      <c r="M2051">
        <f>VLOOKUP(A2051,'Hospitalisation Details'!$A$2:$M$2344,10,FALSE)</f>
        <v>2726.06</v>
      </c>
      <c r="N2051" t="str">
        <f>VLOOKUP(A2051,'Hospitalisation Details'!$A$2:$M$2344,11,FALSE)</f>
        <v>tier - 2</v>
      </c>
      <c r="O2051" t="str">
        <f>VLOOKUP(A2051,'Hospitalisation Details'!$A$2:$M$2344,12,FALSE)</f>
        <v>tier - 2</v>
      </c>
      <c r="P2051" t="str">
        <f>VLOOKUP(A2051,'Hospitalisation Details'!$A$2:$M$2344,13,FALSE)</f>
        <v>R1013</v>
      </c>
      <c r="Q2051" s="11">
        <f>VLOOKUP(A2051,'Hospitalisation Details'!$A$2:$M$2344,8,FALSE)</f>
        <v>34</v>
      </c>
    </row>
    <row r="2052" spans="1:17" ht="15.75" x14ac:dyDescent="0.25">
      <c r="A2052" s="1" t="s">
        <v>315</v>
      </c>
      <c r="B2052" t="str">
        <f>VLOOKUP(A2052,'Customer Names'!$A$1:$B$2336,2,FALSE)</f>
        <v>Chepkwony</v>
      </c>
      <c r="C2052" s="11">
        <f>VLOOKUP(A2052,'Medical Examinations'!$A$1:$B$2336,2,FALSE)</f>
        <v>26.22</v>
      </c>
      <c r="D2052" s="11">
        <f>VLOOKUP(A2052,'Medical Examinations'!$A$1:$C$2336,3,FALSE)</f>
        <v>4.6500000000000004</v>
      </c>
      <c r="E2052" s="11" t="str">
        <f>VLOOKUP(A2052,'Medical Examinations'!$A$1:$J$2336,4,FALSE)</f>
        <v>Yes</v>
      </c>
      <c r="F2052" s="11" t="str">
        <f>VLOOKUP(A2052,'Medical Examinations'!$A$1:$J$2336,5,FALSE)</f>
        <v>No</v>
      </c>
      <c r="G2052" s="11" t="str">
        <f>VLOOKUP(A2052,'Medical Examinations'!$A$1:$J$2336,6,FALSE)</f>
        <v>Yes</v>
      </c>
      <c r="H2052" s="11">
        <f>VLOOKUP(A2052,'Medical Examinations'!$A$1:$J$2336,7,FALSE)</f>
        <v>1</v>
      </c>
      <c r="I2052" s="11" t="str">
        <f>VLOOKUP(A2052,'Medical Examinations'!$A$1:$J$2336,8,FALSE)</f>
        <v>No</v>
      </c>
      <c r="J2052" s="11" t="str">
        <f>VLOOKUP(A2052,'Medical Examinations'!$A$1:$J$2336,9,FALSE)</f>
        <v>OVERWEIGHT</v>
      </c>
      <c r="K2052" s="11" t="str">
        <f>VLOOKUP(A2052,'Medical Examinations'!$A$1:$J$2336,10,FALSE)</f>
        <v>NORMAL</v>
      </c>
      <c r="L2052" t="str">
        <f>VLOOKUP(A2052,'Hospitalisation Details'!$A$2:$M$2344,4,FALSE)</f>
        <v>30-10-1997</v>
      </c>
      <c r="M2052">
        <f>VLOOKUP(A2052,'Hospitalisation Details'!$A$2:$M$2344,10,FALSE)</f>
        <v>2721.32</v>
      </c>
      <c r="N2052" t="str">
        <f>VLOOKUP(A2052,'Hospitalisation Details'!$A$2:$M$2344,11,FALSE)</f>
        <v>tier - 1</v>
      </c>
      <c r="O2052" t="str">
        <f>VLOOKUP(A2052,'Hospitalisation Details'!$A$2:$M$2344,12,FALSE)</f>
        <v>tier - 3</v>
      </c>
      <c r="P2052" t="str">
        <f>VLOOKUP(A2052,'Hospitalisation Details'!$A$2:$M$2344,13,FALSE)</f>
        <v>R1014</v>
      </c>
      <c r="Q2052" s="11">
        <f>VLOOKUP(A2052,'Hospitalisation Details'!$A$2:$M$2344,8,FALSE)</f>
        <v>25</v>
      </c>
    </row>
    <row r="2053" spans="1:17" ht="15.75" x14ac:dyDescent="0.25">
      <c r="A2053" s="1" t="s">
        <v>314</v>
      </c>
      <c r="B2053" t="str">
        <f>VLOOKUP(A2053,'Customer Names'!$A$1:$B$2336,2,FALSE)</f>
        <v>Rodriguez</v>
      </c>
      <c r="C2053" s="11">
        <f>VLOOKUP(A2053,'Medical Examinations'!$A$1:$B$2336,2,FALSE)</f>
        <v>31.824999999999999</v>
      </c>
      <c r="D2053" s="11">
        <f>VLOOKUP(A2053,'Medical Examinations'!$A$1:$C$2336,3,FALSE)</f>
        <v>4.7</v>
      </c>
      <c r="E2053" s="11" t="str">
        <f>VLOOKUP(A2053,'Medical Examinations'!$A$1:$J$2336,4,FALSE)</f>
        <v>No</v>
      </c>
      <c r="F2053" s="11" t="str">
        <f>VLOOKUP(A2053,'Medical Examinations'!$A$1:$J$2336,5,FALSE)</f>
        <v>No</v>
      </c>
      <c r="G2053" s="11" t="str">
        <f>VLOOKUP(A2053,'Medical Examinations'!$A$1:$J$2336,6,FALSE)</f>
        <v>Yes</v>
      </c>
      <c r="H2053" s="11">
        <f>VLOOKUP(A2053,'Medical Examinations'!$A$1:$J$2336,7,FALSE)</f>
        <v>1</v>
      </c>
      <c r="I2053" s="11" t="str">
        <f>VLOOKUP(A2053,'Medical Examinations'!$A$1:$J$2336,8,FALSE)</f>
        <v>No</v>
      </c>
      <c r="J2053" s="11" t="str">
        <f>VLOOKUP(A2053,'Medical Examinations'!$A$1:$J$2336,9,FALSE)</f>
        <v>OBESITY</v>
      </c>
      <c r="K2053" s="11" t="str">
        <f>VLOOKUP(A2053,'Medical Examinations'!$A$1:$J$2336,10,FALSE)</f>
        <v>NORMAL</v>
      </c>
      <c r="L2053" t="str">
        <f>VLOOKUP(A2053,'Hospitalisation Details'!$A$2:$M$2344,4,FALSE)</f>
        <v>6-8-2003</v>
      </c>
      <c r="M2053">
        <f>VLOOKUP(A2053,'Hospitalisation Details'!$A$2:$M$2344,10,FALSE)</f>
        <v>2719.28</v>
      </c>
      <c r="N2053" t="str">
        <f>VLOOKUP(A2053,'Hospitalisation Details'!$A$2:$M$2344,11,FALSE)</f>
        <v>tier - 2</v>
      </c>
      <c r="O2053" t="str">
        <f>VLOOKUP(A2053,'Hospitalisation Details'!$A$2:$M$2344,12,FALSE)</f>
        <v>tier - 2</v>
      </c>
      <c r="P2053" t="str">
        <f>VLOOKUP(A2053,'Hospitalisation Details'!$A$2:$M$2344,13,FALSE)</f>
        <v>R1012</v>
      </c>
      <c r="Q2053" s="11">
        <f>VLOOKUP(A2053,'Hospitalisation Details'!$A$2:$M$2344,8,FALSE)</f>
        <v>19</v>
      </c>
    </row>
    <row r="2054" spans="1:17" ht="15.75" x14ac:dyDescent="0.25">
      <c r="A2054" s="1" t="s">
        <v>313</v>
      </c>
      <c r="B2054" t="str">
        <f>VLOOKUP(A2054,'Customer Names'!$A$1:$B$2336,2,FALSE)</f>
        <v>Szynkarczuk</v>
      </c>
      <c r="C2054" s="11">
        <f>VLOOKUP(A2054,'Medical Examinations'!$A$1:$B$2336,2,FALSE)</f>
        <v>25.745000000000001</v>
      </c>
      <c r="D2054" s="11">
        <f>VLOOKUP(A2054,'Medical Examinations'!$A$1:$C$2336,3,FALSE)</f>
        <v>4.34</v>
      </c>
      <c r="E2054" s="11" t="str">
        <f>VLOOKUP(A2054,'Medical Examinations'!$A$1:$J$2336,4,FALSE)</f>
        <v>No</v>
      </c>
      <c r="F2054" s="11" t="str">
        <f>VLOOKUP(A2054,'Medical Examinations'!$A$1:$J$2336,5,FALSE)</f>
        <v>No</v>
      </c>
      <c r="G2054" s="11" t="str">
        <f>VLOOKUP(A2054,'Medical Examinations'!$A$1:$J$2336,6,FALSE)</f>
        <v>Yes</v>
      </c>
      <c r="H2054" s="11">
        <f>VLOOKUP(A2054,'Medical Examinations'!$A$1:$J$2336,7,FALSE)</f>
        <v>1</v>
      </c>
      <c r="I2054" s="11" t="str">
        <f>VLOOKUP(A2054,'Medical Examinations'!$A$1:$J$2336,8,FALSE)</f>
        <v>No</v>
      </c>
      <c r="J2054" s="11" t="str">
        <f>VLOOKUP(A2054,'Medical Examinations'!$A$1:$J$2336,9,FALSE)</f>
        <v>OVERWEIGHT</v>
      </c>
      <c r="K2054" s="11" t="str">
        <f>VLOOKUP(A2054,'Medical Examinations'!$A$1:$J$2336,10,FALSE)</f>
        <v>NORMAL</v>
      </c>
      <c r="L2054" t="str">
        <f>VLOOKUP(A2054,'Hospitalisation Details'!$A$2:$M$2344,4,FALSE)</f>
        <v>1-12-2003</v>
      </c>
      <c r="M2054">
        <f>VLOOKUP(A2054,'Hospitalisation Details'!$A$2:$M$2344,10,FALSE)</f>
        <v>2710.83</v>
      </c>
      <c r="N2054" t="str">
        <f>VLOOKUP(A2054,'Hospitalisation Details'!$A$2:$M$2344,11,FALSE)</f>
        <v>tier - 2</v>
      </c>
      <c r="O2054" t="str">
        <f>VLOOKUP(A2054,'Hospitalisation Details'!$A$2:$M$2344,12,FALSE)</f>
        <v>tier - 3</v>
      </c>
      <c r="P2054" t="str">
        <f>VLOOKUP(A2054,'Hospitalisation Details'!$A$2:$M$2344,13,FALSE)</f>
        <v>R1012</v>
      </c>
      <c r="Q2054" s="11">
        <f>VLOOKUP(A2054,'Hospitalisation Details'!$A$2:$M$2344,8,FALSE)</f>
        <v>19</v>
      </c>
    </row>
    <row r="2055" spans="1:17" ht="15.75" x14ac:dyDescent="0.25">
      <c r="A2055" s="1" t="s">
        <v>312</v>
      </c>
      <c r="B2055" t="str">
        <f>VLOOKUP(A2055,'Customer Names'!$A$1:$B$2336,2,FALSE)</f>
        <v>Brill</v>
      </c>
      <c r="C2055" s="11">
        <f>VLOOKUP(A2055,'Medical Examinations'!$A$1:$B$2336,2,FALSE)</f>
        <v>24.605</v>
      </c>
      <c r="D2055" s="11">
        <f>VLOOKUP(A2055,'Medical Examinations'!$A$1:$C$2336,3,FALSE)</f>
        <v>5.62</v>
      </c>
      <c r="E2055" s="11" t="str">
        <f>VLOOKUP(A2055,'Medical Examinations'!$A$1:$J$2336,4,FALSE)</f>
        <v>No</v>
      </c>
      <c r="F2055" s="11" t="str">
        <f>VLOOKUP(A2055,'Medical Examinations'!$A$1:$J$2336,5,FALSE)</f>
        <v>No</v>
      </c>
      <c r="G2055" s="11" t="str">
        <f>VLOOKUP(A2055,'Medical Examinations'!$A$1:$J$2336,6,FALSE)</f>
        <v>Yes</v>
      </c>
      <c r="H2055" s="11">
        <f>VLOOKUP(A2055,'Medical Examinations'!$A$1:$J$2336,7,FALSE)</f>
        <v>1</v>
      </c>
      <c r="I2055" s="11" t="str">
        <f>VLOOKUP(A2055,'Medical Examinations'!$A$1:$J$2336,8,FALSE)</f>
        <v>No</v>
      </c>
      <c r="J2055" s="11" t="str">
        <f>VLOOKUP(A2055,'Medical Examinations'!$A$1:$J$2336,9,FALSE)</f>
        <v>NORMALWEIGHT</v>
      </c>
      <c r="K2055" s="11" t="str">
        <f>VLOOKUP(A2055,'Medical Examinations'!$A$1:$J$2336,10,FALSE)</f>
        <v>NORMAL</v>
      </c>
      <c r="L2055" t="str">
        <f>VLOOKUP(A2055,'Hospitalisation Details'!$A$2:$M$2344,4,FALSE)</f>
        <v>21-11-2003</v>
      </c>
      <c r="M2055">
        <f>VLOOKUP(A2055,'Hospitalisation Details'!$A$2:$M$2344,10,FALSE)</f>
        <v>2709.24</v>
      </c>
      <c r="N2055" t="str">
        <f>VLOOKUP(A2055,'Hospitalisation Details'!$A$2:$M$2344,11,FALSE)</f>
        <v>tier - 2</v>
      </c>
      <c r="O2055" t="str">
        <f>VLOOKUP(A2055,'Hospitalisation Details'!$A$2:$M$2344,12,FALSE)</f>
        <v>tier - 2</v>
      </c>
      <c r="P2055" t="str">
        <f>VLOOKUP(A2055,'Hospitalisation Details'!$A$2:$M$2344,13,FALSE)</f>
        <v>R1012</v>
      </c>
      <c r="Q2055" s="11">
        <f>VLOOKUP(A2055,'Hospitalisation Details'!$A$2:$M$2344,8,FALSE)</f>
        <v>19</v>
      </c>
    </row>
    <row r="2056" spans="1:17" ht="15.75" x14ac:dyDescent="0.25">
      <c r="A2056" s="1" t="s">
        <v>311</v>
      </c>
      <c r="B2056" t="str">
        <f>VLOOKUP(A2056,'Customer Names'!$A$1:$B$2336,2,FALSE)</f>
        <v>Adams</v>
      </c>
      <c r="C2056" s="11">
        <f>VLOOKUP(A2056,'Medical Examinations'!$A$1:$B$2336,2,FALSE)</f>
        <v>24.51</v>
      </c>
      <c r="D2056" s="11">
        <f>VLOOKUP(A2056,'Medical Examinations'!$A$1:$C$2336,3,FALSE)</f>
        <v>4.24</v>
      </c>
      <c r="E2056" s="11" t="str">
        <f>VLOOKUP(A2056,'Medical Examinations'!$A$1:$J$2336,4,FALSE)</f>
        <v>No</v>
      </c>
      <c r="F2056" s="11" t="str">
        <f>VLOOKUP(A2056,'Medical Examinations'!$A$1:$J$2336,5,FALSE)</f>
        <v>No</v>
      </c>
      <c r="G2056" s="11" t="str">
        <f>VLOOKUP(A2056,'Medical Examinations'!$A$1:$J$2336,6,FALSE)</f>
        <v>Yes</v>
      </c>
      <c r="H2056" s="11">
        <f>VLOOKUP(A2056,'Medical Examinations'!$A$1:$J$2336,7,FALSE)</f>
        <v>1</v>
      </c>
      <c r="I2056" s="11" t="str">
        <f>VLOOKUP(A2056,'Medical Examinations'!$A$1:$J$2336,8,FALSE)</f>
        <v>No</v>
      </c>
      <c r="J2056" s="11" t="str">
        <f>VLOOKUP(A2056,'Medical Examinations'!$A$1:$J$2336,9,FALSE)</f>
        <v>NORMALWEIGHT</v>
      </c>
      <c r="K2056" s="11" t="str">
        <f>VLOOKUP(A2056,'Medical Examinations'!$A$1:$J$2336,10,FALSE)</f>
        <v>NORMAL</v>
      </c>
      <c r="L2056" t="str">
        <f>VLOOKUP(A2056,'Hospitalisation Details'!$A$2:$M$2344,4,FALSE)</f>
        <v>17-7-2003</v>
      </c>
      <c r="M2056">
        <f>VLOOKUP(A2056,'Hospitalisation Details'!$A$2:$M$2344,10,FALSE)</f>
        <v>2709.11</v>
      </c>
      <c r="N2056" t="str">
        <f>VLOOKUP(A2056,'Hospitalisation Details'!$A$2:$M$2344,11,FALSE)</f>
        <v>tier - 2</v>
      </c>
      <c r="O2056" t="str">
        <f>VLOOKUP(A2056,'Hospitalisation Details'!$A$2:$M$2344,12,FALSE)</f>
        <v>tier - 2</v>
      </c>
      <c r="P2056" t="str">
        <f>VLOOKUP(A2056,'Hospitalisation Details'!$A$2:$M$2344,13,FALSE)</f>
        <v>R1012</v>
      </c>
      <c r="Q2056" s="11">
        <f>VLOOKUP(A2056,'Hospitalisation Details'!$A$2:$M$2344,8,FALSE)</f>
        <v>19</v>
      </c>
    </row>
    <row r="2057" spans="1:17" ht="15.75" x14ac:dyDescent="0.25">
      <c r="A2057" s="1" t="s">
        <v>310</v>
      </c>
      <c r="B2057" t="str">
        <f>VLOOKUP(A2057,'Customer Names'!$A$1:$B$2336,2,FALSE)</f>
        <v>Nunn</v>
      </c>
      <c r="C2057" s="11">
        <f>VLOOKUP(A2057,'Medical Examinations'!$A$1:$B$2336,2,FALSE)</f>
        <v>31.065000000000001</v>
      </c>
      <c r="D2057" s="11">
        <f>VLOOKUP(A2057,'Medical Examinations'!$A$1:$C$2336,3,FALSE)</f>
        <v>4.57</v>
      </c>
      <c r="E2057" s="11" t="str">
        <f>VLOOKUP(A2057,'Medical Examinations'!$A$1:$J$2336,4,FALSE)</f>
        <v>Yes</v>
      </c>
      <c r="F2057" s="11" t="str">
        <f>VLOOKUP(A2057,'Medical Examinations'!$A$1:$J$2336,5,FALSE)</f>
        <v>No</v>
      </c>
      <c r="G2057" s="11" t="str">
        <f>VLOOKUP(A2057,'Medical Examinations'!$A$1:$J$2336,6,FALSE)</f>
        <v>No</v>
      </c>
      <c r="H2057" s="11">
        <f>VLOOKUP(A2057,'Medical Examinations'!$A$1:$J$2336,7,FALSE)</f>
        <v>0</v>
      </c>
      <c r="I2057" s="11" t="str">
        <f>VLOOKUP(A2057,'Medical Examinations'!$A$1:$J$2336,8,FALSE)</f>
        <v>No</v>
      </c>
      <c r="J2057" s="11" t="str">
        <f>VLOOKUP(A2057,'Medical Examinations'!$A$1:$J$2336,9,FALSE)</f>
        <v>OBESITY</v>
      </c>
      <c r="K2057" s="11" t="str">
        <f>VLOOKUP(A2057,'Medical Examinations'!$A$1:$J$2336,10,FALSE)</f>
        <v>NORMAL</v>
      </c>
      <c r="L2057" t="str">
        <f>VLOOKUP(A2057,'Hospitalisation Details'!$A$2:$M$2344,4,FALSE)</f>
        <v>13-6-1996</v>
      </c>
      <c r="M2057">
        <f>VLOOKUP(A2057,'Hospitalisation Details'!$A$2:$M$2344,10,FALSE)</f>
        <v>2699.57</v>
      </c>
      <c r="N2057" t="str">
        <f>VLOOKUP(A2057,'Hospitalisation Details'!$A$2:$M$2344,11,FALSE)</f>
        <v>tier - 2</v>
      </c>
      <c r="O2057" t="str">
        <f>VLOOKUP(A2057,'Hospitalisation Details'!$A$2:$M$2344,12,FALSE)</f>
        <v>tier - 1</v>
      </c>
      <c r="P2057" t="str">
        <f>VLOOKUP(A2057,'Hospitalisation Details'!$A$2:$M$2344,13,FALSE)</f>
        <v>R1012</v>
      </c>
      <c r="Q2057" s="11">
        <f>VLOOKUP(A2057,'Hospitalisation Details'!$A$2:$M$2344,8,FALSE)</f>
        <v>26</v>
      </c>
    </row>
    <row r="2058" spans="1:17" ht="15.75" x14ac:dyDescent="0.25">
      <c r="A2058" s="1" t="s">
        <v>309</v>
      </c>
      <c r="B2058" t="str">
        <f>VLOOKUP(A2058,'Customer Names'!$A$1:$B$2336,2,FALSE)</f>
        <v>Blair</v>
      </c>
      <c r="C2058" s="11">
        <f>VLOOKUP(A2058,'Medical Examinations'!$A$1:$B$2336,2,FALSE)</f>
        <v>28.12</v>
      </c>
      <c r="D2058" s="11">
        <f>VLOOKUP(A2058,'Medical Examinations'!$A$1:$C$2336,3,FALSE)</f>
        <v>5.05</v>
      </c>
      <c r="E2058" s="11" t="str">
        <f>VLOOKUP(A2058,'Medical Examinations'!$A$1:$J$2336,4,FALSE)</f>
        <v>No</v>
      </c>
      <c r="F2058" s="11" t="str">
        <f>VLOOKUP(A2058,'Medical Examinations'!$A$1:$J$2336,5,FALSE)</f>
        <v>No</v>
      </c>
      <c r="G2058" s="11" t="str">
        <f>VLOOKUP(A2058,'Medical Examinations'!$A$1:$J$2336,6,FALSE)</f>
        <v>No</v>
      </c>
      <c r="H2058" s="11">
        <f>VLOOKUP(A2058,'Medical Examinations'!$A$1:$J$2336,7,FALSE)</f>
        <v>0</v>
      </c>
      <c r="I2058" s="11" t="str">
        <f>VLOOKUP(A2058,'Medical Examinations'!$A$1:$J$2336,8,FALSE)</f>
        <v>No</v>
      </c>
      <c r="J2058" s="11" t="str">
        <f>VLOOKUP(A2058,'Medical Examinations'!$A$1:$J$2336,9,FALSE)</f>
        <v>OVERWEIGHT</v>
      </c>
      <c r="K2058" s="11" t="str">
        <f>VLOOKUP(A2058,'Medical Examinations'!$A$1:$J$2336,10,FALSE)</f>
        <v>NORMAL</v>
      </c>
      <c r="L2058" t="str">
        <f>VLOOKUP(A2058,'Hospitalisation Details'!$A$2:$M$2344,4,FALSE)</f>
        <v>11-6-1999</v>
      </c>
      <c r="M2058">
        <f>VLOOKUP(A2058,'Hospitalisation Details'!$A$2:$M$2344,10,FALSE)</f>
        <v>2690.11</v>
      </c>
      <c r="N2058" t="str">
        <f>VLOOKUP(A2058,'Hospitalisation Details'!$A$2:$M$2344,11,FALSE)</f>
        <v>tier - 2</v>
      </c>
      <c r="O2058" t="str">
        <f>VLOOKUP(A2058,'Hospitalisation Details'!$A$2:$M$2344,12,FALSE)</f>
        <v>tier - 2</v>
      </c>
      <c r="P2058" t="str">
        <f>VLOOKUP(A2058,'Hospitalisation Details'!$A$2:$M$2344,13,FALSE)</f>
        <v>R1012</v>
      </c>
      <c r="Q2058" s="11">
        <f>VLOOKUP(A2058,'Hospitalisation Details'!$A$2:$M$2344,8,FALSE)</f>
        <v>23</v>
      </c>
    </row>
    <row r="2059" spans="1:17" ht="15.75" x14ac:dyDescent="0.25">
      <c r="A2059" s="1" t="s">
        <v>308</v>
      </c>
      <c r="B2059" t="str">
        <f>VLOOKUP(A2059,'Customer Names'!$A$1:$B$2336,2,FALSE)</f>
        <v>Sharkey</v>
      </c>
      <c r="C2059" s="11">
        <f>VLOOKUP(A2059,'Medical Examinations'!$A$1:$B$2336,2,FALSE)</f>
        <v>38.06</v>
      </c>
      <c r="D2059" s="11">
        <f>VLOOKUP(A2059,'Medical Examinations'!$A$1:$C$2336,3,FALSE)</f>
        <v>6.16</v>
      </c>
      <c r="E2059" s="11" t="str">
        <f>VLOOKUP(A2059,'Medical Examinations'!$A$1:$J$2336,4,FALSE)</f>
        <v>No</v>
      </c>
      <c r="F2059" s="11" t="str">
        <f>VLOOKUP(A2059,'Medical Examinations'!$A$1:$J$2336,5,FALSE)</f>
        <v>No</v>
      </c>
      <c r="G2059" s="11" t="str">
        <f>VLOOKUP(A2059,'Medical Examinations'!$A$1:$J$2336,6,FALSE)</f>
        <v>No</v>
      </c>
      <c r="H2059" s="11">
        <f>VLOOKUP(A2059,'Medical Examinations'!$A$1:$J$2336,7,FALSE)</f>
        <v>0</v>
      </c>
      <c r="I2059" s="11" t="str">
        <f>VLOOKUP(A2059,'Medical Examinations'!$A$1:$J$2336,8,FALSE)</f>
        <v>No</v>
      </c>
      <c r="J2059" s="11" t="str">
        <f>VLOOKUP(A2059,'Medical Examinations'!$A$1:$J$2336,9,FALSE)</f>
        <v>OBESITY</v>
      </c>
      <c r="K2059" s="11" t="str">
        <f>VLOOKUP(A2059,'Medical Examinations'!$A$1:$J$2336,10,FALSE)</f>
        <v>PREDIABETES</v>
      </c>
      <c r="L2059" t="str">
        <f>VLOOKUP(A2059,'Hospitalisation Details'!$A$2:$M$2344,4,FALSE)</f>
        <v>2-10-1994</v>
      </c>
      <c r="M2059">
        <f>VLOOKUP(A2059,'Hospitalisation Details'!$A$2:$M$2344,10,FALSE)</f>
        <v>2689.5</v>
      </c>
      <c r="N2059" t="str">
        <f>VLOOKUP(A2059,'Hospitalisation Details'!$A$2:$M$2344,11,FALSE)</f>
        <v>tier - 3</v>
      </c>
      <c r="O2059" t="str">
        <f>VLOOKUP(A2059,'Hospitalisation Details'!$A$2:$M$2344,12,FALSE)</f>
        <v>tier - 2</v>
      </c>
      <c r="P2059" t="str">
        <f>VLOOKUP(A2059,'Hospitalisation Details'!$A$2:$M$2344,13,FALSE)</f>
        <v>R1013</v>
      </c>
      <c r="Q2059" s="11">
        <f>VLOOKUP(A2059,'Hospitalisation Details'!$A$2:$M$2344,8,FALSE)</f>
        <v>28</v>
      </c>
    </row>
    <row r="2060" spans="1:17" ht="15.75" x14ac:dyDescent="0.25">
      <c r="A2060" s="1" t="s">
        <v>307</v>
      </c>
      <c r="B2060" t="str">
        <f>VLOOKUP(A2060,'Customer Names'!$A$1:$B$2336,2,FALSE)</f>
        <v>Scalard</v>
      </c>
      <c r="C2060" s="11">
        <f>VLOOKUP(A2060,'Medical Examinations'!$A$1:$B$2336,2,FALSE)</f>
        <v>24.96</v>
      </c>
      <c r="D2060" s="11">
        <f>VLOOKUP(A2060,'Medical Examinations'!$A$1:$C$2336,3,FALSE)</f>
        <v>4.57</v>
      </c>
      <c r="E2060" s="11" t="str">
        <f>VLOOKUP(A2060,'Medical Examinations'!$A$1:$J$2336,4,FALSE)</f>
        <v>No</v>
      </c>
      <c r="F2060" s="11" t="str">
        <f>VLOOKUP(A2060,'Medical Examinations'!$A$1:$J$2336,5,FALSE)</f>
        <v>No</v>
      </c>
      <c r="G2060" s="11" t="str">
        <f>VLOOKUP(A2060,'Medical Examinations'!$A$1:$J$2336,6,FALSE)</f>
        <v>No</v>
      </c>
      <c r="H2060" s="11">
        <f>VLOOKUP(A2060,'Medical Examinations'!$A$1:$J$2336,7,FALSE)</f>
        <v>0</v>
      </c>
      <c r="I2060" s="11" t="str">
        <f>VLOOKUP(A2060,'Medical Examinations'!$A$1:$J$2336,8,FALSE)</f>
        <v>No</v>
      </c>
      <c r="J2060" s="11" t="str">
        <f>VLOOKUP(A2060,'Medical Examinations'!$A$1:$J$2336,9,FALSE)</f>
        <v>OVERWEIGHT</v>
      </c>
      <c r="K2060" s="11" t="str">
        <f>VLOOKUP(A2060,'Medical Examinations'!$A$1:$J$2336,10,FALSE)</f>
        <v>NORMAL</v>
      </c>
      <c r="L2060" t="str">
        <f>VLOOKUP(A2060,'Hospitalisation Details'!$A$2:$M$2344,4,FALSE)</f>
        <v>17-9-1994</v>
      </c>
      <c r="M2060">
        <f>VLOOKUP(A2060,'Hospitalisation Details'!$A$2:$M$2344,10,FALSE)</f>
        <v>2684.69</v>
      </c>
      <c r="N2060" t="str">
        <f>VLOOKUP(A2060,'Hospitalisation Details'!$A$2:$M$2344,11,FALSE)</f>
        <v>tier - 2</v>
      </c>
      <c r="O2060" t="str">
        <f>VLOOKUP(A2060,'Hospitalisation Details'!$A$2:$M$2344,12,FALSE)</f>
        <v>tier - 2</v>
      </c>
      <c r="P2060" t="str">
        <f>VLOOKUP(A2060,'Hospitalisation Details'!$A$2:$M$2344,13,FALSE)</f>
        <v>R1013</v>
      </c>
      <c r="Q2060" s="11">
        <f>VLOOKUP(A2060,'Hospitalisation Details'!$A$2:$M$2344,8,FALSE)</f>
        <v>28</v>
      </c>
    </row>
    <row r="2061" spans="1:17" ht="15.75" x14ac:dyDescent="0.25">
      <c r="A2061" s="1" t="s">
        <v>306</v>
      </c>
      <c r="B2061" t="str">
        <f>VLOOKUP(A2061,'Customer Names'!$A$1:$B$2336,2,FALSE)</f>
        <v>Burget</v>
      </c>
      <c r="C2061" s="11">
        <f>VLOOKUP(A2061,'Medical Examinations'!$A$1:$B$2336,2,FALSE)</f>
        <v>17.670000000000002</v>
      </c>
      <c r="D2061" s="11">
        <f>VLOOKUP(A2061,'Medical Examinations'!$A$1:$C$2336,3,FALSE)</f>
        <v>5.53</v>
      </c>
      <c r="E2061" s="11" t="str">
        <f>VLOOKUP(A2061,'Medical Examinations'!$A$1:$J$2336,4,FALSE)</f>
        <v>Yes</v>
      </c>
      <c r="F2061" s="11" t="str">
        <f>VLOOKUP(A2061,'Medical Examinations'!$A$1:$J$2336,5,FALSE)</f>
        <v>No</v>
      </c>
      <c r="G2061" s="11" t="str">
        <f>VLOOKUP(A2061,'Medical Examinations'!$A$1:$J$2336,6,FALSE)</f>
        <v>No</v>
      </c>
      <c r="H2061" s="11">
        <f>VLOOKUP(A2061,'Medical Examinations'!$A$1:$J$2336,7,FALSE)</f>
        <v>0</v>
      </c>
      <c r="I2061" s="11" t="str">
        <f>VLOOKUP(A2061,'Medical Examinations'!$A$1:$J$2336,8,FALSE)</f>
        <v>No</v>
      </c>
      <c r="J2061" s="11" t="str">
        <f>VLOOKUP(A2061,'Medical Examinations'!$A$1:$J$2336,9,FALSE)</f>
        <v>UNDERWEIGHT</v>
      </c>
      <c r="K2061" s="11" t="str">
        <f>VLOOKUP(A2061,'Medical Examinations'!$A$1:$J$2336,10,FALSE)</f>
        <v>NORMAL</v>
      </c>
      <c r="L2061" t="str">
        <f>VLOOKUP(A2061,'Hospitalisation Details'!$A$2:$M$2344,4,FALSE)</f>
        <v>5-8-1996</v>
      </c>
      <c r="M2061">
        <f>VLOOKUP(A2061,'Hospitalisation Details'!$A$2:$M$2344,10,FALSE)</f>
        <v>2680.95</v>
      </c>
      <c r="N2061" t="str">
        <f>VLOOKUP(A2061,'Hospitalisation Details'!$A$2:$M$2344,11,FALSE)</f>
        <v>tier - 3</v>
      </c>
      <c r="O2061" t="str">
        <f>VLOOKUP(A2061,'Hospitalisation Details'!$A$2:$M$2344,12,FALSE)</f>
        <v>tier - 2</v>
      </c>
      <c r="P2061" t="str">
        <f>VLOOKUP(A2061,'Hospitalisation Details'!$A$2:$M$2344,13,FALSE)</f>
        <v>R1012</v>
      </c>
      <c r="Q2061" s="11">
        <f>VLOOKUP(A2061,'Hospitalisation Details'!$A$2:$M$2344,8,FALSE)</f>
        <v>26</v>
      </c>
    </row>
    <row r="2062" spans="1:17" ht="15.75" x14ac:dyDescent="0.25">
      <c r="A2062" s="1" t="s">
        <v>305</v>
      </c>
      <c r="B2062" t="str">
        <f>VLOOKUP(A2062,'Customer Names'!$A$1:$B$2336,2,FALSE)</f>
        <v>English</v>
      </c>
      <c r="C2062" s="11">
        <f>VLOOKUP(A2062,'Medical Examinations'!$A$1:$B$2336,2,FALSE)</f>
        <v>31.35</v>
      </c>
      <c r="D2062" s="11">
        <f>VLOOKUP(A2062,'Medical Examinations'!$A$1:$C$2336,3,FALSE)</f>
        <v>5.84</v>
      </c>
      <c r="E2062" s="11" t="str">
        <f>VLOOKUP(A2062,'Medical Examinations'!$A$1:$J$2336,4,FALSE)</f>
        <v>No</v>
      </c>
      <c r="F2062" s="11" t="str">
        <f>VLOOKUP(A2062,'Medical Examinations'!$A$1:$J$2336,5,FALSE)</f>
        <v>Yes</v>
      </c>
      <c r="G2062" s="11" t="str">
        <f>VLOOKUP(A2062,'Medical Examinations'!$A$1:$J$2336,6,FALSE)</f>
        <v>No</v>
      </c>
      <c r="H2062" s="11">
        <f>VLOOKUP(A2062,'Medical Examinations'!$A$1:$J$2336,7,FALSE)</f>
        <v>1</v>
      </c>
      <c r="I2062" s="11" t="str">
        <f>VLOOKUP(A2062,'Medical Examinations'!$A$1:$J$2336,8,FALSE)</f>
        <v>No</v>
      </c>
      <c r="J2062" s="11" t="str">
        <f>VLOOKUP(A2062,'Medical Examinations'!$A$1:$J$2336,9,FALSE)</f>
        <v>OBESITY</v>
      </c>
      <c r="K2062" s="11" t="str">
        <f>VLOOKUP(A2062,'Medical Examinations'!$A$1:$J$2336,10,FALSE)</f>
        <v>PREDIABETES</v>
      </c>
      <c r="L2062" t="str">
        <f>VLOOKUP(A2062,'Hospitalisation Details'!$A$2:$M$2344,4,FALSE)</f>
        <v>9-12-2000</v>
      </c>
      <c r="M2062">
        <f>VLOOKUP(A2062,'Hospitalisation Details'!$A$2:$M$2344,10,FALSE)</f>
        <v>2643.27</v>
      </c>
      <c r="N2062" t="str">
        <f>VLOOKUP(A2062,'Hospitalisation Details'!$A$2:$M$2344,11,FALSE)</f>
        <v>tier - 2</v>
      </c>
      <c r="O2062" t="str">
        <f>VLOOKUP(A2062,'Hospitalisation Details'!$A$2:$M$2344,12,FALSE)</f>
        <v>tier - 1</v>
      </c>
      <c r="P2062" t="str">
        <f>VLOOKUP(A2062,'Hospitalisation Details'!$A$2:$M$2344,13,FALSE)</f>
        <v>R1012</v>
      </c>
      <c r="Q2062" s="11">
        <f>VLOOKUP(A2062,'Hospitalisation Details'!$A$2:$M$2344,8,FALSE)</f>
        <v>22</v>
      </c>
    </row>
    <row r="2063" spans="1:17" ht="15.75" x14ac:dyDescent="0.25">
      <c r="A2063" s="1" t="s">
        <v>304</v>
      </c>
      <c r="B2063" t="str">
        <f>VLOOKUP(A2063,'Customer Names'!$A$1:$B$2336,2,FALSE)</f>
        <v>Hampton</v>
      </c>
      <c r="C2063" s="11">
        <f>VLOOKUP(A2063,'Medical Examinations'!$A$1:$B$2336,2,FALSE)</f>
        <v>28.31</v>
      </c>
      <c r="D2063" s="11">
        <f>VLOOKUP(A2063,'Medical Examinations'!$A$1:$C$2336,3,FALSE)</f>
        <v>6.41</v>
      </c>
      <c r="E2063" s="11" t="str">
        <f>VLOOKUP(A2063,'Medical Examinations'!$A$1:$J$2336,4,FALSE)</f>
        <v>No</v>
      </c>
      <c r="F2063" s="11" t="str">
        <f>VLOOKUP(A2063,'Medical Examinations'!$A$1:$J$2336,5,FALSE)</f>
        <v>Yes</v>
      </c>
      <c r="G2063" s="11" t="str">
        <f>VLOOKUP(A2063,'Medical Examinations'!$A$1:$J$2336,6,FALSE)</f>
        <v>No</v>
      </c>
      <c r="H2063" s="11">
        <f>VLOOKUP(A2063,'Medical Examinations'!$A$1:$J$2336,7,FALSE)</f>
        <v>1</v>
      </c>
      <c r="I2063" s="11" t="str">
        <f>VLOOKUP(A2063,'Medical Examinations'!$A$1:$J$2336,8,FALSE)</f>
        <v>No</v>
      </c>
      <c r="J2063" s="11" t="str">
        <f>VLOOKUP(A2063,'Medical Examinations'!$A$1:$J$2336,9,FALSE)</f>
        <v>OVERWEIGHT</v>
      </c>
      <c r="K2063" s="11" t="str">
        <f>VLOOKUP(A2063,'Medical Examinations'!$A$1:$J$2336,10,FALSE)</f>
        <v>PREDIABETES</v>
      </c>
      <c r="L2063" t="str">
        <f>VLOOKUP(A2063,'Hospitalisation Details'!$A$2:$M$2344,4,FALSE)</f>
        <v>24-6-2000</v>
      </c>
      <c r="M2063">
        <f>VLOOKUP(A2063,'Hospitalisation Details'!$A$2:$M$2344,10,FALSE)</f>
        <v>2639.04</v>
      </c>
      <c r="N2063" t="str">
        <f>VLOOKUP(A2063,'Hospitalisation Details'!$A$2:$M$2344,11,FALSE)</f>
        <v>tier - 2</v>
      </c>
      <c r="O2063" t="str">
        <f>VLOOKUP(A2063,'Hospitalisation Details'!$A$2:$M$2344,12,FALSE)</f>
        <v>tier - 2</v>
      </c>
      <c r="P2063" t="str">
        <f>VLOOKUP(A2063,'Hospitalisation Details'!$A$2:$M$2344,13,FALSE)</f>
        <v>R1012</v>
      </c>
      <c r="Q2063" s="11">
        <f>VLOOKUP(A2063,'Hospitalisation Details'!$A$2:$M$2344,8,FALSE)</f>
        <v>22</v>
      </c>
    </row>
    <row r="2064" spans="1:17" ht="15.75" x14ac:dyDescent="0.25">
      <c r="A2064" s="1" t="s">
        <v>303</v>
      </c>
      <c r="B2064" t="str">
        <f>VLOOKUP(A2064,'Customer Names'!$A$1:$B$2336,2,FALSE)</f>
        <v>Flynn</v>
      </c>
      <c r="C2064" s="11">
        <f>VLOOKUP(A2064,'Medical Examinations'!$A$1:$B$2336,2,FALSE)</f>
        <v>30.3</v>
      </c>
      <c r="D2064" s="11">
        <f>VLOOKUP(A2064,'Medical Examinations'!$A$1:$C$2336,3,FALSE)</f>
        <v>4.7300000000000004</v>
      </c>
      <c r="E2064" s="11" t="str">
        <f>VLOOKUP(A2064,'Medical Examinations'!$A$1:$J$2336,4,FALSE)</f>
        <v>Yes</v>
      </c>
      <c r="F2064" s="11" t="str">
        <f>VLOOKUP(A2064,'Medical Examinations'!$A$1:$J$2336,5,FALSE)</f>
        <v>No</v>
      </c>
      <c r="G2064" s="11" t="str">
        <f>VLOOKUP(A2064,'Medical Examinations'!$A$1:$J$2336,6,FALSE)</f>
        <v>Yes</v>
      </c>
      <c r="H2064" s="11">
        <f>VLOOKUP(A2064,'Medical Examinations'!$A$1:$J$2336,7,FALSE)</f>
        <v>1</v>
      </c>
      <c r="I2064" s="11" t="str">
        <f>VLOOKUP(A2064,'Medical Examinations'!$A$1:$J$2336,8,FALSE)</f>
        <v>No</v>
      </c>
      <c r="J2064" s="11" t="str">
        <f>VLOOKUP(A2064,'Medical Examinations'!$A$1:$J$2336,9,FALSE)</f>
        <v>OBESITY</v>
      </c>
      <c r="K2064" s="11" t="str">
        <f>VLOOKUP(A2064,'Medical Examinations'!$A$1:$J$2336,10,FALSE)</f>
        <v>NORMAL</v>
      </c>
      <c r="L2064" t="str">
        <f>VLOOKUP(A2064,'Hospitalisation Details'!$A$2:$M$2344,4,FALSE)</f>
        <v>26-8-1997</v>
      </c>
      <c r="M2064">
        <f>VLOOKUP(A2064,'Hospitalisation Details'!$A$2:$M$2344,10,FALSE)</f>
        <v>2632.99</v>
      </c>
      <c r="N2064" t="str">
        <f>VLOOKUP(A2064,'Hospitalisation Details'!$A$2:$M$2344,11,FALSE)</f>
        <v>tier - 2</v>
      </c>
      <c r="O2064" t="str">
        <f>VLOOKUP(A2064,'Hospitalisation Details'!$A$2:$M$2344,12,FALSE)</f>
        <v>tier - 1</v>
      </c>
      <c r="P2064" t="str">
        <f>VLOOKUP(A2064,'Hospitalisation Details'!$A$2:$M$2344,13,FALSE)</f>
        <v>R1011</v>
      </c>
      <c r="Q2064" s="11">
        <f>VLOOKUP(A2064,'Hospitalisation Details'!$A$2:$M$2344,8,FALSE)</f>
        <v>25</v>
      </c>
    </row>
    <row r="2065" spans="1:17" ht="15.75" x14ac:dyDescent="0.25">
      <c r="A2065" s="1" t="s">
        <v>302</v>
      </c>
      <c r="B2065" t="str">
        <f>VLOOKUP(A2065,'Customer Names'!$A$1:$B$2336,2,FALSE)</f>
        <v>Knast</v>
      </c>
      <c r="C2065" s="11">
        <f>VLOOKUP(A2065,'Medical Examinations'!$A$1:$B$2336,2,FALSE)</f>
        <v>26.4</v>
      </c>
      <c r="D2065" s="11">
        <f>VLOOKUP(A2065,'Medical Examinations'!$A$1:$C$2336,3,FALSE)</f>
        <v>6.22</v>
      </c>
      <c r="E2065" s="11" t="str">
        <f>VLOOKUP(A2065,'Medical Examinations'!$A$1:$J$2336,4,FALSE)</f>
        <v>Yes</v>
      </c>
      <c r="F2065" s="11" t="str">
        <f>VLOOKUP(A2065,'Medical Examinations'!$A$1:$J$2336,5,FALSE)</f>
        <v>No</v>
      </c>
      <c r="G2065" s="11" t="str">
        <f>VLOOKUP(A2065,'Medical Examinations'!$A$1:$J$2336,6,FALSE)</f>
        <v>No</v>
      </c>
      <c r="H2065" s="11">
        <f>VLOOKUP(A2065,'Medical Examinations'!$A$1:$J$2336,7,FALSE)</f>
        <v>0</v>
      </c>
      <c r="I2065" s="11" t="str">
        <f>VLOOKUP(A2065,'Medical Examinations'!$A$1:$J$2336,8,FALSE)</f>
        <v>No</v>
      </c>
      <c r="J2065" s="11" t="str">
        <f>VLOOKUP(A2065,'Medical Examinations'!$A$1:$J$2336,9,FALSE)</f>
        <v>OVERWEIGHT</v>
      </c>
      <c r="K2065" s="11" t="str">
        <f>VLOOKUP(A2065,'Medical Examinations'!$A$1:$J$2336,10,FALSE)</f>
        <v>PREDIABETES</v>
      </c>
      <c r="L2065" t="str">
        <f>VLOOKUP(A2065,'Hospitalisation Details'!$A$2:$M$2344,4,FALSE)</f>
        <v>26-8-2001</v>
      </c>
      <c r="M2065">
        <f>VLOOKUP(A2065,'Hospitalisation Details'!$A$2:$M$2344,10,FALSE)</f>
        <v>2597.7800000000002</v>
      </c>
      <c r="N2065" t="str">
        <f>VLOOKUP(A2065,'Hospitalisation Details'!$A$2:$M$2344,11,FALSE)</f>
        <v>tier - 2</v>
      </c>
      <c r="O2065" t="str">
        <f>VLOOKUP(A2065,'Hospitalisation Details'!$A$2:$M$2344,12,FALSE)</f>
        <v>tier - 1</v>
      </c>
      <c r="P2065" t="str">
        <f>VLOOKUP(A2065,'Hospitalisation Details'!$A$2:$M$2344,13,FALSE)</f>
        <v>R1011</v>
      </c>
      <c r="Q2065" s="11">
        <f>VLOOKUP(A2065,'Hospitalisation Details'!$A$2:$M$2344,8,FALSE)</f>
        <v>21</v>
      </c>
    </row>
    <row r="2066" spans="1:17" ht="15.75" x14ac:dyDescent="0.25">
      <c r="A2066" s="1" t="s">
        <v>301</v>
      </c>
      <c r="B2066" t="str">
        <f>VLOOKUP(A2066,'Customer Names'!$A$1:$B$2336,2,FALSE)</f>
        <v>Lucas</v>
      </c>
      <c r="C2066" s="11">
        <f>VLOOKUP(A2066,'Medical Examinations'!$A$1:$B$2336,2,FALSE)</f>
        <v>22.135000000000002</v>
      </c>
      <c r="D2066" s="11">
        <f>VLOOKUP(A2066,'Medical Examinations'!$A$1:$C$2336,3,FALSE)</f>
        <v>4.46</v>
      </c>
      <c r="E2066" s="11" t="str">
        <f>VLOOKUP(A2066,'Medical Examinations'!$A$1:$J$2336,4,FALSE)</f>
        <v>Yes</v>
      </c>
      <c r="F2066" s="11" t="str">
        <f>VLOOKUP(A2066,'Medical Examinations'!$A$1:$J$2336,5,FALSE)</f>
        <v>No</v>
      </c>
      <c r="G2066" s="11" t="str">
        <f>VLOOKUP(A2066,'Medical Examinations'!$A$1:$J$2336,6,FALSE)</f>
        <v>No</v>
      </c>
      <c r="H2066" s="11">
        <f>VLOOKUP(A2066,'Medical Examinations'!$A$1:$J$2336,7,FALSE)</f>
        <v>0</v>
      </c>
      <c r="I2066" s="11" t="str">
        <f>VLOOKUP(A2066,'Medical Examinations'!$A$1:$J$2336,8,FALSE)</f>
        <v>No</v>
      </c>
      <c r="J2066" s="11" t="str">
        <f>VLOOKUP(A2066,'Medical Examinations'!$A$1:$J$2336,9,FALSE)</f>
        <v>NORMALWEIGHT</v>
      </c>
      <c r="K2066" s="11" t="str">
        <f>VLOOKUP(A2066,'Medical Examinations'!$A$1:$J$2336,10,FALSE)</f>
        <v>NORMAL</v>
      </c>
      <c r="L2066" t="str">
        <f>VLOOKUP(A2066,'Hospitalisation Details'!$A$2:$M$2344,4,FALSE)</f>
        <v>28-7-2001</v>
      </c>
      <c r="M2066">
        <f>VLOOKUP(A2066,'Hospitalisation Details'!$A$2:$M$2344,10,FALSE)</f>
        <v>2585.85</v>
      </c>
      <c r="N2066" t="str">
        <f>VLOOKUP(A2066,'Hospitalisation Details'!$A$2:$M$2344,11,FALSE)</f>
        <v>tier - 2</v>
      </c>
      <c r="O2066" t="str">
        <f>VLOOKUP(A2066,'Hospitalisation Details'!$A$2:$M$2344,12,FALSE)</f>
        <v>tier - 2</v>
      </c>
      <c r="P2066" t="str">
        <f>VLOOKUP(A2066,'Hospitalisation Details'!$A$2:$M$2344,13,FALSE)</f>
        <v>R1024</v>
      </c>
      <c r="Q2066" s="11">
        <f>VLOOKUP(A2066,'Hospitalisation Details'!$A$2:$M$2344,8,FALSE)</f>
        <v>21</v>
      </c>
    </row>
    <row r="2067" spans="1:17" ht="15.75" x14ac:dyDescent="0.25">
      <c r="A2067" s="1" t="s">
        <v>300</v>
      </c>
      <c r="B2067" t="str">
        <f>VLOOKUP(A2067,'Customer Names'!$A$1:$B$2336,2,FALSE)</f>
        <v>Thomas</v>
      </c>
      <c r="C2067" s="11">
        <f>VLOOKUP(A2067,'Medical Examinations'!$A$1:$B$2336,2,FALSE)</f>
        <v>17.399999999999999</v>
      </c>
      <c r="D2067" s="11">
        <f>VLOOKUP(A2067,'Medical Examinations'!$A$1:$C$2336,3,FALSE)</f>
        <v>4.5</v>
      </c>
      <c r="E2067" s="11" t="str">
        <f>VLOOKUP(A2067,'Medical Examinations'!$A$1:$J$2336,4,FALSE)</f>
        <v>Yes</v>
      </c>
      <c r="F2067" s="11" t="str">
        <f>VLOOKUP(A2067,'Medical Examinations'!$A$1:$J$2336,5,FALSE)</f>
        <v>No</v>
      </c>
      <c r="G2067" s="11" t="str">
        <f>VLOOKUP(A2067,'Medical Examinations'!$A$1:$J$2336,6,FALSE)</f>
        <v>No</v>
      </c>
      <c r="H2067" s="11">
        <f>VLOOKUP(A2067,'Medical Examinations'!$A$1:$J$2336,7,FALSE)</f>
        <v>0</v>
      </c>
      <c r="I2067" s="11" t="str">
        <f>VLOOKUP(A2067,'Medical Examinations'!$A$1:$J$2336,8,FALSE)</f>
        <v>No</v>
      </c>
      <c r="J2067" s="11" t="str">
        <f>VLOOKUP(A2067,'Medical Examinations'!$A$1:$J$2336,9,FALSE)</f>
        <v>UNDERWEIGHT</v>
      </c>
      <c r="K2067" s="11" t="str">
        <f>VLOOKUP(A2067,'Medical Examinations'!$A$1:$J$2336,10,FALSE)</f>
        <v>NORMAL</v>
      </c>
      <c r="L2067" t="str">
        <f>VLOOKUP(A2067,'Hospitalisation Details'!$A$2:$M$2344,4,FALSE)</f>
        <v>15-10-2001</v>
      </c>
      <c r="M2067">
        <f>VLOOKUP(A2067,'Hospitalisation Details'!$A$2:$M$2344,10,FALSE)</f>
        <v>2585.27</v>
      </c>
      <c r="N2067" t="str">
        <f>VLOOKUP(A2067,'Hospitalisation Details'!$A$2:$M$2344,11,FALSE)</f>
        <v>tier - 2</v>
      </c>
      <c r="O2067" t="str">
        <f>VLOOKUP(A2067,'Hospitalisation Details'!$A$2:$M$2344,12,FALSE)</f>
        <v>tier - 3</v>
      </c>
      <c r="P2067" t="str">
        <f>VLOOKUP(A2067,'Hospitalisation Details'!$A$2:$M$2344,13,FALSE)</f>
        <v>R1011</v>
      </c>
      <c r="Q2067" s="11">
        <f>VLOOKUP(A2067,'Hospitalisation Details'!$A$2:$M$2344,8,FALSE)</f>
        <v>21</v>
      </c>
    </row>
    <row r="2068" spans="1:17" ht="15.75" x14ac:dyDescent="0.25">
      <c r="A2068" s="1" t="s">
        <v>298</v>
      </c>
      <c r="B2068" t="str">
        <f>VLOOKUP(A2068,'Customer Names'!$A$1:$B$2336,2,FALSE)</f>
        <v>Cherewatti</v>
      </c>
      <c r="C2068" s="11">
        <f>VLOOKUP(A2068,'Medical Examinations'!$A$1:$B$2336,2,FALSE)</f>
        <v>28.06</v>
      </c>
      <c r="D2068" s="11">
        <f>VLOOKUP(A2068,'Medical Examinations'!$A$1:$C$2336,3,FALSE)</f>
        <v>8.93</v>
      </c>
      <c r="E2068" s="11" t="str">
        <f>VLOOKUP(A2068,'Medical Examinations'!$A$1:$J$2336,4,FALSE)</f>
        <v>No</v>
      </c>
      <c r="F2068" s="11" t="str">
        <f>VLOOKUP(A2068,'Medical Examinations'!$A$1:$J$2336,5,FALSE)</f>
        <v>No</v>
      </c>
      <c r="G2068" s="11" t="str">
        <f>VLOOKUP(A2068,'Medical Examinations'!$A$1:$J$2336,6,FALSE)</f>
        <v>No</v>
      </c>
      <c r="H2068" s="11">
        <f>VLOOKUP(A2068,'Medical Examinations'!$A$1:$J$2336,7,FALSE)</f>
        <v>0</v>
      </c>
      <c r="I2068" s="11" t="str">
        <f>VLOOKUP(A2068,'Medical Examinations'!$A$1:$J$2336,8,FALSE)</f>
        <v>No</v>
      </c>
      <c r="J2068" s="11" t="str">
        <f>VLOOKUP(A2068,'Medical Examinations'!$A$1:$J$2336,9,FALSE)</f>
        <v>OVERWEIGHT</v>
      </c>
      <c r="K2068" s="11" t="str">
        <f>VLOOKUP(A2068,'Medical Examinations'!$A$1:$J$2336,10,FALSE)</f>
        <v>DIABETES</v>
      </c>
      <c r="L2068" t="str">
        <f>VLOOKUP(A2068,'Hospitalisation Details'!$A$2:$M$2344,4,FALSE)</f>
        <v>20-7-2002</v>
      </c>
      <c r="M2068">
        <f>VLOOKUP(A2068,'Hospitalisation Details'!$A$2:$M$2344,10,FALSE)</f>
        <v>2585.04</v>
      </c>
      <c r="N2068" t="str">
        <f>VLOOKUP(A2068,'Hospitalisation Details'!$A$2:$M$2344,11,FALSE)</f>
        <v>tier - 2</v>
      </c>
      <c r="O2068" t="str">
        <f>VLOOKUP(A2068,'Hospitalisation Details'!$A$2:$M$2344,12,FALSE)</f>
        <v>tier - 2</v>
      </c>
      <c r="P2068" t="str">
        <f>VLOOKUP(A2068,'Hospitalisation Details'!$A$2:$M$2344,13,FALSE)</f>
        <v>R1021</v>
      </c>
      <c r="Q2068" s="11">
        <f>VLOOKUP(A2068,'Hospitalisation Details'!$A$2:$M$2344,8,FALSE)</f>
        <v>20</v>
      </c>
    </row>
    <row r="2069" spans="1:17" ht="15.75" x14ac:dyDescent="0.25">
      <c r="A2069" s="1" t="s">
        <v>297</v>
      </c>
      <c r="B2069" t="str">
        <f>VLOOKUP(A2069,'Customer Names'!$A$1:$B$2336,2,FALSE)</f>
        <v>Olle</v>
      </c>
      <c r="C2069" s="11">
        <f>VLOOKUP(A2069,'Medical Examinations'!$A$1:$B$2336,2,FALSE)</f>
        <v>31.13</v>
      </c>
      <c r="D2069" s="11">
        <f>VLOOKUP(A2069,'Medical Examinations'!$A$1:$C$2336,3,FALSE)</f>
        <v>11.02</v>
      </c>
      <c r="E2069" s="11" t="str">
        <f>VLOOKUP(A2069,'Medical Examinations'!$A$1:$J$2336,4,FALSE)</f>
        <v>No</v>
      </c>
      <c r="F2069" s="11" t="str">
        <f>VLOOKUP(A2069,'Medical Examinations'!$A$1:$J$2336,5,FALSE)</f>
        <v>No</v>
      </c>
      <c r="G2069" s="11" t="str">
        <f>VLOOKUP(A2069,'Medical Examinations'!$A$1:$J$2336,6,FALSE)</f>
        <v>No</v>
      </c>
      <c r="H2069" s="11">
        <f>VLOOKUP(A2069,'Medical Examinations'!$A$1:$J$2336,7,FALSE)</f>
        <v>0</v>
      </c>
      <c r="I2069" s="11" t="str">
        <f>VLOOKUP(A2069,'Medical Examinations'!$A$1:$J$2336,8,FALSE)</f>
        <v>No</v>
      </c>
      <c r="J2069" s="11" t="str">
        <f>VLOOKUP(A2069,'Medical Examinations'!$A$1:$J$2336,9,FALSE)</f>
        <v>OBESITY</v>
      </c>
      <c r="K2069" s="11" t="str">
        <f>VLOOKUP(A2069,'Medical Examinations'!$A$1:$J$2336,10,FALSE)</f>
        <v>DIABETES</v>
      </c>
      <c r="L2069" t="str">
        <f>VLOOKUP(A2069,'Hospitalisation Details'!$A$2:$M$2344,4,FALSE)</f>
        <v>11-10-2002</v>
      </c>
      <c r="M2069">
        <f>VLOOKUP(A2069,'Hospitalisation Details'!$A$2:$M$2344,10,FALSE)</f>
        <v>2566.4699999999998</v>
      </c>
      <c r="N2069" t="str">
        <f>VLOOKUP(A2069,'Hospitalisation Details'!$A$2:$M$2344,11,FALSE)</f>
        <v>tier - 2</v>
      </c>
      <c r="O2069" t="str">
        <f>VLOOKUP(A2069,'Hospitalisation Details'!$A$2:$M$2344,12,FALSE)</f>
        <v>tier - 3</v>
      </c>
      <c r="P2069" t="str">
        <f>VLOOKUP(A2069,'Hospitalisation Details'!$A$2:$M$2344,13,FALSE)</f>
        <v>R1013</v>
      </c>
      <c r="Q2069" s="11">
        <f>VLOOKUP(A2069,'Hospitalisation Details'!$A$2:$M$2344,8,FALSE)</f>
        <v>20</v>
      </c>
    </row>
    <row r="2070" spans="1:17" ht="15.75" x14ac:dyDescent="0.25">
      <c r="A2070" s="1" t="s">
        <v>296</v>
      </c>
      <c r="B2070" t="str">
        <f>VLOOKUP(A2070,'Customer Names'!$A$1:$B$2336,2,FALSE)</f>
        <v>Hamsi</v>
      </c>
      <c r="C2070" s="11">
        <f>VLOOKUP(A2070,'Medical Examinations'!$A$1:$B$2336,2,FALSE)</f>
        <v>18.46</v>
      </c>
      <c r="D2070" s="11">
        <f>VLOOKUP(A2070,'Medical Examinations'!$A$1:$C$2336,3,FALSE)</f>
        <v>5.25</v>
      </c>
      <c r="E2070" s="11" t="str">
        <f>VLOOKUP(A2070,'Medical Examinations'!$A$1:$J$2336,4,FALSE)</f>
        <v>No</v>
      </c>
      <c r="F2070" s="11" t="str">
        <f>VLOOKUP(A2070,'Medical Examinations'!$A$1:$J$2336,5,FALSE)</f>
        <v>No</v>
      </c>
      <c r="G2070" s="11" t="str">
        <f>VLOOKUP(A2070,'Medical Examinations'!$A$1:$J$2336,6,FALSE)</f>
        <v>No</v>
      </c>
      <c r="H2070" s="11">
        <f>VLOOKUP(A2070,'Medical Examinations'!$A$1:$J$2336,7,FALSE)</f>
        <v>0</v>
      </c>
      <c r="I2070" s="11" t="str">
        <f>VLOOKUP(A2070,'Medical Examinations'!$A$1:$J$2336,8,FALSE)</f>
        <v>No</v>
      </c>
      <c r="J2070" s="11" t="str">
        <f>VLOOKUP(A2070,'Medical Examinations'!$A$1:$J$2336,9,FALSE)</f>
        <v>NORMALWEIGHT</v>
      </c>
      <c r="K2070" s="11" t="str">
        <f>VLOOKUP(A2070,'Medical Examinations'!$A$1:$J$2336,10,FALSE)</f>
        <v>NORMAL</v>
      </c>
      <c r="L2070" t="str">
        <f>VLOOKUP(A2070,'Hospitalisation Details'!$A$2:$M$2344,4,FALSE)</f>
        <v>17-11-1991</v>
      </c>
      <c r="M2070">
        <f>VLOOKUP(A2070,'Hospitalisation Details'!$A$2:$M$2344,10,FALSE)</f>
        <v>2545.6799999999998</v>
      </c>
      <c r="N2070" t="str">
        <f>VLOOKUP(A2070,'Hospitalisation Details'!$A$2:$M$2344,11,FALSE)</f>
        <v>tier - 2</v>
      </c>
      <c r="O2070" t="str">
        <f>VLOOKUP(A2070,'Hospitalisation Details'!$A$2:$M$2344,12,FALSE)</f>
        <v>tier - 1</v>
      </c>
      <c r="P2070" t="str">
        <f>VLOOKUP(A2070,'Hospitalisation Details'!$A$2:$M$2344,13,FALSE)</f>
        <v>R1013</v>
      </c>
      <c r="Q2070" s="11">
        <f>VLOOKUP(A2070,'Hospitalisation Details'!$A$2:$M$2344,8,FALSE)</f>
        <v>31</v>
      </c>
    </row>
    <row r="2071" spans="1:17" ht="15.75" x14ac:dyDescent="0.25">
      <c r="A2071" s="1" t="s">
        <v>295</v>
      </c>
      <c r="B2071" t="str">
        <f>VLOOKUP(A2071,'Customer Names'!$A$1:$B$2336,2,FALSE)</f>
        <v>Finnegan</v>
      </c>
      <c r="C2071" s="11">
        <f>VLOOKUP(A2071,'Medical Examinations'!$A$1:$B$2336,2,FALSE)</f>
        <v>17.3</v>
      </c>
      <c r="D2071" s="11">
        <f>VLOOKUP(A2071,'Medical Examinations'!$A$1:$C$2336,3,FALSE)</f>
        <v>4.75</v>
      </c>
      <c r="E2071" s="11" t="str">
        <f>VLOOKUP(A2071,'Medical Examinations'!$A$1:$J$2336,4,FALSE)</f>
        <v>No</v>
      </c>
      <c r="F2071" s="11" t="str">
        <f>VLOOKUP(A2071,'Medical Examinations'!$A$1:$J$2336,5,FALSE)</f>
        <v>No</v>
      </c>
      <c r="G2071" s="11" t="str">
        <f>VLOOKUP(A2071,'Medical Examinations'!$A$1:$J$2336,6,FALSE)</f>
        <v>No</v>
      </c>
      <c r="H2071" s="11">
        <f>VLOOKUP(A2071,'Medical Examinations'!$A$1:$J$2336,7,FALSE)</f>
        <v>0</v>
      </c>
      <c r="I2071" s="11" t="str">
        <f>VLOOKUP(A2071,'Medical Examinations'!$A$1:$J$2336,8,FALSE)</f>
        <v>No</v>
      </c>
      <c r="J2071" s="11" t="str">
        <f>VLOOKUP(A2071,'Medical Examinations'!$A$1:$J$2336,9,FALSE)</f>
        <v>UNDERWEIGHT</v>
      </c>
      <c r="K2071" s="11" t="str">
        <f>VLOOKUP(A2071,'Medical Examinations'!$A$1:$J$2336,10,FALSE)</f>
        <v>NORMAL</v>
      </c>
      <c r="L2071" t="str">
        <f>VLOOKUP(A2071,'Hospitalisation Details'!$A$2:$M$2344,4,FALSE)</f>
        <v>1-10-1990</v>
      </c>
      <c r="M2071">
        <f>VLOOKUP(A2071,'Hospitalisation Details'!$A$2:$M$2344,10,FALSE)</f>
        <v>2540.39</v>
      </c>
      <c r="N2071" t="str">
        <f>VLOOKUP(A2071,'Hospitalisation Details'!$A$2:$M$2344,11,FALSE)</f>
        <v>tier - 2</v>
      </c>
      <c r="O2071" t="str">
        <f>VLOOKUP(A2071,'Hospitalisation Details'!$A$2:$M$2344,12,FALSE)</f>
        <v>tier - 2</v>
      </c>
      <c r="P2071" t="str">
        <f>VLOOKUP(A2071,'Hospitalisation Details'!$A$2:$M$2344,13,FALSE)</f>
        <v>R1013</v>
      </c>
      <c r="Q2071" s="11">
        <f>VLOOKUP(A2071,'Hospitalisation Details'!$A$2:$M$2344,8,FALSE)</f>
        <v>32</v>
      </c>
    </row>
    <row r="2072" spans="1:17" ht="15.75" x14ac:dyDescent="0.25">
      <c r="A2072" s="1" t="s">
        <v>294</v>
      </c>
      <c r="B2072" t="str">
        <f>VLOOKUP(A2072,'Customer Names'!$A$1:$B$2336,2,FALSE)</f>
        <v>Walsh</v>
      </c>
      <c r="C2072" s="11">
        <f>VLOOKUP(A2072,'Medical Examinations'!$A$1:$B$2336,2,FALSE)</f>
        <v>35.625</v>
      </c>
      <c r="D2072" s="11">
        <f>VLOOKUP(A2072,'Medical Examinations'!$A$1:$C$2336,3,FALSE)</f>
        <v>4.68</v>
      </c>
      <c r="E2072" s="11" t="str">
        <f>VLOOKUP(A2072,'Medical Examinations'!$A$1:$J$2336,4,FALSE)</f>
        <v>Yes</v>
      </c>
      <c r="F2072" s="11" t="str">
        <f>VLOOKUP(A2072,'Medical Examinations'!$A$1:$J$2336,5,FALSE)</f>
        <v>No</v>
      </c>
      <c r="G2072" s="11" t="str">
        <f>VLOOKUP(A2072,'Medical Examinations'!$A$1:$J$2336,6,FALSE)</f>
        <v>Yes</v>
      </c>
      <c r="H2072" s="11">
        <f>VLOOKUP(A2072,'Medical Examinations'!$A$1:$J$2336,7,FALSE)</f>
        <v>1</v>
      </c>
      <c r="I2072" s="11" t="str">
        <f>VLOOKUP(A2072,'Medical Examinations'!$A$1:$J$2336,8,FALSE)</f>
        <v>No</v>
      </c>
      <c r="J2072" s="11" t="str">
        <f>VLOOKUP(A2072,'Medical Examinations'!$A$1:$J$2336,9,FALSE)</f>
        <v>OBESITY</v>
      </c>
      <c r="K2072" s="11" t="str">
        <f>VLOOKUP(A2072,'Medical Examinations'!$A$1:$J$2336,10,FALSE)</f>
        <v>NORMAL</v>
      </c>
      <c r="L2072" t="str">
        <f>VLOOKUP(A2072,'Hospitalisation Details'!$A$2:$M$2344,4,FALSE)</f>
        <v>28-7-1997</v>
      </c>
      <c r="M2072">
        <f>VLOOKUP(A2072,'Hospitalisation Details'!$A$2:$M$2344,10,FALSE)</f>
        <v>2534.39</v>
      </c>
      <c r="N2072" t="str">
        <f>VLOOKUP(A2072,'Hospitalisation Details'!$A$2:$M$2344,11,FALSE)</f>
        <v>tier - 3</v>
      </c>
      <c r="O2072" t="str">
        <f>VLOOKUP(A2072,'Hospitalisation Details'!$A$2:$M$2344,12,FALSE)</f>
        <v>tier - 3</v>
      </c>
      <c r="P2072" t="str">
        <f>VLOOKUP(A2072,'Hospitalisation Details'!$A$2:$M$2344,13,FALSE)</f>
        <v>R1012</v>
      </c>
      <c r="Q2072" s="11">
        <f>VLOOKUP(A2072,'Hospitalisation Details'!$A$2:$M$2344,8,FALSE)</f>
        <v>25</v>
      </c>
    </row>
    <row r="2073" spans="1:17" ht="15.75" x14ac:dyDescent="0.25">
      <c r="A2073" s="1" t="s">
        <v>293</v>
      </c>
      <c r="B2073" t="str">
        <f>VLOOKUP(A2073,'Customer Names'!$A$1:$B$2336,2,FALSE)</f>
        <v>Villa</v>
      </c>
      <c r="C2073" s="11">
        <f>VLOOKUP(A2073,'Medical Examinations'!$A$1:$B$2336,2,FALSE)</f>
        <v>20.234999999999999</v>
      </c>
      <c r="D2073" s="11">
        <f>VLOOKUP(A2073,'Medical Examinations'!$A$1:$C$2336,3,FALSE)</f>
        <v>6.17</v>
      </c>
      <c r="E2073" s="11" t="str">
        <f>VLOOKUP(A2073,'Medical Examinations'!$A$1:$J$2336,4,FALSE)</f>
        <v>Yes</v>
      </c>
      <c r="F2073" s="11" t="str">
        <f>VLOOKUP(A2073,'Medical Examinations'!$A$1:$J$2336,5,FALSE)</f>
        <v>Yes</v>
      </c>
      <c r="G2073" s="11" t="str">
        <f>VLOOKUP(A2073,'Medical Examinations'!$A$1:$J$2336,6,FALSE)</f>
        <v>No</v>
      </c>
      <c r="H2073" s="11">
        <f>VLOOKUP(A2073,'Medical Examinations'!$A$1:$J$2336,7,FALSE)</f>
        <v>2</v>
      </c>
      <c r="I2073" s="11" t="str">
        <f>VLOOKUP(A2073,'Medical Examinations'!$A$1:$J$2336,8,FALSE)</f>
        <v>No</v>
      </c>
      <c r="J2073" s="11" t="str">
        <f>VLOOKUP(A2073,'Medical Examinations'!$A$1:$J$2336,9,FALSE)</f>
        <v>NORMALWEIGHT</v>
      </c>
      <c r="K2073" s="11" t="str">
        <f>VLOOKUP(A2073,'Medical Examinations'!$A$1:$J$2336,10,FALSE)</f>
        <v>PREDIABETES</v>
      </c>
      <c r="L2073" t="str">
        <f>VLOOKUP(A2073,'Hospitalisation Details'!$A$2:$M$2344,4,FALSE)</f>
        <v>25-8-2000</v>
      </c>
      <c r="M2073">
        <f>VLOOKUP(A2073,'Hospitalisation Details'!$A$2:$M$2344,10,FALSE)</f>
        <v>2527.8200000000002</v>
      </c>
      <c r="N2073" t="str">
        <f>VLOOKUP(A2073,'Hospitalisation Details'!$A$2:$M$2344,11,FALSE)</f>
        <v>tier - 2</v>
      </c>
      <c r="O2073" t="str">
        <f>VLOOKUP(A2073,'Hospitalisation Details'!$A$2:$M$2344,12,FALSE)</f>
        <v>tier - 3</v>
      </c>
      <c r="P2073" t="str">
        <f>VLOOKUP(A2073,'Hospitalisation Details'!$A$2:$M$2344,13,FALSE)</f>
        <v>R1012</v>
      </c>
      <c r="Q2073" s="11">
        <f>VLOOKUP(A2073,'Hospitalisation Details'!$A$2:$M$2344,8,FALSE)</f>
        <v>22</v>
      </c>
    </row>
    <row r="2074" spans="1:17" ht="15.75" x14ac:dyDescent="0.25">
      <c r="A2074" s="1" t="s">
        <v>292</v>
      </c>
      <c r="B2074" t="str">
        <f>VLOOKUP(A2074,'Customer Names'!$A$1:$B$2336,2,FALSE)</f>
        <v>Cable</v>
      </c>
      <c r="C2074" s="11">
        <f>VLOOKUP(A2074,'Medical Examinations'!$A$1:$B$2336,2,FALSE)</f>
        <v>27.55</v>
      </c>
      <c r="D2074" s="11">
        <f>VLOOKUP(A2074,'Medical Examinations'!$A$1:$C$2336,3,FALSE)</f>
        <v>4.5599999999999996</v>
      </c>
      <c r="E2074" s="11" t="str">
        <f>VLOOKUP(A2074,'Medical Examinations'!$A$1:$J$2336,4,FALSE)</f>
        <v>Yes</v>
      </c>
      <c r="F2074" s="11" t="str">
        <f>VLOOKUP(A2074,'Medical Examinations'!$A$1:$J$2336,5,FALSE)</f>
        <v>No</v>
      </c>
      <c r="G2074" s="11" t="str">
        <f>VLOOKUP(A2074,'Medical Examinations'!$A$1:$J$2336,6,FALSE)</f>
        <v>Yes</v>
      </c>
      <c r="H2074" s="11">
        <f>VLOOKUP(A2074,'Medical Examinations'!$A$1:$J$2336,7,FALSE)</f>
        <v>1</v>
      </c>
      <c r="I2074" s="11" t="str">
        <f>VLOOKUP(A2074,'Medical Examinations'!$A$1:$J$2336,8,FALSE)</f>
        <v>No</v>
      </c>
      <c r="J2074" s="11" t="str">
        <f>VLOOKUP(A2074,'Medical Examinations'!$A$1:$J$2336,9,FALSE)</f>
        <v>OVERWEIGHT</v>
      </c>
      <c r="K2074" s="11" t="str">
        <f>VLOOKUP(A2074,'Medical Examinations'!$A$1:$J$2336,10,FALSE)</f>
        <v>NORMAL</v>
      </c>
      <c r="L2074" t="str">
        <f>VLOOKUP(A2074,'Hospitalisation Details'!$A$2:$M$2344,4,FALSE)</f>
        <v>2-11-1997</v>
      </c>
      <c r="M2074">
        <f>VLOOKUP(A2074,'Hospitalisation Details'!$A$2:$M$2344,10,FALSE)</f>
        <v>2523.17</v>
      </c>
      <c r="N2074" t="str">
        <f>VLOOKUP(A2074,'Hospitalisation Details'!$A$2:$M$2344,11,FALSE)</f>
        <v>tier - 3</v>
      </c>
      <c r="O2074" t="str">
        <f>VLOOKUP(A2074,'Hospitalisation Details'!$A$2:$M$2344,12,FALSE)</f>
        <v>tier - 1</v>
      </c>
      <c r="P2074" t="str">
        <f>VLOOKUP(A2074,'Hospitalisation Details'!$A$2:$M$2344,13,FALSE)</f>
        <v>R1012</v>
      </c>
      <c r="Q2074" s="11">
        <f>VLOOKUP(A2074,'Hospitalisation Details'!$A$2:$M$2344,8,FALSE)</f>
        <v>25</v>
      </c>
    </row>
    <row r="2075" spans="1:17" ht="15.75" x14ac:dyDescent="0.25">
      <c r="A2075" s="1" t="s">
        <v>291</v>
      </c>
      <c r="B2075" t="str">
        <f>VLOOKUP(A2075,'Customer Names'!$A$1:$B$2336,2,FALSE)</f>
        <v>Eiring</v>
      </c>
      <c r="C2075" s="11">
        <f>VLOOKUP(A2075,'Medical Examinations'!$A$1:$B$2336,2,FALSE)</f>
        <v>17.97</v>
      </c>
      <c r="D2075" s="11">
        <f>VLOOKUP(A2075,'Medical Examinations'!$A$1:$C$2336,3,FALSE)</f>
        <v>6.3</v>
      </c>
      <c r="E2075" s="11" t="str">
        <f>VLOOKUP(A2075,'Medical Examinations'!$A$1:$J$2336,4,FALSE)</f>
        <v>No</v>
      </c>
      <c r="F2075" s="11" t="str">
        <f>VLOOKUP(A2075,'Medical Examinations'!$A$1:$J$2336,5,FALSE)</f>
        <v>No</v>
      </c>
      <c r="G2075" s="11" t="str">
        <f>VLOOKUP(A2075,'Medical Examinations'!$A$1:$J$2336,6,FALSE)</f>
        <v>No</v>
      </c>
      <c r="H2075" s="11">
        <f>VLOOKUP(A2075,'Medical Examinations'!$A$1:$J$2336,7,FALSE)</f>
        <v>0</v>
      </c>
      <c r="I2075" s="11" t="str">
        <f>VLOOKUP(A2075,'Medical Examinations'!$A$1:$J$2336,8,FALSE)</f>
        <v>No</v>
      </c>
      <c r="J2075" s="11" t="str">
        <f>VLOOKUP(A2075,'Medical Examinations'!$A$1:$J$2336,9,FALSE)</f>
        <v>UNDERWEIGHT</v>
      </c>
      <c r="K2075" s="11" t="str">
        <f>VLOOKUP(A2075,'Medical Examinations'!$A$1:$J$2336,10,FALSE)</f>
        <v>PREDIABETES</v>
      </c>
      <c r="L2075" t="str">
        <f>VLOOKUP(A2075,'Hospitalisation Details'!$A$2:$M$2344,4,FALSE)</f>
        <v>5-8-1991</v>
      </c>
      <c r="M2075">
        <f>VLOOKUP(A2075,'Hospitalisation Details'!$A$2:$M$2344,10,FALSE)</f>
        <v>2510.79</v>
      </c>
      <c r="N2075" t="str">
        <f>VLOOKUP(A2075,'Hospitalisation Details'!$A$2:$M$2344,11,FALSE)</f>
        <v>tier - 2</v>
      </c>
      <c r="O2075" t="str">
        <f>VLOOKUP(A2075,'Hospitalisation Details'!$A$2:$M$2344,12,FALSE)</f>
        <v>tier - 1</v>
      </c>
      <c r="P2075" t="str">
        <f>VLOOKUP(A2075,'Hospitalisation Details'!$A$2:$M$2344,13,FALSE)</f>
        <v>R1013</v>
      </c>
      <c r="Q2075" s="11">
        <f>VLOOKUP(A2075,'Hospitalisation Details'!$A$2:$M$2344,8,FALSE)</f>
        <v>31</v>
      </c>
    </row>
    <row r="2076" spans="1:17" ht="15.75" x14ac:dyDescent="0.25">
      <c r="A2076" s="1" t="s">
        <v>290</v>
      </c>
      <c r="B2076" t="str">
        <f>VLOOKUP(A2076,'Customer Names'!$A$1:$B$2336,2,FALSE)</f>
        <v>Connor</v>
      </c>
      <c r="C2076" s="11">
        <f>VLOOKUP(A2076,'Medical Examinations'!$A$1:$B$2336,2,FALSE)</f>
        <v>29.98</v>
      </c>
      <c r="D2076" s="11">
        <f>VLOOKUP(A2076,'Medical Examinations'!$A$1:$C$2336,3,FALSE)</f>
        <v>6.03</v>
      </c>
      <c r="E2076" s="11" t="str">
        <f>VLOOKUP(A2076,'Medical Examinations'!$A$1:$J$2336,4,FALSE)</f>
        <v>No</v>
      </c>
      <c r="F2076" s="11" t="str">
        <f>VLOOKUP(A2076,'Medical Examinations'!$A$1:$J$2336,5,FALSE)</f>
        <v>Yes</v>
      </c>
      <c r="G2076" s="11" t="str">
        <f>VLOOKUP(A2076,'Medical Examinations'!$A$1:$J$2336,6,FALSE)</f>
        <v>No</v>
      </c>
      <c r="H2076" s="11">
        <f>VLOOKUP(A2076,'Medical Examinations'!$A$1:$J$2336,7,FALSE)</f>
        <v>1</v>
      </c>
      <c r="I2076" s="11" t="str">
        <f>VLOOKUP(A2076,'Medical Examinations'!$A$1:$J$2336,8,FALSE)</f>
        <v>No</v>
      </c>
      <c r="J2076" s="11" t="str">
        <f>VLOOKUP(A2076,'Medical Examinations'!$A$1:$J$2336,9,FALSE)</f>
        <v>OVERWEIGHT</v>
      </c>
      <c r="K2076" s="11" t="str">
        <f>VLOOKUP(A2076,'Medical Examinations'!$A$1:$J$2336,10,FALSE)</f>
        <v>PREDIABETES</v>
      </c>
      <c r="L2076" t="str">
        <f>VLOOKUP(A2076,'Hospitalisation Details'!$A$2:$M$2344,4,FALSE)</f>
        <v>6-9-2004</v>
      </c>
      <c r="M2076">
        <f>VLOOKUP(A2076,'Hospitalisation Details'!$A$2:$M$2344,10,FALSE)</f>
        <v>2500.9299999999998</v>
      </c>
      <c r="N2076" t="str">
        <f>VLOOKUP(A2076,'Hospitalisation Details'!$A$2:$M$2344,11,FALSE)</f>
        <v>tier - 2</v>
      </c>
      <c r="O2076" t="str">
        <f>VLOOKUP(A2076,'Hospitalisation Details'!$A$2:$M$2344,12,FALSE)</f>
        <v>tier - 2</v>
      </c>
      <c r="P2076" t="str">
        <f>VLOOKUP(A2076,'Hospitalisation Details'!$A$2:$M$2344,13,FALSE)</f>
        <v>R1012</v>
      </c>
      <c r="Q2076" s="11">
        <f>VLOOKUP(A2076,'Hospitalisation Details'!$A$2:$M$2344,8,FALSE)</f>
        <v>18</v>
      </c>
    </row>
    <row r="2077" spans="1:17" ht="15.75" x14ac:dyDescent="0.25">
      <c r="A2077" s="1" t="s">
        <v>289</v>
      </c>
      <c r="B2077" t="str">
        <f>VLOOKUP(A2077,'Customer Names'!$A$1:$B$2336,2,FALSE)</f>
        <v>Friedman</v>
      </c>
      <c r="C2077" s="11">
        <f>VLOOKUP(A2077,'Medical Examinations'!$A$1:$B$2336,2,FALSE)</f>
        <v>33.659999999999997</v>
      </c>
      <c r="D2077" s="11">
        <f>VLOOKUP(A2077,'Medical Examinations'!$A$1:$C$2336,3,FALSE)</f>
        <v>4.2</v>
      </c>
      <c r="E2077" s="11" t="str">
        <f>VLOOKUP(A2077,'Medical Examinations'!$A$1:$J$2336,4,FALSE)</f>
        <v>Yes</v>
      </c>
      <c r="F2077" s="11" t="str">
        <f>VLOOKUP(A2077,'Medical Examinations'!$A$1:$J$2336,5,FALSE)</f>
        <v>No</v>
      </c>
      <c r="G2077" s="11" t="str">
        <f>VLOOKUP(A2077,'Medical Examinations'!$A$1:$J$2336,6,FALSE)</f>
        <v>No</v>
      </c>
      <c r="H2077" s="11">
        <f>VLOOKUP(A2077,'Medical Examinations'!$A$1:$J$2336,7,FALSE)</f>
        <v>1</v>
      </c>
      <c r="I2077" s="11" t="str">
        <f>VLOOKUP(A2077,'Medical Examinations'!$A$1:$J$2336,8,FALSE)</f>
        <v>No</v>
      </c>
      <c r="J2077" s="11" t="str">
        <f>VLOOKUP(A2077,'Medical Examinations'!$A$1:$J$2336,9,FALSE)</f>
        <v>OBESITY</v>
      </c>
      <c r="K2077" s="11" t="str">
        <f>VLOOKUP(A2077,'Medical Examinations'!$A$1:$J$2336,10,FALSE)</f>
        <v>NORMAL</v>
      </c>
      <c r="L2077" t="str">
        <f>VLOOKUP(A2077,'Hospitalisation Details'!$A$2:$M$2344,4,FALSE)</f>
        <v>15-10-1995</v>
      </c>
      <c r="M2077">
        <f>VLOOKUP(A2077,'Hospitalisation Details'!$A$2:$M$2344,10,FALSE)</f>
        <v>2498.41</v>
      </c>
      <c r="N2077" t="str">
        <f>VLOOKUP(A2077,'Hospitalisation Details'!$A$2:$M$2344,11,FALSE)</f>
        <v>tier - 3</v>
      </c>
      <c r="O2077" t="str">
        <f>VLOOKUP(A2077,'Hospitalisation Details'!$A$2:$M$2344,12,FALSE)</f>
        <v>tier - 3</v>
      </c>
      <c r="P2077" t="str">
        <f>VLOOKUP(A2077,'Hospitalisation Details'!$A$2:$M$2344,13,FALSE)</f>
        <v>R1013</v>
      </c>
      <c r="Q2077" s="11">
        <f>VLOOKUP(A2077,'Hospitalisation Details'!$A$2:$M$2344,8,FALSE)</f>
        <v>27</v>
      </c>
    </row>
    <row r="2078" spans="1:17" ht="15.75" x14ac:dyDescent="0.25">
      <c r="A2078" s="1" t="s">
        <v>288</v>
      </c>
      <c r="B2078" t="str">
        <f>VLOOKUP(A2078,'Customer Names'!$A$1:$B$2336,2,FALSE)</f>
        <v>Croker</v>
      </c>
      <c r="C2078" s="11">
        <f>VLOOKUP(A2078,'Medical Examinations'!$A$1:$B$2336,2,FALSE)</f>
        <v>32.67</v>
      </c>
      <c r="D2078" s="11">
        <f>VLOOKUP(A2078,'Medical Examinations'!$A$1:$C$2336,3,FALSE)</f>
        <v>5.61</v>
      </c>
      <c r="E2078" s="11" t="str">
        <f>VLOOKUP(A2078,'Medical Examinations'!$A$1:$J$2336,4,FALSE)</f>
        <v>Yes</v>
      </c>
      <c r="F2078" s="11" t="str">
        <f>VLOOKUP(A2078,'Medical Examinations'!$A$1:$J$2336,5,FALSE)</f>
        <v>No</v>
      </c>
      <c r="G2078" s="11" t="str">
        <f>VLOOKUP(A2078,'Medical Examinations'!$A$1:$J$2336,6,FALSE)</f>
        <v>No</v>
      </c>
      <c r="H2078" s="11">
        <f>VLOOKUP(A2078,'Medical Examinations'!$A$1:$J$2336,7,FALSE)</f>
        <v>1</v>
      </c>
      <c r="I2078" s="11" t="str">
        <f>VLOOKUP(A2078,'Medical Examinations'!$A$1:$J$2336,8,FALSE)</f>
        <v>No</v>
      </c>
      <c r="J2078" s="11" t="str">
        <f>VLOOKUP(A2078,'Medical Examinations'!$A$1:$J$2336,9,FALSE)</f>
        <v>OBESITY</v>
      </c>
      <c r="K2078" s="11" t="str">
        <f>VLOOKUP(A2078,'Medical Examinations'!$A$1:$J$2336,10,FALSE)</f>
        <v>NORMAL</v>
      </c>
      <c r="L2078" t="str">
        <f>VLOOKUP(A2078,'Hospitalisation Details'!$A$2:$M$2344,4,FALSE)</f>
        <v>9-7-1995</v>
      </c>
      <c r="M2078">
        <f>VLOOKUP(A2078,'Hospitalisation Details'!$A$2:$M$2344,10,FALSE)</f>
        <v>2497.04</v>
      </c>
      <c r="N2078" t="str">
        <f>VLOOKUP(A2078,'Hospitalisation Details'!$A$2:$M$2344,11,FALSE)</f>
        <v>tier - 3</v>
      </c>
      <c r="O2078" t="str">
        <f>VLOOKUP(A2078,'Hospitalisation Details'!$A$2:$M$2344,12,FALSE)</f>
        <v>tier - 3</v>
      </c>
      <c r="P2078" t="str">
        <f>VLOOKUP(A2078,'Hospitalisation Details'!$A$2:$M$2344,13,FALSE)</f>
        <v>R1013</v>
      </c>
      <c r="Q2078" s="11">
        <f>VLOOKUP(A2078,'Hospitalisation Details'!$A$2:$M$2344,8,FALSE)</f>
        <v>27</v>
      </c>
    </row>
    <row r="2079" spans="1:17" ht="15.75" x14ac:dyDescent="0.25">
      <c r="A2079" s="1" t="s">
        <v>287</v>
      </c>
      <c r="B2079" t="str">
        <f>VLOOKUP(A2079,'Customer Names'!$A$1:$B$2336,2,FALSE)</f>
        <v>Beganics</v>
      </c>
      <c r="C2079" s="11">
        <f>VLOOKUP(A2079,'Medical Examinations'!$A$1:$B$2336,2,FALSE)</f>
        <v>30.5</v>
      </c>
      <c r="D2079" s="11">
        <f>VLOOKUP(A2079,'Medical Examinations'!$A$1:$C$2336,3,FALSE)</f>
        <v>5.88</v>
      </c>
      <c r="E2079" s="11" t="str">
        <f>VLOOKUP(A2079,'Medical Examinations'!$A$1:$J$2336,4,FALSE)</f>
        <v>Yes</v>
      </c>
      <c r="F2079" s="11" t="str">
        <f>VLOOKUP(A2079,'Medical Examinations'!$A$1:$J$2336,5,FALSE)</f>
        <v>No</v>
      </c>
      <c r="G2079" s="11" t="str">
        <f>VLOOKUP(A2079,'Medical Examinations'!$A$1:$J$2336,6,FALSE)</f>
        <v>No</v>
      </c>
      <c r="H2079" s="11">
        <f>VLOOKUP(A2079,'Medical Examinations'!$A$1:$J$2336,7,FALSE)</f>
        <v>1</v>
      </c>
      <c r="I2079" s="11" t="str">
        <f>VLOOKUP(A2079,'Medical Examinations'!$A$1:$J$2336,8,FALSE)</f>
        <v>No</v>
      </c>
      <c r="J2079" s="11" t="str">
        <f>VLOOKUP(A2079,'Medical Examinations'!$A$1:$J$2336,9,FALSE)</f>
        <v>OBESITY</v>
      </c>
      <c r="K2079" s="11" t="str">
        <f>VLOOKUP(A2079,'Medical Examinations'!$A$1:$J$2336,10,FALSE)</f>
        <v>PREDIABETES</v>
      </c>
      <c r="L2079" t="str">
        <f>VLOOKUP(A2079,'Hospitalisation Details'!$A$2:$M$2344,4,FALSE)</f>
        <v>14-10-1995</v>
      </c>
      <c r="M2079">
        <f>VLOOKUP(A2079,'Hospitalisation Details'!$A$2:$M$2344,10,FALSE)</f>
        <v>2494.02</v>
      </c>
      <c r="N2079" t="str">
        <f>VLOOKUP(A2079,'Hospitalisation Details'!$A$2:$M$2344,11,FALSE)</f>
        <v>tier - 3</v>
      </c>
      <c r="O2079" t="str">
        <f>VLOOKUP(A2079,'Hospitalisation Details'!$A$2:$M$2344,12,FALSE)</f>
        <v>tier - 1</v>
      </c>
      <c r="P2079" t="str">
        <f>VLOOKUP(A2079,'Hospitalisation Details'!$A$2:$M$2344,13,FALSE)</f>
        <v>R1011</v>
      </c>
      <c r="Q2079" s="11">
        <f>VLOOKUP(A2079,'Hospitalisation Details'!$A$2:$M$2344,8,FALSE)</f>
        <v>27</v>
      </c>
    </row>
    <row r="2080" spans="1:17" ht="15.75" x14ac:dyDescent="0.25">
      <c r="A2080" s="1" t="s">
        <v>286</v>
      </c>
      <c r="B2080" t="str">
        <f>VLOOKUP(A2080,'Customer Names'!$A$1:$B$2336,2,FALSE)</f>
        <v>Huberty</v>
      </c>
      <c r="C2080" s="11">
        <f>VLOOKUP(A2080,'Medical Examinations'!$A$1:$B$2336,2,FALSE)</f>
        <v>23.1</v>
      </c>
      <c r="D2080" s="11">
        <f>VLOOKUP(A2080,'Medical Examinations'!$A$1:$C$2336,3,FALSE)</f>
        <v>5.92</v>
      </c>
      <c r="E2080" s="11" t="str">
        <f>VLOOKUP(A2080,'Medical Examinations'!$A$1:$J$2336,4,FALSE)</f>
        <v>Yes</v>
      </c>
      <c r="F2080" s="11" t="str">
        <f>VLOOKUP(A2080,'Medical Examinations'!$A$1:$J$2336,5,FALSE)</f>
        <v>No</v>
      </c>
      <c r="G2080" s="11" t="str">
        <f>VLOOKUP(A2080,'Medical Examinations'!$A$1:$J$2336,6,FALSE)</f>
        <v>No</v>
      </c>
      <c r="H2080" s="11">
        <f>VLOOKUP(A2080,'Medical Examinations'!$A$1:$J$2336,7,FALSE)</f>
        <v>1</v>
      </c>
      <c r="I2080" s="11" t="str">
        <f>VLOOKUP(A2080,'Medical Examinations'!$A$1:$J$2336,8,FALSE)</f>
        <v>No</v>
      </c>
      <c r="J2080" s="11" t="str">
        <f>VLOOKUP(A2080,'Medical Examinations'!$A$1:$J$2336,9,FALSE)</f>
        <v>NORMALWEIGHT</v>
      </c>
      <c r="K2080" s="11" t="str">
        <f>VLOOKUP(A2080,'Medical Examinations'!$A$1:$J$2336,10,FALSE)</f>
        <v>PREDIABETES</v>
      </c>
      <c r="L2080" t="str">
        <f>VLOOKUP(A2080,'Hospitalisation Details'!$A$2:$M$2344,4,FALSE)</f>
        <v>6-11-1995</v>
      </c>
      <c r="M2080">
        <f>VLOOKUP(A2080,'Hospitalisation Details'!$A$2:$M$2344,10,FALSE)</f>
        <v>2483.7399999999998</v>
      </c>
      <c r="N2080" t="str">
        <f>VLOOKUP(A2080,'Hospitalisation Details'!$A$2:$M$2344,11,FALSE)</f>
        <v>tier - 3</v>
      </c>
      <c r="O2080" t="str">
        <f>VLOOKUP(A2080,'Hospitalisation Details'!$A$2:$M$2344,12,FALSE)</f>
        <v>tier - 2</v>
      </c>
      <c r="P2080" t="str">
        <f>VLOOKUP(A2080,'Hospitalisation Details'!$A$2:$M$2344,13,FALSE)</f>
        <v>R1013</v>
      </c>
      <c r="Q2080" s="11">
        <f>VLOOKUP(A2080,'Hospitalisation Details'!$A$2:$M$2344,8,FALSE)</f>
        <v>27</v>
      </c>
    </row>
    <row r="2081" spans="1:17" ht="15.75" x14ac:dyDescent="0.25">
      <c r="A2081" s="1" t="s">
        <v>285</v>
      </c>
      <c r="B2081" t="str">
        <f>VLOOKUP(A2081,'Customer Names'!$A$1:$B$2336,2,FALSE)</f>
        <v>Jacobs</v>
      </c>
      <c r="C2081" s="11">
        <f>VLOOKUP(A2081,'Medical Examinations'!$A$1:$B$2336,2,FALSE)</f>
        <v>39.49</v>
      </c>
      <c r="D2081" s="11">
        <f>VLOOKUP(A2081,'Medical Examinations'!$A$1:$C$2336,3,FALSE)</f>
        <v>4.8099999999999996</v>
      </c>
      <c r="E2081" s="11" t="str">
        <f>VLOOKUP(A2081,'Medical Examinations'!$A$1:$J$2336,4,FALSE)</f>
        <v>No</v>
      </c>
      <c r="F2081" s="11" t="str">
        <f>VLOOKUP(A2081,'Medical Examinations'!$A$1:$J$2336,5,FALSE)</f>
        <v>No</v>
      </c>
      <c r="G2081" s="11" t="str">
        <f>VLOOKUP(A2081,'Medical Examinations'!$A$1:$J$2336,6,FALSE)</f>
        <v>No</v>
      </c>
      <c r="H2081" s="11">
        <f>VLOOKUP(A2081,'Medical Examinations'!$A$1:$J$2336,7,FALSE)</f>
        <v>1</v>
      </c>
      <c r="I2081" s="11" t="str">
        <f>VLOOKUP(A2081,'Medical Examinations'!$A$1:$J$2336,8,FALSE)</f>
        <v>No</v>
      </c>
      <c r="J2081" s="11" t="str">
        <f>VLOOKUP(A2081,'Medical Examinations'!$A$1:$J$2336,9,FALSE)</f>
        <v>OBESITY</v>
      </c>
      <c r="K2081" s="11" t="str">
        <f>VLOOKUP(A2081,'Medical Examinations'!$A$1:$J$2336,10,FALSE)</f>
        <v>NORMAL</v>
      </c>
      <c r="L2081" t="str">
        <f>VLOOKUP(A2081,'Hospitalisation Details'!$A$2:$M$2344,4,FALSE)</f>
        <v>20-6-1998</v>
      </c>
      <c r="M2081">
        <f>VLOOKUP(A2081,'Hospitalisation Details'!$A$2:$M$2344,10,FALSE)</f>
        <v>2480.98</v>
      </c>
      <c r="N2081" t="str">
        <f>VLOOKUP(A2081,'Hospitalisation Details'!$A$2:$M$2344,11,FALSE)</f>
        <v>tier - 2</v>
      </c>
      <c r="O2081" t="str">
        <f>VLOOKUP(A2081,'Hospitalisation Details'!$A$2:$M$2344,12,FALSE)</f>
        <v>tier - 2</v>
      </c>
      <c r="P2081" t="str">
        <f>VLOOKUP(A2081,'Hospitalisation Details'!$A$2:$M$2344,13,FALSE)</f>
        <v>R1013</v>
      </c>
      <c r="Q2081" s="11">
        <f>VLOOKUP(A2081,'Hospitalisation Details'!$A$2:$M$2344,8,FALSE)</f>
        <v>24</v>
      </c>
    </row>
    <row r="2082" spans="1:17" ht="15.75" x14ac:dyDescent="0.25">
      <c r="A2082" s="1" t="s">
        <v>284</v>
      </c>
      <c r="B2082" t="str">
        <f>VLOOKUP(A2082,'Customer Names'!$A$1:$B$2336,2,FALSE)</f>
        <v>Hazlehurst</v>
      </c>
      <c r="C2082" s="11">
        <f>VLOOKUP(A2082,'Medical Examinations'!$A$1:$B$2336,2,FALSE)</f>
        <v>33.99</v>
      </c>
      <c r="D2082" s="11">
        <f>VLOOKUP(A2082,'Medical Examinations'!$A$1:$C$2336,3,FALSE)</f>
        <v>4.55</v>
      </c>
      <c r="E2082" s="11" t="str">
        <f>VLOOKUP(A2082,'Medical Examinations'!$A$1:$J$2336,4,FALSE)</f>
        <v>No</v>
      </c>
      <c r="F2082" s="11" t="str">
        <f>VLOOKUP(A2082,'Medical Examinations'!$A$1:$J$2336,5,FALSE)</f>
        <v>No</v>
      </c>
      <c r="G2082" s="11" t="str">
        <f>VLOOKUP(A2082,'Medical Examinations'!$A$1:$J$2336,6,FALSE)</f>
        <v>No</v>
      </c>
      <c r="H2082" s="11">
        <f>VLOOKUP(A2082,'Medical Examinations'!$A$1:$J$2336,7,FALSE)</f>
        <v>1</v>
      </c>
      <c r="I2082" s="11" t="str">
        <f>VLOOKUP(A2082,'Medical Examinations'!$A$1:$J$2336,8,FALSE)</f>
        <v>No</v>
      </c>
      <c r="J2082" s="11" t="str">
        <f>VLOOKUP(A2082,'Medical Examinations'!$A$1:$J$2336,9,FALSE)</f>
        <v>OBESITY</v>
      </c>
      <c r="K2082" s="11" t="str">
        <f>VLOOKUP(A2082,'Medical Examinations'!$A$1:$J$2336,10,FALSE)</f>
        <v>NORMAL</v>
      </c>
      <c r="L2082" t="str">
        <f>VLOOKUP(A2082,'Hospitalisation Details'!$A$2:$M$2344,4,FALSE)</f>
        <v>2-7-1998</v>
      </c>
      <c r="M2082">
        <f>VLOOKUP(A2082,'Hospitalisation Details'!$A$2:$M$2344,10,FALSE)</f>
        <v>2473.33</v>
      </c>
      <c r="N2082" t="str">
        <f>VLOOKUP(A2082,'Hospitalisation Details'!$A$2:$M$2344,11,FALSE)</f>
        <v>tier - 2</v>
      </c>
      <c r="O2082" t="str">
        <f>VLOOKUP(A2082,'Hospitalisation Details'!$A$2:$M$2344,12,FALSE)</f>
        <v>tier - 3</v>
      </c>
      <c r="P2082" t="str">
        <f>VLOOKUP(A2082,'Hospitalisation Details'!$A$2:$M$2344,13,FALSE)</f>
        <v>R1013</v>
      </c>
      <c r="Q2082" s="11">
        <f>VLOOKUP(A2082,'Hospitalisation Details'!$A$2:$M$2344,8,FALSE)</f>
        <v>24</v>
      </c>
    </row>
    <row r="2083" spans="1:17" ht="15.75" x14ac:dyDescent="0.25">
      <c r="A2083" s="1" t="s">
        <v>283</v>
      </c>
      <c r="B2083" t="str">
        <f>VLOOKUP(A2083,'Customer Names'!$A$1:$B$2336,2,FALSE)</f>
        <v>Marin</v>
      </c>
      <c r="C2083" s="11">
        <f>VLOOKUP(A2083,'Medical Examinations'!$A$1:$B$2336,2,FALSE)</f>
        <v>27.72</v>
      </c>
      <c r="D2083" s="11">
        <f>VLOOKUP(A2083,'Medical Examinations'!$A$1:$C$2336,3,FALSE)</f>
        <v>6.43</v>
      </c>
      <c r="E2083" s="11" t="str">
        <f>VLOOKUP(A2083,'Medical Examinations'!$A$1:$J$2336,4,FALSE)</f>
        <v>No</v>
      </c>
      <c r="F2083" s="11" t="str">
        <f>VLOOKUP(A2083,'Medical Examinations'!$A$1:$J$2336,5,FALSE)</f>
        <v>No</v>
      </c>
      <c r="G2083" s="11" t="str">
        <f>VLOOKUP(A2083,'Medical Examinations'!$A$1:$J$2336,6,FALSE)</f>
        <v>No</v>
      </c>
      <c r="H2083" s="11">
        <f>VLOOKUP(A2083,'Medical Examinations'!$A$1:$J$2336,7,FALSE)</f>
        <v>1</v>
      </c>
      <c r="I2083" s="11" t="str">
        <f>VLOOKUP(A2083,'Medical Examinations'!$A$1:$J$2336,8,FALSE)</f>
        <v>No</v>
      </c>
      <c r="J2083" s="11" t="str">
        <f>VLOOKUP(A2083,'Medical Examinations'!$A$1:$J$2336,9,FALSE)</f>
        <v>OVERWEIGHT</v>
      </c>
      <c r="K2083" s="11" t="str">
        <f>VLOOKUP(A2083,'Medical Examinations'!$A$1:$J$2336,10,FALSE)</f>
        <v>PREDIABETES</v>
      </c>
      <c r="L2083" t="str">
        <f>VLOOKUP(A2083,'Hospitalisation Details'!$A$2:$M$2344,4,FALSE)</f>
        <v>17-8-1998</v>
      </c>
      <c r="M2083">
        <f>VLOOKUP(A2083,'Hospitalisation Details'!$A$2:$M$2344,10,FALSE)</f>
        <v>2464.62</v>
      </c>
      <c r="N2083" t="str">
        <f>VLOOKUP(A2083,'Hospitalisation Details'!$A$2:$M$2344,11,FALSE)</f>
        <v>tier - 2</v>
      </c>
      <c r="O2083" t="str">
        <f>VLOOKUP(A2083,'Hospitalisation Details'!$A$2:$M$2344,12,FALSE)</f>
        <v>tier - 3</v>
      </c>
      <c r="P2083" t="str">
        <f>VLOOKUP(A2083,'Hospitalisation Details'!$A$2:$M$2344,13,FALSE)</f>
        <v>R1013</v>
      </c>
      <c r="Q2083" s="11">
        <f>VLOOKUP(A2083,'Hospitalisation Details'!$A$2:$M$2344,8,FALSE)</f>
        <v>24</v>
      </c>
    </row>
    <row r="2084" spans="1:17" ht="15.75" x14ac:dyDescent="0.25">
      <c r="A2084" s="1" t="s">
        <v>282</v>
      </c>
      <c r="B2084" t="str">
        <f>VLOOKUP(A2084,'Customer Names'!$A$1:$B$2336,2,FALSE)</f>
        <v>Dear</v>
      </c>
      <c r="C2084" s="11">
        <f>VLOOKUP(A2084,'Medical Examinations'!$A$1:$B$2336,2,FALSE)</f>
        <v>30.59</v>
      </c>
      <c r="D2084" s="11">
        <f>VLOOKUP(A2084,'Medical Examinations'!$A$1:$C$2336,3,FALSE)</f>
        <v>11.62</v>
      </c>
      <c r="E2084" s="11" t="str">
        <f>VLOOKUP(A2084,'Medical Examinations'!$A$1:$J$2336,4,FALSE)</f>
        <v>No</v>
      </c>
      <c r="F2084" s="11" t="str">
        <f>VLOOKUP(A2084,'Medical Examinations'!$A$1:$J$2336,5,FALSE)</f>
        <v>No</v>
      </c>
      <c r="G2084" s="11" t="str">
        <f>VLOOKUP(A2084,'Medical Examinations'!$A$1:$J$2336,6,FALSE)</f>
        <v>No</v>
      </c>
      <c r="H2084" s="11">
        <f>VLOOKUP(A2084,'Medical Examinations'!$A$1:$J$2336,7,FALSE)</f>
        <v>0</v>
      </c>
      <c r="I2084" s="11" t="str">
        <f>VLOOKUP(A2084,'Medical Examinations'!$A$1:$J$2336,8,FALSE)</f>
        <v>No</v>
      </c>
      <c r="J2084" s="11" t="str">
        <f>VLOOKUP(A2084,'Medical Examinations'!$A$1:$J$2336,9,FALSE)</f>
        <v>OBESITY</v>
      </c>
      <c r="K2084" s="11" t="str">
        <f>VLOOKUP(A2084,'Medical Examinations'!$A$1:$J$2336,10,FALSE)</f>
        <v>DIABETES</v>
      </c>
      <c r="L2084" t="str">
        <f>VLOOKUP(A2084,'Hospitalisation Details'!$A$2:$M$2344,4,FALSE)</f>
        <v>11-7-2002</v>
      </c>
      <c r="M2084">
        <f>VLOOKUP(A2084,'Hospitalisation Details'!$A$2:$M$2344,10,FALSE)</f>
        <v>2459.7199999999998</v>
      </c>
      <c r="N2084" t="str">
        <f>VLOOKUP(A2084,'Hospitalisation Details'!$A$2:$M$2344,11,FALSE)</f>
        <v>tier - 2</v>
      </c>
      <c r="O2084" t="str">
        <f>VLOOKUP(A2084,'Hospitalisation Details'!$A$2:$M$2344,12,FALSE)</f>
        <v>tier - 2</v>
      </c>
      <c r="P2084" t="str">
        <f>VLOOKUP(A2084,'Hospitalisation Details'!$A$2:$M$2344,13,FALSE)</f>
        <v>R1024</v>
      </c>
      <c r="Q2084" s="11">
        <f>VLOOKUP(A2084,'Hospitalisation Details'!$A$2:$M$2344,8,FALSE)</f>
        <v>20</v>
      </c>
    </row>
    <row r="2085" spans="1:17" ht="15.75" x14ac:dyDescent="0.25">
      <c r="A2085" s="1" t="s">
        <v>281</v>
      </c>
      <c r="B2085" t="str">
        <f>VLOOKUP(A2085,'Customer Names'!$A$1:$B$2336,2,FALSE)</f>
        <v>Lederer</v>
      </c>
      <c r="C2085" s="11">
        <f>VLOOKUP(A2085,'Medical Examinations'!$A$1:$B$2336,2,FALSE)</f>
        <v>22.6</v>
      </c>
      <c r="D2085" s="11">
        <f>VLOOKUP(A2085,'Medical Examinations'!$A$1:$C$2336,3,FALSE)</f>
        <v>6.04</v>
      </c>
      <c r="E2085" s="11" t="str">
        <f>VLOOKUP(A2085,'Medical Examinations'!$A$1:$J$2336,4,FALSE)</f>
        <v>No</v>
      </c>
      <c r="F2085" s="11" t="str">
        <f>VLOOKUP(A2085,'Medical Examinations'!$A$1:$J$2336,5,FALSE)</f>
        <v>No</v>
      </c>
      <c r="G2085" s="11" t="str">
        <f>VLOOKUP(A2085,'Medical Examinations'!$A$1:$J$2336,6,FALSE)</f>
        <v>No</v>
      </c>
      <c r="H2085" s="11">
        <f>VLOOKUP(A2085,'Medical Examinations'!$A$1:$J$2336,7,FALSE)</f>
        <v>1</v>
      </c>
      <c r="I2085" s="11" t="str">
        <f>VLOOKUP(A2085,'Medical Examinations'!$A$1:$J$2336,8,FALSE)</f>
        <v>No</v>
      </c>
      <c r="J2085" s="11" t="str">
        <f>VLOOKUP(A2085,'Medical Examinations'!$A$1:$J$2336,9,FALSE)</f>
        <v>NORMALWEIGHT</v>
      </c>
      <c r="K2085" s="11" t="str">
        <f>VLOOKUP(A2085,'Medical Examinations'!$A$1:$J$2336,10,FALSE)</f>
        <v>PREDIABETES</v>
      </c>
      <c r="L2085" t="str">
        <f>VLOOKUP(A2085,'Hospitalisation Details'!$A$2:$M$2344,4,FALSE)</f>
        <v>19-11-1998</v>
      </c>
      <c r="M2085">
        <f>VLOOKUP(A2085,'Hospitalisation Details'!$A$2:$M$2344,10,FALSE)</f>
        <v>2457.5</v>
      </c>
      <c r="N2085" t="str">
        <f>VLOOKUP(A2085,'Hospitalisation Details'!$A$2:$M$2344,11,FALSE)</f>
        <v>tier - 2</v>
      </c>
      <c r="O2085" t="str">
        <f>VLOOKUP(A2085,'Hospitalisation Details'!$A$2:$M$2344,12,FALSE)</f>
        <v>tier - 1</v>
      </c>
      <c r="P2085" t="str">
        <f>VLOOKUP(A2085,'Hospitalisation Details'!$A$2:$M$2344,13,FALSE)</f>
        <v>R1011</v>
      </c>
      <c r="Q2085" s="11">
        <f>VLOOKUP(A2085,'Hospitalisation Details'!$A$2:$M$2344,8,FALSE)</f>
        <v>24</v>
      </c>
    </row>
    <row r="2086" spans="1:17" ht="15.75" x14ac:dyDescent="0.25">
      <c r="A2086" s="1" t="s">
        <v>280</v>
      </c>
      <c r="B2086" t="str">
        <f>VLOOKUP(A2086,'Customer Names'!$A$1:$B$2336,2,FALSE)</f>
        <v>Robson</v>
      </c>
      <c r="C2086" s="11">
        <f>VLOOKUP(A2086,'Medical Examinations'!$A$1:$B$2336,2,FALSE)</f>
        <v>28.785</v>
      </c>
      <c r="D2086" s="11">
        <f>VLOOKUP(A2086,'Medical Examinations'!$A$1:$C$2336,3,FALSE)</f>
        <v>8.82</v>
      </c>
      <c r="E2086" s="11" t="str">
        <f>VLOOKUP(A2086,'Medical Examinations'!$A$1:$J$2336,4,FALSE)</f>
        <v>No</v>
      </c>
      <c r="F2086" s="11" t="str">
        <f>VLOOKUP(A2086,'Medical Examinations'!$A$1:$J$2336,5,FALSE)</f>
        <v>No</v>
      </c>
      <c r="G2086" s="11" t="str">
        <f>VLOOKUP(A2086,'Medical Examinations'!$A$1:$J$2336,6,FALSE)</f>
        <v>No</v>
      </c>
      <c r="H2086" s="11">
        <f>VLOOKUP(A2086,'Medical Examinations'!$A$1:$J$2336,7,FALSE)</f>
        <v>0</v>
      </c>
      <c r="I2086" s="11" t="str">
        <f>VLOOKUP(A2086,'Medical Examinations'!$A$1:$J$2336,8,FALSE)</f>
        <v>No</v>
      </c>
      <c r="J2086" s="11" t="str">
        <f>VLOOKUP(A2086,'Medical Examinations'!$A$1:$J$2336,9,FALSE)</f>
        <v>OVERWEIGHT</v>
      </c>
      <c r="K2086" s="11" t="str">
        <f>VLOOKUP(A2086,'Medical Examinations'!$A$1:$J$2336,10,FALSE)</f>
        <v>DIABETES</v>
      </c>
      <c r="L2086" t="str">
        <f>VLOOKUP(A2086,'Hospitalisation Details'!$A$2:$M$2344,4,FALSE)</f>
        <v>29-7-2002</v>
      </c>
      <c r="M2086">
        <f>VLOOKUP(A2086,'Hospitalisation Details'!$A$2:$M$2344,10,FALSE)</f>
        <v>2457.21</v>
      </c>
      <c r="N2086" t="str">
        <f>VLOOKUP(A2086,'Hospitalisation Details'!$A$2:$M$2344,11,FALSE)</f>
        <v>tier - 2</v>
      </c>
      <c r="O2086" t="str">
        <f>VLOOKUP(A2086,'Hospitalisation Details'!$A$2:$M$2344,12,FALSE)</f>
        <v>tier - 1</v>
      </c>
      <c r="P2086" t="str">
        <f>VLOOKUP(A2086,'Hospitalisation Details'!$A$2:$M$2344,13,FALSE)</f>
        <v>R1024</v>
      </c>
      <c r="Q2086" s="11">
        <f>VLOOKUP(A2086,'Hospitalisation Details'!$A$2:$M$2344,8,FALSE)</f>
        <v>20</v>
      </c>
    </row>
    <row r="2087" spans="1:17" ht="15.75" x14ac:dyDescent="0.25">
      <c r="A2087" s="1" t="s">
        <v>279</v>
      </c>
      <c r="B2087" t="str">
        <f>VLOOKUP(A2087,'Customer Names'!$A$1:$B$2336,2,FALSE)</f>
        <v>Galvan</v>
      </c>
      <c r="C2087" s="11">
        <f>VLOOKUP(A2087,'Medical Examinations'!$A$1:$B$2336,2,FALSE)</f>
        <v>50.38</v>
      </c>
      <c r="D2087" s="11">
        <f>VLOOKUP(A2087,'Medical Examinations'!$A$1:$C$2336,3,FALSE)</f>
        <v>5.8</v>
      </c>
      <c r="E2087" s="11" t="str">
        <f>VLOOKUP(A2087,'Medical Examinations'!$A$1:$J$2336,4,FALSE)</f>
        <v>No</v>
      </c>
      <c r="F2087" s="11" t="str">
        <f>VLOOKUP(A2087,'Medical Examinations'!$A$1:$J$2336,5,FALSE)</f>
        <v>No</v>
      </c>
      <c r="G2087" s="11" t="str">
        <f>VLOOKUP(A2087,'Medical Examinations'!$A$1:$J$2336,6,FALSE)</f>
        <v>No</v>
      </c>
      <c r="H2087" s="11">
        <f>VLOOKUP(A2087,'Medical Examinations'!$A$1:$J$2336,7,FALSE)</f>
        <v>0</v>
      </c>
      <c r="I2087" s="11" t="str">
        <f>VLOOKUP(A2087,'Medical Examinations'!$A$1:$J$2336,8,FALSE)</f>
        <v>No</v>
      </c>
      <c r="J2087" s="11" t="str">
        <f>VLOOKUP(A2087,'Medical Examinations'!$A$1:$J$2336,9,FALSE)</f>
        <v>OBESITY</v>
      </c>
      <c r="K2087" s="11" t="str">
        <f>VLOOKUP(A2087,'Medical Examinations'!$A$1:$J$2336,10,FALSE)</f>
        <v>PREDIABETES</v>
      </c>
      <c r="L2087" t="str">
        <f>VLOOKUP(A2087,'Hospitalisation Details'!$A$2:$M$2344,4,FALSE)</f>
        <v>21-11-1999</v>
      </c>
      <c r="M2087">
        <f>VLOOKUP(A2087,'Hospitalisation Details'!$A$2:$M$2344,10,FALSE)</f>
        <v>2438.06</v>
      </c>
      <c r="N2087" t="str">
        <f>VLOOKUP(A2087,'Hospitalisation Details'!$A$2:$M$2344,11,FALSE)</f>
        <v>tier - 2</v>
      </c>
      <c r="O2087" t="str">
        <f>VLOOKUP(A2087,'Hospitalisation Details'!$A$2:$M$2344,12,FALSE)</f>
        <v>tier - 2</v>
      </c>
      <c r="P2087" t="str">
        <f>VLOOKUP(A2087,'Hospitalisation Details'!$A$2:$M$2344,13,FALSE)</f>
        <v>R1013</v>
      </c>
      <c r="Q2087" s="11">
        <f>VLOOKUP(A2087,'Hospitalisation Details'!$A$2:$M$2344,8,FALSE)</f>
        <v>23</v>
      </c>
    </row>
    <row r="2088" spans="1:17" ht="15.75" x14ac:dyDescent="0.25">
      <c r="A2088" s="1" t="s">
        <v>278</v>
      </c>
      <c r="B2088" t="str">
        <f>VLOOKUP(A2088,'Customer Names'!$A$1:$B$2336,2,FALSE)</f>
        <v>Walsh</v>
      </c>
      <c r="C2088" s="11">
        <f>VLOOKUP(A2088,'Medical Examinations'!$A$1:$B$2336,2,FALSE)</f>
        <v>35.200000000000003</v>
      </c>
      <c r="D2088" s="11">
        <f>VLOOKUP(A2088,'Medical Examinations'!$A$1:$C$2336,3,FALSE)</f>
        <v>4.28</v>
      </c>
      <c r="E2088" s="11" t="str">
        <f>VLOOKUP(A2088,'Medical Examinations'!$A$1:$J$2336,4,FALSE)</f>
        <v>No</v>
      </c>
      <c r="F2088" s="11" t="str">
        <f>VLOOKUP(A2088,'Medical Examinations'!$A$1:$J$2336,5,FALSE)</f>
        <v>No</v>
      </c>
      <c r="G2088" s="11" t="str">
        <f>VLOOKUP(A2088,'Medical Examinations'!$A$1:$J$2336,6,FALSE)</f>
        <v>No</v>
      </c>
      <c r="H2088" s="11">
        <f>VLOOKUP(A2088,'Medical Examinations'!$A$1:$J$2336,7,FALSE)</f>
        <v>0</v>
      </c>
      <c r="I2088" s="11" t="str">
        <f>VLOOKUP(A2088,'Medical Examinations'!$A$1:$J$2336,8,FALSE)</f>
        <v>No</v>
      </c>
      <c r="J2088" s="11" t="str">
        <f>VLOOKUP(A2088,'Medical Examinations'!$A$1:$J$2336,9,FALSE)</f>
        <v>OBESITY</v>
      </c>
      <c r="K2088" s="11" t="str">
        <f>VLOOKUP(A2088,'Medical Examinations'!$A$1:$J$2336,10,FALSE)</f>
        <v>NORMAL</v>
      </c>
      <c r="L2088" t="str">
        <f>VLOOKUP(A2088,'Hospitalisation Details'!$A$2:$M$2344,4,FALSE)</f>
        <v>12-11-1999</v>
      </c>
      <c r="M2088">
        <f>VLOOKUP(A2088,'Hospitalisation Details'!$A$2:$M$2344,10,FALSE)</f>
        <v>2416.96</v>
      </c>
      <c r="N2088" t="str">
        <f>VLOOKUP(A2088,'Hospitalisation Details'!$A$2:$M$2344,11,FALSE)</f>
        <v>tier - 2</v>
      </c>
      <c r="O2088" t="str">
        <f>VLOOKUP(A2088,'Hospitalisation Details'!$A$2:$M$2344,12,FALSE)</f>
        <v>tier - 2</v>
      </c>
      <c r="P2088" t="str">
        <f>VLOOKUP(A2088,'Hospitalisation Details'!$A$2:$M$2344,13,FALSE)</f>
        <v>R1011</v>
      </c>
      <c r="Q2088" s="11">
        <f>VLOOKUP(A2088,'Hospitalisation Details'!$A$2:$M$2344,8,FALSE)</f>
        <v>23</v>
      </c>
    </row>
    <row r="2089" spans="1:17" ht="15.75" x14ac:dyDescent="0.25">
      <c r="A2089" s="1" t="s">
        <v>277</v>
      </c>
      <c r="B2089" t="str">
        <f>VLOOKUP(A2089,'Customer Names'!$A$1:$B$2336,2,FALSE)</f>
        <v>Teeuwen</v>
      </c>
      <c r="C2089" s="11">
        <f>VLOOKUP(A2089,'Medical Examinations'!$A$1:$B$2336,2,FALSE)</f>
        <v>35.72</v>
      </c>
      <c r="D2089" s="11">
        <f>VLOOKUP(A2089,'Medical Examinations'!$A$1:$C$2336,3,FALSE)</f>
        <v>5.5</v>
      </c>
      <c r="E2089" s="11" t="str">
        <f>VLOOKUP(A2089,'Medical Examinations'!$A$1:$J$2336,4,FALSE)</f>
        <v>Yes</v>
      </c>
      <c r="F2089" s="11" t="str">
        <f>VLOOKUP(A2089,'Medical Examinations'!$A$1:$J$2336,5,FALSE)</f>
        <v>No</v>
      </c>
      <c r="G2089" s="11" t="str">
        <f>VLOOKUP(A2089,'Medical Examinations'!$A$1:$J$2336,6,FALSE)</f>
        <v>No</v>
      </c>
      <c r="H2089" s="11">
        <f>VLOOKUP(A2089,'Medical Examinations'!$A$1:$J$2336,7,FALSE)</f>
        <v>0</v>
      </c>
      <c r="I2089" s="11" t="str">
        <f>VLOOKUP(A2089,'Medical Examinations'!$A$1:$J$2336,8,FALSE)</f>
        <v>No</v>
      </c>
      <c r="J2089" s="11" t="str">
        <f>VLOOKUP(A2089,'Medical Examinations'!$A$1:$J$2336,9,FALSE)</f>
        <v>OBESITY</v>
      </c>
      <c r="K2089" s="11" t="str">
        <f>VLOOKUP(A2089,'Medical Examinations'!$A$1:$J$2336,10,FALSE)</f>
        <v>NORMAL</v>
      </c>
      <c r="L2089" t="str">
        <f>VLOOKUP(A2089,'Hospitalisation Details'!$A$2:$M$2344,4,FALSE)</f>
        <v>3-6-2001</v>
      </c>
      <c r="M2089">
        <f>VLOOKUP(A2089,'Hospitalisation Details'!$A$2:$M$2344,10,FALSE)</f>
        <v>2404.73</v>
      </c>
      <c r="N2089" t="str">
        <f>VLOOKUP(A2089,'Hospitalisation Details'!$A$2:$M$2344,11,FALSE)</f>
        <v>tier - 2</v>
      </c>
      <c r="O2089" t="str">
        <f>VLOOKUP(A2089,'Hospitalisation Details'!$A$2:$M$2344,12,FALSE)</f>
        <v>tier - 3</v>
      </c>
      <c r="P2089" t="str">
        <f>VLOOKUP(A2089,'Hospitalisation Details'!$A$2:$M$2344,13,FALSE)</f>
        <v>R1012</v>
      </c>
      <c r="Q2089" s="11">
        <f>VLOOKUP(A2089,'Hospitalisation Details'!$A$2:$M$2344,8,FALSE)</f>
        <v>22</v>
      </c>
    </row>
    <row r="2090" spans="1:17" ht="15.75" x14ac:dyDescent="0.25">
      <c r="A2090" s="1" t="s">
        <v>276</v>
      </c>
      <c r="B2090" t="str">
        <f>VLOOKUP(A2090,'Customer Names'!$A$1:$B$2336,2,FALSE)</f>
        <v>List</v>
      </c>
      <c r="C2090" s="11">
        <f>VLOOKUP(A2090,'Medical Examinations'!$A$1:$B$2336,2,FALSE)</f>
        <v>24.51</v>
      </c>
      <c r="D2090" s="11">
        <f>VLOOKUP(A2090,'Medical Examinations'!$A$1:$C$2336,3,FALSE)</f>
        <v>4.6900000000000004</v>
      </c>
      <c r="E2090" s="11" t="str">
        <f>VLOOKUP(A2090,'Medical Examinations'!$A$1:$J$2336,4,FALSE)</f>
        <v>No</v>
      </c>
      <c r="F2090" s="11" t="str">
        <f>VLOOKUP(A2090,'Medical Examinations'!$A$1:$J$2336,5,FALSE)</f>
        <v>No</v>
      </c>
      <c r="G2090" s="11" t="str">
        <f>VLOOKUP(A2090,'Medical Examinations'!$A$1:$J$2336,6,FALSE)</f>
        <v>No</v>
      </c>
      <c r="H2090" s="11">
        <f>VLOOKUP(A2090,'Medical Examinations'!$A$1:$J$2336,7,FALSE)</f>
        <v>0</v>
      </c>
      <c r="I2090" s="11" t="str">
        <f>VLOOKUP(A2090,'Medical Examinations'!$A$1:$J$2336,8,FALSE)</f>
        <v>No</v>
      </c>
      <c r="J2090" s="11" t="str">
        <f>VLOOKUP(A2090,'Medical Examinations'!$A$1:$J$2336,9,FALSE)</f>
        <v>NORMALWEIGHT</v>
      </c>
      <c r="K2090" s="11" t="str">
        <f>VLOOKUP(A2090,'Medical Examinations'!$A$1:$J$2336,10,FALSE)</f>
        <v>NORMAL</v>
      </c>
      <c r="L2090" t="str">
        <f>VLOOKUP(A2090,'Hospitalisation Details'!$A$2:$M$2344,4,FALSE)</f>
        <v>10-8-1999</v>
      </c>
      <c r="M2090">
        <f>VLOOKUP(A2090,'Hospitalisation Details'!$A$2:$M$2344,10,FALSE)</f>
        <v>2396.1</v>
      </c>
      <c r="N2090" t="str">
        <f>VLOOKUP(A2090,'Hospitalisation Details'!$A$2:$M$2344,11,FALSE)</f>
        <v>tier - 2</v>
      </c>
      <c r="O2090" t="str">
        <f>VLOOKUP(A2090,'Hospitalisation Details'!$A$2:$M$2344,12,FALSE)</f>
        <v>tier - 1</v>
      </c>
      <c r="P2090" t="str">
        <f>VLOOKUP(A2090,'Hospitalisation Details'!$A$2:$M$2344,13,FALSE)</f>
        <v>R1019</v>
      </c>
      <c r="Q2090" s="11">
        <f>VLOOKUP(A2090,'Hospitalisation Details'!$A$2:$M$2344,8,FALSE)</f>
        <v>23</v>
      </c>
    </row>
    <row r="2091" spans="1:17" ht="15.75" x14ac:dyDescent="0.25">
      <c r="A2091" s="1" t="s">
        <v>274</v>
      </c>
      <c r="B2091" t="str">
        <f>VLOOKUP(A2091,'Customer Names'!$A$1:$B$2336,2,FALSE)</f>
        <v>Shafar</v>
      </c>
      <c r="C2091" s="11">
        <f>VLOOKUP(A2091,'Medical Examinations'!$A$1:$B$2336,2,FALSE)</f>
        <v>23.844999999999999</v>
      </c>
      <c r="D2091" s="11">
        <f>VLOOKUP(A2091,'Medical Examinations'!$A$1:$C$2336,3,FALSE)</f>
        <v>4.43</v>
      </c>
      <c r="E2091" s="11" t="str">
        <f>VLOOKUP(A2091,'Medical Examinations'!$A$1:$J$2336,4,FALSE)</f>
        <v>No</v>
      </c>
      <c r="F2091" s="11" t="str">
        <f>VLOOKUP(A2091,'Medical Examinations'!$A$1:$J$2336,5,FALSE)</f>
        <v>No</v>
      </c>
      <c r="G2091" s="11" t="str">
        <f>VLOOKUP(A2091,'Medical Examinations'!$A$1:$J$2336,6,FALSE)</f>
        <v>No</v>
      </c>
      <c r="H2091" s="11">
        <f>VLOOKUP(A2091,'Medical Examinations'!$A$1:$J$2336,7,FALSE)</f>
        <v>0</v>
      </c>
      <c r="I2091" s="11" t="str">
        <f>VLOOKUP(A2091,'Medical Examinations'!$A$1:$J$2336,8,FALSE)</f>
        <v>No</v>
      </c>
      <c r="J2091" s="11" t="str">
        <f>VLOOKUP(A2091,'Medical Examinations'!$A$1:$J$2336,9,FALSE)</f>
        <v>NORMALWEIGHT</v>
      </c>
      <c r="K2091" s="11" t="str">
        <f>VLOOKUP(A2091,'Medical Examinations'!$A$1:$J$2336,10,FALSE)</f>
        <v>NORMAL</v>
      </c>
      <c r="L2091" t="str">
        <f>VLOOKUP(A2091,'Hospitalisation Details'!$A$2:$M$2344,4,FALSE)</f>
        <v>17-12-1999</v>
      </c>
      <c r="M2091">
        <f>VLOOKUP(A2091,'Hospitalisation Details'!$A$2:$M$2344,10,FALSE)</f>
        <v>2395.17</v>
      </c>
      <c r="N2091" t="str">
        <f>VLOOKUP(A2091,'Hospitalisation Details'!$A$2:$M$2344,11,FALSE)</f>
        <v>tier - 2</v>
      </c>
      <c r="O2091" t="str">
        <f>VLOOKUP(A2091,'Hospitalisation Details'!$A$2:$M$2344,12,FALSE)</f>
        <v>tier - 1</v>
      </c>
      <c r="P2091" t="str">
        <f>VLOOKUP(A2091,'Hospitalisation Details'!$A$2:$M$2344,13,FALSE)</f>
        <v>R1014</v>
      </c>
      <c r="Q2091" s="11">
        <f>VLOOKUP(A2091,'Hospitalisation Details'!$A$2:$M$2344,8,FALSE)</f>
        <v>23</v>
      </c>
    </row>
    <row r="2092" spans="1:17" ht="15.75" x14ac:dyDescent="0.25">
      <c r="A2092" s="1" t="s">
        <v>273</v>
      </c>
      <c r="B2092" t="str">
        <f>VLOOKUP(A2092,'Customer Names'!$A$1:$B$2336,2,FALSE)</f>
        <v>Copenhaver</v>
      </c>
      <c r="C2092" s="11">
        <f>VLOOKUP(A2092,'Medical Examinations'!$A$1:$B$2336,2,FALSE)</f>
        <v>15.68</v>
      </c>
      <c r="D2092" s="11">
        <f>VLOOKUP(A2092,'Medical Examinations'!$A$1:$C$2336,3,FALSE)</f>
        <v>6.16</v>
      </c>
      <c r="E2092" s="11" t="str">
        <f>VLOOKUP(A2092,'Medical Examinations'!$A$1:$J$2336,4,FALSE)</f>
        <v>Yes</v>
      </c>
      <c r="F2092" s="11" t="str">
        <f>VLOOKUP(A2092,'Medical Examinations'!$A$1:$J$2336,5,FALSE)</f>
        <v>No</v>
      </c>
      <c r="G2092" s="11" t="str">
        <f>VLOOKUP(A2092,'Medical Examinations'!$A$1:$J$2336,6,FALSE)</f>
        <v>No</v>
      </c>
      <c r="H2092" s="11">
        <f>VLOOKUP(A2092,'Medical Examinations'!$A$1:$J$2336,7,FALSE)</f>
        <v>1</v>
      </c>
      <c r="I2092" s="11" t="str">
        <f>VLOOKUP(A2092,'Medical Examinations'!$A$1:$J$2336,8,FALSE)</f>
        <v>No</v>
      </c>
      <c r="J2092" s="11" t="str">
        <f>VLOOKUP(A2092,'Medical Examinations'!$A$1:$J$2336,9,FALSE)</f>
        <v>UNDERWEIGHT</v>
      </c>
      <c r="K2092" s="11" t="str">
        <f>VLOOKUP(A2092,'Medical Examinations'!$A$1:$J$2336,10,FALSE)</f>
        <v>PREDIABETES</v>
      </c>
      <c r="L2092" t="str">
        <f>VLOOKUP(A2092,'Hospitalisation Details'!$A$2:$M$2344,4,FALSE)</f>
        <v>12-12-1988</v>
      </c>
      <c r="M2092">
        <f>VLOOKUP(A2092,'Hospitalisation Details'!$A$2:$M$2344,10,FALSE)</f>
        <v>2373.3000000000002</v>
      </c>
      <c r="N2092" t="str">
        <f>VLOOKUP(A2092,'Hospitalisation Details'!$A$2:$M$2344,11,FALSE)</f>
        <v>tier - 2</v>
      </c>
      <c r="O2092" t="str">
        <f>VLOOKUP(A2092,'Hospitalisation Details'!$A$2:$M$2344,12,FALSE)</f>
        <v>tier - 2</v>
      </c>
      <c r="P2092" t="str">
        <f>VLOOKUP(A2092,'Hospitalisation Details'!$A$2:$M$2344,13,FALSE)</f>
        <v>R1013</v>
      </c>
      <c r="Q2092" s="11">
        <f>VLOOKUP(A2092,'Hospitalisation Details'!$A$2:$M$2344,8,FALSE)</f>
        <v>34</v>
      </c>
    </row>
    <row r="2093" spans="1:17" ht="15.75" x14ac:dyDescent="0.25">
      <c r="A2093" s="1" t="s">
        <v>272</v>
      </c>
      <c r="B2093" t="str">
        <f>VLOOKUP(A2093,'Customer Names'!$A$1:$B$2336,2,FALSE)</f>
        <v>Stump</v>
      </c>
      <c r="C2093" s="11">
        <f>VLOOKUP(A2093,'Medical Examinations'!$A$1:$B$2336,2,FALSE)</f>
        <v>32.395000000000003</v>
      </c>
      <c r="D2093" s="11">
        <f>VLOOKUP(A2093,'Medical Examinations'!$A$1:$C$2336,3,FALSE)</f>
        <v>6.66</v>
      </c>
      <c r="E2093" s="11" t="str">
        <f>VLOOKUP(A2093,'Medical Examinations'!$A$1:$J$2336,4,FALSE)</f>
        <v>No</v>
      </c>
      <c r="F2093" s="11" t="str">
        <f>VLOOKUP(A2093,'Medical Examinations'!$A$1:$J$2336,5,FALSE)</f>
        <v>No</v>
      </c>
      <c r="G2093" s="11" t="str">
        <f>VLOOKUP(A2093,'Medical Examinations'!$A$1:$J$2336,6,FALSE)</f>
        <v>No</v>
      </c>
      <c r="H2093" s="11">
        <f>VLOOKUP(A2093,'Medical Examinations'!$A$1:$J$2336,7,FALSE)</f>
        <v>0</v>
      </c>
      <c r="I2093" s="11" t="str">
        <f>VLOOKUP(A2093,'Medical Examinations'!$A$1:$J$2336,8,FALSE)</f>
        <v>No</v>
      </c>
      <c r="J2093" s="11" t="str">
        <f>VLOOKUP(A2093,'Medical Examinations'!$A$1:$J$2336,9,FALSE)</f>
        <v>OBESITY</v>
      </c>
      <c r="K2093" s="11" t="str">
        <f>VLOOKUP(A2093,'Medical Examinations'!$A$1:$J$2336,10,FALSE)</f>
        <v>DIABETES</v>
      </c>
      <c r="L2093" t="str">
        <f>VLOOKUP(A2093,'Hospitalisation Details'!$A$2:$M$2344,4,FALSE)</f>
        <v>5-11-2002</v>
      </c>
      <c r="M2093">
        <f>VLOOKUP(A2093,'Hospitalisation Details'!$A$2:$M$2344,10,FALSE)</f>
        <v>2362.23</v>
      </c>
      <c r="N2093" t="str">
        <f>VLOOKUP(A2093,'Hospitalisation Details'!$A$2:$M$2344,11,FALSE)</f>
        <v>tier - 2</v>
      </c>
      <c r="O2093" t="str">
        <f>VLOOKUP(A2093,'Hospitalisation Details'!$A$2:$M$2344,12,FALSE)</f>
        <v>tier - 1</v>
      </c>
      <c r="P2093" t="str">
        <f>VLOOKUP(A2093,'Hospitalisation Details'!$A$2:$M$2344,13,FALSE)</f>
        <v>R1012</v>
      </c>
      <c r="Q2093" s="11">
        <f>VLOOKUP(A2093,'Hospitalisation Details'!$A$2:$M$2344,8,FALSE)</f>
        <v>20</v>
      </c>
    </row>
    <row r="2094" spans="1:17" ht="15.75" x14ac:dyDescent="0.25">
      <c r="A2094" s="1" t="s">
        <v>271</v>
      </c>
      <c r="B2094" t="str">
        <f>VLOOKUP(A2094,'Customer Names'!$A$1:$B$2336,2,FALSE)</f>
        <v>Wehrman</v>
      </c>
      <c r="C2094" s="11">
        <f>VLOOKUP(A2094,'Medical Examinations'!$A$1:$B$2336,2,FALSE)</f>
        <v>23.655000000000001</v>
      </c>
      <c r="D2094" s="11">
        <f>VLOOKUP(A2094,'Medical Examinations'!$A$1:$C$2336,3,FALSE)</f>
        <v>5.92</v>
      </c>
      <c r="E2094" s="11" t="str">
        <f>VLOOKUP(A2094,'Medical Examinations'!$A$1:$J$2336,4,FALSE)</f>
        <v>No</v>
      </c>
      <c r="F2094" s="11" t="str">
        <f>VLOOKUP(A2094,'Medical Examinations'!$A$1:$J$2336,5,FALSE)</f>
        <v>No</v>
      </c>
      <c r="G2094" s="11" t="str">
        <f>VLOOKUP(A2094,'Medical Examinations'!$A$1:$J$2336,6,FALSE)</f>
        <v>No</v>
      </c>
      <c r="H2094" s="11">
        <f>VLOOKUP(A2094,'Medical Examinations'!$A$1:$J$2336,7,FALSE)</f>
        <v>1</v>
      </c>
      <c r="I2094" s="11" t="str">
        <f>VLOOKUP(A2094,'Medical Examinations'!$A$1:$J$2336,8,FALSE)</f>
        <v>No</v>
      </c>
      <c r="J2094" s="11" t="str">
        <f>VLOOKUP(A2094,'Medical Examinations'!$A$1:$J$2336,9,FALSE)</f>
        <v>NORMALWEIGHT</v>
      </c>
      <c r="K2094" s="11" t="str">
        <f>VLOOKUP(A2094,'Medical Examinations'!$A$1:$J$2336,10,FALSE)</f>
        <v>PREDIABETES</v>
      </c>
      <c r="L2094" t="str">
        <f>VLOOKUP(A2094,'Hospitalisation Details'!$A$2:$M$2344,4,FALSE)</f>
        <v>21-10-1998</v>
      </c>
      <c r="M2094">
        <f>VLOOKUP(A2094,'Hospitalisation Details'!$A$2:$M$2344,10,FALSE)</f>
        <v>2352.9699999999998</v>
      </c>
      <c r="N2094" t="str">
        <f>VLOOKUP(A2094,'Hospitalisation Details'!$A$2:$M$2344,11,FALSE)</f>
        <v>tier - 3</v>
      </c>
      <c r="O2094" t="str">
        <f>VLOOKUP(A2094,'Hospitalisation Details'!$A$2:$M$2344,12,FALSE)</f>
        <v>tier - 3</v>
      </c>
      <c r="P2094" t="str">
        <f>VLOOKUP(A2094,'Hospitalisation Details'!$A$2:$M$2344,13,FALSE)</f>
        <v>R1012</v>
      </c>
      <c r="Q2094" s="11">
        <f>VLOOKUP(A2094,'Hospitalisation Details'!$A$2:$M$2344,8,FALSE)</f>
        <v>24</v>
      </c>
    </row>
    <row r="2095" spans="1:17" ht="15.75" x14ac:dyDescent="0.25">
      <c r="A2095" s="1" t="s">
        <v>270</v>
      </c>
      <c r="B2095" t="str">
        <f>VLOOKUP(A2095,'Customer Names'!$A$1:$B$2336,2,FALSE)</f>
        <v>Sischo</v>
      </c>
      <c r="C2095" s="11">
        <f>VLOOKUP(A2095,'Medical Examinations'!$A$1:$B$2336,2,FALSE)</f>
        <v>28.4</v>
      </c>
      <c r="D2095" s="11">
        <f>VLOOKUP(A2095,'Medical Examinations'!$A$1:$C$2336,3,FALSE)</f>
        <v>5.97</v>
      </c>
      <c r="E2095" s="11" t="str">
        <f>VLOOKUP(A2095,'Medical Examinations'!$A$1:$J$2336,4,FALSE)</f>
        <v>No</v>
      </c>
      <c r="F2095" s="11" t="str">
        <f>VLOOKUP(A2095,'Medical Examinations'!$A$1:$J$2336,5,FALSE)</f>
        <v>No</v>
      </c>
      <c r="G2095" s="11" t="str">
        <f>VLOOKUP(A2095,'Medical Examinations'!$A$1:$J$2336,6,FALSE)</f>
        <v>Yes</v>
      </c>
      <c r="H2095" s="11">
        <f>VLOOKUP(A2095,'Medical Examinations'!$A$1:$J$2336,7,FALSE)</f>
        <v>1</v>
      </c>
      <c r="I2095" s="11" t="str">
        <f>VLOOKUP(A2095,'Medical Examinations'!$A$1:$J$2336,8,FALSE)</f>
        <v>No</v>
      </c>
      <c r="J2095" s="11" t="str">
        <f>VLOOKUP(A2095,'Medical Examinations'!$A$1:$J$2336,9,FALSE)</f>
        <v>OVERWEIGHT</v>
      </c>
      <c r="K2095" s="11" t="str">
        <f>VLOOKUP(A2095,'Medical Examinations'!$A$1:$J$2336,10,FALSE)</f>
        <v>PREDIABETES</v>
      </c>
      <c r="L2095" t="str">
        <f>VLOOKUP(A2095,'Hospitalisation Details'!$A$2:$M$2344,4,FALSE)</f>
        <v>18-11-2003</v>
      </c>
      <c r="M2095">
        <f>VLOOKUP(A2095,'Hospitalisation Details'!$A$2:$M$2344,10,FALSE)</f>
        <v>2331.52</v>
      </c>
      <c r="N2095" t="str">
        <f>VLOOKUP(A2095,'Hospitalisation Details'!$A$2:$M$2344,11,FALSE)</f>
        <v>tier - 2</v>
      </c>
      <c r="O2095" t="str">
        <f>VLOOKUP(A2095,'Hospitalisation Details'!$A$2:$M$2344,12,FALSE)</f>
        <v>tier - 3</v>
      </c>
      <c r="P2095" t="str">
        <f>VLOOKUP(A2095,'Hospitalisation Details'!$A$2:$M$2344,13,FALSE)</f>
        <v>R1011</v>
      </c>
      <c r="Q2095" s="11">
        <f>VLOOKUP(A2095,'Hospitalisation Details'!$A$2:$M$2344,8,FALSE)</f>
        <v>19</v>
      </c>
    </row>
    <row r="2096" spans="1:17" ht="15.75" x14ac:dyDescent="0.25">
      <c r="A2096" s="1" t="s">
        <v>269</v>
      </c>
      <c r="B2096" t="str">
        <f>VLOOKUP(A2096,'Customer Names'!$A$1:$B$2336,2,FALSE)</f>
        <v>Fonti</v>
      </c>
      <c r="C2096" s="11">
        <f>VLOOKUP(A2096,'Medical Examinations'!$A$1:$B$2336,2,FALSE)</f>
        <v>35.42</v>
      </c>
      <c r="D2096" s="11">
        <f>VLOOKUP(A2096,'Medical Examinations'!$A$1:$C$2336,3,FALSE)</f>
        <v>4.6399999999999997</v>
      </c>
      <c r="E2096" s="11" t="str">
        <f>VLOOKUP(A2096,'Medical Examinations'!$A$1:$J$2336,4,FALSE)</f>
        <v>Yes</v>
      </c>
      <c r="F2096" s="11" t="str">
        <f>VLOOKUP(A2096,'Medical Examinations'!$A$1:$J$2336,5,FALSE)</f>
        <v>No</v>
      </c>
      <c r="G2096" s="11" t="str">
        <f>VLOOKUP(A2096,'Medical Examinations'!$A$1:$J$2336,6,FALSE)</f>
        <v>No</v>
      </c>
      <c r="H2096" s="11">
        <f>VLOOKUP(A2096,'Medical Examinations'!$A$1:$J$2336,7,FALSE)</f>
        <v>0</v>
      </c>
      <c r="I2096" s="11" t="str">
        <f>VLOOKUP(A2096,'Medical Examinations'!$A$1:$J$2336,8,FALSE)</f>
        <v>No</v>
      </c>
      <c r="J2096" s="11" t="str">
        <f>VLOOKUP(A2096,'Medical Examinations'!$A$1:$J$2336,9,FALSE)</f>
        <v>OBESITY</v>
      </c>
      <c r="K2096" s="11" t="str">
        <f>VLOOKUP(A2096,'Medical Examinations'!$A$1:$J$2336,10,FALSE)</f>
        <v>NORMAL</v>
      </c>
      <c r="L2096" t="str">
        <f>VLOOKUP(A2096,'Hospitalisation Details'!$A$2:$M$2344,4,FALSE)</f>
        <v>17-12-1996</v>
      </c>
      <c r="M2096">
        <f>VLOOKUP(A2096,'Hospitalisation Details'!$A$2:$M$2344,10,FALSE)</f>
        <v>2322.62</v>
      </c>
      <c r="N2096" t="str">
        <f>VLOOKUP(A2096,'Hospitalisation Details'!$A$2:$M$2344,11,FALSE)</f>
        <v>tier - 2</v>
      </c>
      <c r="O2096" t="str">
        <f>VLOOKUP(A2096,'Hospitalisation Details'!$A$2:$M$2344,12,FALSE)</f>
        <v>tier - 1</v>
      </c>
      <c r="P2096" t="str">
        <f>VLOOKUP(A2096,'Hospitalisation Details'!$A$2:$M$2344,13,FALSE)</f>
        <v>R1013</v>
      </c>
      <c r="Q2096" s="11">
        <f>VLOOKUP(A2096,'Hospitalisation Details'!$A$2:$M$2344,8,FALSE)</f>
        <v>26</v>
      </c>
    </row>
    <row r="2097" spans="1:17" ht="15.75" x14ac:dyDescent="0.25">
      <c r="A2097" s="1" t="s">
        <v>268</v>
      </c>
      <c r="B2097" t="str">
        <f>VLOOKUP(A2097,'Customer Names'!$A$1:$B$2336,2,FALSE)</f>
        <v>Merlis</v>
      </c>
      <c r="C2097" s="11">
        <f>VLOOKUP(A2097,'Medical Examinations'!$A$1:$B$2336,2,FALSE)</f>
        <v>26.18</v>
      </c>
      <c r="D2097" s="11">
        <f>VLOOKUP(A2097,'Medical Examinations'!$A$1:$C$2336,3,FALSE)</f>
        <v>6.12</v>
      </c>
      <c r="E2097" s="11" t="str">
        <f>VLOOKUP(A2097,'Medical Examinations'!$A$1:$J$2336,4,FALSE)</f>
        <v>No</v>
      </c>
      <c r="F2097" s="11" t="str">
        <f>VLOOKUP(A2097,'Medical Examinations'!$A$1:$J$2336,5,FALSE)</f>
        <v>Yes</v>
      </c>
      <c r="G2097" s="11" t="str">
        <f>VLOOKUP(A2097,'Medical Examinations'!$A$1:$J$2336,6,FALSE)</f>
        <v>No</v>
      </c>
      <c r="H2097" s="11">
        <f>VLOOKUP(A2097,'Medical Examinations'!$A$1:$J$2336,7,FALSE)</f>
        <v>1</v>
      </c>
      <c r="I2097" s="11" t="str">
        <f>VLOOKUP(A2097,'Medical Examinations'!$A$1:$J$2336,8,FALSE)</f>
        <v>No</v>
      </c>
      <c r="J2097" s="11" t="str">
        <f>VLOOKUP(A2097,'Medical Examinations'!$A$1:$J$2336,9,FALSE)</f>
        <v>OVERWEIGHT</v>
      </c>
      <c r="K2097" s="11" t="str">
        <f>VLOOKUP(A2097,'Medical Examinations'!$A$1:$J$2336,10,FALSE)</f>
        <v>PREDIABETES</v>
      </c>
      <c r="L2097" t="str">
        <f>VLOOKUP(A2097,'Hospitalisation Details'!$A$2:$M$2344,4,FALSE)</f>
        <v>6-9-2004</v>
      </c>
      <c r="M2097">
        <f>VLOOKUP(A2097,'Hospitalisation Details'!$A$2:$M$2344,10,FALSE)</f>
        <v>2304</v>
      </c>
      <c r="N2097" t="str">
        <f>VLOOKUP(A2097,'Hospitalisation Details'!$A$2:$M$2344,11,FALSE)</f>
        <v>tier - 2</v>
      </c>
      <c r="O2097" t="str">
        <f>VLOOKUP(A2097,'Hospitalisation Details'!$A$2:$M$2344,12,FALSE)</f>
        <v>tier - 3</v>
      </c>
      <c r="P2097" t="str">
        <f>VLOOKUP(A2097,'Hospitalisation Details'!$A$2:$M$2344,13,FALSE)</f>
        <v>R1013</v>
      </c>
      <c r="Q2097" s="11">
        <f>VLOOKUP(A2097,'Hospitalisation Details'!$A$2:$M$2344,8,FALSE)</f>
        <v>18</v>
      </c>
    </row>
    <row r="2098" spans="1:17" ht="15.75" x14ac:dyDescent="0.25">
      <c r="A2098" s="1" t="s">
        <v>267</v>
      </c>
      <c r="B2098" t="str">
        <f>VLOOKUP(A2098,'Customer Names'!$A$1:$B$2336,2,FALSE)</f>
        <v>Hasegawa</v>
      </c>
      <c r="C2098" s="11">
        <f>VLOOKUP(A2098,'Medical Examinations'!$A$1:$B$2336,2,FALSE)</f>
        <v>20.8</v>
      </c>
      <c r="D2098" s="11">
        <f>VLOOKUP(A2098,'Medical Examinations'!$A$1:$C$2336,3,FALSE)</f>
        <v>4.87</v>
      </c>
      <c r="E2098" s="11" t="str">
        <f>VLOOKUP(A2098,'Medical Examinations'!$A$1:$J$2336,4,FALSE)</f>
        <v>Yes</v>
      </c>
      <c r="F2098" s="11" t="str">
        <f>VLOOKUP(A2098,'Medical Examinations'!$A$1:$J$2336,5,FALSE)</f>
        <v>No</v>
      </c>
      <c r="G2098" s="11" t="str">
        <f>VLOOKUP(A2098,'Medical Examinations'!$A$1:$J$2336,6,FALSE)</f>
        <v>No</v>
      </c>
      <c r="H2098" s="11">
        <f>VLOOKUP(A2098,'Medical Examinations'!$A$1:$J$2336,7,FALSE)</f>
        <v>0</v>
      </c>
      <c r="I2098" s="11" t="str">
        <f>VLOOKUP(A2098,'Medical Examinations'!$A$1:$J$2336,8,FALSE)</f>
        <v>No</v>
      </c>
      <c r="J2098" s="11" t="str">
        <f>VLOOKUP(A2098,'Medical Examinations'!$A$1:$J$2336,9,FALSE)</f>
        <v>NORMALWEIGHT</v>
      </c>
      <c r="K2098" s="11" t="str">
        <f>VLOOKUP(A2098,'Medical Examinations'!$A$1:$J$2336,10,FALSE)</f>
        <v>NORMAL</v>
      </c>
      <c r="L2098" t="str">
        <f>VLOOKUP(A2098,'Hospitalisation Details'!$A$2:$M$2344,4,FALSE)</f>
        <v>28-11-1996</v>
      </c>
      <c r="M2098">
        <f>VLOOKUP(A2098,'Hospitalisation Details'!$A$2:$M$2344,10,FALSE)</f>
        <v>2302.3000000000002</v>
      </c>
      <c r="N2098" t="str">
        <f>VLOOKUP(A2098,'Hospitalisation Details'!$A$2:$M$2344,11,FALSE)</f>
        <v>tier - 1</v>
      </c>
      <c r="O2098" t="str">
        <f>VLOOKUP(A2098,'Hospitalisation Details'!$A$2:$M$2344,12,FALSE)</f>
        <v>tier - 2</v>
      </c>
      <c r="P2098" t="str">
        <f>VLOOKUP(A2098,'Hospitalisation Details'!$A$2:$M$2344,13,FALSE)</f>
        <v>R1011</v>
      </c>
      <c r="Q2098" s="11">
        <f>VLOOKUP(A2098,'Hospitalisation Details'!$A$2:$M$2344,8,FALSE)</f>
        <v>26</v>
      </c>
    </row>
    <row r="2099" spans="1:17" ht="15.75" x14ac:dyDescent="0.25">
      <c r="A2099" s="1" t="s">
        <v>266</v>
      </c>
      <c r="B2099" t="str">
        <f>VLOOKUP(A2099,'Customer Names'!$A$1:$B$2336,2,FALSE)</f>
        <v>Haselden</v>
      </c>
      <c r="C2099" s="11">
        <f>VLOOKUP(A2099,'Medical Examinations'!$A$1:$B$2336,2,FALSE)</f>
        <v>15.82</v>
      </c>
      <c r="D2099" s="11">
        <f>VLOOKUP(A2099,'Medical Examinations'!$A$1:$C$2336,3,FALSE)</f>
        <v>4.5999999999999996</v>
      </c>
      <c r="E2099" s="11" t="str">
        <f>VLOOKUP(A2099,'Medical Examinations'!$A$1:$J$2336,4,FALSE)</f>
        <v>No</v>
      </c>
      <c r="F2099" s="11" t="str">
        <f>VLOOKUP(A2099,'Medical Examinations'!$A$1:$J$2336,5,FALSE)</f>
        <v>No</v>
      </c>
      <c r="G2099" s="11" t="str">
        <f>VLOOKUP(A2099,'Medical Examinations'!$A$1:$J$2336,6,FALSE)</f>
        <v>No</v>
      </c>
      <c r="H2099" s="11">
        <f>VLOOKUP(A2099,'Medical Examinations'!$A$1:$J$2336,7,FALSE)</f>
        <v>0</v>
      </c>
      <c r="I2099" s="11" t="str">
        <f>VLOOKUP(A2099,'Medical Examinations'!$A$1:$J$2336,8,FALSE)</f>
        <v>No</v>
      </c>
      <c r="J2099" s="11" t="str">
        <f>VLOOKUP(A2099,'Medical Examinations'!$A$1:$J$2336,9,FALSE)</f>
        <v>UNDERWEIGHT</v>
      </c>
      <c r="K2099" s="11" t="str">
        <f>VLOOKUP(A2099,'Medical Examinations'!$A$1:$J$2336,10,FALSE)</f>
        <v>NORMAL</v>
      </c>
      <c r="L2099" t="str">
        <f>VLOOKUP(A2099,'Hospitalisation Details'!$A$2:$M$2344,4,FALSE)</f>
        <v>5-10-1989</v>
      </c>
      <c r="M2099">
        <f>VLOOKUP(A2099,'Hospitalisation Details'!$A$2:$M$2344,10,FALSE)</f>
        <v>2295.2399999999998</v>
      </c>
      <c r="N2099" t="str">
        <f>VLOOKUP(A2099,'Hospitalisation Details'!$A$2:$M$2344,11,FALSE)</f>
        <v>tier - 2</v>
      </c>
      <c r="O2099" t="str">
        <f>VLOOKUP(A2099,'Hospitalisation Details'!$A$2:$M$2344,12,FALSE)</f>
        <v>tier - 1</v>
      </c>
      <c r="P2099" t="str">
        <f>VLOOKUP(A2099,'Hospitalisation Details'!$A$2:$M$2344,13,FALSE)</f>
        <v>R1013</v>
      </c>
      <c r="Q2099" s="11">
        <f>VLOOKUP(A2099,'Hospitalisation Details'!$A$2:$M$2344,8,FALSE)</f>
        <v>33</v>
      </c>
    </row>
    <row r="2100" spans="1:17" ht="15.75" x14ac:dyDescent="0.25">
      <c r="A2100" s="1" t="s">
        <v>265</v>
      </c>
      <c r="B2100" t="str">
        <f>VLOOKUP(A2100,'Customer Names'!$A$1:$B$2336,2,FALSE)</f>
        <v>Simonson</v>
      </c>
      <c r="C2100" s="11">
        <f>VLOOKUP(A2100,'Medical Examinations'!$A$1:$B$2336,2,FALSE)</f>
        <v>17.670000000000002</v>
      </c>
      <c r="D2100" s="11">
        <f>VLOOKUP(A2100,'Medical Examinations'!$A$1:$C$2336,3,FALSE)</f>
        <v>4.78</v>
      </c>
      <c r="E2100" s="11" t="str">
        <f>VLOOKUP(A2100,'Medical Examinations'!$A$1:$J$2336,4,FALSE)</f>
        <v>No</v>
      </c>
      <c r="F2100" s="11" t="str">
        <f>VLOOKUP(A2100,'Medical Examinations'!$A$1:$J$2336,5,FALSE)</f>
        <v>No</v>
      </c>
      <c r="G2100" s="11" t="str">
        <f>VLOOKUP(A2100,'Medical Examinations'!$A$1:$J$2336,6,FALSE)</f>
        <v>No</v>
      </c>
      <c r="H2100" s="11">
        <f>VLOOKUP(A2100,'Medical Examinations'!$A$1:$J$2336,7,FALSE)</f>
        <v>0</v>
      </c>
      <c r="I2100" s="11" t="str">
        <f>VLOOKUP(A2100,'Medical Examinations'!$A$1:$J$2336,8,FALSE)</f>
        <v>No</v>
      </c>
      <c r="J2100" s="11" t="str">
        <f>VLOOKUP(A2100,'Medical Examinations'!$A$1:$J$2336,9,FALSE)</f>
        <v>UNDERWEIGHT</v>
      </c>
      <c r="K2100" s="11" t="str">
        <f>VLOOKUP(A2100,'Medical Examinations'!$A$1:$J$2336,10,FALSE)</f>
        <v>NORMAL</v>
      </c>
      <c r="L2100" t="str">
        <f>VLOOKUP(A2100,'Hospitalisation Details'!$A$2:$M$2344,4,FALSE)</f>
        <v>16-6-1991</v>
      </c>
      <c r="M2100">
        <f>VLOOKUP(A2100,'Hospitalisation Details'!$A$2:$M$2344,10,FALSE)</f>
        <v>2277.7199999999998</v>
      </c>
      <c r="N2100" t="str">
        <f>VLOOKUP(A2100,'Hospitalisation Details'!$A$2:$M$2344,11,FALSE)</f>
        <v>tier - 2</v>
      </c>
      <c r="O2100" t="str">
        <f>VLOOKUP(A2100,'Hospitalisation Details'!$A$2:$M$2344,12,FALSE)</f>
        <v>tier - 1</v>
      </c>
      <c r="P2100" t="str">
        <f>VLOOKUP(A2100,'Hospitalisation Details'!$A$2:$M$2344,13,FALSE)</f>
        <v>R1013</v>
      </c>
      <c r="Q2100" s="11">
        <f>VLOOKUP(A2100,'Hospitalisation Details'!$A$2:$M$2344,8,FALSE)</f>
        <v>31</v>
      </c>
    </row>
    <row r="2101" spans="1:17" ht="15.75" x14ac:dyDescent="0.25">
      <c r="A2101" s="1" t="s">
        <v>264</v>
      </c>
      <c r="B2101" t="str">
        <f>VLOOKUP(A2101,'Customer Names'!$A$1:$B$2336,2,FALSE)</f>
        <v>Montag</v>
      </c>
      <c r="C2101" s="11">
        <f>VLOOKUP(A2101,'Medical Examinations'!$A$1:$B$2336,2,FALSE)</f>
        <v>31.92</v>
      </c>
      <c r="D2101" s="11">
        <f>VLOOKUP(A2101,'Medical Examinations'!$A$1:$C$2336,3,FALSE)</f>
        <v>11.05</v>
      </c>
      <c r="E2101" s="11" t="str">
        <f>VLOOKUP(A2101,'Medical Examinations'!$A$1:$J$2336,4,FALSE)</f>
        <v>No</v>
      </c>
      <c r="F2101" s="11" t="str">
        <f>VLOOKUP(A2101,'Medical Examinations'!$A$1:$J$2336,5,FALSE)</f>
        <v>No</v>
      </c>
      <c r="G2101" s="11" t="str">
        <f>VLOOKUP(A2101,'Medical Examinations'!$A$1:$J$2336,6,FALSE)</f>
        <v>No</v>
      </c>
      <c r="H2101" s="11">
        <f>VLOOKUP(A2101,'Medical Examinations'!$A$1:$J$2336,7,FALSE)</f>
        <v>0</v>
      </c>
      <c r="I2101" s="11" t="str">
        <f>VLOOKUP(A2101,'Medical Examinations'!$A$1:$J$2336,8,FALSE)</f>
        <v>No</v>
      </c>
      <c r="J2101" s="11" t="str">
        <f>VLOOKUP(A2101,'Medical Examinations'!$A$1:$J$2336,9,FALSE)</f>
        <v>OBESITY</v>
      </c>
      <c r="K2101" s="11" t="str">
        <f>VLOOKUP(A2101,'Medical Examinations'!$A$1:$J$2336,10,FALSE)</f>
        <v>DIABETES</v>
      </c>
      <c r="L2101" t="str">
        <f>VLOOKUP(A2101,'Hospitalisation Details'!$A$2:$M$2344,4,FALSE)</f>
        <v>12-11-2002</v>
      </c>
      <c r="M2101">
        <f>VLOOKUP(A2101,'Hospitalisation Details'!$A$2:$M$2344,10,FALSE)</f>
        <v>2261.5700000000002</v>
      </c>
      <c r="N2101" t="str">
        <f>VLOOKUP(A2101,'Hospitalisation Details'!$A$2:$M$2344,11,FALSE)</f>
        <v>tier - 2</v>
      </c>
      <c r="O2101" t="str">
        <f>VLOOKUP(A2101,'Hospitalisation Details'!$A$2:$M$2344,12,FALSE)</f>
        <v>tier - 1</v>
      </c>
      <c r="P2101" t="str">
        <f>VLOOKUP(A2101,'Hospitalisation Details'!$A$2:$M$2344,13,FALSE)</f>
        <v>R1012</v>
      </c>
      <c r="Q2101" s="11">
        <f>VLOOKUP(A2101,'Hospitalisation Details'!$A$2:$M$2344,8,FALSE)</f>
        <v>20</v>
      </c>
    </row>
    <row r="2102" spans="1:17" ht="15.75" x14ac:dyDescent="0.25">
      <c r="A2102" s="1" t="s">
        <v>263</v>
      </c>
      <c r="B2102" t="str">
        <f>VLOOKUP(A2102,'Customer Names'!$A$1:$B$2336,2,FALSE)</f>
        <v>Deroian</v>
      </c>
      <c r="C2102" s="11">
        <f>VLOOKUP(A2102,'Medical Examinations'!$A$1:$B$2336,2,FALSE)</f>
        <v>28.975000000000001</v>
      </c>
      <c r="D2102" s="11">
        <f>VLOOKUP(A2102,'Medical Examinations'!$A$1:$C$2336,3,FALSE)</f>
        <v>7.62</v>
      </c>
      <c r="E2102" s="11" t="str">
        <f>VLOOKUP(A2102,'Medical Examinations'!$A$1:$J$2336,4,FALSE)</f>
        <v>No</v>
      </c>
      <c r="F2102" s="11" t="str">
        <f>VLOOKUP(A2102,'Medical Examinations'!$A$1:$J$2336,5,FALSE)</f>
        <v>No</v>
      </c>
      <c r="G2102" s="11" t="str">
        <f>VLOOKUP(A2102,'Medical Examinations'!$A$1:$J$2336,6,FALSE)</f>
        <v>No</v>
      </c>
      <c r="H2102" s="11">
        <f>VLOOKUP(A2102,'Medical Examinations'!$A$1:$J$2336,7,FALSE)</f>
        <v>0</v>
      </c>
      <c r="I2102" s="11" t="str">
        <f>VLOOKUP(A2102,'Medical Examinations'!$A$1:$J$2336,8,FALSE)</f>
        <v>No</v>
      </c>
      <c r="J2102" s="11" t="str">
        <f>VLOOKUP(A2102,'Medical Examinations'!$A$1:$J$2336,9,FALSE)</f>
        <v>OVERWEIGHT</v>
      </c>
      <c r="K2102" s="11" t="str">
        <f>VLOOKUP(A2102,'Medical Examinations'!$A$1:$J$2336,10,FALSE)</f>
        <v>DIABETES</v>
      </c>
      <c r="L2102" t="str">
        <f>VLOOKUP(A2102,'Hospitalisation Details'!$A$2:$M$2344,4,FALSE)</f>
        <v>15-7-2002</v>
      </c>
      <c r="M2102">
        <f>VLOOKUP(A2102,'Hospitalisation Details'!$A$2:$M$2344,10,FALSE)</f>
        <v>2257.48</v>
      </c>
      <c r="N2102" t="str">
        <f>VLOOKUP(A2102,'Hospitalisation Details'!$A$2:$M$2344,11,FALSE)</f>
        <v>tier - 2</v>
      </c>
      <c r="O2102" t="str">
        <f>VLOOKUP(A2102,'Hospitalisation Details'!$A$2:$M$2344,12,FALSE)</f>
        <v>tier - 1</v>
      </c>
      <c r="P2102" t="str">
        <f>VLOOKUP(A2102,'Hospitalisation Details'!$A$2:$M$2344,13,FALSE)</f>
        <v>R1012</v>
      </c>
      <c r="Q2102" s="11">
        <f>VLOOKUP(A2102,'Hospitalisation Details'!$A$2:$M$2344,8,FALSE)</f>
        <v>20</v>
      </c>
    </row>
    <row r="2103" spans="1:17" ht="15.75" x14ac:dyDescent="0.25">
      <c r="A2103" s="1" t="s">
        <v>262</v>
      </c>
      <c r="B2103" t="str">
        <f>VLOOKUP(A2103,'Customer Names'!$A$1:$B$2336,2,FALSE)</f>
        <v>Goetz</v>
      </c>
      <c r="C2103" s="11">
        <f>VLOOKUP(A2103,'Medical Examinations'!$A$1:$B$2336,2,FALSE)</f>
        <v>31.73</v>
      </c>
      <c r="D2103" s="11">
        <f>VLOOKUP(A2103,'Medical Examinations'!$A$1:$C$2336,3,FALSE)</f>
        <v>4.78</v>
      </c>
      <c r="E2103" s="11" t="str">
        <f>VLOOKUP(A2103,'Medical Examinations'!$A$1:$J$2336,4,FALSE)</f>
        <v>Yes</v>
      </c>
      <c r="F2103" s="11" t="str">
        <f>VLOOKUP(A2103,'Medical Examinations'!$A$1:$J$2336,5,FALSE)</f>
        <v>Yes</v>
      </c>
      <c r="G2103" s="11" t="str">
        <f>VLOOKUP(A2103,'Medical Examinations'!$A$1:$J$2336,6,FALSE)</f>
        <v>No</v>
      </c>
      <c r="H2103" s="11">
        <f>VLOOKUP(A2103,'Medical Examinations'!$A$1:$J$2336,7,FALSE)</f>
        <v>2</v>
      </c>
      <c r="I2103" s="11" t="str">
        <f>VLOOKUP(A2103,'Medical Examinations'!$A$1:$J$2336,8,FALSE)</f>
        <v>No</v>
      </c>
      <c r="J2103" s="11" t="str">
        <f>VLOOKUP(A2103,'Medical Examinations'!$A$1:$J$2336,9,FALSE)</f>
        <v>OBESITY</v>
      </c>
      <c r="K2103" s="11" t="str">
        <f>VLOOKUP(A2103,'Medical Examinations'!$A$1:$J$2336,10,FALSE)</f>
        <v>NORMAL</v>
      </c>
      <c r="L2103" t="str">
        <f>VLOOKUP(A2103,'Hospitalisation Details'!$A$2:$M$2344,4,FALSE)</f>
        <v>11-12-2000</v>
      </c>
      <c r="M2103">
        <f>VLOOKUP(A2103,'Hospitalisation Details'!$A$2:$M$2344,10,FALSE)</f>
        <v>2254.8000000000002</v>
      </c>
      <c r="N2103" t="str">
        <f>VLOOKUP(A2103,'Hospitalisation Details'!$A$2:$M$2344,11,FALSE)</f>
        <v>tier - 2</v>
      </c>
      <c r="O2103" t="str">
        <f>VLOOKUP(A2103,'Hospitalisation Details'!$A$2:$M$2344,12,FALSE)</f>
        <v>tier - 3</v>
      </c>
      <c r="P2103" t="str">
        <f>VLOOKUP(A2103,'Hospitalisation Details'!$A$2:$M$2344,13,FALSE)</f>
        <v>R1016</v>
      </c>
      <c r="Q2103" s="11">
        <f>VLOOKUP(A2103,'Hospitalisation Details'!$A$2:$M$2344,8,FALSE)</f>
        <v>22</v>
      </c>
    </row>
    <row r="2104" spans="1:17" ht="15.75" x14ac:dyDescent="0.25">
      <c r="A2104" s="1" t="s">
        <v>261</v>
      </c>
      <c r="B2104" t="str">
        <f>VLOOKUP(A2104,'Customer Names'!$A$1:$B$2336,2,FALSE)</f>
        <v>Brady</v>
      </c>
      <c r="C2104" s="11">
        <f>VLOOKUP(A2104,'Medical Examinations'!$A$1:$B$2336,2,FALSE)</f>
        <v>28.88</v>
      </c>
      <c r="D2104" s="11">
        <f>VLOOKUP(A2104,'Medical Examinations'!$A$1:$C$2336,3,FALSE)</f>
        <v>6.09</v>
      </c>
      <c r="E2104" s="11" t="str">
        <f>VLOOKUP(A2104,'Medical Examinations'!$A$1:$J$2336,4,FALSE)</f>
        <v>Yes</v>
      </c>
      <c r="F2104" s="11" t="str">
        <f>VLOOKUP(A2104,'Medical Examinations'!$A$1:$J$2336,5,FALSE)</f>
        <v>Yes</v>
      </c>
      <c r="G2104" s="11" t="str">
        <f>VLOOKUP(A2104,'Medical Examinations'!$A$1:$J$2336,6,FALSE)</f>
        <v>No</v>
      </c>
      <c r="H2104" s="11">
        <f>VLOOKUP(A2104,'Medical Examinations'!$A$1:$J$2336,7,FALSE)</f>
        <v>2</v>
      </c>
      <c r="I2104" s="11" t="str">
        <f>VLOOKUP(A2104,'Medical Examinations'!$A$1:$J$2336,8,FALSE)</f>
        <v>No</v>
      </c>
      <c r="J2104" s="11" t="str">
        <f>VLOOKUP(A2104,'Medical Examinations'!$A$1:$J$2336,9,FALSE)</f>
        <v>OVERWEIGHT</v>
      </c>
      <c r="K2104" s="11" t="str">
        <f>VLOOKUP(A2104,'Medical Examinations'!$A$1:$J$2336,10,FALSE)</f>
        <v>PREDIABETES</v>
      </c>
      <c r="L2104" t="str">
        <f>VLOOKUP(A2104,'Hospitalisation Details'!$A$2:$M$2344,4,FALSE)</f>
        <v>30-6-2000</v>
      </c>
      <c r="M2104">
        <f>VLOOKUP(A2104,'Hospitalisation Details'!$A$2:$M$2344,10,FALSE)</f>
        <v>2250.84</v>
      </c>
      <c r="N2104" t="str">
        <f>VLOOKUP(A2104,'Hospitalisation Details'!$A$2:$M$2344,11,FALSE)</f>
        <v>tier - 2</v>
      </c>
      <c r="O2104" t="str">
        <f>VLOOKUP(A2104,'Hospitalisation Details'!$A$2:$M$2344,12,FALSE)</f>
        <v>tier - 2</v>
      </c>
      <c r="P2104" t="str">
        <f>VLOOKUP(A2104,'Hospitalisation Details'!$A$2:$M$2344,13,FALSE)</f>
        <v>R1018</v>
      </c>
      <c r="Q2104" s="11">
        <f>VLOOKUP(A2104,'Hospitalisation Details'!$A$2:$M$2344,8,FALSE)</f>
        <v>22</v>
      </c>
    </row>
    <row r="2105" spans="1:17" ht="15.75" x14ac:dyDescent="0.25">
      <c r="A2105" s="1" t="s">
        <v>260</v>
      </c>
      <c r="B2105" t="str">
        <f>VLOOKUP(A2105,'Customer Names'!$A$1:$B$2336,2,FALSE)</f>
        <v>Moran</v>
      </c>
      <c r="C2105" s="11">
        <f>VLOOKUP(A2105,'Medical Examinations'!$A$1:$B$2336,2,FALSE)</f>
        <v>25.555</v>
      </c>
      <c r="D2105" s="11">
        <f>VLOOKUP(A2105,'Medical Examinations'!$A$1:$C$2336,3,FALSE)</f>
        <v>5.1100000000000003</v>
      </c>
      <c r="E2105" s="11" t="str">
        <f>VLOOKUP(A2105,'Medical Examinations'!$A$1:$J$2336,4,FALSE)</f>
        <v>No</v>
      </c>
      <c r="F2105" s="11" t="str">
        <f>VLOOKUP(A2105,'Medical Examinations'!$A$1:$J$2336,5,FALSE)</f>
        <v>No</v>
      </c>
      <c r="G2105" s="11" t="str">
        <f>VLOOKUP(A2105,'Medical Examinations'!$A$1:$J$2336,6,FALSE)</f>
        <v>Yes</v>
      </c>
      <c r="H2105" s="11">
        <f>VLOOKUP(A2105,'Medical Examinations'!$A$1:$J$2336,7,FALSE)</f>
        <v>1</v>
      </c>
      <c r="I2105" s="11" t="str">
        <f>VLOOKUP(A2105,'Medical Examinations'!$A$1:$J$2336,8,FALSE)</f>
        <v>No</v>
      </c>
      <c r="J2105" s="11" t="str">
        <f>VLOOKUP(A2105,'Medical Examinations'!$A$1:$J$2336,9,FALSE)</f>
        <v>OVERWEIGHT</v>
      </c>
      <c r="K2105" s="11" t="str">
        <f>VLOOKUP(A2105,'Medical Examinations'!$A$1:$J$2336,10,FALSE)</f>
        <v>NORMAL</v>
      </c>
      <c r="L2105" t="str">
        <f>VLOOKUP(A2105,'Hospitalisation Details'!$A$2:$M$2344,4,FALSE)</f>
        <v>10-12-2003</v>
      </c>
      <c r="M2105">
        <f>VLOOKUP(A2105,'Hospitalisation Details'!$A$2:$M$2344,10,FALSE)</f>
        <v>2221.56</v>
      </c>
      <c r="N2105" t="str">
        <f>VLOOKUP(A2105,'Hospitalisation Details'!$A$2:$M$2344,11,FALSE)</f>
        <v>tier - 2</v>
      </c>
      <c r="O2105" t="str">
        <f>VLOOKUP(A2105,'Hospitalisation Details'!$A$2:$M$2344,12,FALSE)</f>
        <v>tier - 3</v>
      </c>
      <c r="P2105" t="str">
        <f>VLOOKUP(A2105,'Hospitalisation Details'!$A$2:$M$2344,13,FALSE)</f>
        <v>R1012</v>
      </c>
      <c r="Q2105" s="11">
        <f>VLOOKUP(A2105,'Hospitalisation Details'!$A$2:$M$2344,8,FALSE)</f>
        <v>19</v>
      </c>
    </row>
    <row r="2106" spans="1:17" ht="15.75" x14ac:dyDescent="0.25">
      <c r="A2106" s="1" t="s">
        <v>259</v>
      </c>
      <c r="B2106" t="str">
        <f>VLOOKUP(A2106,'Customer Names'!$A$1:$B$2336,2,FALSE)</f>
        <v>Strickler</v>
      </c>
      <c r="C2106" s="11">
        <f>VLOOKUP(A2106,'Medical Examinations'!$A$1:$B$2336,2,FALSE)</f>
        <v>37.29</v>
      </c>
      <c r="D2106" s="11">
        <f>VLOOKUP(A2106,'Medical Examinations'!$A$1:$C$2336,3,FALSE)</f>
        <v>4.46</v>
      </c>
      <c r="E2106" s="11" t="str">
        <f>VLOOKUP(A2106,'Medical Examinations'!$A$1:$J$2336,4,FALSE)</f>
        <v>No</v>
      </c>
      <c r="F2106" s="11" t="str">
        <f>VLOOKUP(A2106,'Medical Examinations'!$A$1:$J$2336,5,FALSE)</f>
        <v>Yes</v>
      </c>
      <c r="G2106" s="11" t="str">
        <f>VLOOKUP(A2106,'Medical Examinations'!$A$1:$J$2336,6,FALSE)</f>
        <v>No</v>
      </c>
      <c r="H2106" s="11">
        <f>VLOOKUP(A2106,'Medical Examinations'!$A$1:$J$2336,7,FALSE)</f>
        <v>1</v>
      </c>
      <c r="I2106" s="11" t="str">
        <f>VLOOKUP(A2106,'Medical Examinations'!$A$1:$J$2336,8,FALSE)</f>
        <v>No</v>
      </c>
      <c r="J2106" s="11" t="str">
        <f>VLOOKUP(A2106,'Medical Examinations'!$A$1:$J$2336,9,FALSE)</f>
        <v>OBESITY</v>
      </c>
      <c r="K2106" s="11" t="str">
        <f>VLOOKUP(A2106,'Medical Examinations'!$A$1:$J$2336,10,FALSE)</f>
        <v>NORMAL</v>
      </c>
      <c r="L2106" t="str">
        <f>VLOOKUP(A2106,'Hospitalisation Details'!$A$2:$M$2344,4,FALSE)</f>
        <v>12-12-2004</v>
      </c>
      <c r="M2106">
        <f>VLOOKUP(A2106,'Hospitalisation Details'!$A$2:$M$2344,10,FALSE)</f>
        <v>2219.4499999999998</v>
      </c>
      <c r="N2106" t="str">
        <f>VLOOKUP(A2106,'Hospitalisation Details'!$A$2:$M$2344,11,FALSE)</f>
        <v>tier - 2</v>
      </c>
      <c r="O2106" t="str">
        <f>VLOOKUP(A2106,'Hospitalisation Details'!$A$2:$M$2344,12,FALSE)</f>
        <v>tier - 1</v>
      </c>
      <c r="P2106" t="str">
        <f>VLOOKUP(A2106,'Hospitalisation Details'!$A$2:$M$2344,13,FALSE)</f>
        <v>R1013</v>
      </c>
      <c r="Q2106" s="11">
        <f>VLOOKUP(A2106,'Hospitalisation Details'!$A$2:$M$2344,8,FALSE)</f>
        <v>18</v>
      </c>
    </row>
    <row r="2107" spans="1:17" ht="15.75" x14ac:dyDescent="0.25">
      <c r="A2107" s="1" t="s">
        <v>258</v>
      </c>
      <c r="B2107" t="str">
        <f>VLOOKUP(A2107,'Customer Names'!$A$1:$B$2336,2,FALSE)</f>
        <v>Simone</v>
      </c>
      <c r="C2107" s="11">
        <f>VLOOKUP(A2107,'Medical Examinations'!$A$1:$B$2336,2,FALSE)</f>
        <v>40.28</v>
      </c>
      <c r="D2107" s="11">
        <f>VLOOKUP(A2107,'Medical Examinations'!$A$1:$C$2336,3,FALSE)</f>
        <v>6.11</v>
      </c>
      <c r="E2107" s="11" t="str">
        <f>VLOOKUP(A2107,'Medical Examinations'!$A$1:$J$2336,4,FALSE)</f>
        <v>No</v>
      </c>
      <c r="F2107" s="11" t="str">
        <f>VLOOKUP(A2107,'Medical Examinations'!$A$1:$J$2336,5,FALSE)</f>
        <v>Yes</v>
      </c>
      <c r="G2107" s="11" t="str">
        <f>VLOOKUP(A2107,'Medical Examinations'!$A$1:$J$2336,6,FALSE)</f>
        <v>No</v>
      </c>
      <c r="H2107" s="11">
        <f>VLOOKUP(A2107,'Medical Examinations'!$A$1:$J$2336,7,FALSE)</f>
        <v>1</v>
      </c>
      <c r="I2107" s="11" t="str">
        <f>VLOOKUP(A2107,'Medical Examinations'!$A$1:$J$2336,8,FALSE)</f>
        <v>No</v>
      </c>
      <c r="J2107" s="11" t="str">
        <f>VLOOKUP(A2107,'Medical Examinations'!$A$1:$J$2336,9,FALSE)</f>
        <v>OBESITY</v>
      </c>
      <c r="K2107" s="11" t="str">
        <f>VLOOKUP(A2107,'Medical Examinations'!$A$1:$J$2336,10,FALSE)</f>
        <v>PREDIABETES</v>
      </c>
      <c r="L2107" t="str">
        <f>VLOOKUP(A2107,'Hospitalisation Details'!$A$2:$M$2344,4,FALSE)</f>
        <v>25-9-2004</v>
      </c>
      <c r="M2107">
        <f>VLOOKUP(A2107,'Hospitalisation Details'!$A$2:$M$2344,10,FALSE)</f>
        <v>2217.6</v>
      </c>
      <c r="N2107" t="str">
        <f>VLOOKUP(A2107,'Hospitalisation Details'!$A$2:$M$2344,11,FALSE)</f>
        <v>tier - 2</v>
      </c>
      <c r="O2107" t="str">
        <f>VLOOKUP(A2107,'Hospitalisation Details'!$A$2:$M$2344,12,FALSE)</f>
        <v>tier - 1</v>
      </c>
      <c r="P2107" t="str">
        <f>VLOOKUP(A2107,'Hospitalisation Details'!$A$2:$M$2344,13,FALSE)</f>
        <v>R1024</v>
      </c>
      <c r="Q2107" s="11">
        <f>VLOOKUP(A2107,'Hospitalisation Details'!$A$2:$M$2344,8,FALSE)</f>
        <v>18</v>
      </c>
    </row>
    <row r="2108" spans="1:17" ht="15.75" x14ac:dyDescent="0.25">
      <c r="A2108" s="1" t="s">
        <v>257</v>
      </c>
      <c r="B2108" t="str">
        <f>VLOOKUP(A2108,'Customer Names'!$A$1:$B$2336,2,FALSE)</f>
        <v>Von Rock</v>
      </c>
      <c r="C2108" s="11">
        <f>VLOOKUP(A2108,'Medical Examinations'!$A$1:$B$2336,2,FALSE)</f>
        <v>40.185000000000002</v>
      </c>
      <c r="D2108" s="11">
        <f>VLOOKUP(A2108,'Medical Examinations'!$A$1:$C$2336,3,FALSE)</f>
        <v>4.66</v>
      </c>
      <c r="E2108" s="11" t="str">
        <f>VLOOKUP(A2108,'Medical Examinations'!$A$1:$J$2336,4,FALSE)</f>
        <v>No</v>
      </c>
      <c r="F2108" s="11" t="str">
        <f>VLOOKUP(A2108,'Medical Examinations'!$A$1:$J$2336,5,FALSE)</f>
        <v>Yes</v>
      </c>
      <c r="G2108" s="11" t="str">
        <f>VLOOKUP(A2108,'Medical Examinations'!$A$1:$J$2336,6,FALSE)</f>
        <v>No</v>
      </c>
      <c r="H2108" s="11">
        <f>VLOOKUP(A2108,'Medical Examinations'!$A$1:$J$2336,7,FALSE)</f>
        <v>1</v>
      </c>
      <c r="I2108" s="11" t="str">
        <f>VLOOKUP(A2108,'Medical Examinations'!$A$1:$J$2336,8,FALSE)</f>
        <v>No</v>
      </c>
      <c r="J2108" s="11" t="str">
        <f>VLOOKUP(A2108,'Medical Examinations'!$A$1:$J$2336,9,FALSE)</f>
        <v>OBESITY</v>
      </c>
      <c r="K2108" s="11" t="str">
        <f>VLOOKUP(A2108,'Medical Examinations'!$A$1:$J$2336,10,FALSE)</f>
        <v>NORMAL</v>
      </c>
      <c r="L2108" t="str">
        <f>VLOOKUP(A2108,'Hospitalisation Details'!$A$2:$M$2344,4,FALSE)</f>
        <v>13-6-2004</v>
      </c>
      <c r="M2108">
        <f>VLOOKUP(A2108,'Hospitalisation Details'!$A$2:$M$2344,10,FALSE)</f>
        <v>2217.4699999999998</v>
      </c>
      <c r="N2108" t="str">
        <f>VLOOKUP(A2108,'Hospitalisation Details'!$A$2:$M$2344,11,FALSE)</f>
        <v>tier - 2</v>
      </c>
      <c r="O2108" t="str">
        <f>VLOOKUP(A2108,'Hospitalisation Details'!$A$2:$M$2344,12,FALSE)</f>
        <v>tier - 1</v>
      </c>
      <c r="P2108" t="str">
        <f>VLOOKUP(A2108,'Hospitalisation Details'!$A$2:$M$2344,13,FALSE)</f>
        <v>R1024</v>
      </c>
      <c r="Q2108" s="11">
        <f>VLOOKUP(A2108,'Hospitalisation Details'!$A$2:$M$2344,8,FALSE)</f>
        <v>18</v>
      </c>
    </row>
    <row r="2109" spans="1:17" ht="15.75" x14ac:dyDescent="0.25">
      <c r="A2109" s="1" t="s">
        <v>256</v>
      </c>
      <c r="B2109" t="str">
        <f>VLOOKUP(A2109,'Customer Names'!$A$1:$B$2336,2,FALSE)</f>
        <v>Woodard</v>
      </c>
      <c r="C2109" s="11">
        <f>VLOOKUP(A2109,'Medical Examinations'!$A$1:$B$2336,2,FALSE)</f>
        <v>23.57</v>
      </c>
      <c r="D2109" s="11">
        <f>VLOOKUP(A2109,'Medical Examinations'!$A$1:$C$2336,3,FALSE)</f>
        <v>6.14</v>
      </c>
      <c r="E2109" s="11" t="str">
        <f>VLOOKUP(A2109,'Medical Examinations'!$A$1:$J$2336,4,FALSE)</f>
        <v>No</v>
      </c>
      <c r="F2109" s="11" t="str">
        <f>VLOOKUP(A2109,'Medical Examinations'!$A$1:$J$2336,5,FALSE)</f>
        <v>No</v>
      </c>
      <c r="G2109" s="11" t="str">
        <f>VLOOKUP(A2109,'Medical Examinations'!$A$1:$J$2336,6,FALSE)</f>
        <v>No</v>
      </c>
      <c r="H2109" s="11">
        <f>VLOOKUP(A2109,'Medical Examinations'!$A$1:$J$2336,7,FALSE)</f>
        <v>0</v>
      </c>
      <c r="I2109" s="11" t="str">
        <f>VLOOKUP(A2109,'Medical Examinations'!$A$1:$J$2336,8,FALSE)</f>
        <v>No</v>
      </c>
      <c r="J2109" s="11" t="str">
        <f>VLOOKUP(A2109,'Medical Examinations'!$A$1:$J$2336,9,FALSE)</f>
        <v>NORMALWEIGHT</v>
      </c>
      <c r="K2109" s="11" t="str">
        <f>VLOOKUP(A2109,'Medical Examinations'!$A$1:$J$2336,10,FALSE)</f>
        <v>PREDIABETES</v>
      </c>
      <c r="L2109" t="str">
        <f>VLOOKUP(A2109,'Hospitalisation Details'!$A$2:$M$2344,4,FALSE)</f>
        <v>17-11-1994</v>
      </c>
      <c r="M2109">
        <f>VLOOKUP(A2109,'Hospitalisation Details'!$A$2:$M$2344,10,FALSE)</f>
        <v>2213.21</v>
      </c>
      <c r="N2109" t="str">
        <f>VLOOKUP(A2109,'Hospitalisation Details'!$A$2:$M$2344,11,FALSE)</f>
        <v>tier - 2</v>
      </c>
      <c r="O2109" t="str">
        <f>VLOOKUP(A2109,'Hospitalisation Details'!$A$2:$M$2344,12,FALSE)</f>
        <v>tier - 2</v>
      </c>
      <c r="P2109" t="str">
        <f>VLOOKUP(A2109,'Hospitalisation Details'!$A$2:$M$2344,13,FALSE)</f>
        <v>R1013</v>
      </c>
      <c r="Q2109" s="11">
        <f>VLOOKUP(A2109,'Hospitalisation Details'!$A$2:$M$2344,8,FALSE)</f>
        <v>28</v>
      </c>
    </row>
    <row r="2110" spans="1:17" ht="15.75" x14ac:dyDescent="0.25">
      <c r="A2110" s="1" t="s">
        <v>255</v>
      </c>
      <c r="B2110" t="str">
        <f>VLOOKUP(A2110,'Customer Names'!$A$1:$B$2336,2,FALSE)</f>
        <v>Li</v>
      </c>
      <c r="C2110" s="11">
        <f>VLOOKUP(A2110,'Medical Examinations'!$A$1:$B$2336,2,FALSE)</f>
        <v>35.625</v>
      </c>
      <c r="D2110" s="11">
        <f>VLOOKUP(A2110,'Medical Examinations'!$A$1:$C$2336,3,FALSE)</f>
        <v>6.21</v>
      </c>
      <c r="E2110" s="11" t="str">
        <f>VLOOKUP(A2110,'Medical Examinations'!$A$1:$J$2336,4,FALSE)</f>
        <v>No</v>
      </c>
      <c r="F2110" s="11" t="str">
        <f>VLOOKUP(A2110,'Medical Examinations'!$A$1:$J$2336,5,FALSE)</f>
        <v>Yes</v>
      </c>
      <c r="G2110" s="11" t="str">
        <f>VLOOKUP(A2110,'Medical Examinations'!$A$1:$J$2336,6,FALSE)</f>
        <v>No</v>
      </c>
      <c r="H2110" s="11">
        <f>VLOOKUP(A2110,'Medical Examinations'!$A$1:$J$2336,7,FALSE)</f>
        <v>1</v>
      </c>
      <c r="I2110" s="11" t="str">
        <f>VLOOKUP(A2110,'Medical Examinations'!$A$1:$J$2336,8,FALSE)</f>
        <v>No</v>
      </c>
      <c r="J2110" s="11" t="str">
        <f>VLOOKUP(A2110,'Medical Examinations'!$A$1:$J$2336,9,FALSE)</f>
        <v>OBESITY</v>
      </c>
      <c r="K2110" s="11" t="str">
        <f>VLOOKUP(A2110,'Medical Examinations'!$A$1:$J$2336,10,FALSE)</f>
        <v>PREDIABETES</v>
      </c>
      <c r="L2110" t="str">
        <f>VLOOKUP(A2110,'Hospitalisation Details'!$A$2:$M$2344,4,FALSE)</f>
        <v>27-7-2004</v>
      </c>
      <c r="M2110">
        <f>VLOOKUP(A2110,'Hospitalisation Details'!$A$2:$M$2344,10,FALSE)</f>
        <v>2211.13</v>
      </c>
      <c r="N2110" t="str">
        <f>VLOOKUP(A2110,'Hospitalisation Details'!$A$2:$M$2344,11,FALSE)</f>
        <v>tier - 2</v>
      </c>
      <c r="O2110" t="str">
        <f>VLOOKUP(A2110,'Hospitalisation Details'!$A$2:$M$2344,12,FALSE)</f>
        <v>tier - 2</v>
      </c>
      <c r="P2110" t="str">
        <f>VLOOKUP(A2110,'Hospitalisation Details'!$A$2:$M$2344,13,FALSE)</f>
        <v>R1024</v>
      </c>
      <c r="Q2110" s="11">
        <f>VLOOKUP(A2110,'Hospitalisation Details'!$A$2:$M$2344,8,FALSE)</f>
        <v>18</v>
      </c>
    </row>
    <row r="2111" spans="1:17" ht="15.75" x14ac:dyDescent="0.25">
      <c r="A2111" s="1" t="s">
        <v>254</v>
      </c>
      <c r="B2111" t="str">
        <f>VLOOKUP(A2111,'Customer Names'!$A$1:$B$2336,2,FALSE)</f>
        <v>Sinda</v>
      </c>
      <c r="C2111" s="11">
        <f>VLOOKUP(A2111,'Medical Examinations'!$A$1:$B$2336,2,FALSE)</f>
        <v>33.155000000000001</v>
      </c>
      <c r="D2111" s="11">
        <f>VLOOKUP(A2111,'Medical Examinations'!$A$1:$C$2336,3,FALSE)</f>
        <v>4.5999999999999996</v>
      </c>
      <c r="E2111" s="11" t="str">
        <f>VLOOKUP(A2111,'Medical Examinations'!$A$1:$J$2336,4,FALSE)</f>
        <v>No</v>
      </c>
      <c r="F2111" s="11" t="str">
        <f>VLOOKUP(A2111,'Medical Examinations'!$A$1:$J$2336,5,FALSE)</f>
        <v>Yes</v>
      </c>
      <c r="G2111" s="11" t="str">
        <f>VLOOKUP(A2111,'Medical Examinations'!$A$1:$J$2336,6,FALSE)</f>
        <v>No</v>
      </c>
      <c r="H2111" s="11">
        <f>VLOOKUP(A2111,'Medical Examinations'!$A$1:$J$2336,7,FALSE)</f>
        <v>1</v>
      </c>
      <c r="I2111" s="11" t="str">
        <f>VLOOKUP(A2111,'Medical Examinations'!$A$1:$J$2336,8,FALSE)</f>
        <v>No</v>
      </c>
      <c r="J2111" s="11" t="str">
        <f>VLOOKUP(A2111,'Medical Examinations'!$A$1:$J$2336,9,FALSE)</f>
        <v>OBESITY</v>
      </c>
      <c r="K2111" s="11" t="str">
        <f>VLOOKUP(A2111,'Medical Examinations'!$A$1:$J$2336,10,FALSE)</f>
        <v>NORMAL</v>
      </c>
      <c r="L2111" t="str">
        <f>VLOOKUP(A2111,'Hospitalisation Details'!$A$2:$M$2344,4,FALSE)</f>
        <v>6-8-2004</v>
      </c>
      <c r="M2111">
        <f>VLOOKUP(A2111,'Hospitalisation Details'!$A$2:$M$2344,10,FALSE)</f>
        <v>2207.6999999999998</v>
      </c>
      <c r="N2111" t="str">
        <f>VLOOKUP(A2111,'Hospitalisation Details'!$A$2:$M$2344,11,FALSE)</f>
        <v>tier - 2</v>
      </c>
      <c r="O2111" t="str">
        <f>VLOOKUP(A2111,'Hospitalisation Details'!$A$2:$M$2344,12,FALSE)</f>
        <v>tier - 2</v>
      </c>
      <c r="P2111" t="str">
        <f>VLOOKUP(A2111,'Hospitalisation Details'!$A$2:$M$2344,13,FALSE)</f>
        <v>R1024</v>
      </c>
      <c r="Q2111" s="11">
        <f>VLOOKUP(A2111,'Hospitalisation Details'!$A$2:$M$2344,8,FALSE)</f>
        <v>18</v>
      </c>
    </row>
    <row r="2112" spans="1:17" ht="15.75" x14ac:dyDescent="0.25">
      <c r="A2112" s="1" t="s">
        <v>253</v>
      </c>
      <c r="B2112" t="str">
        <f>VLOOKUP(A2112,'Customer Names'!$A$1:$B$2336,2,FALSE)</f>
        <v>Rydland</v>
      </c>
      <c r="C2112" s="11">
        <f>VLOOKUP(A2112,'Medical Examinations'!$A$1:$B$2336,2,FALSE)</f>
        <v>31.92</v>
      </c>
      <c r="D2112" s="11">
        <f>VLOOKUP(A2112,'Medical Examinations'!$A$1:$C$2336,3,FALSE)</f>
        <v>5.04</v>
      </c>
      <c r="E2112" s="11" t="str">
        <f>VLOOKUP(A2112,'Medical Examinations'!$A$1:$J$2336,4,FALSE)</f>
        <v>No</v>
      </c>
      <c r="F2112" s="11" t="str">
        <f>VLOOKUP(A2112,'Medical Examinations'!$A$1:$J$2336,5,FALSE)</f>
        <v>Yes</v>
      </c>
      <c r="G2112" s="11" t="str">
        <f>VLOOKUP(A2112,'Medical Examinations'!$A$1:$J$2336,6,FALSE)</f>
        <v>No</v>
      </c>
      <c r="H2112" s="11">
        <f>VLOOKUP(A2112,'Medical Examinations'!$A$1:$J$2336,7,FALSE)</f>
        <v>1</v>
      </c>
      <c r="I2112" s="11" t="str">
        <f>VLOOKUP(A2112,'Medical Examinations'!$A$1:$J$2336,8,FALSE)</f>
        <v>No</v>
      </c>
      <c r="J2112" s="11" t="str">
        <f>VLOOKUP(A2112,'Medical Examinations'!$A$1:$J$2336,9,FALSE)</f>
        <v>OBESITY</v>
      </c>
      <c r="K2112" s="11" t="str">
        <f>VLOOKUP(A2112,'Medical Examinations'!$A$1:$J$2336,10,FALSE)</f>
        <v>NORMAL</v>
      </c>
      <c r="L2112" t="str">
        <f>VLOOKUP(A2112,'Hospitalisation Details'!$A$2:$M$2344,4,FALSE)</f>
        <v>13-11-2004</v>
      </c>
      <c r="M2112">
        <f>VLOOKUP(A2112,'Hospitalisation Details'!$A$2:$M$2344,10,FALSE)</f>
        <v>2205.98</v>
      </c>
      <c r="N2112" t="str">
        <f>VLOOKUP(A2112,'Hospitalisation Details'!$A$2:$M$2344,11,FALSE)</f>
        <v>tier - 2</v>
      </c>
      <c r="O2112" t="str">
        <f>VLOOKUP(A2112,'Hospitalisation Details'!$A$2:$M$2344,12,FALSE)</f>
        <v>tier - 3</v>
      </c>
      <c r="P2112" t="str">
        <f>VLOOKUP(A2112,'Hospitalisation Details'!$A$2:$M$2344,13,FALSE)</f>
        <v>R1024</v>
      </c>
      <c r="Q2112" s="11">
        <f>VLOOKUP(A2112,'Hospitalisation Details'!$A$2:$M$2344,8,FALSE)</f>
        <v>18</v>
      </c>
    </row>
    <row r="2113" spans="1:17" ht="15.75" x14ac:dyDescent="0.25">
      <c r="A2113" s="1" t="s">
        <v>252</v>
      </c>
      <c r="B2113" t="str">
        <f>VLOOKUP(A2113,'Customer Names'!$A$1:$B$2336,2,FALSE)</f>
        <v>Vespa</v>
      </c>
      <c r="C2113" s="11">
        <f>VLOOKUP(A2113,'Medical Examinations'!$A$1:$B$2336,2,FALSE)</f>
        <v>30.305</v>
      </c>
      <c r="D2113" s="11">
        <f>VLOOKUP(A2113,'Medical Examinations'!$A$1:$C$2336,3,FALSE)</f>
        <v>5.08</v>
      </c>
      <c r="E2113" s="11" t="str">
        <f>VLOOKUP(A2113,'Medical Examinations'!$A$1:$J$2336,4,FALSE)</f>
        <v>No</v>
      </c>
      <c r="F2113" s="11" t="str">
        <f>VLOOKUP(A2113,'Medical Examinations'!$A$1:$J$2336,5,FALSE)</f>
        <v>Yes</v>
      </c>
      <c r="G2113" s="11" t="str">
        <f>VLOOKUP(A2113,'Medical Examinations'!$A$1:$J$2336,6,FALSE)</f>
        <v>No</v>
      </c>
      <c r="H2113" s="11">
        <f>VLOOKUP(A2113,'Medical Examinations'!$A$1:$J$2336,7,FALSE)</f>
        <v>1</v>
      </c>
      <c r="I2113" s="11" t="str">
        <f>VLOOKUP(A2113,'Medical Examinations'!$A$1:$J$2336,8,FALSE)</f>
        <v>No</v>
      </c>
      <c r="J2113" s="11" t="str">
        <f>VLOOKUP(A2113,'Medical Examinations'!$A$1:$J$2336,9,FALSE)</f>
        <v>OBESITY</v>
      </c>
      <c r="K2113" s="11" t="str">
        <f>VLOOKUP(A2113,'Medical Examinations'!$A$1:$J$2336,10,FALSE)</f>
        <v>NORMAL</v>
      </c>
      <c r="L2113" t="str">
        <f>VLOOKUP(A2113,'Hospitalisation Details'!$A$2:$M$2344,4,FALSE)</f>
        <v>28-10-2004</v>
      </c>
      <c r="M2113">
        <f>VLOOKUP(A2113,'Hospitalisation Details'!$A$2:$M$2344,10,FALSE)</f>
        <v>2203.7399999999998</v>
      </c>
      <c r="N2113" t="str">
        <f>VLOOKUP(A2113,'Hospitalisation Details'!$A$2:$M$2344,11,FALSE)</f>
        <v>tier - 2</v>
      </c>
      <c r="O2113" t="str">
        <f>VLOOKUP(A2113,'Hospitalisation Details'!$A$2:$M$2344,12,FALSE)</f>
        <v>tier - 2</v>
      </c>
      <c r="P2113" t="str">
        <f>VLOOKUP(A2113,'Hospitalisation Details'!$A$2:$M$2344,13,FALSE)</f>
        <v>R1024</v>
      </c>
      <c r="Q2113" s="11">
        <f>VLOOKUP(A2113,'Hospitalisation Details'!$A$2:$M$2344,8,FALSE)</f>
        <v>18</v>
      </c>
    </row>
    <row r="2114" spans="1:17" ht="15.75" x14ac:dyDescent="0.25">
      <c r="A2114" s="1" t="s">
        <v>251</v>
      </c>
      <c r="B2114" t="str">
        <f>VLOOKUP(A2114,'Customer Names'!$A$1:$B$2336,2,FALSE)</f>
        <v>Meadows</v>
      </c>
      <c r="C2114" s="11">
        <f>VLOOKUP(A2114,'Medical Examinations'!$A$1:$B$2336,2,FALSE)</f>
        <v>30.114999999999998</v>
      </c>
      <c r="D2114" s="11">
        <f>VLOOKUP(A2114,'Medical Examinations'!$A$1:$C$2336,3,FALSE)</f>
        <v>4.38</v>
      </c>
      <c r="E2114" s="11" t="str">
        <f>VLOOKUP(A2114,'Medical Examinations'!$A$1:$J$2336,4,FALSE)</f>
        <v>No</v>
      </c>
      <c r="F2114" s="11" t="str">
        <f>VLOOKUP(A2114,'Medical Examinations'!$A$1:$J$2336,5,FALSE)</f>
        <v>Yes</v>
      </c>
      <c r="G2114" s="11" t="str">
        <f>VLOOKUP(A2114,'Medical Examinations'!$A$1:$J$2336,6,FALSE)</f>
        <v>No</v>
      </c>
      <c r="H2114" s="11">
        <f>VLOOKUP(A2114,'Medical Examinations'!$A$1:$J$2336,7,FALSE)</f>
        <v>1</v>
      </c>
      <c r="I2114" s="11" t="str">
        <f>VLOOKUP(A2114,'Medical Examinations'!$A$1:$J$2336,8,FALSE)</f>
        <v>No</v>
      </c>
      <c r="J2114" s="11" t="str">
        <f>VLOOKUP(A2114,'Medical Examinations'!$A$1:$J$2336,9,FALSE)</f>
        <v>OBESITY</v>
      </c>
      <c r="K2114" s="11" t="str">
        <f>VLOOKUP(A2114,'Medical Examinations'!$A$1:$J$2336,10,FALSE)</f>
        <v>NORMAL</v>
      </c>
      <c r="L2114" t="str">
        <f>VLOOKUP(A2114,'Hospitalisation Details'!$A$2:$M$2344,4,FALSE)</f>
        <v>6-8-2004</v>
      </c>
      <c r="M2114">
        <f>VLOOKUP(A2114,'Hospitalisation Details'!$A$2:$M$2344,10,FALSE)</f>
        <v>2203.4699999999998</v>
      </c>
      <c r="N2114" t="str">
        <f>VLOOKUP(A2114,'Hospitalisation Details'!$A$2:$M$2344,11,FALSE)</f>
        <v>tier - 2</v>
      </c>
      <c r="O2114" t="str">
        <f>VLOOKUP(A2114,'Hospitalisation Details'!$A$2:$M$2344,12,FALSE)</f>
        <v>tier - 2</v>
      </c>
      <c r="P2114" t="str">
        <f>VLOOKUP(A2114,'Hospitalisation Details'!$A$2:$M$2344,13,FALSE)</f>
        <v>R1024</v>
      </c>
      <c r="Q2114" s="11">
        <f>VLOOKUP(A2114,'Hospitalisation Details'!$A$2:$M$2344,8,FALSE)</f>
        <v>18</v>
      </c>
    </row>
    <row r="2115" spans="1:17" ht="15.75" x14ac:dyDescent="0.25">
      <c r="A2115" s="1" t="s">
        <v>250</v>
      </c>
      <c r="B2115" t="str">
        <f>VLOOKUP(A2115,'Customer Names'!$A$1:$B$2336,2,FALSE)</f>
        <v>Toppen</v>
      </c>
      <c r="C2115" s="11">
        <f>VLOOKUP(A2115,'Medical Examinations'!$A$1:$B$2336,2,FALSE)</f>
        <v>24.09</v>
      </c>
      <c r="D2115" s="11">
        <f>VLOOKUP(A2115,'Medical Examinations'!$A$1:$C$2336,3,FALSE)</f>
        <v>4.79</v>
      </c>
      <c r="E2115" s="11" t="str">
        <f>VLOOKUP(A2115,'Medical Examinations'!$A$1:$J$2336,4,FALSE)</f>
        <v>No</v>
      </c>
      <c r="F2115" s="11" t="str">
        <f>VLOOKUP(A2115,'Medical Examinations'!$A$1:$J$2336,5,FALSE)</f>
        <v>Yes</v>
      </c>
      <c r="G2115" s="11" t="str">
        <f>VLOOKUP(A2115,'Medical Examinations'!$A$1:$J$2336,6,FALSE)</f>
        <v>No</v>
      </c>
      <c r="H2115" s="11">
        <f>VLOOKUP(A2115,'Medical Examinations'!$A$1:$J$2336,7,FALSE)</f>
        <v>1</v>
      </c>
      <c r="I2115" s="11" t="str">
        <f>VLOOKUP(A2115,'Medical Examinations'!$A$1:$J$2336,8,FALSE)</f>
        <v>No</v>
      </c>
      <c r="J2115" s="11" t="str">
        <f>VLOOKUP(A2115,'Medical Examinations'!$A$1:$J$2336,9,FALSE)</f>
        <v>NORMALWEIGHT</v>
      </c>
      <c r="K2115" s="11" t="str">
        <f>VLOOKUP(A2115,'Medical Examinations'!$A$1:$J$2336,10,FALSE)</f>
        <v>NORMAL</v>
      </c>
      <c r="L2115" t="str">
        <f>VLOOKUP(A2115,'Hospitalisation Details'!$A$2:$M$2344,4,FALSE)</f>
        <v>27-7-2004</v>
      </c>
      <c r="M2115">
        <f>VLOOKUP(A2115,'Hospitalisation Details'!$A$2:$M$2344,10,FALSE)</f>
        <v>2201.1</v>
      </c>
      <c r="N2115" t="str">
        <f>VLOOKUP(A2115,'Hospitalisation Details'!$A$2:$M$2344,11,FALSE)</f>
        <v>tier - 2</v>
      </c>
      <c r="O2115" t="str">
        <f>VLOOKUP(A2115,'Hospitalisation Details'!$A$2:$M$2344,12,FALSE)</f>
        <v>tier - 3</v>
      </c>
      <c r="P2115" t="str">
        <f>VLOOKUP(A2115,'Hospitalisation Details'!$A$2:$M$2344,13,FALSE)</f>
        <v>R1013</v>
      </c>
      <c r="Q2115" s="11">
        <f>VLOOKUP(A2115,'Hospitalisation Details'!$A$2:$M$2344,8,FALSE)</f>
        <v>18</v>
      </c>
    </row>
    <row r="2116" spans="1:17" ht="15.75" x14ac:dyDescent="0.25">
      <c r="A2116" s="1" t="s">
        <v>249</v>
      </c>
      <c r="B2116" t="str">
        <f>VLOOKUP(A2116,'Customer Names'!$A$1:$B$2336,2,FALSE)</f>
        <v>Ermer</v>
      </c>
      <c r="C2116" s="11">
        <f>VLOOKUP(A2116,'Medical Examinations'!$A$1:$B$2336,2,FALSE)</f>
        <v>28.215</v>
      </c>
      <c r="D2116" s="11">
        <f>VLOOKUP(A2116,'Medical Examinations'!$A$1:$C$2336,3,FALSE)</f>
        <v>4.21</v>
      </c>
      <c r="E2116" s="11" t="str">
        <f>VLOOKUP(A2116,'Medical Examinations'!$A$1:$J$2336,4,FALSE)</f>
        <v>No</v>
      </c>
      <c r="F2116" s="11" t="str">
        <f>VLOOKUP(A2116,'Medical Examinations'!$A$1:$J$2336,5,FALSE)</f>
        <v>Yes</v>
      </c>
      <c r="G2116" s="11" t="str">
        <f>VLOOKUP(A2116,'Medical Examinations'!$A$1:$J$2336,6,FALSE)</f>
        <v>No</v>
      </c>
      <c r="H2116" s="11">
        <f>VLOOKUP(A2116,'Medical Examinations'!$A$1:$J$2336,7,FALSE)</f>
        <v>1</v>
      </c>
      <c r="I2116" s="11" t="str">
        <f>VLOOKUP(A2116,'Medical Examinations'!$A$1:$J$2336,8,FALSE)</f>
        <v>No</v>
      </c>
      <c r="J2116" s="11" t="str">
        <f>VLOOKUP(A2116,'Medical Examinations'!$A$1:$J$2336,9,FALSE)</f>
        <v>OVERWEIGHT</v>
      </c>
      <c r="K2116" s="11" t="str">
        <f>VLOOKUP(A2116,'Medical Examinations'!$A$1:$J$2336,10,FALSE)</f>
        <v>NORMAL</v>
      </c>
      <c r="L2116" t="str">
        <f>VLOOKUP(A2116,'Hospitalisation Details'!$A$2:$M$2344,4,FALSE)</f>
        <v>12-9-2004</v>
      </c>
      <c r="M2116">
        <f>VLOOKUP(A2116,'Hospitalisation Details'!$A$2:$M$2344,10,FALSE)</f>
        <v>2200.83</v>
      </c>
      <c r="N2116" t="str">
        <f>VLOOKUP(A2116,'Hospitalisation Details'!$A$2:$M$2344,11,FALSE)</f>
        <v>tier - 2</v>
      </c>
      <c r="O2116" t="str">
        <f>VLOOKUP(A2116,'Hospitalisation Details'!$A$2:$M$2344,12,FALSE)</f>
        <v>tier - 2</v>
      </c>
      <c r="P2116" t="str">
        <f>VLOOKUP(A2116,'Hospitalisation Details'!$A$2:$M$2344,13,FALSE)</f>
        <v>R1024</v>
      </c>
      <c r="Q2116" s="11">
        <f>VLOOKUP(A2116,'Hospitalisation Details'!$A$2:$M$2344,8,FALSE)</f>
        <v>18</v>
      </c>
    </row>
    <row r="2117" spans="1:17" ht="15.75" x14ac:dyDescent="0.25">
      <c r="A2117" s="1" t="s">
        <v>247</v>
      </c>
      <c r="B2117" t="str">
        <f>VLOOKUP(A2117,'Customer Names'!$A$1:$B$2336,2,FALSE)</f>
        <v>Dionne</v>
      </c>
      <c r="C2117" s="11">
        <f>VLOOKUP(A2117,'Medical Examinations'!$A$1:$B$2336,2,FALSE)</f>
        <v>26.315000000000001</v>
      </c>
      <c r="D2117" s="11">
        <f>VLOOKUP(A2117,'Medical Examinations'!$A$1:$C$2336,3,FALSE)</f>
        <v>5.47</v>
      </c>
      <c r="E2117" s="11" t="str">
        <f>VLOOKUP(A2117,'Medical Examinations'!$A$1:$J$2336,4,FALSE)</f>
        <v>No</v>
      </c>
      <c r="F2117" s="11" t="str">
        <f>VLOOKUP(A2117,'Medical Examinations'!$A$1:$J$2336,5,FALSE)</f>
        <v>Yes</v>
      </c>
      <c r="G2117" s="11" t="str">
        <f>VLOOKUP(A2117,'Medical Examinations'!$A$1:$J$2336,6,FALSE)</f>
        <v>No</v>
      </c>
      <c r="H2117" s="11">
        <f>VLOOKUP(A2117,'Medical Examinations'!$A$1:$J$2336,7,FALSE)</f>
        <v>1</v>
      </c>
      <c r="I2117" s="11" t="str">
        <f>VLOOKUP(A2117,'Medical Examinations'!$A$1:$J$2336,8,FALSE)</f>
        <v>No</v>
      </c>
      <c r="J2117" s="11" t="str">
        <f>VLOOKUP(A2117,'Medical Examinations'!$A$1:$J$2336,9,FALSE)</f>
        <v>OVERWEIGHT</v>
      </c>
      <c r="K2117" s="11" t="str">
        <f>VLOOKUP(A2117,'Medical Examinations'!$A$1:$J$2336,10,FALSE)</f>
        <v>NORMAL</v>
      </c>
      <c r="L2117" t="str">
        <f>VLOOKUP(A2117,'Hospitalisation Details'!$A$2:$M$2344,4,FALSE)</f>
        <v>3-9-2004</v>
      </c>
      <c r="M2117">
        <f>VLOOKUP(A2117,'Hospitalisation Details'!$A$2:$M$2344,10,FALSE)</f>
        <v>2198.19</v>
      </c>
      <c r="N2117" t="str">
        <f>VLOOKUP(A2117,'Hospitalisation Details'!$A$2:$M$2344,11,FALSE)</f>
        <v>tier - 2</v>
      </c>
      <c r="O2117" t="str">
        <f>VLOOKUP(A2117,'Hospitalisation Details'!$A$2:$M$2344,12,FALSE)</f>
        <v>tier - 1</v>
      </c>
      <c r="P2117" t="str">
        <f>VLOOKUP(A2117,'Hospitalisation Details'!$A$2:$M$2344,13,FALSE)</f>
        <v>R1023</v>
      </c>
      <c r="Q2117" s="11">
        <f>VLOOKUP(A2117,'Hospitalisation Details'!$A$2:$M$2344,8,FALSE)</f>
        <v>18</v>
      </c>
    </row>
    <row r="2118" spans="1:17" ht="15.75" x14ac:dyDescent="0.25">
      <c r="A2118" s="1" t="s">
        <v>245</v>
      </c>
      <c r="B2118" t="str">
        <f>VLOOKUP(A2118,'Customer Names'!$A$1:$B$2336,2,FALSE)</f>
        <v>Stasulli</v>
      </c>
      <c r="C2118" s="11">
        <f>VLOOKUP(A2118,'Medical Examinations'!$A$1:$B$2336,2,FALSE)</f>
        <v>25.08</v>
      </c>
      <c r="D2118" s="11">
        <f>VLOOKUP(A2118,'Medical Examinations'!$A$1:$C$2336,3,FALSE)</f>
        <v>5.09</v>
      </c>
      <c r="E2118" s="11" t="str">
        <f>VLOOKUP(A2118,'Medical Examinations'!$A$1:$J$2336,4,FALSE)</f>
        <v>No</v>
      </c>
      <c r="F2118" s="11" t="str">
        <f>VLOOKUP(A2118,'Medical Examinations'!$A$1:$J$2336,5,FALSE)</f>
        <v>Yes</v>
      </c>
      <c r="G2118" s="11" t="str">
        <f>VLOOKUP(A2118,'Medical Examinations'!$A$1:$J$2336,6,FALSE)</f>
        <v>No</v>
      </c>
      <c r="H2118" s="11">
        <f>VLOOKUP(A2118,'Medical Examinations'!$A$1:$J$2336,7,FALSE)</f>
        <v>1</v>
      </c>
      <c r="I2118" s="11" t="str">
        <f>VLOOKUP(A2118,'Medical Examinations'!$A$1:$J$2336,8,FALSE)</f>
        <v>No</v>
      </c>
      <c r="J2118" s="11" t="str">
        <f>VLOOKUP(A2118,'Medical Examinations'!$A$1:$J$2336,9,FALSE)</f>
        <v>OVERWEIGHT</v>
      </c>
      <c r="K2118" s="11" t="str">
        <f>VLOOKUP(A2118,'Medical Examinations'!$A$1:$J$2336,10,FALSE)</f>
        <v>NORMAL</v>
      </c>
      <c r="L2118" t="str">
        <f>VLOOKUP(A2118,'Hospitalisation Details'!$A$2:$M$2344,4,FALSE)</f>
        <v>7-12-2004</v>
      </c>
      <c r="M2118">
        <f>VLOOKUP(A2118,'Hospitalisation Details'!$A$2:$M$2344,10,FALSE)</f>
        <v>2196.4699999999998</v>
      </c>
      <c r="N2118" t="str">
        <f>VLOOKUP(A2118,'Hospitalisation Details'!$A$2:$M$2344,11,FALSE)</f>
        <v>tier - 2</v>
      </c>
      <c r="O2118" t="str">
        <f>VLOOKUP(A2118,'Hospitalisation Details'!$A$2:$M$2344,12,FALSE)</f>
        <v>tier - 3</v>
      </c>
      <c r="P2118" t="str">
        <f>VLOOKUP(A2118,'Hospitalisation Details'!$A$2:$M$2344,13,FALSE)</f>
        <v>R1024</v>
      </c>
      <c r="Q2118" s="11">
        <f>VLOOKUP(A2118,'Hospitalisation Details'!$A$2:$M$2344,8,FALSE)</f>
        <v>18</v>
      </c>
    </row>
    <row r="2119" spans="1:17" ht="15.75" x14ac:dyDescent="0.25">
      <c r="A2119" s="1" t="s">
        <v>244</v>
      </c>
      <c r="B2119" t="str">
        <f>VLOOKUP(A2119,'Customer Names'!$A$1:$B$2336,2,FALSE)</f>
        <v>Duran</v>
      </c>
      <c r="C2119" s="11">
        <f>VLOOKUP(A2119,'Medical Examinations'!$A$1:$B$2336,2,FALSE)</f>
        <v>15.41</v>
      </c>
      <c r="D2119" s="11">
        <f>VLOOKUP(A2119,'Medical Examinations'!$A$1:$C$2336,3,FALSE)</f>
        <v>5.08</v>
      </c>
      <c r="E2119" s="11" t="str">
        <f>VLOOKUP(A2119,'Medical Examinations'!$A$1:$J$2336,4,FALSE)</f>
        <v>No</v>
      </c>
      <c r="F2119" s="11" t="str">
        <f>VLOOKUP(A2119,'Medical Examinations'!$A$1:$J$2336,5,FALSE)</f>
        <v>No</v>
      </c>
      <c r="G2119" s="11" t="str">
        <f>VLOOKUP(A2119,'Medical Examinations'!$A$1:$J$2336,6,FALSE)</f>
        <v>No</v>
      </c>
      <c r="H2119" s="11">
        <f>VLOOKUP(A2119,'Medical Examinations'!$A$1:$J$2336,7,FALSE)</f>
        <v>0</v>
      </c>
      <c r="I2119" s="11" t="str">
        <f>VLOOKUP(A2119,'Medical Examinations'!$A$1:$J$2336,8,FALSE)</f>
        <v>No</v>
      </c>
      <c r="J2119" s="11" t="str">
        <f>VLOOKUP(A2119,'Medical Examinations'!$A$1:$J$2336,9,FALSE)</f>
        <v>UNDERWEIGHT</v>
      </c>
      <c r="K2119" s="11" t="str">
        <f>VLOOKUP(A2119,'Medical Examinations'!$A$1:$J$2336,10,FALSE)</f>
        <v>NORMAL</v>
      </c>
      <c r="L2119" t="str">
        <f>VLOOKUP(A2119,'Hospitalisation Details'!$A$2:$M$2344,4,FALSE)</f>
        <v>16-12-1991</v>
      </c>
      <c r="M2119">
        <f>VLOOKUP(A2119,'Hospitalisation Details'!$A$2:$M$2344,10,FALSE)</f>
        <v>2193.1999999999998</v>
      </c>
      <c r="N2119" t="str">
        <f>VLOOKUP(A2119,'Hospitalisation Details'!$A$2:$M$2344,11,FALSE)</f>
        <v>tier - 2</v>
      </c>
      <c r="O2119" t="str">
        <f>VLOOKUP(A2119,'Hospitalisation Details'!$A$2:$M$2344,12,FALSE)</f>
        <v>tier - 2</v>
      </c>
      <c r="P2119" t="str">
        <f>VLOOKUP(A2119,'Hospitalisation Details'!$A$2:$M$2344,13,FALSE)</f>
        <v>R1012</v>
      </c>
      <c r="Q2119" s="11">
        <f>VLOOKUP(A2119,'Hospitalisation Details'!$A$2:$M$2344,8,FALSE)</f>
        <v>31</v>
      </c>
    </row>
    <row r="2120" spans="1:17" ht="15.75" x14ac:dyDescent="0.25">
      <c r="A2120" s="1" t="s">
        <v>243</v>
      </c>
      <c r="B2120" t="str">
        <f>VLOOKUP(A2120,'Customer Names'!$A$1:$B$2336,2,FALSE)</f>
        <v>Klundt</v>
      </c>
      <c r="C2120" s="11">
        <f>VLOOKUP(A2120,'Medical Examinations'!$A$1:$B$2336,2,FALSE)</f>
        <v>23.83</v>
      </c>
      <c r="D2120" s="11">
        <f>VLOOKUP(A2120,'Medical Examinations'!$A$1:$C$2336,3,FALSE)</f>
        <v>5.68</v>
      </c>
      <c r="E2120" s="11" t="str">
        <f>VLOOKUP(A2120,'Medical Examinations'!$A$1:$J$2336,4,FALSE)</f>
        <v>No</v>
      </c>
      <c r="F2120" s="11" t="str">
        <f>VLOOKUP(A2120,'Medical Examinations'!$A$1:$J$2336,5,FALSE)</f>
        <v>No</v>
      </c>
      <c r="G2120" s="11" t="str">
        <f>VLOOKUP(A2120,'Medical Examinations'!$A$1:$J$2336,6,FALSE)</f>
        <v>No</v>
      </c>
      <c r="H2120" s="11">
        <f>VLOOKUP(A2120,'Medical Examinations'!$A$1:$J$2336,7,FALSE)</f>
        <v>0</v>
      </c>
      <c r="I2120" s="11" t="str">
        <f>VLOOKUP(A2120,'Medical Examinations'!$A$1:$J$2336,8,FALSE)</f>
        <v>No</v>
      </c>
      <c r="J2120" s="11" t="str">
        <f>VLOOKUP(A2120,'Medical Examinations'!$A$1:$J$2336,9,FALSE)</f>
        <v>NORMALWEIGHT</v>
      </c>
      <c r="K2120" s="11" t="str">
        <f>VLOOKUP(A2120,'Medical Examinations'!$A$1:$J$2336,10,FALSE)</f>
        <v>NORMAL</v>
      </c>
      <c r="L2120" t="str">
        <f>VLOOKUP(A2120,'Hospitalisation Details'!$A$2:$M$2344,4,FALSE)</f>
        <v>27-9-1994</v>
      </c>
      <c r="M2120">
        <f>VLOOKUP(A2120,'Hospitalisation Details'!$A$2:$M$2344,10,FALSE)</f>
        <v>2170.08</v>
      </c>
      <c r="N2120" t="str">
        <f>VLOOKUP(A2120,'Hospitalisation Details'!$A$2:$M$2344,11,FALSE)</f>
        <v>tier - 2</v>
      </c>
      <c r="O2120" t="str">
        <f>VLOOKUP(A2120,'Hospitalisation Details'!$A$2:$M$2344,12,FALSE)</f>
        <v>tier - 2</v>
      </c>
      <c r="P2120" t="str">
        <f>VLOOKUP(A2120,'Hospitalisation Details'!$A$2:$M$2344,13,FALSE)</f>
        <v>R1013</v>
      </c>
      <c r="Q2120" s="11">
        <f>VLOOKUP(A2120,'Hospitalisation Details'!$A$2:$M$2344,8,FALSE)</f>
        <v>28</v>
      </c>
    </row>
    <row r="2121" spans="1:17" ht="15.75" x14ac:dyDescent="0.25">
      <c r="A2121" s="1" t="s">
        <v>242</v>
      </c>
      <c r="B2121" t="str">
        <f>VLOOKUP(A2121,'Customer Names'!$A$1:$B$2336,2,FALSE)</f>
        <v>Waters</v>
      </c>
      <c r="C2121" s="11">
        <f>VLOOKUP(A2121,'Medical Examinations'!$A$1:$B$2336,2,FALSE)</f>
        <v>36</v>
      </c>
      <c r="D2121" s="11">
        <f>VLOOKUP(A2121,'Medical Examinations'!$A$1:$C$2336,3,FALSE)</f>
        <v>4.66</v>
      </c>
      <c r="E2121" s="11" t="str">
        <f>VLOOKUP(A2121,'Medical Examinations'!$A$1:$J$2336,4,FALSE)</f>
        <v>No</v>
      </c>
      <c r="F2121" s="11" t="str">
        <f>VLOOKUP(A2121,'Medical Examinations'!$A$1:$J$2336,5,FALSE)</f>
        <v>Yes</v>
      </c>
      <c r="G2121" s="11" t="str">
        <f>VLOOKUP(A2121,'Medical Examinations'!$A$1:$J$2336,6,FALSE)</f>
        <v>No</v>
      </c>
      <c r="H2121" s="11">
        <f>VLOOKUP(A2121,'Medical Examinations'!$A$1:$J$2336,7,FALSE)</f>
        <v>1</v>
      </c>
      <c r="I2121" s="11" t="str">
        <f>VLOOKUP(A2121,'Medical Examinations'!$A$1:$J$2336,8,FALSE)</f>
        <v>No</v>
      </c>
      <c r="J2121" s="11" t="str">
        <f>VLOOKUP(A2121,'Medical Examinations'!$A$1:$J$2336,9,FALSE)</f>
        <v>OBESITY</v>
      </c>
      <c r="K2121" s="11" t="str">
        <f>VLOOKUP(A2121,'Medical Examinations'!$A$1:$J$2336,10,FALSE)</f>
        <v>NORMAL</v>
      </c>
      <c r="L2121" t="str">
        <f>VLOOKUP(A2121,'Hospitalisation Details'!$A$2:$M$2344,4,FALSE)</f>
        <v>23-8-2000</v>
      </c>
      <c r="M2121">
        <f>VLOOKUP(A2121,'Hospitalisation Details'!$A$2:$M$2344,10,FALSE)</f>
        <v>2166.73</v>
      </c>
      <c r="N2121" t="str">
        <f>VLOOKUP(A2121,'Hospitalisation Details'!$A$2:$M$2344,11,FALSE)</f>
        <v>tier - 2</v>
      </c>
      <c r="O2121" t="str">
        <f>VLOOKUP(A2121,'Hospitalisation Details'!$A$2:$M$2344,12,FALSE)</f>
        <v>tier - 2</v>
      </c>
      <c r="P2121" t="str">
        <f>VLOOKUP(A2121,'Hospitalisation Details'!$A$2:$M$2344,13,FALSE)</f>
        <v>R1011</v>
      </c>
      <c r="Q2121" s="11">
        <f>VLOOKUP(A2121,'Hospitalisation Details'!$A$2:$M$2344,8,FALSE)</f>
        <v>22</v>
      </c>
    </row>
    <row r="2122" spans="1:17" ht="15.75" x14ac:dyDescent="0.25">
      <c r="A2122" s="1" t="s">
        <v>241</v>
      </c>
      <c r="B2122" t="str">
        <f>VLOOKUP(A2122,'Customer Names'!$A$1:$B$2336,2,FALSE)</f>
        <v>Rusk</v>
      </c>
      <c r="C2122" s="11">
        <f>VLOOKUP(A2122,'Medical Examinations'!$A$1:$B$2336,2,FALSE)</f>
        <v>28.82</v>
      </c>
      <c r="D2122" s="11">
        <f>VLOOKUP(A2122,'Medical Examinations'!$A$1:$C$2336,3,FALSE)</f>
        <v>5.59</v>
      </c>
      <c r="E2122" s="11" t="str">
        <f>VLOOKUP(A2122,'Medical Examinations'!$A$1:$J$2336,4,FALSE)</f>
        <v>No</v>
      </c>
      <c r="F2122" s="11" t="str">
        <f>VLOOKUP(A2122,'Medical Examinations'!$A$1:$J$2336,5,FALSE)</f>
        <v>Yes</v>
      </c>
      <c r="G2122" s="11" t="str">
        <f>VLOOKUP(A2122,'Medical Examinations'!$A$1:$J$2336,6,FALSE)</f>
        <v>No</v>
      </c>
      <c r="H2122" s="11">
        <f>VLOOKUP(A2122,'Medical Examinations'!$A$1:$J$2336,7,FALSE)</f>
        <v>1</v>
      </c>
      <c r="I2122" s="11" t="str">
        <f>VLOOKUP(A2122,'Medical Examinations'!$A$1:$J$2336,8,FALSE)</f>
        <v>No</v>
      </c>
      <c r="J2122" s="11" t="str">
        <f>VLOOKUP(A2122,'Medical Examinations'!$A$1:$J$2336,9,FALSE)</f>
        <v>OVERWEIGHT</v>
      </c>
      <c r="K2122" s="11" t="str">
        <f>VLOOKUP(A2122,'Medical Examinations'!$A$1:$J$2336,10,FALSE)</f>
        <v>NORMAL</v>
      </c>
      <c r="L2122" t="str">
        <f>VLOOKUP(A2122,'Hospitalisation Details'!$A$2:$M$2344,4,FALSE)</f>
        <v>10-12-2000</v>
      </c>
      <c r="M2122">
        <f>VLOOKUP(A2122,'Hospitalisation Details'!$A$2:$M$2344,10,FALSE)</f>
        <v>2156.75</v>
      </c>
      <c r="N2122" t="str">
        <f>VLOOKUP(A2122,'Hospitalisation Details'!$A$2:$M$2344,11,FALSE)</f>
        <v>tier - 2</v>
      </c>
      <c r="O2122" t="str">
        <f>VLOOKUP(A2122,'Hospitalisation Details'!$A$2:$M$2344,12,FALSE)</f>
        <v>tier - 2</v>
      </c>
      <c r="P2122" t="str">
        <f>VLOOKUP(A2122,'Hospitalisation Details'!$A$2:$M$2344,13,FALSE)</f>
        <v>R1013</v>
      </c>
      <c r="Q2122" s="11">
        <f>VLOOKUP(A2122,'Hospitalisation Details'!$A$2:$M$2344,8,FALSE)</f>
        <v>22</v>
      </c>
    </row>
    <row r="2123" spans="1:17" ht="15.75" x14ac:dyDescent="0.25">
      <c r="A2123" s="1" t="s">
        <v>240</v>
      </c>
      <c r="B2123" t="str">
        <f>VLOOKUP(A2123,'Customer Names'!$A$1:$B$2336,2,FALSE)</f>
        <v>Gersbach</v>
      </c>
      <c r="C2123" s="11">
        <f>VLOOKUP(A2123,'Medical Examinations'!$A$1:$B$2336,2,FALSE)</f>
        <v>28.05</v>
      </c>
      <c r="D2123" s="11">
        <f>VLOOKUP(A2123,'Medical Examinations'!$A$1:$C$2336,3,FALSE)</f>
        <v>6.2</v>
      </c>
      <c r="E2123" s="11" t="str">
        <f>VLOOKUP(A2123,'Medical Examinations'!$A$1:$J$2336,4,FALSE)</f>
        <v>No</v>
      </c>
      <c r="F2123" s="11" t="str">
        <f>VLOOKUP(A2123,'Medical Examinations'!$A$1:$J$2336,5,FALSE)</f>
        <v>Yes</v>
      </c>
      <c r="G2123" s="11" t="str">
        <f>VLOOKUP(A2123,'Medical Examinations'!$A$1:$J$2336,6,FALSE)</f>
        <v>No</v>
      </c>
      <c r="H2123" s="11">
        <f>VLOOKUP(A2123,'Medical Examinations'!$A$1:$J$2336,7,FALSE)</f>
        <v>1</v>
      </c>
      <c r="I2123" s="11" t="str">
        <f>VLOOKUP(A2123,'Medical Examinations'!$A$1:$J$2336,8,FALSE)</f>
        <v>No</v>
      </c>
      <c r="J2123" s="11" t="str">
        <f>VLOOKUP(A2123,'Medical Examinations'!$A$1:$J$2336,9,FALSE)</f>
        <v>OVERWEIGHT</v>
      </c>
      <c r="K2123" s="11" t="str">
        <f>VLOOKUP(A2123,'Medical Examinations'!$A$1:$J$2336,10,FALSE)</f>
        <v>PREDIABETES</v>
      </c>
      <c r="L2123" t="str">
        <f>VLOOKUP(A2123,'Hospitalisation Details'!$A$2:$M$2344,4,FALSE)</f>
        <v>29-11-2000</v>
      </c>
      <c r="M2123">
        <f>VLOOKUP(A2123,'Hospitalisation Details'!$A$2:$M$2344,10,FALSE)</f>
        <v>2155.6799999999998</v>
      </c>
      <c r="N2123" t="str">
        <f>VLOOKUP(A2123,'Hospitalisation Details'!$A$2:$M$2344,11,FALSE)</f>
        <v>tier - 2</v>
      </c>
      <c r="O2123" t="str">
        <f>VLOOKUP(A2123,'Hospitalisation Details'!$A$2:$M$2344,12,FALSE)</f>
        <v>tier - 3</v>
      </c>
      <c r="P2123" t="str">
        <f>VLOOKUP(A2123,'Hospitalisation Details'!$A$2:$M$2344,13,FALSE)</f>
        <v>R1013</v>
      </c>
      <c r="Q2123" s="11">
        <f>VLOOKUP(A2123,'Hospitalisation Details'!$A$2:$M$2344,8,FALSE)</f>
        <v>22</v>
      </c>
    </row>
    <row r="2124" spans="1:17" ht="15.75" x14ac:dyDescent="0.25">
      <c r="A2124" s="1" t="s">
        <v>239</v>
      </c>
      <c r="B2124" t="str">
        <f>VLOOKUP(A2124,'Customer Names'!$A$1:$B$2336,2,FALSE)</f>
        <v>Taylor-Watson</v>
      </c>
      <c r="C2124" s="11">
        <f>VLOOKUP(A2124,'Medical Examinations'!$A$1:$B$2336,2,FALSE)</f>
        <v>27.1</v>
      </c>
      <c r="D2124" s="11">
        <f>VLOOKUP(A2124,'Medical Examinations'!$A$1:$C$2336,3,FALSE)</f>
        <v>4.45</v>
      </c>
      <c r="E2124" s="11" t="str">
        <f>VLOOKUP(A2124,'Medical Examinations'!$A$1:$J$2336,4,FALSE)</f>
        <v>No</v>
      </c>
      <c r="F2124" s="11" t="str">
        <f>VLOOKUP(A2124,'Medical Examinations'!$A$1:$J$2336,5,FALSE)</f>
        <v>Yes</v>
      </c>
      <c r="G2124" s="11" t="str">
        <f>VLOOKUP(A2124,'Medical Examinations'!$A$1:$J$2336,6,FALSE)</f>
        <v>No</v>
      </c>
      <c r="H2124" s="11">
        <f>VLOOKUP(A2124,'Medical Examinations'!$A$1:$J$2336,7,FALSE)</f>
        <v>1</v>
      </c>
      <c r="I2124" s="11" t="str">
        <f>VLOOKUP(A2124,'Medical Examinations'!$A$1:$J$2336,8,FALSE)</f>
        <v>No</v>
      </c>
      <c r="J2124" s="11" t="str">
        <f>VLOOKUP(A2124,'Medical Examinations'!$A$1:$J$2336,9,FALSE)</f>
        <v>OVERWEIGHT</v>
      </c>
      <c r="K2124" s="11" t="str">
        <f>VLOOKUP(A2124,'Medical Examinations'!$A$1:$J$2336,10,FALSE)</f>
        <v>NORMAL</v>
      </c>
      <c r="L2124" t="str">
        <f>VLOOKUP(A2124,'Hospitalisation Details'!$A$2:$M$2344,4,FALSE)</f>
        <v>22-10-2000</v>
      </c>
      <c r="M2124">
        <f>VLOOKUP(A2124,'Hospitalisation Details'!$A$2:$M$2344,10,FALSE)</f>
        <v>2154.36</v>
      </c>
      <c r="N2124" t="str">
        <f>VLOOKUP(A2124,'Hospitalisation Details'!$A$2:$M$2344,11,FALSE)</f>
        <v>tier - 2</v>
      </c>
      <c r="O2124" t="str">
        <f>VLOOKUP(A2124,'Hospitalisation Details'!$A$2:$M$2344,12,FALSE)</f>
        <v>tier - 2</v>
      </c>
      <c r="P2124" t="str">
        <f>VLOOKUP(A2124,'Hospitalisation Details'!$A$2:$M$2344,13,FALSE)</f>
        <v>R1011</v>
      </c>
      <c r="Q2124" s="11">
        <f>VLOOKUP(A2124,'Hospitalisation Details'!$A$2:$M$2344,8,FALSE)</f>
        <v>22</v>
      </c>
    </row>
    <row r="2125" spans="1:17" ht="15.75" x14ac:dyDescent="0.25">
      <c r="A2125" s="1" t="s">
        <v>238</v>
      </c>
      <c r="B2125" t="str">
        <f>VLOOKUP(A2125,'Customer Names'!$A$1:$B$2336,2,FALSE)</f>
        <v>Crawford</v>
      </c>
      <c r="C2125" s="11">
        <f>VLOOKUP(A2125,'Medical Examinations'!$A$1:$B$2336,2,FALSE)</f>
        <v>24.3</v>
      </c>
      <c r="D2125" s="11">
        <f>VLOOKUP(A2125,'Medical Examinations'!$A$1:$C$2336,3,FALSE)</f>
        <v>6.1</v>
      </c>
      <c r="E2125" s="11" t="str">
        <f>VLOOKUP(A2125,'Medical Examinations'!$A$1:$J$2336,4,FALSE)</f>
        <v>Yes</v>
      </c>
      <c r="F2125" s="11" t="str">
        <f>VLOOKUP(A2125,'Medical Examinations'!$A$1:$J$2336,5,FALSE)</f>
        <v>Yes</v>
      </c>
      <c r="G2125" s="11" t="str">
        <f>VLOOKUP(A2125,'Medical Examinations'!$A$1:$J$2336,6,FALSE)</f>
        <v>No</v>
      </c>
      <c r="H2125" s="11">
        <f>VLOOKUP(A2125,'Medical Examinations'!$A$1:$J$2336,7,FALSE)</f>
        <v>1</v>
      </c>
      <c r="I2125" s="11" t="str">
        <f>VLOOKUP(A2125,'Medical Examinations'!$A$1:$J$2336,8,FALSE)</f>
        <v>No</v>
      </c>
      <c r="J2125" s="11" t="str">
        <f>VLOOKUP(A2125,'Medical Examinations'!$A$1:$J$2336,9,FALSE)</f>
        <v>NORMALWEIGHT</v>
      </c>
      <c r="K2125" s="11" t="str">
        <f>VLOOKUP(A2125,'Medical Examinations'!$A$1:$J$2336,10,FALSE)</f>
        <v>PREDIABETES</v>
      </c>
      <c r="L2125" t="str">
        <f>VLOOKUP(A2125,'Hospitalisation Details'!$A$2:$M$2344,4,FALSE)</f>
        <v>27-12-2000</v>
      </c>
      <c r="M2125">
        <f>VLOOKUP(A2125,'Hospitalisation Details'!$A$2:$M$2344,10,FALSE)</f>
        <v>2150.4699999999998</v>
      </c>
      <c r="N2125" t="str">
        <f>VLOOKUP(A2125,'Hospitalisation Details'!$A$2:$M$2344,11,FALSE)</f>
        <v>tier - 2</v>
      </c>
      <c r="O2125" t="str">
        <f>VLOOKUP(A2125,'Hospitalisation Details'!$A$2:$M$2344,12,FALSE)</f>
        <v>tier - 3</v>
      </c>
      <c r="P2125" t="str">
        <f>VLOOKUP(A2125,'Hospitalisation Details'!$A$2:$M$2344,13,FALSE)</f>
        <v>R1011</v>
      </c>
      <c r="Q2125" s="11">
        <f>VLOOKUP(A2125,'Hospitalisation Details'!$A$2:$M$2344,8,FALSE)</f>
        <v>22</v>
      </c>
    </row>
    <row r="2126" spans="1:17" ht="15.75" x14ac:dyDescent="0.25">
      <c r="A2126" s="1" t="s">
        <v>237</v>
      </c>
      <c r="B2126" t="str">
        <f>VLOOKUP(A2126,'Customer Names'!$A$1:$B$2336,2,FALSE)</f>
        <v>Levitsky</v>
      </c>
      <c r="C2126" s="11">
        <f>VLOOKUP(A2126,'Medical Examinations'!$A$1:$B$2336,2,FALSE)</f>
        <v>30.72</v>
      </c>
      <c r="D2126" s="11">
        <f>VLOOKUP(A2126,'Medical Examinations'!$A$1:$C$2336,3,FALSE)</f>
        <v>6.06</v>
      </c>
      <c r="E2126" s="11" t="str">
        <f>VLOOKUP(A2126,'Medical Examinations'!$A$1:$J$2336,4,FALSE)</f>
        <v>No</v>
      </c>
      <c r="F2126" s="11" t="str">
        <f>VLOOKUP(A2126,'Medical Examinations'!$A$1:$J$2336,5,FALSE)</f>
        <v>Yes</v>
      </c>
      <c r="G2126" s="11" t="str">
        <f>VLOOKUP(A2126,'Medical Examinations'!$A$1:$J$2336,6,FALSE)</f>
        <v>No</v>
      </c>
      <c r="H2126" s="11">
        <f>VLOOKUP(A2126,'Medical Examinations'!$A$1:$J$2336,7,FALSE)</f>
        <v>1</v>
      </c>
      <c r="I2126" s="11" t="str">
        <f>VLOOKUP(A2126,'Medical Examinations'!$A$1:$J$2336,8,FALSE)</f>
        <v>No</v>
      </c>
      <c r="J2126" s="11" t="str">
        <f>VLOOKUP(A2126,'Medical Examinations'!$A$1:$J$2336,9,FALSE)</f>
        <v>OBESITY</v>
      </c>
      <c r="K2126" s="11" t="str">
        <f>VLOOKUP(A2126,'Medical Examinations'!$A$1:$J$2336,10,FALSE)</f>
        <v>PREDIABETES</v>
      </c>
      <c r="L2126" t="str">
        <f>VLOOKUP(A2126,'Hospitalisation Details'!$A$2:$M$2344,4,FALSE)</f>
        <v>4-10-2004</v>
      </c>
      <c r="M2126">
        <f>VLOOKUP(A2126,'Hospitalisation Details'!$A$2:$M$2344,10,FALSE)</f>
        <v>2144.85</v>
      </c>
      <c r="N2126" t="str">
        <f>VLOOKUP(A2126,'Hospitalisation Details'!$A$2:$M$2344,11,FALSE)</f>
        <v>tier - 2</v>
      </c>
      <c r="O2126" t="str">
        <f>VLOOKUP(A2126,'Hospitalisation Details'!$A$2:$M$2344,12,FALSE)</f>
        <v>tier - 1</v>
      </c>
      <c r="P2126" t="str">
        <f>VLOOKUP(A2126,'Hospitalisation Details'!$A$2:$M$2344,13,FALSE)</f>
        <v>R1011</v>
      </c>
      <c r="Q2126" s="11">
        <f>VLOOKUP(A2126,'Hospitalisation Details'!$A$2:$M$2344,8,FALSE)</f>
        <v>18</v>
      </c>
    </row>
    <row r="2127" spans="1:17" ht="15.75" x14ac:dyDescent="0.25">
      <c r="A2127" s="1" t="s">
        <v>236</v>
      </c>
      <c r="B2127" t="str">
        <f>VLOOKUP(A2127,'Customer Names'!$A$1:$B$2336,2,FALSE)</f>
        <v>Carroll</v>
      </c>
      <c r="C2127" s="11">
        <f>VLOOKUP(A2127,'Medical Examinations'!$A$1:$B$2336,2,FALSE)</f>
        <v>37.43</v>
      </c>
      <c r="D2127" s="11">
        <f>VLOOKUP(A2127,'Medical Examinations'!$A$1:$C$2336,3,FALSE)</f>
        <v>4.5599999999999996</v>
      </c>
      <c r="E2127" s="11" t="str">
        <f>VLOOKUP(A2127,'Medical Examinations'!$A$1:$J$2336,4,FALSE)</f>
        <v>No</v>
      </c>
      <c r="F2127" s="11" t="str">
        <f>VLOOKUP(A2127,'Medical Examinations'!$A$1:$J$2336,5,FALSE)</f>
        <v>No</v>
      </c>
      <c r="G2127" s="11" t="str">
        <f>VLOOKUP(A2127,'Medical Examinations'!$A$1:$J$2336,6,FALSE)</f>
        <v>Yes</v>
      </c>
      <c r="H2127" s="11">
        <f>VLOOKUP(A2127,'Medical Examinations'!$A$1:$J$2336,7,FALSE)</f>
        <v>1</v>
      </c>
      <c r="I2127" s="11" t="str">
        <f>VLOOKUP(A2127,'Medical Examinations'!$A$1:$J$2336,8,FALSE)</f>
        <v>No</v>
      </c>
      <c r="J2127" s="11" t="str">
        <f>VLOOKUP(A2127,'Medical Examinations'!$A$1:$J$2336,9,FALSE)</f>
        <v>OBESITY</v>
      </c>
      <c r="K2127" s="11" t="str">
        <f>VLOOKUP(A2127,'Medical Examinations'!$A$1:$J$2336,10,FALSE)</f>
        <v>NORMAL</v>
      </c>
      <c r="L2127" t="str">
        <f>VLOOKUP(A2127,'Hospitalisation Details'!$A$2:$M$2344,4,FALSE)</f>
        <v>19-8-2003</v>
      </c>
      <c r="M2127">
        <f>VLOOKUP(A2127,'Hospitalisation Details'!$A$2:$M$2344,10,FALSE)</f>
        <v>2138.0700000000002</v>
      </c>
      <c r="N2127" t="str">
        <f>VLOOKUP(A2127,'Hospitalisation Details'!$A$2:$M$2344,11,FALSE)</f>
        <v>tier - 2</v>
      </c>
      <c r="O2127" t="str">
        <f>VLOOKUP(A2127,'Hospitalisation Details'!$A$2:$M$2344,12,FALSE)</f>
        <v>tier - 1</v>
      </c>
      <c r="P2127" t="str">
        <f>VLOOKUP(A2127,'Hospitalisation Details'!$A$2:$M$2344,13,FALSE)</f>
        <v>R1012</v>
      </c>
      <c r="Q2127" s="11">
        <f>VLOOKUP(A2127,'Hospitalisation Details'!$A$2:$M$2344,8,FALSE)</f>
        <v>19</v>
      </c>
    </row>
    <row r="2128" spans="1:17" ht="15.75" x14ac:dyDescent="0.25">
      <c r="A2128" s="1" t="s">
        <v>235</v>
      </c>
      <c r="B2128" t="str">
        <f>VLOOKUP(A2128,'Customer Names'!$A$1:$B$2336,2,FALSE)</f>
        <v>Campos</v>
      </c>
      <c r="C2128" s="11">
        <f>VLOOKUP(A2128,'Medical Examinations'!$A$1:$B$2336,2,FALSE)</f>
        <v>25.74</v>
      </c>
      <c r="D2128" s="11">
        <f>VLOOKUP(A2128,'Medical Examinations'!$A$1:$C$2336,3,FALSE)</f>
        <v>6.41</v>
      </c>
      <c r="E2128" s="11" t="str">
        <f>VLOOKUP(A2128,'Medical Examinations'!$A$1:$J$2336,4,FALSE)</f>
        <v>Yes</v>
      </c>
      <c r="F2128" s="11" t="str">
        <f>VLOOKUP(A2128,'Medical Examinations'!$A$1:$J$2336,5,FALSE)</f>
        <v>No</v>
      </c>
      <c r="G2128" s="11" t="str">
        <f>VLOOKUP(A2128,'Medical Examinations'!$A$1:$J$2336,6,FALSE)</f>
        <v>Yes</v>
      </c>
      <c r="H2128" s="11">
        <f>VLOOKUP(A2128,'Medical Examinations'!$A$1:$J$2336,7,FALSE)</f>
        <v>1</v>
      </c>
      <c r="I2128" s="11" t="str">
        <f>VLOOKUP(A2128,'Medical Examinations'!$A$1:$J$2336,8,FALSE)</f>
        <v>No</v>
      </c>
      <c r="J2128" s="11" t="str">
        <f>VLOOKUP(A2128,'Medical Examinations'!$A$1:$J$2336,9,FALSE)</f>
        <v>OVERWEIGHT</v>
      </c>
      <c r="K2128" s="11" t="str">
        <f>VLOOKUP(A2128,'Medical Examinations'!$A$1:$J$2336,10,FALSE)</f>
        <v>PREDIABETES</v>
      </c>
      <c r="L2128" t="str">
        <f>VLOOKUP(A2128,'Hospitalisation Details'!$A$2:$M$2344,4,FALSE)</f>
        <v>3-9-1997</v>
      </c>
      <c r="M2128">
        <f>VLOOKUP(A2128,'Hospitalisation Details'!$A$2:$M$2344,10,FALSE)</f>
        <v>2137.65</v>
      </c>
      <c r="N2128" t="str">
        <f>VLOOKUP(A2128,'Hospitalisation Details'!$A$2:$M$2344,11,FALSE)</f>
        <v>tier - 3</v>
      </c>
      <c r="O2128" t="str">
        <f>VLOOKUP(A2128,'Hospitalisation Details'!$A$2:$M$2344,12,FALSE)</f>
        <v>tier - 1</v>
      </c>
      <c r="P2128" t="str">
        <f>VLOOKUP(A2128,'Hospitalisation Details'!$A$2:$M$2344,13,FALSE)</f>
        <v>R1013</v>
      </c>
      <c r="Q2128" s="11">
        <f>VLOOKUP(A2128,'Hospitalisation Details'!$A$2:$M$2344,8,FALSE)</f>
        <v>25</v>
      </c>
    </row>
    <row r="2129" spans="1:17" ht="15.75" x14ac:dyDescent="0.25">
      <c r="A2129" s="1" t="s">
        <v>234</v>
      </c>
      <c r="B2129" t="str">
        <f>VLOOKUP(A2129,'Customer Names'!$A$1:$B$2336,2,FALSE)</f>
        <v>Flajslik</v>
      </c>
      <c r="C2129" s="11">
        <f>VLOOKUP(A2129,'Medical Examinations'!$A$1:$B$2336,2,FALSE)</f>
        <v>36.575000000000003</v>
      </c>
      <c r="D2129" s="11">
        <f>VLOOKUP(A2129,'Medical Examinations'!$A$1:$C$2336,3,FALSE)</f>
        <v>5.57</v>
      </c>
      <c r="E2129" s="11" t="str">
        <f>VLOOKUP(A2129,'Medical Examinations'!$A$1:$J$2336,4,FALSE)</f>
        <v>No</v>
      </c>
      <c r="F2129" s="11" t="str">
        <f>VLOOKUP(A2129,'Medical Examinations'!$A$1:$J$2336,5,FALSE)</f>
        <v>No</v>
      </c>
      <c r="G2129" s="11" t="str">
        <f>VLOOKUP(A2129,'Medical Examinations'!$A$1:$J$2336,6,FALSE)</f>
        <v>Yes</v>
      </c>
      <c r="H2129" s="11">
        <f>VLOOKUP(A2129,'Medical Examinations'!$A$1:$J$2336,7,FALSE)</f>
        <v>1</v>
      </c>
      <c r="I2129" s="11" t="str">
        <f>VLOOKUP(A2129,'Medical Examinations'!$A$1:$J$2336,8,FALSE)</f>
        <v>No</v>
      </c>
      <c r="J2129" s="11" t="str">
        <f>VLOOKUP(A2129,'Medical Examinations'!$A$1:$J$2336,9,FALSE)</f>
        <v>OBESITY</v>
      </c>
      <c r="K2129" s="11" t="str">
        <f>VLOOKUP(A2129,'Medical Examinations'!$A$1:$J$2336,10,FALSE)</f>
        <v>NORMAL</v>
      </c>
      <c r="L2129" t="str">
        <f>VLOOKUP(A2129,'Hospitalisation Details'!$A$2:$M$2344,4,FALSE)</f>
        <v>26-9-2003</v>
      </c>
      <c r="M2129">
        <f>VLOOKUP(A2129,'Hospitalisation Details'!$A$2:$M$2344,10,FALSE)</f>
        <v>2136.88</v>
      </c>
      <c r="N2129" t="str">
        <f>VLOOKUP(A2129,'Hospitalisation Details'!$A$2:$M$2344,11,FALSE)</f>
        <v>tier - 2</v>
      </c>
      <c r="O2129" t="str">
        <f>VLOOKUP(A2129,'Hospitalisation Details'!$A$2:$M$2344,12,FALSE)</f>
        <v>tier - 2</v>
      </c>
      <c r="P2129" t="str">
        <f>VLOOKUP(A2129,'Hospitalisation Details'!$A$2:$M$2344,13,FALSE)</f>
        <v>R1012</v>
      </c>
      <c r="Q2129" s="11">
        <f>VLOOKUP(A2129,'Hospitalisation Details'!$A$2:$M$2344,8,FALSE)</f>
        <v>19</v>
      </c>
    </row>
    <row r="2130" spans="1:17" ht="15.75" x14ac:dyDescent="0.25">
      <c r="A2130" s="1" t="s">
        <v>233</v>
      </c>
      <c r="B2130" t="str">
        <f>VLOOKUP(A2130,'Customer Names'!$A$1:$B$2336,2,FALSE)</f>
        <v>Chua</v>
      </c>
      <c r="C2130" s="11">
        <f>VLOOKUP(A2130,'Medical Examinations'!$A$1:$B$2336,2,FALSE)</f>
        <v>35.15</v>
      </c>
      <c r="D2130" s="11">
        <f>VLOOKUP(A2130,'Medical Examinations'!$A$1:$C$2336,3,FALSE)</f>
        <v>5.47</v>
      </c>
      <c r="E2130" s="11" t="str">
        <f>VLOOKUP(A2130,'Medical Examinations'!$A$1:$J$2336,4,FALSE)</f>
        <v>No</v>
      </c>
      <c r="F2130" s="11" t="str">
        <f>VLOOKUP(A2130,'Medical Examinations'!$A$1:$J$2336,5,FALSE)</f>
        <v>No</v>
      </c>
      <c r="G2130" s="11" t="str">
        <f>VLOOKUP(A2130,'Medical Examinations'!$A$1:$J$2336,6,FALSE)</f>
        <v>Yes</v>
      </c>
      <c r="H2130" s="11">
        <f>VLOOKUP(A2130,'Medical Examinations'!$A$1:$J$2336,7,FALSE)</f>
        <v>1</v>
      </c>
      <c r="I2130" s="11" t="str">
        <f>VLOOKUP(A2130,'Medical Examinations'!$A$1:$J$2336,8,FALSE)</f>
        <v>No</v>
      </c>
      <c r="J2130" s="11" t="str">
        <f>VLOOKUP(A2130,'Medical Examinations'!$A$1:$J$2336,9,FALSE)</f>
        <v>OBESITY</v>
      </c>
      <c r="K2130" s="11" t="str">
        <f>VLOOKUP(A2130,'Medical Examinations'!$A$1:$J$2336,10,FALSE)</f>
        <v>NORMAL</v>
      </c>
      <c r="L2130" t="str">
        <f>VLOOKUP(A2130,'Hospitalisation Details'!$A$2:$M$2344,4,FALSE)</f>
        <v>1-9-2003</v>
      </c>
      <c r="M2130">
        <f>VLOOKUP(A2130,'Hospitalisation Details'!$A$2:$M$2344,10,FALSE)</f>
        <v>2134.9</v>
      </c>
      <c r="N2130" t="str">
        <f>VLOOKUP(A2130,'Hospitalisation Details'!$A$2:$M$2344,11,FALSE)</f>
        <v>tier - 2</v>
      </c>
      <c r="O2130" t="str">
        <f>VLOOKUP(A2130,'Hospitalisation Details'!$A$2:$M$2344,12,FALSE)</f>
        <v>tier - 3</v>
      </c>
      <c r="P2130" t="str">
        <f>VLOOKUP(A2130,'Hospitalisation Details'!$A$2:$M$2344,13,FALSE)</f>
        <v>R1012</v>
      </c>
      <c r="Q2130" s="11">
        <f>VLOOKUP(A2130,'Hospitalisation Details'!$A$2:$M$2344,8,FALSE)</f>
        <v>19</v>
      </c>
    </row>
    <row r="2131" spans="1:17" ht="15.75" x14ac:dyDescent="0.25">
      <c r="A2131" s="1" t="s">
        <v>232</v>
      </c>
      <c r="B2131" t="str">
        <f>VLOOKUP(A2131,'Customer Names'!$A$1:$B$2336,2,FALSE)</f>
        <v>Wiltse</v>
      </c>
      <c r="C2131" s="11">
        <f>VLOOKUP(A2131,'Medical Examinations'!$A$1:$B$2336,2,FALSE)</f>
        <v>32.11</v>
      </c>
      <c r="D2131" s="11">
        <f>VLOOKUP(A2131,'Medical Examinations'!$A$1:$C$2336,3,FALSE)</f>
        <v>4.43</v>
      </c>
      <c r="E2131" s="11" t="str">
        <f>VLOOKUP(A2131,'Medical Examinations'!$A$1:$J$2336,4,FALSE)</f>
        <v>No</v>
      </c>
      <c r="F2131" s="11" t="str">
        <f>VLOOKUP(A2131,'Medical Examinations'!$A$1:$J$2336,5,FALSE)</f>
        <v>No</v>
      </c>
      <c r="G2131" s="11" t="str">
        <f>VLOOKUP(A2131,'Medical Examinations'!$A$1:$J$2336,6,FALSE)</f>
        <v>Yes</v>
      </c>
      <c r="H2131" s="11">
        <f>VLOOKUP(A2131,'Medical Examinations'!$A$1:$J$2336,7,FALSE)</f>
        <v>1</v>
      </c>
      <c r="I2131" s="11" t="str">
        <f>VLOOKUP(A2131,'Medical Examinations'!$A$1:$J$2336,8,FALSE)</f>
        <v>No</v>
      </c>
      <c r="J2131" s="11" t="str">
        <f>VLOOKUP(A2131,'Medical Examinations'!$A$1:$J$2336,9,FALSE)</f>
        <v>OBESITY</v>
      </c>
      <c r="K2131" s="11" t="str">
        <f>VLOOKUP(A2131,'Medical Examinations'!$A$1:$J$2336,10,FALSE)</f>
        <v>NORMAL</v>
      </c>
      <c r="L2131" t="str">
        <f>VLOOKUP(A2131,'Hospitalisation Details'!$A$2:$M$2344,4,FALSE)</f>
        <v>22-12-2003</v>
      </c>
      <c r="M2131">
        <f>VLOOKUP(A2131,'Hospitalisation Details'!$A$2:$M$2344,10,FALSE)</f>
        <v>2130.6799999999998</v>
      </c>
      <c r="N2131" t="str">
        <f>VLOOKUP(A2131,'Hospitalisation Details'!$A$2:$M$2344,11,FALSE)</f>
        <v>tier - 2</v>
      </c>
      <c r="O2131" t="str">
        <f>VLOOKUP(A2131,'Hospitalisation Details'!$A$2:$M$2344,12,FALSE)</f>
        <v>tier - 3</v>
      </c>
      <c r="P2131" t="str">
        <f>VLOOKUP(A2131,'Hospitalisation Details'!$A$2:$M$2344,13,FALSE)</f>
        <v>R1012</v>
      </c>
      <c r="Q2131" s="11">
        <f>VLOOKUP(A2131,'Hospitalisation Details'!$A$2:$M$2344,8,FALSE)</f>
        <v>19</v>
      </c>
    </row>
    <row r="2132" spans="1:17" ht="15.75" x14ac:dyDescent="0.25">
      <c r="A2132" s="1" t="s">
        <v>231</v>
      </c>
      <c r="B2132" t="str">
        <f>VLOOKUP(A2132,'Customer Names'!$A$1:$B$2336,2,FALSE)</f>
        <v>Fisher</v>
      </c>
      <c r="C2132" s="11">
        <f>VLOOKUP(A2132,'Medical Examinations'!$A$1:$B$2336,2,FALSE)</f>
        <v>30.495000000000001</v>
      </c>
      <c r="D2132" s="11">
        <f>VLOOKUP(A2132,'Medical Examinations'!$A$1:$C$2336,3,FALSE)</f>
        <v>4.95</v>
      </c>
      <c r="E2132" s="11" t="str">
        <f>VLOOKUP(A2132,'Medical Examinations'!$A$1:$J$2336,4,FALSE)</f>
        <v>No</v>
      </c>
      <c r="F2132" s="11" t="str">
        <f>VLOOKUP(A2132,'Medical Examinations'!$A$1:$J$2336,5,FALSE)</f>
        <v>No</v>
      </c>
      <c r="G2132" s="11" t="str">
        <f>VLOOKUP(A2132,'Medical Examinations'!$A$1:$J$2336,6,FALSE)</f>
        <v>Yes</v>
      </c>
      <c r="H2132" s="11">
        <f>VLOOKUP(A2132,'Medical Examinations'!$A$1:$J$2336,7,FALSE)</f>
        <v>1</v>
      </c>
      <c r="I2132" s="11" t="str">
        <f>VLOOKUP(A2132,'Medical Examinations'!$A$1:$J$2336,8,FALSE)</f>
        <v>No</v>
      </c>
      <c r="J2132" s="11" t="str">
        <f>VLOOKUP(A2132,'Medical Examinations'!$A$1:$J$2336,9,FALSE)</f>
        <v>OBESITY</v>
      </c>
      <c r="K2132" s="11" t="str">
        <f>VLOOKUP(A2132,'Medical Examinations'!$A$1:$J$2336,10,FALSE)</f>
        <v>NORMAL</v>
      </c>
      <c r="L2132" t="str">
        <f>VLOOKUP(A2132,'Hospitalisation Details'!$A$2:$M$2344,4,FALSE)</f>
        <v>30-8-2003</v>
      </c>
      <c r="M2132">
        <f>VLOOKUP(A2132,'Hospitalisation Details'!$A$2:$M$2344,10,FALSE)</f>
        <v>2128.4299999999998</v>
      </c>
      <c r="N2132" t="str">
        <f>VLOOKUP(A2132,'Hospitalisation Details'!$A$2:$M$2344,11,FALSE)</f>
        <v>tier - 2</v>
      </c>
      <c r="O2132" t="str">
        <f>VLOOKUP(A2132,'Hospitalisation Details'!$A$2:$M$2344,12,FALSE)</f>
        <v>tier - 1</v>
      </c>
      <c r="P2132" t="str">
        <f>VLOOKUP(A2132,'Hospitalisation Details'!$A$2:$M$2344,13,FALSE)</f>
        <v>R1012</v>
      </c>
      <c r="Q2132" s="11">
        <f>VLOOKUP(A2132,'Hospitalisation Details'!$A$2:$M$2344,8,FALSE)</f>
        <v>19</v>
      </c>
    </row>
    <row r="2133" spans="1:17" ht="15.75" x14ac:dyDescent="0.25">
      <c r="A2133" s="1" t="s">
        <v>230</v>
      </c>
      <c r="B2133" t="str">
        <f>VLOOKUP(A2133,'Customer Names'!$A$1:$B$2336,2,FALSE)</f>
        <v>Wilzbacher</v>
      </c>
      <c r="C2133" s="11">
        <f>VLOOKUP(A2133,'Medical Examinations'!$A$1:$B$2336,2,FALSE)</f>
        <v>29.24</v>
      </c>
      <c r="D2133" s="11">
        <f>VLOOKUP(A2133,'Medical Examinations'!$A$1:$C$2336,3,FALSE)</f>
        <v>4.04</v>
      </c>
      <c r="E2133" s="11" t="str">
        <f>VLOOKUP(A2133,'Medical Examinations'!$A$1:$J$2336,4,FALSE)</f>
        <v>No</v>
      </c>
      <c r="F2133" s="11" t="str">
        <f>VLOOKUP(A2133,'Medical Examinations'!$A$1:$J$2336,5,FALSE)</f>
        <v>Yes</v>
      </c>
      <c r="G2133" s="11" t="str">
        <f>VLOOKUP(A2133,'Medical Examinations'!$A$1:$J$2336,6,FALSE)</f>
        <v>No</v>
      </c>
      <c r="H2133" s="11">
        <f>VLOOKUP(A2133,'Medical Examinations'!$A$1:$J$2336,7,FALSE)</f>
        <v>1</v>
      </c>
      <c r="I2133" s="11" t="str">
        <f>VLOOKUP(A2133,'Medical Examinations'!$A$1:$J$2336,8,FALSE)</f>
        <v>No</v>
      </c>
      <c r="J2133" s="11" t="str">
        <f>VLOOKUP(A2133,'Medical Examinations'!$A$1:$J$2336,9,FALSE)</f>
        <v>OVERWEIGHT</v>
      </c>
      <c r="K2133" s="11" t="str">
        <f>VLOOKUP(A2133,'Medical Examinations'!$A$1:$J$2336,10,FALSE)</f>
        <v>NORMAL</v>
      </c>
      <c r="L2133" t="str">
        <f>VLOOKUP(A2133,'Hospitalisation Details'!$A$2:$M$2344,4,FALSE)</f>
        <v>4-11-2004</v>
      </c>
      <c r="M2133">
        <f>VLOOKUP(A2133,'Hospitalisation Details'!$A$2:$M$2344,10,FALSE)</f>
        <v>2118.61</v>
      </c>
      <c r="N2133" t="str">
        <f>VLOOKUP(A2133,'Hospitalisation Details'!$A$2:$M$2344,11,FALSE)</f>
        <v>tier - 2</v>
      </c>
      <c r="O2133" t="str">
        <f>VLOOKUP(A2133,'Hospitalisation Details'!$A$2:$M$2344,12,FALSE)</f>
        <v>tier - 1</v>
      </c>
      <c r="P2133" t="str">
        <f>VLOOKUP(A2133,'Hospitalisation Details'!$A$2:$M$2344,13,FALSE)</f>
        <v>R1012</v>
      </c>
      <c r="Q2133" s="11">
        <f>VLOOKUP(A2133,'Hospitalisation Details'!$A$2:$M$2344,8,FALSE)</f>
        <v>18</v>
      </c>
    </row>
    <row r="2134" spans="1:17" ht="15.75" x14ac:dyDescent="0.25">
      <c r="A2134" s="1" t="s">
        <v>229</v>
      </c>
      <c r="B2134" t="str">
        <f>VLOOKUP(A2134,'Customer Names'!$A$1:$B$2336,2,FALSE)</f>
        <v>Thayer</v>
      </c>
      <c r="C2134" s="11">
        <f>VLOOKUP(A2134,'Medical Examinations'!$A$1:$B$2336,2,FALSE)</f>
        <v>22.515000000000001</v>
      </c>
      <c r="D2134" s="11">
        <f>VLOOKUP(A2134,'Medical Examinations'!$A$1:$C$2336,3,FALSE)</f>
        <v>5.93</v>
      </c>
      <c r="E2134" s="11" t="str">
        <f>VLOOKUP(A2134,'Medical Examinations'!$A$1:$J$2336,4,FALSE)</f>
        <v>No</v>
      </c>
      <c r="F2134" s="11" t="str">
        <f>VLOOKUP(A2134,'Medical Examinations'!$A$1:$J$2336,5,FALSE)</f>
        <v>No</v>
      </c>
      <c r="G2134" s="11" t="str">
        <f>VLOOKUP(A2134,'Medical Examinations'!$A$1:$J$2336,6,FALSE)</f>
        <v>Yes</v>
      </c>
      <c r="H2134" s="11">
        <f>VLOOKUP(A2134,'Medical Examinations'!$A$1:$J$2336,7,FALSE)</f>
        <v>1</v>
      </c>
      <c r="I2134" s="11" t="str">
        <f>VLOOKUP(A2134,'Medical Examinations'!$A$1:$J$2336,8,FALSE)</f>
        <v>No</v>
      </c>
      <c r="J2134" s="11" t="str">
        <f>VLOOKUP(A2134,'Medical Examinations'!$A$1:$J$2336,9,FALSE)</f>
        <v>NORMALWEIGHT</v>
      </c>
      <c r="K2134" s="11" t="str">
        <f>VLOOKUP(A2134,'Medical Examinations'!$A$1:$J$2336,10,FALSE)</f>
        <v>PREDIABETES</v>
      </c>
      <c r="L2134" t="str">
        <f>VLOOKUP(A2134,'Hospitalisation Details'!$A$2:$M$2344,4,FALSE)</f>
        <v>30-9-2003</v>
      </c>
      <c r="M2134">
        <f>VLOOKUP(A2134,'Hospitalisation Details'!$A$2:$M$2344,10,FALSE)</f>
        <v>2117.34</v>
      </c>
      <c r="N2134" t="str">
        <f>VLOOKUP(A2134,'Hospitalisation Details'!$A$2:$M$2344,11,FALSE)</f>
        <v>tier - 2</v>
      </c>
      <c r="O2134" t="str">
        <f>VLOOKUP(A2134,'Hospitalisation Details'!$A$2:$M$2344,12,FALSE)</f>
        <v>tier - 3</v>
      </c>
      <c r="P2134" t="str">
        <f>VLOOKUP(A2134,'Hospitalisation Details'!$A$2:$M$2344,13,FALSE)</f>
        <v>R1012</v>
      </c>
      <c r="Q2134" s="11">
        <f>VLOOKUP(A2134,'Hospitalisation Details'!$A$2:$M$2344,8,FALSE)</f>
        <v>19</v>
      </c>
    </row>
    <row r="2135" spans="1:17" ht="15.75" x14ac:dyDescent="0.25">
      <c r="A2135" s="1" t="s">
        <v>228</v>
      </c>
      <c r="B2135" t="str">
        <f>VLOOKUP(A2135,'Customer Names'!$A$1:$B$2336,2,FALSE)</f>
        <v>Brosseau</v>
      </c>
      <c r="C2135" s="11">
        <f>VLOOKUP(A2135,'Medical Examinations'!$A$1:$B$2336,2,FALSE)</f>
        <v>15.65</v>
      </c>
      <c r="D2135" s="11">
        <f>VLOOKUP(A2135,'Medical Examinations'!$A$1:$C$2336,3,FALSE)</f>
        <v>4.2300000000000004</v>
      </c>
      <c r="E2135" s="11" t="str">
        <f>VLOOKUP(A2135,'Medical Examinations'!$A$1:$J$2336,4,FALSE)</f>
        <v>No</v>
      </c>
      <c r="F2135" s="11" t="str">
        <f>VLOOKUP(A2135,'Medical Examinations'!$A$1:$J$2336,5,FALSE)</f>
        <v>No</v>
      </c>
      <c r="G2135" s="11" t="str">
        <f>VLOOKUP(A2135,'Medical Examinations'!$A$1:$J$2336,6,FALSE)</f>
        <v>No</v>
      </c>
      <c r="H2135" s="11">
        <f>VLOOKUP(A2135,'Medical Examinations'!$A$1:$J$2336,7,FALSE)</f>
        <v>0</v>
      </c>
      <c r="I2135" s="11" t="str">
        <f>VLOOKUP(A2135,'Medical Examinations'!$A$1:$J$2336,8,FALSE)</f>
        <v>No</v>
      </c>
      <c r="J2135" s="11" t="str">
        <f>VLOOKUP(A2135,'Medical Examinations'!$A$1:$J$2336,9,FALSE)</f>
        <v>UNDERWEIGHT</v>
      </c>
      <c r="K2135" s="11" t="str">
        <f>VLOOKUP(A2135,'Medical Examinations'!$A$1:$J$2336,10,FALSE)</f>
        <v>NORMAL</v>
      </c>
      <c r="L2135" t="str">
        <f>VLOOKUP(A2135,'Hospitalisation Details'!$A$2:$M$2344,4,FALSE)</f>
        <v>21-7-1989</v>
      </c>
      <c r="M2135">
        <f>VLOOKUP(A2135,'Hospitalisation Details'!$A$2:$M$2344,10,FALSE)</f>
        <v>2106.2600000000002</v>
      </c>
      <c r="N2135" t="str">
        <f>VLOOKUP(A2135,'Hospitalisation Details'!$A$2:$M$2344,11,FALSE)</f>
        <v>tier - 2</v>
      </c>
      <c r="O2135" t="str">
        <f>VLOOKUP(A2135,'Hospitalisation Details'!$A$2:$M$2344,12,FALSE)</f>
        <v>tier - 2</v>
      </c>
      <c r="P2135" t="str">
        <f>VLOOKUP(A2135,'Hospitalisation Details'!$A$2:$M$2344,13,FALSE)</f>
        <v>R1013</v>
      </c>
      <c r="Q2135" s="11">
        <f>VLOOKUP(A2135,'Hospitalisation Details'!$A$2:$M$2344,8,FALSE)</f>
        <v>33</v>
      </c>
    </row>
    <row r="2136" spans="1:17" ht="15.75" x14ac:dyDescent="0.25">
      <c r="A2136" s="1" t="s">
        <v>227</v>
      </c>
      <c r="B2136" t="str">
        <f>VLOOKUP(A2136,'Customer Names'!$A$1:$B$2336,2,FALSE)</f>
        <v>Phares</v>
      </c>
      <c r="C2136" s="11">
        <f>VLOOKUP(A2136,'Medical Examinations'!$A$1:$B$2336,2,FALSE)</f>
        <v>27.36</v>
      </c>
      <c r="D2136" s="11">
        <f>VLOOKUP(A2136,'Medical Examinations'!$A$1:$C$2336,3,FALSE)</f>
        <v>5.59</v>
      </c>
      <c r="E2136" s="11" t="str">
        <f>VLOOKUP(A2136,'Medical Examinations'!$A$1:$J$2336,4,FALSE)</f>
        <v>Yes</v>
      </c>
      <c r="F2136" s="11" t="str">
        <f>VLOOKUP(A2136,'Medical Examinations'!$A$1:$J$2336,5,FALSE)</f>
        <v>No</v>
      </c>
      <c r="G2136" s="11" t="str">
        <f>VLOOKUP(A2136,'Medical Examinations'!$A$1:$J$2336,6,FALSE)</f>
        <v>No</v>
      </c>
      <c r="H2136" s="11">
        <f>VLOOKUP(A2136,'Medical Examinations'!$A$1:$J$2336,7,FALSE)</f>
        <v>0</v>
      </c>
      <c r="I2136" s="11" t="str">
        <f>VLOOKUP(A2136,'Medical Examinations'!$A$1:$J$2336,8,FALSE)</f>
        <v>No</v>
      </c>
      <c r="J2136" s="11" t="str">
        <f>VLOOKUP(A2136,'Medical Examinations'!$A$1:$J$2336,9,FALSE)</f>
        <v>OVERWEIGHT</v>
      </c>
      <c r="K2136" s="11" t="str">
        <f>VLOOKUP(A2136,'Medical Examinations'!$A$1:$J$2336,10,FALSE)</f>
        <v>NORMAL</v>
      </c>
      <c r="L2136" t="str">
        <f>VLOOKUP(A2136,'Hospitalisation Details'!$A$2:$M$2344,4,FALSE)</f>
        <v>28-11-2001</v>
      </c>
      <c r="M2136">
        <f>VLOOKUP(A2136,'Hospitalisation Details'!$A$2:$M$2344,10,FALSE)</f>
        <v>2104.11</v>
      </c>
      <c r="N2136" t="str">
        <f>VLOOKUP(A2136,'Hospitalisation Details'!$A$2:$M$2344,11,FALSE)</f>
        <v>tier - 2</v>
      </c>
      <c r="O2136" t="str">
        <f>VLOOKUP(A2136,'Hospitalisation Details'!$A$2:$M$2344,12,FALSE)</f>
        <v>tier - 1</v>
      </c>
      <c r="P2136" t="str">
        <f>VLOOKUP(A2136,'Hospitalisation Details'!$A$2:$M$2344,13,FALSE)</f>
        <v>R1016</v>
      </c>
      <c r="Q2136" s="11">
        <f>VLOOKUP(A2136,'Hospitalisation Details'!$A$2:$M$2344,8,FALSE)</f>
        <v>21</v>
      </c>
    </row>
    <row r="2137" spans="1:17" ht="15.75" x14ac:dyDescent="0.25">
      <c r="A2137" s="1" t="s">
        <v>226</v>
      </c>
      <c r="B2137" t="str">
        <f>VLOOKUP(A2137,'Customer Names'!$A$1:$B$2336,2,FALSE)</f>
        <v>Curley</v>
      </c>
      <c r="C2137" s="11">
        <f>VLOOKUP(A2137,'Medical Examinations'!$A$1:$B$2336,2,FALSE)</f>
        <v>22.3</v>
      </c>
      <c r="D2137" s="11">
        <f>VLOOKUP(A2137,'Medical Examinations'!$A$1:$C$2336,3,FALSE)</f>
        <v>4.8899999999999997</v>
      </c>
      <c r="E2137" s="11" t="str">
        <f>VLOOKUP(A2137,'Medical Examinations'!$A$1:$J$2336,4,FALSE)</f>
        <v>Yes</v>
      </c>
      <c r="F2137" s="11" t="str">
        <f>VLOOKUP(A2137,'Medical Examinations'!$A$1:$J$2336,5,FALSE)</f>
        <v>No</v>
      </c>
      <c r="G2137" s="11" t="str">
        <f>VLOOKUP(A2137,'Medical Examinations'!$A$1:$J$2336,6,FALSE)</f>
        <v>No</v>
      </c>
      <c r="H2137" s="11">
        <f>VLOOKUP(A2137,'Medical Examinations'!$A$1:$J$2336,7,FALSE)</f>
        <v>0</v>
      </c>
      <c r="I2137" s="11" t="str">
        <f>VLOOKUP(A2137,'Medical Examinations'!$A$1:$J$2336,8,FALSE)</f>
        <v>No</v>
      </c>
      <c r="J2137" s="11" t="str">
        <f>VLOOKUP(A2137,'Medical Examinations'!$A$1:$J$2336,9,FALSE)</f>
        <v>NORMALWEIGHT</v>
      </c>
      <c r="K2137" s="11" t="str">
        <f>VLOOKUP(A2137,'Medical Examinations'!$A$1:$J$2336,10,FALSE)</f>
        <v>NORMAL</v>
      </c>
      <c r="L2137" t="str">
        <f>VLOOKUP(A2137,'Hospitalisation Details'!$A$2:$M$2344,4,FALSE)</f>
        <v>22-6-2001</v>
      </c>
      <c r="M2137">
        <f>VLOOKUP(A2137,'Hospitalisation Details'!$A$2:$M$2344,10,FALSE)</f>
        <v>2103.08</v>
      </c>
      <c r="N2137" t="str">
        <f>VLOOKUP(A2137,'Hospitalisation Details'!$A$2:$M$2344,11,FALSE)</f>
        <v>tier - 3</v>
      </c>
      <c r="O2137" t="str">
        <f>VLOOKUP(A2137,'Hospitalisation Details'!$A$2:$M$2344,12,FALSE)</f>
        <v>tier - 2</v>
      </c>
      <c r="P2137" t="str">
        <f>VLOOKUP(A2137,'Hospitalisation Details'!$A$2:$M$2344,13,FALSE)</f>
        <v>R1011</v>
      </c>
      <c r="Q2137" s="11">
        <f>VLOOKUP(A2137,'Hospitalisation Details'!$A$2:$M$2344,8,FALSE)</f>
        <v>21</v>
      </c>
    </row>
    <row r="2138" spans="1:17" ht="15.75" x14ac:dyDescent="0.25">
      <c r="A2138" s="1" t="s">
        <v>225</v>
      </c>
      <c r="B2138" t="str">
        <f>VLOOKUP(A2138,'Customer Names'!$A$1:$B$2336,2,FALSE)</f>
        <v>Johnston</v>
      </c>
      <c r="C2138" s="11">
        <f>VLOOKUP(A2138,'Medical Examinations'!$A$1:$B$2336,2,FALSE)</f>
        <v>26.03</v>
      </c>
      <c r="D2138" s="11">
        <f>VLOOKUP(A2138,'Medical Examinations'!$A$1:$C$2336,3,FALSE)</f>
        <v>5.81</v>
      </c>
      <c r="E2138" s="11" t="str">
        <f>VLOOKUP(A2138,'Medical Examinations'!$A$1:$J$2336,4,FALSE)</f>
        <v>Yes</v>
      </c>
      <c r="F2138" s="11" t="str">
        <f>VLOOKUP(A2138,'Medical Examinations'!$A$1:$J$2336,5,FALSE)</f>
        <v>No</v>
      </c>
      <c r="G2138" s="11" t="str">
        <f>VLOOKUP(A2138,'Medical Examinations'!$A$1:$J$2336,6,FALSE)</f>
        <v>No</v>
      </c>
      <c r="H2138" s="11">
        <f>VLOOKUP(A2138,'Medical Examinations'!$A$1:$J$2336,7,FALSE)</f>
        <v>0</v>
      </c>
      <c r="I2138" s="11" t="str">
        <f>VLOOKUP(A2138,'Medical Examinations'!$A$1:$J$2336,8,FALSE)</f>
        <v>No</v>
      </c>
      <c r="J2138" s="11" t="str">
        <f>VLOOKUP(A2138,'Medical Examinations'!$A$1:$J$2336,9,FALSE)</f>
        <v>OVERWEIGHT</v>
      </c>
      <c r="K2138" s="11" t="str">
        <f>VLOOKUP(A2138,'Medical Examinations'!$A$1:$J$2336,10,FALSE)</f>
        <v>PREDIABETES</v>
      </c>
      <c r="L2138" t="str">
        <f>VLOOKUP(A2138,'Hospitalisation Details'!$A$2:$M$2344,4,FALSE)</f>
        <v>14-8-2001</v>
      </c>
      <c r="M2138">
        <f>VLOOKUP(A2138,'Hospitalisation Details'!$A$2:$M$2344,10,FALSE)</f>
        <v>2102.2600000000002</v>
      </c>
      <c r="N2138" t="str">
        <f>VLOOKUP(A2138,'Hospitalisation Details'!$A$2:$M$2344,11,FALSE)</f>
        <v>tier - 3</v>
      </c>
      <c r="O2138" t="str">
        <f>VLOOKUP(A2138,'Hospitalisation Details'!$A$2:$M$2344,12,FALSE)</f>
        <v>tier - 2</v>
      </c>
      <c r="P2138" t="str">
        <f>VLOOKUP(A2138,'Hospitalisation Details'!$A$2:$M$2344,13,FALSE)</f>
        <v>R1019</v>
      </c>
      <c r="Q2138" s="11">
        <f>VLOOKUP(A2138,'Hospitalisation Details'!$A$2:$M$2344,8,FALSE)</f>
        <v>21</v>
      </c>
    </row>
    <row r="2139" spans="1:17" ht="15.75" x14ac:dyDescent="0.25">
      <c r="A2139" s="1" t="s">
        <v>224</v>
      </c>
      <c r="B2139" t="str">
        <f>VLOOKUP(A2139,'Customer Names'!$A$1:$B$2336,2,FALSE)</f>
        <v>Padula</v>
      </c>
      <c r="C2139" s="11">
        <f>VLOOKUP(A2139,'Medical Examinations'!$A$1:$B$2336,2,FALSE)</f>
        <v>27.74</v>
      </c>
      <c r="D2139" s="11">
        <f>VLOOKUP(A2139,'Medical Examinations'!$A$1:$C$2336,3,FALSE)</f>
        <v>4.29</v>
      </c>
      <c r="E2139" s="11" t="str">
        <f>VLOOKUP(A2139,'Medical Examinations'!$A$1:$J$2336,4,FALSE)</f>
        <v>No</v>
      </c>
      <c r="F2139" s="11" t="str">
        <f>VLOOKUP(A2139,'Medical Examinations'!$A$1:$J$2336,5,FALSE)</f>
        <v>Yes</v>
      </c>
      <c r="G2139" s="11" t="str">
        <f>VLOOKUP(A2139,'Medical Examinations'!$A$1:$J$2336,6,FALSE)</f>
        <v>No</v>
      </c>
      <c r="H2139" s="11">
        <f>VLOOKUP(A2139,'Medical Examinations'!$A$1:$J$2336,7,FALSE)</f>
        <v>1</v>
      </c>
      <c r="I2139" s="11" t="str">
        <f>VLOOKUP(A2139,'Medical Examinations'!$A$1:$J$2336,8,FALSE)</f>
        <v>No</v>
      </c>
      <c r="J2139" s="11" t="str">
        <f>VLOOKUP(A2139,'Medical Examinations'!$A$1:$J$2336,9,FALSE)</f>
        <v>OVERWEIGHT</v>
      </c>
      <c r="K2139" s="11" t="str">
        <f>VLOOKUP(A2139,'Medical Examinations'!$A$1:$J$2336,10,FALSE)</f>
        <v>NORMAL</v>
      </c>
      <c r="L2139" t="str">
        <f>VLOOKUP(A2139,'Hospitalisation Details'!$A$2:$M$2344,4,FALSE)</f>
        <v>12-6-2004</v>
      </c>
      <c r="M2139">
        <f>VLOOKUP(A2139,'Hospitalisation Details'!$A$2:$M$2344,10,FALSE)</f>
        <v>2094.1</v>
      </c>
      <c r="N2139" t="str">
        <f>VLOOKUP(A2139,'Hospitalisation Details'!$A$2:$M$2344,11,FALSE)</f>
        <v>tier - 3</v>
      </c>
      <c r="O2139" t="str">
        <f>VLOOKUP(A2139,'Hospitalisation Details'!$A$2:$M$2344,12,FALSE)</f>
        <v>tier - 2</v>
      </c>
      <c r="P2139" t="str">
        <f>VLOOKUP(A2139,'Hospitalisation Details'!$A$2:$M$2344,13,FALSE)</f>
        <v>R1025</v>
      </c>
      <c r="Q2139" s="11">
        <f>VLOOKUP(A2139,'Hospitalisation Details'!$A$2:$M$2344,8,FALSE)</f>
        <v>18</v>
      </c>
    </row>
    <row r="2140" spans="1:17" ht="15.75" x14ac:dyDescent="0.25">
      <c r="A2140" s="1" t="s">
        <v>223</v>
      </c>
      <c r="B2140" t="str">
        <f>VLOOKUP(A2140,'Customer Names'!$A$1:$B$2336,2,FALSE)</f>
        <v>Gamirov</v>
      </c>
      <c r="C2140" s="11">
        <f>VLOOKUP(A2140,'Medical Examinations'!$A$1:$B$2336,2,FALSE)</f>
        <v>32.11</v>
      </c>
      <c r="D2140" s="11">
        <f>VLOOKUP(A2140,'Medical Examinations'!$A$1:$C$2336,3,FALSE)</f>
        <v>4.03</v>
      </c>
      <c r="E2140" s="11" t="str">
        <f>VLOOKUP(A2140,'Medical Examinations'!$A$1:$J$2336,4,FALSE)</f>
        <v>Yes</v>
      </c>
      <c r="F2140" s="11" t="str">
        <f>VLOOKUP(A2140,'Medical Examinations'!$A$1:$J$2336,5,FALSE)</f>
        <v>Yes</v>
      </c>
      <c r="G2140" s="11" t="str">
        <f>VLOOKUP(A2140,'Medical Examinations'!$A$1:$J$2336,6,FALSE)</f>
        <v>No</v>
      </c>
      <c r="H2140" s="11">
        <f>VLOOKUP(A2140,'Medical Examinations'!$A$1:$J$2336,7,FALSE)</f>
        <v>2</v>
      </c>
      <c r="I2140" s="11" t="str">
        <f>VLOOKUP(A2140,'Medical Examinations'!$A$1:$J$2336,8,FALSE)</f>
        <v>No</v>
      </c>
      <c r="J2140" s="11" t="str">
        <f>VLOOKUP(A2140,'Medical Examinations'!$A$1:$J$2336,9,FALSE)</f>
        <v>OBESITY</v>
      </c>
      <c r="K2140" s="11" t="str">
        <f>VLOOKUP(A2140,'Medical Examinations'!$A$1:$J$2336,10,FALSE)</f>
        <v>NORMAL</v>
      </c>
      <c r="L2140" t="str">
        <f>VLOOKUP(A2140,'Hospitalisation Details'!$A$2:$M$2344,4,FALSE)</f>
        <v>26-7-2000</v>
      </c>
      <c r="M2140">
        <f>VLOOKUP(A2140,'Hospitalisation Details'!$A$2:$M$2344,10,FALSE)</f>
        <v>2055.3200000000002</v>
      </c>
      <c r="N2140" t="str">
        <f>VLOOKUP(A2140,'Hospitalisation Details'!$A$2:$M$2344,11,FALSE)</f>
        <v>tier - 3</v>
      </c>
      <c r="O2140" t="str">
        <f>VLOOKUP(A2140,'Hospitalisation Details'!$A$2:$M$2344,12,FALSE)</f>
        <v>tier - 3</v>
      </c>
      <c r="P2140" t="str">
        <f>VLOOKUP(A2140,'Hospitalisation Details'!$A$2:$M$2344,13,FALSE)</f>
        <v>R1012</v>
      </c>
      <c r="Q2140" s="11">
        <f>VLOOKUP(A2140,'Hospitalisation Details'!$A$2:$M$2344,8,FALSE)</f>
        <v>22</v>
      </c>
    </row>
    <row r="2141" spans="1:17" ht="15.75" x14ac:dyDescent="0.25">
      <c r="A2141" s="1" t="s">
        <v>222</v>
      </c>
      <c r="B2141" t="str">
        <f>VLOOKUP(A2141,'Customer Names'!$A$1:$B$2336,2,FALSE)</f>
        <v>Briot</v>
      </c>
      <c r="C2141" s="11">
        <f>VLOOKUP(A2141,'Medical Examinations'!$A$1:$B$2336,2,FALSE)</f>
        <v>25.175000000000001</v>
      </c>
      <c r="D2141" s="11">
        <f>VLOOKUP(A2141,'Medical Examinations'!$A$1:$C$2336,3,FALSE)</f>
        <v>6.29</v>
      </c>
      <c r="E2141" s="11" t="str">
        <f>VLOOKUP(A2141,'Medical Examinations'!$A$1:$J$2336,4,FALSE)</f>
        <v>Yes</v>
      </c>
      <c r="F2141" s="11" t="str">
        <f>VLOOKUP(A2141,'Medical Examinations'!$A$1:$J$2336,5,FALSE)</f>
        <v>Yes</v>
      </c>
      <c r="G2141" s="11" t="str">
        <f>VLOOKUP(A2141,'Medical Examinations'!$A$1:$J$2336,6,FALSE)</f>
        <v>No</v>
      </c>
      <c r="H2141" s="11">
        <f>VLOOKUP(A2141,'Medical Examinations'!$A$1:$J$2336,7,FALSE)</f>
        <v>2</v>
      </c>
      <c r="I2141" s="11" t="str">
        <f>VLOOKUP(A2141,'Medical Examinations'!$A$1:$J$2336,8,FALSE)</f>
        <v>No</v>
      </c>
      <c r="J2141" s="11" t="str">
        <f>VLOOKUP(A2141,'Medical Examinations'!$A$1:$J$2336,9,FALSE)</f>
        <v>OVERWEIGHT</v>
      </c>
      <c r="K2141" s="11" t="str">
        <f>VLOOKUP(A2141,'Medical Examinations'!$A$1:$J$2336,10,FALSE)</f>
        <v>PREDIABETES</v>
      </c>
      <c r="L2141" t="str">
        <f>VLOOKUP(A2141,'Hospitalisation Details'!$A$2:$M$2344,4,FALSE)</f>
        <v>2-9-2000</v>
      </c>
      <c r="M2141">
        <f>VLOOKUP(A2141,'Hospitalisation Details'!$A$2:$M$2344,10,FALSE)</f>
        <v>2045.69</v>
      </c>
      <c r="N2141" t="str">
        <f>VLOOKUP(A2141,'Hospitalisation Details'!$A$2:$M$2344,11,FALSE)</f>
        <v>tier - 3</v>
      </c>
      <c r="O2141" t="str">
        <f>VLOOKUP(A2141,'Hospitalisation Details'!$A$2:$M$2344,12,FALSE)</f>
        <v>tier - 3</v>
      </c>
      <c r="P2141" t="str">
        <f>VLOOKUP(A2141,'Hospitalisation Details'!$A$2:$M$2344,13,FALSE)</f>
        <v>R1012</v>
      </c>
      <c r="Q2141" s="11">
        <f>VLOOKUP(A2141,'Hospitalisation Details'!$A$2:$M$2344,8,FALSE)</f>
        <v>22</v>
      </c>
    </row>
    <row r="2142" spans="1:17" ht="15.75" x14ac:dyDescent="0.25">
      <c r="A2142" s="1" t="s">
        <v>221</v>
      </c>
      <c r="B2142" t="str">
        <f>VLOOKUP(A2142,'Customer Names'!$A$1:$B$2336,2,FALSE)</f>
        <v>De Hueck</v>
      </c>
      <c r="C2142" s="11">
        <f>VLOOKUP(A2142,'Medical Examinations'!$A$1:$B$2336,2,FALSE)</f>
        <v>39.49</v>
      </c>
      <c r="D2142" s="11">
        <f>VLOOKUP(A2142,'Medical Examinations'!$A$1:$C$2336,3,FALSE)</f>
        <v>4.4800000000000004</v>
      </c>
      <c r="E2142" s="11" t="str">
        <f>VLOOKUP(A2142,'Medical Examinations'!$A$1:$J$2336,4,FALSE)</f>
        <v>Yes</v>
      </c>
      <c r="F2142" s="11" t="str">
        <f>VLOOKUP(A2142,'Medical Examinations'!$A$1:$J$2336,5,FALSE)</f>
        <v>No</v>
      </c>
      <c r="G2142" s="11" t="str">
        <f>VLOOKUP(A2142,'Medical Examinations'!$A$1:$J$2336,6,FALSE)</f>
        <v>No</v>
      </c>
      <c r="H2142" s="11">
        <f>VLOOKUP(A2142,'Medical Examinations'!$A$1:$J$2336,7,FALSE)</f>
        <v>0</v>
      </c>
      <c r="I2142" s="11" t="str">
        <f>VLOOKUP(A2142,'Medical Examinations'!$A$1:$J$2336,8,FALSE)</f>
        <v>No</v>
      </c>
      <c r="J2142" s="11" t="str">
        <f>VLOOKUP(A2142,'Medical Examinations'!$A$1:$J$2336,9,FALSE)</f>
        <v>OBESITY</v>
      </c>
      <c r="K2142" s="11" t="str">
        <f>VLOOKUP(A2142,'Medical Examinations'!$A$1:$J$2336,10,FALSE)</f>
        <v>NORMAL</v>
      </c>
      <c r="L2142" t="str">
        <f>VLOOKUP(A2142,'Hospitalisation Details'!$A$2:$M$2344,4,FALSE)</f>
        <v>4-8-2001</v>
      </c>
      <c r="M2142">
        <f>VLOOKUP(A2142,'Hospitalisation Details'!$A$2:$M$2344,10,FALSE)</f>
        <v>2026.97</v>
      </c>
      <c r="N2142" t="str">
        <f>VLOOKUP(A2142,'Hospitalisation Details'!$A$2:$M$2344,11,FALSE)</f>
        <v>tier - 3</v>
      </c>
      <c r="O2142" t="str">
        <f>VLOOKUP(A2142,'Hospitalisation Details'!$A$2:$M$2344,12,FALSE)</f>
        <v>tier - 2</v>
      </c>
      <c r="P2142" t="str">
        <f>VLOOKUP(A2142,'Hospitalisation Details'!$A$2:$M$2344,13,FALSE)</f>
        <v>R1013</v>
      </c>
      <c r="Q2142" s="11">
        <f>VLOOKUP(A2142,'Hospitalisation Details'!$A$2:$M$2344,8,FALSE)</f>
        <v>21</v>
      </c>
    </row>
    <row r="2143" spans="1:17" ht="15.75" x14ac:dyDescent="0.25">
      <c r="A2143" s="1" t="s">
        <v>220</v>
      </c>
      <c r="B2143" t="str">
        <f>VLOOKUP(A2143,'Customer Names'!$A$1:$B$2336,2,FALSE)</f>
        <v>Putt</v>
      </c>
      <c r="C2143" s="11">
        <f>VLOOKUP(A2143,'Medical Examinations'!$A$1:$B$2336,2,FALSE)</f>
        <v>34.869999999999997</v>
      </c>
      <c r="D2143" s="11">
        <f>VLOOKUP(A2143,'Medical Examinations'!$A$1:$C$2336,3,FALSE)</f>
        <v>5.51</v>
      </c>
      <c r="E2143" s="11" t="str">
        <f>VLOOKUP(A2143,'Medical Examinations'!$A$1:$J$2336,4,FALSE)</f>
        <v>Yes</v>
      </c>
      <c r="F2143" s="11" t="str">
        <f>VLOOKUP(A2143,'Medical Examinations'!$A$1:$J$2336,5,FALSE)</f>
        <v>No</v>
      </c>
      <c r="G2143" s="11" t="str">
        <f>VLOOKUP(A2143,'Medical Examinations'!$A$1:$J$2336,6,FALSE)</f>
        <v>No</v>
      </c>
      <c r="H2143" s="11">
        <f>VLOOKUP(A2143,'Medical Examinations'!$A$1:$J$2336,7,FALSE)</f>
        <v>0</v>
      </c>
      <c r="I2143" s="11" t="str">
        <f>VLOOKUP(A2143,'Medical Examinations'!$A$1:$J$2336,8,FALSE)</f>
        <v>No</v>
      </c>
      <c r="J2143" s="11" t="str">
        <f>VLOOKUP(A2143,'Medical Examinations'!$A$1:$J$2336,9,FALSE)</f>
        <v>OBESITY</v>
      </c>
      <c r="K2143" s="11" t="str">
        <f>VLOOKUP(A2143,'Medical Examinations'!$A$1:$J$2336,10,FALSE)</f>
        <v>NORMAL</v>
      </c>
      <c r="L2143" t="str">
        <f>VLOOKUP(A2143,'Hospitalisation Details'!$A$2:$M$2344,4,FALSE)</f>
        <v>6-9-2001</v>
      </c>
      <c r="M2143">
        <f>VLOOKUP(A2143,'Hospitalisation Details'!$A$2:$M$2344,10,FALSE)</f>
        <v>2020.55</v>
      </c>
      <c r="N2143" t="str">
        <f>VLOOKUP(A2143,'Hospitalisation Details'!$A$2:$M$2344,11,FALSE)</f>
        <v>tier - 3</v>
      </c>
      <c r="O2143" t="str">
        <f>VLOOKUP(A2143,'Hospitalisation Details'!$A$2:$M$2344,12,FALSE)</f>
        <v>tier - 2</v>
      </c>
      <c r="P2143" t="str">
        <f>VLOOKUP(A2143,'Hospitalisation Details'!$A$2:$M$2344,13,FALSE)</f>
        <v>R1013</v>
      </c>
      <c r="Q2143" s="11">
        <f>VLOOKUP(A2143,'Hospitalisation Details'!$A$2:$M$2344,8,FALSE)</f>
        <v>21</v>
      </c>
    </row>
    <row r="2144" spans="1:17" ht="15.75" x14ac:dyDescent="0.25">
      <c r="A2144" s="1" t="s">
        <v>219</v>
      </c>
      <c r="B2144" t="str">
        <f>VLOOKUP(A2144,'Customer Names'!$A$1:$B$2336,2,FALSE)</f>
        <v>Deiman</v>
      </c>
      <c r="C2144" s="11">
        <f>VLOOKUP(A2144,'Medical Examinations'!$A$1:$B$2336,2,FALSE)</f>
        <v>34.6</v>
      </c>
      <c r="D2144" s="11">
        <f>VLOOKUP(A2144,'Medical Examinations'!$A$1:$C$2336,3,FALSE)</f>
        <v>4.5</v>
      </c>
      <c r="E2144" s="11" t="str">
        <f>VLOOKUP(A2144,'Medical Examinations'!$A$1:$J$2336,4,FALSE)</f>
        <v>Yes</v>
      </c>
      <c r="F2144" s="11" t="str">
        <f>VLOOKUP(A2144,'Medical Examinations'!$A$1:$J$2336,5,FALSE)</f>
        <v>No</v>
      </c>
      <c r="G2144" s="11" t="str">
        <f>VLOOKUP(A2144,'Medical Examinations'!$A$1:$J$2336,6,FALSE)</f>
        <v>No</v>
      </c>
      <c r="H2144" s="11">
        <f>VLOOKUP(A2144,'Medical Examinations'!$A$1:$J$2336,7,FALSE)</f>
        <v>0</v>
      </c>
      <c r="I2144" s="11" t="str">
        <f>VLOOKUP(A2144,'Medical Examinations'!$A$1:$J$2336,8,FALSE)</f>
        <v>No</v>
      </c>
      <c r="J2144" s="11" t="str">
        <f>VLOOKUP(A2144,'Medical Examinations'!$A$1:$J$2336,9,FALSE)</f>
        <v>OBESITY</v>
      </c>
      <c r="K2144" s="11" t="str">
        <f>VLOOKUP(A2144,'Medical Examinations'!$A$1:$J$2336,10,FALSE)</f>
        <v>NORMAL</v>
      </c>
      <c r="L2144" t="str">
        <f>VLOOKUP(A2144,'Hospitalisation Details'!$A$2:$M$2344,4,FALSE)</f>
        <v>1-7-2001</v>
      </c>
      <c r="M2144">
        <f>VLOOKUP(A2144,'Hospitalisation Details'!$A$2:$M$2344,10,FALSE)</f>
        <v>2020.18</v>
      </c>
      <c r="N2144" t="str">
        <f>VLOOKUP(A2144,'Hospitalisation Details'!$A$2:$M$2344,11,FALSE)</f>
        <v>tier - 3</v>
      </c>
      <c r="O2144" t="str">
        <f>VLOOKUP(A2144,'Hospitalisation Details'!$A$2:$M$2344,12,FALSE)</f>
        <v>tier - 1</v>
      </c>
      <c r="P2144" t="str">
        <f>VLOOKUP(A2144,'Hospitalisation Details'!$A$2:$M$2344,13,FALSE)</f>
        <v>R1011</v>
      </c>
      <c r="Q2144" s="11">
        <f>VLOOKUP(A2144,'Hospitalisation Details'!$A$2:$M$2344,8,FALSE)</f>
        <v>21</v>
      </c>
    </row>
    <row r="2145" spans="1:17" ht="15.75" x14ac:dyDescent="0.25">
      <c r="A2145" s="1" t="s">
        <v>218</v>
      </c>
      <c r="B2145" t="str">
        <f>VLOOKUP(A2145,'Customer Names'!$A$1:$B$2336,2,FALSE)</f>
        <v>Bonanni</v>
      </c>
      <c r="C2145" s="11">
        <f>VLOOKUP(A2145,'Medical Examinations'!$A$1:$B$2336,2,FALSE)</f>
        <v>25.8</v>
      </c>
      <c r="D2145" s="11">
        <f>VLOOKUP(A2145,'Medical Examinations'!$A$1:$C$2336,3,FALSE)</f>
        <v>6.29</v>
      </c>
      <c r="E2145" s="11" t="str">
        <f>VLOOKUP(A2145,'Medical Examinations'!$A$1:$J$2336,4,FALSE)</f>
        <v>Yes</v>
      </c>
      <c r="F2145" s="11" t="str">
        <f>VLOOKUP(A2145,'Medical Examinations'!$A$1:$J$2336,5,FALSE)</f>
        <v>No</v>
      </c>
      <c r="G2145" s="11" t="str">
        <f>VLOOKUP(A2145,'Medical Examinations'!$A$1:$J$2336,6,FALSE)</f>
        <v>No</v>
      </c>
      <c r="H2145" s="11">
        <f>VLOOKUP(A2145,'Medical Examinations'!$A$1:$J$2336,7,FALSE)</f>
        <v>0</v>
      </c>
      <c r="I2145" s="11" t="str">
        <f>VLOOKUP(A2145,'Medical Examinations'!$A$1:$J$2336,8,FALSE)</f>
        <v>No</v>
      </c>
      <c r="J2145" s="11" t="str">
        <f>VLOOKUP(A2145,'Medical Examinations'!$A$1:$J$2336,9,FALSE)</f>
        <v>OVERWEIGHT</v>
      </c>
      <c r="K2145" s="11" t="str">
        <f>VLOOKUP(A2145,'Medical Examinations'!$A$1:$J$2336,10,FALSE)</f>
        <v>PREDIABETES</v>
      </c>
      <c r="L2145" t="str">
        <f>VLOOKUP(A2145,'Hospitalisation Details'!$A$2:$M$2344,4,FALSE)</f>
        <v>14-8-2001</v>
      </c>
      <c r="M2145">
        <f>VLOOKUP(A2145,'Hospitalisation Details'!$A$2:$M$2344,10,FALSE)</f>
        <v>2007.95</v>
      </c>
      <c r="N2145" t="str">
        <f>VLOOKUP(A2145,'Hospitalisation Details'!$A$2:$M$2344,11,FALSE)</f>
        <v>tier - 3</v>
      </c>
      <c r="O2145" t="str">
        <f>VLOOKUP(A2145,'Hospitalisation Details'!$A$2:$M$2344,12,FALSE)</f>
        <v>tier - 2</v>
      </c>
      <c r="P2145" t="str">
        <f>VLOOKUP(A2145,'Hospitalisation Details'!$A$2:$M$2344,13,FALSE)</f>
        <v>R1011</v>
      </c>
      <c r="Q2145" s="11">
        <f>VLOOKUP(A2145,'Hospitalisation Details'!$A$2:$M$2344,8,FALSE)</f>
        <v>21</v>
      </c>
    </row>
    <row r="2146" spans="1:17" ht="15.75" x14ac:dyDescent="0.25">
      <c r="A2146" s="1" t="s">
        <v>217</v>
      </c>
      <c r="B2146" t="str">
        <f>VLOOKUP(A2146,'Customer Names'!$A$1:$B$2336,2,FALSE)</f>
        <v>Stein</v>
      </c>
      <c r="C2146" s="11">
        <f>VLOOKUP(A2146,'Medical Examinations'!$A$1:$B$2336,2,FALSE)</f>
        <v>35.86</v>
      </c>
      <c r="D2146" s="11">
        <f>VLOOKUP(A2146,'Medical Examinations'!$A$1:$C$2336,3,FALSE)</f>
        <v>4.33</v>
      </c>
      <c r="E2146" s="11" t="str">
        <f>VLOOKUP(A2146,'Medical Examinations'!$A$1:$J$2336,4,FALSE)</f>
        <v>No</v>
      </c>
      <c r="F2146" s="11" t="str">
        <f>VLOOKUP(A2146,'Medical Examinations'!$A$1:$J$2336,5,FALSE)</f>
        <v>No</v>
      </c>
      <c r="G2146" s="11" t="str">
        <f>VLOOKUP(A2146,'Medical Examinations'!$A$1:$J$2336,6,FALSE)</f>
        <v>No</v>
      </c>
      <c r="H2146" s="11">
        <f>VLOOKUP(A2146,'Medical Examinations'!$A$1:$J$2336,7,FALSE)</f>
        <v>1</v>
      </c>
      <c r="I2146" s="11" t="str">
        <f>VLOOKUP(A2146,'Medical Examinations'!$A$1:$J$2336,8,FALSE)</f>
        <v>No</v>
      </c>
      <c r="J2146" s="11" t="str">
        <f>VLOOKUP(A2146,'Medical Examinations'!$A$1:$J$2336,9,FALSE)</f>
        <v>OBESITY</v>
      </c>
      <c r="K2146" s="11" t="str">
        <f>VLOOKUP(A2146,'Medical Examinations'!$A$1:$J$2336,10,FALSE)</f>
        <v>NORMAL</v>
      </c>
      <c r="L2146" t="str">
        <f>VLOOKUP(A2146,'Hospitalisation Details'!$A$2:$M$2344,4,FALSE)</f>
        <v>14-9-1998</v>
      </c>
      <c r="M2146">
        <f>VLOOKUP(A2146,'Hospitalisation Details'!$A$2:$M$2344,10,FALSE)</f>
        <v>1986.93</v>
      </c>
      <c r="N2146" t="str">
        <f>VLOOKUP(A2146,'Hospitalisation Details'!$A$2:$M$2344,11,FALSE)</f>
        <v>tier - 3</v>
      </c>
      <c r="O2146" t="str">
        <f>VLOOKUP(A2146,'Hospitalisation Details'!$A$2:$M$2344,12,FALSE)</f>
        <v>tier - 2</v>
      </c>
      <c r="P2146" t="str">
        <f>VLOOKUP(A2146,'Hospitalisation Details'!$A$2:$M$2344,13,FALSE)</f>
        <v>R1013</v>
      </c>
      <c r="Q2146" s="11">
        <f>VLOOKUP(A2146,'Hospitalisation Details'!$A$2:$M$2344,8,FALSE)</f>
        <v>24</v>
      </c>
    </row>
    <row r="2147" spans="1:17" ht="15.75" x14ac:dyDescent="0.25">
      <c r="A2147" s="1" t="s">
        <v>216</v>
      </c>
      <c r="B2147" t="str">
        <f>VLOOKUP(A2147,'Customer Names'!$A$1:$B$2336,2,FALSE)</f>
        <v>Laumann</v>
      </c>
      <c r="C2147" s="11">
        <f>VLOOKUP(A2147,'Medical Examinations'!$A$1:$B$2336,2,FALSE)</f>
        <v>40.47</v>
      </c>
      <c r="D2147" s="11">
        <f>VLOOKUP(A2147,'Medical Examinations'!$A$1:$C$2336,3,FALSE)</f>
        <v>11.15</v>
      </c>
      <c r="E2147" s="11" t="str">
        <f>VLOOKUP(A2147,'Medical Examinations'!$A$1:$J$2336,4,FALSE)</f>
        <v>No</v>
      </c>
      <c r="F2147" s="11" t="str">
        <f>VLOOKUP(A2147,'Medical Examinations'!$A$1:$J$2336,5,FALSE)</f>
        <v>No</v>
      </c>
      <c r="G2147" s="11" t="str">
        <f>VLOOKUP(A2147,'Medical Examinations'!$A$1:$J$2336,6,FALSE)</f>
        <v>No</v>
      </c>
      <c r="H2147" s="11">
        <f>VLOOKUP(A2147,'Medical Examinations'!$A$1:$J$2336,7,FALSE)</f>
        <v>0</v>
      </c>
      <c r="I2147" s="11" t="str">
        <f>VLOOKUP(A2147,'Medical Examinations'!$A$1:$J$2336,8,FALSE)</f>
        <v>No</v>
      </c>
      <c r="J2147" s="11" t="str">
        <f>VLOOKUP(A2147,'Medical Examinations'!$A$1:$J$2336,9,FALSE)</f>
        <v>OBESITY</v>
      </c>
      <c r="K2147" s="11" t="str">
        <f>VLOOKUP(A2147,'Medical Examinations'!$A$1:$J$2336,10,FALSE)</f>
        <v>DIABETES</v>
      </c>
      <c r="L2147" t="str">
        <f>VLOOKUP(A2147,'Hospitalisation Details'!$A$2:$M$2344,4,FALSE)</f>
        <v>29-9-2002</v>
      </c>
      <c r="M2147">
        <f>VLOOKUP(A2147,'Hospitalisation Details'!$A$2:$M$2344,10,FALSE)</f>
        <v>1984.45</v>
      </c>
      <c r="N2147" t="str">
        <f>VLOOKUP(A2147,'Hospitalisation Details'!$A$2:$M$2344,11,FALSE)</f>
        <v>tier - 3</v>
      </c>
      <c r="O2147" t="str">
        <f>VLOOKUP(A2147,'Hospitalisation Details'!$A$2:$M$2344,12,FALSE)</f>
        <v>tier - 3</v>
      </c>
      <c r="P2147" t="str">
        <f>VLOOKUP(A2147,'Hospitalisation Details'!$A$2:$M$2344,13,FALSE)</f>
        <v>R1016</v>
      </c>
      <c r="Q2147" s="11">
        <f>VLOOKUP(A2147,'Hospitalisation Details'!$A$2:$M$2344,8,FALSE)</f>
        <v>20</v>
      </c>
    </row>
    <row r="2148" spans="1:17" ht="15.75" x14ac:dyDescent="0.25">
      <c r="A2148" s="1" t="s">
        <v>215</v>
      </c>
      <c r="B2148" t="str">
        <f>VLOOKUP(A2148,'Customer Names'!$A$1:$B$2336,2,FALSE)</f>
        <v>Galaviz</v>
      </c>
      <c r="C2148" s="11">
        <f>VLOOKUP(A2148,'Medical Examinations'!$A$1:$B$2336,2,FALSE)</f>
        <v>32.01</v>
      </c>
      <c r="D2148" s="11">
        <f>VLOOKUP(A2148,'Medical Examinations'!$A$1:$C$2336,3,FALSE)</f>
        <v>6.45</v>
      </c>
      <c r="E2148" s="11" t="str">
        <f>VLOOKUP(A2148,'Medical Examinations'!$A$1:$J$2336,4,FALSE)</f>
        <v>No</v>
      </c>
      <c r="F2148" s="11" t="str">
        <f>VLOOKUP(A2148,'Medical Examinations'!$A$1:$J$2336,5,FALSE)</f>
        <v>No</v>
      </c>
      <c r="G2148" s="11" t="str">
        <f>VLOOKUP(A2148,'Medical Examinations'!$A$1:$J$2336,6,FALSE)</f>
        <v>No</v>
      </c>
      <c r="H2148" s="11">
        <f>VLOOKUP(A2148,'Medical Examinations'!$A$1:$J$2336,7,FALSE)</f>
        <v>1</v>
      </c>
      <c r="I2148" s="11" t="str">
        <f>VLOOKUP(A2148,'Medical Examinations'!$A$1:$J$2336,8,FALSE)</f>
        <v>No</v>
      </c>
      <c r="J2148" s="11" t="str">
        <f>VLOOKUP(A2148,'Medical Examinations'!$A$1:$J$2336,9,FALSE)</f>
        <v>OBESITY</v>
      </c>
      <c r="K2148" s="11" t="str">
        <f>VLOOKUP(A2148,'Medical Examinations'!$A$1:$J$2336,10,FALSE)</f>
        <v>PREDIABETES</v>
      </c>
      <c r="L2148" t="str">
        <f>VLOOKUP(A2148,'Hospitalisation Details'!$A$2:$M$2344,4,FALSE)</f>
        <v>29-12-1998</v>
      </c>
      <c r="M2148">
        <f>VLOOKUP(A2148,'Hospitalisation Details'!$A$2:$M$2344,10,FALSE)</f>
        <v>1981.58</v>
      </c>
      <c r="N2148" t="str">
        <f>VLOOKUP(A2148,'Hospitalisation Details'!$A$2:$M$2344,11,FALSE)</f>
        <v>tier - 3</v>
      </c>
      <c r="O2148" t="str">
        <f>VLOOKUP(A2148,'Hospitalisation Details'!$A$2:$M$2344,12,FALSE)</f>
        <v>tier - 1</v>
      </c>
      <c r="P2148" t="str">
        <f>VLOOKUP(A2148,'Hospitalisation Details'!$A$2:$M$2344,13,FALSE)</f>
        <v>R1013</v>
      </c>
      <c r="Q2148" s="11">
        <f>VLOOKUP(A2148,'Hospitalisation Details'!$A$2:$M$2344,8,FALSE)</f>
        <v>24</v>
      </c>
    </row>
    <row r="2149" spans="1:17" ht="15.75" x14ac:dyDescent="0.25">
      <c r="A2149" s="1" t="s">
        <v>214</v>
      </c>
      <c r="B2149" t="str">
        <f>VLOOKUP(A2149,'Customer Names'!$A$1:$B$2336,2,FALSE)</f>
        <v>Piper</v>
      </c>
      <c r="C2149" s="11">
        <f>VLOOKUP(A2149,'Medical Examinations'!$A$1:$B$2336,2,FALSE)</f>
        <v>33</v>
      </c>
      <c r="D2149" s="11">
        <f>VLOOKUP(A2149,'Medical Examinations'!$A$1:$C$2336,3,FALSE)</f>
        <v>9.27</v>
      </c>
      <c r="E2149" s="11" t="str">
        <f>VLOOKUP(A2149,'Medical Examinations'!$A$1:$J$2336,4,FALSE)</f>
        <v>No</v>
      </c>
      <c r="F2149" s="11" t="str">
        <f>VLOOKUP(A2149,'Medical Examinations'!$A$1:$J$2336,5,FALSE)</f>
        <v>No</v>
      </c>
      <c r="G2149" s="11" t="str">
        <f>VLOOKUP(A2149,'Medical Examinations'!$A$1:$J$2336,6,FALSE)</f>
        <v>No</v>
      </c>
      <c r="H2149" s="11">
        <f>VLOOKUP(A2149,'Medical Examinations'!$A$1:$J$2336,7,FALSE)</f>
        <v>0</v>
      </c>
      <c r="I2149" s="11" t="str">
        <f>VLOOKUP(A2149,'Medical Examinations'!$A$1:$J$2336,8,FALSE)</f>
        <v>No</v>
      </c>
      <c r="J2149" s="11" t="str">
        <f>VLOOKUP(A2149,'Medical Examinations'!$A$1:$J$2336,9,FALSE)</f>
        <v>OBESITY</v>
      </c>
      <c r="K2149" s="11" t="str">
        <f>VLOOKUP(A2149,'Medical Examinations'!$A$1:$J$2336,10,FALSE)</f>
        <v>DIABETES</v>
      </c>
      <c r="L2149" t="str">
        <f>VLOOKUP(A2149,'Hospitalisation Details'!$A$2:$M$2344,4,FALSE)</f>
        <v>16-7-2002</v>
      </c>
      <c r="M2149">
        <f>VLOOKUP(A2149,'Hospitalisation Details'!$A$2:$M$2344,10,FALSE)</f>
        <v>1980.07</v>
      </c>
      <c r="N2149" t="str">
        <f>VLOOKUP(A2149,'Hospitalisation Details'!$A$2:$M$2344,11,FALSE)</f>
        <v>tier - 3</v>
      </c>
      <c r="O2149" t="str">
        <f>VLOOKUP(A2149,'Hospitalisation Details'!$A$2:$M$2344,12,FALSE)</f>
        <v>tier - 3</v>
      </c>
      <c r="P2149" t="str">
        <f>VLOOKUP(A2149,'Hospitalisation Details'!$A$2:$M$2344,13,FALSE)</f>
        <v>R1011</v>
      </c>
      <c r="Q2149" s="11">
        <f>VLOOKUP(A2149,'Hospitalisation Details'!$A$2:$M$2344,8,FALSE)</f>
        <v>20</v>
      </c>
    </row>
    <row r="2150" spans="1:17" ht="15.75" x14ac:dyDescent="0.25">
      <c r="A2150" s="1" t="s">
        <v>213</v>
      </c>
      <c r="B2150" t="str">
        <f>VLOOKUP(A2150,'Customer Names'!$A$1:$B$2336,2,FALSE)</f>
        <v>Cantini</v>
      </c>
      <c r="C2150" s="11">
        <f>VLOOKUP(A2150,'Medical Examinations'!$A$1:$B$2336,2,FALSE)</f>
        <v>29.3</v>
      </c>
      <c r="D2150" s="11">
        <f>VLOOKUP(A2150,'Medical Examinations'!$A$1:$C$2336,3,FALSE)</f>
        <v>6.15</v>
      </c>
      <c r="E2150" s="11" t="str">
        <f>VLOOKUP(A2150,'Medical Examinations'!$A$1:$J$2336,4,FALSE)</f>
        <v>No</v>
      </c>
      <c r="F2150" s="11" t="str">
        <f>VLOOKUP(A2150,'Medical Examinations'!$A$1:$J$2336,5,FALSE)</f>
        <v>No</v>
      </c>
      <c r="G2150" s="11" t="str">
        <f>VLOOKUP(A2150,'Medical Examinations'!$A$1:$J$2336,6,FALSE)</f>
        <v>No</v>
      </c>
      <c r="H2150" s="11">
        <f>VLOOKUP(A2150,'Medical Examinations'!$A$1:$J$2336,7,FALSE)</f>
        <v>1</v>
      </c>
      <c r="I2150" s="11" t="str">
        <f>VLOOKUP(A2150,'Medical Examinations'!$A$1:$J$2336,8,FALSE)</f>
        <v>No</v>
      </c>
      <c r="J2150" s="11" t="str">
        <f>VLOOKUP(A2150,'Medical Examinations'!$A$1:$J$2336,9,FALSE)</f>
        <v>OVERWEIGHT</v>
      </c>
      <c r="K2150" s="11" t="str">
        <f>VLOOKUP(A2150,'Medical Examinations'!$A$1:$J$2336,10,FALSE)</f>
        <v>PREDIABETES</v>
      </c>
      <c r="L2150" t="str">
        <f>VLOOKUP(A2150,'Hospitalisation Details'!$A$2:$M$2344,4,FALSE)</f>
        <v>29-9-1998</v>
      </c>
      <c r="M2150">
        <f>VLOOKUP(A2150,'Hospitalisation Details'!$A$2:$M$2344,10,FALSE)</f>
        <v>1977.82</v>
      </c>
      <c r="N2150" t="str">
        <f>VLOOKUP(A2150,'Hospitalisation Details'!$A$2:$M$2344,11,FALSE)</f>
        <v>tier - 3</v>
      </c>
      <c r="O2150" t="str">
        <f>VLOOKUP(A2150,'Hospitalisation Details'!$A$2:$M$2344,12,FALSE)</f>
        <v>tier - 1</v>
      </c>
      <c r="P2150" t="str">
        <f>VLOOKUP(A2150,'Hospitalisation Details'!$A$2:$M$2344,13,FALSE)</f>
        <v>R1011</v>
      </c>
      <c r="Q2150" s="11">
        <f>VLOOKUP(A2150,'Hospitalisation Details'!$A$2:$M$2344,8,FALSE)</f>
        <v>24</v>
      </c>
    </row>
    <row r="2151" spans="1:17" ht="15.75" x14ac:dyDescent="0.25">
      <c r="A2151" s="1" t="s">
        <v>212</v>
      </c>
      <c r="B2151" t="str">
        <f>VLOOKUP(A2151,'Customer Names'!$A$1:$B$2336,2,FALSE)</f>
        <v>Hartman</v>
      </c>
      <c r="C2151" s="11">
        <f>VLOOKUP(A2151,'Medical Examinations'!$A$1:$B$2336,2,FALSE)</f>
        <v>25.8</v>
      </c>
      <c r="D2151" s="11">
        <f>VLOOKUP(A2151,'Medical Examinations'!$A$1:$C$2336,3,FALSE)</f>
        <v>4.13</v>
      </c>
      <c r="E2151" s="11" t="str">
        <f>VLOOKUP(A2151,'Medical Examinations'!$A$1:$J$2336,4,FALSE)</f>
        <v>No</v>
      </c>
      <c r="F2151" s="11" t="str">
        <f>VLOOKUP(A2151,'Medical Examinations'!$A$1:$J$2336,5,FALSE)</f>
        <v>No</v>
      </c>
      <c r="G2151" s="11" t="str">
        <f>VLOOKUP(A2151,'Medical Examinations'!$A$1:$J$2336,6,FALSE)</f>
        <v>No</v>
      </c>
      <c r="H2151" s="11">
        <f>VLOOKUP(A2151,'Medical Examinations'!$A$1:$J$2336,7,FALSE)</f>
        <v>1</v>
      </c>
      <c r="I2151" s="11" t="str">
        <f>VLOOKUP(A2151,'Medical Examinations'!$A$1:$J$2336,8,FALSE)</f>
        <v>No</v>
      </c>
      <c r="J2151" s="11" t="str">
        <f>VLOOKUP(A2151,'Medical Examinations'!$A$1:$J$2336,9,FALSE)</f>
        <v>OVERWEIGHT</v>
      </c>
      <c r="K2151" s="11" t="str">
        <f>VLOOKUP(A2151,'Medical Examinations'!$A$1:$J$2336,10,FALSE)</f>
        <v>NORMAL</v>
      </c>
      <c r="L2151" t="str">
        <f>VLOOKUP(A2151,'Hospitalisation Details'!$A$2:$M$2344,4,FALSE)</f>
        <v>5-10-1998</v>
      </c>
      <c r="M2151">
        <f>VLOOKUP(A2151,'Hospitalisation Details'!$A$2:$M$2344,10,FALSE)</f>
        <v>1972.95</v>
      </c>
      <c r="N2151" t="str">
        <f>VLOOKUP(A2151,'Hospitalisation Details'!$A$2:$M$2344,11,FALSE)</f>
        <v>tier - 3</v>
      </c>
      <c r="O2151" t="str">
        <f>VLOOKUP(A2151,'Hospitalisation Details'!$A$2:$M$2344,12,FALSE)</f>
        <v>tier - 1</v>
      </c>
      <c r="P2151" t="str">
        <f>VLOOKUP(A2151,'Hospitalisation Details'!$A$2:$M$2344,13,FALSE)</f>
        <v>R1011</v>
      </c>
      <c r="Q2151" s="11">
        <f>VLOOKUP(A2151,'Hospitalisation Details'!$A$2:$M$2344,8,FALSE)</f>
        <v>24</v>
      </c>
    </row>
    <row r="2152" spans="1:17" ht="15.75" x14ac:dyDescent="0.25">
      <c r="A2152" s="1" t="s">
        <v>211</v>
      </c>
      <c r="B2152" t="str">
        <f>VLOOKUP(A2152,'Customer Names'!$A$1:$B$2336,2,FALSE)</f>
        <v>Werhane</v>
      </c>
      <c r="C2152" s="11">
        <f>VLOOKUP(A2152,'Medical Examinations'!$A$1:$B$2336,2,FALSE)</f>
        <v>23.4</v>
      </c>
      <c r="D2152" s="11">
        <f>VLOOKUP(A2152,'Medical Examinations'!$A$1:$C$2336,3,FALSE)</f>
        <v>4.24</v>
      </c>
      <c r="E2152" s="11" t="str">
        <f>VLOOKUP(A2152,'Medical Examinations'!$A$1:$J$2336,4,FALSE)</f>
        <v>No</v>
      </c>
      <c r="F2152" s="11" t="str">
        <f>VLOOKUP(A2152,'Medical Examinations'!$A$1:$J$2336,5,FALSE)</f>
        <v>No</v>
      </c>
      <c r="G2152" s="11" t="str">
        <f>VLOOKUP(A2152,'Medical Examinations'!$A$1:$J$2336,6,FALSE)</f>
        <v>No</v>
      </c>
      <c r="H2152" s="11">
        <f>VLOOKUP(A2152,'Medical Examinations'!$A$1:$J$2336,7,FALSE)</f>
        <v>1</v>
      </c>
      <c r="I2152" s="11" t="str">
        <f>VLOOKUP(A2152,'Medical Examinations'!$A$1:$J$2336,8,FALSE)</f>
        <v>No</v>
      </c>
      <c r="J2152" s="11" t="str">
        <f>VLOOKUP(A2152,'Medical Examinations'!$A$1:$J$2336,9,FALSE)</f>
        <v>NORMALWEIGHT</v>
      </c>
      <c r="K2152" s="11" t="str">
        <f>VLOOKUP(A2152,'Medical Examinations'!$A$1:$J$2336,10,FALSE)</f>
        <v>NORMAL</v>
      </c>
      <c r="L2152" t="str">
        <f>VLOOKUP(A2152,'Hospitalisation Details'!$A$2:$M$2344,4,FALSE)</f>
        <v>28-9-1998</v>
      </c>
      <c r="M2152">
        <f>VLOOKUP(A2152,'Hospitalisation Details'!$A$2:$M$2344,10,FALSE)</f>
        <v>1969.61</v>
      </c>
      <c r="N2152" t="str">
        <f>VLOOKUP(A2152,'Hospitalisation Details'!$A$2:$M$2344,11,FALSE)</f>
        <v>tier - 3</v>
      </c>
      <c r="O2152" t="str">
        <f>VLOOKUP(A2152,'Hospitalisation Details'!$A$2:$M$2344,12,FALSE)</f>
        <v>tier - 3</v>
      </c>
      <c r="P2152" t="str">
        <f>VLOOKUP(A2152,'Hospitalisation Details'!$A$2:$M$2344,13,FALSE)</f>
        <v>R1011</v>
      </c>
      <c r="Q2152" s="11">
        <f>VLOOKUP(A2152,'Hospitalisation Details'!$A$2:$M$2344,8,FALSE)</f>
        <v>24</v>
      </c>
    </row>
    <row r="2153" spans="1:17" ht="15.75" x14ac:dyDescent="0.25">
      <c r="A2153" s="1" t="s">
        <v>210</v>
      </c>
      <c r="B2153" t="str">
        <f>VLOOKUP(A2153,'Customer Names'!$A$1:$B$2336,2,FALSE)</f>
        <v>Davies</v>
      </c>
      <c r="C2153" s="11">
        <f>VLOOKUP(A2153,'Medical Examinations'!$A$1:$B$2336,2,FALSE)</f>
        <v>27.93</v>
      </c>
      <c r="D2153" s="11">
        <f>VLOOKUP(A2153,'Medical Examinations'!$A$1:$C$2336,3,FALSE)</f>
        <v>9.8800000000000008</v>
      </c>
      <c r="E2153" s="11" t="str">
        <f>VLOOKUP(A2153,'Medical Examinations'!$A$1:$J$2336,4,FALSE)</f>
        <v>No</v>
      </c>
      <c r="F2153" s="11" t="str">
        <f>VLOOKUP(A2153,'Medical Examinations'!$A$1:$J$2336,5,FALSE)</f>
        <v>No</v>
      </c>
      <c r="G2153" s="11" t="str">
        <f>VLOOKUP(A2153,'Medical Examinations'!$A$1:$J$2336,6,FALSE)</f>
        <v>No</v>
      </c>
      <c r="H2153" s="11">
        <f>VLOOKUP(A2153,'Medical Examinations'!$A$1:$J$2336,7,FALSE)</f>
        <v>0</v>
      </c>
      <c r="I2153" s="11" t="str">
        <f>VLOOKUP(A2153,'Medical Examinations'!$A$1:$J$2336,8,FALSE)</f>
        <v>No</v>
      </c>
      <c r="J2153" s="11" t="str">
        <f>VLOOKUP(A2153,'Medical Examinations'!$A$1:$J$2336,9,FALSE)</f>
        <v>OVERWEIGHT</v>
      </c>
      <c r="K2153" s="11" t="str">
        <f>VLOOKUP(A2153,'Medical Examinations'!$A$1:$J$2336,10,FALSE)</f>
        <v>DIABETES</v>
      </c>
      <c r="L2153" t="str">
        <f>VLOOKUP(A2153,'Hospitalisation Details'!$A$2:$M$2344,4,FALSE)</f>
        <v>29-7-2002</v>
      </c>
      <c r="M2153">
        <f>VLOOKUP(A2153,'Hospitalisation Details'!$A$2:$M$2344,10,FALSE)</f>
        <v>1967.02</v>
      </c>
      <c r="N2153" t="str">
        <f>VLOOKUP(A2153,'Hospitalisation Details'!$A$2:$M$2344,11,FALSE)</f>
        <v>tier - 3</v>
      </c>
      <c r="O2153" t="str">
        <f>VLOOKUP(A2153,'Hospitalisation Details'!$A$2:$M$2344,12,FALSE)</f>
        <v>tier - 2</v>
      </c>
      <c r="P2153" t="str">
        <f>VLOOKUP(A2153,'Hospitalisation Details'!$A$2:$M$2344,13,FALSE)</f>
        <v>R1016</v>
      </c>
      <c r="Q2153" s="11">
        <f>VLOOKUP(A2153,'Hospitalisation Details'!$A$2:$M$2344,8,FALSE)</f>
        <v>20</v>
      </c>
    </row>
    <row r="2154" spans="1:17" ht="15.75" x14ac:dyDescent="0.25">
      <c r="A2154" s="1" t="s">
        <v>209</v>
      </c>
      <c r="B2154" t="str">
        <f>VLOOKUP(A2154,'Customer Names'!$A$1:$B$2336,2,FALSE)</f>
        <v>Hummel</v>
      </c>
      <c r="C2154" s="11">
        <f>VLOOKUP(A2154,'Medical Examinations'!$A$1:$B$2336,2,FALSE)</f>
        <v>22</v>
      </c>
      <c r="D2154" s="11">
        <f>VLOOKUP(A2154,'Medical Examinations'!$A$1:$C$2336,3,FALSE)</f>
        <v>9.5</v>
      </c>
      <c r="E2154" s="11" t="str">
        <f>VLOOKUP(A2154,'Medical Examinations'!$A$1:$J$2336,4,FALSE)</f>
        <v>No</v>
      </c>
      <c r="F2154" s="11" t="str">
        <f>VLOOKUP(A2154,'Medical Examinations'!$A$1:$J$2336,5,FALSE)</f>
        <v>No</v>
      </c>
      <c r="G2154" s="11" t="str">
        <f>VLOOKUP(A2154,'Medical Examinations'!$A$1:$J$2336,6,FALSE)</f>
        <v>No</v>
      </c>
      <c r="H2154" s="11">
        <f>VLOOKUP(A2154,'Medical Examinations'!$A$1:$J$2336,7,FALSE)</f>
        <v>0</v>
      </c>
      <c r="I2154" s="11" t="str">
        <f>VLOOKUP(A2154,'Medical Examinations'!$A$1:$J$2336,8,FALSE)</f>
        <v>No</v>
      </c>
      <c r="J2154" s="11" t="str">
        <f>VLOOKUP(A2154,'Medical Examinations'!$A$1:$J$2336,9,FALSE)</f>
        <v>NORMALWEIGHT</v>
      </c>
      <c r="K2154" s="11" t="str">
        <f>VLOOKUP(A2154,'Medical Examinations'!$A$1:$J$2336,10,FALSE)</f>
        <v>DIABETES</v>
      </c>
      <c r="L2154" t="str">
        <f>VLOOKUP(A2154,'Hospitalisation Details'!$A$2:$M$2344,4,FALSE)</f>
        <v>7-9-2002</v>
      </c>
      <c r="M2154">
        <f>VLOOKUP(A2154,'Hospitalisation Details'!$A$2:$M$2344,10,FALSE)</f>
        <v>1964.78</v>
      </c>
      <c r="N2154" t="str">
        <f>VLOOKUP(A2154,'Hospitalisation Details'!$A$2:$M$2344,11,FALSE)</f>
        <v>tier - 3</v>
      </c>
      <c r="O2154" t="str">
        <f>VLOOKUP(A2154,'Hospitalisation Details'!$A$2:$M$2344,12,FALSE)</f>
        <v>tier - 1</v>
      </c>
      <c r="P2154" t="str">
        <f>VLOOKUP(A2154,'Hospitalisation Details'!$A$2:$M$2344,13,FALSE)</f>
        <v>R1011</v>
      </c>
      <c r="Q2154" s="11">
        <f>VLOOKUP(A2154,'Hospitalisation Details'!$A$2:$M$2344,8,FALSE)</f>
        <v>20</v>
      </c>
    </row>
    <row r="2155" spans="1:17" ht="15.75" x14ac:dyDescent="0.25">
      <c r="A2155" s="1" t="s">
        <v>208</v>
      </c>
      <c r="B2155" t="str">
        <f>VLOOKUP(A2155,'Customer Names'!$A$1:$B$2336,2,FALSE)</f>
        <v>Lutz</v>
      </c>
      <c r="C2155" s="11">
        <f>VLOOKUP(A2155,'Medical Examinations'!$A$1:$B$2336,2,FALSE)</f>
        <v>36.86</v>
      </c>
      <c r="D2155" s="11">
        <f>VLOOKUP(A2155,'Medical Examinations'!$A$1:$C$2336,3,FALSE)</f>
        <v>4.97</v>
      </c>
      <c r="E2155" s="11" t="str">
        <f>VLOOKUP(A2155,'Medical Examinations'!$A$1:$J$2336,4,FALSE)</f>
        <v>Yes</v>
      </c>
      <c r="F2155" s="11" t="str">
        <f>VLOOKUP(A2155,'Medical Examinations'!$A$1:$J$2336,5,FALSE)</f>
        <v>No</v>
      </c>
      <c r="G2155" s="11" t="str">
        <f>VLOOKUP(A2155,'Medical Examinations'!$A$1:$J$2336,6,FALSE)</f>
        <v>No</v>
      </c>
      <c r="H2155" s="11">
        <f>VLOOKUP(A2155,'Medical Examinations'!$A$1:$J$2336,7,FALSE)</f>
        <v>0</v>
      </c>
      <c r="I2155" s="11" t="str">
        <f>VLOOKUP(A2155,'Medical Examinations'!$A$1:$J$2336,8,FALSE)</f>
        <v>No</v>
      </c>
      <c r="J2155" s="11" t="str">
        <f>VLOOKUP(A2155,'Medical Examinations'!$A$1:$J$2336,9,FALSE)</f>
        <v>OBESITY</v>
      </c>
      <c r="K2155" s="11" t="str">
        <f>VLOOKUP(A2155,'Medical Examinations'!$A$1:$J$2336,10,FALSE)</f>
        <v>NORMAL</v>
      </c>
      <c r="L2155" t="str">
        <f>VLOOKUP(A2155,'Hospitalisation Details'!$A$2:$M$2344,4,FALSE)</f>
        <v>9-12-2001</v>
      </c>
      <c r="M2155">
        <f>VLOOKUP(A2155,'Hospitalisation Details'!$A$2:$M$2344,10,FALSE)</f>
        <v>1917.32</v>
      </c>
      <c r="N2155" t="str">
        <f>VLOOKUP(A2155,'Hospitalisation Details'!$A$2:$M$2344,11,FALSE)</f>
        <v>tier - 3</v>
      </c>
      <c r="O2155" t="str">
        <f>VLOOKUP(A2155,'Hospitalisation Details'!$A$2:$M$2344,12,FALSE)</f>
        <v>tier - 2</v>
      </c>
      <c r="P2155" t="str">
        <f>VLOOKUP(A2155,'Hospitalisation Details'!$A$2:$M$2344,13,FALSE)</f>
        <v>R1012</v>
      </c>
      <c r="Q2155" s="11">
        <f>VLOOKUP(A2155,'Hospitalisation Details'!$A$2:$M$2344,8,FALSE)</f>
        <v>21</v>
      </c>
    </row>
    <row r="2156" spans="1:17" ht="15.75" x14ac:dyDescent="0.25">
      <c r="A2156" s="1" t="s">
        <v>207</v>
      </c>
      <c r="B2156" t="str">
        <f>VLOOKUP(A2156,'Customer Names'!$A$1:$B$2336,2,FALSE)</f>
        <v>Waters</v>
      </c>
      <c r="C2156" s="11">
        <f>VLOOKUP(A2156,'Medical Examinations'!$A$1:$B$2336,2,FALSE)</f>
        <v>31.254999999999999</v>
      </c>
      <c r="D2156" s="11">
        <f>VLOOKUP(A2156,'Medical Examinations'!$A$1:$C$2336,3,FALSE)</f>
        <v>5.49</v>
      </c>
      <c r="E2156" s="11" t="str">
        <f>VLOOKUP(A2156,'Medical Examinations'!$A$1:$J$2336,4,FALSE)</f>
        <v>Yes</v>
      </c>
      <c r="F2156" s="11" t="str">
        <f>VLOOKUP(A2156,'Medical Examinations'!$A$1:$J$2336,5,FALSE)</f>
        <v>No</v>
      </c>
      <c r="G2156" s="11" t="str">
        <f>VLOOKUP(A2156,'Medical Examinations'!$A$1:$J$2336,6,FALSE)</f>
        <v>No</v>
      </c>
      <c r="H2156" s="11">
        <f>VLOOKUP(A2156,'Medical Examinations'!$A$1:$J$2336,7,FALSE)</f>
        <v>0</v>
      </c>
      <c r="I2156" s="11" t="str">
        <f>VLOOKUP(A2156,'Medical Examinations'!$A$1:$J$2336,8,FALSE)</f>
        <v>No</v>
      </c>
      <c r="J2156" s="11" t="str">
        <f>VLOOKUP(A2156,'Medical Examinations'!$A$1:$J$2336,9,FALSE)</f>
        <v>OBESITY</v>
      </c>
      <c r="K2156" s="11" t="str">
        <f>VLOOKUP(A2156,'Medical Examinations'!$A$1:$J$2336,10,FALSE)</f>
        <v>NORMAL</v>
      </c>
      <c r="L2156" t="str">
        <f>VLOOKUP(A2156,'Hospitalisation Details'!$A$2:$M$2344,4,FALSE)</f>
        <v>3-8-2001</v>
      </c>
      <c r="M2156">
        <f>VLOOKUP(A2156,'Hospitalisation Details'!$A$2:$M$2344,10,FALSE)</f>
        <v>1909.53</v>
      </c>
      <c r="N2156" t="str">
        <f>VLOOKUP(A2156,'Hospitalisation Details'!$A$2:$M$2344,11,FALSE)</f>
        <v>tier - 3</v>
      </c>
      <c r="O2156" t="str">
        <f>VLOOKUP(A2156,'Hospitalisation Details'!$A$2:$M$2344,12,FALSE)</f>
        <v>tier - 3</v>
      </c>
      <c r="P2156" t="str">
        <f>VLOOKUP(A2156,'Hospitalisation Details'!$A$2:$M$2344,13,FALSE)</f>
        <v>R1012</v>
      </c>
      <c r="Q2156" s="11">
        <f>VLOOKUP(A2156,'Hospitalisation Details'!$A$2:$M$2344,8,FALSE)</f>
        <v>21</v>
      </c>
    </row>
    <row r="2157" spans="1:17" ht="15.75" x14ac:dyDescent="0.25">
      <c r="A2157" s="1" t="s">
        <v>206</v>
      </c>
      <c r="B2157" t="str">
        <f>VLOOKUP(A2157,'Customer Names'!$A$1:$B$2336,2,FALSE)</f>
        <v>Viglienzoni</v>
      </c>
      <c r="C2157" s="11">
        <f>VLOOKUP(A2157,'Medical Examinations'!$A$1:$B$2336,2,FALSE)</f>
        <v>23.06</v>
      </c>
      <c r="D2157" s="11">
        <f>VLOOKUP(A2157,'Medical Examinations'!$A$1:$C$2336,3,FALSE)</f>
        <v>4.47</v>
      </c>
      <c r="E2157" s="11" t="str">
        <f>VLOOKUP(A2157,'Medical Examinations'!$A$1:$J$2336,4,FALSE)</f>
        <v>No</v>
      </c>
      <c r="F2157" s="11" t="str">
        <f>VLOOKUP(A2157,'Medical Examinations'!$A$1:$J$2336,5,FALSE)</f>
        <v>No</v>
      </c>
      <c r="G2157" s="11" t="str">
        <f>VLOOKUP(A2157,'Medical Examinations'!$A$1:$J$2336,6,FALSE)</f>
        <v>No</v>
      </c>
      <c r="H2157" s="11">
        <f>VLOOKUP(A2157,'Medical Examinations'!$A$1:$J$2336,7,FALSE)</f>
        <v>0</v>
      </c>
      <c r="I2157" s="11" t="str">
        <f>VLOOKUP(A2157,'Medical Examinations'!$A$1:$J$2336,8,FALSE)</f>
        <v>No</v>
      </c>
      <c r="J2157" s="11" t="str">
        <f>VLOOKUP(A2157,'Medical Examinations'!$A$1:$J$2336,9,FALSE)</f>
        <v>NORMALWEIGHT</v>
      </c>
      <c r="K2157" s="11" t="str">
        <f>VLOOKUP(A2157,'Medical Examinations'!$A$1:$J$2336,10,FALSE)</f>
        <v>NORMAL</v>
      </c>
      <c r="L2157" t="str">
        <f>VLOOKUP(A2157,'Hospitalisation Details'!$A$2:$M$2344,4,FALSE)</f>
        <v>6-10-1994</v>
      </c>
      <c r="M2157">
        <f>VLOOKUP(A2157,'Hospitalisation Details'!$A$2:$M$2344,10,FALSE)</f>
        <v>1908.9</v>
      </c>
      <c r="N2157" t="str">
        <f>VLOOKUP(A2157,'Hospitalisation Details'!$A$2:$M$2344,11,FALSE)</f>
        <v>tier - 3</v>
      </c>
      <c r="O2157" t="str">
        <f>VLOOKUP(A2157,'Hospitalisation Details'!$A$2:$M$2344,12,FALSE)</f>
        <v>tier - 3</v>
      </c>
      <c r="P2157" t="str">
        <f>VLOOKUP(A2157,'Hospitalisation Details'!$A$2:$M$2344,13,FALSE)</f>
        <v>R1013</v>
      </c>
      <c r="Q2157" s="11">
        <f>VLOOKUP(A2157,'Hospitalisation Details'!$A$2:$M$2344,8,FALSE)</f>
        <v>28</v>
      </c>
    </row>
    <row r="2158" spans="1:17" ht="15.75" x14ac:dyDescent="0.25">
      <c r="A2158" s="1" t="s">
        <v>205</v>
      </c>
      <c r="B2158" t="str">
        <f>VLOOKUP(A2158,'Customer Names'!$A$1:$B$2336,2,FALSE)</f>
        <v>Rathbun</v>
      </c>
      <c r="C2158" s="11">
        <f>VLOOKUP(A2158,'Medical Examinations'!$A$1:$B$2336,2,FALSE)</f>
        <v>28.975000000000001</v>
      </c>
      <c r="D2158" s="11">
        <f>VLOOKUP(A2158,'Medical Examinations'!$A$1:$C$2336,3,FALSE)</f>
        <v>4.34</v>
      </c>
      <c r="E2158" s="11" t="str">
        <f>VLOOKUP(A2158,'Medical Examinations'!$A$1:$J$2336,4,FALSE)</f>
        <v>Yes</v>
      </c>
      <c r="F2158" s="11" t="str">
        <f>VLOOKUP(A2158,'Medical Examinations'!$A$1:$J$2336,5,FALSE)</f>
        <v>No</v>
      </c>
      <c r="G2158" s="11" t="str">
        <f>VLOOKUP(A2158,'Medical Examinations'!$A$1:$J$2336,6,FALSE)</f>
        <v>No</v>
      </c>
      <c r="H2158" s="11">
        <f>VLOOKUP(A2158,'Medical Examinations'!$A$1:$J$2336,7,FALSE)</f>
        <v>0</v>
      </c>
      <c r="I2158" s="11" t="str">
        <f>VLOOKUP(A2158,'Medical Examinations'!$A$1:$J$2336,8,FALSE)</f>
        <v>No</v>
      </c>
      <c r="J2158" s="11" t="str">
        <f>VLOOKUP(A2158,'Medical Examinations'!$A$1:$J$2336,9,FALSE)</f>
        <v>OVERWEIGHT</v>
      </c>
      <c r="K2158" s="11" t="str">
        <f>VLOOKUP(A2158,'Medical Examinations'!$A$1:$J$2336,10,FALSE)</f>
        <v>NORMAL</v>
      </c>
      <c r="L2158" t="str">
        <f>VLOOKUP(A2158,'Hospitalisation Details'!$A$2:$M$2344,4,FALSE)</f>
        <v>10-8-2001</v>
      </c>
      <c r="M2158">
        <f>VLOOKUP(A2158,'Hospitalisation Details'!$A$2:$M$2344,10,FALSE)</f>
        <v>1906.36</v>
      </c>
      <c r="N2158" t="str">
        <f>VLOOKUP(A2158,'Hospitalisation Details'!$A$2:$M$2344,11,FALSE)</f>
        <v>tier - 3</v>
      </c>
      <c r="O2158" t="str">
        <f>VLOOKUP(A2158,'Hospitalisation Details'!$A$2:$M$2344,12,FALSE)</f>
        <v>tier - 1</v>
      </c>
      <c r="P2158" t="str">
        <f>VLOOKUP(A2158,'Hospitalisation Details'!$A$2:$M$2344,13,FALSE)</f>
        <v>R1012</v>
      </c>
      <c r="Q2158" s="11">
        <f>VLOOKUP(A2158,'Hospitalisation Details'!$A$2:$M$2344,8,FALSE)</f>
        <v>21</v>
      </c>
    </row>
    <row r="2159" spans="1:17" ht="15.75" x14ac:dyDescent="0.25">
      <c r="A2159" s="1" t="s">
        <v>204</v>
      </c>
      <c r="B2159" t="str">
        <f>VLOOKUP(A2159,'Customer Names'!$A$1:$B$2336,2,FALSE)</f>
        <v>crane</v>
      </c>
      <c r="C2159" s="11">
        <f>VLOOKUP(A2159,'Medical Examinations'!$A$1:$B$2336,2,FALSE)</f>
        <v>33.299999999999997</v>
      </c>
      <c r="D2159" s="11">
        <f>VLOOKUP(A2159,'Medical Examinations'!$A$1:$C$2336,3,FALSE)</f>
        <v>9.49</v>
      </c>
      <c r="E2159" s="11" t="str">
        <f>VLOOKUP(A2159,'Medical Examinations'!$A$1:$J$2336,4,FALSE)</f>
        <v>No</v>
      </c>
      <c r="F2159" s="11" t="str">
        <f>VLOOKUP(A2159,'Medical Examinations'!$A$1:$J$2336,5,FALSE)</f>
        <v>No</v>
      </c>
      <c r="G2159" s="11" t="str">
        <f>VLOOKUP(A2159,'Medical Examinations'!$A$1:$J$2336,6,FALSE)</f>
        <v>No</v>
      </c>
      <c r="H2159" s="11">
        <f>VLOOKUP(A2159,'Medical Examinations'!$A$1:$J$2336,7,FALSE)</f>
        <v>0</v>
      </c>
      <c r="I2159" s="11" t="str">
        <f>VLOOKUP(A2159,'Medical Examinations'!$A$1:$J$2336,8,FALSE)</f>
        <v>No</v>
      </c>
      <c r="J2159" s="11" t="str">
        <f>VLOOKUP(A2159,'Medical Examinations'!$A$1:$J$2336,9,FALSE)</f>
        <v>OBESITY</v>
      </c>
      <c r="K2159" s="11" t="str">
        <f>VLOOKUP(A2159,'Medical Examinations'!$A$1:$J$2336,10,FALSE)</f>
        <v>DIABETES</v>
      </c>
      <c r="L2159" t="str">
        <f>VLOOKUP(A2159,'Hospitalisation Details'!$A$2:$M$2344,4,FALSE)</f>
        <v>21-8-2002</v>
      </c>
      <c r="M2159">
        <f>VLOOKUP(A2159,'Hospitalisation Details'!$A$2:$M$2344,10,FALSE)</f>
        <v>1880.49</v>
      </c>
      <c r="N2159" t="str">
        <f>VLOOKUP(A2159,'Hospitalisation Details'!$A$2:$M$2344,11,FALSE)</f>
        <v>tier - 3</v>
      </c>
      <c r="O2159" t="str">
        <f>VLOOKUP(A2159,'Hospitalisation Details'!$A$2:$M$2344,12,FALSE)</f>
        <v>tier - 1</v>
      </c>
      <c r="P2159" t="str">
        <f>VLOOKUP(A2159,'Hospitalisation Details'!$A$2:$M$2344,13,FALSE)</f>
        <v>R1011</v>
      </c>
      <c r="Q2159" s="11">
        <f>VLOOKUP(A2159,'Hospitalisation Details'!$A$2:$M$2344,8,FALSE)</f>
        <v>20</v>
      </c>
    </row>
    <row r="2160" spans="1:17" ht="15.75" x14ac:dyDescent="0.25">
      <c r="A2160" s="1" t="s">
        <v>203</v>
      </c>
      <c r="B2160" t="str">
        <f>VLOOKUP(A2160,'Customer Names'!$A$1:$B$2336,2,FALSE)</f>
        <v>Conant</v>
      </c>
      <c r="C2160" s="11">
        <f>VLOOKUP(A2160,'Medical Examinations'!$A$1:$B$2336,2,FALSE)</f>
        <v>33</v>
      </c>
      <c r="D2160" s="11">
        <f>VLOOKUP(A2160,'Medical Examinations'!$A$1:$C$2336,3,FALSE)</f>
        <v>10.16</v>
      </c>
      <c r="E2160" s="11" t="str">
        <f>VLOOKUP(A2160,'Medical Examinations'!$A$1:$J$2336,4,FALSE)</f>
        <v>No</v>
      </c>
      <c r="F2160" s="11" t="str">
        <f>VLOOKUP(A2160,'Medical Examinations'!$A$1:$J$2336,5,FALSE)</f>
        <v>No</v>
      </c>
      <c r="G2160" s="11" t="str">
        <f>VLOOKUP(A2160,'Medical Examinations'!$A$1:$J$2336,6,FALSE)</f>
        <v>No</v>
      </c>
      <c r="H2160" s="11">
        <f>VLOOKUP(A2160,'Medical Examinations'!$A$1:$J$2336,7,FALSE)</f>
        <v>0</v>
      </c>
      <c r="I2160" s="11" t="str">
        <f>VLOOKUP(A2160,'Medical Examinations'!$A$1:$J$2336,8,FALSE)</f>
        <v>No</v>
      </c>
      <c r="J2160" s="11" t="str">
        <f>VLOOKUP(A2160,'Medical Examinations'!$A$1:$J$2336,9,FALSE)</f>
        <v>OBESITY</v>
      </c>
      <c r="K2160" s="11" t="str">
        <f>VLOOKUP(A2160,'Medical Examinations'!$A$1:$J$2336,10,FALSE)</f>
        <v>DIABETES</v>
      </c>
      <c r="L2160" t="str">
        <f>VLOOKUP(A2160,'Hospitalisation Details'!$A$2:$M$2344,4,FALSE)</f>
        <v>29-8-2002</v>
      </c>
      <c r="M2160">
        <f>VLOOKUP(A2160,'Hospitalisation Details'!$A$2:$M$2344,10,FALSE)</f>
        <v>1880.07</v>
      </c>
      <c r="N2160" t="str">
        <f>VLOOKUP(A2160,'Hospitalisation Details'!$A$2:$M$2344,11,FALSE)</f>
        <v>tier - 3</v>
      </c>
      <c r="O2160" t="str">
        <f>VLOOKUP(A2160,'Hospitalisation Details'!$A$2:$M$2344,12,FALSE)</f>
        <v>tier - 2</v>
      </c>
      <c r="P2160" t="str">
        <f>VLOOKUP(A2160,'Hospitalisation Details'!$A$2:$M$2344,13,FALSE)</f>
        <v>R1013</v>
      </c>
      <c r="Q2160" s="11">
        <f>VLOOKUP(A2160,'Hospitalisation Details'!$A$2:$M$2344,8,FALSE)</f>
        <v>20</v>
      </c>
    </row>
    <row r="2161" spans="1:17" ht="15.75" x14ac:dyDescent="0.25">
      <c r="A2161" s="1" t="s">
        <v>202</v>
      </c>
      <c r="B2161" t="str">
        <f>VLOOKUP(A2161,'Customer Names'!$A$1:$B$2336,2,FALSE)</f>
        <v>Huyser-Wierenga</v>
      </c>
      <c r="C2161" s="11">
        <f>VLOOKUP(A2161,'Medical Examinations'!$A$1:$B$2336,2,FALSE)</f>
        <v>31.46</v>
      </c>
      <c r="D2161" s="11">
        <f>VLOOKUP(A2161,'Medical Examinations'!$A$1:$C$2336,3,FALSE)</f>
        <v>11.19</v>
      </c>
      <c r="E2161" s="11" t="str">
        <f>VLOOKUP(A2161,'Medical Examinations'!$A$1:$J$2336,4,FALSE)</f>
        <v>No</v>
      </c>
      <c r="F2161" s="11" t="str">
        <f>VLOOKUP(A2161,'Medical Examinations'!$A$1:$J$2336,5,FALSE)</f>
        <v>No</v>
      </c>
      <c r="G2161" s="11" t="str">
        <f>VLOOKUP(A2161,'Medical Examinations'!$A$1:$J$2336,6,FALSE)</f>
        <v>No</v>
      </c>
      <c r="H2161" s="11">
        <f>VLOOKUP(A2161,'Medical Examinations'!$A$1:$J$2336,7,FALSE)</f>
        <v>0</v>
      </c>
      <c r="I2161" s="11" t="str">
        <f>VLOOKUP(A2161,'Medical Examinations'!$A$1:$J$2336,8,FALSE)</f>
        <v>No</v>
      </c>
      <c r="J2161" s="11" t="str">
        <f>VLOOKUP(A2161,'Medical Examinations'!$A$1:$J$2336,9,FALSE)</f>
        <v>OBESITY</v>
      </c>
      <c r="K2161" s="11" t="str">
        <f>VLOOKUP(A2161,'Medical Examinations'!$A$1:$J$2336,10,FALSE)</f>
        <v>DIABETES</v>
      </c>
      <c r="L2161" t="str">
        <f>VLOOKUP(A2161,'Hospitalisation Details'!$A$2:$M$2344,4,FALSE)</f>
        <v>29-10-2002</v>
      </c>
      <c r="M2161">
        <f>VLOOKUP(A2161,'Hospitalisation Details'!$A$2:$M$2344,10,FALSE)</f>
        <v>1877.93</v>
      </c>
      <c r="N2161" t="str">
        <f>VLOOKUP(A2161,'Hospitalisation Details'!$A$2:$M$2344,11,FALSE)</f>
        <v>tier - 3</v>
      </c>
      <c r="O2161" t="str">
        <f>VLOOKUP(A2161,'Hospitalisation Details'!$A$2:$M$2344,12,FALSE)</f>
        <v>tier - 1</v>
      </c>
      <c r="P2161" t="str">
        <f>VLOOKUP(A2161,'Hospitalisation Details'!$A$2:$M$2344,13,FALSE)</f>
        <v>R1013</v>
      </c>
      <c r="Q2161" s="11">
        <f>VLOOKUP(A2161,'Hospitalisation Details'!$A$2:$M$2344,8,FALSE)</f>
        <v>20</v>
      </c>
    </row>
    <row r="2162" spans="1:17" ht="15.75" x14ac:dyDescent="0.25">
      <c r="A2162" s="1" t="s">
        <v>201</v>
      </c>
      <c r="B2162" t="str">
        <f>VLOOKUP(A2162,'Customer Names'!$A$1:$B$2336,2,FALSE)</f>
        <v>Natalini</v>
      </c>
      <c r="C2162" s="11">
        <f>VLOOKUP(A2162,'Medical Examinations'!$A$1:$B$2336,2,FALSE)</f>
        <v>29.6</v>
      </c>
      <c r="D2162" s="11">
        <f>VLOOKUP(A2162,'Medical Examinations'!$A$1:$C$2336,3,FALSE)</f>
        <v>11.03</v>
      </c>
      <c r="E2162" s="11" t="str">
        <f>VLOOKUP(A2162,'Medical Examinations'!$A$1:$J$2336,4,FALSE)</f>
        <v>No</v>
      </c>
      <c r="F2162" s="11" t="str">
        <f>VLOOKUP(A2162,'Medical Examinations'!$A$1:$J$2336,5,FALSE)</f>
        <v>No</v>
      </c>
      <c r="G2162" s="11" t="str">
        <f>VLOOKUP(A2162,'Medical Examinations'!$A$1:$J$2336,6,FALSE)</f>
        <v>No</v>
      </c>
      <c r="H2162" s="11">
        <f>VLOOKUP(A2162,'Medical Examinations'!$A$1:$J$2336,7,FALSE)</f>
        <v>0</v>
      </c>
      <c r="I2162" s="11" t="str">
        <f>VLOOKUP(A2162,'Medical Examinations'!$A$1:$J$2336,8,FALSE)</f>
        <v>No</v>
      </c>
      <c r="J2162" s="11" t="str">
        <f>VLOOKUP(A2162,'Medical Examinations'!$A$1:$J$2336,9,FALSE)</f>
        <v>OVERWEIGHT</v>
      </c>
      <c r="K2162" s="11" t="str">
        <f>VLOOKUP(A2162,'Medical Examinations'!$A$1:$J$2336,10,FALSE)</f>
        <v>DIABETES</v>
      </c>
      <c r="L2162" t="str">
        <f>VLOOKUP(A2162,'Hospitalisation Details'!$A$2:$M$2344,4,FALSE)</f>
        <v>22-9-2002</v>
      </c>
      <c r="M2162">
        <f>VLOOKUP(A2162,'Hospitalisation Details'!$A$2:$M$2344,10,FALSE)</f>
        <v>1875.34</v>
      </c>
      <c r="N2162" t="str">
        <f>VLOOKUP(A2162,'Hospitalisation Details'!$A$2:$M$2344,11,FALSE)</f>
        <v>tier - 3</v>
      </c>
      <c r="O2162" t="str">
        <f>VLOOKUP(A2162,'Hospitalisation Details'!$A$2:$M$2344,12,FALSE)</f>
        <v>tier - 2</v>
      </c>
      <c r="P2162" t="str">
        <f>VLOOKUP(A2162,'Hospitalisation Details'!$A$2:$M$2344,13,FALSE)</f>
        <v>R1011</v>
      </c>
      <c r="Q2162" s="11">
        <f>VLOOKUP(A2162,'Hospitalisation Details'!$A$2:$M$2344,8,FALSE)</f>
        <v>20</v>
      </c>
    </row>
    <row r="2163" spans="1:17" ht="15.75" x14ac:dyDescent="0.25">
      <c r="A2163" s="1" t="s">
        <v>200</v>
      </c>
      <c r="B2163" t="str">
        <f>VLOOKUP(A2163,'Customer Names'!$A$1:$B$2336,2,FALSE)</f>
        <v>Robbins</v>
      </c>
      <c r="C2163" s="11">
        <f>VLOOKUP(A2163,'Medical Examinations'!$A$1:$B$2336,2,FALSE)</f>
        <v>22.05</v>
      </c>
      <c r="D2163" s="11">
        <f>VLOOKUP(A2163,'Medical Examinations'!$A$1:$C$2336,3,FALSE)</f>
        <v>4.43</v>
      </c>
      <c r="E2163" s="11" t="str">
        <f>VLOOKUP(A2163,'Medical Examinations'!$A$1:$J$2336,4,FALSE)</f>
        <v>Yes</v>
      </c>
      <c r="F2163" s="11" t="str">
        <f>VLOOKUP(A2163,'Medical Examinations'!$A$1:$J$2336,5,FALSE)</f>
        <v>No</v>
      </c>
      <c r="G2163" s="11" t="str">
        <f>VLOOKUP(A2163,'Medical Examinations'!$A$1:$J$2336,6,FALSE)</f>
        <v>No</v>
      </c>
      <c r="H2163" s="11">
        <f>VLOOKUP(A2163,'Medical Examinations'!$A$1:$J$2336,7,FALSE)</f>
        <v>0</v>
      </c>
      <c r="I2163" s="11" t="str">
        <f>VLOOKUP(A2163,'Medical Examinations'!$A$1:$J$2336,8,FALSE)</f>
        <v>No</v>
      </c>
      <c r="J2163" s="11" t="str">
        <f>VLOOKUP(A2163,'Medical Examinations'!$A$1:$J$2336,9,FALSE)</f>
        <v>NORMALWEIGHT</v>
      </c>
      <c r="K2163" s="11" t="str">
        <f>VLOOKUP(A2163,'Medical Examinations'!$A$1:$J$2336,10,FALSE)</f>
        <v>NORMAL</v>
      </c>
      <c r="L2163" t="str">
        <f>VLOOKUP(A2163,'Hospitalisation Details'!$A$2:$M$2344,4,FALSE)</f>
        <v>2-7-1996</v>
      </c>
      <c r="M2163">
        <f>VLOOKUP(A2163,'Hospitalisation Details'!$A$2:$M$2344,10,FALSE)</f>
        <v>1865.98</v>
      </c>
      <c r="N2163" t="str">
        <f>VLOOKUP(A2163,'Hospitalisation Details'!$A$2:$M$2344,11,FALSE)</f>
        <v>tier - 3</v>
      </c>
      <c r="O2163" t="str">
        <f>VLOOKUP(A2163,'Hospitalisation Details'!$A$2:$M$2344,12,FALSE)</f>
        <v>tier - 3</v>
      </c>
      <c r="P2163" t="str">
        <f>VLOOKUP(A2163,'Hospitalisation Details'!$A$2:$M$2344,13,FALSE)</f>
        <v>R1012</v>
      </c>
      <c r="Q2163" s="11">
        <f>VLOOKUP(A2163,'Hospitalisation Details'!$A$2:$M$2344,8,FALSE)</f>
        <v>26</v>
      </c>
    </row>
    <row r="2164" spans="1:17" ht="15.75" x14ac:dyDescent="0.25">
      <c r="A2164" s="1" t="s">
        <v>198</v>
      </c>
      <c r="B2164" t="str">
        <f>VLOOKUP(A2164,'Customer Names'!$A$1:$B$2336,2,FALSE)</f>
        <v>Stanislav</v>
      </c>
      <c r="C2164" s="11">
        <f>VLOOKUP(A2164,'Medical Examinations'!$A$1:$B$2336,2,FALSE)</f>
        <v>27.06</v>
      </c>
      <c r="D2164" s="11">
        <f>VLOOKUP(A2164,'Medical Examinations'!$A$1:$C$2336,3,FALSE)</f>
        <v>6.14</v>
      </c>
      <c r="E2164" s="11" t="str">
        <f>VLOOKUP(A2164,'Medical Examinations'!$A$1:$J$2336,4,FALSE)</f>
        <v>No</v>
      </c>
      <c r="F2164" s="11" t="str">
        <f>VLOOKUP(A2164,'Medical Examinations'!$A$1:$J$2336,5,FALSE)</f>
        <v>Yes</v>
      </c>
      <c r="G2164" s="11" t="str">
        <f>VLOOKUP(A2164,'Medical Examinations'!$A$1:$J$2336,6,FALSE)</f>
        <v>No</v>
      </c>
      <c r="H2164" s="11">
        <f>VLOOKUP(A2164,'Medical Examinations'!$A$1:$J$2336,7,FALSE)</f>
        <v>1</v>
      </c>
      <c r="I2164" s="11" t="str">
        <f>VLOOKUP(A2164,'Medical Examinations'!$A$1:$J$2336,8,FALSE)</f>
        <v>No</v>
      </c>
      <c r="J2164" s="11" t="str">
        <f>VLOOKUP(A2164,'Medical Examinations'!$A$1:$J$2336,9,FALSE)</f>
        <v>OVERWEIGHT</v>
      </c>
      <c r="K2164" s="11" t="str">
        <f>VLOOKUP(A2164,'Medical Examinations'!$A$1:$J$2336,10,FALSE)</f>
        <v>PREDIABETES</v>
      </c>
      <c r="L2164" t="str">
        <f>VLOOKUP(A2164,'Hospitalisation Details'!$A$2:$M$2344,4,FALSE)</f>
        <v>27-12-2004</v>
      </c>
      <c r="M2164">
        <f>VLOOKUP(A2164,'Hospitalisation Details'!$A$2:$M$2344,10,FALSE)</f>
        <v>1863.45</v>
      </c>
      <c r="N2164" t="str">
        <f>VLOOKUP(A2164,'Hospitalisation Details'!$A$2:$M$2344,11,FALSE)</f>
        <v>tier - 3</v>
      </c>
      <c r="O2164" t="str">
        <f>VLOOKUP(A2164,'Hospitalisation Details'!$A$2:$M$2344,12,FALSE)</f>
        <v>tier - 1</v>
      </c>
      <c r="P2164" t="str">
        <f>VLOOKUP(A2164,'Hospitalisation Details'!$A$2:$M$2344,13,FALSE)</f>
        <v>R1025</v>
      </c>
      <c r="Q2164" s="11">
        <f>VLOOKUP(A2164,'Hospitalisation Details'!$A$2:$M$2344,8,FALSE)</f>
        <v>18</v>
      </c>
    </row>
    <row r="2165" spans="1:17" ht="15.75" x14ac:dyDescent="0.25">
      <c r="A2165" s="1" t="s">
        <v>197</v>
      </c>
      <c r="B2165" t="str">
        <f>VLOOKUP(A2165,'Customer Names'!$A$1:$B$2336,2,FALSE)</f>
        <v>Meyer</v>
      </c>
      <c r="C2165" s="11">
        <f>VLOOKUP(A2165,'Medical Examinations'!$A$1:$B$2336,2,FALSE)</f>
        <v>20.49</v>
      </c>
      <c r="D2165" s="11">
        <f>VLOOKUP(A2165,'Medical Examinations'!$A$1:$C$2336,3,FALSE)</f>
        <v>4.87</v>
      </c>
      <c r="E2165" s="11" t="str">
        <f>VLOOKUP(A2165,'Medical Examinations'!$A$1:$J$2336,4,FALSE)</f>
        <v>No</v>
      </c>
      <c r="F2165" s="11" t="str">
        <f>VLOOKUP(A2165,'Medical Examinations'!$A$1:$J$2336,5,FALSE)</f>
        <v>No</v>
      </c>
      <c r="G2165" s="11" t="str">
        <f>VLOOKUP(A2165,'Medical Examinations'!$A$1:$J$2336,6,FALSE)</f>
        <v>No</v>
      </c>
      <c r="H2165" s="11">
        <f>VLOOKUP(A2165,'Medical Examinations'!$A$1:$J$2336,7,FALSE)</f>
        <v>0</v>
      </c>
      <c r="I2165" s="11" t="str">
        <f>VLOOKUP(A2165,'Medical Examinations'!$A$1:$J$2336,8,FALSE)</f>
        <v>No</v>
      </c>
      <c r="J2165" s="11" t="str">
        <f>VLOOKUP(A2165,'Medical Examinations'!$A$1:$J$2336,9,FALSE)</f>
        <v>NORMALWEIGHT</v>
      </c>
      <c r="K2165" s="11" t="str">
        <f>VLOOKUP(A2165,'Medical Examinations'!$A$1:$J$2336,10,FALSE)</f>
        <v>NORMAL</v>
      </c>
      <c r="L2165" t="str">
        <f>VLOOKUP(A2165,'Hospitalisation Details'!$A$2:$M$2344,4,FALSE)</f>
        <v>6-12-1994</v>
      </c>
      <c r="M2165">
        <f>VLOOKUP(A2165,'Hospitalisation Details'!$A$2:$M$2344,10,FALSE)</f>
        <v>1850.55</v>
      </c>
      <c r="N2165" t="str">
        <f>VLOOKUP(A2165,'Hospitalisation Details'!$A$2:$M$2344,11,FALSE)</f>
        <v>tier - 3</v>
      </c>
      <c r="O2165" t="str">
        <f>VLOOKUP(A2165,'Hospitalisation Details'!$A$2:$M$2344,12,FALSE)</f>
        <v>tier - 2</v>
      </c>
      <c r="P2165" t="str">
        <f>VLOOKUP(A2165,'Hospitalisation Details'!$A$2:$M$2344,13,FALSE)</f>
        <v>R1012</v>
      </c>
      <c r="Q2165" s="11">
        <f>VLOOKUP(A2165,'Hospitalisation Details'!$A$2:$M$2344,8,FALSE)</f>
        <v>28</v>
      </c>
    </row>
    <row r="2166" spans="1:17" ht="15.75" x14ac:dyDescent="0.25">
      <c r="A2166" s="1" t="s">
        <v>196</v>
      </c>
      <c r="B2166" t="str">
        <f>VLOOKUP(A2166,'Customer Names'!$A$1:$B$2336,2,FALSE)</f>
        <v>Mears</v>
      </c>
      <c r="C2166" s="11">
        <f>VLOOKUP(A2166,'Medical Examinations'!$A$1:$B$2336,2,FALSE)</f>
        <v>28.4</v>
      </c>
      <c r="D2166" s="11">
        <f>VLOOKUP(A2166,'Medical Examinations'!$A$1:$C$2336,3,FALSE)</f>
        <v>4.3</v>
      </c>
      <c r="E2166" s="11" t="str">
        <f>VLOOKUP(A2166,'Medical Examinations'!$A$1:$J$2336,4,FALSE)</f>
        <v>No</v>
      </c>
      <c r="F2166" s="11" t="str">
        <f>VLOOKUP(A2166,'Medical Examinations'!$A$1:$J$2336,5,FALSE)</f>
        <v>No</v>
      </c>
      <c r="G2166" s="11" t="str">
        <f>VLOOKUP(A2166,'Medical Examinations'!$A$1:$J$2336,6,FALSE)</f>
        <v>Yes</v>
      </c>
      <c r="H2166" s="11">
        <f>VLOOKUP(A2166,'Medical Examinations'!$A$1:$J$2336,7,FALSE)</f>
        <v>1</v>
      </c>
      <c r="I2166" s="11" t="str">
        <f>VLOOKUP(A2166,'Medical Examinations'!$A$1:$J$2336,8,FALSE)</f>
        <v>No</v>
      </c>
      <c r="J2166" s="11" t="str">
        <f>VLOOKUP(A2166,'Medical Examinations'!$A$1:$J$2336,9,FALSE)</f>
        <v>OVERWEIGHT</v>
      </c>
      <c r="K2166" s="11" t="str">
        <f>VLOOKUP(A2166,'Medical Examinations'!$A$1:$J$2336,10,FALSE)</f>
        <v>NORMAL</v>
      </c>
      <c r="L2166" t="str">
        <f>VLOOKUP(A2166,'Hospitalisation Details'!$A$2:$M$2344,4,FALSE)</f>
        <v>20-7-2003</v>
      </c>
      <c r="M2166">
        <f>VLOOKUP(A2166,'Hospitalisation Details'!$A$2:$M$2344,10,FALSE)</f>
        <v>1842.52</v>
      </c>
      <c r="N2166" t="str">
        <f>VLOOKUP(A2166,'Hospitalisation Details'!$A$2:$M$2344,11,FALSE)</f>
        <v>tier - 3</v>
      </c>
      <c r="O2166" t="str">
        <f>VLOOKUP(A2166,'Hospitalisation Details'!$A$2:$M$2344,12,FALSE)</f>
        <v>tier - 2</v>
      </c>
      <c r="P2166" t="str">
        <f>VLOOKUP(A2166,'Hospitalisation Details'!$A$2:$M$2344,13,FALSE)</f>
        <v>R1011</v>
      </c>
      <c r="Q2166" s="11">
        <f>VLOOKUP(A2166,'Hospitalisation Details'!$A$2:$M$2344,8,FALSE)</f>
        <v>19</v>
      </c>
    </row>
    <row r="2167" spans="1:17" ht="15.75" x14ac:dyDescent="0.25">
      <c r="A2167" s="1" t="s">
        <v>195</v>
      </c>
      <c r="B2167" t="str">
        <f>VLOOKUP(A2167,'Customer Names'!$A$1:$B$2336,2,FALSE)</f>
        <v>Neill</v>
      </c>
      <c r="C2167" s="11">
        <f>VLOOKUP(A2167,'Medical Examinations'!$A$1:$B$2336,2,FALSE)</f>
        <v>41.91</v>
      </c>
      <c r="D2167" s="11">
        <f>VLOOKUP(A2167,'Medical Examinations'!$A$1:$C$2336,3,FALSE)</f>
        <v>6.19</v>
      </c>
      <c r="E2167" s="11" t="str">
        <f>VLOOKUP(A2167,'Medical Examinations'!$A$1:$J$2336,4,FALSE)</f>
        <v>No</v>
      </c>
      <c r="F2167" s="11" t="str">
        <f>VLOOKUP(A2167,'Medical Examinations'!$A$1:$J$2336,5,FALSE)</f>
        <v>No</v>
      </c>
      <c r="G2167" s="11" t="str">
        <f>VLOOKUP(A2167,'Medical Examinations'!$A$1:$J$2336,6,FALSE)</f>
        <v>No</v>
      </c>
      <c r="H2167" s="11">
        <f>VLOOKUP(A2167,'Medical Examinations'!$A$1:$J$2336,7,FALSE)</f>
        <v>0</v>
      </c>
      <c r="I2167" s="11" t="str">
        <f>VLOOKUP(A2167,'Medical Examinations'!$A$1:$J$2336,8,FALSE)</f>
        <v>No</v>
      </c>
      <c r="J2167" s="11" t="str">
        <f>VLOOKUP(A2167,'Medical Examinations'!$A$1:$J$2336,9,FALSE)</f>
        <v>OBESITY</v>
      </c>
      <c r="K2167" s="11" t="str">
        <f>VLOOKUP(A2167,'Medical Examinations'!$A$1:$J$2336,10,FALSE)</f>
        <v>PREDIABETES</v>
      </c>
      <c r="L2167" t="str">
        <f>VLOOKUP(A2167,'Hospitalisation Details'!$A$2:$M$2344,4,FALSE)</f>
        <v>12-12-1999</v>
      </c>
      <c r="M2167">
        <f>VLOOKUP(A2167,'Hospitalisation Details'!$A$2:$M$2344,10,FALSE)</f>
        <v>1837.28</v>
      </c>
      <c r="N2167" t="str">
        <f>VLOOKUP(A2167,'Hospitalisation Details'!$A$2:$M$2344,11,FALSE)</f>
        <v>tier - 3</v>
      </c>
      <c r="O2167" t="str">
        <f>VLOOKUP(A2167,'Hospitalisation Details'!$A$2:$M$2344,12,FALSE)</f>
        <v>tier - 2</v>
      </c>
      <c r="P2167" t="str">
        <f>VLOOKUP(A2167,'Hospitalisation Details'!$A$2:$M$2344,13,FALSE)</f>
        <v>R1013</v>
      </c>
      <c r="Q2167" s="11">
        <f>VLOOKUP(A2167,'Hospitalisation Details'!$A$2:$M$2344,8,FALSE)</f>
        <v>23</v>
      </c>
    </row>
    <row r="2168" spans="1:17" ht="15.75" x14ac:dyDescent="0.25">
      <c r="A2168" s="1" t="s">
        <v>194</v>
      </c>
      <c r="B2168" t="str">
        <f>VLOOKUP(A2168,'Customer Names'!$A$1:$B$2336,2,FALSE)</f>
        <v>Tola</v>
      </c>
      <c r="C2168" s="11">
        <f>VLOOKUP(A2168,'Medical Examinations'!$A$1:$B$2336,2,FALSE)</f>
        <v>24.6</v>
      </c>
      <c r="D2168" s="11">
        <f>VLOOKUP(A2168,'Medical Examinations'!$A$1:$C$2336,3,FALSE)</f>
        <v>6.19</v>
      </c>
      <c r="E2168" s="11" t="str">
        <f>VLOOKUP(A2168,'Medical Examinations'!$A$1:$J$2336,4,FALSE)</f>
        <v>No</v>
      </c>
      <c r="F2168" s="11" t="str">
        <f>VLOOKUP(A2168,'Medical Examinations'!$A$1:$J$2336,5,FALSE)</f>
        <v>No</v>
      </c>
      <c r="G2168" s="11" t="str">
        <f>VLOOKUP(A2168,'Medical Examinations'!$A$1:$J$2336,6,FALSE)</f>
        <v>Yes</v>
      </c>
      <c r="H2168" s="11">
        <f>VLOOKUP(A2168,'Medical Examinations'!$A$1:$J$2336,7,FALSE)</f>
        <v>1</v>
      </c>
      <c r="I2168" s="11" t="str">
        <f>VLOOKUP(A2168,'Medical Examinations'!$A$1:$J$2336,8,FALSE)</f>
        <v>No</v>
      </c>
      <c r="J2168" s="11" t="str">
        <f>VLOOKUP(A2168,'Medical Examinations'!$A$1:$J$2336,9,FALSE)</f>
        <v>NORMALWEIGHT</v>
      </c>
      <c r="K2168" s="11" t="str">
        <f>VLOOKUP(A2168,'Medical Examinations'!$A$1:$J$2336,10,FALSE)</f>
        <v>PREDIABETES</v>
      </c>
      <c r="L2168" t="str">
        <f>VLOOKUP(A2168,'Hospitalisation Details'!$A$2:$M$2344,4,FALSE)</f>
        <v>4-8-2003</v>
      </c>
      <c r="M2168">
        <f>VLOOKUP(A2168,'Hospitalisation Details'!$A$2:$M$2344,10,FALSE)</f>
        <v>1837.24</v>
      </c>
      <c r="N2168" t="str">
        <f>VLOOKUP(A2168,'Hospitalisation Details'!$A$2:$M$2344,11,FALSE)</f>
        <v>tier - 3</v>
      </c>
      <c r="O2168" t="str">
        <f>VLOOKUP(A2168,'Hospitalisation Details'!$A$2:$M$2344,12,FALSE)</f>
        <v>tier - 2</v>
      </c>
      <c r="P2168" t="str">
        <f>VLOOKUP(A2168,'Hospitalisation Details'!$A$2:$M$2344,13,FALSE)</f>
        <v>R1011</v>
      </c>
      <c r="Q2168" s="11">
        <f>VLOOKUP(A2168,'Hospitalisation Details'!$A$2:$M$2344,8,FALSE)</f>
        <v>19</v>
      </c>
    </row>
    <row r="2169" spans="1:17" ht="15.75" x14ac:dyDescent="0.25">
      <c r="A2169" s="1" t="s">
        <v>193</v>
      </c>
      <c r="B2169" t="str">
        <f>VLOOKUP(A2169,'Customer Names'!$A$1:$B$2336,2,FALSE)</f>
        <v>Briskman</v>
      </c>
      <c r="C2169" s="11">
        <f>VLOOKUP(A2169,'Medical Examinations'!$A$1:$B$2336,2,FALSE)</f>
        <v>20.9</v>
      </c>
      <c r="D2169" s="11">
        <f>VLOOKUP(A2169,'Medical Examinations'!$A$1:$C$2336,3,FALSE)</f>
        <v>5.12</v>
      </c>
      <c r="E2169" s="11" t="str">
        <f>VLOOKUP(A2169,'Medical Examinations'!$A$1:$J$2336,4,FALSE)</f>
        <v>No</v>
      </c>
      <c r="F2169" s="11" t="str">
        <f>VLOOKUP(A2169,'Medical Examinations'!$A$1:$J$2336,5,FALSE)</f>
        <v>No</v>
      </c>
      <c r="G2169" s="11" t="str">
        <f>VLOOKUP(A2169,'Medical Examinations'!$A$1:$J$2336,6,FALSE)</f>
        <v>Yes</v>
      </c>
      <c r="H2169" s="11">
        <f>VLOOKUP(A2169,'Medical Examinations'!$A$1:$J$2336,7,FALSE)</f>
        <v>1</v>
      </c>
      <c r="I2169" s="11" t="str">
        <f>VLOOKUP(A2169,'Medical Examinations'!$A$1:$J$2336,8,FALSE)</f>
        <v>No</v>
      </c>
      <c r="J2169" s="11" t="str">
        <f>VLOOKUP(A2169,'Medical Examinations'!$A$1:$J$2336,9,FALSE)</f>
        <v>NORMALWEIGHT</v>
      </c>
      <c r="K2169" s="11" t="str">
        <f>VLOOKUP(A2169,'Medical Examinations'!$A$1:$J$2336,10,FALSE)</f>
        <v>NORMAL</v>
      </c>
      <c r="L2169" t="str">
        <f>VLOOKUP(A2169,'Hospitalisation Details'!$A$2:$M$2344,4,FALSE)</f>
        <v>11-8-2003</v>
      </c>
      <c r="M2169">
        <f>VLOOKUP(A2169,'Hospitalisation Details'!$A$2:$M$2344,10,FALSE)</f>
        <v>1832.09</v>
      </c>
      <c r="N2169" t="str">
        <f>VLOOKUP(A2169,'Hospitalisation Details'!$A$2:$M$2344,11,FALSE)</f>
        <v>tier - 3</v>
      </c>
      <c r="O2169" t="str">
        <f>VLOOKUP(A2169,'Hospitalisation Details'!$A$2:$M$2344,12,FALSE)</f>
        <v>tier - 3</v>
      </c>
      <c r="P2169" t="str">
        <f>VLOOKUP(A2169,'Hospitalisation Details'!$A$2:$M$2344,13,FALSE)</f>
        <v>R1011</v>
      </c>
      <c r="Q2169" s="11">
        <f>VLOOKUP(A2169,'Hospitalisation Details'!$A$2:$M$2344,8,FALSE)</f>
        <v>19</v>
      </c>
    </row>
    <row r="2170" spans="1:17" ht="15.75" x14ac:dyDescent="0.25">
      <c r="A2170" s="1" t="s">
        <v>192</v>
      </c>
      <c r="B2170" t="str">
        <f>VLOOKUP(A2170,'Customer Names'!$A$1:$B$2336,2,FALSE)</f>
        <v>Ritzenhein</v>
      </c>
      <c r="C2170" s="11">
        <f>VLOOKUP(A2170,'Medical Examinations'!$A$1:$B$2336,2,FALSE)</f>
        <v>34.4</v>
      </c>
      <c r="D2170" s="11">
        <f>VLOOKUP(A2170,'Medical Examinations'!$A$1:$C$2336,3,FALSE)</f>
        <v>4.04</v>
      </c>
      <c r="E2170" s="11" t="str">
        <f>VLOOKUP(A2170,'Medical Examinations'!$A$1:$J$2336,4,FALSE)</f>
        <v>No</v>
      </c>
      <c r="F2170" s="11" t="str">
        <f>VLOOKUP(A2170,'Medical Examinations'!$A$1:$J$2336,5,FALSE)</f>
        <v>No</v>
      </c>
      <c r="G2170" s="11" t="str">
        <f>VLOOKUP(A2170,'Medical Examinations'!$A$1:$J$2336,6,FALSE)</f>
        <v>No</v>
      </c>
      <c r="H2170" s="11">
        <f>VLOOKUP(A2170,'Medical Examinations'!$A$1:$J$2336,7,FALSE)</f>
        <v>0</v>
      </c>
      <c r="I2170" s="11" t="str">
        <f>VLOOKUP(A2170,'Medical Examinations'!$A$1:$J$2336,8,FALSE)</f>
        <v>No</v>
      </c>
      <c r="J2170" s="11" t="str">
        <f>VLOOKUP(A2170,'Medical Examinations'!$A$1:$J$2336,9,FALSE)</f>
        <v>OBESITY</v>
      </c>
      <c r="K2170" s="11" t="str">
        <f>VLOOKUP(A2170,'Medical Examinations'!$A$1:$J$2336,10,FALSE)</f>
        <v>NORMAL</v>
      </c>
      <c r="L2170" t="str">
        <f>VLOOKUP(A2170,'Hospitalisation Details'!$A$2:$M$2344,4,FALSE)</f>
        <v>1-10-1999</v>
      </c>
      <c r="M2170">
        <f>VLOOKUP(A2170,'Hospitalisation Details'!$A$2:$M$2344,10,FALSE)</f>
        <v>1826.84</v>
      </c>
      <c r="N2170" t="str">
        <f>VLOOKUP(A2170,'Hospitalisation Details'!$A$2:$M$2344,11,FALSE)</f>
        <v>tier - 3</v>
      </c>
      <c r="O2170" t="str">
        <f>VLOOKUP(A2170,'Hospitalisation Details'!$A$2:$M$2344,12,FALSE)</f>
        <v>tier - 2</v>
      </c>
      <c r="P2170" t="str">
        <f>VLOOKUP(A2170,'Hospitalisation Details'!$A$2:$M$2344,13,FALSE)</f>
        <v>R1011</v>
      </c>
      <c r="Q2170" s="11">
        <f>VLOOKUP(A2170,'Hospitalisation Details'!$A$2:$M$2344,8,FALSE)</f>
        <v>23</v>
      </c>
    </row>
    <row r="2171" spans="1:17" ht="15.75" x14ac:dyDescent="0.25">
      <c r="A2171" s="1" t="s">
        <v>191</v>
      </c>
      <c r="B2171" t="str">
        <f>VLOOKUP(A2171,'Customer Names'!$A$1:$B$2336,2,FALSE)</f>
        <v>Malkowski</v>
      </c>
      <c r="C2171" s="11">
        <f>VLOOKUP(A2171,'Medical Examinations'!$A$1:$B$2336,2,FALSE)</f>
        <v>32.56</v>
      </c>
      <c r="D2171" s="11">
        <f>VLOOKUP(A2171,'Medical Examinations'!$A$1:$C$2336,3,FALSE)</f>
        <v>5.36</v>
      </c>
      <c r="E2171" s="11" t="str">
        <f>VLOOKUP(A2171,'Medical Examinations'!$A$1:$J$2336,4,FALSE)</f>
        <v>No</v>
      </c>
      <c r="F2171" s="11" t="str">
        <f>VLOOKUP(A2171,'Medical Examinations'!$A$1:$J$2336,5,FALSE)</f>
        <v>No</v>
      </c>
      <c r="G2171" s="11" t="str">
        <f>VLOOKUP(A2171,'Medical Examinations'!$A$1:$J$2336,6,FALSE)</f>
        <v>No</v>
      </c>
      <c r="H2171" s="11">
        <f>VLOOKUP(A2171,'Medical Examinations'!$A$1:$J$2336,7,FALSE)</f>
        <v>0</v>
      </c>
      <c r="I2171" s="11" t="str">
        <f>VLOOKUP(A2171,'Medical Examinations'!$A$1:$J$2336,8,FALSE)</f>
        <v>No</v>
      </c>
      <c r="J2171" s="11" t="str">
        <f>VLOOKUP(A2171,'Medical Examinations'!$A$1:$J$2336,9,FALSE)</f>
        <v>OBESITY</v>
      </c>
      <c r="K2171" s="11" t="str">
        <f>VLOOKUP(A2171,'Medical Examinations'!$A$1:$J$2336,10,FALSE)</f>
        <v>NORMAL</v>
      </c>
      <c r="L2171" t="str">
        <f>VLOOKUP(A2171,'Hospitalisation Details'!$A$2:$M$2344,4,FALSE)</f>
        <v>17-11-1999</v>
      </c>
      <c r="M2171">
        <f>VLOOKUP(A2171,'Hospitalisation Details'!$A$2:$M$2344,10,FALSE)</f>
        <v>1824.29</v>
      </c>
      <c r="N2171" t="str">
        <f>VLOOKUP(A2171,'Hospitalisation Details'!$A$2:$M$2344,11,FALSE)</f>
        <v>tier - 3</v>
      </c>
      <c r="O2171" t="str">
        <f>VLOOKUP(A2171,'Hospitalisation Details'!$A$2:$M$2344,12,FALSE)</f>
        <v>tier - 3</v>
      </c>
      <c r="P2171" t="str">
        <f>VLOOKUP(A2171,'Hospitalisation Details'!$A$2:$M$2344,13,FALSE)</f>
        <v>R1013</v>
      </c>
      <c r="Q2171" s="11">
        <f>VLOOKUP(A2171,'Hospitalisation Details'!$A$2:$M$2344,8,FALSE)</f>
        <v>23</v>
      </c>
    </row>
    <row r="2172" spans="1:17" ht="15.75" x14ac:dyDescent="0.25">
      <c r="A2172" s="1" t="s">
        <v>190</v>
      </c>
      <c r="B2172" t="str">
        <f>VLOOKUP(A2172,'Customer Names'!$A$1:$B$2336,2,FALSE)</f>
        <v>Andreyko</v>
      </c>
      <c r="C2172" s="11">
        <f>VLOOKUP(A2172,'Medical Examinations'!$A$1:$B$2336,2,FALSE)</f>
        <v>27.98</v>
      </c>
      <c r="D2172" s="11">
        <f>VLOOKUP(A2172,'Medical Examinations'!$A$1:$C$2336,3,FALSE)</f>
        <v>4.38</v>
      </c>
      <c r="E2172" s="11" t="str">
        <f>VLOOKUP(A2172,'Medical Examinations'!$A$1:$J$2336,4,FALSE)</f>
        <v>No</v>
      </c>
      <c r="F2172" s="11" t="str">
        <f>VLOOKUP(A2172,'Medical Examinations'!$A$1:$J$2336,5,FALSE)</f>
        <v>Yes</v>
      </c>
      <c r="G2172" s="11" t="str">
        <f>VLOOKUP(A2172,'Medical Examinations'!$A$1:$J$2336,6,FALSE)</f>
        <v>No</v>
      </c>
      <c r="H2172" s="11">
        <f>VLOOKUP(A2172,'Medical Examinations'!$A$1:$J$2336,7,FALSE)</f>
        <v>1</v>
      </c>
      <c r="I2172" s="11" t="str">
        <f>VLOOKUP(A2172,'Medical Examinations'!$A$1:$J$2336,8,FALSE)</f>
        <v>No</v>
      </c>
      <c r="J2172" s="11" t="str">
        <f>VLOOKUP(A2172,'Medical Examinations'!$A$1:$J$2336,9,FALSE)</f>
        <v>OVERWEIGHT</v>
      </c>
      <c r="K2172" s="11" t="str">
        <f>VLOOKUP(A2172,'Medical Examinations'!$A$1:$J$2336,10,FALSE)</f>
        <v>NORMAL</v>
      </c>
      <c r="L2172" t="str">
        <f>VLOOKUP(A2172,'Hospitalisation Details'!$A$2:$M$2344,4,FALSE)</f>
        <v>19-8-2004</v>
      </c>
      <c r="M2172">
        <f>VLOOKUP(A2172,'Hospitalisation Details'!$A$2:$M$2344,10,FALSE)</f>
        <v>1822.54</v>
      </c>
      <c r="N2172" t="str">
        <f>VLOOKUP(A2172,'Hospitalisation Details'!$A$2:$M$2344,11,FALSE)</f>
        <v>tier - 3</v>
      </c>
      <c r="O2172" t="str">
        <f>VLOOKUP(A2172,'Hospitalisation Details'!$A$2:$M$2344,12,FALSE)</f>
        <v>tier - 1</v>
      </c>
      <c r="P2172" t="str">
        <f>VLOOKUP(A2172,'Hospitalisation Details'!$A$2:$M$2344,13,FALSE)</f>
        <v>R1012</v>
      </c>
      <c r="Q2172" s="11">
        <f>VLOOKUP(A2172,'Hospitalisation Details'!$A$2:$M$2344,8,FALSE)</f>
        <v>18</v>
      </c>
    </row>
    <row r="2173" spans="1:17" ht="15.75" x14ac:dyDescent="0.25">
      <c r="A2173" s="1" t="s">
        <v>189</v>
      </c>
      <c r="B2173" t="str">
        <f>VLOOKUP(A2173,'Customer Names'!$A$1:$B$2336,2,FALSE)</f>
        <v>Landry</v>
      </c>
      <c r="C2173" s="11">
        <f>VLOOKUP(A2173,'Medical Examinations'!$A$1:$B$2336,2,FALSE)</f>
        <v>26.51</v>
      </c>
      <c r="D2173" s="11">
        <f>VLOOKUP(A2173,'Medical Examinations'!$A$1:$C$2336,3,FALSE)</f>
        <v>4.58</v>
      </c>
      <c r="E2173" s="11" t="str">
        <f>VLOOKUP(A2173,'Medical Examinations'!$A$1:$J$2336,4,FALSE)</f>
        <v>No</v>
      </c>
      <c r="F2173" s="11" t="str">
        <f>VLOOKUP(A2173,'Medical Examinations'!$A$1:$J$2336,5,FALSE)</f>
        <v>No</v>
      </c>
      <c r="G2173" s="11" t="str">
        <f>VLOOKUP(A2173,'Medical Examinations'!$A$1:$J$2336,6,FALSE)</f>
        <v>No</v>
      </c>
      <c r="H2173" s="11">
        <f>VLOOKUP(A2173,'Medical Examinations'!$A$1:$J$2336,7,FALSE)</f>
        <v>0</v>
      </c>
      <c r="I2173" s="11" t="str">
        <f>VLOOKUP(A2173,'Medical Examinations'!$A$1:$J$2336,8,FALSE)</f>
        <v>No</v>
      </c>
      <c r="J2173" s="11" t="str">
        <f>VLOOKUP(A2173,'Medical Examinations'!$A$1:$J$2336,9,FALSE)</f>
        <v>OVERWEIGHT</v>
      </c>
      <c r="K2173" s="11" t="str">
        <f>VLOOKUP(A2173,'Medical Examinations'!$A$1:$J$2336,10,FALSE)</f>
        <v>NORMAL</v>
      </c>
      <c r="L2173" t="str">
        <f>VLOOKUP(A2173,'Hospitalisation Details'!$A$2:$M$2344,4,FALSE)</f>
        <v>25-9-1999</v>
      </c>
      <c r="M2173">
        <f>VLOOKUP(A2173,'Hospitalisation Details'!$A$2:$M$2344,10,FALSE)</f>
        <v>1815.88</v>
      </c>
      <c r="N2173" t="str">
        <f>VLOOKUP(A2173,'Hospitalisation Details'!$A$2:$M$2344,11,FALSE)</f>
        <v>tier - 3</v>
      </c>
      <c r="O2173" t="str">
        <f>VLOOKUP(A2173,'Hospitalisation Details'!$A$2:$M$2344,12,FALSE)</f>
        <v>tier - 3</v>
      </c>
      <c r="P2173" t="str">
        <f>VLOOKUP(A2173,'Hospitalisation Details'!$A$2:$M$2344,13,FALSE)</f>
        <v>R1013</v>
      </c>
      <c r="Q2173" s="11">
        <f>VLOOKUP(A2173,'Hospitalisation Details'!$A$2:$M$2344,8,FALSE)</f>
        <v>23</v>
      </c>
    </row>
    <row r="2174" spans="1:17" ht="15.75" x14ac:dyDescent="0.25">
      <c r="A2174" s="1" t="s">
        <v>188</v>
      </c>
      <c r="B2174" t="str">
        <f>VLOOKUP(A2174,'Customer Names'!$A$1:$B$2336,2,FALSE)</f>
        <v>Lozier</v>
      </c>
      <c r="C2174" s="11">
        <f>VLOOKUP(A2174,'Medical Examinations'!$A$1:$B$2336,2,FALSE)</f>
        <v>29.734999999999999</v>
      </c>
      <c r="D2174" s="11">
        <f>VLOOKUP(A2174,'Medical Examinations'!$A$1:$C$2336,3,FALSE)</f>
        <v>11.92</v>
      </c>
      <c r="E2174" s="11" t="str">
        <f>VLOOKUP(A2174,'Medical Examinations'!$A$1:$J$2336,4,FALSE)</f>
        <v>No</v>
      </c>
      <c r="F2174" s="11" t="str">
        <f>VLOOKUP(A2174,'Medical Examinations'!$A$1:$J$2336,5,FALSE)</f>
        <v>No</v>
      </c>
      <c r="G2174" s="11" t="str">
        <f>VLOOKUP(A2174,'Medical Examinations'!$A$1:$J$2336,6,FALSE)</f>
        <v>No</v>
      </c>
      <c r="H2174" s="11">
        <f>VLOOKUP(A2174,'Medical Examinations'!$A$1:$J$2336,7,FALSE)</f>
        <v>0</v>
      </c>
      <c r="I2174" s="11" t="str">
        <f>VLOOKUP(A2174,'Medical Examinations'!$A$1:$J$2336,8,FALSE)</f>
        <v>No</v>
      </c>
      <c r="J2174" s="11" t="str">
        <f>VLOOKUP(A2174,'Medical Examinations'!$A$1:$J$2336,9,FALSE)</f>
        <v>OVERWEIGHT</v>
      </c>
      <c r="K2174" s="11" t="str">
        <f>VLOOKUP(A2174,'Medical Examinations'!$A$1:$J$2336,10,FALSE)</f>
        <v>DIABETES</v>
      </c>
      <c r="L2174" t="str">
        <f>VLOOKUP(A2174,'Hospitalisation Details'!$A$2:$M$2344,4,FALSE)</f>
        <v>13-12-2002</v>
      </c>
      <c r="M2174">
        <f>VLOOKUP(A2174,'Hospitalisation Details'!$A$2:$M$2344,10,FALSE)</f>
        <v>1769.53</v>
      </c>
      <c r="N2174" t="str">
        <f>VLOOKUP(A2174,'Hospitalisation Details'!$A$2:$M$2344,11,FALSE)</f>
        <v>tier - 3</v>
      </c>
      <c r="O2174" t="str">
        <f>VLOOKUP(A2174,'Hospitalisation Details'!$A$2:$M$2344,12,FALSE)</f>
        <v>tier - 3</v>
      </c>
      <c r="P2174" t="str">
        <f>VLOOKUP(A2174,'Hospitalisation Details'!$A$2:$M$2344,13,FALSE)</f>
        <v>R1012</v>
      </c>
      <c r="Q2174" s="11">
        <f>VLOOKUP(A2174,'Hospitalisation Details'!$A$2:$M$2344,8,FALSE)</f>
        <v>20</v>
      </c>
    </row>
    <row r="2175" spans="1:17" ht="15.75" x14ac:dyDescent="0.25">
      <c r="A2175" s="1" t="s">
        <v>187</v>
      </c>
      <c r="B2175" t="str">
        <f>VLOOKUP(A2175,'Customer Names'!$A$1:$B$2336,2,FALSE)</f>
        <v>O'Brien</v>
      </c>
      <c r="C2175" s="11">
        <f>VLOOKUP(A2175,'Medical Examinations'!$A$1:$B$2336,2,FALSE)</f>
        <v>40.5</v>
      </c>
      <c r="D2175" s="11">
        <f>VLOOKUP(A2175,'Medical Examinations'!$A$1:$C$2336,3,FALSE)</f>
        <v>5.4</v>
      </c>
      <c r="E2175" s="11" t="str">
        <f>VLOOKUP(A2175,'Medical Examinations'!$A$1:$J$2336,4,FALSE)</f>
        <v>No</v>
      </c>
      <c r="F2175" s="11" t="str">
        <f>VLOOKUP(A2175,'Medical Examinations'!$A$1:$J$2336,5,FALSE)</f>
        <v>No</v>
      </c>
      <c r="G2175" s="11" t="str">
        <f>VLOOKUP(A2175,'Medical Examinations'!$A$1:$J$2336,6,FALSE)</f>
        <v>Yes</v>
      </c>
      <c r="H2175" s="11">
        <f>VLOOKUP(A2175,'Medical Examinations'!$A$1:$J$2336,7,FALSE)</f>
        <v>1</v>
      </c>
      <c r="I2175" s="11" t="str">
        <f>VLOOKUP(A2175,'Medical Examinations'!$A$1:$J$2336,8,FALSE)</f>
        <v>No</v>
      </c>
      <c r="J2175" s="11" t="str">
        <f>VLOOKUP(A2175,'Medical Examinations'!$A$1:$J$2336,9,FALSE)</f>
        <v>OBESITY</v>
      </c>
      <c r="K2175" s="11" t="str">
        <f>VLOOKUP(A2175,'Medical Examinations'!$A$1:$J$2336,10,FALSE)</f>
        <v>NORMAL</v>
      </c>
      <c r="L2175" t="str">
        <f>VLOOKUP(A2175,'Hospitalisation Details'!$A$2:$M$2344,4,FALSE)</f>
        <v>19-11-2003</v>
      </c>
      <c r="M2175">
        <f>VLOOKUP(A2175,'Hospitalisation Details'!$A$2:$M$2344,10,FALSE)</f>
        <v>1759.34</v>
      </c>
      <c r="N2175" t="str">
        <f>VLOOKUP(A2175,'Hospitalisation Details'!$A$2:$M$2344,11,FALSE)</f>
        <v>tier - 3</v>
      </c>
      <c r="O2175" t="str">
        <f>VLOOKUP(A2175,'Hospitalisation Details'!$A$2:$M$2344,12,FALSE)</f>
        <v>tier - 1</v>
      </c>
      <c r="P2175" t="str">
        <f>VLOOKUP(A2175,'Hospitalisation Details'!$A$2:$M$2344,13,FALSE)</f>
        <v>R1011</v>
      </c>
      <c r="Q2175" s="11">
        <f>VLOOKUP(A2175,'Hospitalisation Details'!$A$2:$M$2344,8,FALSE)</f>
        <v>19</v>
      </c>
    </row>
    <row r="2176" spans="1:17" ht="15.75" x14ac:dyDescent="0.25">
      <c r="A2176" s="1" t="s">
        <v>186</v>
      </c>
      <c r="B2176" t="str">
        <f>VLOOKUP(A2176,'Customer Names'!$A$1:$B$2336,2,FALSE)</f>
        <v>Rodas</v>
      </c>
      <c r="C2176" s="11">
        <f>VLOOKUP(A2176,'Medical Examinations'!$A$1:$B$2336,2,FALSE)</f>
        <v>25.64</v>
      </c>
      <c r="D2176" s="11">
        <f>VLOOKUP(A2176,'Medical Examinations'!$A$1:$C$2336,3,FALSE)</f>
        <v>4.76</v>
      </c>
      <c r="E2176" s="11" t="str">
        <f>VLOOKUP(A2176,'Medical Examinations'!$A$1:$J$2336,4,FALSE)</f>
        <v>No</v>
      </c>
      <c r="F2176" s="11" t="str">
        <f>VLOOKUP(A2176,'Medical Examinations'!$A$1:$J$2336,5,FALSE)</f>
        <v>No</v>
      </c>
      <c r="G2176" s="11" t="str">
        <f>VLOOKUP(A2176,'Medical Examinations'!$A$1:$J$2336,6,FALSE)</f>
        <v>No</v>
      </c>
      <c r="H2176" s="11">
        <f>VLOOKUP(A2176,'Medical Examinations'!$A$1:$J$2336,7,FALSE)</f>
        <v>1</v>
      </c>
      <c r="I2176" s="11" t="str">
        <f>VLOOKUP(A2176,'Medical Examinations'!$A$1:$J$2336,8,FALSE)</f>
        <v>No</v>
      </c>
      <c r="J2176" s="11" t="str">
        <f>VLOOKUP(A2176,'Medical Examinations'!$A$1:$J$2336,9,FALSE)</f>
        <v>OVERWEIGHT</v>
      </c>
      <c r="K2176" s="11" t="str">
        <f>VLOOKUP(A2176,'Medical Examinations'!$A$1:$J$2336,10,FALSE)</f>
        <v>NORMAL</v>
      </c>
      <c r="L2176" t="str">
        <f>VLOOKUP(A2176,'Hospitalisation Details'!$A$2:$M$2344,4,FALSE)</f>
        <v>7-10-1998</v>
      </c>
      <c r="M2176">
        <f>VLOOKUP(A2176,'Hospitalisation Details'!$A$2:$M$2344,10,FALSE)</f>
        <v>1756.6</v>
      </c>
      <c r="N2176" t="str">
        <f>VLOOKUP(A2176,'Hospitalisation Details'!$A$2:$M$2344,11,FALSE)</f>
        <v>tier - 3</v>
      </c>
      <c r="O2176" t="str">
        <f>VLOOKUP(A2176,'Hospitalisation Details'!$A$2:$M$2344,12,FALSE)</f>
        <v>tier - 3</v>
      </c>
      <c r="P2176" t="str">
        <f>VLOOKUP(A2176,'Hospitalisation Details'!$A$2:$M$2344,13,FALSE)</f>
        <v>R1013</v>
      </c>
      <c r="Q2176" s="11">
        <f>VLOOKUP(A2176,'Hospitalisation Details'!$A$2:$M$2344,8,FALSE)</f>
        <v>24</v>
      </c>
    </row>
    <row r="2177" spans="1:17" ht="15.75" x14ac:dyDescent="0.25">
      <c r="A2177" s="1" t="s">
        <v>185</v>
      </c>
      <c r="B2177" t="str">
        <f>VLOOKUP(A2177,'Customer Names'!$A$1:$B$2336,2,FALSE)</f>
        <v>O'Connor</v>
      </c>
      <c r="C2177" s="11">
        <f>VLOOKUP(A2177,'Medical Examinations'!$A$1:$B$2336,2,FALSE)</f>
        <v>32.9</v>
      </c>
      <c r="D2177" s="11">
        <f>VLOOKUP(A2177,'Medical Examinations'!$A$1:$C$2336,3,FALSE)</f>
        <v>4.78</v>
      </c>
      <c r="E2177" s="11" t="str">
        <f>VLOOKUP(A2177,'Medical Examinations'!$A$1:$J$2336,4,FALSE)</f>
        <v>No</v>
      </c>
      <c r="F2177" s="11" t="str">
        <f>VLOOKUP(A2177,'Medical Examinations'!$A$1:$J$2336,5,FALSE)</f>
        <v>No</v>
      </c>
      <c r="G2177" s="11" t="str">
        <f>VLOOKUP(A2177,'Medical Examinations'!$A$1:$J$2336,6,FALSE)</f>
        <v>Yes</v>
      </c>
      <c r="H2177" s="11">
        <f>VLOOKUP(A2177,'Medical Examinations'!$A$1:$J$2336,7,FALSE)</f>
        <v>1</v>
      </c>
      <c r="I2177" s="11" t="str">
        <f>VLOOKUP(A2177,'Medical Examinations'!$A$1:$J$2336,8,FALSE)</f>
        <v>No</v>
      </c>
      <c r="J2177" s="11" t="str">
        <f>VLOOKUP(A2177,'Medical Examinations'!$A$1:$J$2336,9,FALSE)</f>
        <v>OBESITY</v>
      </c>
      <c r="K2177" s="11" t="str">
        <f>VLOOKUP(A2177,'Medical Examinations'!$A$1:$J$2336,10,FALSE)</f>
        <v>NORMAL</v>
      </c>
      <c r="L2177" t="str">
        <f>VLOOKUP(A2177,'Hospitalisation Details'!$A$2:$M$2344,4,FALSE)</f>
        <v>26-9-2003</v>
      </c>
      <c r="M2177">
        <f>VLOOKUP(A2177,'Hospitalisation Details'!$A$2:$M$2344,10,FALSE)</f>
        <v>1748.77</v>
      </c>
      <c r="N2177" t="str">
        <f>VLOOKUP(A2177,'Hospitalisation Details'!$A$2:$M$2344,11,FALSE)</f>
        <v>tier - 3</v>
      </c>
      <c r="O2177" t="str">
        <f>VLOOKUP(A2177,'Hospitalisation Details'!$A$2:$M$2344,12,FALSE)</f>
        <v>tier - 1</v>
      </c>
      <c r="P2177" t="str">
        <f>VLOOKUP(A2177,'Hospitalisation Details'!$A$2:$M$2344,13,FALSE)</f>
        <v>R1011</v>
      </c>
      <c r="Q2177" s="11">
        <f>VLOOKUP(A2177,'Hospitalisation Details'!$A$2:$M$2344,8,FALSE)</f>
        <v>19</v>
      </c>
    </row>
    <row r="2178" spans="1:17" ht="15.75" x14ac:dyDescent="0.25">
      <c r="A2178" s="1" t="s">
        <v>184</v>
      </c>
      <c r="B2178" t="str">
        <f>VLOOKUP(A2178,'Customer Names'!$A$1:$B$2336,2,FALSE)</f>
        <v>White</v>
      </c>
      <c r="C2178" s="11">
        <f>VLOOKUP(A2178,'Medical Examinations'!$A$1:$B$2336,2,FALSE)</f>
        <v>29.8</v>
      </c>
      <c r="D2178" s="11">
        <f>VLOOKUP(A2178,'Medical Examinations'!$A$1:$C$2336,3,FALSE)</f>
        <v>4.26</v>
      </c>
      <c r="E2178" s="11" t="str">
        <f>VLOOKUP(A2178,'Medical Examinations'!$A$1:$J$2336,4,FALSE)</f>
        <v>No</v>
      </c>
      <c r="F2178" s="11" t="str">
        <f>VLOOKUP(A2178,'Medical Examinations'!$A$1:$J$2336,5,FALSE)</f>
        <v>No</v>
      </c>
      <c r="G2178" s="11" t="str">
        <f>VLOOKUP(A2178,'Medical Examinations'!$A$1:$J$2336,6,FALSE)</f>
        <v>Yes</v>
      </c>
      <c r="H2178" s="11">
        <f>VLOOKUP(A2178,'Medical Examinations'!$A$1:$J$2336,7,FALSE)</f>
        <v>1</v>
      </c>
      <c r="I2178" s="11" t="str">
        <f>VLOOKUP(A2178,'Medical Examinations'!$A$1:$J$2336,8,FALSE)</f>
        <v>No</v>
      </c>
      <c r="J2178" s="11" t="str">
        <f>VLOOKUP(A2178,'Medical Examinations'!$A$1:$J$2336,9,FALSE)</f>
        <v>OVERWEIGHT</v>
      </c>
      <c r="K2178" s="11" t="str">
        <f>VLOOKUP(A2178,'Medical Examinations'!$A$1:$J$2336,10,FALSE)</f>
        <v>NORMAL</v>
      </c>
      <c r="L2178" t="str">
        <f>VLOOKUP(A2178,'Hospitalisation Details'!$A$2:$M$2344,4,FALSE)</f>
        <v>28-7-2003</v>
      </c>
      <c r="M2178">
        <f>VLOOKUP(A2178,'Hospitalisation Details'!$A$2:$M$2344,10,FALSE)</f>
        <v>1744.47</v>
      </c>
      <c r="N2178" t="str">
        <f>VLOOKUP(A2178,'Hospitalisation Details'!$A$2:$M$2344,11,FALSE)</f>
        <v>tier - 3</v>
      </c>
      <c r="O2178" t="str">
        <f>VLOOKUP(A2178,'Hospitalisation Details'!$A$2:$M$2344,12,FALSE)</f>
        <v>tier - 1</v>
      </c>
      <c r="P2178" t="str">
        <f>VLOOKUP(A2178,'Hospitalisation Details'!$A$2:$M$2344,13,FALSE)</f>
        <v>R1011</v>
      </c>
      <c r="Q2178" s="11">
        <f>VLOOKUP(A2178,'Hospitalisation Details'!$A$2:$M$2344,8,FALSE)</f>
        <v>19</v>
      </c>
    </row>
    <row r="2179" spans="1:17" ht="15.75" x14ac:dyDescent="0.25">
      <c r="A2179" s="1" t="s">
        <v>183</v>
      </c>
      <c r="B2179" t="str">
        <f>VLOOKUP(A2179,'Customer Names'!$A$1:$B$2336,2,FALSE)</f>
        <v>Davenport</v>
      </c>
      <c r="C2179" s="11">
        <f>VLOOKUP(A2179,'Medical Examinations'!$A$1:$B$2336,2,FALSE)</f>
        <v>28.9</v>
      </c>
      <c r="D2179" s="11">
        <f>VLOOKUP(A2179,'Medical Examinations'!$A$1:$C$2336,3,FALSE)</f>
        <v>5.85</v>
      </c>
      <c r="E2179" s="11" t="str">
        <f>VLOOKUP(A2179,'Medical Examinations'!$A$1:$J$2336,4,FALSE)</f>
        <v>No</v>
      </c>
      <c r="F2179" s="11" t="str">
        <f>VLOOKUP(A2179,'Medical Examinations'!$A$1:$J$2336,5,FALSE)</f>
        <v>No</v>
      </c>
      <c r="G2179" s="11" t="str">
        <f>VLOOKUP(A2179,'Medical Examinations'!$A$1:$J$2336,6,FALSE)</f>
        <v>Yes</v>
      </c>
      <c r="H2179" s="11">
        <f>VLOOKUP(A2179,'Medical Examinations'!$A$1:$J$2336,7,FALSE)</f>
        <v>1</v>
      </c>
      <c r="I2179" s="11" t="str">
        <f>VLOOKUP(A2179,'Medical Examinations'!$A$1:$J$2336,8,FALSE)</f>
        <v>No</v>
      </c>
      <c r="J2179" s="11" t="str">
        <f>VLOOKUP(A2179,'Medical Examinations'!$A$1:$J$2336,9,FALSE)</f>
        <v>OVERWEIGHT</v>
      </c>
      <c r="K2179" s="11" t="str">
        <f>VLOOKUP(A2179,'Medical Examinations'!$A$1:$J$2336,10,FALSE)</f>
        <v>PREDIABETES</v>
      </c>
      <c r="L2179" t="str">
        <f>VLOOKUP(A2179,'Hospitalisation Details'!$A$2:$M$2344,4,FALSE)</f>
        <v>25-7-2003</v>
      </c>
      <c r="M2179">
        <f>VLOOKUP(A2179,'Hospitalisation Details'!$A$2:$M$2344,10,FALSE)</f>
        <v>1743.21</v>
      </c>
      <c r="N2179" t="str">
        <f>VLOOKUP(A2179,'Hospitalisation Details'!$A$2:$M$2344,11,FALSE)</f>
        <v>tier - 3</v>
      </c>
      <c r="O2179" t="str">
        <f>VLOOKUP(A2179,'Hospitalisation Details'!$A$2:$M$2344,12,FALSE)</f>
        <v>tier - 1</v>
      </c>
      <c r="P2179" t="str">
        <f>VLOOKUP(A2179,'Hospitalisation Details'!$A$2:$M$2344,13,FALSE)</f>
        <v>R1011</v>
      </c>
      <c r="Q2179" s="11">
        <f>VLOOKUP(A2179,'Hospitalisation Details'!$A$2:$M$2344,8,FALSE)</f>
        <v>19</v>
      </c>
    </row>
    <row r="2180" spans="1:17" ht="15.75" x14ac:dyDescent="0.25">
      <c r="A2180" s="1" t="s">
        <v>182</v>
      </c>
      <c r="B2180" t="str">
        <f>VLOOKUP(A2180,'Customer Names'!$A$1:$B$2336,2,FALSE)</f>
        <v>Karmen</v>
      </c>
      <c r="C2180" s="11">
        <f>VLOOKUP(A2180,'Medical Examinations'!$A$1:$B$2336,2,FALSE)</f>
        <v>24.7</v>
      </c>
      <c r="D2180" s="11">
        <f>VLOOKUP(A2180,'Medical Examinations'!$A$1:$C$2336,3,FALSE)</f>
        <v>5.32</v>
      </c>
      <c r="E2180" s="11" t="str">
        <f>VLOOKUP(A2180,'Medical Examinations'!$A$1:$J$2336,4,FALSE)</f>
        <v>No</v>
      </c>
      <c r="F2180" s="11" t="str">
        <f>VLOOKUP(A2180,'Medical Examinations'!$A$1:$J$2336,5,FALSE)</f>
        <v>No</v>
      </c>
      <c r="G2180" s="11" t="str">
        <f>VLOOKUP(A2180,'Medical Examinations'!$A$1:$J$2336,6,FALSE)</f>
        <v>Yes</v>
      </c>
      <c r="H2180" s="11">
        <f>VLOOKUP(A2180,'Medical Examinations'!$A$1:$J$2336,7,FALSE)</f>
        <v>1</v>
      </c>
      <c r="I2180" s="11" t="str">
        <f>VLOOKUP(A2180,'Medical Examinations'!$A$1:$J$2336,8,FALSE)</f>
        <v>No</v>
      </c>
      <c r="J2180" s="11" t="str">
        <f>VLOOKUP(A2180,'Medical Examinations'!$A$1:$J$2336,9,FALSE)</f>
        <v>NORMALWEIGHT</v>
      </c>
      <c r="K2180" s="11" t="str">
        <f>VLOOKUP(A2180,'Medical Examinations'!$A$1:$J$2336,10,FALSE)</f>
        <v>NORMAL</v>
      </c>
      <c r="L2180" t="str">
        <f>VLOOKUP(A2180,'Hospitalisation Details'!$A$2:$M$2344,4,FALSE)</f>
        <v>14-11-2003</v>
      </c>
      <c r="M2180">
        <f>VLOOKUP(A2180,'Hospitalisation Details'!$A$2:$M$2344,10,FALSE)</f>
        <v>1737.38</v>
      </c>
      <c r="N2180" t="str">
        <f>VLOOKUP(A2180,'Hospitalisation Details'!$A$2:$M$2344,11,FALSE)</f>
        <v>tier - 3</v>
      </c>
      <c r="O2180" t="str">
        <f>VLOOKUP(A2180,'Hospitalisation Details'!$A$2:$M$2344,12,FALSE)</f>
        <v>tier - 2</v>
      </c>
      <c r="P2180" t="str">
        <f>VLOOKUP(A2180,'Hospitalisation Details'!$A$2:$M$2344,13,FALSE)</f>
        <v>R1011</v>
      </c>
      <c r="Q2180" s="11">
        <f>VLOOKUP(A2180,'Hospitalisation Details'!$A$2:$M$2344,8,FALSE)</f>
        <v>19</v>
      </c>
    </row>
    <row r="2181" spans="1:17" ht="15.75" x14ac:dyDescent="0.25">
      <c r="A2181" s="1" t="s">
        <v>181</v>
      </c>
      <c r="B2181" t="str">
        <f>VLOOKUP(A2181,'Customer Names'!$A$1:$B$2336,2,FALSE)</f>
        <v>Miller</v>
      </c>
      <c r="C2181" s="11">
        <f>VLOOKUP(A2181,'Medical Examinations'!$A$1:$B$2336,2,FALSE)</f>
        <v>20.6</v>
      </c>
      <c r="D2181" s="11">
        <f>VLOOKUP(A2181,'Medical Examinations'!$A$1:$C$2336,3,FALSE)</f>
        <v>5.14</v>
      </c>
      <c r="E2181" s="11" t="str">
        <f>VLOOKUP(A2181,'Medical Examinations'!$A$1:$J$2336,4,FALSE)</f>
        <v>No</v>
      </c>
      <c r="F2181" s="11" t="str">
        <f>VLOOKUP(A2181,'Medical Examinations'!$A$1:$J$2336,5,FALSE)</f>
        <v>No</v>
      </c>
      <c r="G2181" s="11" t="str">
        <f>VLOOKUP(A2181,'Medical Examinations'!$A$1:$J$2336,6,FALSE)</f>
        <v>Yes</v>
      </c>
      <c r="H2181" s="11">
        <f>VLOOKUP(A2181,'Medical Examinations'!$A$1:$J$2336,7,FALSE)</f>
        <v>1</v>
      </c>
      <c r="I2181" s="11" t="str">
        <f>VLOOKUP(A2181,'Medical Examinations'!$A$1:$J$2336,8,FALSE)</f>
        <v>No</v>
      </c>
      <c r="J2181" s="11" t="str">
        <f>VLOOKUP(A2181,'Medical Examinations'!$A$1:$J$2336,9,FALSE)</f>
        <v>NORMALWEIGHT</v>
      </c>
      <c r="K2181" s="11" t="str">
        <f>VLOOKUP(A2181,'Medical Examinations'!$A$1:$J$2336,10,FALSE)</f>
        <v>NORMAL</v>
      </c>
      <c r="L2181" t="str">
        <f>VLOOKUP(A2181,'Hospitalisation Details'!$A$2:$M$2344,4,FALSE)</f>
        <v>9-11-2003</v>
      </c>
      <c r="M2181">
        <f>VLOOKUP(A2181,'Hospitalisation Details'!$A$2:$M$2344,10,FALSE)</f>
        <v>1731.68</v>
      </c>
      <c r="N2181" t="str">
        <f>VLOOKUP(A2181,'Hospitalisation Details'!$A$2:$M$2344,11,FALSE)</f>
        <v>tier - 3</v>
      </c>
      <c r="O2181" t="str">
        <f>VLOOKUP(A2181,'Hospitalisation Details'!$A$2:$M$2344,12,FALSE)</f>
        <v>tier - 2</v>
      </c>
      <c r="P2181" t="str">
        <f>VLOOKUP(A2181,'Hospitalisation Details'!$A$2:$M$2344,13,FALSE)</f>
        <v>R1011</v>
      </c>
      <c r="Q2181" s="11">
        <f>VLOOKUP(A2181,'Hospitalisation Details'!$A$2:$M$2344,8,FALSE)</f>
        <v>19</v>
      </c>
    </row>
    <row r="2182" spans="1:17" ht="15.75" x14ac:dyDescent="0.25">
      <c r="A2182" s="1" t="s">
        <v>180</v>
      </c>
      <c r="B2182" t="str">
        <f>VLOOKUP(A2182,'Customer Names'!$A$1:$B$2336,2,FALSE)</f>
        <v>Lippmann</v>
      </c>
      <c r="C2182" s="11">
        <f>VLOOKUP(A2182,'Medical Examinations'!$A$1:$B$2336,2,FALSE)</f>
        <v>18.600000000000001</v>
      </c>
      <c r="D2182" s="11">
        <f>VLOOKUP(A2182,'Medical Examinations'!$A$1:$C$2336,3,FALSE)</f>
        <v>5</v>
      </c>
      <c r="E2182" s="11" t="str">
        <f>VLOOKUP(A2182,'Medical Examinations'!$A$1:$J$2336,4,FALSE)</f>
        <v>No</v>
      </c>
      <c r="F2182" s="11" t="str">
        <f>VLOOKUP(A2182,'Medical Examinations'!$A$1:$J$2336,5,FALSE)</f>
        <v>No</v>
      </c>
      <c r="G2182" s="11" t="str">
        <f>VLOOKUP(A2182,'Medical Examinations'!$A$1:$J$2336,6,FALSE)</f>
        <v>Yes</v>
      </c>
      <c r="H2182" s="11">
        <f>VLOOKUP(A2182,'Medical Examinations'!$A$1:$J$2336,7,FALSE)</f>
        <v>1</v>
      </c>
      <c r="I2182" s="11" t="str">
        <f>VLOOKUP(A2182,'Medical Examinations'!$A$1:$J$2336,8,FALSE)</f>
        <v>No</v>
      </c>
      <c r="J2182" s="11" t="str">
        <f>VLOOKUP(A2182,'Medical Examinations'!$A$1:$J$2336,9,FALSE)</f>
        <v>NORMALWEIGHT</v>
      </c>
      <c r="K2182" s="11" t="str">
        <f>VLOOKUP(A2182,'Medical Examinations'!$A$1:$J$2336,10,FALSE)</f>
        <v>NORMAL</v>
      </c>
      <c r="L2182" t="str">
        <f>VLOOKUP(A2182,'Hospitalisation Details'!$A$2:$M$2344,4,FALSE)</f>
        <v>1-9-2003</v>
      </c>
      <c r="M2182">
        <f>VLOOKUP(A2182,'Hospitalisation Details'!$A$2:$M$2344,10,FALSE)</f>
        <v>1728.9</v>
      </c>
      <c r="N2182" t="str">
        <f>VLOOKUP(A2182,'Hospitalisation Details'!$A$2:$M$2344,11,FALSE)</f>
        <v>tier - 3</v>
      </c>
      <c r="O2182" t="str">
        <f>VLOOKUP(A2182,'Hospitalisation Details'!$A$2:$M$2344,12,FALSE)</f>
        <v>tier - 2</v>
      </c>
      <c r="P2182" t="str">
        <f>VLOOKUP(A2182,'Hospitalisation Details'!$A$2:$M$2344,13,FALSE)</f>
        <v>R1011</v>
      </c>
      <c r="Q2182" s="11">
        <f>VLOOKUP(A2182,'Hospitalisation Details'!$A$2:$M$2344,8,FALSE)</f>
        <v>19</v>
      </c>
    </row>
    <row r="2183" spans="1:17" ht="15.75" x14ac:dyDescent="0.25">
      <c r="A2183" s="1" t="s">
        <v>179</v>
      </c>
      <c r="B2183" t="str">
        <f>VLOOKUP(A2183,'Customer Names'!$A$1:$B$2336,2,FALSE)</f>
        <v>Klehm</v>
      </c>
      <c r="C2183" s="11">
        <f>VLOOKUP(A2183,'Medical Examinations'!$A$1:$B$2336,2,FALSE)</f>
        <v>17.8</v>
      </c>
      <c r="D2183" s="11">
        <f>VLOOKUP(A2183,'Medical Examinations'!$A$1:$C$2336,3,FALSE)</f>
        <v>4.55</v>
      </c>
      <c r="E2183" s="11" t="str">
        <f>VLOOKUP(A2183,'Medical Examinations'!$A$1:$J$2336,4,FALSE)</f>
        <v>No</v>
      </c>
      <c r="F2183" s="11" t="str">
        <f>VLOOKUP(A2183,'Medical Examinations'!$A$1:$J$2336,5,FALSE)</f>
        <v>No</v>
      </c>
      <c r="G2183" s="11" t="str">
        <f>VLOOKUP(A2183,'Medical Examinations'!$A$1:$J$2336,6,FALSE)</f>
        <v>Yes</v>
      </c>
      <c r="H2183" s="11">
        <f>VLOOKUP(A2183,'Medical Examinations'!$A$1:$J$2336,7,FALSE)</f>
        <v>1</v>
      </c>
      <c r="I2183" s="11" t="str">
        <f>VLOOKUP(A2183,'Medical Examinations'!$A$1:$J$2336,8,FALSE)</f>
        <v>No</v>
      </c>
      <c r="J2183" s="11" t="str">
        <f>VLOOKUP(A2183,'Medical Examinations'!$A$1:$J$2336,9,FALSE)</f>
        <v>UNDERWEIGHT</v>
      </c>
      <c r="K2183" s="11" t="str">
        <f>VLOOKUP(A2183,'Medical Examinations'!$A$1:$J$2336,10,FALSE)</f>
        <v>NORMAL</v>
      </c>
      <c r="L2183" t="str">
        <f>VLOOKUP(A2183,'Hospitalisation Details'!$A$2:$M$2344,4,FALSE)</f>
        <v>21-11-2003</v>
      </c>
      <c r="M2183">
        <f>VLOOKUP(A2183,'Hospitalisation Details'!$A$2:$M$2344,10,FALSE)</f>
        <v>1727.79</v>
      </c>
      <c r="N2183" t="str">
        <f>VLOOKUP(A2183,'Hospitalisation Details'!$A$2:$M$2344,11,FALSE)</f>
        <v>tier - 3</v>
      </c>
      <c r="O2183" t="str">
        <f>VLOOKUP(A2183,'Hospitalisation Details'!$A$2:$M$2344,12,FALSE)</f>
        <v>tier - 3</v>
      </c>
      <c r="P2183" t="str">
        <f>VLOOKUP(A2183,'Hospitalisation Details'!$A$2:$M$2344,13,FALSE)</f>
        <v>R1011</v>
      </c>
      <c r="Q2183" s="11">
        <f>VLOOKUP(A2183,'Hospitalisation Details'!$A$2:$M$2344,8,FALSE)</f>
        <v>19</v>
      </c>
    </row>
    <row r="2184" spans="1:17" ht="15.75" x14ac:dyDescent="0.25">
      <c r="A2184" s="1" t="s">
        <v>178</v>
      </c>
      <c r="B2184" t="str">
        <f>VLOOKUP(A2184,'Customer Names'!$A$1:$B$2336,2,FALSE)</f>
        <v>Murphy</v>
      </c>
      <c r="C2184" s="11">
        <f>VLOOKUP(A2184,'Medical Examinations'!$A$1:$B$2336,2,FALSE)</f>
        <v>35.200000000000003</v>
      </c>
      <c r="D2184" s="11">
        <f>VLOOKUP(A2184,'Medical Examinations'!$A$1:$C$2336,3,FALSE)</f>
        <v>5.97</v>
      </c>
      <c r="E2184" s="11" t="str">
        <f>VLOOKUP(A2184,'Medical Examinations'!$A$1:$J$2336,4,FALSE)</f>
        <v>No</v>
      </c>
      <c r="F2184" s="11" t="str">
        <f>VLOOKUP(A2184,'Medical Examinations'!$A$1:$J$2336,5,FALSE)</f>
        <v>Yes</v>
      </c>
      <c r="G2184" s="11" t="str">
        <f>VLOOKUP(A2184,'Medical Examinations'!$A$1:$J$2336,6,FALSE)</f>
        <v>No</v>
      </c>
      <c r="H2184" s="11">
        <f>VLOOKUP(A2184,'Medical Examinations'!$A$1:$J$2336,7,FALSE)</f>
        <v>1</v>
      </c>
      <c r="I2184" s="11" t="str">
        <f>VLOOKUP(A2184,'Medical Examinations'!$A$1:$J$2336,8,FALSE)</f>
        <v>No</v>
      </c>
      <c r="J2184" s="11" t="str">
        <f>VLOOKUP(A2184,'Medical Examinations'!$A$1:$J$2336,9,FALSE)</f>
        <v>OBESITY</v>
      </c>
      <c r="K2184" s="11" t="str">
        <f>VLOOKUP(A2184,'Medical Examinations'!$A$1:$J$2336,10,FALSE)</f>
        <v>PREDIABETES</v>
      </c>
      <c r="L2184" t="str">
        <f>VLOOKUP(A2184,'Hospitalisation Details'!$A$2:$M$2344,4,FALSE)</f>
        <v>9-9-2004</v>
      </c>
      <c r="M2184">
        <f>VLOOKUP(A2184,'Hospitalisation Details'!$A$2:$M$2344,10,FALSE)</f>
        <v>1727.54</v>
      </c>
      <c r="N2184" t="str">
        <f>VLOOKUP(A2184,'Hospitalisation Details'!$A$2:$M$2344,11,FALSE)</f>
        <v>tier - 3</v>
      </c>
      <c r="O2184" t="str">
        <f>VLOOKUP(A2184,'Hospitalisation Details'!$A$2:$M$2344,12,FALSE)</f>
        <v>tier - 1</v>
      </c>
      <c r="P2184" t="str">
        <f>VLOOKUP(A2184,'Hospitalisation Details'!$A$2:$M$2344,13,FALSE)</f>
        <v>R1013</v>
      </c>
      <c r="Q2184" s="11">
        <f>VLOOKUP(A2184,'Hospitalisation Details'!$A$2:$M$2344,8,FALSE)</f>
        <v>18</v>
      </c>
    </row>
    <row r="2185" spans="1:17" ht="15.75" x14ac:dyDescent="0.25">
      <c r="A2185" s="1" t="s">
        <v>177</v>
      </c>
      <c r="B2185" t="str">
        <f>VLOOKUP(A2185,'Customer Names'!$A$1:$B$2336,2,FALSE)</f>
        <v>Desisa</v>
      </c>
      <c r="C2185" s="11">
        <f>VLOOKUP(A2185,'Medical Examinations'!$A$1:$B$2336,2,FALSE)</f>
        <v>33.770000000000003</v>
      </c>
      <c r="D2185" s="11">
        <f>VLOOKUP(A2185,'Medical Examinations'!$A$1:$C$2336,3,FALSE)</f>
        <v>4.0199999999999996</v>
      </c>
      <c r="E2185" s="11" t="str">
        <f>VLOOKUP(A2185,'Medical Examinations'!$A$1:$J$2336,4,FALSE)</f>
        <v>No</v>
      </c>
      <c r="F2185" s="11" t="str">
        <f>VLOOKUP(A2185,'Medical Examinations'!$A$1:$J$2336,5,FALSE)</f>
        <v>Yes</v>
      </c>
      <c r="G2185" s="11" t="str">
        <f>VLOOKUP(A2185,'Medical Examinations'!$A$1:$J$2336,6,FALSE)</f>
        <v>No</v>
      </c>
      <c r="H2185" s="11">
        <f>VLOOKUP(A2185,'Medical Examinations'!$A$1:$J$2336,7,FALSE)</f>
        <v>1</v>
      </c>
      <c r="I2185" s="11" t="str">
        <f>VLOOKUP(A2185,'Medical Examinations'!$A$1:$J$2336,8,FALSE)</f>
        <v>No</v>
      </c>
      <c r="J2185" s="11" t="str">
        <f>VLOOKUP(A2185,'Medical Examinations'!$A$1:$J$2336,9,FALSE)</f>
        <v>OBESITY</v>
      </c>
      <c r="K2185" s="11" t="str">
        <f>VLOOKUP(A2185,'Medical Examinations'!$A$1:$J$2336,10,FALSE)</f>
        <v>NORMAL</v>
      </c>
      <c r="L2185" t="str">
        <f>VLOOKUP(A2185,'Hospitalisation Details'!$A$2:$M$2344,4,FALSE)</f>
        <v>21-10-2004</v>
      </c>
      <c r="M2185">
        <f>VLOOKUP(A2185,'Hospitalisation Details'!$A$2:$M$2344,10,FALSE)</f>
        <v>1725.55</v>
      </c>
      <c r="N2185" t="str">
        <f>VLOOKUP(A2185,'Hospitalisation Details'!$A$2:$M$2344,11,FALSE)</f>
        <v>tier - 3</v>
      </c>
      <c r="O2185" t="str">
        <f>VLOOKUP(A2185,'Hospitalisation Details'!$A$2:$M$2344,12,FALSE)</f>
        <v>tier - 2</v>
      </c>
      <c r="P2185" t="str">
        <f>VLOOKUP(A2185,'Hospitalisation Details'!$A$2:$M$2344,13,FALSE)</f>
        <v>R1013</v>
      </c>
      <c r="Q2185" s="11">
        <f>VLOOKUP(A2185,'Hospitalisation Details'!$A$2:$M$2344,8,FALSE)</f>
        <v>18</v>
      </c>
    </row>
    <row r="2186" spans="1:17" ht="15.75" x14ac:dyDescent="0.25">
      <c r="A2186" s="1" t="s">
        <v>176</v>
      </c>
      <c r="B2186" t="str">
        <f>VLOOKUP(A2186,'Customer Names'!$A$1:$B$2336,2,FALSE)</f>
        <v>Brooks</v>
      </c>
      <c r="C2186" s="11">
        <f>VLOOKUP(A2186,'Medical Examinations'!$A$1:$B$2336,2,FALSE)</f>
        <v>30.03</v>
      </c>
      <c r="D2186" s="11">
        <f>VLOOKUP(A2186,'Medical Examinations'!$A$1:$C$2336,3,FALSE)</f>
        <v>4.04</v>
      </c>
      <c r="E2186" s="11" t="str">
        <f>VLOOKUP(A2186,'Medical Examinations'!$A$1:$J$2336,4,FALSE)</f>
        <v>No</v>
      </c>
      <c r="F2186" s="11" t="str">
        <f>VLOOKUP(A2186,'Medical Examinations'!$A$1:$J$2336,5,FALSE)</f>
        <v>Yes</v>
      </c>
      <c r="G2186" s="11" t="str">
        <f>VLOOKUP(A2186,'Medical Examinations'!$A$1:$J$2336,6,FALSE)</f>
        <v>No</v>
      </c>
      <c r="H2186" s="11">
        <f>VLOOKUP(A2186,'Medical Examinations'!$A$1:$J$2336,7,FALSE)</f>
        <v>1</v>
      </c>
      <c r="I2186" s="11" t="str">
        <f>VLOOKUP(A2186,'Medical Examinations'!$A$1:$J$2336,8,FALSE)</f>
        <v>No</v>
      </c>
      <c r="J2186" s="11" t="str">
        <f>VLOOKUP(A2186,'Medical Examinations'!$A$1:$J$2336,9,FALSE)</f>
        <v>OBESITY</v>
      </c>
      <c r="K2186" s="11" t="str">
        <f>VLOOKUP(A2186,'Medical Examinations'!$A$1:$J$2336,10,FALSE)</f>
        <v>NORMAL</v>
      </c>
      <c r="L2186" t="str">
        <f>VLOOKUP(A2186,'Hospitalisation Details'!$A$2:$M$2344,4,FALSE)</f>
        <v>11-9-2004</v>
      </c>
      <c r="M2186">
        <f>VLOOKUP(A2186,'Hospitalisation Details'!$A$2:$M$2344,10,FALSE)</f>
        <v>1720.35</v>
      </c>
      <c r="N2186" t="str">
        <f>VLOOKUP(A2186,'Hospitalisation Details'!$A$2:$M$2344,11,FALSE)</f>
        <v>tier - 3</v>
      </c>
      <c r="O2186" t="str">
        <f>VLOOKUP(A2186,'Hospitalisation Details'!$A$2:$M$2344,12,FALSE)</f>
        <v>tier - 3</v>
      </c>
      <c r="P2186" t="str">
        <f>VLOOKUP(A2186,'Hospitalisation Details'!$A$2:$M$2344,13,FALSE)</f>
        <v>R1013</v>
      </c>
      <c r="Q2186" s="11">
        <f>VLOOKUP(A2186,'Hospitalisation Details'!$A$2:$M$2344,8,FALSE)</f>
        <v>18</v>
      </c>
    </row>
    <row r="2187" spans="1:17" ht="15.75" x14ac:dyDescent="0.25">
      <c r="A2187" s="1" t="s">
        <v>175</v>
      </c>
      <c r="B2187" t="str">
        <f>VLOOKUP(A2187,'Customer Names'!$A$1:$B$2336,2,FALSE)</f>
        <v>Stone</v>
      </c>
      <c r="C2187" s="11">
        <f>VLOOKUP(A2187,'Medical Examinations'!$A$1:$B$2336,2,FALSE)</f>
        <v>29.37</v>
      </c>
      <c r="D2187" s="11">
        <f>VLOOKUP(A2187,'Medical Examinations'!$A$1:$C$2336,3,FALSE)</f>
        <v>5.54</v>
      </c>
      <c r="E2187" s="11" t="str">
        <f>VLOOKUP(A2187,'Medical Examinations'!$A$1:$J$2336,4,FALSE)</f>
        <v>No</v>
      </c>
      <c r="F2187" s="11" t="str">
        <f>VLOOKUP(A2187,'Medical Examinations'!$A$1:$J$2336,5,FALSE)</f>
        <v>Yes</v>
      </c>
      <c r="G2187" s="11" t="str">
        <f>VLOOKUP(A2187,'Medical Examinations'!$A$1:$J$2336,6,FALSE)</f>
        <v>No</v>
      </c>
      <c r="H2187" s="11">
        <f>VLOOKUP(A2187,'Medical Examinations'!$A$1:$J$2336,7,FALSE)</f>
        <v>1</v>
      </c>
      <c r="I2187" s="11" t="str">
        <f>VLOOKUP(A2187,'Medical Examinations'!$A$1:$J$2336,8,FALSE)</f>
        <v>No</v>
      </c>
      <c r="J2187" s="11" t="str">
        <f>VLOOKUP(A2187,'Medical Examinations'!$A$1:$J$2336,9,FALSE)</f>
        <v>OVERWEIGHT</v>
      </c>
      <c r="K2187" s="11" t="str">
        <f>VLOOKUP(A2187,'Medical Examinations'!$A$1:$J$2336,10,FALSE)</f>
        <v>NORMAL</v>
      </c>
      <c r="L2187" t="str">
        <f>VLOOKUP(A2187,'Hospitalisation Details'!$A$2:$M$2344,4,FALSE)</f>
        <v>10-6-2004</v>
      </c>
      <c r="M2187">
        <f>VLOOKUP(A2187,'Hospitalisation Details'!$A$2:$M$2344,10,FALSE)</f>
        <v>1719.44</v>
      </c>
      <c r="N2187" t="str">
        <f>VLOOKUP(A2187,'Hospitalisation Details'!$A$2:$M$2344,11,FALSE)</f>
        <v>tier - 3</v>
      </c>
      <c r="O2187" t="str">
        <f>VLOOKUP(A2187,'Hospitalisation Details'!$A$2:$M$2344,12,FALSE)</f>
        <v>tier - 3</v>
      </c>
      <c r="P2187" t="str">
        <f>VLOOKUP(A2187,'Hospitalisation Details'!$A$2:$M$2344,13,FALSE)</f>
        <v>R1013</v>
      </c>
      <c r="Q2187" s="11">
        <f>VLOOKUP(A2187,'Hospitalisation Details'!$A$2:$M$2344,8,FALSE)</f>
        <v>18</v>
      </c>
    </row>
    <row r="2188" spans="1:17" ht="15.75" x14ac:dyDescent="0.25">
      <c r="A2188" s="1" t="s">
        <v>174</v>
      </c>
      <c r="B2188" t="str">
        <f>VLOOKUP(A2188,'Customer Names'!$A$1:$B$2336,2,FALSE)</f>
        <v>Weispfennig</v>
      </c>
      <c r="C2188" s="11">
        <f>VLOOKUP(A2188,'Medical Examinations'!$A$1:$B$2336,2,FALSE)</f>
        <v>28.5</v>
      </c>
      <c r="D2188" s="11">
        <f>VLOOKUP(A2188,'Medical Examinations'!$A$1:$C$2336,3,FALSE)</f>
        <v>4.03</v>
      </c>
      <c r="E2188" s="11" t="str">
        <f>VLOOKUP(A2188,'Medical Examinations'!$A$1:$J$2336,4,FALSE)</f>
        <v>No</v>
      </c>
      <c r="F2188" s="11" t="str">
        <f>VLOOKUP(A2188,'Medical Examinations'!$A$1:$J$2336,5,FALSE)</f>
        <v>Yes</v>
      </c>
      <c r="G2188" s="11" t="str">
        <f>VLOOKUP(A2188,'Medical Examinations'!$A$1:$J$2336,6,FALSE)</f>
        <v>No</v>
      </c>
      <c r="H2188" s="11">
        <f>VLOOKUP(A2188,'Medical Examinations'!$A$1:$J$2336,7,FALSE)</f>
        <v>1</v>
      </c>
      <c r="I2188" s="11" t="str">
        <f>VLOOKUP(A2188,'Medical Examinations'!$A$1:$J$2336,8,FALSE)</f>
        <v>No</v>
      </c>
      <c r="J2188" s="11" t="str">
        <f>VLOOKUP(A2188,'Medical Examinations'!$A$1:$J$2336,9,FALSE)</f>
        <v>OVERWEIGHT</v>
      </c>
      <c r="K2188" s="11" t="str">
        <f>VLOOKUP(A2188,'Medical Examinations'!$A$1:$J$2336,10,FALSE)</f>
        <v>NORMAL</v>
      </c>
      <c r="L2188" t="str">
        <f>VLOOKUP(A2188,'Hospitalisation Details'!$A$2:$M$2344,4,FALSE)</f>
        <v>21-9-2004</v>
      </c>
      <c r="M2188">
        <f>VLOOKUP(A2188,'Hospitalisation Details'!$A$2:$M$2344,10,FALSE)</f>
        <v>1712.23</v>
      </c>
      <c r="N2188" t="str">
        <f>VLOOKUP(A2188,'Hospitalisation Details'!$A$2:$M$2344,11,FALSE)</f>
        <v>tier - 3</v>
      </c>
      <c r="O2188" t="str">
        <f>VLOOKUP(A2188,'Hospitalisation Details'!$A$2:$M$2344,12,FALSE)</f>
        <v>tier - 1</v>
      </c>
      <c r="P2188" t="str">
        <f>VLOOKUP(A2188,'Hospitalisation Details'!$A$2:$M$2344,13,FALSE)</f>
        <v>R1016</v>
      </c>
      <c r="Q2188" s="11">
        <f>VLOOKUP(A2188,'Hospitalisation Details'!$A$2:$M$2344,8,FALSE)</f>
        <v>18</v>
      </c>
    </row>
    <row r="2189" spans="1:17" ht="15.75" x14ac:dyDescent="0.25">
      <c r="A2189" s="1" t="s">
        <v>173</v>
      </c>
      <c r="B2189" t="str">
        <f>VLOOKUP(A2189,'Customer Names'!$A$1:$B$2336,2,FALSE)</f>
        <v>Sorrell</v>
      </c>
      <c r="C2189" s="11">
        <f>VLOOKUP(A2189,'Medical Examinations'!$A$1:$B$2336,2,FALSE)</f>
        <v>23.32</v>
      </c>
      <c r="D2189" s="11">
        <f>VLOOKUP(A2189,'Medical Examinations'!$A$1:$C$2336,3,FALSE)</f>
        <v>5.62</v>
      </c>
      <c r="E2189" s="11" t="str">
        <f>VLOOKUP(A2189,'Medical Examinations'!$A$1:$J$2336,4,FALSE)</f>
        <v>No</v>
      </c>
      <c r="F2189" s="11" t="str">
        <f>VLOOKUP(A2189,'Medical Examinations'!$A$1:$J$2336,5,FALSE)</f>
        <v>Yes</v>
      </c>
      <c r="G2189" s="11" t="str">
        <f>VLOOKUP(A2189,'Medical Examinations'!$A$1:$J$2336,6,FALSE)</f>
        <v>No</v>
      </c>
      <c r="H2189" s="11">
        <f>VLOOKUP(A2189,'Medical Examinations'!$A$1:$J$2336,7,FALSE)</f>
        <v>1</v>
      </c>
      <c r="I2189" s="11" t="str">
        <f>VLOOKUP(A2189,'Medical Examinations'!$A$1:$J$2336,8,FALSE)</f>
        <v>No</v>
      </c>
      <c r="J2189" s="11" t="str">
        <f>VLOOKUP(A2189,'Medical Examinations'!$A$1:$J$2336,9,FALSE)</f>
        <v>NORMALWEIGHT</v>
      </c>
      <c r="K2189" s="11" t="str">
        <f>VLOOKUP(A2189,'Medical Examinations'!$A$1:$J$2336,10,FALSE)</f>
        <v>NORMAL</v>
      </c>
      <c r="L2189" t="str">
        <f>VLOOKUP(A2189,'Hospitalisation Details'!$A$2:$M$2344,4,FALSE)</f>
        <v>19-9-2004</v>
      </c>
      <c r="M2189">
        <f>VLOOKUP(A2189,'Hospitalisation Details'!$A$2:$M$2344,10,FALSE)</f>
        <v>1711.03</v>
      </c>
      <c r="N2189" t="str">
        <f>VLOOKUP(A2189,'Hospitalisation Details'!$A$2:$M$2344,11,FALSE)</f>
        <v>tier - 3</v>
      </c>
      <c r="O2189" t="str">
        <f>VLOOKUP(A2189,'Hospitalisation Details'!$A$2:$M$2344,12,FALSE)</f>
        <v>tier - 3</v>
      </c>
      <c r="P2189" t="str">
        <f>VLOOKUP(A2189,'Hospitalisation Details'!$A$2:$M$2344,13,FALSE)</f>
        <v>R1013</v>
      </c>
      <c r="Q2189" s="11">
        <f>VLOOKUP(A2189,'Hospitalisation Details'!$A$2:$M$2344,8,FALSE)</f>
        <v>18</v>
      </c>
    </row>
    <row r="2190" spans="1:17" ht="15.75" x14ac:dyDescent="0.25">
      <c r="A2190" s="1" t="s">
        <v>172</v>
      </c>
      <c r="B2190" t="str">
        <f>VLOOKUP(A2190,'Customer Names'!$A$1:$B$2336,2,FALSE)</f>
        <v>Morris</v>
      </c>
      <c r="C2190" s="11">
        <f>VLOOKUP(A2190,'Medical Examinations'!$A$1:$B$2336,2,FALSE)</f>
        <v>26.125</v>
      </c>
      <c r="D2190" s="11">
        <f>VLOOKUP(A2190,'Medical Examinations'!$A$1:$C$2336,3,FALSE)</f>
        <v>5.27</v>
      </c>
      <c r="E2190" s="11" t="str">
        <f>VLOOKUP(A2190,'Medical Examinations'!$A$1:$J$2336,4,FALSE)</f>
        <v>No</v>
      </c>
      <c r="F2190" s="11" t="str">
        <f>VLOOKUP(A2190,'Medical Examinations'!$A$1:$J$2336,5,FALSE)</f>
        <v>Yes</v>
      </c>
      <c r="G2190" s="11" t="str">
        <f>VLOOKUP(A2190,'Medical Examinations'!$A$1:$J$2336,6,FALSE)</f>
        <v>No</v>
      </c>
      <c r="H2190" s="11">
        <f>VLOOKUP(A2190,'Medical Examinations'!$A$1:$J$2336,7,FALSE)</f>
        <v>1</v>
      </c>
      <c r="I2190" s="11" t="str">
        <f>VLOOKUP(A2190,'Medical Examinations'!$A$1:$J$2336,8,FALSE)</f>
        <v>No</v>
      </c>
      <c r="J2190" s="11" t="str">
        <f>VLOOKUP(A2190,'Medical Examinations'!$A$1:$J$2336,9,FALSE)</f>
        <v>OVERWEIGHT</v>
      </c>
      <c r="K2190" s="11" t="str">
        <f>VLOOKUP(A2190,'Medical Examinations'!$A$1:$J$2336,10,FALSE)</f>
        <v>NORMAL</v>
      </c>
      <c r="L2190" t="str">
        <f>VLOOKUP(A2190,'Hospitalisation Details'!$A$2:$M$2344,4,FALSE)</f>
        <v>12-12-2004</v>
      </c>
      <c r="M2190">
        <f>VLOOKUP(A2190,'Hospitalisation Details'!$A$2:$M$2344,10,FALSE)</f>
        <v>1708.93</v>
      </c>
      <c r="N2190" t="str">
        <f>VLOOKUP(A2190,'Hospitalisation Details'!$A$2:$M$2344,11,FALSE)</f>
        <v>tier - 3</v>
      </c>
      <c r="O2190" t="str">
        <f>VLOOKUP(A2190,'Hospitalisation Details'!$A$2:$M$2344,12,FALSE)</f>
        <v>tier - 1</v>
      </c>
      <c r="P2190" t="str">
        <f>VLOOKUP(A2190,'Hospitalisation Details'!$A$2:$M$2344,13,FALSE)</f>
        <v>R1019</v>
      </c>
      <c r="Q2190" s="11">
        <f>VLOOKUP(A2190,'Hospitalisation Details'!$A$2:$M$2344,8,FALSE)</f>
        <v>18</v>
      </c>
    </row>
    <row r="2191" spans="1:17" ht="15.75" x14ac:dyDescent="0.25">
      <c r="A2191" s="1" t="s">
        <v>171</v>
      </c>
      <c r="B2191" t="str">
        <f>VLOOKUP(A2191,'Customer Names'!$A$1:$B$2336,2,FALSE)</f>
        <v>Marek</v>
      </c>
      <c r="C2191" s="11">
        <f>VLOOKUP(A2191,'Medical Examinations'!$A$1:$B$2336,2,FALSE)</f>
        <v>25.46</v>
      </c>
      <c r="D2191" s="11">
        <f>VLOOKUP(A2191,'Medical Examinations'!$A$1:$C$2336,3,FALSE)</f>
        <v>5.18</v>
      </c>
      <c r="E2191" s="11" t="str">
        <f>VLOOKUP(A2191,'Medical Examinations'!$A$1:$J$2336,4,FALSE)</f>
        <v>No</v>
      </c>
      <c r="F2191" s="11" t="str">
        <f>VLOOKUP(A2191,'Medical Examinations'!$A$1:$J$2336,5,FALSE)</f>
        <v>Yes</v>
      </c>
      <c r="G2191" s="11" t="str">
        <f>VLOOKUP(A2191,'Medical Examinations'!$A$1:$J$2336,6,FALSE)</f>
        <v>No</v>
      </c>
      <c r="H2191" s="11">
        <f>VLOOKUP(A2191,'Medical Examinations'!$A$1:$J$2336,7,FALSE)</f>
        <v>1</v>
      </c>
      <c r="I2191" s="11" t="str">
        <f>VLOOKUP(A2191,'Medical Examinations'!$A$1:$J$2336,8,FALSE)</f>
        <v>No</v>
      </c>
      <c r="J2191" s="11" t="str">
        <f>VLOOKUP(A2191,'Medical Examinations'!$A$1:$J$2336,9,FALSE)</f>
        <v>OVERWEIGHT</v>
      </c>
      <c r="K2191" s="11" t="str">
        <f>VLOOKUP(A2191,'Medical Examinations'!$A$1:$J$2336,10,FALSE)</f>
        <v>NORMAL</v>
      </c>
      <c r="L2191" t="str">
        <f>VLOOKUP(A2191,'Hospitalisation Details'!$A$2:$M$2344,4,FALSE)</f>
        <v>17-10-2004</v>
      </c>
      <c r="M2191">
        <f>VLOOKUP(A2191,'Hospitalisation Details'!$A$2:$M$2344,10,FALSE)</f>
        <v>1708</v>
      </c>
      <c r="N2191" t="str">
        <f>VLOOKUP(A2191,'Hospitalisation Details'!$A$2:$M$2344,11,FALSE)</f>
        <v>tier - 3</v>
      </c>
      <c r="O2191" t="str">
        <f>VLOOKUP(A2191,'Hospitalisation Details'!$A$2:$M$2344,12,FALSE)</f>
        <v>tier - 2</v>
      </c>
      <c r="P2191" t="str">
        <f>VLOOKUP(A2191,'Hospitalisation Details'!$A$2:$M$2344,13,FALSE)</f>
        <v>R1016</v>
      </c>
      <c r="Q2191" s="11">
        <f>VLOOKUP(A2191,'Hospitalisation Details'!$A$2:$M$2344,8,FALSE)</f>
        <v>18</v>
      </c>
    </row>
    <row r="2192" spans="1:17" ht="15.75" x14ac:dyDescent="0.25">
      <c r="A2192" s="1" t="s">
        <v>170</v>
      </c>
      <c r="B2192" t="str">
        <f>VLOOKUP(A2192,'Customer Names'!$A$1:$B$2336,2,FALSE)</f>
        <v>Armstrong</v>
      </c>
      <c r="C2192" s="11">
        <f>VLOOKUP(A2192,'Medical Examinations'!$A$1:$B$2336,2,FALSE)</f>
        <v>23.75</v>
      </c>
      <c r="D2192" s="11">
        <f>VLOOKUP(A2192,'Medical Examinations'!$A$1:$C$2336,3,FALSE)</f>
        <v>5.27</v>
      </c>
      <c r="E2192" s="11" t="str">
        <f>VLOOKUP(A2192,'Medical Examinations'!$A$1:$J$2336,4,FALSE)</f>
        <v>No</v>
      </c>
      <c r="F2192" s="11" t="str">
        <f>VLOOKUP(A2192,'Medical Examinations'!$A$1:$J$2336,5,FALSE)</f>
        <v>Yes</v>
      </c>
      <c r="G2192" s="11" t="str">
        <f>VLOOKUP(A2192,'Medical Examinations'!$A$1:$J$2336,6,FALSE)</f>
        <v>No</v>
      </c>
      <c r="H2192" s="11">
        <f>VLOOKUP(A2192,'Medical Examinations'!$A$1:$J$2336,7,FALSE)</f>
        <v>1</v>
      </c>
      <c r="I2192" s="11" t="str">
        <f>VLOOKUP(A2192,'Medical Examinations'!$A$1:$J$2336,8,FALSE)</f>
        <v>No</v>
      </c>
      <c r="J2192" s="11" t="str">
        <f>VLOOKUP(A2192,'Medical Examinations'!$A$1:$J$2336,9,FALSE)</f>
        <v>NORMALWEIGHT</v>
      </c>
      <c r="K2192" s="11" t="str">
        <f>VLOOKUP(A2192,'Medical Examinations'!$A$1:$J$2336,10,FALSE)</f>
        <v>NORMAL</v>
      </c>
      <c r="L2192" t="str">
        <f>VLOOKUP(A2192,'Hospitalisation Details'!$A$2:$M$2344,4,FALSE)</f>
        <v>6-12-2004</v>
      </c>
      <c r="M2192">
        <f>VLOOKUP(A2192,'Hospitalisation Details'!$A$2:$M$2344,10,FALSE)</f>
        <v>1705.62</v>
      </c>
      <c r="N2192" t="str">
        <f>VLOOKUP(A2192,'Hospitalisation Details'!$A$2:$M$2344,11,FALSE)</f>
        <v>tier - 2</v>
      </c>
      <c r="O2192" t="str">
        <f>VLOOKUP(A2192,'Hospitalisation Details'!$A$2:$M$2344,12,FALSE)</f>
        <v>tier - 2</v>
      </c>
      <c r="P2192" t="str">
        <f>VLOOKUP(A2192,'Hospitalisation Details'!$A$2:$M$2344,13,FALSE)</f>
        <v>R1015</v>
      </c>
      <c r="Q2192" s="11">
        <f>VLOOKUP(A2192,'Hospitalisation Details'!$A$2:$M$2344,8,FALSE)</f>
        <v>18</v>
      </c>
    </row>
    <row r="2193" spans="1:17" ht="15.75" x14ac:dyDescent="0.25">
      <c r="A2193" s="1" t="s">
        <v>168</v>
      </c>
      <c r="B2193" t="str">
        <f>VLOOKUP(A2193,'Customer Names'!$A$1:$B$2336,2,FALSE)</f>
        <v>Werner</v>
      </c>
      <c r="C2193" s="11">
        <f>VLOOKUP(A2193,'Medical Examinations'!$A$1:$B$2336,2,FALSE)</f>
        <v>23.085000000000001</v>
      </c>
      <c r="D2193" s="11">
        <f>VLOOKUP(A2193,'Medical Examinations'!$A$1:$C$2336,3,FALSE)</f>
        <v>5.62</v>
      </c>
      <c r="E2193" s="11" t="str">
        <f>VLOOKUP(A2193,'Medical Examinations'!$A$1:$J$2336,4,FALSE)</f>
        <v>No</v>
      </c>
      <c r="F2193" s="11" t="str">
        <f>VLOOKUP(A2193,'Medical Examinations'!$A$1:$J$2336,5,FALSE)</f>
        <v>Yes</v>
      </c>
      <c r="G2193" s="11" t="str">
        <f>VLOOKUP(A2193,'Medical Examinations'!$A$1:$J$2336,6,FALSE)</f>
        <v>No</v>
      </c>
      <c r="H2193" s="11">
        <f>VLOOKUP(A2193,'Medical Examinations'!$A$1:$J$2336,7,FALSE)</f>
        <v>1</v>
      </c>
      <c r="I2193" s="11" t="str">
        <f>VLOOKUP(A2193,'Medical Examinations'!$A$1:$J$2336,8,FALSE)</f>
        <v>No</v>
      </c>
      <c r="J2193" s="11" t="str">
        <f>VLOOKUP(A2193,'Medical Examinations'!$A$1:$J$2336,9,FALSE)</f>
        <v>NORMALWEIGHT</v>
      </c>
      <c r="K2193" s="11" t="str">
        <f>VLOOKUP(A2193,'Medical Examinations'!$A$1:$J$2336,10,FALSE)</f>
        <v>NORMAL</v>
      </c>
      <c r="L2193" t="str">
        <f>VLOOKUP(A2193,'Hospitalisation Details'!$A$2:$M$2344,4,FALSE)</f>
        <v>14-12-2004</v>
      </c>
      <c r="M2193">
        <f>VLOOKUP(A2193,'Hospitalisation Details'!$A$2:$M$2344,10,FALSE)</f>
        <v>1704.7</v>
      </c>
      <c r="N2193" t="str">
        <f>VLOOKUP(A2193,'Hospitalisation Details'!$A$2:$M$2344,11,FALSE)</f>
        <v>tier - 2</v>
      </c>
      <c r="O2193" t="str">
        <f>VLOOKUP(A2193,'Hospitalisation Details'!$A$2:$M$2344,12,FALSE)</f>
        <v>tier - 3</v>
      </c>
      <c r="P2193" t="str">
        <f>VLOOKUP(A2193,'Hospitalisation Details'!$A$2:$M$2344,13,FALSE)</f>
        <v>R1018</v>
      </c>
      <c r="Q2193" s="11">
        <f>VLOOKUP(A2193,'Hospitalisation Details'!$A$2:$M$2344,8,FALSE)</f>
        <v>18</v>
      </c>
    </row>
    <row r="2194" spans="1:17" ht="15.75" x14ac:dyDescent="0.25">
      <c r="A2194" s="1" t="s">
        <v>166</v>
      </c>
      <c r="B2194" t="str">
        <f>VLOOKUP(A2194,'Customer Names'!$A$1:$B$2336,2,FALSE)</f>
        <v>Gries</v>
      </c>
      <c r="C2194" s="11">
        <f>VLOOKUP(A2194,'Medical Examinations'!$A$1:$B$2336,2,FALSE)</f>
        <v>22.99</v>
      </c>
      <c r="D2194" s="11">
        <f>VLOOKUP(A2194,'Medical Examinations'!$A$1:$C$2336,3,FALSE)</f>
        <v>5.0599999999999996</v>
      </c>
      <c r="E2194" s="11" t="str">
        <f>VLOOKUP(A2194,'Medical Examinations'!$A$1:$J$2336,4,FALSE)</f>
        <v>No</v>
      </c>
      <c r="F2194" s="11" t="str">
        <f>VLOOKUP(A2194,'Medical Examinations'!$A$1:$J$2336,5,FALSE)</f>
        <v>Yes</v>
      </c>
      <c r="G2194" s="11" t="str">
        <f>VLOOKUP(A2194,'Medical Examinations'!$A$1:$J$2336,6,FALSE)</f>
        <v>No</v>
      </c>
      <c r="H2194" s="11">
        <f>VLOOKUP(A2194,'Medical Examinations'!$A$1:$J$2336,7,FALSE)</f>
        <v>1</v>
      </c>
      <c r="I2194" s="11" t="str">
        <f>VLOOKUP(A2194,'Medical Examinations'!$A$1:$J$2336,8,FALSE)</f>
        <v>No</v>
      </c>
      <c r="J2194" s="11" t="str">
        <f>VLOOKUP(A2194,'Medical Examinations'!$A$1:$J$2336,9,FALSE)</f>
        <v>NORMALWEIGHT</v>
      </c>
      <c r="K2194" s="11" t="str">
        <f>VLOOKUP(A2194,'Medical Examinations'!$A$1:$J$2336,10,FALSE)</f>
        <v>NORMAL</v>
      </c>
      <c r="L2194" t="str">
        <f>VLOOKUP(A2194,'Hospitalisation Details'!$A$2:$M$2344,4,FALSE)</f>
        <v>7-11-2004</v>
      </c>
      <c r="M2194">
        <f>VLOOKUP(A2194,'Hospitalisation Details'!$A$2:$M$2344,10,FALSE)</f>
        <v>1704.57</v>
      </c>
      <c r="N2194" t="str">
        <f>VLOOKUP(A2194,'Hospitalisation Details'!$A$2:$M$2344,11,FALSE)</f>
        <v>tier - 2</v>
      </c>
      <c r="O2194" t="str">
        <f>VLOOKUP(A2194,'Hospitalisation Details'!$A$2:$M$2344,12,FALSE)</f>
        <v>tier - 1</v>
      </c>
      <c r="P2194" t="str">
        <f>VLOOKUP(A2194,'Hospitalisation Details'!$A$2:$M$2344,13,FALSE)</f>
        <v>R1016</v>
      </c>
      <c r="Q2194" s="11">
        <f>VLOOKUP(A2194,'Hospitalisation Details'!$A$2:$M$2344,8,FALSE)</f>
        <v>18</v>
      </c>
    </row>
    <row r="2195" spans="1:17" ht="15.75" x14ac:dyDescent="0.25">
      <c r="A2195" s="1" t="s">
        <v>164</v>
      </c>
      <c r="B2195" t="str">
        <f>VLOOKUP(A2195,'Customer Names'!$A$1:$B$2336,2,FALSE)</f>
        <v>Mills</v>
      </c>
      <c r="C2195" s="11">
        <f>VLOOKUP(A2195,'Medical Examinations'!$A$1:$B$2336,2,FALSE)</f>
        <v>21.47</v>
      </c>
      <c r="D2195" s="11">
        <f>VLOOKUP(A2195,'Medical Examinations'!$A$1:$C$2336,3,FALSE)</f>
        <v>4.6900000000000004</v>
      </c>
      <c r="E2195" s="11" t="str">
        <f>VLOOKUP(A2195,'Medical Examinations'!$A$1:$J$2336,4,FALSE)</f>
        <v>No</v>
      </c>
      <c r="F2195" s="11" t="str">
        <f>VLOOKUP(A2195,'Medical Examinations'!$A$1:$J$2336,5,FALSE)</f>
        <v>Yes</v>
      </c>
      <c r="G2195" s="11" t="str">
        <f>VLOOKUP(A2195,'Medical Examinations'!$A$1:$J$2336,6,FALSE)</f>
        <v>No</v>
      </c>
      <c r="H2195" s="11">
        <f>VLOOKUP(A2195,'Medical Examinations'!$A$1:$J$2336,7,FALSE)</f>
        <v>1</v>
      </c>
      <c r="I2195" s="11" t="str">
        <f>VLOOKUP(A2195,'Medical Examinations'!$A$1:$J$2336,8,FALSE)</f>
        <v>No</v>
      </c>
      <c r="J2195" s="11" t="str">
        <f>VLOOKUP(A2195,'Medical Examinations'!$A$1:$J$2336,9,FALSE)</f>
        <v>NORMALWEIGHT</v>
      </c>
      <c r="K2195" s="11" t="str">
        <f>VLOOKUP(A2195,'Medical Examinations'!$A$1:$J$2336,10,FALSE)</f>
        <v>NORMAL</v>
      </c>
      <c r="L2195" t="str">
        <f>VLOOKUP(A2195,'Hospitalisation Details'!$A$2:$M$2344,4,FALSE)</f>
        <v>10-12-2004</v>
      </c>
      <c r="M2195">
        <f>VLOOKUP(A2195,'Hospitalisation Details'!$A$2:$M$2344,10,FALSE)</f>
        <v>1702.46</v>
      </c>
      <c r="N2195" t="str">
        <f>VLOOKUP(A2195,'Hospitalisation Details'!$A$2:$M$2344,11,FALSE)</f>
        <v>tier - 2</v>
      </c>
      <c r="O2195" t="str">
        <f>VLOOKUP(A2195,'Hospitalisation Details'!$A$2:$M$2344,12,FALSE)</f>
        <v>tier - 3</v>
      </c>
      <c r="P2195" t="str">
        <f>VLOOKUP(A2195,'Hospitalisation Details'!$A$2:$M$2344,13,FALSE)</f>
        <v>R1019</v>
      </c>
      <c r="Q2195" s="11">
        <f>VLOOKUP(A2195,'Hospitalisation Details'!$A$2:$M$2344,8,FALSE)</f>
        <v>18</v>
      </c>
    </row>
    <row r="2196" spans="1:17" ht="15.75" x14ac:dyDescent="0.25">
      <c r="A2196" s="1" t="s">
        <v>162</v>
      </c>
      <c r="B2196" t="str">
        <f>VLOOKUP(A2196,'Customer Names'!$A$1:$B$2336,2,FALSE)</f>
        <v>Penny</v>
      </c>
      <c r="C2196" s="11">
        <f>VLOOKUP(A2196,'Medical Examinations'!$A$1:$B$2336,2,FALSE)</f>
        <v>15.96</v>
      </c>
      <c r="D2196" s="11">
        <f>VLOOKUP(A2196,'Medical Examinations'!$A$1:$C$2336,3,FALSE)</f>
        <v>5.44</v>
      </c>
      <c r="E2196" s="11" t="str">
        <f>VLOOKUP(A2196,'Medical Examinations'!$A$1:$J$2336,4,FALSE)</f>
        <v>No</v>
      </c>
      <c r="F2196" s="11" t="str">
        <f>VLOOKUP(A2196,'Medical Examinations'!$A$1:$J$2336,5,FALSE)</f>
        <v>Yes</v>
      </c>
      <c r="G2196" s="11" t="str">
        <f>VLOOKUP(A2196,'Medical Examinations'!$A$1:$J$2336,6,FALSE)</f>
        <v>No</v>
      </c>
      <c r="H2196" s="11">
        <f>VLOOKUP(A2196,'Medical Examinations'!$A$1:$J$2336,7,FALSE)</f>
        <v>1</v>
      </c>
      <c r="I2196" s="11" t="str">
        <f>VLOOKUP(A2196,'Medical Examinations'!$A$1:$J$2336,8,FALSE)</f>
        <v>No</v>
      </c>
      <c r="J2196" s="11" t="str">
        <f>VLOOKUP(A2196,'Medical Examinations'!$A$1:$J$2336,9,FALSE)</f>
        <v>UNDERWEIGHT</v>
      </c>
      <c r="K2196" s="11" t="str">
        <f>VLOOKUP(A2196,'Medical Examinations'!$A$1:$J$2336,10,FALSE)</f>
        <v>NORMAL</v>
      </c>
      <c r="L2196" t="str">
        <f>VLOOKUP(A2196,'Hospitalisation Details'!$A$2:$M$2344,4,FALSE)</f>
        <v>17-11-2004</v>
      </c>
      <c r="M2196">
        <f>VLOOKUP(A2196,'Hospitalisation Details'!$A$2:$M$2344,10,FALSE)</f>
        <v>1694.8</v>
      </c>
      <c r="N2196" t="str">
        <f>VLOOKUP(A2196,'Hospitalisation Details'!$A$2:$M$2344,11,FALSE)</f>
        <v>tier - 2</v>
      </c>
      <c r="O2196" t="str">
        <f>VLOOKUP(A2196,'Hospitalisation Details'!$A$2:$M$2344,12,FALSE)</f>
        <v>tier - 2</v>
      </c>
      <c r="P2196" t="str">
        <f>VLOOKUP(A2196,'Hospitalisation Details'!$A$2:$M$2344,13,FALSE)</f>
        <v>R1015</v>
      </c>
      <c r="Q2196" s="11">
        <f>VLOOKUP(A2196,'Hospitalisation Details'!$A$2:$M$2344,8,FALSE)</f>
        <v>18</v>
      </c>
    </row>
    <row r="2197" spans="1:17" ht="15.75" x14ac:dyDescent="0.25">
      <c r="A2197" s="1" t="s">
        <v>161</v>
      </c>
      <c r="B2197" t="str">
        <f>VLOOKUP(A2197,'Customer Names'!$A$1:$B$2336,2,FALSE)</f>
        <v>Hicks</v>
      </c>
      <c r="C2197" s="11">
        <f>VLOOKUP(A2197,'Medical Examinations'!$A$1:$B$2336,2,FALSE)</f>
        <v>39.5</v>
      </c>
      <c r="D2197" s="11">
        <f>VLOOKUP(A2197,'Medical Examinations'!$A$1:$C$2336,3,FALSE)</f>
        <v>5.05</v>
      </c>
      <c r="E2197" s="11" t="str">
        <f>VLOOKUP(A2197,'Medical Examinations'!$A$1:$J$2336,4,FALSE)</f>
        <v>No</v>
      </c>
      <c r="F2197" s="11" t="str">
        <f>VLOOKUP(A2197,'Medical Examinations'!$A$1:$J$2336,5,FALSE)</f>
        <v>Yes</v>
      </c>
      <c r="G2197" s="11" t="str">
        <f>VLOOKUP(A2197,'Medical Examinations'!$A$1:$J$2336,6,FALSE)</f>
        <v>No</v>
      </c>
      <c r="H2197" s="11">
        <f>VLOOKUP(A2197,'Medical Examinations'!$A$1:$J$2336,7,FALSE)</f>
        <v>1</v>
      </c>
      <c r="I2197" s="11" t="str">
        <f>VLOOKUP(A2197,'Medical Examinations'!$A$1:$J$2336,8,FALSE)</f>
        <v>No</v>
      </c>
      <c r="J2197" s="11" t="str">
        <f>VLOOKUP(A2197,'Medical Examinations'!$A$1:$J$2336,9,FALSE)</f>
        <v>OBESITY</v>
      </c>
      <c r="K2197" s="11" t="str">
        <f>VLOOKUP(A2197,'Medical Examinations'!$A$1:$J$2336,10,FALSE)</f>
        <v>NORMAL</v>
      </c>
      <c r="L2197" t="str">
        <f>VLOOKUP(A2197,'Hospitalisation Details'!$A$2:$M$2344,4,FALSE)</f>
        <v>21-10-2000</v>
      </c>
      <c r="M2197">
        <f>VLOOKUP(A2197,'Hospitalisation Details'!$A$2:$M$2344,10,FALSE)</f>
        <v>1682.6</v>
      </c>
      <c r="N2197" t="str">
        <f>VLOOKUP(A2197,'Hospitalisation Details'!$A$2:$M$2344,11,FALSE)</f>
        <v>tier - 2</v>
      </c>
      <c r="O2197" t="str">
        <f>VLOOKUP(A2197,'Hospitalisation Details'!$A$2:$M$2344,12,FALSE)</f>
        <v>tier - 2</v>
      </c>
      <c r="P2197" t="str">
        <f>VLOOKUP(A2197,'Hospitalisation Details'!$A$2:$M$2344,13,FALSE)</f>
        <v>R1011</v>
      </c>
      <c r="Q2197" s="11">
        <f>VLOOKUP(A2197,'Hospitalisation Details'!$A$2:$M$2344,8,FALSE)</f>
        <v>22</v>
      </c>
    </row>
    <row r="2198" spans="1:17" ht="15.75" x14ac:dyDescent="0.25">
      <c r="A2198" s="1" t="s">
        <v>160</v>
      </c>
      <c r="B2198" t="str">
        <f>VLOOKUP(A2198,'Customer Names'!$A$1:$B$2336,2,FALSE)</f>
        <v>Masayesva</v>
      </c>
      <c r="C2198" s="11">
        <f>VLOOKUP(A2198,'Medical Examinations'!$A$1:$B$2336,2,FALSE)</f>
        <v>33.770000000000003</v>
      </c>
      <c r="D2198" s="11">
        <f>VLOOKUP(A2198,'Medical Examinations'!$A$1:$C$2336,3,FALSE)</f>
        <v>6</v>
      </c>
      <c r="E2198" s="11" t="str">
        <f>VLOOKUP(A2198,'Medical Examinations'!$A$1:$J$2336,4,FALSE)</f>
        <v>No</v>
      </c>
      <c r="F2198" s="11" t="str">
        <f>VLOOKUP(A2198,'Medical Examinations'!$A$1:$J$2336,5,FALSE)</f>
        <v>Yes</v>
      </c>
      <c r="G2198" s="11" t="str">
        <f>VLOOKUP(A2198,'Medical Examinations'!$A$1:$J$2336,6,FALSE)</f>
        <v>No</v>
      </c>
      <c r="H2198" s="11">
        <f>VLOOKUP(A2198,'Medical Examinations'!$A$1:$J$2336,7,FALSE)</f>
        <v>1</v>
      </c>
      <c r="I2198" s="11" t="str">
        <f>VLOOKUP(A2198,'Medical Examinations'!$A$1:$J$2336,8,FALSE)</f>
        <v>No</v>
      </c>
      <c r="J2198" s="11" t="str">
        <f>VLOOKUP(A2198,'Medical Examinations'!$A$1:$J$2336,9,FALSE)</f>
        <v>OBESITY</v>
      </c>
      <c r="K2198" s="11" t="str">
        <f>VLOOKUP(A2198,'Medical Examinations'!$A$1:$J$2336,10,FALSE)</f>
        <v>PREDIABETES</v>
      </c>
      <c r="L2198" t="str">
        <f>VLOOKUP(A2198,'Hospitalisation Details'!$A$2:$M$2344,4,FALSE)</f>
        <v>10-6-2000</v>
      </c>
      <c r="M2198">
        <f>VLOOKUP(A2198,'Hospitalisation Details'!$A$2:$M$2344,10,FALSE)</f>
        <v>1674.63</v>
      </c>
      <c r="N2198" t="str">
        <f>VLOOKUP(A2198,'Hospitalisation Details'!$A$2:$M$2344,11,FALSE)</f>
        <v>tier - 2</v>
      </c>
      <c r="O2198" t="str">
        <f>VLOOKUP(A2198,'Hospitalisation Details'!$A$2:$M$2344,12,FALSE)</f>
        <v>tier - 2</v>
      </c>
      <c r="P2198" t="str">
        <f>VLOOKUP(A2198,'Hospitalisation Details'!$A$2:$M$2344,13,FALSE)</f>
        <v>R1013</v>
      </c>
      <c r="Q2198" s="11">
        <f>VLOOKUP(A2198,'Hospitalisation Details'!$A$2:$M$2344,8,FALSE)</f>
        <v>22</v>
      </c>
    </row>
    <row r="2199" spans="1:17" ht="15.75" x14ac:dyDescent="0.25">
      <c r="A2199" s="1" t="s">
        <v>159</v>
      </c>
      <c r="B2199" t="str">
        <f>VLOOKUP(A2199,'Customer Names'!$A$1:$B$2336,2,FALSE)</f>
        <v>Paavola</v>
      </c>
      <c r="C2199" s="11">
        <f>VLOOKUP(A2199,'Medical Examinations'!$A$1:$B$2336,2,FALSE)</f>
        <v>26.84</v>
      </c>
      <c r="D2199" s="11">
        <f>VLOOKUP(A2199,'Medical Examinations'!$A$1:$C$2336,3,FALSE)</f>
        <v>5.99</v>
      </c>
      <c r="E2199" s="11" t="str">
        <f>VLOOKUP(A2199,'Medical Examinations'!$A$1:$J$2336,4,FALSE)</f>
        <v>Yes</v>
      </c>
      <c r="F2199" s="11" t="str">
        <f>VLOOKUP(A2199,'Medical Examinations'!$A$1:$J$2336,5,FALSE)</f>
        <v>Yes</v>
      </c>
      <c r="G2199" s="11" t="str">
        <f>VLOOKUP(A2199,'Medical Examinations'!$A$1:$J$2336,6,FALSE)</f>
        <v>No</v>
      </c>
      <c r="H2199" s="11">
        <f>VLOOKUP(A2199,'Medical Examinations'!$A$1:$J$2336,7,FALSE)</f>
        <v>1</v>
      </c>
      <c r="I2199" s="11" t="str">
        <f>VLOOKUP(A2199,'Medical Examinations'!$A$1:$J$2336,8,FALSE)</f>
        <v>No</v>
      </c>
      <c r="J2199" s="11" t="str">
        <f>VLOOKUP(A2199,'Medical Examinations'!$A$1:$J$2336,9,FALSE)</f>
        <v>OVERWEIGHT</v>
      </c>
      <c r="K2199" s="11" t="str">
        <f>VLOOKUP(A2199,'Medical Examinations'!$A$1:$J$2336,10,FALSE)</f>
        <v>PREDIABETES</v>
      </c>
      <c r="L2199" t="str">
        <f>VLOOKUP(A2199,'Hospitalisation Details'!$A$2:$M$2344,4,FALSE)</f>
        <v>23-10-2000</v>
      </c>
      <c r="M2199">
        <f>VLOOKUP(A2199,'Hospitalisation Details'!$A$2:$M$2344,10,FALSE)</f>
        <v>1665</v>
      </c>
      <c r="N2199" t="str">
        <f>VLOOKUP(A2199,'Hospitalisation Details'!$A$2:$M$2344,11,FALSE)</f>
        <v>tier - 2</v>
      </c>
      <c r="O2199" t="str">
        <f>VLOOKUP(A2199,'Hospitalisation Details'!$A$2:$M$2344,12,FALSE)</f>
        <v>tier - 2</v>
      </c>
      <c r="P2199" t="str">
        <f>VLOOKUP(A2199,'Hospitalisation Details'!$A$2:$M$2344,13,FALSE)</f>
        <v>R1013</v>
      </c>
      <c r="Q2199" s="11">
        <f>VLOOKUP(A2199,'Hospitalisation Details'!$A$2:$M$2344,8,FALSE)</f>
        <v>22</v>
      </c>
    </row>
    <row r="2200" spans="1:17" ht="15.75" x14ac:dyDescent="0.25">
      <c r="A2200" s="1" t="s">
        <v>158</v>
      </c>
      <c r="B2200" t="str">
        <f>VLOOKUP(A2200,'Customer Names'!$A$1:$B$2336,2,FALSE)</f>
        <v>Gehlsen</v>
      </c>
      <c r="C2200" s="11">
        <f>VLOOKUP(A2200,'Medical Examinations'!$A$1:$B$2336,2,FALSE)</f>
        <v>35.53</v>
      </c>
      <c r="D2200" s="11">
        <f>VLOOKUP(A2200,'Medical Examinations'!$A$1:$C$2336,3,FALSE)</f>
        <v>4.3600000000000003</v>
      </c>
      <c r="E2200" s="11" t="str">
        <f>VLOOKUP(A2200,'Medical Examinations'!$A$1:$J$2336,4,FALSE)</f>
        <v>No</v>
      </c>
      <c r="F2200" s="11" t="str">
        <f>VLOOKUP(A2200,'Medical Examinations'!$A$1:$J$2336,5,FALSE)</f>
        <v>No</v>
      </c>
      <c r="G2200" s="11" t="str">
        <f>VLOOKUP(A2200,'Medical Examinations'!$A$1:$J$2336,6,FALSE)</f>
        <v>Yes</v>
      </c>
      <c r="H2200" s="11">
        <f>VLOOKUP(A2200,'Medical Examinations'!$A$1:$J$2336,7,FALSE)</f>
        <v>1</v>
      </c>
      <c r="I2200" s="11" t="str">
        <f>VLOOKUP(A2200,'Medical Examinations'!$A$1:$J$2336,8,FALSE)</f>
        <v>No</v>
      </c>
      <c r="J2200" s="11" t="str">
        <f>VLOOKUP(A2200,'Medical Examinations'!$A$1:$J$2336,9,FALSE)</f>
        <v>OBESITY</v>
      </c>
      <c r="K2200" s="11" t="str">
        <f>VLOOKUP(A2200,'Medical Examinations'!$A$1:$J$2336,10,FALSE)</f>
        <v>NORMAL</v>
      </c>
      <c r="L2200" t="str">
        <f>VLOOKUP(A2200,'Hospitalisation Details'!$A$2:$M$2344,4,FALSE)</f>
        <v>30-12-2003</v>
      </c>
      <c r="M2200">
        <f>VLOOKUP(A2200,'Hospitalisation Details'!$A$2:$M$2344,10,FALSE)</f>
        <v>1646.43</v>
      </c>
      <c r="N2200" t="str">
        <f>VLOOKUP(A2200,'Hospitalisation Details'!$A$2:$M$2344,11,FALSE)</f>
        <v>tier - 2</v>
      </c>
      <c r="O2200" t="str">
        <f>VLOOKUP(A2200,'Hospitalisation Details'!$A$2:$M$2344,12,FALSE)</f>
        <v>tier - 1</v>
      </c>
      <c r="P2200" t="str">
        <f>VLOOKUP(A2200,'Hospitalisation Details'!$A$2:$M$2344,13,FALSE)</f>
        <v>R1012</v>
      </c>
      <c r="Q2200" s="11">
        <f>VLOOKUP(A2200,'Hospitalisation Details'!$A$2:$M$2344,8,FALSE)</f>
        <v>19</v>
      </c>
    </row>
    <row r="2201" spans="1:17" ht="15.75" x14ac:dyDescent="0.25">
      <c r="A2201" s="1" t="s">
        <v>157</v>
      </c>
      <c r="B2201" t="str">
        <f>VLOOKUP(A2201,'Customer Names'!$A$1:$B$2336,2,FALSE)</f>
        <v>Roche</v>
      </c>
      <c r="C2201" s="11">
        <f>VLOOKUP(A2201,'Medical Examinations'!$A$1:$B$2336,2,FALSE)</f>
        <v>30.59</v>
      </c>
      <c r="D2201" s="11">
        <f>VLOOKUP(A2201,'Medical Examinations'!$A$1:$C$2336,3,FALSE)</f>
        <v>4.41</v>
      </c>
      <c r="E2201" s="11" t="str">
        <f>VLOOKUP(A2201,'Medical Examinations'!$A$1:$J$2336,4,FALSE)</f>
        <v>No</v>
      </c>
      <c r="F2201" s="11" t="str">
        <f>VLOOKUP(A2201,'Medical Examinations'!$A$1:$J$2336,5,FALSE)</f>
        <v>No</v>
      </c>
      <c r="G2201" s="11" t="str">
        <f>VLOOKUP(A2201,'Medical Examinations'!$A$1:$J$2336,6,FALSE)</f>
        <v>Yes</v>
      </c>
      <c r="H2201" s="11">
        <f>VLOOKUP(A2201,'Medical Examinations'!$A$1:$J$2336,7,FALSE)</f>
        <v>1</v>
      </c>
      <c r="I2201" s="11" t="str">
        <f>VLOOKUP(A2201,'Medical Examinations'!$A$1:$J$2336,8,FALSE)</f>
        <v>No</v>
      </c>
      <c r="J2201" s="11" t="str">
        <f>VLOOKUP(A2201,'Medical Examinations'!$A$1:$J$2336,9,FALSE)</f>
        <v>OBESITY</v>
      </c>
      <c r="K2201" s="11" t="str">
        <f>VLOOKUP(A2201,'Medical Examinations'!$A$1:$J$2336,10,FALSE)</f>
        <v>NORMAL</v>
      </c>
      <c r="L2201" t="str">
        <f>VLOOKUP(A2201,'Hospitalisation Details'!$A$2:$M$2344,4,FALSE)</f>
        <v>21-8-2003</v>
      </c>
      <c r="M2201">
        <f>VLOOKUP(A2201,'Hospitalisation Details'!$A$2:$M$2344,10,FALSE)</f>
        <v>1639.56</v>
      </c>
      <c r="N2201" t="str">
        <f>VLOOKUP(A2201,'Hospitalisation Details'!$A$2:$M$2344,11,FALSE)</f>
        <v>tier - 2</v>
      </c>
      <c r="O2201" t="str">
        <f>VLOOKUP(A2201,'Hospitalisation Details'!$A$2:$M$2344,12,FALSE)</f>
        <v>tier - 2</v>
      </c>
      <c r="P2201" t="str">
        <f>VLOOKUP(A2201,'Hospitalisation Details'!$A$2:$M$2344,13,FALSE)</f>
        <v>R1012</v>
      </c>
      <c r="Q2201" s="11">
        <f>VLOOKUP(A2201,'Hospitalisation Details'!$A$2:$M$2344,8,FALSE)</f>
        <v>19</v>
      </c>
    </row>
    <row r="2202" spans="1:17" ht="15.75" x14ac:dyDescent="0.25">
      <c r="A2202" s="1" t="s">
        <v>156</v>
      </c>
      <c r="B2202" t="str">
        <f>VLOOKUP(A2202,'Customer Names'!$A$1:$B$2336,2,FALSE)</f>
        <v>Hearn</v>
      </c>
      <c r="C2202" s="11">
        <f>VLOOKUP(A2202,'Medical Examinations'!$A$1:$B$2336,2,FALSE)</f>
        <v>30.59</v>
      </c>
      <c r="D2202" s="11">
        <f>VLOOKUP(A2202,'Medical Examinations'!$A$1:$C$2336,3,FALSE)</f>
        <v>4.17</v>
      </c>
      <c r="E2202" s="11" t="str">
        <f>VLOOKUP(A2202,'Medical Examinations'!$A$1:$J$2336,4,FALSE)</f>
        <v>No</v>
      </c>
      <c r="F2202" s="11" t="str">
        <f>VLOOKUP(A2202,'Medical Examinations'!$A$1:$J$2336,5,FALSE)</f>
        <v>No</v>
      </c>
      <c r="G2202" s="11" t="str">
        <f>VLOOKUP(A2202,'Medical Examinations'!$A$1:$J$2336,6,FALSE)</f>
        <v>Yes</v>
      </c>
      <c r="H2202" s="11">
        <f>VLOOKUP(A2202,'Medical Examinations'!$A$1:$J$2336,7,FALSE)</f>
        <v>1</v>
      </c>
      <c r="I2202" s="11" t="str">
        <f>VLOOKUP(A2202,'Medical Examinations'!$A$1:$J$2336,8,FALSE)</f>
        <v>No</v>
      </c>
      <c r="J2202" s="11" t="str">
        <f>VLOOKUP(A2202,'Medical Examinations'!$A$1:$J$2336,9,FALSE)</f>
        <v>OBESITY</v>
      </c>
      <c r="K2202" s="11" t="str">
        <f>VLOOKUP(A2202,'Medical Examinations'!$A$1:$J$2336,10,FALSE)</f>
        <v>NORMAL</v>
      </c>
      <c r="L2202" t="str">
        <f>VLOOKUP(A2202,'Hospitalisation Details'!$A$2:$M$2344,4,FALSE)</f>
        <v>16-9-2003</v>
      </c>
      <c r="M2202">
        <f>VLOOKUP(A2202,'Hospitalisation Details'!$A$2:$M$2344,10,FALSE)</f>
        <v>1639.56</v>
      </c>
      <c r="N2202" t="str">
        <f>VLOOKUP(A2202,'Hospitalisation Details'!$A$2:$M$2344,11,FALSE)</f>
        <v>tier - 2</v>
      </c>
      <c r="O2202" t="str">
        <f>VLOOKUP(A2202,'Hospitalisation Details'!$A$2:$M$2344,12,FALSE)</f>
        <v>tier - 2</v>
      </c>
      <c r="P2202" t="str">
        <f>VLOOKUP(A2202,'Hospitalisation Details'!$A$2:$M$2344,13,FALSE)</f>
        <v>R1012</v>
      </c>
      <c r="Q2202" s="11">
        <f>VLOOKUP(A2202,'Hospitalisation Details'!$A$2:$M$2344,8,FALSE)</f>
        <v>19</v>
      </c>
    </row>
    <row r="2203" spans="1:17" ht="15.75" x14ac:dyDescent="0.25">
      <c r="A2203" s="1" t="s">
        <v>155</v>
      </c>
      <c r="B2203" t="str">
        <f>VLOOKUP(A2203,'Customer Names'!$A$1:$B$2336,2,FALSE)</f>
        <v>Dimson</v>
      </c>
      <c r="C2203" s="11">
        <f>VLOOKUP(A2203,'Medical Examinations'!$A$1:$B$2336,2,FALSE)</f>
        <v>27.835000000000001</v>
      </c>
      <c r="D2203" s="11">
        <f>VLOOKUP(A2203,'Medical Examinations'!$A$1:$C$2336,3,FALSE)</f>
        <v>4.4400000000000004</v>
      </c>
      <c r="E2203" s="11" t="str">
        <f>VLOOKUP(A2203,'Medical Examinations'!$A$1:$J$2336,4,FALSE)</f>
        <v>No</v>
      </c>
      <c r="F2203" s="11" t="str">
        <f>VLOOKUP(A2203,'Medical Examinations'!$A$1:$J$2336,5,FALSE)</f>
        <v>No</v>
      </c>
      <c r="G2203" s="11" t="str">
        <f>VLOOKUP(A2203,'Medical Examinations'!$A$1:$J$2336,6,FALSE)</f>
        <v>Yes</v>
      </c>
      <c r="H2203" s="11">
        <f>VLOOKUP(A2203,'Medical Examinations'!$A$1:$J$2336,7,FALSE)</f>
        <v>1</v>
      </c>
      <c r="I2203" s="11" t="str">
        <f>VLOOKUP(A2203,'Medical Examinations'!$A$1:$J$2336,8,FALSE)</f>
        <v>No</v>
      </c>
      <c r="J2203" s="11" t="str">
        <f>VLOOKUP(A2203,'Medical Examinations'!$A$1:$J$2336,9,FALSE)</f>
        <v>OVERWEIGHT</v>
      </c>
      <c r="K2203" s="11" t="str">
        <f>VLOOKUP(A2203,'Medical Examinations'!$A$1:$J$2336,10,FALSE)</f>
        <v>NORMAL</v>
      </c>
      <c r="L2203" t="str">
        <f>VLOOKUP(A2203,'Hospitalisation Details'!$A$2:$M$2344,4,FALSE)</f>
        <v>30-12-2003</v>
      </c>
      <c r="M2203">
        <f>VLOOKUP(A2203,'Hospitalisation Details'!$A$2:$M$2344,10,FALSE)</f>
        <v>1635.73</v>
      </c>
      <c r="N2203" t="str">
        <f>VLOOKUP(A2203,'Hospitalisation Details'!$A$2:$M$2344,11,FALSE)</f>
        <v>tier - 2</v>
      </c>
      <c r="O2203" t="str">
        <f>VLOOKUP(A2203,'Hospitalisation Details'!$A$2:$M$2344,12,FALSE)</f>
        <v>tier - 3</v>
      </c>
      <c r="P2203" t="str">
        <f>VLOOKUP(A2203,'Hospitalisation Details'!$A$2:$M$2344,13,FALSE)</f>
        <v>R1012</v>
      </c>
      <c r="Q2203" s="11">
        <f>VLOOKUP(A2203,'Hospitalisation Details'!$A$2:$M$2344,8,FALSE)</f>
        <v>19</v>
      </c>
    </row>
    <row r="2204" spans="1:17" ht="15.75" x14ac:dyDescent="0.25">
      <c r="A2204" s="1" t="s">
        <v>154</v>
      </c>
      <c r="B2204" t="str">
        <f>VLOOKUP(A2204,'Customer Names'!$A$1:$B$2336,2,FALSE)</f>
        <v>Slason</v>
      </c>
      <c r="C2204" s="11">
        <f>VLOOKUP(A2204,'Medical Examinations'!$A$1:$B$2336,2,FALSE)</f>
        <v>40.26</v>
      </c>
      <c r="D2204" s="11">
        <f>VLOOKUP(A2204,'Medical Examinations'!$A$1:$C$2336,3,FALSE)</f>
        <v>5.52</v>
      </c>
      <c r="E2204" s="11" t="str">
        <f>VLOOKUP(A2204,'Medical Examinations'!$A$1:$J$2336,4,FALSE)</f>
        <v>No</v>
      </c>
      <c r="F2204" s="11" t="str">
        <f>VLOOKUP(A2204,'Medical Examinations'!$A$1:$J$2336,5,FALSE)</f>
        <v>Yes</v>
      </c>
      <c r="G2204" s="11" t="str">
        <f>VLOOKUP(A2204,'Medical Examinations'!$A$1:$J$2336,6,FALSE)</f>
        <v>No</v>
      </c>
      <c r="H2204" s="11">
        <f>VLOOKUP(A2204,'Medical Examinations'!$A$1:$J$2336,7,FALSE)</f>
        <v>1</v>
      </c>
      <c r="I2204" s="11" t="str">
        <f>VLOOKUP(A2204,'Medical Examinations'!$A$1:$J$2336,8,FALSE)</f>
        <v>No</v>
      </c>
      <c r="J2204" s="11" t="str">
        <f>VLOOKUP(A2204,'Medical Examinations'!$A$1:$J$2336,9,FALSE)</f>
        <v>OBESITY</v>
      </c>
      <c r="K2204" s="11" t="str">
        <f>VLOOKUP(A2204,'Medical Examinations'!$A$1:$J$2336,10,FALSE)</f>
        <v>NORMAL</v>
      </c>
      <c r="L2204" t="str">
        <f>VLOOKUP(A2204,'Hospitalisation Details'!$A$2:$M$2344,4,FALSE)</f>
        <v>13-6-2004</v>
      </c>
      <c r="M2204">
        <f>VLOOKUP(A2204,'Hospitalisation Details'!$A$2:$M$2344,10,FALSE)</f>
        <v>1634.57</v>
      </c>
      <c r="N2204" t="str">
        <f>VLOOKUP(A2204,'Hospitalisation Details'!$A$2:$M$2344,11,FALSE)</f>
        <v>tier - 2</v>
      </c>
      <c r="O2204" t="str">
        <f>VLOOKUP(A2204,'Hospitalisation Details'!$A$2:$M$2344,12,FALSE)</f>
        <v>tier - 2</v>
      </c>
      <c r="P2204" t="str">
        <f>VLOOKUP(A2204,'Hospitalisation Details'!$A$2:$M$2344,13,FALSE)</f>
        <v>R1013</v>
      </c>
      <c r="Q2204" s="11">
        <f>VLOOKUP(A2204,'Hospitalisation Details'!$A$2:$M$2344,8,FALSE)</f>
        <v>18</v>
      </c>
    </row>
    <row r="2205" spans="1:17" ht="15.75" x14ac:dyDescent="0.25">
      <c r="A2205" s="1" t="s">
        <v>153</v>
      </c>
      <c r="B2205" t="str">
        <f>VLOOKUP(A2205,'Customer Names'!$A$1:$B$2336,2,FALSE)</f>
        <v>Gibson</v>
      </c>
      <c r="C2205" s="11">
        <f>VLOOKUP(A2205,'Medical Examinations'!$A$1:$B$2336,2,FALSE)</f>
        <v>39.82</v>
      </c>
      <c r="D2205" s="11">
        <f>VLOOKUP(A2205,'Medical Examinations'!$A$1:$C$2336,3,FALSE)</f>
        <v>6.01</v>
      </c>
      <c r="E2205" s="11" t="str">
        <f>VLOOKUP(A2205,'Medical Examinations'!$A$1:$J$2336,4,FALSE)</f>
        <v>No</v>
      </c>
      <c r="F2205" s="11" t="str">
        <f>VLOOKUP(A2205,'Medical Examinations'!$A$1:$J$2336,5,FALSE)</f>
        <v>Yes</v>
      </c>
      <c r="G2205" s="11" t="str">
        <f>VLOOKUP(A2205,'Medical Examinations'!$A$1:$J$2336,6,FALSE)</f>
        <v>No</v>
      </c>
      <c r="H2205" s="11">
        <f>VLOOKUP(A2205,'Medical Examinations'!$A$1:$J$2336,7,FALSE)</f>
        <v>1</v>
      </c>
      <c r="I2205" s="11" t="str">
        <f>VLOOKUP(A2205,'Medical Examinations'!$A$1:$J$2336,8,FALSE)</f>
        <v>No</v>
      </c>
      <c r="J2205" s="11" t="str">
        <f>VLOOKUP(A2205,'Medical Examinations'!$A$1:$J$2336,9,FALSE)</f>
        <v>OBESITY</v>
      </c>
      <c r="K2205" s="11" t="str">
        <f>VLOOKUP(A2205,'Medical Examinations'!$A$1:$J$2336,10,FALSE)</f>
        <v>PREDIABETES</v>
      </c>
      <c r="L2205" t="str">
        <f>VLOOKUP(A2205,'Hospitalisation Details'!$A$2:$M$2344,4,FALSE)</f>
        <v>8-8-2004</v>
      </c>
      <c r="M2205">
        <f>VLOOKUP(A2205,'Hospitalisation Details'!$A$2:$M$2344,10,FALSE)</f>
        <v>1633.96</v>
      </c>
      <c r="N2205" t="str">
        <f>VLOOKUP(A2205,'Hospitalisation Details'!$A$2:$M$2344,11,FALSE)</f>
        <v>tier - 2</v>
      </c>
      <c r="O2205" t="str">
        <f>VLOOKUP(A2205,'Hospitalisation Details'!$A$2:$M$2344,12,FALSE)</f>
        <v>tier - 1</v>
      </c>
      <c r="P2205" t="str">
        <f>VLOOKUP(A2205,'Hospitalisation Details'!$A$2:$M$2344,13,FALSE)</f>
        <v>R1013</v>
      </c>
      <c r="Q2205" s="11">
        <f>VLOOKUP(A2205,'Hospitalisation Details'!$A$2:$M$2344,8,FALSE)</f>
        <v>18</v>
      </c>
    </row>
    <row r="2206" spans="1:17" ht="15.75" x14ac:dyDescent="0.25">
      <c r="A2206" s="1" t="s">
        <v>152</v>
      </c>
      <c r="B2206" t="str">
        <f>VLOOKUP(A2206,'Customer Names'!$A$1:$B$2336,2,FALSE)</f>
        <v>Erdos</v>
      </c>
      <c r="C2206" s="11">
        <f>VLOOKUP(A2206,'Medical Examinations'!$A$1:$B$2336,2,FALSE)</f>
        <v>39.159999999999997</v>
      </c>
      <c r="D2206" s="11">
        <f>VLOOKUP(A2206,'Medical Examinations'!$A$1:$C$2336,3,FALSE)</f>
        <v>5.81</v>
      </c>
      <c r="E2206" s="11" t="str">
        <f>VLOOKUP(A2206,'Medical Examinations'!$A$1:$J$2336,4,FALSE)</f>
        <v>No</v>
      </c>
      <c r="F2206" s="11" t="str">
        <f>VLOOKUP(A2206,'Medical Examinations'!$A$1:$J$2336,5,FALSE)</f>
        <v>Yes</v>
      </c>
      <c r="G2206" s="11" t="str">
        <f>VLOOKUP(A2206,'Medical Examinations'!$A$1:$J$2336,6,FALSE)</f>
        <v>No</v>
      </c>
      <c r="H2206" s="11">
        <f>VLOOKUP(A2206,'Medical Examinations'!$A$1:$J$2336,7,FALSE)</f>
        <v>1</v>
      </c>
      <c r="I2206" s="11" t="str">
        <f>VLOOKUP(A2206,'Medical Examinations'!$A$1:$J$2336,8,FALSE)</f>
        <v>No</v>
      </c>
      <c r="J2206" s="11" t="str">
        <f>VLOOKUP(A2206,'Medical Examinations'!$A$1:$J$2336,9,FALSE)</f>
        <v>OBESITY</v>
      </c>
      <c r="K2206" s="11" t="str">
        <f>VLOOKUP(A2206,'Medical Examinations'!$A$1:$J$2336,10,FALSE)</f>
        <v>PREDIABETES</v>
      </c>
      <c r="L2206" t="str">
        <f>VLOOKUP(A2206,'Hospitalisation Details'!$A$2:$M$2344,4,FALSE)</f>
        <v>13-12-2004</v>
      </c>
      <c r="M2206">
        <f>VLOOKUP(A2206,'Hospitalisation Details'!$A$2:$M$2344,10,FALSE)</f>
        <v>1633.04</v>
      </c>
      <c r="N2206" t="str">
        <f>VLOOKUP(A2206,'Hospitalisation Details'!$A$2:$M$2344,11,FALSE)</f>
        <v>tier - 2</v>
      </c>
      <c r="O2206" t="str">
        <f>VLOOKUP(A2206,'Hospitalisation Details'!$A$2:$M$2344,12,FALSE)</f>
        <v>tier - 2</v>
      </c>
      <c r="P2206" t="str">
        <f>VLOOKUP(A2206,'Hospitalisation Details'!$A$2:$M$2344,13,FALSE)</f>
        <v>R1013</v>
      </c>
      <c r="Q2206" s="11">
        <f>VLOOKUP(A2206,'Hospitalisation Details'!$A$2:$M$2344,8,FALSE)</f>
        <v>18</v>
      </c>
    </row>
    <row r="2207" spans="1:17" ht="15.75" x14ac:dyDescent="0.25">
      <c r="A2207" s="1" t="s">
        <v>151</v>
      </c>
      <c r="B2207" t="str">
        <f>VLOOKUP(A2207,'Customer Names'!$A$1:$B$2336,2,FALSE)</f>
        <v>Cushman</v>
      </c>
      <c r="C2207" s="11">
        <f>VLOOKUP(A2207,'Medical Examinations'!$A$1:$B$2336,2,FALSE)</f>
        <v>25.555</v>
      </c>
      <c r="D2207" s="11">
        <f>VLOOKUP(A2207,'Medical Examinations'!$A$1:$C$2336,3,FALSE)</f>
        <v>4.37</v>
      </c>
      <c r="E2207" s="11" t="str">
        <f>VLOOKUP(A2207,'Medical Examinations'!$A$1:$J$2336,4,FALSE)</f>
        <v>No</v>
      </c>
      <c r="F2207" s="11" t="str">
        <f>VLOOKUP(A2207,'Medical Examinations'!$A$1:$J$2336,5,FALSE)</f>
        <v>No</v>
      </c>
      <c r="G2207" s="11" t="str">
        <f>VLOOKUP(A2207,'Medical Examinations'!$A$1:$J$2336,6,FALSE)</f>
        <v>Yes</v>
      </c>
      <c r="H2207" s="11">
        <f>VLOOKUP(A2207,'Medical Examinations'!$A$1:$J$2336,7,FALSE)</f>
        <v>1</v>
      </c>
      <c r="I2207" s="11" t="str">
        <f>VLOOKUP(A2207,'Medical Examinations'!$A$1:$J$2336,8,FALSE)</f>
        <v>No</v>
      </c>
      <c r="J2207" s="11" t="str">
        <f>VLOOKUP(A2207,'Medical Examinations'!$A$1:$J$2336,9,FALSE)</f>
        <v>OVERWEIGHT</v>
      </c>
      <c r="K2207" s="11" t="str">
        <f>VLOOKUP(A2207,'Medical Examinations'!$A$1:$J$2336,10,FALSE)</f>
        <v>NORMAL</v>
      </c>
      <c r="L2207" t="str">
        <f>VLOOKUP(A2207,'Hospitalisation Details'!$A$2:$M$2344,4,FALSE)</f>
        <v>16-9-2003</v>
      </c>
      <c r="M2207">
        <f>VLOOKUP(A2207,'Hospitalisation Details'!$A$2:$M$2344,10,FALSE)</f>
        <v>1632.56</v>
      </c>
      <c r="N2207" t="str">
        <f>VLOOKUP(A2207,'Hospitalisation Details'!$A$2:$M$2344,11,FALSE)</f>
        <v>tier - 2</v>
      </c>
      <c r="O2207" t="str">
        <f>VLOOKUP(A2207,'Hospitalisation Details'!$A$2:$M$2344,12,FALSE)</f>
        <v>tier - 2</v>
      </c>
      <c r="P2207" t="str">
        <f>VLOOKUP(A2207,'Hospitalisation Details'!$A$2:$M$2344,13,FALSE)</f>
        <v>R1012</v>
      </c>
      <c r="Q2207" s="11">
        <f>VLOOKUP(A2207,'Hospitalisation Details'!$A$2:$M$2344,8,FALSE)</f>
        <v>19</v>
      </c>
    </row>
    <row r="2208" spans="1:17" ht="15.75" x14ac:dyDescent="0.25">
      <c r="A2208" s="1" t="s">
        <v>150</v>
      </c>
      <c r="B2208" t="str">
        <f>VLOOKUP(A2208,'Customer Names'!$A$1:$B$2336,2,FALSE)</f>
        <v>Hammel</v>
      </c>
      <c r="C2208" s="11">
        <f>VLOOKUP(A2208,'Medical Examinations'!$A$1:$B$2336,2,FALSE)</f>
        <v>25.175000000000001</v>
      </c>
      <c r="D2208" s="11">
        <f>VLOOKUP(A2208,'Medical Examinations'!$A$1:$C$2336,3,FALSE)</f>
        <v>5.74</v>
      </c>
      <c r="E2208" s="11" t="str">
        <f>VLOOKUP(A2208,'Medical Examinations'!$A$1:$J$2336,4,FALSE)</f>
        <v>No</v>
      </c>
      <c r="F2208" s="11" t="str">
        <f>VLOOKUP(A2208,'Medical Examinations'!$A$1:$J$2336,5,FALSE)</f>
        <v>No</v>
      </c>
      <c r="G2208" s="11" t="str">
        <f>VLOOKUP(A2208,'Medical Examinations'!$A$1:$J$2336,6,FALSE)</f>
        <v>Yes</v>
      </c>
      <c r="H2208" s="11">
        <f>VLOOKUP(A2208,'Medical Examinations'!$A$1:$J$2336,7,FALSE)</f>
        <v>1</v>
      </c>
      <c r="I2208" s="11" t="str">
        <f>VLOOKUP(A2208,'Medical Examinations'!$A$1:$J$2336,8,FALSE)</f>
        <v>No</v>
      </c>
      <c r="J2208" s="11" t="str">
        <f>VLOOKUP(A2208,'Medical Examinations'!$A$1:$J$2336,9,FALSE)</f>
        <v>OVERWEIGHT</v>
      </c>
      <c r="K2208" s="11" t="str">
        <f>VLOOKUP(A2208,'Medical Examinations'!$A$1:$J$2336,10,FALSE)</f>
        <v>PREDIABETES</v>
      </c>
      <c r="L2208" t="str">
        <f>VLOOKUP(A2208,'Hospitalisation Details'!$A$2:$M$2344,4,FALSE)</f>
        <v>3-10-2003</v>
      </c>
      <c r="M2208">
        <f>VLOOKUP(A2208,'Hospitalisation Details'!$A$2:$M$2344,10,FALSE)</f>
        <v>1632.04</v>
      </c>
      <c r="N2208" t="str">
        <f>VLOOKUP(A2208,'Hospitalisation Details'!$A$2:$M$2344,11,FALSE)</f>
        <v>tier - 2</v>
      </c>
      <c r="O2208" t="str">
        <f>VLOOKUP(A2208,'Hospitalisation Details'!$A$2:$M$2344,12,FALSE)</f>
        <v>tier - 2</v>
      </c>
      <c r="P2208" t="str">
        <f>VLOOKUP(A2208,'Hospitalisation Details'!$A$2:$M$2344,13,FALSE)</f>
        <v>R1012</v>
      </c>
      <c r="Q2208" s="11">
        <f>VLOOKUP(A2208,'Hospitalisation Details'!$A$2:$M$2344,8,FALSE)</f>
        <v>19</v>
      </c>
    </row>
    <row r="2209" spans="1:17" ht="15.75" x14ac:dyDescent="0.25">
      <c r="A2209" s="1" t="s">
        <v>149</v>
      </c>
      <c r="B2209" t="str">
        <f>VLOOKUP(A2209,'Customer Names'!$A$1:$B$2336,2,FALSE)</f>
        <v>Ytterstad</v>
      </c>
      <c r="C2209" s="11">
        <f>VLOOKUP(A2209,'Medical Examinations'!$A$1:$B$2336,2,FALSE)</f>
        <v>38.28</v>
      </c>
      <c r="D2209" s="11">
        <f>VLOOKUP(A2209,'Medical Examinations'!$A$1:$C$2336,3,FALSE)</f>
        <v>5.39</v>
      </c>
      <c r="E2209" s="11" t="str">
        <f>VLOOKUP(A2209,'Medical Examinations'!$A$1:$J$2336,4,FALSE)</f>
        <v>No</v>
      </c>
      <c r="F2209" s="11" t="str">
        <f>VLOOKUP(A2209,'Medical Examinations'!$A$1:$J$2336,5,FALSE)</f>
        <v>Yes</v>
      </c>
      <c r="G2209" s="11" t="str">
        <f>VLOOKUP(A2209,'Medical Examinations'!$A$1:$J$2336,6,FALSE)</f>
        <v>No</v>
      </c>
      <c r="H2209" s="11">
        <f>VLOOKUP(A2209,'Medical Examinations'!$A$1:$J$2336,7,FALSE)</f>
        <v>1</v>
      </c>
      <c r="I2209" s="11" t="str">
        <f>VLOOKUP(A2209,'Medical Examinations'!$A$1:$J$2336,8,FALSE)</f>
        <v>No</v>
      </c>
      <c r="J2209" s="11" t="str">
        <f>VLOOKUP(A2209,'Medical Examinations'!$A$1:$J$2336,9,FALSE)</f>
        <v>OBESITY</v>
      </c>
      <c r="K2209" s="11" t="str">
        <f>VLOOKUP(A2209,'Medical Examinations'!$A$1:$J$2336,10,FALSE)</f>
        <v>NORMAL</v>
      </c>
      <c r="L2209" t="str">
        <f>VLOOKUP(A2209,'Hospitalisation Details'!$A$2:$M$2344,4,FALSE)</f>
        <v>9-7-2004</v>
      </c>
      <c r="M2209">
        <f>VLOOKUP(A2209,'Hospitalisation Details'!$A$2:$M$2344,10,FALSE)</f>
        <v>1631.82</v>
      </c>
      <c r="N2209" t="str">
        <f>VLOOKUP(A2209,'Hospitalisation Details'!$A$2:$M$2344,11,FALSE)</f>
        <v>tier - 2</v>
      </c>
      <c r="O2209" t="str">
        <f>VLOOKUP(A2209,'Hospitalisation Details'!$A$2:$M$2344,12,FALSE)</f>
        <v>tier - 1</v>
      </c>
      <c r="P2209" t="str">
        <f>VLOOKUP(A2209,'Hospitalisation Details'!$A$2:$M$2344,13,FALSE)</f>
        <v>R1013</v>
      </c>
      <c r="Q2209" s="11">
        <f>VLOOKUP(A2209,'Hospitalisation Details'!$A$2:$M$2344,8,FALSE)</f>
        <v>18</v>
      </c>
    </row>
    <row r="2210" spans="1:17" ht="15.75" x14ac:dyDescent="0.25">
      <c r="A2210" s="1" t="s">
        <v>148</v>
      </c>
      <c r="B2210" t="str">
        <f>VLOOKUP(A2210,'Customer Names'!$A$1:$B$2336,2,FALSE)</f>
        <v>Prince</v>
      </c>
      <c r="C2210" s="11">
        <f>VLOOKUP(A2210,'Medical Examinations'!$A$1:$B$2336,2,FALSE)</f>
        <v>38.17</v>
      </c>
      <c r="D2210" s="11">
        <f>VLOOKUP(A2210,'Medical Examinations'!$A$1:$C$2336,3,FALSE)</f>
        <v>4.07</v>
      </c>
      <c r="E2210" s="11" t="str">
        <f>VLOOKUP(A2210,'Medical Examinations'!$A$1:$J$2336,4,FALSE)</f>
        <v>No</v>
      </c>
      <c r="F2210" s="11" t="str">
        <f>VLOOKUP(A2210,'Medical Examinations'!$A$1:$J$2336,5,FALSE)</f>
        <v>Yes</v>
      </c>
      <c r="G2210" s="11" t="str">
        <f>VLOOKUP(A2210,'Medical Examinations'!$A$1:$J$2336,6,FALSE)</f>
        <v>No</v>
      </c>
      <c r="H2210" s="11">
        <f>VLOOKUP(A2210,'Medical Examinations'!$A$1:$J$2336,7,FALSE)</f>
        <v>1</v>
      </c>
      <c r="I2210" s="11" t="str">
        <f>VLOOKUP(A2210,'Medical Examinations'!$A$1:$J$2336,8,FALSE)</f>
        <v>No</v>
      </c>
      <c r="J2210" s="11" t="str">
        <f>VLOOKUP(A2210,'Medical Examinations'!$A$1:$J$2336,9,FALSE)</f>
        <v>OBESITY</v>
      </c>
      <c r="K2210" s="11" t="str">
        <f>VLOOKUP(A2210,'Medical Examinations'!$A$1:$J$2336,10,FALSE)</f>
        <v>NORMAL</v>
      </c>
      <c r="L2210" t="str">
        <f>VLOOKUP(A2210,'Hospitalisation Details'!$A$2:$M$2344,4,FALSE)</f>
        <v>5-12-2004</v>
      </c>
      <c r="M2210">
        <f>VLOOKUP(A2210,'Hospitalisation Details'!$A$2:$M$2344,10,FALSE)</f>
        <v>1631.67</v>
      </c>
      <c r="N2210" t="str">
        <f>VLOOKUP(A2210,'Hospitalisation Details'!$A$2:$M$2344,11,FALSE)</f>
        <v>tier - 2</v>
      </c>
      <c r="O2210" t="str">
        <f>VLOOKUP(A2210,'Hospitalisation Details'!$A$2:$M$2344,12,FALSE)</f>
        <v>tier - 3</v>
      </c>
      <c r="P2210" t="str">
        <f>VLOOKUP(A2210,'Hospitalisation Details'!$A$2:$M$2344,13,FALSE)</f>
        <v>R1013</v>
      </c>
      <c r="Q2210" s="11">
        <f>VLOOKUP(A2210,'Hospitalisation Details'!$A$2:$M$2344,8,FALSE)</f>
        <v>18</v>
      </c>
    </row>
    <row r="2211" spans="1:17" ht="15.75" x14ac:dyDescent="0.25">
      <c r="A2211" s="1" t="s">
        <v>147</v>
      </c>
      <c r="B2211" t="str">
        <f>VLOOKUP(A2211,'Customer Names'!$A$1:$B$2336,2,FALSE)</f>
        <v>Freeman</v>
      </c>
      <c r="C2211" s="11">
        <f>VLOOKUP(A2211,'Medical Examinations'!$A$1:$B$2336,2,FALSE)</f>
        <v>36.85</v>
      </c>
      <c r="D2211" s="11">
        <f>VLOOKUP(A2211,'Medical Examinations'!$A$1:$C$2336,3,FALSE)</f>
        <v>5.49</v>
      </c>
      <c r="E2211" s="11" t="str">
        <f>VLOOKUP(A2211,'Medical Examinations'!$A$1:$J$2336,4,FALSE)</f>
        <v>No</v>
      </c>
      <c r="F2211" s="11" t="str">
        <f>VLOOKUP(A2211,'Medical Examinations'!$A$1:$J$2336,5,FALSE)</f>
        <v>Yes</v>
      </c>
      <c r="G2211" s="11" t="str">
        <f>VLOOKUP(A2211,'Medical Examinations'!$A$1:$J$2336,6,FALSE)</f>
        <v>No</v>
      </c>
      <c r="H2211" s="11">
        <f>VLOOKUP(A2211,'Medical Examinations'!$A$1:$J$2336,7,FALSE)</f>
        <v>1</v>
      </c>
      <c r="I2211" s="11" t="str">
        <f>VLOOKUP(A2211,'Medical Examinations'!$A$1:$J$2336,8,FALSE)</f>
        <v>No</v>
      </c>
      <c r="J2211" s="11" t="str">
        <f>VLOOKUP(A2211,'Medical Examinations'!$A$1:$J$2336,9,FALSE)</f>
        <v>OBESITY</v>
      </c>
      <c r="K2211" s="11" t="str">
        <f>VLOOKUP(A2211,'Medical Examinations'!$A$1:$J$2336,10,FALSE)</f>
        <v>NORMAL</v>
      </c>
      <c r="L2211" t="str">
        <f>VLOOKUP(A2211,'Hospitalisation Details'!$A$2:$M$2344,4,FALSE)</f>
        <v>4-10-2004</v>
      </c>
      <c r="M2211">
        <f>VLOOKUP(A2211,'Hospitalisation Details'!$A$2:$M$2344,10,FALSE)</f>
        <v>1629.83</v>
      </c>
      <c r="N2211" t="str">
        <f>VLOOKUP(A2211,'Hospitalisation Details'!$A$2:$M$2344,11,FALSE)</f>
        <v>tier - 2</v>
      </c>
      <c r="O2211" t="str">
        <f>VLOOKUP(A2211,'Hospitalisation Details'!$A$2:$M$2344,12,FALSE)</f>
        <v>tier - 2</v>
      </c>
      <c r="P2211" t="str">
        <f>VLOOKUP(A2211,'Hospitalisation Details'!$A$2:$M$2344,13,FALSE)</f>
        <v>R1013</v>
      </c>
      <c r="Q2211" s="11">
        <f>VLOOKUP(A2211,'Hospitalisation Details'!$A$2:$M$2344,8,FALSE)</f>
        <v>18</v>
      </c>
    </row>
    <row r="2212" spans="1:17" ht="15.75" x14ac:dyDescent="0.25">
      <c r="A2212" s="1" t="s">
        <v>146</v>
      </c>
      <c r="B2212" t="str">
        <f>VLOOKUP(A2212,'Customer Names'!$A$1:$B$2336,2,FALSE)</f>
        <v>Petrulak</v>
      </c>
      <c r="C2212" s="11">
        <f>VLOOKUP(A2212,'Medical Examinations'!$A$1:$B$2336,2,FALSE)</f>
        <v>22.61</v>
      </c>
      <c r="D2212" s="11">
        <f>VLOOKUP(A2212,'Medical Examinations'!$A$1:$C$2336,3,FALSE)</f>
        <v>5.68</v>
      </c>
      <c r="E2212" s="11" t="str">
        <f>VLOOKUP(A2212,'Medical Examinations'!$A$1:$J$2336,4,FALSE)</f>
        <v>No</v>
      </c>
      <c r="F2212" s="11" t="str">
        <f>VLOOKUP(A2212,'Medical Examinations'!$A$1:$J$2336,5,FALSE)</f>
        <v>No</v>
      </c>
      <c r="G2212" s="11" t="str">
        <f>VLOOKUP(A2212,'Medical Examinations'!$A$1:$J$2336,6,FALSE)</f>
        <v>Yes</v>
      </c>
      <c r="H2212" s="11">
        <f>VLOOKUP(A2212,'Medical Examinations'!$A$1:$J$2336,7,FALSE)</f>
        <v>1</v>
      </c>
      <c r="I2212" s="11" t="str">
        <f>VLOOKUP(A2212,'Medical Examinations'!$A$1:$J$2336,8,FALSE)</f>
        <v>No</v>
      </c>
      <c r="J2212" s="11" t="str">
        <f>VLOOKUP(A2212,'Medical Examinations'!$A$1:$J$2336,9,FALSE)</f>
        <v>NORMALWEIGHT</v>
      </c>
      <c r="K2212" s="11" t="str">
        <f>VLOOKUP(A2212,'Medical Examinations'!$A$1:$J$2336,10,FALSE)</f>
        <v>NORMAL</v>
      </c>
      <c r="L2212" t="str">
        <f>VLOOKUP(A2212,'Hospitalisation Details'!$A$2:$M$2344,4,FALSE)</f>
        <v>17-7-2003</v>
      </c>
      <c r="M2212">
        <f>VLOOKUP(A2212,'Hospitalisation Details'!$A$2:$M$2344,10,FALSE)</f>
        <v>1628.47</v>
      </c>
      <c r="N2212" t="str">
        <f>VLOOKUP(A2212,'Hospitalisation Details'!$A$2:$M$2344,11,FALSE)</f>
        <v>tier - 2</v>
      </c>
      <c r="O2212" t="str">
        <f>VLOOKUP(A2212,'Hospitalisation Details'!$A$2:$M$2344,12,FALSE)</f>
        <v>tier - 1</v>
      </c>
      <c r="P2212" t="str">
        <f>VLOOKUP(A2212,'Hospitalisation Details'!$A$2:$M$2344,13,FALSE)</f>
        <v>R1012</v>
      </c>
      <c r="Q2212" s="11">
        <f>VLOOKUP(A2212,'Hospitalisation Details'!$A$2:$M$2344,8,FALSE)</f>
        <v>19</v>
      </c>
    </row>
    <row r="2213" spans="1:17" ht="15.75" x14ac:dyDescent="0.25">
      <c r="A2213" s="1" t="s">
        <v>145</v>
      </c>
      <c r="B2213" t="str">
        <f>VLOOKUP(A2213,'Customer Names'!$A$1:$B$2336,2,FALSE)</f>
        <v>Lloyd</v>
      </c>
      <c r="C2213" s="11">
        <f>VLOOKUP(A2213,'Medical Examinations'!$A$1:$B$2336,2,FALSE)</f>
        <v>21.754999999999999</v>
      </c>
      <c r="D2213" s="11">
        <f>VLOOKUP(A2213,'Medical Examinations'!$A$1:$C$2336,3,FALSE)</f>
        <v>6.09</v>
      </c>
      <c r="E2213" s="11" t="str">
        <f>VLOOKUP(A2213,'Medical Examinations'!$A$1:$J$2336,4,FALSE)</f>
        <v>No</v>
      </c>
      <c r="F2213" s="11" t="str">
        <f>VLOOKUP(A2213,'Medical Examinations'!$A$1:$J$2336,5,FALSE)</f>
        <v>No</v>
      </c>
      <c r="G2213" s="11" t="str">
        <f>VLOOKUP(A2213,'Medical Examinations'!$A$1:$J$2336,6,FALSE)</f>
        <v>Yes</v>
      </c>
      <c r="H2213" s="11">
        <f>VLOOKUP(A2213,'Medical Examinations'!$A$1:$J$2336,7,FALSE)</f>
        <v>1</v>
      </c>
      <c r="I2213" s="11" t="str">
        <f>VLOOKUP(A2213,'Medical Examinations'!$A$1:$J$2336,8,FALSE)</f>
        <v>No</v>
      </c>
      <c r="J2213" s="11" t="str">
        <f>VLOOKUP(A2213,'Medical Examinations'!$A$1:$J$2336,9,FALSE)</f>
        <v>NORMALWEIGHT</v>
      </c>
      <c r="K2213" s="11" t="str">
        <f>VLOOKUP(A2213,'Medical Examinations'!$A$1:$J$2336,10,FALSE)</f>
        <v>PREDIABETES</v>
      </c>
      <c r="L2213" t="str">
        <f>VLOOKUP(A2213,'Hospitalisation Details'!$A$2:$M$2344,4,FALSE)</f>
        <v>4-12-2003</v>
      </c>
      <c r="M2213">
        <f>VLOOKUP(A2213,'Hospitalisation Details'!$A$2:$M$2344,10,FALSE)</f>
        <v>1627.28</v>
      </c>
      <c r="N2213" t="str">
        <f>VLOOKUP(A2213,'Hospitalisation Details'!$A$2:$M$2344,11,FALSE)</f>
        <v>tier - 2</v>
      </c>
      <c r="O2213" t="str">
        <f>VLOOKUP(A2213,'Hospitalisation Details'!$A$2:$M$2344,12,FALSE)</f>
        <v>tier - 2</v>
      </c>
      <c r="P2213" t="str">
        <f>VLOOKUP(A2213,'Hospitalisation Details'!$A$2:$M$2344,13,FALSE)</f>
        <v>R1012</v>
      </c>
      <c r="Q2213" s="11">
        <f>VLOOKUP(A2213,'Hospitalisation Details'!$A$2:$M$2344,8,FALSE)</f>
        <v>19</v>
      </c>
    </row>
    <row r="2214" spans="1:17" ht="15.75" x14ac:dyDescent="0.25">
      <c r="A2214" s="1" t="s">
        <v>144</v>
      </c>
      <c r="B2214" t="str">
        <f>VLOOKUP(A2214,'Customer Names'!$A$1:$B$2336,2,FALSE)</f>
        <v>Zablocki</v>
      </c>
      <c r="C2214" s="11">
        <f>VLOOKUP(A2214,'Medical Examinations'!$A$1:$B$2336,2,FALSE)</f>
        <v>20.425000000000001</v>
      </c>
      <c r="D2214" s="11">
        <f>VLOOKUP(A2214,'Medical Examinations'!$A$1:$C$2336,3,FALSE)</f>
        <v>5.53</v>
      </c>
      <c r="E2214" s="11" t="str">
        <f>VLOOKUP(A2214,'Medical Examinations'!$A$1:$J$2336,4,FALSE)</f>
        <v>No</v>
      </c>
      <c r="F2214" s="11" t="str">
        <f>VLOOKUP(A2214,'Medical Examinations'!$A$1:$J$2336,5,FALSE)</f>
        <v>No</v>
      </c>
      <c r="G2214" s="11" t="str">
        <f>VLOOKUP(A2214,'Medical Examinations'!$A$1:$J$2336,6,FALSE)</f>
        <v>Yes</v>
      </c>
      <c r="H2214" s="11">
        <f>VLOOKUP(A2214,'Medical Examinations'!$A$1:$J$2336,7,FALSE)</f>
        <v>1</v>
      </c>
      <c r="I2214" s="11" t="str">
        <f>VLOOKUP(A2214,'Medical Examinations'!$A$1:$J$2336,8,FALSE)</f>
        <v>No</v>
      </c>
      <c r="J2214" s="11" t="str">
        <f>VLOOKUP(A2214,'Medical Examinations'!$A$1:$J$2336,9,FALSE)</f>
        <v>NORMALWEIGHT</v>
      </c>
      <c r="K2214" s="11" t="str">
        <f>VLOOKUP(A2214,'Medical Examinations'!$A$1:$J$2336,10,FALSE)</f>
        <v>NORMAL</v>
      </c>
      <c r="L2214" t="str">
        <f>VLOOKUP(A2214,'Hospitalisation Details'!$A$2:$M$2344,4,FALSE)</f>
        <v>9-9-2003</v>
      </c>
      <c r="M2214">
        <f>VLOOKUP(A2214,'Hospitalisation Details'!$A$2:$M$2344,10,FALSE)</f>
        <v>1625.43</v>
      </c>
      <c r="N2214" t="str">
        <f>VLOOKUP(A2214,'Hospitalisation Details'!$A$2:$M$2344,11,FALSE)</f>
        <v>tier - 2</v>
      </c>
      <c r="O2214" t="str">
        <f>VLOOKUP(A2214,'Hospitalisation Details'!$A$2:$M$2344,12,FALSE)</f>
        <v>tier - 3</v>
      </c>
      <c r="P2214" t="str">
        <f>VLOOKUP(A2214,'Hospitalisation Details'!$A$2:$M$2344,13,FALSE)</f>
        <v>R1012</v>
      </c>
      <c r="Q2214" s="11">
        <f>VLOOKUP(A2214,'Hospitalisation Details'!$A$2:$M$2344,8,FALSE)</f>
        <v>19</v>
      </c>
    </row>
    <row r="2215" spans="1:17" ht="15.75" x14ac:dyDescent="0.25">
      <c r="A2215" s="1" t="s">
        <v>143</v>
      </c>
      <c r="B2215" t="str">
        <f>VLOOKUP(A2215,'Customer Names'!$A$1:$B$2336,2,FALSE)</f>
        <v>Van Meter</v>
      </c>
      <c r="C2215" s="11">
        <f>VLOOKUP(A2215,'Medical Examinations'!$A$1:$B$2336,2,FALSE)</f>
        <v>31.35</v>
      </c>
      <c r="D2215" s="11">
        <f>VLOOKUP(A2215,'Medical Examinations'!$A$1:$C$2336,3,FALSE)</f>
        <v>4.28</v>
      </c>
      <c r="E2215" s="11" t="str">
        <f>VLOOKUP(A2215,'Medical Examinations'!$A$1:$J$2336,4,FALSE)</f>
        <v>No</v>
      </c>
      <c r="F2215" s="11" t="str">
        <f>VLOOKUP(A2215,'Medical Examinations'!$A$1:$J$2336,5,FALSE)</f>
        <v>Yes</v>
      </c>
      <c r="G2215" s="11" t="str">
        <f>VLOOKUP(A2215,'Medical Examinations'!$A$1:$J$2336,6,FALSE)</f>
        <v>No</v>
      </c>
      <c r="H2215" s="11">
        <f>VLOOKUP(A2215,'Medical Examinations'!$A$1:$J$2336,7,FALSE)</f>
        <v>1</v>
      </c>
      <c r="I2215" s="11" t="str">
        <f>VLOOKUP(A2215,'Medical Examinations'!$A$1:$J$2336,8,FALSE)</f>
        <v>No</v>
      </c>
      <c r="J2215" s="11" t="str">
        <f>VLOOKUP(A2215,'Medical Examinations'!$A$1:$J$2336,9,FALSE)</f>
        <v>OBESITY</v>
      </c>
      <c r="K2215" s="11" t="str">
        <f>VLOOKUP(A2215,'Medical Examinations'!$A$1:$J$2336,10,FALSE)</f>
        <v>NORMAL</v>
      </c>
      <c r="L2215" t="str">
        <f>VLOOKUP(A2215,'Hospitalisation Details'!$A$2:$M$2344,4,FALSE)</f>
        <v>25-7-2004</v>
      </c>
      <c r="M2215">
        <f>VLOOKUP(A2215,'Hospitalisation Details'!$A$2:$M$2344,10,FALSE)</f>
        <v>1622.19</v>
      </c>
      <c r="N2215" t="str">
        <f>VLOOKUP(A2215,'Hospitalisation Details'!$A$2:$M$2344,11,FALSE)</f>
        <v>tier - 2</v>
      </c>
      <c r="O2215" t="str">
        <f>VLOOKUP(A2215,'Hospitalisation Details'!$A$2:$M$2344,12,FALSE)</f>
        <v>tier - 1</v>
      </c>
      <c r="P2215" t="str">
        <f>VLOOKUP(A2215,'Hospitalisation Details'!$A$2:$M$2344,13,FALSE)</f>
        <v>R1013</v>
      </c>
      <c r="Q2215" s="11">
        <f>VLOOKUP(A2215,'Hospitalisation Details'!$A$2:$M$2344,8,FALSE)</f>
        <v>18</v>
      </c>
    </row>
    <row r="2216" spans="1:17" ht="15.75" x14ac:dyDescent="0.25">
      <c r="A2216" s="1" t="s">
        <v>142</v>
      </c>
      <c r="B2216" t="str">
        <f>VLOOKUP(A2216,'Customer Names'!$A$1:$B$2336,2,FALSE)</f>
        <v>Babay</v>
      </c>
      <c r="C2216" s="11">
        <f>VLOOKUP(A2216,'Medical Examinations'!$A$1:$B$2336,2,FALSE)</f>
        <v>31.13</v>
      </c>
      <c r="D2216" s="11">
        <f>VLOOKUP(A2216,'Medical Examinations'!$A$1:$C$2336,3,FALSE)</f>
        <v>6.01</v>
      </c>
      <c r="E2216" s="11" t="str">
        <f>VLOOKUP(A2216,'Medical Examinations'!$A$1:$J$2336,4,FALSE)</f>
        <v>No</v>
      </c>
      <c r="F2216" s="11" t="str">
        <f>VLOOKUP(A2216,'Medical Examinations'!$A$1:$J$2336,5,FALSE)</f>
        <v>Yes</v>
      </c>
      <c r="G2216" s="11" t="str">
        <f>VLOOKUP(A2216,'Medical Examinations'!$A$1:$J$2336,6,FALSE)</f>
        <v>No</v>
      </c>
      <c r="H2216" s="11">
        <f>VLOOKUP(A2216,'Medical Examinations'!$A$1:$J$2336,7,FALSE)</f>
        <v>1</v>
      </c>
      <c r="I2216" s="11" t="str">
        <f>VLOOKUP(A2216,'Medical Examinations'!$A$1:$J$2336,8,FALSE)</f>
        <v>No</v>
      </c>
      <c r="J2216" s="11" t="str">
        <f>VLOOKUP(A2216,'Medical Examinations'!$A$1:$J$2336,9,FALSE)</f>
        <v>OBESITY</v>
      </c>
      <c r="K2216" s="11" t="str">
        <f>VLOOKUP(A2216,'Medical Examinations'!$A$1:$J$2336,10,FALSE)</f>
        <v>PREDIABETES</v>
      </c>
      <c r="L2216" t="str">
        <f>VLOOKUP(A2216,'Hospitalisation Details'!$A$2:$M$2344,4,FALSE)</f>
        <v>21-8-2004</v>
      </c>
      <c r="M2216">
        <f>VLOOKUP(A2216,'Hospitalisation Details'!$A$2:$M$2344,10,FALSE)</f>
        <v>1621.88</v>
      </c>
      <c r="N2216" t="str">
        <f>VLOOKUP(A2216,'Hospitalisation Details'!$A$2:$M$2344,11,FALSE)</f>
        <v>tier - 2</v>
      </c>
      <c r="O2216" t="str">
        <f>VLOOKUP(A2216,'Hospitalisation Details'!$A$2:$M$2344,12,FALSE)</f>
        <v>tier - 2</v>
      </c>
      <c r="P2216" t="str">
        <f>VLOOKUP(A2216,'Hospitalisation Details'!$A$2:$M$2344,13,FALSE)</f>
        <v>R1013</v>
      </c>
      <c r="Q2216" s="11">
        <f>VLOOKUP(A2216,'Hospitalisation Details'!$A$2:$M$2344,8,FALSE)</f>
        <v>18</v>
      </c>
    </row>
    <row r="2217" spans="1:17" ht="15.75" x14ac:dyDescent="0.25">
      <c r="A2217" s="1" t="s">
        <v>141</v>
      </c>
      <c r="B2217" t="str">
        <f>VLOOKUP(A2217,'Customer Names'!$A$1:$B$2336,2,FALSE)</f>
        <v>Taylor</v>
      </c>
      <c r="C2217" s="11">
        <f>VLOOKUP(A2217,'Medical Examinations'!$A$1:$B$2336,2,FALSE)</f>
        <v>17.48</v>
      </c>
      <c r="D2217" s="11">
        <f>VLOOKUP(A2217,'Medical Examinations'!$A$1:$C$2336,3,FALSE)</f>
        <v>4.59</v>
      </c>
      <c r="E2217" s="11" t="str">
        <f>VLOOKUP(A2217,'Medical Examinations'!$A$1:$J$2336,4,FALSE)</f>
        <v>No</v>
      </c>
      <c r="F2217" s="11" t="str">
        <f>VLOOKUP(A2217,'Medical Examinations'!$A$1:$J$2336,5,FALSE)</f>
        <v>No</v>
      </c>
      <c r="G2217" s="11" t="str">
        <f>VLOOKUP(A2217,'Medical Examinations'!$A$1:$J$2336,6,FALSE)</f>
        <v>Yes</v>
      </c>
      <c r="H2217" s="11">
        <f>VLOOKUP(A2217,'Medical Examinations'!$A$1:$J$2336,7,FALSE)</f>
        <v>1</v>
      </c>
      <c r="I2217" s="11" t="str">
        <f>VLOOKUP(A2217,'Medical Examinations'!$A$1:$J$2336,8,FALSE)</f>
        <v>No</v>
      </c>
      <c r="J2217" s="11" t="str">
        <f>VLOOKUP(A2217,'Medical Examinations'!$A$1:$J$2336,9,FALSE)</f>
        <v>UNDERWEIGHT</v>
      </c>
      <c r="K2217" s="11" t="str">
        <f>VLOOKUP(A2217,'Medical Examinations'!$A$1:$J$2336,10,FALSE)</f>
        <v>NORMAL</v>
      </c>
      <c r="L2217" t="str">
        <f>VLOOKUP(A2217,'Hospitalisation Details'!$A$2:$M$2344,4,FALSE)</f>
        <v>14-9-2003</v>
      </c>
      <c r="M2217">
        <f>VLOOKUP(A2217,'Hospitalisation Details'!$A$2:$M$2344,10,FALSE)</f>
        <v>1621.34</v>
      </c>
      <c r="N2217" t="str">
        <f>VLOOKUP(A2217,'Hospitalisation Details'!$A$2:$M$2344,11,FALSE)</f>
        <v>tier - 2</v>
      </c>
      <c r="O2217" t="str">
        <f>VLOOKUP(A2217,'Hospitalisation Details'!$A$2:$M$2344,12,FALSE)</f>
        <v>tier - 2</v>
      </c>
      <c r="P2217" t="str">
        <f>VLOOKUP(A2217,'Hospitalisation Details'!$A$2:$M$2344,13,FALSE)</f>
        <v>R1012</v>
      </c>
      <c r="Q2217" s="11">
        <f>VLOOKUP(A2217,'Hospitalisation Details'!$A$2:$M$2344,8,FALSE)</f>
        <v>19</v>
      </c>
    </row>
    <row r="2218" spans="1:17" ht="15.75" x14ac:dyDescent="0.25">
      <c r="A2218" s="1" t="s">
        <v>140</v>
      </c>
      <c r="B2218" t="str">
        <f>VLOOKUP(A2218,'Customer Names'!$A$1:$B$2336,2,FALSE)</f>
        <v>Smith</v>
      </c>
      <c r="C2218" s="11">
        <f>VLOOKUP(A2218,'Medical Examinations'!$A$1:$B$2336,2,FALSE)</f>
        <v>22.57</v>
      </c>
      <c r="D2218" s="11">
        <f>VLOOKUP(A2218,'Medical Examinations'!$A$1:$C$2336,3,FALSE)</f>
        <v>5.8</v>
      </c>
      <c r="E2218" s="11" t="str">
        <f>VLOOKUP(A2218,'Medical Examinations'!$A$1:$J$2336,4,FALSE)</f>
        <v>Yes</v>
      </c>
      <c r="F2218" s="11" t="str">
        <f>VLOOKUP(A2218,'Medical Examinations'!$A$1:$J$2336,5,FALSE)</f>
        <v>No</v>
      </c>
      <c r="G2218" s="11" t="str">
        <f>VLOOKUP(A2218,'Medical Examinations'!$A$1:$J$2336,6,FALSE)</f>
        <v>No</v>
      </c>
      <c r="H2218" s="11">
        <f>VLOOKUP(A2218,'Medical Examinations'!$A$1:$J$2336,7,FALSE)</f>
        <v>1</v>
      </c>
      <c r="I2218" s="11" t="str">
        <f>VLOOKUP(A2218,'Medical Examinations'!$A$1:$J$2336,8,FALSE)</f>
        <v>No</v>
      </c>
      <c r="J2218" s="11" t="str">
        <f>VLOOKUP(A2218,'Medical Examinations'!$A$1:$J$2336,9,FALSE)</f>
        <v>NORMALWEIGHT</v>
      </c>
      <c r="K2218" s="11" t="str">
        <f>VLOOKUP(A2218,'Medical Examinations'!$A$1:$J$2336,10,FALSE)</f>
        <v>PREDIABETES</v>
      </c>
      <c r="L2218" t="str">
        <f>VLOOKUP(A2218,'Hospitalisation Details'!$A$2:$M$2344,4,FALSE)</f>
        <v>5-8-1995</v>
      </c>
      <c r="M2218">
        <f>VLOOKUP(A2218,'Hospitalisation Details'!$A$2:$M$2344,10,FALSE)</f>
        <v>1617.16</v>
      </c>
      <c r="N2218" t="str">
        <f>VLOOKUP(A2218,'Hospitalisation Details'!$A$2:$M$2344,11,FALSE)</f>
        <v>tier - 2</v>
      </c>
      <c r="O2218" t="str">
        <f>VLOOKUP(A2218,'Hospitalisation Details'!$A$2:$M$2344,12,FALSE)</f>
        <v>tier - 1</v>
      </c>
      <c r="P2218" t="str">
        <f>VLOOKUP(A2218,'Hospitalisation Details'!$A$2:$M$2344,13,FALSE)</f>
        <v>R1013</v>
      </c>
      <c r="Q2218" s="11">
        <f>VLOOKUP(A2218,'Hospitalisation Details'!$A$2:$M$2344,8,FALSE)</f>
        <v>27</v>
      </c>
    </row>
    <row r="2219" spans="1:17" ht="15.75" x14ac:dyDescent="0.25">
      <c r="A2219" s="1" t="s">
        <v>139</v>
      </c>
      <c r="B2219" t="str">
        <f>VLOOKUP(A2219,'Customer Names'!$A$1:$B$2336,2,FALSE)</f>
        <v>Moody</v>
      </c>
      <c r="C2219" s="11">
        <f>VLOOKUP(A2219,'Medical Examinations'!$A$1:$B$2336,2,FALSE)</f>
        <v>26.73</v>
      </c>
      <c r="D2219" s="11">
        <f>VLOOKUP(A2219,'Medical Examinations'!$A$1:$C$2336,3,FALSE)</f>
        <v>5.08</v>
      </c>
      <c r="E2219" s="11" t="str">
        <f>VLOOKUP(A2219,'Medical Examinations'!$A$1:$J$2336,4,FALSE)</f>
        <v>No</v>
      </c>
      <c r="F2219" s="11" t="str">
        <f>VLOOKUP(A2219,'Medical Examinations'!$A$1:$J$2336,5,FALSE)</f>
        <v>Yes</v>
      </c>
      <c r="G2219" s="11" t="str">
        <f>VLOOKUP(A2219,'Medical Examinations'!$A$1:$J$2336,6,FALSE)</f>
        <v>No</v>
      </c>
      <c r="H2219" s="11">
        <f>VLOOKUP(A2219,'Medical Examinations'!$A$1:$J$2336,7,FALSE)</f>
        <v>1</v>
      </c>
      <c r="I2219" s="11" t="str">
        <f>VLOOKUP(A2219,'Medical Examinations'!$A$1:$J$2336,8,FALSE)</f>
        <v>No</v>
      </c>
      <c r="J2219" s="11" t="str">
        <f>VLOOKUP(A2219,'Medical Examinations'!$A$1:$J$2336,9,FALSE)</f>
        <v>OVERWEIGHT</v>
      </c>
      <c r="K2219" s="11" t="str">
        <f>VLOOKUP(A2219,'Medical Examinations'!$A$1:$J$2336,10,FALSE)</f>
        <v>NORMAL</v>
      </c>
      <c r="L2219" t="str">
        <f>VLOOKUP(A2219,'Hospitalisation Details'!$A$2:$M$2344,4,FALSE)</f>
        <v>22-7-2004</v>
      </c>
      <c r="M2219">
        <f>VLOOKUP(A2219,'Hospitalisation Details'!$A$2:$M$2344,10,FALSE)</f>
        <v>1615.77</v>
      </c>
      <c r="N2219" t="str">
        <f>VLOOKUP(A2219,'Hospitalisation Details'!$A$2:$M$2344,11,FALSE)</f>
        <v>tier - 2</v>
      </c>
      <c r="O2219" t="str">
        <f>VLOOKUP(A2219,'Hospitalisation Details'!$A$2:$M$2344,12,FALSE)</f>
        <v>tier - 1</v>
      </c>
      <c r="P2219" t="str">
        <f>VLOOKUP(A2219,'Hospitalisation Details'!$A$2:$M$2344,13,FALSE)</f>
        <v>R1013</v>
      </c>
      <c r="Q2219" s="11">
        <f>VLOOKUP(A2219,'Hospitalisation Details'!$A$2:$M$2344,8,FALSE)</f>
        <v>18</v>
      </c>
    </row>
    <row r="2220" spans="1:17" ht="15.75" x14ac:dyDescent="0.25">
      <c r="A2220" s="1" t="s">
        <v>138</v>
      </c>
      <c r="B2220" t="str">
        <f>VLOOKUP(A2220,'Customer Names'!$A$1:$B$2336,2,FALSE)</f>
        <v>Swierzbinski</v>
      </c>
      <c r="C2220" s="11">
        <f>VLOOKUP(A2220,'Medical Examinations'!$A$1:$B$2336,2,FALSE)</f>
        <v>20.79</v>
      </c>
      <c r="D2220" s="11">
        <f>VLOOKUP(A2220,'Medical Examinations'!$A$1:$C$2336,3,FALSE)</f>
        <v>5.84</v>
      </c>
      <c r="E2220" s="11" t="str">
        <f>VLOOKUP(A2220,'Medical Examinations'!$A$1:$J$2336,4,FALSE)</f>
        <v>No</v>
      </c>
      <c r="F2220" s="11" t="str">
        <f>VLOOKUP(A2220,'Medical Examinations'!$A$1:$J$2336,5,FALSE)</f>
        <v>Yes</v>
      </c>
      <c r="G2220" s="11" t="str">
        <f>VLOOKUP(A2220,'Medical Examinations'!$A$1:$J$2336,6,FALSE)</f>
        <v>No</v>
      </c>
      <c r="H2220" s="11">
        <f>VLOOKUP(A2220,'Medical Examinations'!$A$1:$J$2336,7,FALSE)</f>
        <v>1</v>
      </c>
      <c r="I2220" s="11" t="str">
        <f>VLOOKUP(A2220,'Medical Examinations'!$A$1:$J$2336,8,FALSE)</f>
        <v>No</v>
      </c>
      <c r="J2220" s="11" t="str">
        <f>VLOOKUP(A2220,'Medical Examinations'!$A$1:$J$2336,9,FALSE)</f>
        <v>NORMALWEIGHT</v>
      </c>
      <c r="K2220" s="11" t="str">
        <f>VLOOKUP(A2220,'Medical Examinations'!$A$1:$J$2336,10,FALSE)</f>
        <v>PREDIABETES</v>
      </c>
      <c r="L2220" t="str">
        <f>VLOOKUP(A2220,'Hospitalisation Details'!$A$2:$M$2344,4,FALSE)</f>
        <v>19-11-2004</v>
      </c>
      <c r="M2220">
        <f>VLOOKUP(A2220,'Hospitalisation Details'!$A$2:$M$2344,10,FALSE)</f>
        <v>1607.51</v>
      </c>
      <c r="N2220" t="str">
        <f>VLOOKUP(A2220,'Hospitalisation Details'!$A$2:$M$2344,11,FALSE)</f>
        <v>tier - 2</v>
      </c>
      <c r="O2220" t="str">
        <f>VLOOKUP(A2220,'Hospitalisation Details'!$A$2:$M$2344,12,FALSE)</f>
        <v>tier - 3</v>
      </c>
      <c r="P2220" t="str">
        <f>VLOOKUP(A2220,'Hospitalisation Details'!$A$2:$M$2344,13,FALSE)</f>
        <v>R1013</v>
      </c>
      <c r="Q2220" s="11">
        <f>VLOOKUP(A2220,'Hospitalisation Details'!$A$2:$M$2344,8,FALSE)</f>
        <v>18</v>
      </c>
    </row>
    <row r="2221" spans="1:17" ht="15.75" x14ac:dyDescent="0.25">
      <c r="A2221" s="1" t="s">
        <v>137</v>
      </c>
      <c r="B2221" t="str">
        <f>VLOOKUP(A2221,'Customer Names'!$A$1:$B$2336,2,FALSE)</f>
        <v>Schwartz</v>
      </c>
      <c r="C2221" s="11">
        <f>VLOOKUP(A2221,'Medical Examinations'!$A$1:$B$2336,2,FALSE)</f>
        <v>20.149999999999999</v>
      </c>
      <c r="D2221" s="11">
        <f>VLOOKUP(A2221,'Medical Examinations'!$A$1:$C$2336,3,FALSE)</f>
        <v>4.1500000000000004</v>
      </c>
      <c r="E2221" s="11" t="str">
        <f>VLOOKUP(A2221,'Medical Examinations'!$A$1:$J$2336,4,FALSE)</f>
        <v>No</v>
      </c>
      <c r="F2221" s="11" t="str">
        <f>VLOOKUP(A2221,'Medical Examinations'!$A$1:$J$2336,5,FALSE)</f>
        <v>No</v>
      </c>
      <c r="G2221" s="11" t="str">
        <f>VLOOKUP(A2221,'Medical Examinations'!$A$1:$J$2336,6,FALSE)</f>
        <v>No</v>
      </c>
      <c r="H2221" s="11">
        <f>VLOOKUP(A2221,'Medical Examinations'!$A$1:$J$2336,7,FALSE)</f>
        <v>1</v>
      </c>
      <c r="I2221" s="11" t="str">
        <f>VLOOKUP(A2221,'Medical Examinations'!$A$1:$J$2336,8,FALSE)</f>
        <v>No</v>
      </c>
      <c r="J2221" s="11" t="str">
        <f>VLOOKUP(A2221,'Medical Examinations'!$A$1:$J$2336,9,FALSE)</f>
        <v>NORMALWEIGHT</v>
      </c>
      <c r="K2221" s="11" t="str">
        <f>VLOOKUP(A2221,'Medical Examinations'!$A$1:$J$2336,10,FALSE)</f>
        <v>NORMAL</v>
      </c>
      <c r="L2221" t="str">
        <f>VLOOKUP(A2221,'Hospitalisation Details'!$A$2:$M$2344,4,FALSE)</f>
        <v>22-9-1992</v>
      </c>
      <c r="M2221">
        <f>VLOOKUP(A2221,'Hospitalisation Details'!$A$2:$M$2344,10,FALSE)</f>
        <v>1566.88</v>
      </c>
      <c r="N2221" t="str">
        <f>VLOOKUP(A2221,'Hospitalisation Details'!$A$2:$M$2344,11,FALSE)</f>
        <v>tier - 2</v>
      </c>
      <c r="O2221" t="str">
        <f>VLOOKUP(A2221,'Hospitalisation Details'!$A$2:$M$2344,12,FALSE)</f>
        <v>tier - 1</v>
      </c>
      <c r="P2221" t="str">
        <f>VLOOKUP(A2221,'Hospitalisation Details'!$A$2:$M$2344,13,FALSE)</f>
        <v>R1013</v>
      </c>
      <c r="Q2221" s="11">
        <f>VLOOKUP(A2221,'Hospitalisation Details'!$A$2:$M$2344,8,FALSE)</f>
        <v>30</v>
      </c>
    </row>
    <row r="2222" spans="1:17" ht="15.75" x14ac:dyDescent="0.25">
      <c r="A2222" s="1" t="s">
        <v>136</v>
      </c>
      <c r="B2222" t="str">
        <f>VLOOKUP(A2222,'Customer Names'!$A$1:$B$2336,2,FALSE)</f>
        <v>Sanseverino</v>
      </c>
      <c r="C2222" s="11">
        <f>VLOOKUP(A2222,'Medical Examinations'!$A$1:$B$2336,2,FALSE)</f>
        <v>36.85</v>
      </c>
      <c r="D2222" s="11">
        <f>VLOOKUP(A2222,'Medical Examinations'!$A$1:$C$2336,3,FALSE)</f>
        <v>4.3600000000000003</v>
      </c>
      <c r="E2222" s="11" t="str">
        <f>VLOOKUP(A2222,'Medical Examinations'!$A$1:$J$2336,4,FALSE)</f>
        <v>Yes</v>
      </c>
      <c r="F2222" s="11" t="str">
        <f>VLOOKUP(A2222,'Medical Examinations'!$A$1:$J$2336,5,FALSE)</f>
        <v>No</v>
      </c>
      <c r="G2222" s="11" t="str">
        <f>VLOOKUP(A2222,'Medical Examinations'!$A$1:$J$2336,6,FALSE)</f>
        <v>No</v>
      </c>
      <c r="H2222" s="11">
        <f>VLOOKUP(A2222,'Medical Examinations'!$A$1:$J$2336,7,FALSE)</f>
        <v>0</v>
      </c>
      <c r="I2222" s="11" t="str">
        <f>VLOOKUP(A2222,'Medical Examinations'!$A$1:$J$2336,8,FALSE)</f>
        <v>No</v>
      </c>
      <c r="J2222" s="11" t="str">
        <f>VLOOKUP(A2222,'Medical Examinations'!$A$1:$J$2336,9,FALSE)</f>
        <v>OBESITY</v>
      </c>
      <c r="K2222" s="11" t="str">
        <f>VLOOKUP(A2222,'Medical Examinations'!$A$1:$J$2336,10,FALSE)</f>
        <v>NORMAL</v>
      </c>
      <c r="L2222" t="str">
        <f>VLOOKUP(A2222,'Hospitalisation Details'!$A$2:$M$2344,4,FALSE)</f>
        <v>5-12-2001</v>
      </c>
      <c r="M2222">
        <f>VLOOKUP(A2222,'Hospitalisation Details'!$A$2:$M$2344,10,FALSE)</f>
        <v>1534.3</v>
      </c>
      <c r="N2222" t="str">
        <f>VLOOKUP(A2222,'Hospitalisation Details'!$A$2:$M$2344,11,FALSE)</f>
        <v>tier - 2</v>
      </c>
      <c r="O2222" t="str">
        <f>VLOOKUP(A2222,'Hospitalisation Details'!$A$2:$M$2344,12,FALSE)</f>
        <v>tier - 2</v>
      </c>
      <c r="P2222" t="str">
        <f>VLOOKUP(A2222,'Hospitalisation Details'!$A$2:$M$2344,13,FALSE)</f>
        <v>R1013</v>
      </c>
      <c r="Q2222" s="11">
        <f>VLOOKUP(A2222,'Hospitalisation Details'!$A$2:$M$2344,8,FALSE)</f>
        <v>21</v>
      </c>
    </row>
    <row r="2223" spans="1:17" ht="15.75" x14ac:dyDescent="0.25">
      <c r="A2223" s="1" t="s">
        <v>135</v>
      </c>
      <c r="B2223" t="str">
        <f>VLOOKUP(A2223,'Customer Names'!$A$1:$B$2336,2,FALSE)</f>
        <v>Lawder</v>
      </c>
      <c r="C2223" s="11">
        <f>VLOOKUP(A2223,'Medical Examinations'!$A$1:$B$2336,2,FALSE)</f>
        <v>35.53</v>
      </c>
      <c r="D2223" s="11">
        <f>VLOOKUP(A2223,'Medical Examinations'!$A$1:$C$2336,3,FALSE)</f>
        <v>4.55</v>
      </c>
      <c r="E2223" s="11" t="str">
        <f>VLOOKUP(A2223,'Medical Examinations'!$A$1:$J$2336,4,FALSE)</f>
        <v>Yes</v>
      </c>
      <c r="F2223" s="11" t="str">
        <f>VLOOKUP(A2223,'Medical Examinations'!$A$1:$J$2336,5,FALSE)</f>
        <v>No</v>
      </c>
      <c r="G2223" s="11" t="str">
        <f>VLOOKUP(A2223,'Medical Examinations'!$A$1:$J$2336,6,FALSE)</f>
        <v>No</v>
      </c>
      <c r="H2223" s="11">
        <f>VLOOKUP(A2223,'Medical Examinations'!$A$1:$J$2336,7,FALSE)</f>
        <v>0</v>
      </c>
      <c r="I2223" s="11" t="str">
        <f>VLOOKUP(A2223,'Medical Examinations'!$A$1:$J$2336,8,FALSE)</f>
        <v>No</v>
      </c>
      <c r="J2223" s="11" t="str">
        <f>VLOOKUP(A2223,'Medical Examinations'!$A$1:$J$2336,9,FALSE)</f>
        <v>OBESITY</v>
      </c>
      <c r="K2223" s="11" t="str">
        <f>VLOOKUP(A2223,'Medical Examinations'!$A$1:$J$2336,10,FALSE)</f>
        <v>NORMAL</v>
      </c>
      <c r="L2223" t="str">
        <f>VLOOKUP(A2223,'Hospitalisation Details'!$A$2:$M$2344,4,FALSE)</f>
        <v>2-6-2001</v>
      </c>
      <c r="M2223">
        <f>VLOOKUP(A2223,'Hospitalisation Details'!$A$2:$M$2344,10,FALSE)</f>
        <v>1532.47</v>
      </c>
      <c r="N2223" t="str">
        <f>VLOOKUP(A2223,'Hospitalisation Details'!$A$2:$M$2344,11,FALSE)</f>
        <v>tier - 2</v>
      </c>
      <c r="O2223" t="str">
        <f>VLOOKUP(A2223,'Hospitalisation Details'!$A$2:$M$2344,12,FALSE)</f>
        <v>tier - 2</v>
      </c>
      <c r="P2223" t="str">
        <f>VLOOKUP(A2223,'Hospitalisation Details'!$A$2:$M$2344,13,FALSE)</f>
        <v>R1013</v>
      </c>
      <c r="Q2223" s="11">
        <f>VLOOKUP(A2223,'Hospitalisation Details'!$A$2:$M$2344,8,FALSE)</f>
        <v>22</v>
      </c>
    </row>
    <row r="2224" spans="1:17" ht="15.75" x14ac:dyDescent="0.25">
      <c r="A2224" s="1" t="s">
        <v>134</v>
      </c>
      <c r="B2224" t="str">
        <f>VLOOKUP(A2224,'Customer Names'!$A$1:$B$2336,2,FALSE)</f>
        <v>Young</v>
      </c>
      <c r="C2224" s="11">
        <f>VLOOKUP(A2224,'Medical Examinations'!$A$1:$B$2336,2,FALSE)</f>
        <v>31.1</v>
      </c>
      <c r="D2224" s="11">
        <f>VLOOKUP(A2224,'Medical Examinations'!$A$1:$C$2336,3,FALSE)</f>
        <v>4.37</v>
      </c>
      <c r="E2224" s="11" t="str">
        <f>VLOOKUP(A2224,'Medical Examinations'!$A$1:$J$2336,4,FALSE)</f>
        <v>Yes</v>
      </c>
      <c r="F2224" s="11" t="str">
        <f>VLOOKUP(A2224,'Medical Examinations'!$A$1:$J$2336,5,FALSE)</f>
        <v>No</v>
      </c>
      <c r="G2224" s="11" t="str">
        <f>VLOOKUP(A2224,'Medical Examinations'!$A$1:$J$2336,6,FALSE)</f>
        <v>No</v>
      </c>
      <c r="H2224" s="11">
        <f>VLOOKUP(A2224,'Medical Examinations'!$A$1:$J$2336,7,FALSE)</f>
        <v>0</v>
      </c>
      <c r="I2224" s="11" t="str">
        <f>VLOOKUP(A2224,'Medical Examinations'!$A$1:$J$2336,8,FALSE)</f>
        <v>No</v>
      </c>
      <c r="J2224" s="11" t="str">
        <f>VLOOKUP(A2224,'Medical Examinations'!$A$1:$J$2336,9,FALSE)</f>
        <v>OBESITY</v>
      </c>
      <c r="K2224" s="11" t="str">
        <f>VLOOKUP(A2224,'Medical Examinations'!$A$1:$J$2336,10,FALSE)</f>
        <v>NORMAL</v>
      </c>
      <c r="L2224" t="str">
        <f>VLOOKUP(A2224,'Hospitalisation Details'!$A$2:$M$2344,4,FALSE)</f>
        <v>7-7-2001</v>
      </c>
      <c r="M2224">
        <f>VLOOKUP(A2224,'Hospitalisation Details'!$A$2:$M$2344,10,FALSE)</f>
        <v>1526.31</v>
      </c>
      <c r="N2224" t="str">
        <f>VLOOKUP(A2224,'Hospitalisation Details'!$A$2:$M$2344,11,FALSE)</f>
        <v>tier - 2</v>
      </c>
      <c r="O2224" t="str">
        <f>VLOOKUP(A2224,'Hospitalisation Details'!$A$2:$M$2344,12,FALSE)</f>
        <v>tier - 3</v>
      </c>
      <c r="P2224" t="str">
        <f>VLOOKUP(A2224,'Hospitalisation Details'!$A$2:$M$2344,13,FALSE)</f>
        <v>R1011</v>
      </c>
      <c r="Q2224" s="11">
        <f>VLOOKUP(A2224,'Hospitalisation Details'!$A$2:$M$2344,8,FALSE)</f>
        <v>21</v>
      </c>
    </row>
    <row r="2225" spans="1:17" ht="15.75" x14ac:dyDescent="0.25">
      <c r="A2225" s="1" t="s">
        <v>133</v>
      </c>
      <c r="B2225" t="str">
        <f>VLOOKUP(A2225,'Customer Names'!$A$1:$B$2336,2,FALSE)</f>
        <v>Hoerner</v>
      </c>
      <c r="C2225" s="11">
        <f>VLOOKUP(A2225,'Medical Examinations'!$A$1:$B$2336,2,FALSE)</f>
        <v>23.21</v>
      </c>
      <c r="D2225" s="11">
        <f>VLOOKUP(A2225,'Medical Examinations'!$A$1:$C$2336,3,FALSE)</f>
        <v>5.24</v>
      </c>
      <c r="E2225" s="11" t="str">
        <f>VLOOKUP(A2225,'Medical Examinations'!$A$1:$J$2336,4,FALSE)</f>
        <v>Yes</v>
      </c>
      <c r="F2225" s="11" t="str">
        <f>VLOOKUP(A2225,'Medical Examinations'!$A$1:$J$2336,5,FALSE)</f>
        <v>No</v>
      </c>
      <c r="G2225" s="11" t="str">
        <f>VLOOKUP(A2225,'Medical Examinations'!$A$1:$J$2336,6,FALSE)</f>
        <v>No</v>
      </c>
      <c r="H2225" s="11">
        <f>VLOOKUP(A2225,'Medical Examinations'!$A$1:$J$2336,7,FALSE)</f>
        <v>0</v>
      </c>
      <c r="I2225" s="11" t="str">
        <f>VLOOKUP(A2225,'Medical Examinations'!$A$1:$J$2336,8,FALSE)</f>
        <v>No</v>
      </c>
      <c r="J2225" s="11" t="str">
        <f>VLOOKUP(A2225,'Medical Examinations'!$A$1:$J$2336,9,FALSE)</f>
        <v>NORMALWEIGHT</v>
      </c>
      <c r="K2225" s="11" t="str">
        <f>VLOOKUP(A2225,'Medical Examinations'!$A$1:$J$2336,10,FALSE)</f>
        <v>NORMAL</v>
      </c>
      <c r="L2225" t="str">
        <f>VLOOKUP(A2225,'Hospitalisation Details'!$A$2:$M$2344,4,FALSE)</f>
        <v>25-8-2001</v>
      </c>
      <c r="M2225">
        <f>VLOOKUP(A2225,'Hospitalisation Details'!$A$2:$M$2344,10,FALSE)</f>
        <v>1515.34</v>
      </c>
      <c r="N2225" t="str">
        <f>VLOOKUP(A2225,'Hospitalisation Details'!$A$2:$M$2344,11,FALSE)</f>
        <v>tier - 2</v>
      </c>
      <c r="O2225" t="str">
        <f>VLOOKUP(A2225,'Hospitalisation Details'!$A$2:$M$2344,12,FALSE)</f>
        <v>tier - 3</v>
      </c>
      <c r="P2225" t="str">
        <f>VLOOKUP(A2225,'Hospitalisation Details'!$A$2:$M$2344,13,FALSE)</f>
        <v>R1013</v>
      </c>
      <c r="Q2225" s="11">
        <f>VLOOKUP(A2225,'Hospitalisation Details'!$A$2:$M$2344,8,FALSE)</f>
        <v>21</v>
      </c>
    </row>
    <row r="2226" spans="1:17" ht="15.75" x14ac:dyDescent="0.25">
      <c r="A2226" s="1" t="s">
        <v>132</v>
      </c>
      <c r="B2226" t="str">
        <f>VLOOKUP(A2226,'Customer Names'!$A$1:$B$2336,2,FALSE)</f>
        <v>Benson</v>
      </c>
      <c r="C2226" s="11">
        <f>VLOOKUP(A2226,'Medical Examinations'!$A$1:$B$2336,2,FALSE)</f>
        <v>18.36</v>
      </c>
      <c r="D2226" s="11">
        <f>VLOOKUP(A2226,'Medical Examinations'!$A$1:$C$2336,3,FALSE)</f>
        <v>5.96</v>
      </c>
      <c r="E2226" s="11" t="str">
        <f>VLOOKUP(A2226,'Medical Examinations'!$A$1:$J$2336,4,FALSE)</f>
        <v>No</v>
      </c>
      <c r="F2226" s="11" t="str">
        <f>VLOOKUP(A2226,'Medical Examinations'!$A$1:$J$2336,5,FALSE)</f>
        <v>No</v>
      </c>
      <c r="G2226" s="11" t="str">
        <f>VLOOKUP(A2226,'Medical Examinations'!$A$1:$J$2336,6,FALSE)</f>
        <v>No</v>
      </c>
      <c r="H2226" s="11">
        <f>VLOOKUP(A2226,'Medical Examinations'!$A$1:$J$2336,7,FALSE)</f>
        <v>1</v>
      </c>
      <c r="I2226" s="11" t="str">
        <f>VLOOKUP(A2226,'Medical Examinations'!$A$1:$J$2336,8,FALSE)</f>
        <v>No</v>
      </c>
      <c r="J2226" s="11" t="str">
        <f>VLOOKUP(A2226,'Medical Examinations'!$A$1:$J$2336,9,FALSE)</f>
        <v>NORMALWEIGHT</v>
      </c>
      <c r="K2226" s="11" t="str">
        <f>VLOOKUP(A2226,'Medical Examinations'!$A$1:$J$2336,10,FALSE)</f>
        <v>PREDIABETES</v>
      </c>
      <c r="L2226" t="str">
        <f>VLOOKUP(A2226,'Hospitalisation Details'!$A$2:$M$2344,4,FALSE)</f>
        <v>19-6-1998</v>
      </c>
      <c r="M2226">
        <f>VLOOKUP(A2226,'Hospitalisation Details'!$A$2:$M$2344,10,FALSE)</f>
        <v>1497</v>
      </c>
      <c r="N2226" t="str">
        <f>VLOOKUP(A2226,'Hospitalisation Details'!$A$2:$M$2344,11,FALSE)</f>
        <v>tier - 2</v>
      </c>
      <c r="O2226" t="str">
        <f>VLOOKUP(A2226,'Hospitalisation Details'!$A$2:$M$2344,12,FALSE)</f>
        <v>tier - 2</v>
      </c>
      <c r="P2226" t="str">
        <f>VLOOKUP(A2226,'Hospitalisation Details'!$A$2:$M$2344,13,FALSE)</f>
        <v>R1013</v>
      </c>
      <c r="Q2226" s="11">
        <f>VLOOKUP(A2226,'Hospitalisation Details'!$A$2:$M$2344,8,FALSE)</f>
        <v>24</v>
      </c>
    </row>
    <row r="2227" spans="1:17" ht="15.75" x14ac:dyDescent="0.25">
      <c r="A2227" s="1" t="s">
        <v>131</v>
      </c>
      <c r="B2227" t="str">
        <f>VLOOKUP(A2227,'Customer Names'!$A$1:$B$2336,2,FALSE)</f>
        <v>Horton</v>
      </c>
      <c r="C2227" s="11">
        <f>VLOOKUP(A2227,'Medical Examinations'!$A$1:$B$2336,2,FALSE)</f>
        <v>15.92</v>
      </c>
      <c r="D2227" s="11">
        <f>VLOOKUP(A2227,'Medical Examinations'!$A$1:$C$2336,3,FALSE)</f>
        <v>4.76</v>
      </c>
      <c r="E2227" s="11" t="str">
        <f>VLOOKUP(A2227,'Medical Examinations'!$A$1:$J$2336,4,FALSE)</f>
        <v>Yes</v>
      </c>
      <c r="F2227" s="11" t="str">
        <f>VLOOKUP(A2227,'Medical Examinations'!$A$1:$J$2336,5,FALSE)</f>
        <v>No</v>
      </c>
      <c r="G2227" s="11" t="str">
        <f>VLOOKUP(A2227,'Medical Examinations'!$A$1:$J$2336,6,FALSE)</f>
        <v>No</v>
      </c>
      <c r="H2227" s="11">
        <f>VLOOKUP(A2227,'Medical Examinations'!$A$1:$J$2336,7,FALSE)</f>
        <v>1</v>
      </c>
      <c r="I2227" s="11" t="str">
        <f>VLOOKUP(A2227,'Medical Examinations'!$A$1:$J$2336,8,FALSE)</f>
        <v>No</v>
      </c>
      <c r="J2227" s="11" t="str">
        <f>VLOOKUP(A2227,'Medical Examinations'!$A$1:$J$2336,9,FALSE)</f>
        <v>UNDERWEIGHT</v>
      </c>
      <c r="K2227" s="11" t="str">
        <f>VLOOKUP(A2227,'Medical Examinations'!$A$1:$J$2336,10,FALSE)</f>
        <v>NORMAL</v>
      </c>
      <c r="L2227" t="str">
        <f>VLOOKUP(A2227,'Hospitalisation Details'!$A$2:$M$2344,4,FALSE)</f>
        <v>7-10-1995</v>
      </c>
      <c r="M2227">
        <f>VLOOKUP(A2227,'Hospitalisation Details'!$A$2:$M$2344,10,FALSE)</f>
        <v>1493</v>
      </c>
      <c r="N2227" t="str">
        <f>VLOOKUP(A2227,'Hospitalisation Details'!$A$2:$M$2344,11,FALSE)</f>
        <v>tier - 2</v>
      </c>
      <c r="O2227" t="str">
        <f>VLOOKUP(A2227,'Hospitalisation Details'!$A$2:$M$2344,12,FALSE)</f>
        <v>tier - 3</v>
      </c>
      <c r="P2227" t="str">
        <f>VLOOKUP(A2227,'Hospitalisation Details'!$A$2:$M$2344,13,FALSE)</f>
        <v>R1013</v>
      </c>
      <c r="Q2227" s="11">
        <f>VLOOKUP(A2227,'Hospitalisation Details'!$A$2:$M$2344,8,FALSE)</f>
        <v>27</v>
      </c>
    </row>
    <row r="2228" spans="1:17" ht="15.75" x14ac:dyDescent="0.25">
      <c r="A2228" s="1" t="s">
        <v>130</v>
      </c>
      <c r="B2228" t="str">
        <f>VLOOKUP(A2228,'Customer Names'!$A$1:$B$2336,2,FALSE)</f>
        <v>McGraw</v>
      </c>
      <c r="C2228" s="11">
        <f>VLOOKUP(A2228,'Medical Examinations'!$A$1:$B$2336,2,FALSE)</f>
        <v>15.17</v>
      </c>
      <c r="D2228" s="11">
        <f>VLOOKUP(A2228,'Medical Examinations'!$A$1:$C$2336,3,FALSE)</f>
        <v>4.3</v>
      </c>
      <c r="E2228" s="11" t="str">
        <f>VLOOKUP(A2228,'Medical Examinations'!$A$1:$J$2336,4,FALSE)</f>
        <v>Yes</v>
      </c>
      <c r="F2228" s="11" t="str">
        <f>VLOOKUP(A2228,'Medical Examinations'!$A$1:$J$2336,5,FALSE)</f>
        <v>No</v>
      </c>
      <c r="G2228" s="11" t="str">
        <f>VLOOKUP(A2228,'Medical Examinations'!$A$1:$J$2336,6,FALSE)</f>
        <v>Yes</v>
      </c>
      <c r="H2228" s="11">
        <f>VLOOKUP(A2228,'Medical Examinations'!$A$1:$J$2336,7,FALSE)</f>
        <v>1</v>
      </c>
      <c r="I2228" s="11" t="str">
        <f>VLOOKUP(A2228,'Medical Examinations'!$A$1:$J$2336,8,FALSE)</f>
        <v>No</v>
      </c>
      <c r="J2228" s="11" t="str">
        <f>VLOOKUP(A2228,'Medical Examinations'!$A$1:$J$2336,9,FALSE)</f>
        <v>UNDERWEIGHT</v>
      </c>
      <c r="K2228" s="11" t="str">
        <f>VLOOKUP(A2228,'Medical Examinations'!$A$1:$J$2336,10,FALSE)</f>
        <v>NORMAL</v>
      </c>
      <c r="L2228" t="str">
        <f>VLOOKUP(A2228,'Hospitalisation Details'!$A$2:$M$2344,4,FALSE)</f>
        <v>9-6-1997</v>
      </c>
      <c r="M2228">
        <f>VLOOKUP(A2228,'Hospitalisation Details'!$A$2:$M$2344,10,FALSE)</f>
        <v>1481</v>
      </c>
      <c r="N2228" t="str">
        <f>VLOOKUP(A2228,'Hospitalisation Details'!$A$2:$M$2344,11,FALSE)</f>
        <v>tier - 2</v>
      </c>
      <c r="O2228" t="str">
        <f>VLOOKUP(A2228,'Hospitalisation Details'!$A$2:$M$2344,12,FALSE)</f>
        <v>tier - 1</v>
      </c>
      <c r="P2228" t="str">
        <f>VLOOKUP(A2228,'Hospitalisation Details'!$A$2:$M$2344,13,FALSE)</f>
        <v>R1012</v>
      </c>
      <c r="Q2228" s="11">
        <f>VLOOKUP(A2228,'Hospitalisation Details'!$A$2:$M$2344,8,FALSE)</f>
        <v>25</v>
      </c>
    </row>
    <row r="2229" spans="1:17" ht="15.75" x14ac:dyDescent="0.25">
      <c r="A2229" s="1" t="s">
        <v>129</v>
      </c>
      <c r="B2229" t="str">
        <f>VLOOKUP(A2229,'Customer Names'!$A$1:$B$2336,2,FALSE)</f>
        <v>Beaulne</v>
      </c>
      <c r="C2229" s="11">
        <f>VLOOKUP(A2229,'Medical Examinations'!$A$1:$B$2336,2,FALSE)</f>
        <v>16.63</v>
      </c>
      <c r="D2229" s="11">
        <f>VLOOKUP(A2229,'Medical Examinations'!$A$1:$C$2336,3,FALSE)</f>
        <v>4.5</v>
      </c>
      <c r="E2229" s="11" t="str">
        <f>VLOOKUP(A2229,'Medical Examinations'!$A$1:$J$2336,4,FALSE)</f>
        <v>No</v>
      </c>
      <c r="F2229" s="11" t="str">
        <f>VLOOKUP(A2229,'Medical Examinations'!$A$1:$J$2336,5,FALSE)</f>
        <v>No</v>
      </c>
      <c r="G2229" s="11" t="str">
        <f>VLOOKUP(A2229,'Medical Examinations'!$A$1:$J$2336,6,FALSE)</f>
        <v>No</v>
      </c>
      <c r="H2229" s="11">
        <f>VLOOKUP(A2229,'Medical Examinations'!$A$1:$J$2336,7,FALSE)</f>
        <v>1</v>
      </c>
      <c r="I2229" s="11" t="str">
        <f>VLOOKUP(A2229,'Medical Examinations'!$A$1:$J$2336,8,FALSE)</f>
        <v>No</v>
      </c>
      <c r="J2229" s="11" t="str">
        <f>VLOOKUP(A2229,'Medical Examinations'!$A$1:$J$2336,9,FALSE)</f>
        <v>UNDERWEIGHT</v>
      </c>
      <c r="K2229" s="11" t="str">
        <f>VLOOKUP(A2229,'Medical Examinations'!$A$1:$J$2336,10,FALSE)</f>
        <v>NORMAL</v>
      </c>
      <c r="L2229" t="str">
        <f>VLOOKUP(A2229,'Hospitalisation Details'!$A$2:$M$2344,4,FALSE)</f>
        <v>7-12-1998</v>
      </c>
      <c r="M2229">
        <f>VLOOKUP(A2229,'Hospitalisation Details'!$A$2:$M$2344,10,FALSE)</f>
        <v>1477</v>
      </c>
      <c r="N2229" t="str">
        <f>VLOOKUP(A2229,'Hospitalisation Details'!$A$2:$M$2344,11,FALSE)</f>
        <v>tier - 2</v>
      </c>
      <c r="O2229" t="str">
        <f>VLOOKUP(A2229,'Hospitalisation Details'!$A$2:$M$2344,12,FALSE)</f>
        <v>tier - 1</v>
      </c>
      <c r="P2229" t="str">
        <f>VLOOKUP(A2229,'Hospitalisation Details'!$A$2:$M$2344,13,FALSE)</f>
        <v>R1013</v>
      </c>
      <c r="Q2229" s="11">
        <f>VLOOKUP(A2229,'Hospitalisation Details'!$A$2:$M$2344,8,FALSE)</f>
        <v>24</v>
      </c>
    </row>
    <row r="2230" spans="1:17" ht="15.75" x14ac:dyDescent="0.25">
      <c r="A2230" s="1" t="s">
        <v>128</v>
      </c>
      <c r="B2230" t="str">
        <f>VLOOKUP(A2230,'Customer Names'!$A$1:$B$2336,2,FALSE)</f>
        <v>Lunz</v>
      </c>
      <c r="C2230" s="11">
        <f>VLOOKUP(A2230,'Medical Examinations'!$A$1:$B$2336,2,FALSE)</f>
        <v>19.39</v>
      </c>
      <c r="D2230" s="11">
        <f>VLOOKUP(A2230,'Medical Examinations'!$A$1:$C$2336,3,FALSE)</f>
        <v>5.59</v>
      </c>
      <c r="E2230" s="11" t="str">
        <f>VLOOKUP(A2230,'Medical Examinations'!$A$1:$J$2336,4,FALSE)</f>
        <v>No</v>
      </c>
      <c r="F2230" s="11" t="str">
        <f>VLOOKUP(A2230,'Medical Examinations'!$A$1:$J$2336,5,FALSE)</f>
        <v>No</v>
      </c>
      <c r="G2230" s="11" t="str">
        <f>VLOOKUP(A2230,'Medical Examinations'!$A$1:$J$2336,6,FALSE)</f>
        <v>Yes</v>
      </c>
      <c r="H2230" s="11">
        <f>VLOOKUP(A2230,'Medical Examinations'!$A$1:$J$2336,7,FALSE)</f>
        <v>1</v>
      </c>
      <c r="I2230" s="11" t="str">
        <f>VLOOKUP(A2230,'Medical Examinations'!$A$1:$J$2336,8,FALSE)</f>
        <v>No</v>
      </c>
      <c r="J2230" s="11" t="str">
        <f>VLOOKUP(A2230,'Medical Examinations'!$A$1:$J$2336,9,FALSE)</f>
        <v>NORMALWEIGHT</v>
      </c>
      <c r="K2230" s="11" t="str">
        <f>VLOOKUP(A2230,'Medical Examinations'!$A$1:$J$2336,10,FALSE)</f>
        <v>NORMAL</v>
      </c>
      <c r="L2230" t="str">
        <f>VLOOKUP(A2230,'Hospitalisation Details'!$A$2:$M$2344,4,FALSE)</f>
        <v>20-6-2003</v>
      </c>
      <c r="M2230">
        <f>VLOOKUP(A2230,'Hospitalisation Details'!$A$2:$M$2344,10,FALSE)</f>
        <v>1467</v>
      </c>
      <c r="N2230" t="str">
        <f>VLOOKUP(A2230,'Hospitalisation Details'!$A$2:$M$2344,11,FALSE)</f>
        <v>tier - 2</v>
      </c>
      <c r="O2230" t="str">
        <f>VLOOKUP(A2230,'Hospitalisation Details'!$A$2:$M$2344,12,FALSE)</f>
        <v>tier - 2</v>
      </c>
      <c r="P2230" t="str">
        <f>VLOOKUP(A2230,'Hospitalisation Details'!$A$2:$M$2344,13,FALSE)</f>
        <v>R1013</v>
      </c>
      <c r="Q2230" s="11">
        <f>VLOOKUP(A2230,'Hospitalisation Details'!$A$2:$M$2344,8,FALSE)</f>
        <v>19</v>
      </c>
    </row>
    <row r="2231" spans="1:17" ht="15.75" x14ac:dyDescent="0.25">
      <c r="A2231" s="1" t="s">
        <v>127</v>
      </c>
      <c r="B2231" t="str">
        <f>VLOOKUP(A2231,'Customer Names'!$A$1:$B$2336,2,FALSE)</f>
        <v>Kyle</v>
      </c>
      <c r="C2231" s="11">
        <f>VLOOKUP(A2231,'Medical Examinations'!$A$1:$B$2336,2,FALSE)</f>
        <v>17.34</v>
      </c>
      <c r="D2231" s="11">
        <f>VLOOKUP(A2231,'Medical Examinations'!$A$1:$C$2336,3,FALSE)</f>
        <v>6.29</v>
      </c>
      <c r="E2231" s="11" t="str">
        <f>VLOOKUP(A2231,'Medical Examinations'!$A$1:$J$2336,4,FALSE)</f>
        <v>Yes</v>
      </c>
      <c r="F2231" s="11" t="str">
        <f>VLOOKUP(A2231,'Medical Examinations'!$A$1:$J$2336,5,FALSE)</f>
        <v>No</v>
      </c>
      <c r="G2231" s="11" t="str">
        <f>VLOOKUP(A2231,'Medical Examinations'!$A$1:$J$2336,6,FALSE)</f>
        <v>Yes</v>
      </c>
      <c r="H2231" s="11">
        <f>VLOOKUP(A2231,'Medical Examinations'!$A$1:$J$2336,7,FALSE)</f>
        <v>1</v>
      </c>
      <c r="I2231" s="11" t="str">
        <f>VLOOKUP(A2231,'Medical Examinations'!$A$1:$J$2336,8,FALSE)</f>
        <v>No</v>
      </c>
      <c r="J2231" s="11" t="str">
        <f>VLOOKUP(A2231,'Medical Examinations'!$A$1:$J$2336,9,FALSE)</f>
        <v>UNDERWEIGHT</v>
      </c>
      <c r="K2231" s="11" t="str">
        <f>VLOOKUP(A2231,'Medical Examinations'!$A$1:$J$2336,10,FALSE)</f>
        <v>PREDIABETES</v>
      </c>
      <c r="L2231" t="str">
        <f>VLOOKUP(A2231,'Hospitalisation Details'!$A$2:$M$2344,4,FALSE)</f>
        <v>19-6-1997</v>
      </c>
      <c r="M2231">
        <f>VLOOKUP(A2231,'Hospitalisation Details'!$A$2:$M$2344,10,FALSE)</f>
        <v>1445</v>
      </c>
      <c r="N2231" t="str">
        <f>VLOOKUP(A2231,'Hospitalisation Details'!$A$2:$M$2344,11,FALSE)</f>
        <v>tier - 2</v>
      </c>
      <c r="O2231" t="str">
        <f>VLOOKUP(A2231,'Hospitalisation Details'!$A$2:$M$2344,12,FALSE)</f>
        <v>tier - 1</v>
      </c>
      <c r="P2231" t="str">
        <f>VLOOKUP(A2231,'Hospitalisation Details'!$A$2:$M$2344,13,FALSE)</f>
        <v>R1013</v>
      </c>
      <c r="Q2231" s="11">
        <f>VLOOKUP(A2231,'Hospitalisation Details'!$A$2:$M$2344,8,FALSE)</f>
        <v>25</v>
      </c>
    </row>
    <row r="2232" spans="1:17" ht="15.75" x14ac:dyDescent="0.25">
      <c r="A2232" s="1" t="s">
        <v>126</v>
      </c>
      <c r="B2232" t="str">
        <f>VLOOKUP(A2232,'Customer Names'!$A$1:$B$2336,2,FALSE)</f>
        <v>Brackenwagen</v>
      </c>
      <c r="C2232" s="11">
        <f>VLOOKUP(A2232,'Medical Examinations'!$A$1:$B$2336,2,FALSE)</f>
        <v>17.940000000000001</v>
      </c>
      <c r="D2232" s="11">
        <f>VLOOKUP(A2232,'Medical Examinations'!$A$1:$C$2336,3,FALSE)</f>
        <v>4.1900000000000004</v>
      </c>
      <c r="E2232" s="11" t="str">
        <f>VLOOKUP(A2232,'Medical Examinations'!$A$1:$J$2336,4,FALSE)</f>
        <v>No</v>
      </c>
      <c r="F2232" s="11" t="str">
        <f>VLOOKUP(A2232,'Medical Examinations'!$A$1:$J$2336,5,FALSE)</f>
        <v>Yes</v>
      </c>
      <c r="G2232" s="11" t="str">
        <f>VLOOKUP(A2232,'Medical Examinations'!$A$1:$J$2336,6,FALSE)</f>
        <v>No</v>
      </c>
      <c r="H2232" s="11">
        <f>VLOOKUP(A2232,'Medical Examinations'!$A$1:$J$2336,7,FALSE)</f>
        <v>1</v>
      </c>
      <c r="I2232" s="11" t="str">
        <f>VLOOKUP(A2232,'Medical Examinations'!$A$1:$J$2336,8,FALSE)</f>
        <v>No</v>
      </c>
      <c r="J2232" s="11" t="str">
        <f>VLOOKUP(A2232,'Medical Examinations'!$A$1:$J$2336,9,FALSE)</f>
        <v>UNDERWEIGHT</v>
      </c>
      <c r="K2232" s="11" t="str">
        <f>VLOOKUP(A2232,'Medical Examinations'!$A$1:$J$2336,10,FALSE)</f>
        <v>NORMAL</v>
      </c>
      <c r="L2232" t="str">
        <f>VLOOKUP(A2232,'Hospitalisation Details'!$A$2:$M$2344,4,FALSE)</f>
        <v>1-9-2000</v>
      </c>
      <c r="M2232">
        <f>VLOOKUP(A2232,'Hospitalisation Details'!$A$2:$M$2344,10,FALSE)</f>
        <v>1438</v>
      </c>
      <c r="N2232" t="str">
        <f>VLOOKUP(A2232,'Hospitalisation Details'!$A$2:$M$2344,11,FALSE)</f>
        <v>tier - 2</v>
      </c>
      <c r="O2232" t="str">
        <f>VLOOKUP(A2232,'Hospitalisation Details'!$A$2:$M$2344,12,FALSE)</f>
        <v>tier - 2</v>
      </c>
      <c r="P2232" t="str">
        <f>VLOOKUP(A2232,'Hospitalisation Details'!$A$2:$M$2344,13,FALSE)</f>
        <v>R1013</v>
      </c>
      <c r="Q2232" s="11">
        <f>VLOOKUP(A2232,'Hospitalisation Details'!$A$2:$M$2344,8,FALSE)</f>
        <v>22</v>
      </c>
    </row>
    <row r="2233" spans="1:17" ht="15.75" x14ac:dyDescent="0.25">
      <c r="A2233" s="1" t="s">
        <v>125</v>
      </c>
      <c r="B2233" t="str">
        <f>VLOOKUP(A2233,'Customer Names'!$A$1:$B$2336,2,FALSE)</f>
        <v>Schmitt</v>
      </c>
      <c r="C2233" s="11">
        <f>VLOOKUP(A2233,'Medical Examinations'!$A$1:$B$2336,2,FALSE)</f>
        <v>16.670000000000002</v>
      </c>
      <c r="D2233" s="11">
        <f>VLOOKUP(A2233,'Medical Examinations'!$A$1:$C$2336,3,FALSE)</f>
        <v>4.7</v>
      </c>
      <c r="E2233" s="11" t="str">
        <f>VLOOKUP(A2233,'Medical Examinations'!$A$1:$J$2336,4,FALSE)</f>
        <v>Yes</v>
      </c>
      <c r="F2233" s="11" t="str">
        <f>VLOOKUP(A2233,'Medical Examinations'!$A$1:$J$2336,5,FALSE)</f>
        <v>No</v>
      </c>
      <c r="G2233" s="11" t="str">
        <f>VLOOKUP(A2233,'Medical Examinations'!$A$1:$J$2336,6,FALSE)</f>
        <v>Yes</v>
      </c>
      <c r="H2233" s="11">
        <f>VLOOKUP(A2233,'Medical Examinations'!$A$1:$J$2336,7,FALSE)</f>
        <v>1</v>
      </c>
      <c r="I2233" s="11" t="str">
        <f>VLOOKUP(A2233,'Medical Examinations'!$A$1:$J$2336,8,FALSE)</f>
        <v>No</v>
      </c>
      <c r="J2233" s="11" t="str">
        <f>VLOOKUP(A2233,'Medical Examinations'!$A$1:$J$2336,9,FALSE)</f>
        <v>UNDERWEIGHT</v>
      </c>
      <c r="K2233" s="11" t="str">
        <f>VLOOKUP(A2233,'Medical Examinations'!$A$1:$J$2336,10,FALSE)</f>
        <v>NORMAL</v>
      </c>
      <c r="L2233" t="str">
        <f>VLOOKUP(A2233,'Hospitalisation Details'!$A$2:$M$2344,4,FALSE)</f>
        <v>5-12-1997</v>
      </c>
      <c r="M2233">
        <f>VLOOKUP(A2233,'Hospitalisation Details'!$A$2:$M$2344,10,FALSE)</f>
        <v>1422</v>
      </c>
      <c r="N2233" t="str">
        <f>VLOOKUP(A2233,'Hospitalisation Details'!$A$2:$M$2344,11,FALSE)</f>
        <v>tier - 2</v>
      </c>
      <c r="O2233" t="str">
        <f>VLOOKUP(A2233,'Hospitalisation Details'!$A$2:$M$2344,12,FALSE)</f>
        <v>tier - 2</v>
      </c>
      <c r="P2233" t="str">
        <f>VLOOKUP(A2233,'Hospitalisation Details'!$A$2:$M$2344,13,FALSE)</f>
        <v>R1013</v>
      </c>
      <c r="Q2233" s="11">
        <f>VLOOKUP(A2233,'Hospitalisation Details'!$A$2:$M$2344,8,FALSE)</f>
        <v>25</v>
      </c>
    </row>
    <row r="2234" spans="1:17" ht="15.75" x14ac:dyDescent="0.25">
      <c r="A2234" s="1" t="s">
        <v>124</v>
      </c>
      <c r="B2234" t="str">
        <f>VLOOKUP(A2234,'Customer Names'!$A$1:$B$2336,2,FALSE)</f>
        <v>Borden</v>
      </c>
      <c r="C2234" s="11">
        <f>VLOOKUP(A2234,'Medical Examinations'!$A$1:$B$2336,2,FALSE)</f>
        <v>20.58</v>
      </c>
      <c r="D2234" s="11">
        <f>VLOOKUP(A2234,'Medical Examinations'!$A$1:$C$2336,3,FALSE)</f>
        <v>5.64</v>
      </c>
      <c r="E2234" s="11" t="str">
        <f>VLOOKUP(A2234,'Medical Examinations'!$A$1:$J$2336,4,FALSE)</f>
        <v>Yes</v>
      </c>
      <c r="F2234" s="11" t="str">
        <f>VLOOKUP(A2234,'Medical Examinations'!$A$1:$J$2336,5,FALSE)</f>
        <v>No</v>
      </c>
      <c r="G2234" s="11" t="str">
        <f>VLOOKUP(A2234,'Medical Examinations'!$A$1:$J$2336,6,FALSE)</f>
        <v>No</v>
      </c>
      <c r="H2234" s="11">
        <f>VLOOKUP(A2234,'Medical Examinations'!$A$1:$J$2336,7,FALSE)</f>
        <v>0</v>
      </c>
      <c r="I2234" s="11" t="str">
        <f>VLOOKUP(A2234,'Medical Examinations'!$A$1:$J$2336,8,FALSE)</f>
        <v>No</v>
      </c>
      <c r="J2234" s="11" t="str">
        <f>VLOOKUP(A2234,'Medical Examinations'!$A$1:$J$2336,9,FALSE)</f>
        <v>NORMALWEIGHT</v>
      </c>
      <c r="K2234" s="11" t="str">
        <f>VLOOKUP(A2234,'Medical Examinations'!$A$1:$J$2336,10,FALSE)</f>
        <v>NORMAL</v>
      </c>
      <c r="L2234" t="str">
        <f>VLOOKUP(A2234,'Hospitalisation Details'!$A$2:$M$2344,4,FALSE)</f>
        <v>23-8-2001</v>
      </c>
      <c r="M2234">
        <f>VLOOKUP(A2234,'Hospitalisation Details'!$A$2:$M$2344,10,FALSE)</f>
        <v>1421</v>
      </c>
      <c r="N2234" t="str">
        <f>VLOOKUP(A2234,'Hospitalisation Details'!$A$2:$M$2344,11,FALSE)</f>
        <v>tier - 2</v>
      </c>
      <c r="O2234" t="str">
        <f>VLOOKUP(A2234,'Hospitalisation Details'!$A$2:$M$2344,12,FALSE)</f>
        <v>tier - 2</v>
      </c>
      <c r="P2234" t="str">
        <f>VLOOKUP(A2234,'Hospitalisation Details'!$A$2:$M$2344,13,FALSE)</f>
        <v>R1013</v>
      </c>
      <c r="Q2234" s="11">
        <f>VLOOKUP(A2234,'Hospitalisation Details'!$A$2:$M$2344,8,FALSE)</f>
        <v>21</v>
      </c>
    </row>
    <row r="2235" spans="1:17" ht="15.75" x14ac:dyDescent="0.25">
      <c r="A2235" s="1" t="s">
        <v>123</v>
      </c>
      <c r="B2235" t="str">
        <f>VLOOKUP(A2235,'Customer Names'!$A$1:$B$2336,2,FALSE)</f>
        <v>McLean</v>
      </c>
      <c r="C2235" s="11">
        <f>VLOOKUP(A2235,'Medical Examinations'!$A$1:$B$2336,2,FALSE)</f>
        <v>16.5</v>
      </c>
      <c r="D2235" s="11">
        <f>VLOOKUP(A2235,'Medical Examinations'!$A$1:$C$2336,3,FALSE)</f>
        <v>4.1100000000000003</v>
      </c>
      <c r="E2235" s="11" t="str">
        <f>VLOOKUP(A2235,'Medical Examinations'!$A$1:$J$2336,4,FALSE)</f>
        <v>Yes</v>
      </c>
      <c r="F2235" s="11" t="str">
        <f>VLOOKUP(A2235,'Medical Examinations'!$A$1:$J$2336,5,FALSE)</f>
        <v>No</v>
      </c>
      <c r="G2235" s="11" t="str">
        <f>VLOOKUP(A2235,'Medical Examinations'!$A$1:$J$2336,6,FALSE)</f>
        <v>No</v>
      </c>
      <c r="H2235" s="11">
        <f>VLOOKUP(A2235,'Medical Examinations'!$A$1:$J$2336,7,FALSE)</f>
        <v>0</v>
      </c>
      <c r="I2235" s="11" t="str">
        <f>VLOOKUP(A2235,'Medical Examinations'!$A$1:$J$2336,8,FALSE)</f>
        <v>No</v>
      </c>
      <c r="J2235" s="11" t="str">
        <f>VLOOKUP(A2235,'Medical Examinations'!$A$1:$J$2336,9,FALSE)</f>
        <v>UNDERWEIGHT</v>
      </c>
      <c r="K2235" s="11" t="str">
        <f>VLOOKUP(A2235,'Medical Examinations'!$A$1:$J$2336,10,FALSE)</f>
        <v>NORMAL</v>
      </c>
      <c r="L2235" t="str">
        <f>VLOOKUP(A2235,'Hospitalisation Details'!$A$2:$M$2344,4,FALSE)</f>
        <v>23-6-1996</v>
      </c>
      <c r="M2235">
        <f>VLOOKUP(A2235,'Hospitalisation Details'!$A$2:$M$2344,10,FALSE)</f>
        <v>1417</v>
      </c>
      <c r="N2235" t="str">
        <f>VLOOKUP(A2235,'Hospitalisation Details'!$A$2:$M$2344,11,FALSE)</f>
        <v>tier - 2</v>
      </c>
      <c r="O2235" t="str">
        <f>VLOOKUP(A2235,'Hospitalisation Details'!$A$2:$M$2344,12,FALSE)</f>
        <v>tier - 3</v>
      </c>
      <c r="P2235" t="str">
        <f>VLOOKUP(A2235,'Hospitalisation Details'!$A$2:$M$2344,13,FALSE)</f>
        <v>R1013</v>
      </c>
      <c r="Q2235" s="11">
        <f>VLOOKUP(A2235,'Hospitalisation Details'!$A$2:$M$2344,8,FALSE)</f>
        <v>26</v>
      </c>
    </row>
    <row r="2236" spans="1:17" ht="15.75" x14ac:dyDescent="0.25">
      <c r="A2236" s="1" t="s">
        <v>122</v>
      </c>
      <c r="B2236" t="str">
        <f>VLOOKUP(A2236,'Customer Names'!$A$1:$B$2336,2,FALSE)</f>
        <v>Regan</v>
      </c>
      <c r="C2236" s="11">
        <f>VLOOKUP(A2236,'Medical Examinations'!$A$1:$B$2336,2,FALSE)</f>
        <v>15.41</v>
      </c>
      <c r="D2236" s="11">
        <f>VLOOKUP(A2236,'Medical Examinations'!$A$1:$C$2336,3,FALSE)</f>
        <v>5.43</v>
      </c>
      <c r="E2236" s="11" t="str">
        <f>VLOOKUP(A2236,'Medical Examinations'!$A$1:$J$2336,4,FALSE)</f>
        <v>Yes</v>
      </c>
      <c r="F2236" s="11" t="str">
        <f>VLOOKUP(A2236,'Medical Examinations'!$A$1:$J$2336,5,FALSE)</f>
        <v>No</v>
      </c>
      <c r="G2236" s="11" t="str">
        <f>VLOOKUP(A2236,'Medical Examinations'!$A$1:$J$2336,6,FALSE)</f>
        <v>Yes</v>
      </c>
      <c r="H2236" s="11">
        <f>VLOOKUP(A2236,'Medical Examinations'!$A$1:$J$2336,7,FALSE)</f>
        <v>1</v>
      </c>
      <c r="I2236" s="11" t="str">
        <f>VLOOKUP(A2236,'Medical Examinations'!$A$1:$J$2336,8,FALSE)</f>
        <v>No</v>
      </c>
      <c r="J2236" s="11" t="str">
        <f>VLOOKUP(A2236,'Medical Examinations'!$A$1:$J$2336,9,FALSE)</f>
        <v>UNDERWEIGHT</v>
      </c>
      <c r="K2236" s="11" t="str">
        <f>VLOOKUP(A2236,'Medical Examinations'!$A$1:$J$2336,10,FALSE)</f>
        <v>NORMAL</v>
      </c>
      <c r="L2236" t="str">
        <f>VLOOKUP(A2236,'Hospitalisation Details'!$A$2:$M$2344,4,FALSE)</f>
        <v>27-10-1997</v>
      </c>
      <c r="M2236">
        <f>VLOOKUP(A2236,'Hospitalisation Details'!$A$2:$M$2344,10,FALSE)</f>
        <v>1402</v>
      </c>
      <c r="N2236" t="str">
        <f>VLOOKUP(A2236,'Hospitalisation Details'!$A$2:$M$2344,11,FALSE)</f>
        <v>tier - 2</v>
      </c>
      <c r="O2236" t="str">
        <f>VLOOKUP(A2236,'Hospitalisation Details'!$A$2:$M$2344,12,FALSE)</f>
        <v>tier - 3</v>
      </c>
      <c r="P2236" t="str">
        <f>VLOOKUP(A2236,'Hospitalisation Details'!$A$2:$M$2344,13,FALSE)</f>
        <v>R1011</v>
      </c>
      <c r="Q2236" s="11">
        <f>VLOOKUP(A2236,'Hospitalisation Details'!$A$2:$M$2344,8,FALSE)</f>
        <v>25</v>
      </c>
    </row>
    <row r="2237" spans="1:17" ht="15.75" x14ac:dyDescent="0.25">
      <c r="A2237" s="1" t="s">
        <v>121</v>
      </c>
      <c r="B2237" t="str">
        <f>VLOOKUP(A2237,'Customer Names'!$A$1:$B$2336,2,FALSE)</f>
        <v>Koenis</v>
      </c>
      <c r="C2237" s="11">
        <f>VLOOKUP(A2237,'Medical Examinations'!$A$1:$B$2336,2,FALSE)</f>
        <v>24.59</v>
      </c>
      <c r="D2237" s="11">
        <f>VLOOKUP(A2237,'Medical Examinations'!$A$1:$C$2336,3,FALSE)</f>
        <v>4.38</v>
      </c>
      <c r="E2237" s="11" t="str">
        <f>VLOOKUP(A2237,'Medical Examinations'!$A$1:$J$2336,4,FALSE)</f>
        <v>No</v>
      </c>
      <c r="F2237" s="11" t="str">
        <f>VLOOKUP(A2237,'Medical Examinations'!$A$1:$J$2336,5,FALSE)</f>
        <v>No</v>
      </c>
      <c r="G2237" s="11" t="str">
        <f>VLOOKUP(A2237,'Medical Examinations'!$A$1:$J$2336,6,FALSE)</f>
        <v>No</v>
      </c>
      <c r="H2237" s="11">
        <f>VLOOKUP(A2237,'Medical Examinations'!$A$1:$J$2336,7,FALSE)</f>
        <v>1</v>
      </c>
      <c r="I2237" s="11" t="str">
        <f>VLOOKUP(A2237,'Medical Examinations'!$A$1:$J$2336,8,FALSE)</f>
        <v>No</v>
      </c>
      <c r="J2237" s="11" t="str">
        <f>VLOOKUP(A2237,'Medical Examinations'!$A$1:$J$2336,9,FALSE)</f>
        <v>NORMALWEIGHT</v>
      </c>
      <c r="K2237" s="11" t="str">
        <f>VLOOKUP(A2237,'Medical Examinations'!$A$1:$J$2336,10,FALSE)</f>
        <v>NORMAL</v>
      </c>
      <c r="L2237" t="str">
        <f>VLOOKUP(A2237,'Hospitalisation Details'!$A$2:$M$2344,4,FALSE)</f>
        <v>5-9-1998</v>
      </c>
      <c r="M2237">
        <f>VLOOKUP(A2237,'Hospitalisation Details'!$A$2:$M$2344,10,FALSE)</f>
        <v>1400.44</v>
      </c>
      <c r="N2237" t="str">
        <f>VLOOKUP(A2237,'Hospitalisation Details'!$A$2:$M$2344,11,FALSE)</f>
        <v>tier - 2</v>
      </c>
      <c r="O2237" t="str">
        <f>VLOOKUP(A2237,'Hospitalisation Details'!$A$2:$M$2344,12,FALSE)</f>
        <v>tier - 2</v>
      </c>
      <c r="P2237" t="str">
        <f>VLOOKUP(A2237,'Hospitalisation Details'!$A$2:$M$2344,13,FALSE)</f>
        <v>R1013</v>
      </c>
      <c r="Q2237" s="11">
        <f>VLOOKUP(A2237,'Hospitalisation Details'!$A$2:$M$2344,8,FALSE)</f>
        <v>24</v>
      </c>
    </row>
    <row r="2238" spans="1:17" ht="15.75" x14ac:dyDescent="0.25">
      <c r="A2238" s="1" t="s">
        <v>120</v>
      </c>
      <c r="B2238" t="str">
        <f>VLOOKUP(A2238,'Customer Names'!$A$1:$B$2336,2,FALSE)</f>
        <v>Kittaka</v>
      </c>
      <c r="C2238" s="11">
        <f>VLOOKUP(A2238,'Medical Examinations'!$A$1:$B$2336,2,FALSE)</f>
        <v>33.33</v>
      </c>
      <c r="D2238" s="11">
        <f>VLOOKUP(A2238,'Medical Examinations'!$A$1:$C$2336,3,FALSE)</f>
        <v>9.7899999999999991</v>
      </c>
      <c r="E2238" s="11" t="str">
        <f>VLOOKUP(A2238,'Medical Examinations'!$A$1:$J$2336,4,FALSE)</f>
        <v>No</v>
      </c>
      <c r="F2238" s="11" t="str">
        <f>VLOOKUP(A2238,'Medical Examinations'!$A$1:$J$2336,5,FALSE)</f>
        <v>No</v>
      </c>
      <c r="G2238" s="11" t="str">
        <f>VLOOKUP(A2238,'Medical Examinations'!$A$1:$J$2336,6,FALSE)</f>
        <v>No</v>
      </c>
      <c r="H2238" s="11">
        <f>VLOOKUP(A2238,'Medical Examinations'!$A$1:$J$2336,7,FALSE)</f>
        <v>0</v>
      </c>
      <c r="I2238" s="11" t="str">
        <f>VLOOKUP(A2238,'Medical Examinations'!$A$1:$J$2336,8,FALSE)</f>
        <v>No</v>
      </c>
      <c r="J2238" s="11" t="str">
        <f>VLOOKUP(A2238,'Medical Examinations'!$A$1:$J$2336,9,FALSE)</f>
        <v>OBESITY</v>
      </c>
      <c r="K2238" s="11" t="str">
        <f>VLOOKUP(A2238,'Medical Examinations'!$A$1:$J$2336,10,FALSE)</f>
        <v>DIABETES</v>
      </c>
      <c r="L2238" t="str">
        <f>VLOOKUP(A2238,'Hospitalisation Details'!$A$2:$M$2344,4,FALSE)</f>
        <v>22-12-2002</v>
      </c>
      <c r="M2238">
        <f>VLOOKUP(A2238,'Hospitalisation Details'!$A$2:$M$2344,10,FALSE)</f>
        <v>1391.53</v>
      </c>
      <c r="N2238" t="str">
        <f>VLOOKUP(A2238,'Hospitalisation Details'!$A$2:$M$2344,11,FALSE)</f>
        <v>tier - 2</v>
      </c>
      <c r="O2238" t="str">
        <f>VLOOKUP(A2238,'Hospitalisation Details'!$A$2:$M$2344,12,FALSE)</f>
        <v>tier - 1</v>
      </c>
      <c r="P2238" t="str">
        <f>VLOOKUP(A2238,'Hospitalisation Details'!$A$2:$M$2344,13,FALSE)</f>
        <v>R1013</v>
      </c>
      <c r="Q2238" s="11">
        <f>VLOOKUP(A2238,'Hospitalisation Details'!$A$2:$M$2344,8,FALSE)</f>
        <v>20</v>
      </c>
    </row>
    <row r="2239" spans="1:17" ht="15.75" x14ac:dyDescent="0.25">
      <c r="A2239" s="1" t="s">
        <v>119</v>
      </c>
      <c r="B2239" t="str">
        <f>VLOOKUP(A2239,'Customer Names'!$A$1:$B$2336,2,FALSE)</f>
        <v>Concannon</v>
      </c>
      <c r="C2239" s="11">
        <f>VLOOKUP(A2239,'Medical Examinations'!$A$1:$B$2336,2,FALSE)</f>
        <v>18.5</v>
      </c>
      <c r="D2239" s="11">
        <f>VLOOKUP(A2239,'Medical Examinations'!$A$1:$C$2336,3,FALSE)</f>
        <v>11.84</v>
      </c>
      <c r="E2239" s="11" t="str">
        <f>VLOOKUP(A2239,'Medical Examinations'!$A$1:$J$2336,4,FALSE)</f>
        <v>No</v>
      </c>
      <c r="F2239" s="11" t="str">
        <f>VLOOKUP(A2239,'Medical Examinations'!$A$1:$J$2336,5,FALSE)</f>
        <v>No</v>
      </c>
      <c r="G2239" s="11" t="str">
        <f>VLOOKUP(A2239,'Medical Examinations'!$A$1:$J$2336,6,FALSE)</f>
        <v>No</v>
      </c>
      <c r="H2239" s="11">
        <f>VLOOKUP(A2239,'Medical Examinations'!$A$1:$J$2336,7,FALSE)</f>
        <v>0</v>
      </c>
      <c r="I2239" s="11" t="str">
        <f>VLOOKUP(A2239,'Medical Examinations'!$A$1:$J$2336,8,FALSE)</f>
        <v>No</v>
      </c>
      <c r="J2239" s="11" t="str">
        <f>VLOOKUP(A2239,'Medical Examinations'!$A$1:$J$2336,9,FALSE)</f>
        <v>NORMALWEIGHT</v>
      </c>
      <c r="K2239" s="11" t="str">
        <f>VLOOKUP(A2239,'Medical Examinations'!$A$1:$J$2336,10,FALSE)</f>
        <v>DIABETES</v>
      </c>
      <c r="L2239" t="str">
        <f>VLOOKUP(A2239,'Hospitalisation Details'!$A$2:$M$2344,4,FALSE)</f>
        <v>14-11-2002</v>
      </c>
      <c r="M2239">
        <f>VLOOKUP(A2239,'Hospitalisation Details'!$A$2:$M$2344,10,FALSE)</f>
        <v>1390</v>
      </c>
      <c r="N2239" t="str">
        <f>VLOOKUP(A2239,'Hospitalisation Details'!$A$2:$M$2344,11,FALSE)</f>
        <v>tier - 2</v>
      </c>
      <c r="O2239" t="str">
        <f>VLOOKUP(A2239,'Hospitalisation Details'!$A$2:$M$2344,12,FALSE)</f>
        <v>tier - 2</v>
      </c>
      <c r="P2239" t="str">
        <f>VLOOKUP(A2239,'Hospitalisation Details'!$A$2:$M$2344,13,FALSE)</f>
        <v>R1013</v>
      </c>
      <c r="Q2239" s="11">
        <f>VLOOKUP(A2239,'Hospitalisation Details'!$A$2:$M$2344,8,FALSE)</f>
        <v>20</v>
      </c>
    </row>
    <row r="2240" spans="1:17" ht="15.75" x14ac:dyDescent="0.25">
      <c r="A2240" s="1" t="s">
        <v>118</v>
      </c>
      <c r="B2240" t="str">
        <f>VLOOKUP(A2240,'Customer Names'!$A$1:$B$2336,2,FALSE)</f>
        <v>Johnson</v>
      </c>
      <c r="C2240" s="11">
        <f>VLOOKUP(A2240,'Medical Examinations'!$A$1:$B$2336,2,FALSE)</f>
        <v>18.579999999999998</v>
      </c>
      <c r="D2240" s="11">
        <f>VLOOKUP(A2240,'Medical Examinations'!$A$1:$C$2336,3,FALSE)</f>
        <v>6.22</v>
      </c>
      <c r="E2240" s="11" t="str">
        <f>VLOOKUP(A2240,'Medical Examinations'!$A$1:$J$2336,4,FALSE)</f>
        <v>No</v>
      </c>
      <c r="F2240" s="11" t="str">
        <f>VLOOKUP(A2240,'Medical Examinations'!$A$1:$J$2336,5,FALSE)</f>
        <v>No</v>
      </c>
      <c r="G2240" s="11" t="str">
        <f>VLOOKUP(A2240,'Medical Examinations'!$A$1:$J$2336,6,FALSE)</f>
        <v>No</v>
      </c>
      <c r="H2240" s="11">
        <f>VLOOKUP(A2240,'Medical Examinations'!$A$1:$J$2336,7,FALSE)</f>
        <v>0</v>
      </c>
      <c r="I2240" s="11" t="str">
        <f>VLOOKUP(A2240,'Medical Examinations'!$A$1:$J$2336,8,FALSE)</f>
        <v>No</v>
      </c>
      <c r="J2240" s="11" t="str">
        <f>VLOOKUP(A2240,'Medical Examinations'!$A$1:$J$2336,9,FALSE)</f>
        <v>NORMALWEIGHT</v>
      </c>
      <c r="K2240" s="11" t="str">
        <f>VLOOKUP(A2240,'Medical Examinations'!$A$1:$J$2336,10,FALSE)</f>
        <v>PREDIABETES</v>
      </c>
      <c r="L2240" t="str">
        <f>VLOOKUP(A2240,'Hospitalisation Details'!$A$2:$M$2344,4,FALSE)</f>
        <v>6-7-1999</v>
      </c>
      <c r="M2240">
        <f>VLOOKUP(A2240,'Hospitalisation Details'!$A$2:$M$2344,10,FALSE)</f>
        <v>1389</v>
      </c>
      <c r="N2240" t="str">
        <f>VLOOKUP(A2240,'Hospitalisation Details'!$A$2:$M$2344,11,FALSE)</f>
        <v>tier - 2</v>
      </c>
      <c r="O2240" t="str">
        <f>VLOOKUP(A2240,'Hospitalisation Details'!$A$2:$M$2344,12,FALSE)</f>
        <v>tier - 2</v>
      </c>
      <c r="P2240" t="str">
        <f>VLOOKUP(A2240,'Hospitalisation Details'!$A$2:$M$2344,13,FALSE)</f>
        <v>R1013</v>
      </c>
      <c r="Q2240" s="11">
        <f>VLOOKUP(A2240,'Hospitalisation Details'!$A$2:$M$2344,8,FALSE)</f>
        <v>23</v>
      </c>
    </row>
    <row r="2241" spans="1:17" ht="15.75" x14ac:dyDescent="0.25">
      <c r="A2241" s="1" t="s">
        <v>117</v>
      </c>
      <c r="B2241" t="str">
        <f>VLOOKUP(A2241,'Customer Names'!$A$1:$B$2336,2,FALSE)</f>
        <v>Schultz</v>
      </c>
      <c r="C2241" s="11">
        <f>VLOOKUP(A2241,'Medical Examinations'!$A$1:$B$2336,2,FALSE)</f>
        <v>16.64</v>
      </c>
      <c r="D2241" s="11">
        <f>VLOOKUP(A2241,'Medical Examinations'!$A$1:$C$2336,3,FALSE)</f>
        <v>10.01</v>
      </c>
      <c r="E2241" s="11" t="str">
        <f>VLOOKUP(A2241,'Medical Examinations'!$A$1:$J$2336,4,FALSE)</f>
        <v>No</v>
      </c>
      <c r="F2241" s="11" t="str">
        <f>VLOOKUP(A2241,'Medical Examinations'!$A$1:$J$2336,5,FALSE)</f>
        <v>No</v>
      </c>
      <c r="G2241" s="11" t="str">
        <f>VLOOKUP(A2241,'Medical Examinations'!$A$1:$J$2336,6,FALSE)</f>
        <v>No</v>
      </c>
      <c r="H2241" s="11">
        <f>VLOOKUP(A2241,'Medical Examinations'!$A$1:$J$2336,7,FALSE)</f>
        <v>0</v>
      </c>
      <c r="I2241" s="11" t="str">
        <f>VLOOKUP(A2241,'Medical Examinations'!$A$1:$J$2336,8,FALSE)</f>
        <v>No</v>
      </c>
      <c r="J2241" s="11" t="str">
        <f>VLOOKUP(A2241,'Medical Examinations'!$A$1:$J$2336,9,FALSE)</f>
        <v>UNDERWEIGHT</v>
      </c>
      <c r="K2241" s="11" t="str">
        <f>VLOOKUP(A2241,'Medical Examinations'!$A$1:$J$2336,10,FALSE)</f>
        <v>DIABETES</v>
      </c>
      <c r="L2241" t="str">
        <f>VLOOKUP(A2241,'Hospitalisation Details'!$A$2:$M$2344,4,FALSE)</f>
        <v>15-8-2002</v>
      </c>
      <c r="M2241">
        <f>VLOOKUP(A2241,'Hospitalisation Details'!$A$2:$M$2344,10,FALSE)</f>
        <v>1382</v>
      </c>
      <c r="N2241" t="str">
        <f>VLOOKUP(A2241,'Hospitalisation Details'!$A$2:$M$2344,11,FALSE)</f>
        <v>tier - 2</v>
      </c>
      <c r="O2241" t="str">
        <f>VLOOKUP(A2241,'Hospitalisation Details'!$A$2:$M$2344,12,FALSE)</f>
        <v>tier - 1</v>
      </c>
      <c r="P2241" t="str">
        <f>VLOOKUP(A2241,'Hospitalisation Details'!$A$2:$M$2344,13,FALSE)</f>
        <v>R1013</v>
      </c>
      <c r="Q2241" s="11">
        <f>VLOOKUP(A2241,'Hospitalisation Details'!$A$2:$M$2344,8,FALSE)</f>
        <v>20</v>
      </c>
    </row>
    <row r="2242" spans="1:17" ht="15.75" x14ac:dyDescent="0.25">
      <c r="A2242" s="1" t="s">
        <v>116</v>
      </c>
      <c r="B2242" t="str">
        <f>VLOOKUP(A2242,'Customer Names'!$A$1:$B$2336,2,FALSE)</f>
        <v>Brannigan</v>
      </c>
      <c r="C2242" s="11">
        <f>VLOOKUP(A2242,'Medical Examinations'!$A$1:$B$2336,2,FALSE)</f>
        <v>19.329999999999998</v>
      </c>
      <c r="D2242" s="11">
        <f>VLOOKUP(A2242,'Medical Examinations'!$A$1:$C$2336,3,FALSE)</f>
        <v>4.32</v>
      </c>
      <c r="E2242" s="11" t="str">
        <f>VLOOKUP(A2242,'Medical Examinations'!$A$1:$J$2336,4,FALSE)</f>
        <v>No</v>
      </c>
      <c r="F2242" s="11" t="str">
        <f>VLOOKUP(A2242,'Medical Examinations'!$A$1:$J$2336,5,FALSE)</f>
        <v>No</v>
      </c>
      <c r="G2242" s="11" t="str">
        <f>VLOOKUP(A2242,'Medical Examinations'!$A$1:$J$2336,6,FALSE)</f>
        <v>No</v>
      </c>
      <c r="H2242" s="11">
        <f>VLOOKUP(A2242,'Medical Examinations'!$A$1:$J$2336,7,FALSE)</f>
        <v>1</v>
      </c>
      <c r="I2242" s="11" t="str">
        <f>VLOOKUP(A2242,'Medical Examinations'!$A$1:$J$2336,8,FALSE)</f>
        <v>No</v>
      </c>
      <c r="J2242" s="11" t="str">
        <f>VLOOKUP(A2242,'Medical Examinations'!$A$1:$J$2336,9,FALSE)</f>
        <v>NORMALWEIGHT</v>
      </c>
      <c r="K2242" s="11" t="str">
        <f>VLOOKUP(A2242,'Medical Examinations'!$A$1:$J$2336,10,FALSE)</f>
        <v>NORMAL</v>
      </c>
      <c r="L2242" t="str">
        <f>VLOOKUP(A2242,'Hospitalisation Details'!$A$2:$M$2344,4,FALSE)</f>
        <v>3-12-1998</v>
      </c>
      <c r="M2242">
        <f>VLOOKUP(A2242,'Hospitalisation Details'!$A$2:$M$2344,10,FALSE)</f>
        <v>1359</v>
      </c>
      <c r="N2242" t="str">
        <f>VLOOKUP(A2242,'Hospitalisation Details'!$A$2:$M$2344,11,FALSE)</f>
        <v>tier - 2</v>
      </c>
      <c r="O2242" t="str">
        <f>VLOOKUP(A2242,'Hospitalisation Details'!$A$2:$M$2344,12,FALSE)</f>
        <v>tier - 1</v>
      </c>
      <c r="P2242" t="str">
        <f>VLOOKUP(A2242,'Hospitalisation Details'!$A$2:$M$2344,13,FALSE)</f>
        <v>R1013</v>
      </c>
      <c r="Q2242" s="11">
        <f>VLOOKUP(A2242,'Hospitalisation Details'!$A$2:$M$2344,8,FALSE)</f>
        <v>24</v>
      </c>
    </row>
    <row r="2243" spans="1:17" ht="15.75" x14ac:dyDescent="0.25">
      <c r="A2243" s="1" t="s">
        <v>115</v>
      </c>
      <c r="B2243" t="str">
        <f>VLOOKUP(A2243,'Customer Names'!$A$1:$B$2336,2,FALSE)</f>
        <v>Cavallo</v>
      </c>
      <c r="C2243" s="11">
        <f>VLOOKUP(A2243,'Medical Examinations'!$A$1:$B$2336,2,FALSE)</f>
        <v>21.26</v>
      </c>
      <c r="D2243" s="11">
        <f>VLOOKUP(A2243,'Medical Examinations'!$A$1:$C$2336,3,FALSE)</f>
        <v>5.65</v>
      </c>
      <c r="E2243" s="11" t="str">
        <f>VLOOKUP(A2243,'Medical Examinations'!$A$1:$J$2336,4,FALSE)</f>
        <v>Yes</v>
      </c>
      <c r="F2243" s="11" t="str">
        <f>VLOOKUP(A2243,'Medical Examinations'!$A$1:$J$2336,5,FALSE)</f>
        <v>No</v>
      </c>
      <c r="G2243" s="11" t="str">
        <f>VLOOKUP(A2243,'Medical Examinations'!$A$1:$J$2336,6,FALSE)</f>
        <v>Yes</v>
      </c>
      <c r="H2243" s="11">
        <f>VLOOKUP(A2243,'Medical Examinations'!$A$1:$J$2336,7,FALSE)</f>
        <v>1</v>
      </c>
      <c r="I2243" s="11" t="str">
        <f>VLOOKUP(A2243,'Medical Examinations'!$A$1:$J$2336,8,FALSE)</f>
        <v>No</v>
      </c>
      <c r="J2243" s="11" t="str">
        <f>VLOOKUP(A2243,'Medical Examinations'!$A$1:$J$2336,9,FALSE)</f>
        <v>NORMALWEIGHT</v>
      </c>
      <c r="K2243" s="11" t="str">
        <f>VLOOKUP(A2243,'Medical Examinations'!$A$1:$J$2336,10,FALSE)</f>
        <v>NORMAL</v>
      </c>
      <c r="L2243" t="str">
        <f>VLOOKUP(A2243,'Hospitalisation Details'!$A$2:$M$2344,4,FALSE)</f>
        <v>7-11-1997</v>
      </c>
      <c r="M2243">
        <f>VLOOKUP(A2243,'Hospitalisation Details'!$A$2:$M$2344,10,FALSE)</f>
        <v>1341.16</v>
      </c>
      <c r="N2243" t="str">
        <f>VLOOKUP(A2243,'Hospitalisation Details'!$A$2:$M$2344,11,FALSE)</f>
        <v>tier - 2</v>
      </c>
      <c r="O2243" t="str">
        <f>VLOOKUP(A2243,'Hospitalisation Details'!$A$2:$M$2344,12,FALSE)</f>
        <v>tier - 2</v>
      </c>
      <c r="P2243" t="str">
        <f>VLOOKUP(A2243,'Hospitalisation Details'!$A$2:$M$2344,13,FALSE)</f>
        <v>R1012</v>
      </c>
      <c r="Q2243" s="11">
        <f>VLOOKUP(A2243,'Hospitalisation Details'!$A$2:$M$2344,8,FALSE)</f>
        <v>25</v>
      </c>
    </row>
    <row r="2244" spans="1:17" ht="15.75" x14ac:dyDescent="0.25">
      <c r="A2244" s="1" t="s">
        <v>114</v>
      </c>
      <c r="B2244" t="str">
        <f>VLOOKUP(A2244,'Customer Names'!$A$1:$B$2336,2,FALSE)</f>
        <v>Chang</v>
      </c>
      <c r="C2244" s="11">
        <f>VLOOKUP(A2244,'Medical Examinations'!$A$1:$B$2336,2,FALSE)</f>
        <v>15.6</v>
      </c>
      <c r="D2244" s="11">
        <f>VLOOKUP(A2244,'Medical Examinations'!$A$1:$C$2336,3,FALSE)</f>
        <v>4.12</v>
      </c>
      <c r="E2244" s="11" t="str">
        <f>VLOOKUP(A2244,'Medical Examinations'!$A$1:$J$2336,4,FALSE)</f>
        <v>Yes</v>
      </c>
      <c r="F2244" s="11" t="str">
        <f>VLOOKUP(A2244,'Medical Examinations'!$A$1:$J$2336,5,FALSE)</f>
        <v>No</v>
      </c>
      <c r="G2244" s="11" t="str">
        <f>VLOOKUP(A2244,'Medical Examinations'!$A$1:$J$2336,6,FALSE)</f>
        <v>No</v>
      </c>
      <c r="H2244" s="11">
        <f>VLOOKUP(A2244,'Medical Examinations'!$A$1:$J$2336,7,FALSE)</f>
        <v>1</v>
      </c>
      <c r="I2244" s="11" t="str">
        <f>VLOOKUP(A2244,'Medical Examinations'!$A$1:$J$2336,8,FALSE)</f>
        <v>No</v>
      </c>
      <c r="J2244" s="11" t="str">
        <f>VLOOKUP(A2244,'Medical Examinations'!$A$1:$J$2336,9,FALSE)</f>
        <v>UNDERWEIGHT</v>
      </c>
      <c r="K2244" s="11" t="str">
        <f>VLOOKUP(A2244,'Medical Examinations'!$A$1:$J$2336,10,FALSE)</f>
        <v>NORMAL</v>
      </c>
      <c r="L2244" t="str">
        <f>VLOOKUP(A2244,'Hospitalisation Details'!$A$2:$M$2344,4,FALSE)</f>
        <v>30-7-1995</v>
      </c>
      <c r="M2244">
        <f>VLOOKUP(A2244,'Hospitalisation Details'!$A$2:$M$2344,10,FALSE)</f>
        <v>1338</v>
      </c>
      <c r="N2244" t="str">
        <f>VLOOKUP(A2244,'Hospitalisation Details'!$A$2:$M$2344,11,FALSE)</f>
        <v>tier - 2</v>
      </c>
      <c r="O2244" t="str">
        <f>VLOOKUP(A2244,'Hospitalisation Details'!$A$2:$M$2344,12,FALSE)</f>
        <v>tier - 3</v>
      </c>
      <c r="P2244" t="str">
        <f>VLOOKUP(A2244,'Hospitalisation Details'!$A$2:$M$2344,13,FALSE)</f>
        <v>R1012</v>
      </c>
      <c r="Q2244" s="11">
        <f>VLOOKUP(A2244,'Hospitalisation Details'!$A$2:$M$2344,8,FALSE)</f>
        <v>27</v>
      </c>
    </row>
    <row r="2245" spans="1:17" ht="15.75" x14ac:dyDescent="0.25">
      <c r="A2245" s="1" t="s">
        <v>113</v>
      </c>
      <c r="B2245" t="str">
        <f>VLOOKUP(A2245,'Customer Names'!$A$1:$B$2336,2,FALSE)</f>
        <v>Axelrod</v>
      </c>
      <c r="C2245" s="11">
        <f>VLOOKUP(A2245,'Medical Examinations'!$A$1:$B$2336,2,FALSE)</f>
        <v>24.39</v>
      </c>
      <c r="D2245" s="11">
        <f>VLOOKUP(A2245,'Medical Examinations'!$A$1:$C$2336,3,FALSE)</f>
        <v>6.24</v>
      </c>
      <c r="E2245" s="11" t="str">
        <f>VLOOKUP(A2245,'Medical Examinations'!$A$1:$J$2336,4,FALSE)</f>
        <v>No</v>
      </c>
      <c r="F2245" s="11" t="str">
        <f>VLOOKUP(A2245,'Medical Examinations'!$A$1:$J$2336,5,FALSE)</f>
        <v>No</v>
      </c>
      <c r="G2245" s="11" t="str">
        <f>VLOOKUP(A2245,'Medical Examinations'!$A$1:$J$2336,6,FALSE)</f>
        <v>No</v>
      </c>
      <c r="H2245" s="11">
        <f>VLOOKUP(A2245,'Medical Examinations'!$A$1:$J$2336,7,FALSE)</f>
        <v>1</v>
      </c>
      <c r="I2245" s="11" t="str">
        <f>VLOOKUP(A2245,'Medical Examinations'!$A$1:$J$2336,8,FALSE)</f>
        <v>No</v>
      </c>
      <c r="J2245" s="11" t="str">
        <f>VLOOKUP(A2245,'Medical Examinations'!$A$1:$J$2336,9,FALSE)</f>
        <v>NORMALWEIGHT</v>
      </c>
      <c r="K2245" s="11" t="str">
        <f>VLOOKUP(A2245,'Medical Examinations'!$A$1:$J$2336,10,FALSE)</f>
        <v>PREDIABETES</v>
      </c>
      <c r="L2245" t="str">
        <f>VLOOKUP(A2245,'Hospitalisation Details'!$A$2:$M$2344,4,FALSE)</f>
        <v>12-7-1998</v>
      </c>
      <c r="M2245">
        <f>VLOOKUP(A2245,'Hospitalisation Details'!$A$2:$M$2344,10,FALSE)</f>
        <v>1332.61</v>
      </c>
      <c r="N2245" t="str">
        <f>VLOOKUP(A2245,'Hospitalisation Details'!$A$2:$M$2344,11,FALSE)</f>
        <v>tier - 2</v>
      </c>
      <c r="O2245" t="str">
        <f>VLOOKUP(A2245,'Hospitalisation Details'!$A$2:$M$2344,12,FALSE)</f>
        <v>tier - 3</v>
      </c>
      <c r="P2245" t="str">
        <f>VLOOKUP(A2245,'Hospitalisation Details'!$A$2:$M$2344,13,FALSE)</f>
        <v>R1013</v>
      </c>
      <c r="Q2245" s="11">
        <f>VLOOKUP(A2245,'Hospitalisation Details'!$A$2:$M$2344,8,FALSE)</f>
        <v>24</v>
      </c>
    </row>
    <row r="2246" spans="1:17" ht="15.75" x14ac:dyDescent="0.25">
      <c r="A2246" s="1" t="s">
        <v>112</v>
      </c>
      <c r="B2246" t="str">
        <f>VLOOKUP(A2246,'Customer Names'!$A$1:$B$2336,2,FALSE)</f>
        <v>Davenport</v>
      </c>
      <c r="C2246" s="11">
        <f>VLOOKUP(A2246,'Medical Examinations'!$A$1:$B$2336,2,FALSE)</f>
        <v>24.75</v>
      </c>
      <c r="D2246" s="11">
        <f>VLOOKUP(A2246,'Medical Examinations'!$A$1:$C$2336,3,FALSE)</f>
        <v>4.83</v>
      </c>
      <c r="E2246" s="11" t="str">
        <f>VLOOKUP(A2246,'Medical Examinations'!$A$1:$J$2336,4,FALSE)</f>
        <v>No</v>
      </c>
      <c r="F2246" s="11" t="str">
        <f>VLOOKUP(A2246,'Medical Examinations'!$A$1:$J$2336,5,FALSE)</f>
        <v>No</v>
      </c>
      <c r="G2246" s="11" t="str">
        <f>VLOOKUP(A2246,'Medical Examinations'!$A$1:$J$2336,6,FALSE)</f>
        <v>No</v>
      </c>
      <c r="H2246" s="11">
        <f>VLOOKUP(A2246,'Medical Examinations'!$A$1:$J$2336,7,FALSE)</f>
        <v>0</v>
      </c>
      <c r="I2246" s="11" t="str">
        <f>VLOOKUP(A2246,'Medical Examinations'!$A$1:$J$2336,8,FALSE)</f>
        <v>No</v>
      </c>
      <c r="J2246" s="11" t="str">
        <f>VLOOKUP(A2246,'Medical Examinations'!$A$1:$J$2336,9,FALSE)</f>
        <v>NORMALWEIGHT</v>
      </c>
      <c r="K2246" s="11" t="str">
        <f>VLOOKUP(A2246,'Medical Examinations'!$A$1:$J$2336,10,FALSE)</f>
        <v>NORMAL</v>
      </c>
      <c r="L2246" t="str">
        <f>VLOOKUP(A2246,'Hospitalisation Details'!$A$2:$M$2344,4,FALSE)</f>
        <v>14-10-1999</v>
      </c>
      <c r="M2246">
        <f>VLOOKUP(A2246,'Hospitalisation Details'!$A$2:$M$2344,10,FALSE)</f>
        <v>1329.17</v>
      </c>
      <c r="N2246" t="str">
        <f>VLOOKUP(A2246,'Hospitalisation Details'!$A$2:$M$2344,11,FALSE)</f>
        <v>tier - 2</v>
      </c>
      <c r="O2246" t="str">
        <f>VLOOKUP(A2246,'Hospitalisation Details'!$A$2:$M$2344,12,FALSE)</f>
        <v>tier - 3</v>
      </c>
      <c r="P2246" t="str">
        <f>VLOOKUP(A2246,'Hospitalisation Details'!$A$2:$M$2344,13,FALSE)</f>
        <v>R1013</v>
      </c>
      <c r="Q2246" s="11">
        <f>VLOOKUP(A2246,'Hospitalisation Details'!$A$2:$M$2344,8,FALSE)</f>
        <v>23</v>
      </c>
    </row>
    <row r="2247" spans="1:17" ht="15.75" x14ac:dyDescent="0.25">
      <c r="A2247" s="1" t="s">
        <v>111</v>
      </c>
      <c r="B2247" t="str">
        <f>VLOOKUP(A2247,'Customer Names'!$A$1:$B$2336,2,FALSE)</f>
        <v>Roberge</v>
      </c>
      <c r="C2247" s="11">
        <f>VLOOKUP(A2247,'Medical Examinations'!$A$1:$B$2336,2,FALSE)</f>
        <v>20.88</v>
      </c>
      <c r="D2247" s="11">
        <f>VLOOKUP(A2247,'Medical Examinations'!$A$1:$C$2336,3,FALSE)</f>
        <v>7.4</v>
      </c>
      <c r="E2247" s="11" t="str">
        <f>VLOOKUP(A2247,'Medical Examinations'!$A$1:$J$2336,4,FALSE)</f>
        <v>No</v>
      </c>
      <c r="F2247" s="11" t="str">
        <f>VLOOKUP(A2247,'Medical Examinations'!$A$1:$J$2336,5,FALSE)</f>
        <v>No</v>
      </c>
      <c r="G2247" s="11" t="str">
        <f>VLOOKUP(A2247,'Medical Examinations'!$A$1:$J$2336,6,FALSE)</f>
        <v>No</v>
      </c>
      <c r="H2247" s="11">
        <f>VLOOKUP(A2247,'Medical Examinations'!$A$1:$J$2336,7,FALSE)</f>
        <v>0</v>
      </c>
      <c r="I2247" s="11" t="str">
        <f>VLOOKUP(A2247,'Medical Examinations'!$A$1:$J$2336,8,FALSE)</f>
        <v>No</v>
      </c>
      <c r="J2247" s="11" t="str">
        <f>VLOOKUP(A2247,'Medical Examinations'!$A$1:$J$2336,9,FALSE)</f>
        <v>NORMALWEIGHT</v>
      </c>
      <c r="K2247" s="11" t="str">
        <f>VLOOKUP(A2247,'Medical Examinations'!$A$1:$J$2336,10,FALSE)</f>
        <v>DIABETES</v>
      </c>
      <c r="L2247" t="str">
        <f>VLOOKUP(A2247,'Hospitalisation Details'!$A$2:$M$2344,4,FALSE)</f>
        <v>13-10-2002</v>
      </c>
      <c r="M2247">
        <f>VLOOKUP(A2247,'Hospitalisation Details'!$A$2:$M$2344,10,FALSE)</f>
        <v>1315</v>
      </c>
      <c r="N2247" t="str">
        <f>VLOOKUP(A2247,'Hospitalisation Details'!$A$2:$M$2344,11,FALSE)</f>
        <v>tier - 2</v>
      </c>
      <c r="O2247" t="str">
        <f>VLOOKUP(A2247,'Hospitalisation Details'!$A$2:$M$2344,12,FALSE)</f>
        <v>tier - 2</v>
      </c>
      <c r="P2247" t="str">
        <f>VLOOKUP(A2247,'Hospitalisation Details'!$A$2:$M$2344,13,FALSE)</f>
        <v>R1013</v>
      </c>
      <c r="Q2247" s="11">
        <f>VLOOKUP(A2247,'Hospitalisation Details'!$A$2:$M$2344,8,FALSE)</f>
        <v>20</v>
      </c>
    </row>
    <row r="2248" spans="1:17" ht="15.75" x14ac:dyDescent="0.25">
      <c r="A2248" s="1" t="s">
        <v>110</v>
      </c>
      <c r="B2248" t="str">
        <f>VLOOKUP(A2248,'Customer Names'!$A$1:$B$2336,2,FALSE)</f>
        <v>Schmidt</v>
      </c>
      <c r="C2248" s="11">
        <f>VLOOKUP(A2248,'Medical Examinations'!$A$1:$B$2336,2,FALSE)</f>
        <v>20.43</v>
      </c>
      <c r="D2248" s="11">
        <f>VLOOKUP(A2248,'Medical Examinations'!$A$1:$C$2336,3,FALSE)</f>
        <v>4.54</v>
      </c>
      <c r="E2248" s="11" t="str">
        <f>VLOOKUP(A2248,'Medical Examinations'!$A$1:$J$2336,4,FALSE)</f>
        <v>No</v>
      </c>
      <c r="F2248" s="11" t="str">
        <f>VLOOKUP(A2248,'Medical Examinations'!$A$1:$J$2336,5,FALSE)</f>
        <v>No</v>
      </c>
      <c r="G2248" s="11" t="str">
        <f>VLOOKUP(A2248,'Medical Examinations'!$A$1:$J$2336,6,FALSE)</f>
        <v>No</v>
      </c>
      <c r="H2248" s="11">
        <f>VLOOKUP(A2248,'Medical Examinations'!$A$1:$J$2336,7,FALSE)</f>
        <v>0</v>
      </c>
      <c r="I2248" s="11" t="str">
        <f>VLOOKUP(A2248,'Medical Examinations'!$A$1:$J$2336,8,FALSE)</f>
        <v>No</v>
      </c>
      <c r="J2248" s="11" t="str">
        <f>VLOOKUP(A2248,'Medical Examinations'!$A$1:$J$2336,9,FALSE)</f>
        <v>NORMALWEIGHT</v>
      </c>
      <c r="K2248" s="11" t="str">
        <f>VLOOKUP(A2248,'Medical Examinations'!$A$1:$J$2336,10,FALSE)</f>
        <v>NORMAL</v>
      </c>
      <c r="L2248" t="str">
        <f>VLOOKUP(A2248,'Hospitalisation Details'!$A$2:$M$2344,4,FALSE)</f>
        <v>2-12-1999</v>
      </c>
      <c r="M2248">
        <f>VLOOKUP(A2248,'Hospitalisation Details'!$A$2:$M$2344,10,FALSE)</f>
        <v>1304</v>
      </c>
      <c r="N2248" t="str">
        <f>VLOOKUP(A2248,'Hospitalisation Details'!$A$2:$M$2344,11,FALSE)</f>
        <v>tier - 2</v>
      </c>
      <c r="O2248" t="str">
        <f>VLOOKUP(A2248,'Hospitalisation Details'!$A$2:$M$2344,12,FALSE)</f>
        <v>tier - 2</v>
      </c>
      <c r="P2248" t="str">
        <f>VLOOKUP(A2248,'Hospitalisation Details'!$A$2:$M$2344,13,FALSE)</f>
        <v>R1013</v>
      </c>
      <c r="Q2248" s="11">
        <f>VLOOKUP(A2248,'Hospitalisation Details'!$A$2:$M$2344,8,FALSE)</f>
        <v>23</v>
      </c>
    </row>
    <row r="2249" spans="1:17" ht="15.75" x14ac:dyDescent="0.25">
      <c r="A2249" s="1" t="s">
        <v>109</v>
      </c>
      <c r="B2249" t="str">
        <f>VLOOKUP(A2249,'Customer Names'!$A$1:$B$2336,2,FALSE)</f>
        <v>Kosters</v>
      </c>
      <c r="C2249" s="11">
        <f>VLOOKUP(A2249,'Medical Examinations'!$A$1:$B$2336,2,FALSE)</f>
        <v>15.18</v>
      </c>
      <c r="D2249" s="11">
        <f>VLOOKUP(A2249,'Medical Examinations'!$A$1:$C$2336,3,FALSE)</f>
        <v>11.11</v>
      </c>
      <c r="E2249" s="11" t="str">
        <f>VLOOKUP(A2249,'Medical Examinations'!$A$1:$J$2336,4,FALSE)</f>
        <v>No</v>
      </c>
      <c r="F2249" s="11" t="str">
        <f>VLOOKUP(A2249,'Medical Examinations'!$A$1:$J$2336,5,FALSE)</f>
        <v>No</v>
      </c>
      <c r="G2249" s="11" t="str">
        <f>VLOOKUP(A2249,'Medical Examinations'!$A$1:$J$2336,6,FALSE)</f>
        <v>No</v>
      </c>
      <c r="H2249" s="11">
        <f>VLOOKUP(A2249,'Medical Examinations'!$A$1:$J$2336,7,FALSE)</f>
        <v>0</v>
      </c>
      <c r="I2249" s="11" t="str">
        <f>VLOOKUP(A2249,'Medical Examinations'!$A$1:$J$2336,8,FALSE)</f>
        <v>No</v>
      </c>
      <c r="J2249" s="11" t="str">
        <f>VLOOKUP(A2249,'Medical Examinations'!$A$1:$J$2336,9,FALSE)</f>
        <v>UNDERWEIGHT</v>
      </c>
      <c r="K2249" s="11" t="str">
        <f>VLOOKUP(A2249,'Medical Examinations'!$A$1:$J$2336,10,FALSE)</f>
        <v>DIABETES</v>
      </c>
      <c r="L2249" t="str">
        <f>VLOOKUP(A2249,'Hospitalisation Details'!$A$2:$M$2344,4,FALSE)</f>
        <v>10-12-2002</v>
      </c>
      <c r="M2249">
        <f>VLOOKUP(A2249,'Hospitalisation Details'!$A$2:$M$2344,10,FALSE)</f>
        <v>1304</v>
      </c>
      <c r="N2249" t="str">
        <f>VLOOKUP(A2249,'Hospitalisation Details'!$A$2:$M$2344,11,FALSE)</f>
        <v>tier - 2</v>
      </c>
      <c r="O2249" t="str">
        <f>VLOOKUP(A2249,'Hospitalisation Details'!$A$2:$M$2344,12,FALSE)</f>
        <v>tier - 2</v>
      </c>
      <c r="P2249" t="str">
        <f>VLOOKUP(A2249,'Hospitalisation Details'!$A$2:$M$2344,13,FALSE)</f>
        <v>R1012</v>
      </c>
      <c r="Q2249" s="11">
        <f>VLOOKUP(A2249,'Hospitalisation Details'!$A$2:$M$2344,8,FALSE)</f>
        <v>20</v>
      </c>
    </row>
    <row r="2250" spans="1:17" ht="15.75" x14ac:dyDescent="0.25">
      <c r="A2250" s="1" t="s">
        <v>108</v>
      </c>
      <c r="B2250" t="str">
        <f>VLOOKUP(A2250,'Customer Names'!$A$1:$B$2336,2,FALSE)</f>
        <v>Dykes</v>
      </c>
      <c r="C2250" s="11">
        <f>VLOOKUP(A2250,'Medical Examinations'!$A$1:$B$2336,2,FALSE)</f>
        <v>15.12</v>
      </c>
      <c r="D2250" s="11">
        <f>VLOOKUP(A2250,'Medical Examinations'!$A$1:$C$2336,3,FALSE)</f>
        <v>4.03</v>
      </c>
      <c r="E2250" s="11" t="str">
        <f>VLOOKUP(A2250,'Medical Examinations'!$A$1:$J$2336,4,FALSE)</f>
        <v>Yes</v>
      </c>
      <c r="F2250" s="11" t="str">
        <f>VLOOKUP(A2250,'Medical Examinations'!$A$1:$J$2336,5,FALSE)</f>
        <v>No</v>
      </c>
      <c r="G2250" s="11" t="str">
        <f>VLOOKUP(A2250,'Medical Examinations'!$A$1:$J$2336,6,FALSE)</f>
        <v>No</v>
      </c>
      <c r="H2250" s="11">
        <f>VLOOKUP(A2250,'Medical Examinations'!$A$1:$J$2336,7,FALSE)</f>
        <v>0</v>
      </c>
      <c r="I2250" s="11" t="str">
        <f>VLOOKUP(A2250,'Medical Examinations'!$A$1:$J$2336,8,FALSE)</f>
        <v>No</v>
      </c>
      <c r="J2250" s="11" t="str">
        <f>VLOOKUP(A2250,'Medical Examinations'!$A$1:$J$2336,9,FALSE)</f>
        <v>UNDERWEIGHT</v>
      </c>
      <c r="K2250" s="11" t="str">
        <f>VLOOKUP(A2250,'Medical Examinations'!$A$1:$J$2336,10,FALSE)</f>
        <v>NORMAL</v>
      </c>
      <c r="L2250" t="str">
        <f>VLOOKUP(A2250,'Hospitalisation Details'!$A$2:$M$2344,4,FALSE)</f>
        <v>29-11-2001</v>
      </c>
      <c r="M2250">
        <f>VLOOKUP(A2250,'Hospitalisation Details'!$A$2:$M$2344,10,FALSE)</f>
        <v>1293</v>
      </c>
      <c r="N2250" t="str">
        <f>VLOOKUP(A2250,'Hospitalisation Details'!$A$2:$M$2344,11,FALSE)</f>
        <v>tier - 2</v>
      </c>
      <c r="O2250" t="str">
        <f>VLOOKUP(A2250,'Hospitalisation Details'!$A$2:$M$2344,12,FALSE)</f>
        <v>tier - 3</v>
      </c>
      <c r="P2250" t="str">
        <f>VLOOKUP(A2250,'Hospitalisation Details'!$A$2:$M$2344,13,FALSE)</f>
        <v>R1012</v>
      </c>
      <c r="Q2250" s="11">
        <f>VLOOKUP(A2250,'Hospitalisation Details'!$A$2:$M$2344,8,FALSE)</f>
        <v>21</v>
      </c>
    </row>
    <row r="2251" spans="1:17" ht="15.75" x14ac:dyDescent="0.25">
      <c r="A2251" s="1" t="s">
        <v>107</v>
      </c>
      <c r="B2251" t="str">
        <f>VLOOKUP(A2251,'Customer Names'!$A$1:$B$2336,2,FALSE)</f>
        <v>Velan</v>
      </c>
      <c r="C2251" s="11">
        <f>VLOOKUP(A2251,'Medical Examinations'!$A$1:$B$2336,2,FALSE)</f>
        <v>23.88</v>
      </c>
      <c r="D2251" s="11">
        <f>VLOOKUP(A2251,'Medical Examinations'!$A$1:$C$2336,3,FALSE)</f>
        <v>4.51</v>
      </c>
      <c r="E2251" s="11" t="str">
        <f>VLOOKUP(A2251,'Medical Examinations'!$A$1:$J$2336,4,FALSE)</f>
        <v>No</v>
      </c>
      <c r="F2251" s="11" t="str">
        <f>VLOOKUP(A2251,'Medical Examinations'!$A$1:$J$2336,5,FALSE)</f>
        <v>No</v>
      </c>
      <c r="G2251" s="11" t="str">
        <f>VLOOKUP(A2251,'Medical Examinations'!$A$1:$J$2336,6,FALSE)</f>
        <v>No</v>
      </c>
      <c r="H2251" s="11">
        <f>VLOOKUP(A2251,'Medical Examinations'!$A$1:$J$2336,7,FALSE)</f>
        <v>1</v>
      </c>
      <c r="I2251" s="11" t="str">
        <f>VLOOKUP(A2251,'Medical Examinations'!$A$1:$J$2336,8,FALSE)</f>
        <v>No</v>
      </c>
      <c r="J2251" s="11" t="str">
        <f>VLOOKUP(A2251,'Medical Examinations'!$A$1:$J$2336,9,FALSE)</f>
        <v>NORMALWEIGHT</v>
      </c>
      <c r="K2251" s="11" t="str">
        <f>VLOOKUP(A2251,'Medical Examinations'!$A$1:$J$2336,10,FALSE)</f>
        <v>NORMAL</v>
      </c>
      <c r="L2251" t="str">
        <f>VLOOKUP(A2251,'Hospitalisation Details'!$A$2:$M$2344,4,FALSE)</f>
        <v>4-6-1998</v>
      </c>
      <c r="M2251">
        <f>VLOOKUP(A2251,'Hospitalisation Details'!$A$2:$M$2344,10,FALSE)</f>
        <v>1290.93</v>
      </c>
      <c r="N2251" t="str">
        <f>VLOOKUP(A2251,'Hospitalisation Details'!$A$2:$M$2344,11,FALSE)</f>
        <v>tier - 2</v>
      </c>
      <c r="O2251" t="str">
        <f>VLOOKUP(A2251,'Hospitalisation Details'!$A$2:$M$2344,12,FALSE)</f>
        <v>tier - 2</v>
      </c>
      <c r="P2251" t="str">
        <f>VLOOKUP(A2251,'Hospitalisation Details'!$A$2:$M$2344,13,FALSE)</f>
        <v>R1013</v>
      </c>
      <c r="Q2251" s="11">
        <f>VLOOKUP(A2251,'Hospitalisation Details'!$A$2:$M$2344,8,FALSE)</f>
        <v>25</v>
      </c>
    </row>
    <row r="2252" spans="1:17" ht="15.75" x14ac:dyDescent="0.25">
      <c r="A2252" s="1" t="s">
        <v>106</v>
      </c>
      <c r="B2252" t="str">
        <f>VLOOKUP(A2252,'Customer Names'!$A$1:$B$2336,2,FALSE)</f>
        <v>Goolik</v>
      </c>
      <c r="C2252" s="11">
        <f>VLOOKUP(A2252,'Medical Examinations'!$A$1:$B$2336,2,FALSE)</f>
        <v>16.13</v>
      </c>
      <c r="D2252" s="11">
        <f>VLOOKUP(A2252,'Medical Examinations'!$A$1:$C$2336,3,FALSE)</f>
        <v>5.56</v>
      </c>
      <c r="E2252" s="11" t="str">
        <f>VLOOKUP(A2252,'Medical Examinations'!$A$1:$J$2336,4,FALSE)</f>
        <v>No</v>
      </c>
      <c r="F2252" s="11" t="str">
        <f>VLOOKUP(A2252,'Medical Examinations'!$A$1:$J$2336,5,FALSE)</f>
        <v>Yes</v>
      </c>
      <c r="G2252" s="11" t="str">
        <f>VLOOKUP(A2252,'Medical Examinations'!$A$1:$J$2336,6,FALSE)</f>
        <v>No</v>
      </c>
      <c r="H2252" s="11">
        <f>VLOOKUP(A2252,'Medical Examinations'!$A$1:$J$2336,7,FALSE)</f>
        <v>1</v>
      </c>
      <c r="I2252" s="11" t="str">
        <f>VLOOKUP(A2252,'Medical Examinations'!$A$1:$J$2336,8,FALSE)</f>
        <v>No</v>
      </c>
      <c r="J2252" s="11" t="str">
        <f>VLOOKUP(A2252,'Medical Examinations'!$A$1:$J$2336,9,FALSE)</f>
        <v>UNDERWEIGHT</v>
      </c>
      <c r="K2252" s="11" t="str">
        <f>VLOOKUP(A2252,'Medical Examinations'!$A$1:$J$2336,10,FALSE)</f>
        <v>NORMAL</v>
      </c>
      <c r="L2252" t="str">
        <f>VLOOKUP(A2252,'Hospitalisation Details'!$A$2:$M$2344,4,FALSE)</f>
        <v>26-6-2000</v>
      </c>
      <c r="M2252">
        <f>VLOOKUP(A2252,'Hospitalisation Details'!$A$2:$M$2344,10,FALSE)</f>
        <v>1286</v>
      </c>
      <c r="N2252" t="str">
        <f>VLOOKUP(A2252,'Hospitalisation Details'!$A$2:$M$2344,11,FALSE)</f>
        <v>tier - 2</v>
      </c>
      <c r="O2252" t="str">
        <f>VLOOKUP(A2252,'Hospitalisation Details'!$A$2:$M$2344,12,FALSE)</f>
        <v>tier - 2</v>
      </c>
      <c r="P2252" t="str">
        <f>VLOOKUP(A2252,'Hospitalisation Details'!$A$2:$M$2344,13,FALSE)</f>
        <v>R1013</v>
      </c>
      <c r="Q2252" s="11">
        <f>VLOOKUP(A2252,'Hospitalisation Details'!$A$2:$M$2344,8,FALSE)</f>
        <v>22</v>
      </c>
    </row>
    <row r="2253" spans="1:17" ht="15.75" x14ac:dyDescent="0.25">
      <c r="A2253" s="1" t="s">
        <v>105</v>
      </c>
      <c r="B2253" t="str">
        <f>VLOOKUP(A2253,'Customer Names'!$A$1:$B$2336,2,FALSE)</f>
        <v>Bain</v>
      </c>
      <c r="C2253" s="11">
        <f>VLOOKUP(A2253,'Medical Examinations'!$A$1:$B$2336,2,FALSE)</f>
        <v>24.09</v>
      </c>
      <c r="D2253" s="11">
        <f>VLOOKUP(A2253,'Medical Examinations'!$A$1:$C$2336,3,FALSE)</f>
        <v>4.0999999999999996</v>
      </c>
      <c r="E2253" s="11" t="str">
        <f>VLOOKUP(A2253,'Medical Examinations'!$A$1:$J$2336,4,FALSE)</f>
        <v>No</v>
      </c>
      <c r="F2253" s="11" t="str">
        <f>VLOOKUP(A2253,'Medical Examinations'!$A$1:$J$2336,5,FALSE)</f>
        <v>Yes</v>
      </c>
      <c r="G2253" s="11" t="str">
        <f>VLOOKUP(A2253,'Medical Examinations'!$A$1:$J$2336,6,FALSE)</f>
        <v>No</v>
      </c>
      <c r="H2253" s="11">
        <f>VLOOKUP(A2253,'Medical Examinations'!$A$1:$J$2336,7,FALSE)</f>
        <v>1</v>
      </c>
      <c r="I2253" s="11" t="str">
        <f>VLOOKUP(A2253,'Medical Examinations'!$A$1:$J$2336,8,FALSE)</f>
        <v>No</v>
      </c>
      <c r="J2253" s="11" t="str">
        <f>VLOOKUP(A2253,'Medical Examinations'!$A$1:$J$2336,9,FALSE)</f>
        <v>NORMALWEIGHT</v>
      </c>
      <c r="K2253" s="11" t="str">
        <f>VLOOKUP(A2253,'Medical Examinations'!$A$1:$J$2336,10,FALSE)</f>
        <v>NORMAL</v>
      </c>
      <c r="L2253" t="str">
        <f>VLOOKUP(A2253,'Hospitalisation Details'!$A$2:$M$2344,4,FALSE)</f>
        <v>28-7-2004</v>
      </c>
      <c r="M2253">
        <f>VLOOKUP(A2253,'Hospitalisation Details'!$A$2:$M$2344,10,FALSE)</f>
        <v>1285</v>
      </c>
      <c r="N2253" t="str">
        <f>VLOOKUP(A2253,'Hospitalisation Details'!$A$2:$M$2344,11,FALSE)</f>
        <v>tier - 2</v>
      </c>
      <c r="O2253" t="str">
        <f>VLOOKUP(A2253,'Hospitalisation Details'!$A$2:$M$2344,12,FALSE)</f>
        <v>tier - 3</v>
      </c>
      <c r="P2253" t="str">
        <f>VLOOKUP(A2253,'Hospitalisation Details'!$A$2:$M$2344,13,FALSE)</f>
        <v>R1013</v>
      </c>
      <c r="Q2253" s="11">
        <f>VLOOKUP(A2253,'Hospitalisation Details'!$A$2:$M$2344,8,FALSE)</f>
        <v>18</v>
      </c>
    </row>
    <row r="2254" spans="1:17" ht="15.75" x14ac:dyDescent="0.25">
      <c r="A2254" s="1" t="s">
        <v>104</v>
      </c>
      <c r="B2254" t="str">
        <f>VLOOKUP(A2254,'Customer Names'!$A$1:$B$2336,2,FALSE)</f>
        <v>Wieck</v>
      </c>
      <c r="C2254" s="11">
        <f>VLOOKUP(A2254,'Medical Examinations'!$A$1:$B$2336,2,FALSE)</f>
        <v>19.43</v>
      </c>
      <c r="D2254" s="11">
        <f>VLOOKUP(A2254,'Medical Examinations'!$A$1:$C$2336,3,FALSE)</f>
        <v>5.85</v>
      </c>
      <c r="E2254" s="11" t="str">
        <f>VLOOKUP(A2254,'Medical Examinations'!$A$1:$J$2336,4,FALSE)</f>
        <v>No</v>
      </c>
      <c r="F2254" s="11" t="str">
        <f>VLOOKUP(A2254,'Medical Examinations'!$A$1:$J$2336,5,FALSE)</f>
        <v>Yes</v>
      </c>
      <c r="G2254" s="11" t="str">
        <f>VLOOKUP(A2254,'Medical Examinations'!$A$1:$J$2336,6,FALSE)</f>
        <v>No</v>
      </c>
      <c r="H2254" s="11">
        <f>VLOOKUP(A2254,'Medical Examinations'!$A$1:$J$2336,7,FALSE)</f>
        <v>1</v>
      </c>
      <c r="I2254" s="11" t="str">
        <f>VLOOKUP(A2254,'Medical Examinations'!$A$1:$J$2336,8,FALSE)</f>
        <v>No</v>
      </c>
      <c r="J2254" s="11" t="str">
        <f>VLOOKUP(A2254,'Medical Examinations'!$A$1:$J$2336,9,FALSE)</f>
        <v>NORMALWEIGHT</v>
      </c>
      <c r="K2254" s="11" t="str">
        <f>VLOOKUP(A2254,'Medical Examinations'!$A$1:$J$2336,10,FALSE)</f>
        <v>PREDIABETES</v>
      </c>
      <c r="L2254" t="str">
        <f>VLOOKUP(A2254,'Hospitalisation Details'!$A$2:$M$2344,4,FALSE)</f>
        <v>30-9-2004</v>
      </c>
      <c r="M2254">
        <f>VLOOKUP(A2254,'Hospitalisation Details'!$A$2:$M$2344,10,FALSE)</f>
        <v>1283</v>
      </c>
      <c r="N2254" t="str">
        <f>VLOOKUP(A2254,'Hospitalisation Details'!$A$2:$M$2344,11,FALSE)</f>
        <v>tier - 2</v>
      </c>
      <c r="O2254" t="str">
        <f>VLOOKUP(A2254,'Hospitalisation Details'!$A$2:$M$2344,12,FALSE)</f>
        <v>tier - 1</v>
      </c>
      <c r="P2254" t="str">
        <f>VLOOKUP(A2254,'Hospitalisation Details'!$A$2:$M$2344,13,FALSE)</f>
        <v>R1013</v>
      </c>
      <c r="Q2254" s="11">
        <f>VLOOKUP(A2254,'Hospitalisation Details'!$A$2:$M$2344,8,FALSE)</f>
        <v>18</v>
      </c>
    </row>
    <row r="2255" spans="1:17" ht="15.75" x14ac:dyDescent="0.25">
      <c r="A2255" s="1" t="s">
        <v>103</v>
      </c>
      <c r="B2255" t="str">
        <f>VLOOKUP(A2255,'Customer Names'!$A$1:$B$2336,2,FALSE)</f>
        <v>Friel</v>
      </c>
      <c r="C2255" s="11">
        <f>VLOOKUP(A2255,'Medical Examinations'!$A$1:$B$2336,2,FALSE)</f>
        <v>15.22</v>
      </c>
      <c r="D2255" s="11">
        <f>VLOOKUP(A2255,'Medical Examinations'!$A$1:$C$2336,3,FALSE)</f>
        <v>4.92</v>
      </c>
      <c r="E2255" s="11" t="str">
        <f>VLOOKUP(A2255,'Medical Examinations'!$A$1:$J$2336,4,FALSE)</f>
        <v>Yes</v>
      </c>
      <c r="F2255" s="11" t="str">
        <f>VLOOKUP(A2255,'Medical Examinations'!$A$1:$J$2336,5,FALSE)</f>
        <v>No</v>
      </c>
      <c r="G2255" s="11" t="str">
        <f>VLOOKUP(A2255,'Medical Examinations'!$A$1:$J$2336,6,FALSE)</f>
        <v>Yes</v>
      </c>
      <c r="H2255" s="11">
        <f>VLOOKUP(A2255,'Medical Examinations'!$A$1:$J$2336,7,FALSE)</f>
        <v>1</v>
      </c>
      <c r="I2255" s="11" t="str">
        <f>VLOOKUP(A2255,'Medical Examinations'!$A$1:$J$2336,8,FALSE)</f>
        <v>No</v>
      </c>
      <c r="J2255" s="11" t="str">
        <f>VLOOKUP(A2255,'Medical Examinations'!$A$1:$J$2336,9,FALSE)</f>
        <v>UNDERWEIGHT</v>
      </c>
      <c r="K2255" s="11" t="str">
        <f>VLOOKUP(A2255,'Medical Examinations'!$A$1:$J$2336,10,FALSE)</f>
        <v>NORMAL</v>
      </c>
      <c r="L2255" t="str">
        <f>VLOOKUP(A2255,'Hospitalisation Details'!$A$2:$M$2344,4,FALSE)</f>
        <v>26-10-1997</v>
      </c>
      <c r="M2255">
        <f>VLOOKUP(A2255,'Hospitalisation Details'!$A$2:$M$2344,10,FALSE)</f>
        <v>1276</v>
      </c>
      <c r="N2255" t="str">
        <f>VLOOKUP(A2255,'Hospitalisation Details'!$A$2:$M$2344,11,FALSE)</f>
        <v>tier - 2</v>
      </c>
      <c r="O2255" t="str">
        <f>VLOOKUP(A2255,'Hospitalisation Details'!$A$2:$M$2344,12,FALSE)</f>
        <v>tier - 2</v>
      </c>
      <c r="P2255" t="str">
        <f>VLOOKUP(A2255,'Hospitalisation Details'!$A$2:$M$2344,13,FALSE)</f>
        <v>R1012</v>
      </c>
      <c r="Q2255" s="11">
        <f>VLOOKUP(A2255,'Hospitalisation Details'!$A$2:$M$2344,8,FALSE)</f>
        <v>25</v>
      </c>
    </row>
    <row r="2256" spans="1:17" ht="15.75" x14ac:dyDescent="0.25">
      <c r="A2256" s="1" t="s">
        <v>102</v>
      </c>
      <c r="B2256" t="str">
        <f>VLOOKUP(A2256,'Customer Names'!$A$1:$B$2336,2,FALSE)</f>
        <v>Santandreu</v>
      </c>
      <c r="C2256" s="11">
        <f>VLOOKUP(A2256,'Medical Examinations'!$A$1:$B$2336,2,FALSE)</f>
        <v>20.72</v>
      </c>
      <c r="D2256" s="11">
        <f>VLOOKUP(A2256,'Medical Examinations'!$A$1:$C$2336,3,FALSE)</f>
        <v>9.4600000000000009</v>
      </c>
      <c r="E2256" s="11" t="str">
        <f>VLOOKUP(A2256,'Medical Examinations'!$A$1:$J$2336,4,FALSE)</f>
        <v>No</v>
      </c>
      <c r="F2256" s="11" t="str">
        <f>VLOOKUP(A2256,'Medical Examinations'!$A$1:$J$2336,5,FALSE)</f>
        <v>No</v>
      </c>
      <c r="G2256" s="11" t="str">
        <f>VLOOKUP(A2256,'Medical Examinations'!$A$1:$J$2336,6,FALSE)</f>
        <v>No</v>
      </c>
      <c r="H2256" s="11">
        <f>VLOOKUP(A2256,'Medical Examinations'!$A$1:$J$2336,7,FALSE)</f>
        <v>0</v>
      </c>
      <c r="I2256" s="11" t="str">
        <f>VLOOKUP(A2256,'Medical Examinations'!$A$1:$J$2336,8,FALSE)</f>
        <v>No</v>
      </c>
      <c r="J2256" s="11" t="str">
        <f>VLOOKUP(A2256,'Medical Examinations'!$A$1:$J$2336,9,FALSE)</f>
        <v>NORMALWEIGHT</v>
      </c>
      <c r="K2256" s="11" t="str">
        <f>VLOOKUP(A2256,'Medical Examinations'!$A$1:$J$2336,10,FALSE)</f>
        <v>DIABETES</v>
      </c>
      <c r="L2256" t="str">
        <f>VLOOKUP(A2256,'Hospitalisation Details'!$A$2:$M$2344,4,FALSE)</f>
        <v>4-12-2002</v>
      </c>
      <c r="M2256">
        <f>VLOOKUP(A2256,'Hospitalisation Details'!$A$2:$M$2344,10,FALSE)</f>
        <v>1267</v>
      </c>
      <c r="N2256" t="str">
        <f>VLOOKUP(A2256,'Hospitalisation Details'!$A$2:$M$2344,11,FALSE)</f>
        <v>tier - 2</v>
      </c>
      <c r="O2256" t="str">
        <f>VLOOKUP(A2256,'Hospitalisation Details'!$A$2:$M$2344,12,FALSE)</f>
        <v>tier - 1</v>
      </c>
      <c r="P2256" t="str">
        <f>VLOOKUP(A2256,'Hospitalisation Details'!$A$2:$M$2344,13,FALSE)</f>
        <v>R1013</v>
      </c>
      <c r="Q2256" s="11">
        <f>VLOOKUP(A2256,'Hospitalisation Details'!$A$2:$M$2344,8,FALSE)</f>
        <v>20</v>
      </c>
    </row>
    <row r="2257" spans="1:17" ht="15.75" x14ac:dyDescent="0.25">
      <c r="A2257" s="1" t="s">
        <v>101</v>
      </c>
      <c r="B2257" t="str">
        <f>VLOOKUP(A2257,'Customer Names'!$A$1:$B$2336,2,FALSE)</f>
        <v>Johnson</v>
      </c>
      <c r="C2257" s="11">
        <f>VLOOKUP(A2257,'Medical Examinations'!$A$1:$B$2336,2,FALSE)</f>
        <v>35.4</v>
      </c>
      <c r="D2257" s="11">
        <f>VLOOKUP(A2257,'Medical Examinations'!$A$1:$C$2336,3,FALSE)</f>
        <v>5.94</v>
      </c>
      <c r="E2257" s="11" t="str">
        <f>VLOOKUP(A2257,'Medical Examinations'!$A$1:$J$2336,4,FALSE)</f>
        <v>No</v>
      </c>
      <c r="F2257" s="11" t="str">
        <f>VLOOKUP(A2257,'Medical Examinations'!$A$1:$J$2336,5,FALSE)</f>
        <v>No</v>
      </c>
      <c r="G2257" s="11" t="str">
        <f>VLOOKUP(A2257,'Medical Examinations'!$A$1:$J$2336,6,FALSE)</f>
        <v>Yes</v>
      </c>
      <c r="H2257" s="11">
        <f>VLOOKUP(A2257,'Medical Examinations'!$A$1:$J$2336,7,FALSE)</f>
        <v>1</v>
      </c>
      <c r="I2257" s="11" t="str">
        <f>VLOOKUP(A2257,'Medical Examinations'!$A$1:$J$2336,8,FALSE)</f>
        <v>No</v>
      </c>
      <c r="J2257" s="11" t="str">
        <f>VLOOKUP(A2257,'Medical Examinations'!$A$1:$J$2336,9,FALSE)</f>
        <v>OBESITY</v>
      </c>
      <c r="K2257" s="11" t="str">
        <f>VLOOKUP(A2257,'Medical Examinations'!$A$1:$J$2336,10,FALSE)</f>
        <v>PREDIABETES</v>
      </c>
      <c r="L2257" t="str">
        <f>VLOOKUP(A2257,'Hospitalisation Details'!$A$2:$M$2344,4,FALSE)</f>
        <v>21-11-2003</v>
      </c>
      <c r="M2257">
        <f>VLOOKUP(A2257,'Hospitalisation Details'!$A$2:$M$2344,10,FALSE)</f>
        <v>1263.25</v>
      </c>
      <c r="N2257" t="str">
        <f>VLOOKUP(A2257,'Hospitalisation Details'!$A$2:$M$2344,11,FALSE)</f>
        <v>tier - 2</v>
      </c>
      <c r="O2257" t="str">
        <f>VLOOKUP(A2257,'Hospitalisation Details'!$A$2:$M$2344,12,FALSE)</f>
        <v>tier - 3</v>
      </c>
      <c r="P2257" t="str">
        <f>VLOOKUP(A2257,'Hospitalisation Details'!$A$2:$M$2344,13,FALSE)</f>
        <v>R1011</v>
      </c>
      <c r="Q2257" s="11">
        <f>VLOOKUP(A2257,'Hospitalisation Details'!$A$2:$M$2344,8,FALSE)</f>
        <v>19</v>
      </c>
    </row>
    <row r="2258" spans="1:17" ht="15.75" x14ac:dyDescent="0.25">
      <c r="A2258" s="1" t="s">
        <v>100</v>
      </c>
      <c r="B2258" t="str">
        <f>VLOOKUP(A2258,'Customer Names'!$A$1:$B$2336,2,FALSE)</f>
        <v>Gerber</v>
      </c>
      <c r="C2258" s="11">
        <f>VLOOKUP(A2258,'Medical Examinations'!$A$1:$B$2336,2,FALSE)</f>
        <v>34.4</v>
      </c>
      <c r="D2258" s="11">
        <f>VLOOKUP(A2258,'Medical Examinations'!$A$1:$C$2336,3,FALSE)</f>
        <v>5.7</v>
      </c>
      <c r="E2258" s="11" t="str">
        <f>VLOOKUP(A2258,'Medical Examinations'!$A$1:$J$2336,4,FALSE)</f>
        <v>No</v>
      </c>
      <c r="F2258" s="11" t="str">
        <f>VLOOKUP(A2258,'Medical Examinations'!$A$1:$J$2336,5,FALSE)</f>
        <v>No</v>
      </c>
      <c r="G2258" s="11" t="str">
        <f>VLOOKUP(A2258,'Medical Examinations'!$A$1:$J$2336,6,FALSE)</f>
        <v>Yes</v>
      </c>
      <c r="H2258" s="11">
        <f>VLOOKUP(A2258,'Medical Examinations'!$A$1:$J$2336,7,FALSE)</f>
        <v>1</v>
      </c>
      <c r="I2258" s="11" t="str">
        <f>VLOOKUP(A2258,'Medical Examinations'!$A$1:$J$2336,8,FALSE)</f>
        <v>No</v>
      </c>
      <c r="J2258" s="11" t="str">
        <f>VLOOKUP(A2258,'Medical Examinations'!$A$1:$J$2336,9,FALSE)</f>
        <v>OBESITY</v>
      </c>
      <c r="K2258" s="11" t="str">
        <f>VLOOKUP(A2258,'Medical Examinations'!$A$1:$J$2336,10,FALSE)</f>
        <v>NORMAL</v>
      </c>
      <c r="L2258" t="str">
        <f>VLOOKUP(A2258,'Hospitalisation Details'!$A$2:$M$2344,4,FALSE)</f>
        <v>15-8-2003</v>
      </c>
      <c r="M2258">
        <f>VLOOKUP(A2258,'Hospitalisation Details'!$A$2:$M$2344,10,FALSE)</f>
        <v>1261.8599999999999</v>
      </c>
      <c r="N2258" t="str">
        <f>VLOOKUP(A2258,'Hospitalisation Details'!$A$2:$M$2344,11,FALSE)</f>
        <v>tier - 2</v>
      </c>
      <c r="O2258" t="str">
        <f>VLOOKUP(A2258,'Hospitalisation Details'!$A$2:$M$2344,12,FALSE)</f>
        <v>tier - 3</v>
      </c>
      <c r="P2258" t="str">
        <f>VLOOKUP(A2258,'Hospitalisation Details'!$A$2:$M$2344,13,FALSE)</f>
        <v>R1011</v>
      </c>
      <c r="Q2258" s="11">
        <f>VLOOKUP(A2258,'Hospitalisation Details'!$A$2:$M$2344,8,FALSE)</f>
        <v>19</v>
      </c>
    </row>
    <row r="2259" spans="1:17" ht="15.75" x14ac:dyDescent="0.25">
      <c r="A2259" s="1" t="s">
        <v>99</v>
      </c>
      <c r="B2259" t="str">
        <f>VLOOKUP(A2259,'Customer Names'!$A$1:$B$2336,2,FALSE)</f>
        <v>Benadum</v>
      </c>
      <c r="C2259" s="11">
        <f>VLOOKUP(A2259,'Medical Examinations'!$A$1:$B$2336,2,FALSE)</f>
        <v>34.1</v>
      </c>
      <c r="D2259" s="11">
        <f>VLOOKUP(A2259,'Medical Examinations'!$A$1:$C$2336,3,FALSE)</f>
        <v>4.13</v>
      </c>
      <c r="E2259" s="11" t="str">
        <f>VLOOKUP(A2259,'Medical Examinations'!$A$1:$J$2336,4,FALSE)</f>
        <v>No</v>
      </c>
      <c r="F2259" s="11" t="str">
        <f>VLOOKUP(A2259,'Medical Examinations'!$A$1:$J$2336,5,FALSE)</f>
        <v>No</v>
      </c>
      <c r="G2259" s="11" t="str">
        <f>VLOOKUP(A2259,'Medical Examinations'!$A$1:$J$2336,6,FALSE)</f>
        <v>Yes</v>
      </c>
      <c r="H2259" s="11">
        <f>VLOOKUP(A2259,'Medical Examinations'!$A$1:$J$2336,7,FALSE)</f>
        <v>1</v>
      </c>
      <c r="I2259" s="11" t="str">
        <f>VLOOKUP(A2259,'Medical Examinations'!$A$1:$J$2336,8,FALSE)</f>
        <v>No</v>
      </c>
      <c r="J2259" s="11" t="str">
        <f>VLOOKUP(A2259,'Medical Examinations'!$A$1:$J$2336,9,FALSE)</f>
        <v>OBESITY</v>
      </c>
      <c r="K2259" s="11" t="str">
        <f>VLOOKUP(A2259,'Medical Examinations'!$A$1:$J$2336,10,FALSE)</f>
        <v>NORMAL</v>
      </c>
      <c r="L2259" t="str">
        <f>VLOOKUP(A2259,'Hospitalisation Details'!$A$2:$M$2344,4,FALSE)</f>
        <v>30-10-2003</v>
      </c>
      <c r="M2259">
        <f>VLOOKUP(A2259,'Hospitalisation Details'!$A$2:$M$2344,10,FALSE)</f>
        <v>1261.44</v>
      </c>
      <c r="N2259" t="str">
        <f>VLOOKUP(A2259,'Hospitalisation Details'!$A$2:$M$2344,11,FALSE)</f>
        <v>tier - 2</v>
      </c>
      <c r="O2259" t="str">
        <f>VLOOKUP(A2259,'Hospitalisation Details'!$A$2:$M$2344,12,FALSE)</f>
        <v>tier - 3</v>
      </c>
      <c r="P2259" t="str">
        <f>VLOOKUP(A2259,'Hospitalisation Details'!$A$2:$M$2344,13,FALSE)</f>
        <v>R1011</v>
      </c>
      <c r="Q2259" s="11">
        <f>VLOOKUP(A2259,'Hospitalisation Details'!$A$2:$M$2344,8,FALSE)</f>
        <v>19</v>
      </c>
    </row>
    <row r="2260" spans="1:17" ht="15.75" x14ac:dyDescent="0.25">
      <c r="A2260" s="1" t="s">
        <v>98</v>
      </c>
      <c r="B2260" t="str">
        <f>VLOOKUP(A2260,'Customer Names'!$A$1:$B$2336,2,FALSE)</f>
        <v>Ragazzini</v>
      </c>
      <c r="C2260" s="11">
        <f>VLOOKUP(A2260,'Medical Examinations'!$A$1:$B$2336,2,FALSE)</f>
        <v>30.4</v>
      </c>
      <c r="D2260" s="11">
        <f>VLOOKUP(A2260,'Medical Examinations'!$A$1:$C$2336,3,FALSE)</f>
        <v>4.7699999999999996</v>
      </c>
      <c r="E2260" s="11" t="str">
        <f>VLOOKUP(A2260,'Medical Examinations'!$A$1:$J$2336,4,FALSE)</f>
        <v>No</v>
      </c>
      <c r="F2260" s="11" t="str">
        <f>VLOOKUP(A2260,'Medical Examinations'!$A$1:$J$2336,5,FALSE)</f>
        <v>No</v>
      </c>
      <c r="G2260" s="11" t="str">
        <f>VLOOKUP(A2260,'Medical Examinations'!$A$1:$J$2336,6,FALSE)</f>
        <v>Yes</v>
      </c>
      <c r="H2260" s="11">
        <f>VLOOKUP(A2260,'Medical Examinations'!$A$1:$J$2336,7,FALSE)</f>
        <v>1</v>
      </c>
      <c r="I2260" s="11" t="str">
        <f>VLOOKUP(A2260,'Medical Examinations'!$A$1:$J$2336,8,FALSE)</f>
        <v>No</v>
      </c>
      <c r="J2260" s="11" t="str">
        <f>VLOOKUP(A2260,'Medical Examinations'!$A$1:$J$2336,9,FALSE)</f>
        <v>OBESITY</v>
      </c>
      <c r="K2260" s="11" t="str">
        <f>VLOOKUP(A2260,'Medical Examinations'!$A$1:$J$2336,10,FALSE)</f>
        <v>NORMAL</v>
      </c>
      <c r="L2260" t="str">
        <f>VLOOKUP(A2260,'Hospitalisation Details'!$A$2:$M$2344,4,FALSE)</f>
        <v>13-10-2003</v>
      </c>
      <c r="M2260">
        <f>VLOOKUP(A2260,'Hospitalisation Details'!$A$2:$M$2344,10,FALSE)</f>
        <v>1256.3</v>
      </c>
      <c r="N2260" t="str">
        <f>VLOOKUP(A2260,'Hospitalisation Details'!$A$2:$M$2344,11,FALSE)</f>
        <v>tier - 2</v>
      </c>
      <c r="O2260" t="str">
        <f>VLOOKUP(A2260,'Hospitalisation Details'!$A$2:$M$2344,12,FALSE)</f>
        <v>tier - 3</v>
      </c>
      <c r="P2260" t="str">
        <f>VLOOKUP(A2260,'Hospitalisation Details'!$A$2:$M$2344,13,FALSE)</f>
        <v>R1011</v>
      </c>
      <c r="Q2260" s="11">
        <f>VLOOKUP(A2260,'Hospitalisation Details'!$A$2:$M$2344,8,FALSE)</f>
        <v>19</v>
      </c>
    </row>
    <row r="2261" spans="1:17" ht="15.75" x14ac:dyDescent="0.25">
      <c r="A2261" s="1" t="s">
        <v>97</v>
      </c>
      <c r="B2261" t="str">
        <f>VLOOKUP(A2261,'Customer Names'!$A$1:$B$2336,2,FALSE)</f>
        <v>Kessinger</v>
      </c>
      <c r="C2261" s="11">
        <f>VLOOKUP(A2261,'Medical Examinations'!$A$1:$B$2336,2,FALSE)</f>
        <v>28.7</v>
      </c>
      <c r="D2261" s="11">
        <f>VLOOKUP(A2261,'Medical Examinations'!$A$1:$C$2336,3,FALSE)</f>
        <v>4.99</v>
      </c>
      <c r="E2261" s="11" t="str">
        <f>VLOOKUP(A2261,'Medical Examinations'!$A$1:$J$2336,4,FALSE)</f>
        <v>No</v>
      </c>
      <c r="F2261" s="11" t="str">
        <f>VLOOKUP(A2261,'Medical Examinations'!$A$1:$J$2336,5,FALSE)</f>
        <v>No</v>
      </c>
      <c r="G2261" s="11" t="str">
        <f>VLOOKUP(A2261,'Medical Examinations'!$A$1:$J$2336,6,FALSE)</f>
        <v>Yes</v>
      </c>
      <c r="H2261" s="11">
        <f>VLOOKUP(A2261,'Medical Examinations'!$A$1:$J$2336,7,FALSE)</f>
        <v>1</v>
      </c>
      <c r="I2261" s="11" t="str">
        <f>VLOOKUP(A2261,'Medical Examinations'!$A$1:$J$2336,8,FALSE)</f>
        <v>No</v>
      </c>
      <c r="J2261" s="11" t="str">
        <f>VLOOKUP(A2261,'Medical Examinations'!$A$1:$J$2336,9,FALSE)</f>
        <v>OVERWEIGHT</v>
      </c>
      <c r="K2261" s="11" t="str">
        <f>VLOOKUP(A2261,'Medical Examinations'!$A$1:$J$2336,10,FALSE)</f>
        <v>NORMAL</v>
      </c>
      <c r="L2261" t="str">
        <f>VLOOKUP(A2261,'Hospitalisation Details'!$A$2:$M$2344,4,FALSE)</f>
        <v>10-12-2003</v>
      </c>
      <c r="M2261">
        <f>VLOOKUP(A2261,'Hospitalisation Details'!$A$2:$M$2344,10,FALSE)</f>
        <v>1253.94</v>
      </c>
      <c r="N2261" t="str">
        <f>VLOOKUP(A2261,'Hospitalisation Details'!$A$2:$M$2344,11,FALSE)</f>
        <v>tier - 2</v>
      </c>
      <c r="O2261" t="str">
        <f>VLOOKUP(A2261,'Hospitalisation Details'!$A$2:$M$2344,12,FALSE)</f>
        <v>tier - 2</v>
      </c>
      <c r="P2261" t="str">
        <f>VLOOKUP(A2261,'Hospitalisation Details'!$A$2:$M$2344,13,FALSE)</f>
        <v>R1011</v>
      </c>
      <c r="Q2261" s="11">
        <f>VLOOKUP(A2261,'Hospitalisation Details'!$A$2:$M$2344,8,FALSE)</f>
        <v>19</v>
      </c>
    </row>
    <row r="2262" spans="1:17" ht="15.75" x14ac:dyDescent="0.25">
      <c r="A2262" s="1" t="s">
        <v>96</v>
      </c>
      <c r="B2262" t="str">
        <f>VLOOKUP(A2262,'Customer Names'!$A$1:$B$2336,2,FALSE)</f>
        <v>Bezgin</v>
      </c>
      <c r="C2262" s="11">
        <f>VLOOKUP(A2262,'Medical Examinations'!$A$1:$B$2336,2,FALSE)</f>
        <v>17.440000000000001</v>
      </c>
      <c r="D2262" s="11">
        <f>VLOOKUP(A2262,'Medical Examinations'!$A$1:$C$2336,3,FALSE)</f>
        <v>4.42</v>
      </c>
      <c r="E2262" s="11" t="str">
        <f>VLOOKUP(A2262,'Medical Examinations'!$A$1:$J$2336,4,FALSE)</f>
        <v>Yes</v>
      </c>
      <c r="F2262" s="11" t="str">
        <f>VLOOKUP(A2262,'Medical Examinations'!$A$1:$J$2336,5,FALSE)</f>
        <v>No</v>
      </c>
      <c r="G2262" s="11" t="str">
        <f>VLOOKUP(A2262,'Medical Examinations'!$A$1:$J$2336,6,FALSE)</f>
        <v>Yes</v>
      </c>
      <c r="H2262" s="11">
        <f>VLOOKUP(A2262,'Medical Examinations'!$A$1:$J$2336,7,FALSE)</f>
        <v>1</v>
      </c>
      <c r="I2262" s="11" t="str">
        <f>VLOOKUP(A2262,'Medical Examinations'!$A$1:$J$2336,8,FALSE)</f>
        <v>No</v>
      </c>
      <c r="J2262" s="11" t="str">
        <f>VLOOKUP(A2262,'Medical Examinations'!$A$1:$J$2336,9,FALSE)</f>
        <v>UNDERWEIGHT</v>
      </c>
      <c r="K2262" s="11" t="str">
        <f>VLOOKUP(A2262,'Medical Examinations'!$A$1:$J$2336,10,FALSE)</f>
        <v>NORMAL</v>
      </c>
      <c r="L2262" t="str">
        <f>VLOOKUP(A2262,'Hospitalisation Details'!$A$2:$M$2344,4,FALSE)</f>
        <v>4-11-1997</v>
      </c>
      <c r="M2262">
        <f>VLOOKUP(A2262,'Hospitalisation Details'!$A$2:$M$2344,10,FALSE)</f>
        <v>1253</v>
      </c>
      <c r="N2262" t="str">
        <f>VLOOKUP(A2262,'Hospitalisation Details'!$A$2:$M$2344,11,FALSE)</f>
        <v>tier - 2</v>
      </c>
      <c r="O2262" t="str">
        <f>VLOOKUP(A2262,'Hospitalisation Details'!$A$2:$M$2344,12,FALSE)</f>
        <v>tier - 2</v>
      </c>
      <c r="P2262" t="str">
        <f>VLOOKUP(A2262,'Hospitalisation Details'!$A$2:$M$2344,13,FALSE)</f>
        <v>R1013</v>
      </c>
      <c r="Q2262" s="11">
        <f>VLOOKUP(A2262,'Hospitalisation Details'!$A$2:$M$2344,8,FALSE)</f>
        <v>25</v>
      </c>
    </row>
    <row r="2263" spans="1:17" ht="15.75" x14ac:dyDescent="0.25">
      <c r="A2263" s="1" t="s">
        <v>95</v>
      </c>
      <c r="B2263" t="str">
        <f>VLOOKUP(A2263,'Customer Names'!$A$1:$B$2336,2,FALSE)</f>
        <v>Woldesilassie</v>
      </c>
      <c r="C2263" s="11">
        <f>VLOOKUP(A2263,'Medical Examinations'!$A$1:$B$2336,2,FALSE)</f>
        <v>27.6</v>
      </c>
      <c r="D2263" s="11">
        <f>VLOOKUP(A2263,'Medical Examinations'!$A$1:$C$2336,3,FALSE)</f>
        <v>4.01</v>
      </c>
      <c r="E2263" s="11" t="str">
        <f>VLOOKUP(A2263,'Medical Examinations'!$A$1:$J$2336,4,FALSE)</f>
        <v>No</v>
      </c>
      <c r="F2263" s="11" t="str">
        <f>VLOOKUP(A2263,'Medical Examinations'!$A$1:$J$2336,5,FALSE)</f>
        <v>No</v>
      </c>
      <c r="G2263" s="11" t="str">
        <f>VLOOKUP(A2263,'Medical Examinations'!$A$1:$J$2336,6,FALSE)</f>
        <v>Yes</v>
      </c>
      <c r="H2263" s="11">
        <f>VLOOKUP(A2263,'Medical Examinations'!$A$1:$J$2336,7,FALSE)</f>
        <v>1</v>
      </c>
      <c r="I2263" s="11" t="str">
        <f>VLOOKUP(A2263,'Medical Examinations'!$A$1:$J$2336,8,FALSE)</f>
        <v>No</v>
      </c>
      <c r="J2263" s="11" t="str">
        <f>VLOOKUP(A2263,'Medical Examinations'!$A$1:$J$2336,9,FALSE)</f>
        <v>OVERWEIGHT</v>
      </c>
      <c r="K2263" s="11" t="str">
        <f>VLOOKUP(A2263,'Medical Examinations'!$A$1:$J$2336,10,FALSE)</f>
        <v>NORMAL</v>
      </c>
      <c r="L2263" t="str">
        <f>VLOOKUP(A2263,'Hospitalisation Details'!$A$2:$M$2344,4,FALSE)</f>
        <v>15-9-2003</v>
      </c>
      <c r="M2263">
        <f>VLOOKUP(A2263,'Hospitalisation Details'!$A$2:$M$2344,10,FALSE)</f>
        <v>1252.4100000000001</v>
      </c>
      <c r="N2263" t="str">
        <f>VLOOKUP(A2263,'Hospitalisation Details'!$A$2:$M$2344,11,FALSE)</f>
        <v>tier - 2</v>
      </c>
      <c r="O2263" t="str">
        <f>VLOOKUP(A2263,'Hospitalisation Details'!$A$2:$M$2344,12,FALSE)</f>
        <v>tier - 3</v>
      </c>
      <c r="P2263" t="str">
        <f>VLOOKUP(A2263,'Hospitalisation Details'!$A$2:$M$2344,13,FALSE)</f>
        <v>R1011</v>
      </c>
      <c r="Q2263" s="11">
        <f>VLOOKUP(A2263,'Hospitalisation Details'!$A$2:$M$2344,8,FALSE)</f>
        <v>19</v>
      </c>
    </row>
    <row r="2264" spans="1:17" ht="15.75" x14ac:dyDescent="0.25">
      <c r="A2264" s="1" t="s">
        <v>94</v>
      </c>
      <c r="B2264" t="str">
        <f>VLOOKUP(A2264,'Customer Names'!$A$1:$B$2336,2,FALSE)</f>
        <v>Ruiz Herrero</v>
      </c>
      <c r="C2264" s="11">
        <f>VLOOKUP(A2264,'Medical Examinations'!$A$1:$B$2336,2,FALSE)</f>
        <v>20.7</v>
      </c>
      <c r="D2264" s="11">
        <f>VLOOKUP(A2264,'Medical Examinations'!$A$1:$C$2336,3,FALSE)</f>
        <v>4.49</v>
      </c>
      <c r="E2264" s="11" t="str">
        <f>VLOOKUP(A2264,'Medical Examinations'!$A$1:$J$2336,4,FALSE)</f>
        <v>No</v>
      </c>
      <c r="F2264" s="11" t="str">
        <f>VLOOKUP(A2264,'Medical Examinations'!$A$1:$J$2336,5,FALSE)</f>
        <v>No</v>
      </c>
      <c r="G2264" s="11" t="str">
        <f>VLOOKUP(A2264,'Medical Examinations'!$A$1:$J$2336,6,FALSE)</f>
        <v>Yes</v>
      </c>
      <c r="H2264" s="11">
        <f>VLOOKUP(A2264,'Medical Examinations'!$A$1:$J$2336,7,FALSE)</f>
        <v>1</v>
      </c>
      <c r="I2264" s="11" t="str">
        <f>VLOOKUP(A2264,'Medical Examinations'!$A$1:$J$2336,8,FALSE)</f>
        <v>No</v>
      </c>
      <c r="J2264" s="11" t="str">
        <f>VLOOKUP(A2264,'Medical Examinations'!$A$1:$J$2336,9,FALSE)</f>
        <v>NORMALWEIGHT</v>
      </c>
      <c r="K2264" s="11" t="str">
        <f>VLOOKUP(A2264,'Medical Examinations'!$A$1:$J$2336,10,FALSE)</f>
        <v>NORMAL</v>
      </c>
      <c r="L2264" t="str">
        <f>VLOOKUP(A2264,'Hospitalisation Details'!$A$2:$M$2344,4,FALSE)</f>
        <v>8-9-2003</v>
      </c>
      <c r="M2264">
        <f>VLOOKUP(A2264,'Hospitalisation Details'!$A$2:$M$2344,10,FALSE)</f>
        <v>1242.82</v>
      </c>
      <c r="N2264" t="str">
        <f>VLOOKUP(A2264,'Hospitalisation Details'!$A$2:$M$2344,11,FALSE)</f>
        <v>tier - 2</v>
      </c>
      <c r="O2264" t="str">
        <f>VLOOKUP(A2264,'Hospitalisation Details'!$A$2:$M$2344,12,FALSE)</f>
        <v>tier - 1</v>
      </c>
      <c r="P2264" t="str">
        <f>VLOOKUP(A2264,'Hospitalisation Details'!$A$2:$M$2344,13,FALSE)</f>
        <v>R1011</v>
      </c>
      <c r="Q2264" s="11">
        <f>VLOOKUP(A2264,'Hospitalisation Details'!$A$2:$M$2344,8,FALSE)</f>
        <v>19</v>
      </c>
    </row>
    <row r="2265" spans="1:17" ht="15.75" x14ac:dyDescent="0.25">
      <c r="A2265" s="1" t="s">
        <v>93</v>
      </c>
      <c r="B2265" t="str">
        <f>VLOOKUP(A2265,'Customer Names'!$A$1:$B$2336,2,FALSE)</f>
        <v>Bin Alias</v>
      </c>
      <c r="C2265" s="11">
        <f>VLOOKUP(A2265,'Medical Examinations'!$A$1:$B$2336,2,FALSE)</f>
        <v>20.3</v>
      </c>
      <c r="D2265" s="11">
        <f>VLOOKUP(A2265,'Medical Examinations'!$A$1:$C$2336,3,FALSE)</f>
        <v>6.37</v>
      </c>
      <c r="E2265" s="11" t="str">
        <f>VLOOKUP(A2265,'Medical Examinations'!$A$1:$J$2336,4,FALSE)</f>
        <v>No</v>
      </c>
      <c r="F2265" s="11" t="str">
        <f>VLOOKUP(A2265,'Medical Examinations'!$A$1:$J$2336,5,FALSE)</f>
        <v>No</v>
      </c>
      <c r="G2265" s="11" t="str">
        <f>VLOOKUP(A2265,'Medical Examinations'!$A$1:$J$2336,6,FALSE)</f>
        <v>Yes</v>
      </c>
      <c r="H2265" s="11">
        <f>VLOOKUP(A2265,'Medical Examinations'!$A$1:$J$2336,7,FALSE)</f>
        <v>1</v>
      </c>
      <c r="I2265" s="11" t="str">
        <f>VLOOKUP(A2265,'Medical Examinations'!$A$1:$J$2336,8,FALSE)</f>
        <v>No</v>
      </c>
      <c r="J2265" s="11" t="str">
        <f>VLOOKUP(A2265,'Medical Examinations'!$A$1:$J$2336,9,FALSE)</f>
        <v>NORMALWEIGHT</v>
      </c>
      <c r="K2265" s="11" t="str">
        <f>VLOOKUP(A2265,'Medical Examinations'!$A$1:$J$2336,10,FALSE)</f>
        <v>PREDIABETES</v>
      </c>
      <c r="L2265" t="str">
        <f>VLOOKUP(A2265,'Hospitalisation Details'!$A$2:$M$2344,4,FALSE)</f>
        <v>15-9-2003</v>
      </c>
      <c r="M2265">
        <f>VLOOKUP(A2265,'Hospitalisation Details'!$A$2:$M$2344,10,FALSE)</f>
        <v>1242.26</v>
      </c>
      <c r="N2265" t="str">
        <f>VLOOKUP(A2265,'Hospitalisation Details'!$A$2:$M$2344,11,FALSE)</f>
        <v>tier - 2</v>
      </c>
      <c r="O2265" t="str">
        <f>VLOOKUP(A2265,'Hospitalisation Details'!$A$2:$M$2344,12,FALSE)</f>
        <v>tier - 1</v>
      </c>
      <c r="P2265" t="str">
        <f>VLOOKUP(A2265,'Hospitalisation Details'!$A$2:$M$2344,13,FALSE)</f>
        <v>R1011</v>
      </c>
      <c r="Q2265" s="11">
        <f>VLOOKUP(A2265,'Hospitalisation Details'!$A$2:$M$2344,8,FALSE)</f>
        <v>19</v>
      </c>
    </row>
    <row r="2266" spans="1:17" ht="15.75" x14ac:dyDescent="0.25">
      <c r="A2266" s="1" t="s">
        <v>92</v>
      </c>
      <c r="B2266" t="str">
        <f>VLOOKUP(A2266,'Customer Names'!$A$1:$B$2336,2,FALSE)</f>
        <v>Fischer-Daly</v>
      </c>
      <c r="C2266" s="11">
        <f>VLOOKUP(A2266,'Medical Examinations'!$A$1:$B$2336,2,FALSE)</f>
        <v>19.8</v>
      </c>
      <c r="D2266" s="11">
        <f>VLOOKUP(A2266,'Medical Examinations'!$A$1:$C$2336,3,FALSE)</f>
        <v>5.12</v>
      </c>
      <c r="E2266" s="11" t="str">
        <f>VLOOKUP(A2266,'Medical Examinations'!$A$1:$J$2336,4,FALSE)</f>
        <v>No</v>
      </c>
      <c r="F2266" s="11" t="str">
        <f>VLOOKUP(A2266,'Medical Examinations'!$A$1:$J$2336,5,FALSE)</f>
        <v>No</v>
      </c>
      <c r="G2266" s="11" t="str">
        <f>VLOOKUP(A2266,'Medical Examinations'!$A$1:$J$2336,6,FALSE)</f>
        <v>Yes</v>
      </c>
      <c r="H2266" s="11">
        <f>VLOOKUP(A2266,'Medical Examinations'!$A$1:$J$2336,7,FALSE)</f>
        <v>1</v>
      </c>
      <c r="I2266" s="11" t="str">
        <f>VLOOKUP(A2266,'Medical Examinations'!$A$1:$J$2336,8,FALSE)</f>
        <v>No</v>
      </c>
      <c r="J2266" s="11" t="str">
        <f>VLOOKUP(A2266,'Medical Examinations'!$A$1:$J$2336,9,FALSE)</f>
        <v>NORMALWEIGHT</v>
      </c>
      <c r="K2266" s="11" t="str">
        <f>VLOOKUP(A2266,'Medical Examinations'!$A$1:$J$2336,10,FALSE)</f>
        <v>NORMAL</v>
      </c>
      <c r="L2266" t="str">
        <f>VLOOKUP(A2266,'Hospitalisation Details'!$A$2:$M$2344,4,FALSE)</f>
        <v>2-8-2003</v>
      </c>
      <c r="M2266">
        <f>VLOOKUP(A2266,'Hospitalisation Details'!$A$2:$M$2344,10,FALSE)</f>
        <v>1241.57</v>
      </c>
      <c r="N2266" t="str">
        <f>VLOOKUP(A2266,'Hospitalisation Details'!$A$2:$M$2344,11,FALSE)</f>
        <v>tier - 2</v>
      </c>
      <c r="O2266" t="str">
        <f>VLOOKUP(A2266,'Hospitalisation Details'!$A$2:$M$2344,12,FALSE)</f>
        <v>tier - 2</v>
      </c>
      <c r="P2266" t="str">
        <f>VLOOKUP(A2266,'Hospitalisation Details'!$A$2:$M$2344,13,FALSE)</f>
        <v>R1011</v>
      </c>
      <c r="Q2266" s="11">
        <f>VLOOKUP(A2266,'Hospitalisation Details'!$A$2:$M$2344,8,FALSE)</f>
        <v>19</v>
      </c>
    </row>
    <row r="2267" spans="1:17" ht="15.75" x14ac:dyDescent="0.25">
      <c r="A2267" s="1" t="s">
        <v>91</v>
      </c>
      <c r="B2267" t="str">
        <f>VLOOKUP(A2267,'Customer Names'!$A$1:$B$2336,2,FALSE)</f>
        <v>Pulliam</v>
      </c>
      <c r="C2267" s="11">
        <f>VLOOKUP(A2267,'Medical Examinations'!$A$1:$B$2336,2,FALSE)</f>
        <v>21.87</v>
      </c>
      <c r="D2267" s="11">
        <f>VLOOKUP(A2267,'Medical Examinations'!$A$1:$C$2336,3,FALSE)</f>
        <v>8.59</v>
      </c>
      <c r="E2267" s="11" t="str">
        <f>VLOOKUP(A2267,'Medical Examinations'!$A$1:$J$2336,4,FALSE)</f>
        <v>No</v>
      </c>
      <c r="F2267" s="11" t="str">
        <f>VLOOKUP(A2267,'Medical Examinations'!$A$1:$J$2336,5,FALSE)</f>
        <v>No</v>
      </c>
      <c r="G2267" s="11" t="str">
        <f>VLOOKUP(A2267,'Medical Examinations'!$A$1:$J$2336,6,FALSE)</f>
        <v>No</v>
      </c>
      <c r="H2267" s="11">
        <f>VLOOKUP(A2267,'Medical Examinations'!$A$1:$J$2336,7,FALSE)</f>
        <v>0</v>
      </c>
      <c r="I2267" s="11" t="str">
        <f>VLOOKUP(A2267,'Medical Examinations'!$A$1:$J$2336,8,FALSE)</f>
        <v>No</v>
      </c>
      <c r="J2267" s="11" t="str">
        <f>VLOOKUP(A2267,'Medical Examinations'!$A$1:$J$2336,9,FALSE)</f>
        <v>NORMALWEIGHT</v>
      </c>
      <c r="K2267" s="11" t="str">
        <f>VLOOKUP(A2267,'Medical Examinations'!$A$1:$J$2336,10,FALSE)</f>
        <v>DIABETES</v>
      </c>
      <c r="L2267" t="str">
        <f>VLOOKUP(A2267,'Hospitalisation Details'!$A$2:$M$2344,4,FALSE)</f>
        <v>1-7-2002</v>
      </c>
      <c r="M2267">
        <f>VLOOKUP(A2267,'Hospitalisation Details'!$A$2:$M$2344,10,FALSE)</f>
        <v>1241</v>
      </c>
      <c r="N2267" t="str">
        <f>VLOOKUP(A2267,'Hospitalisation Details'!$A$2:$M$2344,11,FALSE)</f>
        <v>tier - 2</v>
      </c>
      <c r="O2267" t="str">
        <f>VLOOKUP(A2267,'Hospitalisation Details'!$A$2:$M$2344,12,FALSE)</f>
        <v>tier - 2</v>
      </c>
      <c r="P2267" t="str">
        <f>VLOOKUP(A2267,'Hospitalisation Details'!$A$2:$M$2344,13,FALSE)</f>
        <v>R1013</v>
      </c>
      <c r="Q2267" s="11">
        <f>VLOOKUP(A2267,'Hospitalisation Details'!$A$2:$M$2344,8,FALSE)</f>
        <v>20</v>
      </c>
    </row>
    <row r="2268" spans="1:17" ht="15.75" x14ac:dyDescent="0.25">
      <c r="A2268" s="1" t="s">
        <v>90</v>
      </c>
      <c r="B2268" t="str">
        <f>VLOOKUP(A2268,'Customer Names'!$A$1:$B$2336,2,FALSE)</f>
        <v>Guisinger</v>
      </c>
      <c r="C2268" s="11">
        <f>VLOOKUP(A2268,'Medical Examinations'!$A$1:$B$2336,2,FALSE)</f>
        <v>16.600000000000001</v>
      </c>
      <c r="D2268" s="11">
        <f>VLOOKUP(A2268,'Medical Examinations'!$A$1:$C$2336,3,FALSE)</f>
        <v>5.87</v>
      </c>
      <c r="E2268" s="11" t="str">
        <f>VLOOKUP(A2268,'Medical Examinations'!$A$1:$J$2336,4,FALSE)</f>
        <v>No</v>
      </c>
      <c r="F2268" s="11" t="str">
        <f>VLOOKUP(A2268,'Medical Examinations'!$A$1:$J$2336,5,FALSE)</f>
        <v>No</v>
      </c>
      <c r="G2268" s="11" t="str">
        <f>VLOOKUP(A2268,'Medical Examinations'!$A$1:$J$2336,6,FALSE)</f>
        <v>No</v>
      </c>
      <c r="H2268" s="11">
        <f>VLOOKUP(A2268,'Medical Examinations'!$A$1:$J$2336,7,FALSE)</f>
        <v>1</v>
      </c>
      <c r="I2268" s="11" t="str">
        <f>VLOOKUP(A2268,'Medical Examinations'!$A$1:$J$2336,8,FALSE)</f>
        <v>No</v>
      </c>
      <c r="J2268" s="11" t="str">
        <f>VLOOKUP(A2268,'Medical Examinations'!$A$1:$J$2336,9,FALSE)</f>
        <v>UNDERWEIGHT</v>
      </c>
      <c r="K2268" s="11" t="str">
        <f>VLOOKUP(A2268,'Medical Examinations'!$A$1:$J$2336,10,FALSE)</f>
        <v>PREDIABETES</v>
      </c>
      <c r="L2268" t="str">
        <f>VLOOKUP(A2268,'Hospitalisation Details'!$A$2:$M$2344,4,FALSE)</f>
        <v>11-10-1998</v>
      </c>
      <c r="M2268">
        <f>VLOOKUP(A2268,'Hospitalisation Details'!$A$2:$M$2344,10,FALSE)</f>
        <v>1240</v>
      </c>
      <c r="N2268" t="str">
        <f>VLOOKUP(A2268,'Hospitalisation Details'!$A$2:$M$2344,11,FALSE)</f>
        <v>tier - 2</v>
      </c>
      <c r="O2268" t="str">
        <f>VLOOKUP(A2268,'Hospitalisation Details'!$A$2:$M$2344,12,FALSE)</f>
        <v>tier - 1</v>
      </c>
      <c r="P2268" t="str">
        <f>VLOOKUP(A2268,'Hospitalisation Details'!$A$2:$M$2344,13,FALSE)</f>
        <v>R1012</v>
      </c>
      <c r="Q2268" s="11">
        <f>VLOOKUP(A2268,'Hospitalisation Details'!$A$2:$M$2344,8,FALSE)</f>
        <v>24</v>
      </c>
    </row>
    <row r="2269" spans="1:17" ht="15.75" x14ac:dyDescent="0.25">
      <c r="A2269" s="1" t="s">
        <v>89</v>
      </c>
      <c r="B2269" t="str">
        <f>VLOOKUP(A2269,'Customer Names'!$A$1:$B$2336,2,FALSE)</f>
        <v>Arnerich</v>
      </c>
      <c r="C2269" s="11">
        <f>VLOOKUP(A2269,'Medical Examinations'!$A$1:$B$2336,2,FALSE)</f>
        <v>21.98</v>
      </c>
      <c r="D2269" s="11">
        <f>VLOOKUP(A2269,'Medical Examinations'!$A$1:$C$2336,3,FALSE)</f>
        <v>7.03</v>
      </c>
      <c r="E2269" s="11" t="str">
        <f>VLOOKUP(A2269,'Medical Examinations'!$A$1:$J$2336,4,FALSE)</f>
        <v>No</v>
      </c>
      <c r="F2269" s="11" t="str">
        <f>VLOOKUP(A2269,'Medical Examinations'!$A$1:$J$2336,5,FALSE)</f>
        <v>No</v>
      </c>
      <c r="G2269" s="11" t="str">
        <f>VLOOKUP(A2269,'Medical Examinations'!$A$1:$J$2336,6,FALSE)</f>
        <v>No</v>
      </c>
      <c r="H2269" s="11">
        <f>VLOOKUP(A2269,'Medical Examinations'!$A$1:$J$2336,7,FALSE)</f>
        <v>0</v>
      </c>
      <c r="I2269" s="11" t="str">
        <f>VLOOKUP(A2269,'Medical Examinations'!$A$1:$J$2336,8,FALSE)</f>
        <v>No</v>
      </c>
      <c r="J2269" s="11" t="str">
        <f>VLOOKUP(A2269,'Medical Examinations'!$A$1:$J$2336,9,FALSE)</f>
        <v>NORMALWEIGHT</v>
      </c>
      <c r="K2269" s="11" t="str">
        <f>VLOOKUP(A2269,'Medical Examinations'!$A$1:$J$2336,10,FALSE)</f>
        <v>DIABETES</v>
      </c>
      <c r="L2269" t="str">
        <f>VLOOKUP(A2269,'Hospitalisation Details'!$A$2:$M$2344,4,FALSE)</f>
        <v>12-12-2002</v>
      </c>
      <c r="M2269">
        <f>VLOOKUP(A2269,'Hospitalisation Details'!$A$2:$M$2344,10,FALSE)</f>
        <v>1237</v>
      </c>
      <c r="N2269" t="str">
        <f>VLOOKUP(A2269,'Hospitalisation Details'!$A$2:$M$2344,11,FALSE)</f>
        <v>tier - 2</v>
      </c>
      <c r="O2269" t="str">
        <f>VLOOKUP(A2269,'Hospitalisation Details'!$A$2:$M$2344,12,FALSE)</f>
        <v>tier - 2</v>
      </c>
      <c r="P2269" t="str">
        <f>VLOOKUP(A2269,'Hospitalisation Details'!$A$2:$M$2344,13,FALSE)</f>
        <v>R1013</v>
      </c>
      <c r="Q2269" s="11">
        <f>VLOOKUP(A2269,'Hospitalisation Details'!$A$2:$M$2344,8,FALSE)</f>
        <v>20</v>
      </c>
    </row>
    <row r="2270" spans="1:17" ht="15.75" x14ac:dyDescent="0.25">
      <c r="A2270" s="1" t="s">
        <v>88</v>
      </c>
      <c r="B2270" t="str">
        <f>VLOOKUP(A2270,'Customer Names'!$A$1:$B$2336,2,FALSE)</f>
        <v>Lynch</v>
      </c>
      <c r="C2270" s="11">
        <f>VLOOKUP(A2270,'Medical Examinations'!$A$1:$B$2336,2,FALSE)</f>
        <v>19.7</v>
      </c>
      <c r="D2270" s="11">
        <f>VLOOKUP(A2270,'Medical Examinations'!$A$1:$C$2336,3,FALSE)</f>
        <v>5.51</v>
      </c>
      <c r="E2270" s="11" t="str">
        <f>VLOOKUP(A2270,'Medical Examinations'!$A$1:$J$2336,4,FALSE)</f>
        <v>No</v>
      </c>
      <c r="F2270" s="11" t="str">
        <f>VLOOKUP(A2270,'Medical Examinations'!$A$1:$J$2336,5,FALSE)</f>
        <v>No</v>
      </c>
      <c r="G2270" s="11" t="str">
        <f>VLOOKUP(A2270,'Medical Examinations'!$A$1:$J$2336,6,FALSE)</f>
        <v>No</v>
      </c>
      <c r="H2270" s="11">
        <f>VLOOKUP(A2270,'Medical Examinations'!$A$1:$J$2336,7,FALSE)</f>
        <v>1</v>
      </c>
      <c r="I2270" s="11" t="str">
        <f>VLOOKUP(A2270,'Medical Examinations'!$A$1:$J$2336,8,FALSE)</f>
        <v>No</v>
      </c>
      <c r="J2270" s="11" t="str">
        <f>VLOOKUP(A2270,'Medical Examinations'!$A$1:$J$2336,9,FALSE)</f>
        <v>NORMALWEIGHT</v>
      </c>
      <c r="K2270" s="11" t="str">
        <f>VLOOKUP(A2270,'Medical Examinations'!$A$1:$J$2336,10,FALSE)</f>
        <v>NORMAL</v>
      </c>
      <c r="L2270" t="str">
        <f>VLOOKUP(A2270,'Hospitalisation Details'!$A$2:$M$2344,4,FALSE)</f>
        <v>13-7-1998</v>
      </c>
      <c r="M2270">
        <f>VLOOKUP(A2270,'Hospitalisation Details'!$A$2:$M$2344,10,FALSE)</f>
        <v>1234</v>
      </c>
      <c r="N2270" t="str">
        <f>VLOOKUP(A2270,'Hospitalisation Details'!$A$2:$M$2344,11,FALSE)</f>
        <v>tier - 2</v>
      </c>
      <c r="O2270" t="str">
        <f>VLOOKUP(A2270,'Hospitalisation Details'!$A$2:$M$2344,12,FALSE)</f>
        <v>tier - 1</v>
      </c>
      <c r="P2270" t="str">
        <f>VLOOKUP(A2270,'Hospitalisation Details'!$A$2:$M$2344,13,FALSE)</f>
        <v>R1013</v>
      </c>
      <c r="Q2270" s="11">
        <f>VLOOKUP(A2270,'Hospitalisation Details'!$A$2:$M$2344,8,FALSE)</f>
        <v>24</v>
      </c>
    </row>
    <row r="2271" spans="1:17" ht="15.75" x14ac:dyDescent="0.25">
      <c r="A2271" s="1" t="s">
        <v>87</v>
      </c>
      <c r="B2271" t="str">
        <f>VLOOKUP(A2271,'Customer Names'!$A$1:$B$2336,2,FALSE)</f>
        <v>Reilly</v>
      </c>
      <c r="C2271" s="11">
        <f>VLOOKUP(A2271,'Medical Examinations'!$A$1:$B$2336,2,FALSE)</f>
        <v>19.21</v>
      </c>
      <c r="D2271" s="11">
        <f>VLOOKUP(A2271,'Medical Examinations'!$A$1:$C$2336,3,FALSE)</f>
        <v>4.76</v>
      </c>
      <c r="E2271" s="11" t="str">
        <f>VLOOKUP(A2271,'Medical Examinations'!$A$1:$J$2336,4,FALSE)</f>
        <v>No</v>
      </c>
      <c r="F2271" s="11" t="str">
        <f>VLOOKUP(A2271,'Medical Examinations'!$A$1:$J$2336,5,FALSE)</f>
        <v>Yes</v>
      </c>
      <c r="G2271" s="11" t="str">
        <f>VLOOKUP(A2271,'Medical Examinations'!$A$1:$J$2336,6,FALSE)</f>
        <v>No</v>
      </c>
      <c r="H2271" s="11">
        <f>VLOOKUP(A2271,'Medical Examinations'!$A$1:$J$2336,7,FALSE)</f>
        <v>1</v>
      </c>
      <c r="I2271" s="11" t="str">
        <f>VLOOKUP(A2271,'Medical Examinations'!$A$1:$J$2336,8,FALSE)</f>
        <v>No</v>
      </c>
      <c r="J2271" s="11" t="str">
        <f>VLOOKUP(A2271,'Medical Examinations'!$A$1:$J$2336,9,FALSE)</f>
        <v>NORMALWEIGHT</v>
      </c>
      <c r="K2271" s="11" t="str">
        <f>VLOOKUP(A2271,'Medical Examinations'!$A$1:$J$2336,10,FALSE)</f>
        <v>NORMAL</v>
      </c>
      <c r="L2271" t="str">
        <f>VLOOKUP(A2271,'Hospitalisation Details'!$A$2:$M$2344,4,FALSE)</f>
        <v>16-10-2004</v>
      </c>
      <c r="M2271">
        <f>VLOOKUP(A2271,'Hospitalisation Details'!$A$2:$M$2344,10,FALSE)</f>
        <v>1228</v>
      </c>
      <c r="N2271" t="str">
        <f>VLOOKUP(A2271,'Hospitalisation Details'!$A$2:$M$2344,11,FALSE)</f>
        <v>tier - 2</v>
      </c>
      <c r="O2271" t="str">
        <f>VLOOKUP(A2271,'Hospitalisation Details'!$A$2:$M$2344,12,FALSE)</f>
        <v>tier - 1</v>
      </c>
      <c r="P2271" t="str">
        <f>VLOOKUP(A2271,'Hospitalisation Details'!$A$2:$M$2344,13,FALSE)</f>
        <v>R1012</v>
      </c>
      <c r="Q2271" s="11">
        <f>VLOOKUP(A2271,'Hospitalisation Details'!$A$2:$M$2344,8,FALSE)</f>
        <v>18</v>
      </c>
    </row>
    <row r="2272" spans="1:17" ht="15.75" x14ac:dyDescent="0.25">
      <c r="A2272" s="1" t="s">
        <v>86</v>
      </c>
      <c r="B2272" t="str">
        <f>VLOOKUP(A2272,'Customer Names'!$A$1:$B$2336,2,FALSE)</f>
        <v>Nolette</v>
      </c>
      <c r="C2272" s="11">
        <f>VLOOKUP(A2272,'Medical Examinations'!$A$1:$B$2336,2,FALSE)</f>
        <v>19.3</v>
      </c>
      <c r="D2272" s="11">
        <f>VLOOKUP(A2272,'Medical Examinations'!$A$1:$C$2336,3,FALSE)</f>
        <v>4.7</v>
      </c>
      <c r="E2272" s="11" t="str">
        <f>VLOOKUP(A2272,'Medical Examinations'!$A$1:$J$2336,4,FALSE)</f>
        <v>No</v>
      </c>
      <c r="F2272" s="11" t="str">
        <f>VLOOKUP(A2272,'Medical Examinations'!$A$1:$J$2336,5,FALSE)</f>
        <v>Yes</v>
      </c>
      <c r="G2272" s="11" t="str">
        <f>VLOOKUP(A2272,'Medical Examinations'!$A$1:$J$2336,6,FALSE)</f>
        <v>No</v>
      </c>
      <c r="H2272" s="11">
        <f>VLOOKUP(A2272,'Medical Examinations'!$A$1:$J$2336,7,FALSE)</f>
        <v>1</v>
      </c>
      <c r="I2272" s="11" t="str">
        <f>VLOOKUP(A2272,'Medical Examinations'!$A$1:$J$2336,8,FALSE)</f>
        <v>No</v>
      </c>
      <c r="J2272" s="11" t="str">
        <f>VLOOKUP(A2272,'Medical Examinations'!$A$1:$J$2336,9,FALSE)</f>
        <v>NORMALWEIGHT</v>
      </c>
      <c r="K2272" s="11" t="str">
        <f>VLOOKUP(A2272,'Medical Examinations'!$A$1:$J$2336,10,FALSE)</f>
        <v>NORMAL</v>
      </c>
      <c r="L2272" t="str">
        <f>VLOOKUP(A2272,'Hospitalisation Details'!$A$2:$M$2344,4,FALSE)</f>
        <v>9-7-2004</v>
      </c>
      <c r="M2272">
        <f>VLOOKUP(A2272,'Hospitalisation Details'!$A$2:$M$2344,10,FALSE)</f>
        <v>1224</v>
      </c>
      <c r="N2272" t="str">
        <f>VLOOKUP(A2272,'Hospitalisation Details'!$A$2:$M$2344,11,FALSE)</f>
        <v>tier - 2</v>
      </c>
      <c r="O2272" t="str">
        <f>VLOOKUP(A2272,'Hospitalisation Details'!$A$2:$M$2344,12,FALSE)</f>
        <v>tier - 1</v>
      </c>
      <c r="P2272" t="str">
        <f>VLOOKUP(A2272,'Hospitalisation Details'!$A$2:$M$2344,13,FALSE)</f>
        <v>R1013</v>
      </c>
      <c r="Q2272" s="11">
        <f>VLOOKUP(A2272,'Hospitalisation Details'!$A$2:$M$2344,8,FALSE)</f>
        <v>18</v>
      </c>
    </row>
    <row r="2273" spans="1:17" ht="15.75" x14ac:dyDescent="0.25">
      <c r="A2273" s="1" t="s">
        <v>85</v>
      </c>
      <c r="B2273" t="str">
        <f>VLOOKUP(A2273,'Customer Names'!$A$1:$B$2336,2,FALSE)</f>
        <v>Chabrier</v>
      </c>
      <c r="C2273" s="11">
        <f>VLOOKUP(A2273,'Medical Examinations'!$A$1:$B$2336,2,FALSE)</f>
        <v>16.22</v>
      </c>
      <c r="D2273" s="11">
        <f>VLOOKUP(A2273,'Medical Examinations'!$A$1:$C$2336,3,FALSE)</f>
        <v>6.21</v>
      </c>
      <c r="E2273" s="11" t="str">
        <f>VLOOKUP(A2273,'Medical Examinations'!$A$1:$J$2336,4,FALSE)</f>
        <v>Yes</v>
      </c>
      <c r="F2273" s="11" t="str">
        <f>VLOOKUP(A2273,'Medical Examinations'!$A$1:$J$2336,5,FALSE)</f>
        <v>No</v>
      </c>
      <c r="G2273" s="11" t="str">
        <f>VLOOKUP(A2273,'Medical Examinations'!$A$1:$J$2336,6,FALSE)</f>
        <v>No</v>
      </c>
      <c r="H2273" s="11">
        <f>VLOOKUP(A2273,'Medical Examinations'!$A$1:$J$2336,7,FALSE)</f>
        <v>0</v>
      </c>
      <c r="I2273" s="11" t="str">
        <f>VLOOKUP(A2273,'Medical Examinations'!$A$1:$J$2336,8,FALSE)</f>
        <v>No</v>
      </c>
      <c r="J2273" s="11" t="str">
        <f>VLOOKUP(A2273,'Medical Examinations'!$A$1:$J$2336,9,FALSE)</f>
        <v>UNDERWEIGHT</v>
      </c>
      <c r="K2273" s="11" t="str">
        <f>VLOOKUP(A2273,'Medical Examinations'!$A$1:$J$2336,10,FALSE)</f>
        <v>PREDIABETES</v>
      </c>
      <c r="L2273" t="str">
        <f>VLOOKUP(A2273,'Hospitalisation Details'!$A$2:$M$2344,4,FALSE)</f>
        <v>4-11-1996</v>
      </c>
      <c r="M2273">
        <f>VLOOKUP(A2273,'Hospitalisation Details'!$A$2:$M$2344,10,FALSE)</f>
        <v>1220</v>
      </c>
      <c r="N2273" t="str">
        <f>VLOOKUP(A2273,'Hospitalisation Details'!$A$2:$M$2344,11,FALSE)</f>
        <v>tier - 2</v>
      </c>
      <c r="O2273" t="str">
        <f>VLOOKUP(A2273,'Hospitalisation Details'!$A$2:$M$2344,12,FALSE)</f>
        <v>tier - 3</v>
      </c>
      <c r="P2273" t="str">
        <f>VLOOKUP(A2273,'Hospitalisation Details'!$A$2:$M$2344,13,FALSE)</f>
        <v>R1012</v>
      </c>
      <c r="Q2273" s="11">
        <f>VLOOKUP(A2273,'Hospitalisation Details'!$A$2:$M$2344,8,FALSE)</f>
        <v>26</v>
      </c>
    </row>
    <row r="2274" spans="1:17" ht="15.75" x14ac:dyDescent="0.25">
      <c r="A2274" s="1" t="s">
        <v>84</v>
      </c>
      <c r="B2274" t="str">
        <f>VLOOKUP(A2274,'Customer Names'!$A$1:$B$2336,2,FALSE)</f>
        <v>Lee</v>
      </c>
      <c r="C2274" s="11">
        <f>VLOOKUP(A2274,'Medical Examinations'!$A$1:$B$2336,2,FALSE)</f>
        <v>17.12</v>
      </c>
      <c r="D2274" s="11">
        <f>VLOOKUP(A2274,'Medical Examinations'!$A$1:$C$2336,3,FALSE)</f>
        <v>4.5199999999999996</v>
      </c>
      <c r="E2274" s="11" t="str">
        <f>VLOOKUP(A2274,'Medical Examinations'!$A$1:$J$2336,4,FALSE)</f>
        <v>No</v>
      </c>
      <c r="F2274" s="11" t="str">
        <f>VLOOKUP(A2274,'Medical Examinations'!$A$1:$J$2336,5,FALSE)</f>
        <v>Yes</v>
      </c>
      <c r="G2274" s="11" t="str">
        <f>VLOOKUP(A2274,'Medical Examinations'!$A$1:$J$2336,6,FALSE)</f>
        <v>No</v>
      </c>
      <c r="H2274" s="11">
        <f>VLOOKUP(A2274,'Medical Examinations'!$A$1:$J$2336,7,FALSE)</f>
        <v>1</v>
      </c>
      <c r="I2274" s="11" t="str">
        <f>VLOOKUP(A2274,'Medical Examinations'!$A$1:$J$2336,8,FALSE)</f>
        <v>No</v>
      </c>
      <c r="J2274" s="11" t="str">
        <f>VLOOKUP(A2274,'Medical Examinations'!$A$1:$J$2336,9,FALSE)</f>
        <v>UNDERWEIGHT</v>
      </c>
      <c r="K2274" s="11" t="str">
        <f>VLOOKUP(A2274,'Medical Examinations'!$A$1:$J$2336,10,FALSE)</f>
        <v>NORMAL</v>
      </c>
      <c r="L2274" t="str">
        <f>VLOOKUP(A2274,'Hospitalisation Details'!$A$2:$M$2344,4,FALSE)</f>
        <v>2-6-2004</v>
      </c>
      <c r="M2274">
        <f>VLOOKUP(A2274,'Hospitalisation Details'!$A$2:$M$2344,10,FALSE)</f>
        <v>1210</v>
      </c>
      <c r="N2274" t="str">
        <f>VLOOKUP(A2274,'Hospitalisation Details'!$A$2:$M$2344,11,FALSE)</f>
        <v>tier - 2</v>
      </c>
      <c r="O2274" t="str">
        <f>VLOOKUP(A2274,'Hospitalisation Details'!$A$2:$M$2344,12,FALSE)</f>
        <v>tier - 1</v>
      </c>
      <c r="P2274" t="str">
        <f>VLOOKUP(A2274,'Hospitalisation Details'!$A$2:$M$2344,13,FALSE)</f>
        <v>R1013</v>
      </c>
      <c r="Q2274" s="11">
        <f>VLOOKUP(A2274,'Hospitalisation Details'!$A$2:$M$2344,8,FALSE)</f>
        <v>19</v>
      </c>
    </row>
    <row r="2275" spans="1:17" ht="15.75" x14ac:dyDescent="0.25">
      <c r="A2275" s="1" t="s">
        <v>83</v>
      </c>
      <c r="B2275" t="str">
        <f>VLOOKUP(A2275,'Customer Names'!$A$1:$B$2336,2,FALSE)</f>
        <v>Knotts</v>
      </c>
      <c r="C2275" s="11">
        <f>VLOOKUP(A2275,'Medical Examinations'!$A$1:$B$2336,2,FALSE)</f>
        <v>19.07</v>
      </c>
      <c r="D2275" s="11">
        <f>VLOOKUP(A2275,'Medical Examinations'!$A$1:$C$2336,3,FALSE)</f>
        <v>5.45</v>
      </c>
      <c r="E2275" s="11" t="str">
        <f>VLOOKUP(A2275,'Medical Examinations'!$A$1:$J$2336,4,FALSE)</f>
        <v>No</v>
      </c>
      <c r="F2275" s="11" t="str">
        <f>VLOOKUP(A2275,'Medical Examinations'!$A$1:$J$2336,5,FALSE)</f>
        <v>No</v>
      </c>
      <c r="G2275" s="11" t="str">
        <f>VLOOKUP(A2275,'Medical Examinations'!$A$1:$J$2336,6,FALSE)</f>
        <v>No</v>
      </c>
      <c r="H2275" s="11">
        <f>VLOOKUP(A2275,'Medical Examinations'!$A$1:$J$2336,7,FALSE)</f>
        <v>1</v>
      </c>
      <c r="I2275" s="11" t="str">
        <f>VLOOKUP(A2275,'Medical Examinations'!$A$1:$J$2336,8,FALSE)</f>
        <v>No</v>
      </c>
      <c r="J2275" s="11" t="str">
        <f>VLOOKUP(A2275,'Medical Examinations'!$A$1:$J$2336,9,FALSE)</f>
        <v>NORMALWEIGHT</v>
      </c>
      <c r="K2275" s="11" t="str">
        <f>VLOOKUP(A2275,'Medical Examinations'!$A$1:$J$2336,10,FALSE)</f>
        <v>NORMAL</v>
      </c>
      <c r="L2275" t="str">
        <f>VLOOKUP(A2275,'Hospitalisation Details'!$A$2:$M$2344,4,FALSE)</f>
        <v>6-10-1992</v>
      </c>
      <c r="M2275">
        <f>VLOOKUP(A2275,'Hospitalisation Details'!$A$2:$M$2344,10,FALSE)</f>
        <v>1200.55</v>
      </c>
      <c r="N2275" t="str">
        <f>VLOOKUP(A2275,'Hospitalisation Details'!$A$2:$M$2344,11,FALSE)</f>
        <v>tier - 2</v>
      </c>
      <c r="O2275" t="str">
        <f>VLOOKUP(A2275,'Hospitalisation Details'!$A$2:$M$2344,12,FALSE)</f>
        <v>tier - 3</v>
      </c>
      <c r="P2275" t="str">
        <f>VLOOKUP(A2275,'Hospitalisation Details'!$A$2:$M$2344,13,FALSE)</f>
        <v>R1013</v>
      </c>
      <c r="Q2275" s="11">
        <f>VLOOKUP(A2275,'Hospitalisation Details'!$A$2:$M$2344,8,FALSE)</f>
        <v>30</v>
      </c>
    </row>
    <row r="2276" spans="1:17" ht="15.75" x14ac:dyDescent="0.25">
      <c r="A2276" s="1" t="s">
        <v>82</v>
      </c>
      <c r="B2276" t="str">
        <f>VLOOKUP(A2276,'Customer Names'!$A$1:$B$2336,2,FALSE)</f>
        <v>Pultorak</v>
      </c>
      <c r="C2276" s="11">
        <f>VLOOKUP(A2276,'Medical Examinations'!$A$1:$B$2336,2,FALSE)</f>
        <v>15.56</v>
      </c>
      <c r="D2276" s="11">
        <f>VLOOKUP(A2276,'Medical Examinations'!$A$1:$C$2336,3,FALSE)</f>
        <v>4.42</v>
      </c>
      <c r="E2276" s="11" t="str">
        <f>VLOOKUP(A2276,'Medical Examinations'!$A$1:$J$2336,4,FALSE)</f>
        <v>No</v>
      </c>
      <c r="F2276" s="11" t="str">
        <f>VLOOKUP(A2276,'Medical Examinations'!$A$1:$J$2336,5,FALSE)</f>
        <v>No</v>
      </c>
      <c r="G2276" s="11" t="str">
        <f>VLOOKUP(A2276,'Medical Examinations'!$A$1:$J$2336,6,FALSE)</f>
        <v>No</v>
      </c>
      <c r="H2276" s="11">
        <f>VLOOKUP(A2276,'Medical Examinations'!$A$1:$J$2336,7,FALSE)</f>
        <v>0</v>
      </c>
      <c r="I2276" s="11" t="str">
        <f>VLOOKUP(A2276,'Medical Examinations'!$A$1:$J$2336,8,FALSE)</f>
        <v>No</v>
      </c>
      <c r="J2276" s="11" t="str">
        <f>VLOOKUP(A2276,'Medical Examinations'!$A$1:$J$2336,9,FALSE)</f>
        <v>UNDERWEIGHT</v>
      </c>
      <c r="K2276" s="11" t="str">
        <f>VLOOKUP(A2276,'Medical Examinations'!$A$1:$J$2336,10,FALSE)</f>
        <v>NORMAL</v>
      </c>
      <c r="L2276" t="str">
        <f>VLOOKUP(A2276,'Hospitalisation Details'!$A$2:$M$2344,4,FALSE)</f>
        <v>28-6-1999</v>
      </c>
      <c r="M2276">
        <f>VLOOKUP(A2276,'Hospitalisation Details'!$A$2:$M$2344,10,FALSE)</f>
        <v>1200</v>
      </c>
      <c r="N2276" t="str">
        <f>VLOOKUP(A2276,'Hospitalisation Details'!$A$2:$M$2344,11,FALSE)</f>
        <v>tier - 2</v>
      </c>
      <c r="O2276" t="str">
        <f>VLOOKUP(A2276,'Hospitalisation Details'!$A$2:$M$2344,12,FALSE)</f>
        <v>tier - 3</v>
      </c>
      <c r="P2276" t="str">
        <f>VLOOKUP(A2276,'Hospitalisation Details'!$A$2:$M$2344,13,FALSE)</f>
        <v>R1012</v>
      </c>
      <c r="Q2276" s="11">
        <f>VLOOKUP(A2276,'Hospitalisation Details'!$A$2:$M$2344,8,FALSE)</f>
        <v>23</v>
      </c>
    </row>
    <row r="2277" spans="1:17" ht="15.75" x14ac:dyDescent="0.25">
      <c r="A2277" s="1" t="s">
        <v>81</v>
      </c>
      <c r="B2277" t="str">
        <f>VLOOKUP(A2277,'Customer Names'!$A$1:$B$2336,2,FALSE)</f>
        <v>Maxon</v>
      </c>
      <c r="C2277" s="11">
        <f>VLOOKUP(A2277,'Medical Examinations'!$A$1:$B$2336,2,FALSE)</f>
        <v>22.76</v>
      </c>
      <c r="D2277" s="11">
        <f>VLOOKUP(A2277,'Medical Examinations'!$A$1:$C$2336,3,FALSE)</f>
        <v>9.44</v>
      </c>
      <c r="E2277" s="11" t="str">
        <f>VLOOKUP(A2277,'Medical Examinations'!$A$1:$J$2336,4,FALSE)</f>
        <v>No</v>
      </c>
      <c r="F2277" s="11" t="str">
        <f>VLOOKUP(A2277,'Medical Examinations'!$A$1:$J$2336,5,FALSE)</f>
        <v>No</v>
      </c>
      <c r="G2277" s="11" t="str">
        <f>VLOOKUP(A2277,'Medical Examinations'!$A$1:$J$2336,6,FALSE)</f>
        <v>No</v>
      </c>
      <c r="H2277" s="11">
        <f>VLOOKUP(A2277,'Medical Examinations'!$A$1:$J$2336,7,FALSE)</f>
        <v>0</v>
      </c>
      <c r="I2277" s="11" t="str">
        <f>VLOOKUP(A2277,'Medical Examinations'!$A$1:$J$2336,8,FALSE)</f>
        <v>No</v>
      </c>
      <c r="J2277" s="11" t="str">
        <f>VLOOKUP(A2277,'Medical Examinations'!$A$1:$J$2336,9,FALSE)</f>
        <v>NORMALWEIGHT</v>
      </c>
      <c r="K2277" s="11" t="str">
        <f>VLOOKUP(A2277,'Medical Examinations'!$A$1:$J$2336,10,FALSE)</f>
        <v>DIABETES</v>
      </c>
      <c r="L2277" t="str">
        <f>VLOOKUP(A2277,'Hospitalisation Details'!$A$2:$M$2344,4,FALSE)</f>
        <v>26-8-2002</v>
      </c>
      <c r="M2277">
        <f>VLOOKUP(A2277,'Hospitalisation Details'!$A$2:$M$2344,10,FALSE)</f>
        <v>1191</v>
      </c>
      <c r="N2277" t="str">
        <f>VLOOKUP(A2277,'Hospitalisation Details'!$A$2:$M$2344,11,FALSE)</f>
        <v>tier - 2</v>
      </c>
      <c r="O2277" t="str">
        <f>VLOOKUP(A2277,'Hospitalisation Details'!$A$2:$M$2344,12,FALSE)</f>
        <v>tier - 1</v>
      </c>
      <c r="P2277" t="str">
        <f>VLOOKUP(A2277,'Hospitalisation Details'!$A$2:$M$2344,13,FALSE)</f>
        <v>R1013</v>
      </c>
      <c r="Q2277" s="11">
        <f>VLOOKUP(A2277,'Hospitalisation Details'!$A$2:$M$2344,8,FALSE)</f>
        <v>20</v>
      </c>
    </row>
    <row r="2278" spans="1:17" ht="15.75" x14ac:dyDescent="0.25">
      <c r="A2278" s="1" t="s">
        <v>80</v>
      </c>
      <c r="B2278" t="str">
        <f>VLOOKUP(A2278,'Customer Names'!$A$1:$B$2336,2,FALSE)</f>
        <v>Kraai</v>
      </c>
      <c r="C2278" s="11">
        <f>VLOOKUP(A2278,'Medical Examinations'!$A$1:$B$2336,2,FALSE)</f>
        <v>22.79</v>
      </c>
      <c r="D2278" s="11">
        <f>VLOOKUP(A2278,'Medical Examinations'!$A$1:$C$2336,3,FALSE)</f>
        <v>6.15</v>
      </c>
      <c r="E2278" s="11" t="str">
        <f>VLOOKUP(A2278,'Medical Examinations'!$A$1:$J$2336,4,FALSE)</f>
        <v>Yes</v>
      </c>
      <c r="F2278" s="11" t="str">
        <f>VLOOKUP(A2278,'Medical Examinations'!$A$1:$J$2336,5,FALSE)</f>
        <v>No</v>
      </c>
      <c r="G2278" s="11" t="str">
        <f>VLOOKUP(A2278,'Medical Examinations'!$A$1:$J$2336,6,FALSE)</f>
        <v>Yes</v>
      </c>
      <c r="H2278" s="11">
        <f>VLOOKUP(A2278,'Medical Examinations'!$A$1:$J$2336,7,FALSE)</f>
        <v>1</v>
      </c>
      <c r="I2278" s="11" t="str">
        <f>VLOOKUP(A2278,'Medical Examinations'!$A$1:$J$2336,8,FALSE)</f>
        <v>No</v>
      </c>
      <c r="J2278" s="11" t="str">
        <f>VLOOKUP(A2278,'Medical Examinations'!$A$1:$J$2336,9,FALSE)</f>
        <v>NORMALWEIGHT</v>
      </c>
      <c r="K2278" s="11" t="str">
        <f>VLOOKUP(A2278,'Medical Examinations'!$A$1:$J$2336,10,FALSE)</f>
        <v>PREDIABETES</v>
      </c>
      <c r="L2278" t="str">
        <f>VLOOKUP(A2278,'Hospitalisation Details'!$A$2:$M$2344,4,FALSE)</f>
        <v>28-6-1997</v>
      </c>
      <c r="M2278">
        <f>VLOOKUP(A2278,'Hospitalisation Details'!$A$2:$M$2344,10,FALSE)</f>
        <v>1178.07</v>
      </c>
      <c r="N2278" t="str">
        <f>VLOOKUP(A2278,'Hospitalisation Details'!$A$2:$M$2344,11,FALSE)</f>
        <v>tier - 2</v>
      </c>
      <c r="O2278" t="str">
        <f>VLOOKUP(A2278,'Hospitalisation Details'!$A$2:$M$2344,12,FALSE)</f>
        <v>tier - 2</v>
      </c>
      <c r="P2278" t="str">
        <f>VLOOKUP(A2278,'Hospitalisation Details'!$A$2:$M$2344,13,FALSE)</f>
        <v>R1013</v>
      </c>
      <c r="Q2278" s="11">
        <f>VLOOKUP(A2278,'Hospitalisation Details'!$A$2:$M$2344,8,FALSE)</f>
        <v>25</v>
      </c>
    </row>
    <row r="2279" spans="1:17" ht="15.75" x14ac:dyDescent="0.25">
      <c r="A2279" s="1" t="s">
        <v>79</v>
      </c>
      <c r="B2279" t="str">
        <f>VLOOKUP(A2279,'Customer Names'!$A$1:$B$2336,2,FALSE)</f>
        <v>Larosa</v>
      </c>
      <c r="C2279" s="11">
        <f>VLOOKUP(A2279,'Medical Examinations'!$A$1:$B$2336,2,FALSE)</f>
        <v>17.41</v>
      </c>
      <c r="D2279" s="11">
        <f>VLOOKUP(A2279,'Medical Examinations'!$A$1:$C$2336,3,FALSE)</f>
        <v>5.13</v>
      </c>
      <c r="E2279" s="11" t="str">
        <f>VLOOKUP(A2279,'Medical Examinations'!$A$1:$J$2336,4,FALSE)</f>
        <v>Yes</v>
      </c>
      <c r="F2279" s="11" t="str">
        <f>VLOOKUP(A2279,'Medical Examinations'!$A$1:$J$2336,5,FALSE)</f>
        <v>No</v>
      </c>
      <c r="G2279" s="11" t="str">
        <f>VLOOKUP(A2279,'Medical Examinations'!$A$1:$J$2336,6,FALSE)</f>
        <v>No</v>
      </c>
      <c r="H2279" s="11">
        <f>VLOOKUP(A2279,'Medical Examinations'!$A$1:$J$2336,7,FALSE)</f>
        <v>0</v>
      </c>
      <c r="I2279" s="11" t="str">
        <f>VLOOKUP(A2279,'Medical Examinations'!$A$1:$J$2336,8,FALSE)</f>
        <v>No</v>
      </c>
      <c r="J2279" s="11" t="str">
        <f>VLOOKUP(A2279,'Medical Examinations'!$A$1:$J$2336,9,FALSE)</f>
        <v>UNDERWEIGHT</v>
      </c>
      <c r="K2279" s="11" t="str">
        <f>VLOOKUP(A2279,'Medical Examinations'!$A$1:$J$2336,10,FALSE)</f>
        <v>NORMAL</v>
      </c>
      <c r="L2279" t="str">
        <f>VLOOKUP(A2279,'Hospitalisation Details'!$A$2:$M$2344,4,FALSE)</f>
        <v>11-8-1996</v>
      </c>
      <c r="M2279">
        <f>VLOOKUP(A2279,'Hospitalisation Details'!$A$2:$M$2344,10,FALSE)</f>
        <v>1178</v>
      </c>
      <c r="N2279" t="str">
        <f>VLOOKUP(A2279,'Hospitalisation Details'!$A$2:$M$2344,11,FALSE)</f>
        <v>tier - 2</v>
      </c>
      <c r="O2279" t="str">
        <f>VLOOKUP(A2279,'Hospitalisation Details'!$A$2:$M$2344,12,FALSE)</f>
        <v>tier - 3</v>
      </c>
      <c r="P2279" t="str">
        <f>VLOOKUP(A2279,'Hospitalisation Details'!$A$2:$M$2344,13,FALSE)</f>
        <v>R1013</v>
      </c>
      <c r="Q2279" s="11">
        <f>VLOOKUP(A2279,'Hospitalisation Details'!$A$2:$M$2344,8,FALSE)</f>
        <v>26</v>
      </c>
    </row>
    <row r="2280" spans="1:17" ht="15.75" x14ac:dyDescent="0.25">
      <c r="A2280" s="1" t="s">
        <v>78</v>
      </c>
      <c r="B2280" t="str">
        <f>VLOOKUP(A2280,'Customer Names'!$A$1:$B$2336,2,FALSE)</f>
        <v>King</v>
      </c>
      <c r="C2280" s="11">
        <f>VLOOKUP(A2280,'Medical Examinations'!$A$1:$B$2336,2,FALSE)</f>
        <v>19.32</v>
      </c>
      <c r="D2280" s="11">
        <f>VLOOKUP(A2280,'Medical Examinations'!$A$1:$C$2336,3,FALSE)</f>
        <v>4.96</v>
      </c>
      <c r="E2280" s="11" t="str">
        <f>VLOOKUP(A2280,'Medical Examinations'!$A$1:$J$2336,4,FALSE)</f>
        <v>Yes</v>
      </c>
      <c r="F2280" s="11" t="str">
        <f>VLOOKUP(A2280,'Medical Examinations'!$A$1:$J$2336,5,FALSE)</f>
        <v>No</v>
      </c>
      <c r="G2280" s="11" t="str">
        <f>VLOOKUP(A2280,'Medical Examinations'!$A$1:$J$2336,6,FALSE)</f>
        <v>No</v>
      </c>
      <c r="H2280" s="11">
        <f>VLOOKUP(A2280,'Medical Examinations'!$A$1:$J$2336,7,FALSE)</f>
        <v>0</v>
      </c>
      <c r="I2280" s="11" t="str">
        <f>VLOOKUP(A2280,'Medical Examinations'!$A$1:$J$2336,8,FALSE)</f>
        <v>No</v>
      </c>
      <c r="J2280" s="11" t="str">
        <f>VLOOKUP(A2280,'Medical Examinations'!$A$1:$J$2336,9,FALSE)</f>
        <v>NORMALWEIGHT</v>
      </c>
      <c r="K2280" s="11" t="str">
        <f>VLOOKUP(A2280,'Medical Examinations'!$A$1:$J$2336,10,FALSE)</f>
        <v>NORMAL</v>
      </c>
      <c r="L2280" t="str">
        <f>VLOOKUP(A2280,'Hospitalisation Details'!$A$2:$M$2344,4,FALSE)</f>
        <v>12-11-2001</v>
      </c>
      <c r="M2280">
        <f>VLOOKUP(A2280,'Hospitalisation Details'!$A$2:$M$2344,10,FALSE)</f>
        <v>1167</v>
      </c>
      <c r="N2280" t="str">
        <f>VLOOKUP(A2280,'Hospitalisation Details'!$A$2:$M$2344,11,FALSE)</f>
        <v>tier - 2</v>
      </c>
      <c r="O2280" t="str">
        <f>VLOOKUP(A2280,'Hospitalisation Details'!$A$2:$M$2344,12,FALSE)</f>
        <v>tier - 1</v>
      </c>
      <c r="P2280" t="str">
        <f>VLOOKUP(A2280,'Hospitalisation Details'!$A$2:$M$2344,13,FALSE)</f>
        <v>R1013</v>
      </c>
      <c r="Q2280" s="11">
        <f>VLOOKUP(A2280,'Hospitalisation Details'!$A$2:$M$2344,8,FALSE)</f>
        <v>21</v>
      </c>
    </row>
    <row r="2281" spans="1:17" ht="15.75" x14ac:dyDescent="0.25">
      <c r="A2281" s="1" t="s">
        <v>77</v>
      </c>
      <c r="B2281" t="str">
        <f>VLOOKUP(A2281,'Customer Names'!$A$1:$B$2336,2,FALSE)</f>
        <v>Haney</v>
      </c>
      <c r="C2281" s="11">
        <f>VLOOKUP(A2281,'Medical Examinations'!$A$1:$B$2336,2,FALSE)</f>
        <v>18.25</v>
      </c>
      <c r="D2281" s="11">
        <f>VLOOKUP(A2281,'Medical Examinations'!$A$1:$C$2336,3,FALSE)</f>
        <v>10.95</v>
      </c>
      <c r="E2281" s="11" t="str">
        <f>VLOOKUP(A2281,'Medical Examinations'!$A$1:$J$2336,4,FALSE)</f>
        <v>No</v>
      </c>
      <c r="F2281" s="11" t="str">
        <f>VLOOKUP(A2281,'Medical Examinations'!$A$1:$J$2336,5,FALSE)</f>
        <v>No</v>
      </c>
      <c r="G2281" s="11" t="str">
        <f>VLOOKUP(A2281,'Medical Examinations'!$A$1:$J$2336,6,FALSE)</f>
        <v>No</v>
      </c>
      <c r="H2281" s="11">
        <f>VLOOKUP(A2281,'Medical Examinations'!$A$1:$J$2336,7,FALSE)</f>
        <v>0</v>
      </c>
      <c r="I2281" s="11" t="str">
        <f>VLOOKUP(A2281,'Medical Examinations'!$A$1:$J$2336,8,FALSE)</f>
        <v>No</v>
      </c>
      <c r="J2281" s="11" t="str">
        <f>VLOOKUP(A2281,'Medical Examinations'!$A$1:$J$2336,9,FALSE)</f>
        <v>NORMALWEIGHT</v>
      </c>
      <c r="K2281" s="11" t="str">
        <f>VLOOKUP(A2281,'Medical Examinations'!$A$1:$J$2336,10,FALSE)</f>
        <v>DIABETES</v>
      </c>
      <c r="L2281" t="str">
        <f>VLOOKUP(A2281,'Hospitalisation Details'!$A$2:$M$2344,4,FALSE)</f>
        <v>11-6-2002</v>
      </c>
      <c r="M2281">
        <f>VLOOKUP(A2281,'Hospitalisation Details'!$A$2:$M$2344,10,FALSE)</f>
        <v>1165</v>
      </c>
      <c r="N2281" t="str">
        <f>VLOOKUP(A2281,'Hospitalisation Details'!$A$2:$M$2344,11,FALSE)</f>
        <v>tier - 2</v>
      </c>
      <c r="O2281" t="str">
        <f>VLOOKUP(A2281,'Hospitalisation Details'!$A$2:$M$2344,12,FALSE)</f>
        <v>tier - 3</v>
      </c>
      <c r="P2281" t="str">
        <f>VLOOKUP(A2281,'Hospitalisation Details'!$A$2:$M$2344,13,FALSE)</f>
        <v>R1012</v>
      </c>
      <c r="Q2281" s="11">
        <f>VLOOKUP(A2281,'Hospitalisation Details'!$A$2:$M$2344,8,FALSE)</f>
        <v>20</v>
      </c>
    </row>
    <row r="2282" spans="1:17" ht="15.75" x14ac:dyDescent="0.25">
      <c r="A2282" s="1" t="s">
        <v>76</v>
      </c>
      <c r="B2282" t="str">
        <f>VLOOKUP(A2282,'Customer Names'!$A$1:$B$2336,2,FALSE)</f>
        <v>Boulay</v>
      </c>
      <c r="C2282" s="11">
        <f>VLOOKUP(A2282,'Medical Examinations'!$A$1:$B$2336,2,FALSE)</f>
        <v>53.13</v>
      </c>
      <c r="D2282" s="11">
        <f>VLOOKUP(A2282,'Medical Examinations'!$A$1:$C$2336,3,FALSE)</f>
        <v>4.4400000000000004</v>
      </c>
      <c r="E2282" s="11" t="str">
        <f>VLOOKUP(A2282,'Medical Examinations'!$A$1:$J$2336,4,FALSE)</f>
        <v>No</v>
      </c>
      <c r="F2282" s="11" t="str">
        <f>VLOOKUP(A2282,'Medical Examinations'!$A$1:$J$2336,5,FALSE)</f>
        <v>Yes</v>
      </c>
      <c r="G2282" s="11" t="str">
        <f>VLOOKUP(A2282,'Medical Examinations'!$A$1:$J$2336,6,FALSE)</f>
        <v>No</v>
      </c>
      <c r="H2282" s="11">
        <f>VLOOKUP(A2282,'Medical Examinations'!$A$1:$J$2336,7,FALSE)</f>
        <v>1</v>
      </c>
      <c r="I2282" s="11" t="str">
        <f>VLOOKUP(A2282,'Medical Examinations'!$A$1:$J$2336,8,FALSE)</f>
        <v>No</v>
      </c>
      <c r="J2282" s="11" t="str">
        <f>VLOOKUP(A2282,'Medical Examinations'!$A$1:$J$2336,9,FALSE)</f>
        <v>OBESITY</v>
      </c>
      <c r="K2282" s="11" t="str">
        <f>VLOOKUP(A2282,'Medical Examinations'!$A$1:$J$2336,10,FALSE)</f>
        <v>NORMAL</v>
      </c>
      <c r="L2282" t="str">
        <f>VLOOKUP(A2282,'Hospitalisation Details'!$A$2:$M$2344,4,FALSE)</f>
        <v>11-11-2004</v>
      </c>
      <c r="M2282">
        <f>VLOOKUP(A2282,'Hospitalisation Details'!$A$2:$M$2344,10,FALSE)</f>
        <v>1163.46</v>
      </c>
      <c r="N2282" t="str">
        <f>VLOOKUP(A2282,'Hospitalisation Details'!$A$2:$M$2344,11,FALSE)</f>
        <v>tier - 2</v>
      </c>
      <c r="O2282" t="str">
        <f>VLOOKUP(A2282,'Hospitalisation Details'!$A$2:$M$2344,12,FALSE)</f>
        <v>tier - 3</v>
      </c>
      <c r="P2282" t="str">
        <f>VLOOKUP(A2282,'Hospitalisation Details'!$A$2:$M$2344,13,FALSE)</f>
        <v>R1013</v>
      </c>
      <c r="Q2282" s="11">
        <f>VLOOKUP(A2282,'Hospitalisation Details'!$A$2:$M$2344,8,FALSE)</f>
        <v>18</v>
      </c>
    </row>
    <row r="2283" spans="1:17" ht="15.75" x14ac:dyDescent="0.25">
      <c r="A2283" s="1" t="s">
        <v>75</v>
      </c>
      <c r="B2283" t="str">
        <f>VLOOKUP(A2283,'Customer Names'!$A$1:$B$2336,2,FALSE)</f>
        <v>Peters</v>
      </c>
      <c r="C2283" s="11">
        <f>VLOOKUP(A2283,'Medical Examinations'!$A$1:$B$2336,2,FALSE)</f>
        <v>20.46</v>
      </c>
      <c r="D2283" s="11">
        <f>VLOOKUP(A2283,'Medical Examinations'!$A$1:$C$2336,3,FALSE)</f>
        <v>4.0199999999999996</v>
      </c>
      <c r="E2283" s="11" t="str">
        <f>VLOOKUP(A2283,'Medical Examinations'!$A$1:$J$2336,4,FALSE)</f>
        <v>No</v>
      </c>
      <c r="F2283" s="11" t="str">
        <f>VLOOKUP(A2283,'Medical Examinations'!$A$1:$J$2336,5,FALSE)</f>
        <v>No</v>
      </c>
      <c r="G2283" s="11" t="str">
        <f>VLOOKUP(A2283,'Medical Examinations'!$A$1:$J$2336,6,FALSE)</f>
        <v>No</v>
      </c>
      <c r="H2283" s="11">
        <f>VLOOKUP(A2283,'Medical Examinations'!$A$1:$J$2336,7,FALSE)</f>
        <v>0</v>
      </c>
      <c r="I2283" s="11" t="str">
        <f>VLOOKUP(A2283,'Medical Examinations'!$A$1:$J$2336,8,FALSE)</f>
        <v>No</v>
      </c>
      <c r="J2283" s="11" t="str">
        <f>VLOOKUP(A2283,'Medical Examinations'!$A$1:$J$2336,9,FALSE)</f>
        <v>NORMALWEIGHT</v>
      </c>
      <c r="K2283" s="11" t="str">
        <f>VLOOKUP(A2283,'Medical Examinations'!$A$1:$J$2336,10,FALSE)</f>
        <v>NORMAL</v>
      </c>
      <c r="L2283" t="str">
        <f>VLOOKUP(A2283,'Hospitalisation Details'!$A$2:$M$2344,4,FALSE)</f>
        <v>26-7-1994</v>
      </c>
      <c r="M2283">
        <f>VLOOKUP(A2283,'Hospitalisation Details'!$A$2:$M$2344,10,FALSE)</f>
        <v>1158.32</v>
      </c>
      <c r="N2283" t="str">
        <f>VLOOKUP(A2283,'Hospitalisation Details'!$A$2:$M$2344,11,FALSE)</f>
        <v>tier - 2</v>
      </c>
      <c r="O2283" t="str">
        <f>VLOOKUP(A2283,'Hospitalisation Details'!$A$2:$M$2344,12,FALSE)</f>
        <v>tier - 1</v>
      </c>
      <c r="P2283" t="str">
        <f>VLOOKUP(A2283,'Hospitalisation Details'!$A$2:$M$2344,13,FALSE)</f>
        <v>R1013</v>
      </c>
      <c r="Q2283" s="11">
        <f>VLOOKUP(A2283,'Hospitalisation Details'!$A$2:$M$2344,8,FALSE)</f>
        <v>28</v>
      </c>
    </row>
    <row r="2284" spans="1:17" ht="15.75" x14ac:dyDescent="0.25">
      <c r="A2284" s="1" t="s">
        <v>74</v>
      </c>
      <c r="B2284" t="str">
        <f>VLOOKUP(A2284,'Customer Names'!$A$1:$B$2336,2,FALSE)</f>
        <v>Luy</v>
      </c>
      <c r="C2284" s="11">
        <f>VLOOKUP(A2284,'Medical Examinations'!$A$1:$B$2336,2,FALSE)</f>
        <v>43.01</v>
      </c>
      <c r="D2284" s="11">
        <f>VLOOKUP(A2284,'Medical Examinations'!$A$1:$C$2336,3,FALSE)</f>
        <v>5.44</v>
      </c>
      <c r="E2284" s="11" t="str">
        <f>VLOOKUP(A2284,'Medical Examinations'!$A$1:$J$2336,4,FALSE)</f>
        <v>No</v>
      </c>
      <c r="F2284" s="11" t="str">
        <f>VLOOKUP(A2284,'Medical Examinations'!$A$1:$J$2336,5,FALSE)</f>
        <v>Yes</v>
      </c>
      <c r="G2284" s="11" t="str">
        <f>VLOOKUP(A2284,'Medical Examinations'!$A$1:$J$2336,6,FALSE)</f>
        <v>No</v>
      </c>
      <c r="H2284" s="11">
        <f>VLOOKUP(A2284,'Medical Examinations'!$A$1:$J$2336,7,FALSE)</f>
        <v>1</v>
      </c>
      <c r="I2284" s="11" t="str">
        <f>VLOOKUP(A2284,'Medical Examinations'!$A$1:$J$2336,8,FALSE)</f>
        <v>No</v>
      </c>
      <c r="J2284" s="11" t="str">
        <f>VLOOKUP(A2284,'Medical Examinations'!$A$1:$J$2336,9,FALSE)</f>
        <v>OBESITY</v>
      </c>
      <c r="K2284" s="11" t="str">
        <f>VLOOKUP(A2284,'Medical Examinations'!$A$1:$J$2336,10,FALSE)</f>
        <v>NORMAL</v>
      </c>
      <c r="L2284" t="str">
        <f>VLOOKUP(A2284,'Hospitalisation Details'!$A$2:$M$2344,4,FALSE)</f>
        <v>18-7-2004</v>
      </c>
      <c r="M2284">
        <f>VLOOKUP(A2284,'Hospitalisation Details'!$A$2:$M$2344,10,FALSE)</f>
        <v>1149.4000000000001</v>
      </c>
      <c r="N2284" t="str">
        <f>VLOOKUP(A2284,'Hospitalisation Details'!$A$2:$M$2344,11,FALSE)</f>
        <v>tier - 2</v>
      </c>
      <c r="O2284" t="str">
        <f>VLOOKUP(A2284,'Hospitalisation Details'!$A$2:$M$2344,12,FALSE)</f>
        <v>tier - 2</v>
      </c>
      <c r="P2284" t="str">
        <f>VLOOKUP(A2284,'Hospitalisation Details'!$A$2:$M$2344,13,FALSE)</f>
        <v>R1013</v>
      </c>
      <c r="Q2284" s="11">
        <f>VLOOKUP(A2284,'Hospitalisation Details'!$A$2:$M$2344,8,FALSE)</f>
        <v>18</v>
      </c>
    </row>
    <row r="2285" spans="1:17" ht="15.75" x14ac:dyDescent="0.25">
      <c r="A2285" s="1" t="s">
        <v>73</v>
      </c>
      <c r="B2285" t="str">
        <f>VLOOKUP(A2285,'Customer Names'!$A$1:$B$2336,2,FALSE)</f>
        <v>Fava</v>
      </c>
      <c r="C2285" s="11">
        <f>VLOOKUP(A2285,'Medical Examinations'!$A$1:$B$2336,2,FALSE)</f>
        <v>15.01</v>
      </c>
      <c r="D2285" s="11">
        <f>VLOOKUP(A2285,'Medical Examinations'!$A$1:$C$2336,3,FALSE)</f>
        <v>4.1500000000000004</v>
      </c>
      <c r="E2285" s="11" t="str">
        <f>VLOOKUP(A2285,'Medical Examinations'!$A$1:$J$2336,4,FALSE)</f>
        <v>No</v>
      </c>
      <c r="F2285" s="11" t="str">
        <f>VLOOKUP(A2285,'Medical Examinations'!$A$1:$J$2336,5,FALSE)</f>
        <v>No</v>
      </c>
      <c r="G2285" s="11" t="str">
        <f>VLOOKUP(A2285,'Medical Examinations'!$A$1:$J$2336,6,FALSE)</f>
        <v>Yes</v>
      </c>
      <c r="H2285" s="11">
        <f>VLOOKUP(A2285,'Medical Examinations'!$A$1:$J$2336,7,FALSE)</f>
        <v>1</v>
      </c>
      <c r="I2285" s="11" t="str">
        <f>VLOOKUP(A2285,'Medical Examinations'!$A$1:$J$2336,8,FALSE)</f>
        <v>No</v>
      </c>
      <c r="J2285" s="11" t="str">
        <f>VLOOKUP(A2285,'Medical Examinations'!$A$1:$J$2336,9,FALSE)</f>
        <v>UNDERWEIGHT</v>
      </c>
      <c r="K2285" s="11" t="str">
        <f>VLOOKUP(A2285,'Medical Examinations'!$A$1:$J$2336,10,FALSE)</f>
        <v>NORMAL</v>
      </c>
      <c r="L2285" t="str">
        <f>VLOOKUP(A2285,'Hospitalisation Details'!$A$2:$M$2344,4,FALSE)</f>
        <v>12-6-2003</v>
      </c>
      <c r="M2285">
        <f>VLOOKUP(A2285,'Hospitalisation Details'!$A$2:$M$2344,10,FALSE)</f>
        <v>1149</v>
      </c>
      <c r="N2285" t="str">
        <f>VLOOKUP(A2285,'Hospitalisation Details'!$A$2:$M$2344,11,FALSE)</f>
        <v>tier - 2</v>
      </c>
      <c r="O2285" t="str">
        <f>VLOOKUP(A2285,'Hospitalisation Details'!$A$2:$M$2344,12,FALSE)</f>
        <v>tier - 1</v>
      </c>
      <c r="P2285" t="str">
        <f>VLOOKUP(A2285,'Hospitalisation Details'!$A$2:$M$2344,13,FALSE)</f>
        <v>R1012</v>
      </c>
      <c r="Q2285" s="11">
        <f>VLOOKUP(A2285,'Hospitalisation Details'!$A$2:$M$2344,8,FALSE)</f>
        <v>19</v>
      </c>
    </row>
    <row r="2286" spans="1:17" ht="15.75" x14ac:dyDescent="0.25">
      <c r="A2286" s="1" t="s">
        <v>72</v>
      </c>
      <c r="B2286" t="str">
        <f>VLOOKUP(A2286,'Customer Names'!$A$1:$B$2336,2,FALSE)</f>
        <v>Montoya</v>
      </c>
      <c r="C2286" s="11">
        <f>VLOOKUP(A2286,'Medical Examinations'!$A$1:$B$2336,2,FALSE)</f>
        <v>41.14</v>
      </c>
      <c r="D2286" s="11">
        <f>VLOOKUP(A2286,'Medical Examinations'!$A$1:$C$2336,3,FALSE)</f>
        <v>6.02</v>
      </c>
      <c r="E2286" s="11" t="str">
        <f>VLOOKUP(A2286,'Medical Examinations'!$A$1:$J$2336,4,FALSE)</f>
        <v>No</v>
      </c>
      <c r="F2286" s="11" t="str">
        <f>VLOOKUP(A2286,'Medical Examinations'!$A$1:$J$2336,5,FALSE)</f>
        <v>Yes</v>
      </c>
      <c r="G2286" s="11" t="str">
        <f>VLOOKUP(A2286,'Medical Examinations'!$A$1:$J$2336,6,FALSE)</f>
        <v>No</v>
      </c>
      <c r="H2286" s="11">
        <f>VLOOKUP(A2286,'Medical Examinations'!$A$1:$J$2336,7,FALSE)</f>
        <v>1</v>
      </c>
      <c r="I2286" s="11" t="str">
        <f>VLOOKUP(A2286,'Medical Examinations'!$A$1:$J$2336,8,FALSE)</f>
        <v>No</v>
      </c>
      <c r="J2286" s="11" t="str">
        <f>VLOOKUP(A2286,'Medical Examinations'!$A$1:$J$2336,9,FALSE)</f>
        <v>OBESITY</v>
      </c>
      <c r="K2286" s="11" t="str">
        <f>VLOOKUP(A2286,'Medical Examinations'!$A$1:$J$2336,10,FALSE)</f>
        <v>PREDIABETES</v>
      </c>
      <c r="L2286" t="str">
        <f>VLOOKUP(A2286,'Hospitalisation Details'!$A$2:$M$2344,4,FALSE)</f>
        <v>10-6-2004</v>
      </c>
      <c r="M2286">
        <f>VLOOKUP(A2286,'Hospitalisation Details'!$A$2:$M$2344,10,FALSE)</f>
        <v>1146.8</v>
      </c>
      <c r="N2286" t="str">
        <f>VLOOKUP(A2286,'Hospitalisation Details'!$A$2:$M$2344,11,FALSE)</f>
        <v>tier - 2</v>
      </c>
      <c r="O2286" t="str">
        <f>VLOOKUP(A2286,'Hospitalisation Details'!$A$2:$M$2344,12,FALSE)</f>
        <v>tier - 2</v>
      </c>
      <c r="P2286" t="str">
        <f>VLOOKUP(A2286,'Hospitalisation Details'!$A$2:$M$2344,13,FALSE)</f>
        <v>R1013</v>
      </c>
      <c r="Q2286" s="11">
        <f>VLOOKUP(A2286,'Hospitalisation Details'!$A$2:$M$2344,8,FALSE)</f>
        <v>18</v>
      </c>
    </row>
    <row r="2287" spans="1:17" ht="15.75" x14ac:dyDescent="0.25">
      <c r="A2287" s="1" t="s">
        <v>71</v>
      </c>
      <c r="B2287" t="str">
        <f>VLOOKUP(A2287,'Customer Names'!$A$1:$B$2336,2,FALSE)</f>
        <v>Bain</v>
      </c>
      <c r="C2287" s="11">
        <f>VLOOKUP(A2287,'Medical Examinations'!$A$1:$B$2336,2,FALSE)</f>
        <v>16.55</v>
      </c>
      <c r="D2287" s="11">
        <f>VLOOKUP(A2287,'Medical Examinations'!$A$1:$C$2336,3,FALSE)</f>
        <v>7.73</v>
      </c>
      <c r="E2287" s="11" t="str">
        <f>VLOOKUP(A2287,'Medical Examinations'!$A$1:$J$2336,4,FALSE)</f>
        <v>No</v>
      </c>
      <c r="F2287" s="11" t="str">
        <f>VLOOKUP(A2287,'Medical Examinations'!$A$1:$J$2336,5,FALSE)</f>
        <v>No</v>
      </c>
      <c r="G2287" s="11" t="str">
        <f>VLOOKUP(A2287,'Medical Examinations'!$A$1:$J$2336,6,FALSE)</f>
        <v>No</v>
      </c>
      <c r="H2287" s="11">
        <f>VLOOKUP(A2287,'Medical Examinations'!$A$1:$J$2336,7,FALSE)</f>
        <v>0</v>
      </c>
      <c r="I2287" s="11" t="str">
        <f>VLOOKUP(A2287,'Medical Examinations'!$A$1:$J$2336,8,FALSE)</f>
        <v>No</v>
      </c>
      <c r="J2287" s="11" t="str">
        <f>VLOOKUP(A2287,'Medical Examinations'!$A$1:$J$2336,9,FALSE)</f>
        <v>UNDERWEIGHT</v>
      </c>
      <c r="K2287" s="11" t="str">
        <f>VLOOKUP(A2287,'Medical Examinations'!$A$1:$J$2336,10,FALSE)</f>
        <v>DIABETES</v>
      </c>
      <c r="L2287" t="str">
        <f>VLOOKUP(A2287,'Hospitalisation Details'!$A$2:$M$2344,4,FALSE)</f>
        <v>1-10-2002</v>
      </c>
      <c r="M2287">
        <f>VLOOKUP(A2287,'Hospitalisation Details'!$A$2:$M$2344,10,FALSE)</f>
        <v>1142</v>
      </c>
      <c r="N2287" t="str">
        <f>VLOOKUP(A2287,'Hospitalisation Details'!$A$2:$M$2344,11,FALSE)</f>
        <v>tier - 3</v>
      </c>
      <c r="O2287" t="str">
        <f>VLOOKUP(A2287,'Hospitalisation Details'!$A$2:$M$2344,12,FALSE)</f>
        <v>tier - 2</v>
      </c>
      <c r="P2287" t="str">
        <f>VLOOKUP(A2287,'Hospitalisation Details'!$A$2:$M$2344,13,FALSE)</f>
        <v>R1011</v>
      </c>
      <c r="Q2287" s="11">
        <f>VLOOKUP(A2287,'Hospitalisation Details'!$A$2:$M$2344,8,FALSE)</f>
        <v>20</v>
      </c>
    </row>
    <row r="2288" spans="1:17" ht="15.75" x14ac:dyDescent="0.25">
      <c r="A2288" s="1" t="s">
        <v>70</v>
      </c>
      <c r="B2288" t="str">
        <f>VLOOKUP(A2288,'Customer Names'!$A$1:$B$2336,2,FALSE)</f>
        <v>Albertson</v>
      </c>
      <c r="C2288" s="11">
        <f>VLOOKUP(A2288,'Medical Examinations'!$A$1:$B$2336,2,FALSE)</f>
        <v>37.29</v>
      </c>
      <c r="D2288" s="11">
        <f>VLOOKUP(A2288,'Medical Examinations'!$A$1:$C$2336,3,FALSE)</f>
        <v>5.03</v>
      </c>
      <c r="E2288" s="11" t="str">
        <f>VLOOKUP(A2288,'Medical Examinations'!$A$1:$J$2336,4,FALSE)</f>
        <v>No</v>
      </c>
      <c r="F2288" s="11" t="str">
        <f>VLOOKUP(A2288,'Medical Examinations'!$A$1:$J$2336,5,FALSE)</f>
        <v>Yes</v>
      </c>
      <c r="G2288" s="11" t="str">
        <f>VLOOKUP(A2288,'Medical Examinations'!$A$1:$J$2336,6,FALSE)</f>
        <v>No</v>
      </c>
      <c r="H2288" s="11">
        <f>VLOOKUP(A2288,'Medical Examinations'!$A$1:$J$2336,7,FALSE)</f>
        <v>1</v>
      </c>
      <c r="I2288" s="11" t="str">
        <f>VLOOKUP(A2288,'Medical Examinations'!$A$1:$J$2336,8,FALSE)</f>
        <v>No</v>
      </c>
      <c r="J2288" s="11" t="str">
        <f>VLOOKUP(A2288,'Medical Examinations'!$A$1:$J$2336,9,FALSE)</f>
        <v>OBESITY</v>
      </c>
      <c r="K2288" s="11" t="str">
        <f>VLOOKUP(A2288,'Medical Examinations'!$A$1:$J$2336,10,FALSE)</f>
        <v>NORMAL</v>
      </c>
      <c r="L2288" t="str">
        <f>VLOOKUP(A2288,'Hospitalisation Details'!$A$2:$M$2344,4,FALSE)</f>
        <v>12-9-2004</v>
      </c>
      <c r="M2288">
        <f>VLOOKUP(A2288,'Hospitalisation Details'!$A$2:$M$2344,10,FALSE)</f>
        <v>1141.45</v>
      </c>
      <c r="N2288" t="str">
        <f>VLOOKUP(A2288,'Hospitalisation Details'!$A$2:$M$2344,11,FALSE)</f>
        <v>tier - 3</v>
      </c>
      <c r="O2288" t="str">
        <f>VLOOKUP(A2288,'Hospitalisation Details'!$A$2:$M$2344,12,FALSE)</f>
        <v>tier - 3</v>
      </c>
      <c r="P2288" t="str">
        <f>VLOOKUP(A2288,'Hospitalisation Details'!$A$2:$M$2344,13,FALSE)</f>
        <v>R1013</v>
      </c>
      <c r="Q2288" s="11">
        <f>VLOOKUP(A2288,'Hospitalisation Details'!$A$2:$M$2344,8,FALSE)</f>
        <v>18</v>
      </c>
    </row>
    <row r="2289" spans="1:17" ht="15.75" x14ac:dyDescent="0.25">
      <c r="A2289" s="1" t="s">
        <v>69</v>
      </c>
      <c r="B2289" t="str">
        <f>VLOOKUP(A2289,'Customer Names'!$A$1:$B$2336,2,FALSE)</f>
        <v>Barger</v>
      </c>
      <c r="C2289" s="11">
        <f>VLOOKUP(A2289,'Medical Examinations'!$A$1:$B$2336,2,FALSE)</f>
        <v>16.739999999999998</v>
      </c>
      <c r="D2289" s="11">
        <f>VLOOKUP(A2289,'Medical Examinations'!$A$1:$C$2336,3,FALSE)</f>
        <v>4.08</v>
      </c>
      <c r="E2289" s="11" t="str">
        <f>VLOOKUP(A2289,'Medical Examinations'!$A$1:$J$2336,4,FALSE)</f>
        <v>Yes</v>
      </c>
      <c r="F2289" s="11" t="str">
        <f>VLOOKUP(A2289,'Medical Examinations'!$A$1:$J$2336,5,FALSE)</f>
        <v>No</v>
      </c>
      <c r="G2289" s="11" t="str">
        <f>VLOOKUP(A2289,'Medical Examinations'!$A$1:$J$2336,6,FALSE)</f>
        <v>No</v>
      </c>
      <c r="H2289" s="11">
        <f>VLOOKUP(A2289,'Medical Examinations'!$A$1:$J$2336,7,FALSE)</f>
        <v>0</v>
      </c>
      <c r="I2289" s="11" t="str">
        <f>VLOOKUP(A2289,'Medical Examinations'!$A$1:$J$2336,8,FALSE)</f>
        <v>No</v>
      </c>
      <c r="J2289" s="11" t="str">
        <f>VLOOKUP(A2289,'Medical Examinations'!$A$1:$J$2336,9,FALSE)</f>
        <v>UNDERWEIGHT</v>
      </c>
      <c r="K2289" s="11" t="str">
        <f>VLOOKUP(A2289,'Medical Examinations'!$A$1:$J$2336,10,FALSE)</f>
        <v>NORMAL</v>
      </c>
      <c r="L2289" t="str">
        <f>VLOOKUP(A2289,'Hospitalisation Details'!$A$2:$M$2344,4,FALSE)</f>
        <v>25-10-2001</v>
      </c>
      <c r="M2289">
        <f>VLOOKUP(A2289,'Hospitalisation Details'!$A$2:$M$2344,10,FALSE)</f>
        <v>1141</v>
      </c>
      <c r="N2289" t="str">
        <f>VLOOKUP(A2289,'Hospitalisation Details'!$A$2:$M$2344,11,FALSE)</f>
        <v>tier - 3</v>
      </c>
      <c r="O2289" t="str">
        <f>VLOOKUP(A2289,'Hospitalisation Details'!$A$2:$M$2344,12,FALSE)</f>
        <v>tier - 1</v>
      </c>
      <c r="P2289" t="str">
        <f>VLOOKUP(A2289,'Hospitalisation Details'!$A$2:$M$2344,13,FALSE)</f>
        <v>R1013</v>
      </c>
      <c r="Q2289" s="11">
        <f>VLOOKUP(A2289,'Hospitalisation Details'!$A$2:$M$2344,8,FALSE)</f>
        <v>21</v>
      </c>
    </row>
    <row r="2290" spans="1:17" ht="15.75" x14ac:dyDescent="0.25">
      <c r="A2290" s="1" t="s">
        <v>68</v>
      </c>
      <c r="B2290" t="str">
        <f>VLOOKUP(A2290,'Customer Names'!$A$1:$B$2336,2,FALSE)</f>
        <v>Fraioli</v>
      </c>
      <c r="C2290" s="11">
        <f>VLOOKUP(A2290,'Medical Examinations'!$A$1:$B$2336,2,FALSE)</f>
        <v>34.43</v>
      </c>
      <c r="D2290" s="11">
        <f>VLOOKUP(A2290,'Medical Examinations'!$A$1:$C$2336,3,FALSE)</f>
        <v>4.2699999999999996</v>
      </c>
      <c r="E2290" s="11" t="str">
        <f>VLOOKUP(A2290,'Medical Examinations'!$A$1:$J$2336,4,FALSE)</f>
        <v>No</v>
      </c>
      <c r="F2290" s="11" t="str">
        <f>VLOOKUP(A2290,'Medical Examinations'!$A$1:$J$2336,5,FALSE)</f>
        <v>Yes</v>
      </c>
      <c r="G2290" s="11" t="str">
        <f>VLOOKUP(A2290,'Medical Examinations'!$A$1:$J$2336,6,FALSE)</f>
        <v>No</v>
      </c>
      <c r="H2290" s="11">
        <f>VLOOKUP(A2290,'Medical Examinations'!$A$1:$J$2336,7,FALSE)</f>
        <v>1</v>
      </c>
      <c r="I2290" s="11" t="str">
        <f>VLOOKUP(A2290,'Medical Examinations'!$A$1:$J$2336,8,FALSE)</f>
        <v>No</v>
      </c>
      <c r="J2290" s="11" t="str">
        <f>VLOOKUP(A2290,'Medical Examinations'!$A$1:$J$2336,9,FALSE)</f>
        <v>OBESITY</v>
      </c>
      <c r="K2290" s="11" t="str">
        <f>VLOOKUP(A2290,'Medical Examinations'!$A$1:$J$2336,10,FALSE)</f>
        <v>NORMAL</v>
      </c>
      <c r="L2290" t="str">
        <f>VLOOKUP(A2290,'Hospitalisation Details'!$A$2:$M$2344,4,FALSE)</f>
        <v>27-11-2004</v>
      </c>
      <c r="M2290">
        <f>VLOOKUP(A2290,'Hospitalisation Details'!$A$2:$M$2344,10,FALSE)</f>
        <v>1137.47</v>
      </c>
      <c r="N2290" t="str">
        <f>VLOOKUP(A2290,'Hospitalisation Details'!$A$2:$M$2344,11,FALSE)</f>
        <v>tier - 3</v>
      </c>
      <c r="O2290" t="str">
        <f>VLOOKUP(A2290,'Hospitalisation Details'!$A$2:$M$2344,12,FALSE)</f>
        <v>tier - 2</v>
      </c>
      <c r="P2290" t="str">
        <f>VLOOKUP(A2290,'Hospitalisation Details'!$A$2:$M$2344,13,FALSE)</f>
        <v>R1013</v>
      </c>
      <c r="Q2290" s="11">
        <f>VLOOKUP(A2290,'Hospitalisation Details'!$A$2:$M$2344,8,FALSE)</f>
        <v>18</v>
      </c>
    </row>
    <row r="2291" spans="1:17" ht="15.75" x14ac:dyDescent="0.25">
      <c r="A2291" s="1" t="s">
        <v>67</v>
      </c>
      <c r="B2291" t="str">
        <f>VLOOKUP(A2291,'Customer Names'!$A$1:$B$2336,2,FALSE)</f>
        <v>April</v>
      </c>
      <c r="C2291" s="11">
        <f>VLOOKUP(A2291,'Medical Examinations'!$A$1:$B$2336,2,FALSE)</f>
        <v>34.1</v>
      </c>
      <c r="D2291" s="11">
        <f>VLOOKUP(A2291,'Medical Examinations'!$A$1:$C$2336,3,FALSE)</f>
        <v>4.07</v>
      </c>
      <c r="E2291" s="11" t="str">
        <f>VLOOKUP(A2291,'Medical Examinations'!$A$1:$J$2336,4,FALSE)</f>
        <v>No</v>
      </c>
      <c r="F2291" s="11" t="str">
        <f>VLOOKUP(A2291,'Medical Examinations'!$A$1:$J$2336,5,FALSE)</f>
        <v>Yes</v>
      </c>
      <c r="G2291" s="11" t="str">
        <f>VLOOKUP(A2291,'Medical Examinations'!$A$1:$J$2336,6,FALSE)</f>
        <v>No</v>
      </c>
      <c r="H2291" s="11">
        <f>VLOOKUP(A2291,'Medical Examinations'!$A$1:$J$2336,7,FALSE)</f>
        <v>1</v>
      </c>
      <c r="I2291" s="11" t="str">
        <f>VLOOKUP(A2291,'Medical Examinations'!$A$1:$J$2336,8,FALSE)</f>
        <v>No</v>
      </c>
      <c r="J2291" s="11" t="str">
        <f>VLOOKUP(A2291,'Medical Examinations'!$A$1:$J$2336,9,FALSE)</f>
        <v>OBESITY</v>
      </c>
      <c r="K2291" s="11" t="str">
        <f>VLOOKUP(A2291,'Medical Examinations'!$A$1:$J$2336,10,FALSE)</f>
        <v>NORMAL</v>
      </c>
      <c r="L2291" t="str">
        <f>VLOOKUP(A2291,'Hospitalisation Details'!$A$2:$M$2344,4,FALSE)</f>
        <v>15-10-2004</v>
      </c>
      <c r="M2291">
        <f>VLOOKUP(A2291,'Hospitalisation Details'!$A$2:$M$2344,10,FALSE)</f>
        <v>1137.01</v>
      </c>
      <c r="N2291" t="str">
        <f>VLOOKUP(A2291,'Hospitalisation Details'!$A$2:$M$2344,11,FALSE)</f>
        <v>tier - 3</v>
      </c>
      <c r="O2291" t="str">
        <f>VLOOKUP(A2291,'Hospitalisation Details'!$A$2:$M$2344,12,FALSE)</f>
        <v>tier - 1</v>
      </c>
      <c r="P2291" t="str">
        <f>VLOOKUP(A2291,'Hospitalisation Details'!$A$2:$M$2344,13,FALSE)</f>
        <v>R1013</v>
      </c>
      <c r="Q2291" s="11">
        <f>VLOOKUP(A2291,'Hospitalisation Details'!$A$2:$M$2344,8,FALSE)</f>
        <v>18</v>
      </c>
    </row>
    <row r="2292" spans="1:17" ht="15.75" x14ac:dyDescent="0.25">
      <c r="A2292" s="1" t="s">
        <v>66</v>
      </c>
      <c r="B2292" t="str">
        <f>VLOOKUP(A2292,'Customer Names'!$A$1:$B$2336,2,FALSE)</f>
        <v>King</v>
      </c>
      <c r="C2292" s="11">
        <f>VLOOKUP(A2292,'Medical Examinations'!$A$1:$B$2336,2,FALSE)</f>
        <v>19.3</v>
      </c>
      <c r="D2292" s="11">
        <f>VLOOKUP(A2292,'Medical Examinations'!$A$1:$C$2336,3,FALSE)</f>
        <v>10.36</v>
      </c>
      <c r="E2292" s="11" t="str">
        <f>VLOOKUP(A2292,'Medical Examinations'!$A$1:$J$2336,4,FALSE)</f>
        <v>No</v>
      </c>
      <c r="F2292" s="11" t="str">
        <f>VLOOKUP(A2292,'Medical Examinations'!$A$1:$J$2336,5,FALSE)</f>
        <v>No</v>
      </c>
      <c r="G2292" s="11" t="str">
        <f>VLOOKUP(A2292,'Medical Examinations'!$A$1:$J$2336,6,FALSE)</f>
        <v>No</v>
      </c>
      <c r="H2292" s="11">
        <f>VLOOKUP(A2292,'Medical Examinations'!$A$1:$J$2336,7,FALSE)</f>
        <v>0</v>
      </c>
      <c r="I2292" s="11" t="str">
        <f>VLOOKUP(A2292,'Medical Examinations'!$A$1:$J$2336,8,FALSE)</f>
        <v>No</v>
      </c>
      <c r="J2292" s="11" t="str">
        <f>VLOOKUP(A2292,'Medical Examinations'!$A$1:$J$2336,9,FALSE)</f>
        <v>NORMALWEIGHT</v>
      </c>
      <c r="K2292" s="11" t="str">
        <f>VLOOKUP(A2292,'Medical Examinations'!$A$1:$J$2336,10,FALSE)</f>
        <v>DIABETES</v>
      </c>
      <c r="L2292" t="str">
        <f>VLOOKUP(A2292,'Hospitalisation Details'!$A$2:$M$2344,4,FALSE)</f>
        <v>11-8-2002</v>
      </c>
      <c r="M2292">
        <f>VLOOKUP(A2292,'Hospitalisation Details'!$A$2:$M$2344,10,FALSE)</f>
        <v>1137</v>
      </c>
      <c r="N2292" t="str">
        <f>VLOOKUP(A2292,'Hospitalisation Details'!$A$2:$M$2344,11,FALSE)</f>
        <v>tier - 3</v>
      </c>
      <c r="O2292" t="str">
        <f>VLOOKUP(A2292,'Hospitalisation Details'!$A$2:$M$2344,12,FALSE)</f>
        <v>tier - 1</v>
      </c>
      <c r="P2292" t="str">
        <f>VLOOKUP(A2292,'Hospitalisation Details'!$A$2:$M$2344,13,FALSE)</f>
        <v>R1013</v>
      </c>
      <c r="Q2292" s="11">
        <f>VLOOKUP(A2292,'Hospitalisation Details'!$A$2:$M$2344,8,FALSE)</f>
        <v>20</v>
      </c>
    </row>
    <row r="2293" spans="1:17" ht="15.75" x14ac:dyDescent="0.25">
      <c r="A2293" s="1" t="s">
        <v>65</v>
      </c>
      <c r="B2293" t="str">
        <f>VLOOKUP(A2293,'Customer Names'!$A$1:$B$2336,2,FALSE)</f>
        <v>Talhelm</v>
      </c>
      <c r="C2293" s="11">
        <f>VLOOKUP(A2293,'Medical Examinations'!$A$1:$B$2336,2,FALSE)</f>
        <v>33.659999999999997</v>
      </c>
      <c r="D2293" s="11">
        <f>VLOOKUP(A2293,'Medical Examinations'!$A$1:$C$2336,3,FALSE)</f>
        <v>5.71</v>
      </c>
      <c r="E2293" s="11" t="str">
        <f>VLOOKUP(A2293,'Medical Examinations'!$A$1:$J$2336,4,FALSE)</f>
        <v>No</v>
      </c>
      <c r="F2293" s="11" t="str">
        <f>VLOOKUP(A2293,'Medical Examinations'!$A$1:$J$2336,5,FALSE)</f>
        <v>Yes</v>
      </c>
      <c r="G2293" s="11" t="str">
        <f>VLOOKUP(A2293,'Medical Examinations'!$A$1:$J$2336,6,FALSE)</f>
        <v>No</v>
      </c>
      <c r="H2293" s="11">
        <f>VLOOKUP(A2293,'Medical Examinations'!$A$1:$J$2336,7,FALSE)</f>
        <v>1</v>
      </c>
      <c r="I2293" s="11" t="str">
        <f>VLOOKUP(A2293,'Medical Examinations'!$A$1:$J$2336,8,FALSE)</f>
        <v>No</v>
      </c>
      <c r="J2293" s="11" t="str">
        <f>VLOOKUP(A2293,'Medical Examinations'!$A$1:$J$2336,9,FALSE)</f>
        <v>OBESITY</v>
      </c>
      <c r="K2293" s="11" t="str">
        <f>VLOOKUP(A2293,'Medical Examinations'!$A$1:$J$2336,10,FALSE)</f>
        <v>PREDIABETES</v>
      </c>
      <c r="L2293" t="str">
        <f>VLOOKUP(A2293,'Hospitalisation Details'!$A$2:$M$2344,4,FALSE)</f>
        <v>28-11-2004</v>
      </c>
      <c r="M2293">
        <f>VLOOKUP(A2293,'Hospitalisation Details'!$A$2:$M$2344,10,FALSE)</f>
        <v>1136.4000000000001</v>
      </c>
      <c r="N2293" t="str">
        <f>VLOOKUP(A2293,'Hospitalisation Details'!$A$2:$M$2344,11,FALSE)</f>
        <v>tier - 3</v>
      </c>
      <c r="O2293" t="str">
        <f>VLOOKUP(A2293,'Hospitalisation Details'!$A$2:$M$2344,12,FALSE)</f>
        <v>tier - 3</v>
      </c>
      <c r="P2293" t="str">
        <f>VLOOKUP(A2293,'Hospitalisation Details'!$A$2:$M$2344,13,FALSE)</f>
        <v>R1013</v>
      </c>
      <c r="Q2293" s="11">
        <f>VLOOKUP(A2293,'Hospitalisation Details'!$A$2:$M$2344,8,FALSE)</f>
        <v>18</v>
      </c>
    </row>
    <row r="2294" spans="1:17" ht="15.75" x14ac:dyDescent="0.25">
      <c r="A2294" s="1" t="s">
        <v>64</v>
      </c>
      <c r="B2294" t="str">
        <f>VLOOKUP(A2294,'Customer Names'!$A$1:$B$2336,2,FALSE)</f>
        <v>Regnier</v>
      </c>
      <c r="C2294" s="11">
        <f>VLOOKUP(A2294,'Medical Examinations'!$A$1:$B$2336,2,FALSE)</f>
        <v>33.33</v>
      </c>
      <c r="D2294" s="11">
        <f>VLOOKUP(A2294,'Medical Examinations'!$A$1:$C$2336,3,FALSE)</f>
        <v>6.08</v>
      </c>
      <c r="E2294" s="11" t="str">
        <f>VLOOKUP(A2294,'Medical Examinations'!$A$1:$J$2336,4,FALSE)</f>
        <v>No</v>
      </c>
      <c r="F2294" s="11" t="str">
        <f>VLOOKUP(A2294,'Medical Examinations'!$A$1:$J$2336,5,FALSE)</f>
        <v>Yes</v>
      </c>
      <c r="G2294" s="11" t="str">
        <f>VLOOKUP(A2294,'Medical Examinations'!$A$1:$J$2336,6,FALSE)</f>
        <v>No</v>
      </c>
      <c r="H2294" s="11">
        <f>VLOOKUP(A2294,'Medical Examinations'!$A$1:$J$2336,7,FALSE)</f>
        <v>1</v>
      </c>
      <c r="I2294" s="11" t="str">
        <f>VLOOKUP(A2294,'Medical Examinations'!$A$1:$J$2336,8,FALSE)</f>
        <v>No</v>
      </c>
      <c r="J2294" s="11" t="str">
        <f>VLOOKUP(A2294,'Medical Examinations'!$A$1:$J$2336,9,FALSE)</f>
        <v>OBESITY</v>
      </c>
      <c r="K2294" s="11" t="str">
        <f>VLOOKUP(A2294,'Medical Examinations'!$A$1:$J$2336,10,FALSE)</f>
        <v>PREDIABETES</v>
      </c>
      <c r="L2294" t="str">
        <f>VLOOKUP(A2294,'Hospitalisation Details'!$A$2:$M$2344,4,FALSE)</f>
        <v>11-6-2004</v>
      </c>
      <c r="M2294">
        <f>VLOOKUP(A2294,'Hospitalisation Details'!$A$2:$M$2344,10,FALSE)</f>
        <v>1135.94</v>
      </c>
      <c r="N2294" t="str">
        <f>VLOOKUP(A2294,'Hospitalisation Details'!$A$2:$M$2344,11,FALSE)</f>
        <v>tier - 3</v>
      </c>
      <c r="O2294" t="str">
        <f>VLOOKUP(A2294,'Hospitalisation Details'!$A$2:$M$2344,12,FALSE)</f>
        <v>tier - 3</v>
      </c>
      <c r="P2294" t="str">
        <f>VLOOKUP(A2294,'Hospitalisation Details'!$A$2:$M$2344,13,FALSE)</f>
        <v>R1013</v>
      </c>
      <c r="Q2294" s="11">
        <f>VLOOKUP(A2294,'Hospitalisation Details'!$A$2:$M$2344,8,FALSE)</f>
        <v>18</v>
      </c>
    </row>
    <row r="2295" spans="1:17" ht="15.75" x14ac:dyDescent="0.25">
      <c r="A2295" s="1" t="s">
        <v>63</v>
      </c>
      <c r="B2295" t="str">
        <f>VLOOKUP(A2295,'Customer Names'!$A$1:$B$2336,2,FALSE)</f>
        <v>Treece</v>
      </c>
      <c r="C2295" s="11">
        <f>VLOOKUP(A2295,'Medical Examinations'!$A$1:$B$2336,2,FALSE)</f>
        <v>21.84</v>
      </c>
      <c r="D2295" s="11">
        <f>VLOOKUP(A2295,'Medical Examinations'!$A$1:$C$2336,3,FALSE)</f>
        <v>5.71</v>
      </c>
      <c r="E2295" s="11" t="str">
        <f>VLOOKUP(A2295,'Medical Examinations'!$A$1:$J$2336,4,FALSE)</f>
        <v>No</v>
      </c>
      <c r="F2295" s="11" t="str">
        <f>VLOOKUP(A2295,'Medical Examinations'!$A$1:$J$2336,5,FALSE)</f>
        <v>Yes</v>
      </c>
      <c r="G2295" s="11" t="str">
        <f>VLOOKUP(A2295,'Medical Examinations'!$A$1:$J$2336,6,FALSE)</f>
        <v>No</v>
      </c>
      <c r="H2295" s="11">
        <f>VLOOKUP(A2295,'Medical Examinations'!$A$1:$J$2336,7,FALSE)</f>
        <v>1</v>
      </c>
      <c r="I2295" s="11" t="str">
        <f>VLOOKUP(A2295,'Medical Examinations'!$A$1:$J$2336,8,FALSE)</f>
        <v>No</v>
      </c>
      <c r="J2295" s="11" t="str">
        <f>VLOOKUP(A2295,'Medical Examinations'!$A$1:$J$2336,9,FALSE)</f>
        <v>NORMALWEIGHT</v>
      </c>
      <c r="K2295" s="11" t="str">
        <f>VLOOKUP(A2295,'Medical Examinations'!$A$1:$J$2336,10,FALSE)</f>
        <v>PREDIABETES</v>
      </c>
      <c r="L2295" t="str">
        <f>VLOOKUP(A2295,'Hospitalisation Details'!$A$2:$M$2344,4,FALSE)</f>
        <v>6-10-2004</v>
      </c>
      <c r="M2295">
        <f>VLOOKUP(A2295,'Hospitalisation Details'!$A$2:$M$2344,10,FALSE)</f>
        <v>1135</v>
      </c>
      <c r="N2295" t="str">
        <f>VLOOKUP(A2295,'Hospitalisation Details'!$A$2:$M$2344,11,FALSE)</f>
        <v>tier - 3</v>
      </c>
      <c r="O2295" t="str">
        <f>VLOOKUP(A2295,'Hospitalisation Details'!$A$2:$M$2344,12,FALSE)</f>
        <v>tier - 3</v>
      </c>
      <c r="P2295" t="str">
        <f>VLOOKUP(A2295,'Hospitalisation Details'!$A$2:$M$2344,13,FALSE)</f>
        <v>R1013</v>
      </c>
      <c r="Q2295" s="11">
        <f>VLOOKUP(A2295,'Hospitalisation Details'!$A$2:$M$2344,8,FALSE)</f>
        <v>18</v>
      </c>
    </row>
    <row r="2296" spans="1:17" ht="15.75" x14ac:dyDescent="0.25">
      <c r="A2296" s="1" t="s">
        <v>62</v>
      </c>
      <c r="B2296" t="str">
        <f>VLOOKUP(A2296,'Customer Names'!$A$1:$B$2336,2,FALSE)</f>
        <v>Beisel</v>
      </c>
      <c r="C2296" s="11">
        <f>VLOOKUP(A2296,'Medical Examinations'!$A$1:$B$2336,2,FALSE)</f>
        <v>16.87</v>
      </c>
      <c r="D2296" s="11">
        <f>VLOOKUP(A2296,'Medical Examinations'!$A$1:$C$2336,3,FALSE)</f>
        <v>9.1300000000000008</v>
      </c>
      <c r="E2296" s="11" t="str">
        <f>VLOOKUP(A2296,'Medical Examinations'!$A$1:$J$2336,4,FALSE)</f>
        <v>No</v>
      </c>
      <c r="F2296" s="11" t="str">
        <f>VLOOKUP(A2296,'Medical Examinations'!$A$1:$J$2336,5,FALSE)</f>
        <v>No</v>
      </c>
      <c r="G2296" s="11" t="str">
        <f>VLOOKUP(A2296,'Medical Examinations'!$A$1:$J$2336,6,FALSE)</f>
        <v>No</v>
      </c>
      <c r="H2296" s="11">
        <f>VLOOKUP(A2296,'Medical Examinations'!$A$1:$J$2336,7,FALSE)</f>
        <v>0</v>
      </c>
      <c r="I2296" s="11" t="str">
        <f>VLOOKUP(A2296,'Medical Examinations'!$A$1:$J$2336,8,FALSE)</f>
        <v>No</v>
      </c>
      <c r="J2296" s="11" t="str">
        <f>VLOOKUP(A2296,'Medical Examinations'!$A$1:$J$2336,9,FALSE)</f>
        <v>UNDERWEIGHT</v>
      </c>
      <c r="K2296" s="11" t="str">
        <f>VLOOKUP(A2296,'Medical Examinations'!$A$1:$J$2336,10,FALSE)</f>
        <v>DIABETES</v>
      </c>
      <c r="L2296" t="str">
        <f>VLOOKUP(A2296,'Hospitalisation Details'!$A$2:$M$2344,4,FALSE)</f>
        <v>19-7-2002</v>
      </c>
      <c r="M2296">
        <f>VLOOKUP(A2296,'Hospitalisation Details'!$A$2:$M$2344,10,FALSE)</f>
        <v>1132</v>
      </c>
      <c r="N2296" t="str">
        <f>VLOOKUP(A2296,'Hospitalisation Details'!$A$2:$M$2344,11,FALSE)</f>
        <v>tier - 3</v>
      </c>
      <c r="O2296" t="str">
        <f>VLOOKUP(A2296,'Hospitalisation Details'!$A$2:$M$2344,12,FALSE)</f>
        <v>tier - 1</v>
      </c>
      <c r="P2296" t="str">
        <f>VLOOKUP(A2296,'Hospitalisation Details'!$A$2:$M$2344,13,FALSE)</f>
        <v>R1013</v>
      </c>
      <c r="Q2296" s="11">
        <f>VLOOKUP(A2296,'Hospitalisation Details'!$A$2:$M$2344,8,FALSE)</f>
        <v>20</v>
      </c>
    </row>
    <row r="2297" spans="1:17" ht="15.75" x14ac:dyDescent="0.25">
      <c r="A2297" s="1" t="s">
        <v>61</v>
      </c>
      <c r="B2297" t="str">
        <f>VLOOKUP(A2297,'Customer Names'!$A$1:$B$2336,2,FALSE)</f>
        <v>Enke</v>
      </c>
      <c r="C2297" s="11">
        <f>VLOOKUP(A2297,'Medical Examinations'!$A$1:$B$2336,2,FALSE)</f>
        <v>30.14</v>
      </c>
      <c r="D2297" s="11">
        <f>VLOOKUP(A2297,'Medical Examinations'!$A$1:$C$2336,3,FALSE)</f>
        <v>5.49</v>
      </c>
      <c r="E2297" s="11" t="str">
        <f>VLOOKUP(A2297,'Medical Examinations'!$A$1:$J$2336,4,FALSE)</f>
        <v>No</v>
      </c>
      <c r="F2297" s="11" t="str">
        <f>VLOOKUP(A2297,'Medical Examinations'!$A$1:$J$2336,5,FALSE)</f>
        <v>Yes</v>
      </c>
      <c r="G2297" s="11" t="str">
        <f>VLOOKUP(A2297,'Medical Examinations'!$A$1:$J$2336,6,FALSE)</f>
        <v>No</v>
      </c>
      <c r="H2297" s="11">
        <f>VLOOKUP(A2297,'Medical Examinations'!$A$1:$J$2336,7,FALSE)</f>
        <v>1</v>
      </c>
      <c r="I2297" s="11" t="str">
        <f>VLOOKUP(A2297,'Medical Examinations'!$A$1:$J$2336,8,FALSE)</f>
        <v>No</v>
      </c>
      <c r="J2297" s="11" t="str">
        <f>VLOOKUP(A2297,'Medical Examinations'!$A$1:$J$2336,9,FALSE)</f>
        <v>OBESITY</v>
      </c>
      <c r="K2297" s="11" t="str">
        <f>VLOOKUP(A2297,'Medical Examinations'!$A$1:$J$2336,10,FALSE)</f>
        <v>NORMAL</v>
      </c>
      <c r="L2297" t="str">
        <f>VLOOKUP(A2297,'Hospitalisation Details'!$A$2:$M$2344,4,FALSE)</f>
        <v>14-6-2004</v>
      </c>
      <c r="M2297">
        <f>VLOOKUP(A2297,'Hospitalisation Details'!$A$2:$M$2344,10,FALSE)</f>
        <v>1131.51</v>
      </c>
      <c r="N2297" t="str">
        <f>VLOOKUP(A2297,'Hospitalisation Details'!$A$2:$M$2344,11,FALSE)</f>
        <v>tier - 3</v>
      </c>
      <c r="O2297" t="str">
        <f>VLOOKUP(A2297,'Hospitalisation Details'!$A$2:$M$2344,12,FALSE)</f>
        <v>tier - 1</v>
      </c>
      <c r="P2297" t="str">
        <f>VLOOKUP(A2297,'Hospitalisation Details'!$A$2:$M$2344,13,FALSE)</f>
        <v>R1013</v>
      </c>
      <c r="Q2297" s="11">
        <f>VLOOKUP(A2297,'Hospitalisation Details'!$A$2:$M$2344,8,FALSE)</f>
        <v>18</v>
      </c>
    </row>
    <row r="2298" spans="1:17" ht="15.75" x14ac:dyDescent="0.25">
      <c r="A2298" s="1" t="s">
        <v>60</v>
      </c>
      <c r="B2298" t="str">
        <f>VLOOKUP(A2298,'Customer Names'!$A$1:$B$2336,2,FALSE)</f>
        <v>Ruiz-Tagle Barros</v>
      </c>
      <c r="C2298" s="11">
        <f>VLOOKUP(A2298,'Medical Examinations'!$A$1:$B$2336,2,FALSE)</f>
        <v>23.21</v>
      </c>
      <c r="D2298" s="11">
        <f>VLOOKUP(A2298,'Medical Examinations'!$A$1:$C$2336,3,FALSE)</f>
        <v>4.37</v>
      </c>
      <c r="E2298" s="11" t="str">
        <f>VLOOKUP(A2298,'Medical Examinations'!$A$1:$J$2336,4,FALSE)</f>
        <v>No</v>
      </c>
      <c r="F2298" s="11" t="str">
        <f>VLOOKUP(A2298,'Medical Examinations'!$A$1:$J$2336,5,FALSE)</f>
        <v>Yes</v>
      </c>
      <c r="G2298" s="11" t="str">
        <f>VLOOKUP(A2298,'Medical Examinations'!$A$1:$J$2336,6,FALSE)</f>
        <v>No</v>
      </c>
      <c r="H2298" s="11">
        <f>VLOOKUP(A2298,'Medical Examinations'!$A$1:$J$2336,7,FALSE)</f>
        <v>1</v>
      </c>
      <c r="I2298" s="11" t="str">
        <f>VLOOKUP(A2298,'Medical Examinations'!$A$1:$J$2336,8,FALSE)</f>
        <v>No</v>
      </c>
      <c r="J2298" s="11" t="str">
        <f>VLOOKUP(A2298,'Medical Examinations'!$A$1:$J$2336,9,FALSE)</f>
        <v>NORMALWEIGHT</v>
      </c>
      <c r="K2298" s="11" t="str">
        <f>VLOOKUP(A2298,'Medical Examinations'!$A$1:$J$2336,10,FALSE)</f>
        <v>NORMAL</v>
      </c>
      <c r="L2298" t="str">
        <f>VLOOKUP(A2298,'Hospitalisation Details'!$A$2:$M$2344,4,FALSE)</f>
        <v>12-11-2004</v>
      </c>
      <c r="M2298">
        <f>VLOOKUP(A2298,'Hospitalisation Details'!$A$2:$M$2344,10,FALSE)</f>
        <v>1121.8699999999999</v>
      </c>
      <c r="N2298" t="str">
        <f>VLOOKUP(A2298,'Hospitalisation Details'!$A$2:$M$2344,11,FALSE)</f>
        <v>tier - 3</v>
      </c>
      <c r="O2298" t="str">
        <f>VLOOKUP(A2298,'Hospitalisation Details'!$A$2:$M$2344,12,FALSE)</f>
        <v>tier - 1</v>
      </c>
      <c r="P2298" t="str">
        <f>VLOOKUP(A2298,'Hospitalisation Details'!$A$2:$M$2344,13,FALSE)</f>
        <v>R1013</v>
      </c>
      <c r="Q2298" s="11">
        <f>VLOOKUP(A2298,'Hospitalisation Details'!$A$2:$M$2344,8,FALSE)</f>
        <v>18</v>
      </c>
    </row>
    <row r="2299" spans="1:17" ht="15.75" x14ac:dyDescent="0.25">
      <c r="A2299" s="1" t="s">
        <v>59</v>
      </c>
      <c r="B2299" t="str">
        <f>VLOOKUP(A2299,'Customer Names'!$A$1:$B$2336,2,FALSE)</f>
        <v>Ferrell</v>
      </c>
      <c r="C2299" s="11">
        <f>VLOOKUP(A2299,'Medical Examinations'!$A$1:$B$2336,2,FALSE)</f>
        <v>17.170000000000002</v>
      </c>
      <c r="D2299" s="11">
        <f>VLOOKUP(A2299,'Medical Examinations'!$A$1:$C$2336,3,FALSE)</f>
        <v>8.4600000000000009</v>
      </c>
      <c r="E2299" s="11" t="str">
        <f>VLOOKUP(A2299,'Medical Examinations'!$A$1:$J$2336,4,FALSE)</f>
        <v>No</v>
      </c>
      <c r="F2299" s="11" t="str">
        <f>VLOOKUP(A2299,'Medical Examinations'!$A$1:$J$2336,5,FALSE)</f>
        <v>No</v>
      </c>
      <c r="G2299" s="11" t="str">
        <f>VLOOKUP(A2299,'Medical Examinations'!$A$1:$J$2336,6,FALSE)</f>
        <v>No</v>
      </c>
      <c r="H2299" s="11">
        <f>VLOOKUP(A2299,'Medical Examinations'!$A$1:$J$2336,7,FALSE)</f>
        <v>0</v>
      </c>
      <c r="I2299" s="11" t="str">
        <f>VLOOKUP(A2299,'Medical Examinations'!$A$1:$J$2336,8,FALSE)</f>
        <v>No</v>
      </c>
      <c r="J2299" s="11" t="str">
        <f>VLOOKUP(A2299,'Medical Examinations'!$A$1:$J$2336,9,FALSE)</f>
        <v>UNDERWEIGHT</v>
      </c>
      <c r="K2299" s="11" t="str">
        <f>VLOOKUP(A2299,'Medical Examinations'!$A$1:$J$2336,10,FALSE)</f>
        <v>DIABETES</v>
      </c>
      <c r="L2299" t="str">
        <f>VLOOKUP(A2299,'Hospitalisation Details'!$A$2:$M$2344,4,FALSE)</f>
        <v>13-8-2002</v>
      </c>
      <c r="M2299">
        <f>VLOOKUP(A2299,'Hospitalisation Details'!$A$2:$M$2344,10,FALSE)</f>
        <v>1086</v>
      </c>
      <c r="N2299" t="str">
        <f>VLOOKUP(A2299,'Hospitalisation Details'!$A$2:$M$2344,11,FALSE)</f>
        <v>tier - 3</v>
      </c>
      <c r="O2299" t="str">
        <f>VLOOKUP(A2299,'Hospitalisation Details'!$A$2:$M$2344,12,FALSE)</f>
        <v>tier - 3</v>
      </c>
      <c r="P2299" t="str">
        <f>VLOOKUP(A2299,'Hospitalisation Details'!$A$2:$M$2344,13,FALSE)</f>
        <v>R1013</v>
      </c>
      <c r="Q2299" s="11">
        <f>VLOOKUP(A2299,'Hospitalisation Details'!$A$2:$M$2344,8,FALSE)</f>
        <v>20</v>
      </c>
    </row>
    <row r="2300" spans="1:17" ht="15.75" x14ac:dyDescent="0.25">
      <c r="A2300" s="1" t="s">
        <v>58</v>
      </c>
      <c r="B2300" t="str">
        <f>VLOOKUP(A2300,'Customer Names'!$A$1:$B$2336,2,FALSE)</f>
        <v>Gates</v>
      </c>
      <c r="C2300" s="11">
        <f>VLOOKUP(A2300,'Medical Examinations'!$A$1:$B$2336,2,FALSE)</f>
        <v>15.61</v>
      </c>
      <c r="D2300" s="11">
        <f>VLOOKUP(A2300,'Medical Examinations'!$A$1:$C$2336,3,FALSE)</f>
        <v>5.28</v>
      </c>
      <c r="E2300" s="11" t="str">
        <f>VLOOKUP(A2300,'Medical Examinations'!$A$1:$J$2336,4,FALSE)</f>
        <v>No</v>
      </c>
      <c r="F2300" s="11" t="str">
        <f>VLOOKUP(A2300,'Medical Examinations'!$A$1:$J$2336,5,FALSE)</f>
        <v>No</v>
      </c>
      <c r="G2300" s="11" t="str">
        <f>VLOOKUP(A2300,'Medical Examinations'!$A$1:$J$2336,6,FALSE)</f>
        <v>No</v>
      </c>
      <c r="H2300" s="11">
        <f>VLOOKUP(A2300,'Medical Examinations'!$A$1:$J$2336,7,FALSE)</f>
        <v>1</v>
      </c>
      <c r="I2300" s="11" t="str">
        <f>VLOOKUP(A2300,'Medical Examinations'!$A$1:$J$2336,8,FALSE)</f>
        <v>No</v>
      </c>
      <c r="J2300" s="11" t="str">
        <f>VLOOKUP(A2300,'Medical Examinations'!$A$1:$J$2336,9,FALSE)</f>
        <v>UNDERWEIGHT</v>
      </c>
      <c r="K2300" s="11" t="str">
        <f>VLOOKUP(A2300,'Medical Examinations'!$A$1:$J$2336,10,FALSE)</f>
        <v>NORMAL</v>
      </c>
      <c r="L2300" t="str">
        <f>VLOOKUP(A2300,'Hospitalisation Details'!$A$2:$M$2344,4,FALSE)</f>
        <v>26-12-1998</v>
      </c>
      <c r="M2300">
        <f>VLOOKUP(A2300,'Hospitalisation Details'!$A$2:$M$2344,10,FALSE)</f>
        <v>1082</v>
      </c>
      <c r="N2300" t="str">
        <f>VLOOKUP(A2300,'Hospitalisation Details'!$A$2:$M$2344,11,FALSE)</f>
        <v>tier - 3</v>
      </c>
      <c r="O2300" t="str">
        <f>VLOOKUP(A2300,'Hospitalisation Details'!$A$2:$M$2344,12,FALSE)</f>
        <v>tier - 2</v>
      </c>
      <c r="P2300" t="str">
        <f>VLOOKUP(A2300,'Hospitalisation Details'!$A$2:$M$2344,13,FALSE)</f>
        <v>R1013</v>
      </c>
      <c r="Q2300" s="11">
        <f>VLOOKUP(A2300,'Hospitalisation Details'!$A$2:$M$2344,8,FALSE)</f>
        <v>24</v>
      </c>
    </row>
    <row r="2301" spans="1:17" ht="15.75" x14ac:dyDescent="0.25">
      <c r="A2301" s="1" t="s">
        <v>57</v>
      </c>
      <c r="B2301" t="str">
        <f>VLOOKUP(A2301,'Customer Names'!$A$1:$B$2336,2,FALSE)</f>
        <v>Jeffers</v>
      </c>
      <c r="C2301" s="11">
        <f>VLOOKUP(A2301,'Medical Examinations'!$A$1:$B$2336,2,FALSE)</f>
        <v>17.98</v>
      </c>
      <c r="D2301" s="11">
        <f>VLOOKUP(A2301,'Medical Examinations'!$A$1:$C$2336,3,FALSE)</f>
        <v>5.33</v>
      </c>
      <c r="E2301" s="11" t="str">
        <f>VLOOKUP(A2301,'Medical Examinations'!$A$1:$J$2336,4,FALSE)</f>
        <v>Yes</v>
      </c>
      <c r="F2301" s="11" t="str">
        <f>VLOOKUP(A2301,'Medical Examinations'!$A$1:$J$2336,5,FALSE)</f>
        <v>No</v>
      </c>
      <c r="G2301" s="11" t="str">
        <f>VLOOKUP(A2301,'Medical Examinations'!$A$1:$J$2336,6,FALSE)</f>
        <v>Yes</v>
      </c>
      <c r="H2301" s="11">
        <f>VLOOKUP(A2301,'Medical Examinations'!$A$1:$J$2336,7,FALSE)</f>
        <v>1</v>
      </c>
      <c r="I2301" s="11" t="str">
        <f>VLOOKUP(A2301,'Medical Examinations'!$A$1:$J$2336,8,FALSE)</f>
        <v>No</v>
      </c>
      <c r="J2301" s="11" t="str">
        <f>VLOOKUP(A2301,'Medical Examinations'!$A$1:$J$2336,9,FALSE)</f>
        <v>UNDERWEIGHT</v>
      </c>
      <c r="K2301" s="11" t="str">
        <f>VLOOKUP(A2301,'Medical Examinations'!$A$1:$J$2336,10,FALSE)</f>
        <v>NORMAL</v>
      </c>
      <c r="L2301" t="str">
        <f>VLOOKUP(A2301,'Hospitalisation Details'!$A$2:$M$2344,4,FALSE)</f>
        <v>13-8-1997</v>
      </c>
      <c r="M2301">
        <f>VLOOKUP(A2301,'Hospitalisation Details'!$A$2:$M$2344,10,FALSE)</f>
        <v>1071</v>
      </c>
      <c r="N2301" t="str">
        <f>VLOOKUP(A2301,'Hospitalisation Details'!$A$2:$M$2344,11,FALSE)</f>
        <v>tier - 3</v>
      </c>
      <c r="O2301" t="str">
        <f>VLOOKUP(A2301,'Hospitalisation Details'!$A$2:$M$2344,12,FALSE)</f>
        <v>tier - 3</v>
      </c>
      <c r="P2301" t="str">
        <f>VLOOKUP(A2301,'Hospitalisation Details'!$A$2:$M$2344,13,FALSE)</f>
        <v>R1013</v>
      </c>
      <c r="Q2301" s="11">
        <f>VLOOKUP(A2301,'Hospitalisation Details'!$A$2:$M$2344,8,FALSE)</f>
        <v>25</v>
      </c>
    </row>
    <row r="2302" spans="1:17" ht="15.75" x14ac:dyDescent="0.25">
      <c r="A2302" s="1" t="s">
        <v>56</v>
      </c>
      <c r="B2302" t="str">
        <f>VLOOKUP(A2302,'Customer Names'!$A$1:$B$2336,2,FALSE)</f>
        <v>Sulhanek</v>
      </c>
      <c r="C2302" s="11">
        <f>VLOOKUP(A2302,'Medical Examinations'!$A$1:$B$2336,2,FALSE)</f>
        <v>21.64</v>
      </c>
      <c r="D2302" s="11">
        <f>VLOOKUP(A2302,'Medical Examinations'!$A$1:$C$2336,3,FALSE)</f>
        <v>5.5</v>
      </c>
      <c r="E2302" s="11" t="str">
        <f>VLOOKUP(A2302,'Medical Examinations'!$A$1:$J$2336,4,FALSE)</f>
        <v>No</v>
      </c>
      <c r="F2302" s="11" t="str">
        <f>VLOOKUP(A2302,'Medical Examinations'!$A$1:$J$2336,5,FALSE)</f>
        <v>Yes</v>
      </c>
      <c r="G2302" s="11" t="str">
        <f>VLOOKUP(A2302,'Medical Examinations'!$A$1:$J$2336,6,FALSE)</f>
        <v>No</v>
      </c>
      <c r="H2302" s="11">
        <f>VLOOKUP(A2302,'Medical Examinations'!$A$1:$J$2336,7,FALSE)</f>
        <v>1</v>
      </c>
      <c r="I2302" s="11" t="str">
        <f>VLOOKUP(A2302,'Medical Examinations'!$A$1:$J$2336,8,FALSE)</f>
        <v>No</v>
      </c>
      <c r="J2302" s="11" t="str">
        <f>VLOOKUP(A2302,'Medical Examinations'!$A$1:$J$2336,9,FALSE)</f>
        <v>NORMALWEIGHT</v>
      </c>
      <c r="K2302" s="11" t="str">
        <f>VLOOKUP(A2302,'Medical Examinations'!$A$1:$J$2336,10,FALSE)</f>
        <v>NORMAL</v>
      </c>
      <c r="L2302" t="str">
        <f>VLOOKUP(A2302,'Hospitalisation Details'!$A$2:$M$2344,4,FALSE)</f>
        <v>24-8-2004</v>
      </c>
      <c r="M2302">
        <f>VLOOKUP(A2302,'Hospitalisation Details'!$A$2:$M$2344,10,FALSE)</f>
        <v>1070</v>
      </c>
      <c r="N2302" t="str">
        <f>VLOOKUP(A2302,'Hospitalisation Details'!$A$2:$M$2344,11,FALSE)</f>
        <v>tier - 3</v>
      </c>
      <c r="O2302" t="str">
        <f>VLOOKUP(A2302,'Hospitalisation Details'!$A$2:$M$2344,12,FALSE)</f>
        <v>tier - 3</v>
      </c>
      <c r="P2302" t="str">
        <f>VLOOKUP(A2302,'Hospitalisation Details'!$A$2:$M$2344,13,FALSE)</f>
        <v>R1013</v>
      </c>
      <c r="Q2302" s="11">
        <f>VLOOKUP(A2302,'Hospitalisation Details'!$A$2:$M$2344,8,FALSE)</f>
        <v>18</v>
      </c>
    </row>
    <row r="2303" spans="1:17" ht="15.75" x14ac:dyDescent="0.25">
      <c r="A2303" s="1" t="s">
        <v>55</v>
      </c>
      <c r="B2303" t="str">
        <f>VLOOKUP(A2303,'Customer Names'!$A$1:$B$2336,2,FALSE)</f>
        <v>Ozahowski</v>
      </c>
      <c r="C2303" s="11">
        <f>VLOOKUP(A2303,'Medical Examinations'!$A$1:$B$2336,2,FALSE)</f>
        <v>16.399999999999999</v>
      </c>
      <c r="D2303" s="11">
        <f>VLOOKUP(A2303,'Medical Examinations'!$A$1:$C$2336,3,FALSE)</f>
        <v>5.4</v>
      </c>
      <c r="E2303" s="11" t="str">
        <f>VLOOKUP(A2303,'Medical Examinations'!$A$1:$J$2336,4,FALSE)</f>
        <v>No</v>
      </c>
      <c r="F2303" s="11" t="str">
        <f>VLOOKUP(A2303,'Medical Examinations'!$A$1:$J$2336,5,FALSE)</f>
        <v>No</v>
      </c>
      <c r="G2303" s="11" t="str">
        <f>VLOOKUP(A2303,'Medical Examinations'!$A$1:$J$2336,6,FALSE)</f>
        <v>Yes</v>
      </c>
      <c r="H2303" s="11">
        <f>VLOOKUP(A2303,'Medical Examinations'!$A$1:$J$2336,7,FALSE)</f>
        <v>1</v>
      </c>
      <c r="I2303" s="11" t="str">
        <f>VLOOKUP(A2303,'Medical Examinations'!$A$1:$J$2336,8,FALSE)</f>
        <v>No</v>
      </c>
      <c r="J2303" s="11" t="str">
        <f>VLOOKUP(A2303,'Medical Examinations'!$A$1:$J$2336,9,FALSE)</f>
        <v>UNDERWEIGHT</v>
      </c>
      <c r="K2303" s="11" t="str">
        <f>VLOOKUP(A2303,'Medical Examinations'!$A$1:$J$2336,10,FALSE)</f>
        <v>NORMAL</v>
      </c>
      <c r="L2303" t="str">
        <f>VLOOKUP(A2303,'Hospitalisation Details'!$A$2:$M$2344,4,FALSE)</f>
        <v>28-9-1993</v>
      </c>
      <c r="M2303">
        <f>VLOOKUP(A2303,'Hospitalisation Details'!$A$2:$M$2344,10,FALSE)</f>
        <v>1068</v>
      </c>
      <c r="N2303" t="str">
        <f>VLOOKUP(A2303,'Hospitalisation Details'!$A$2:$M$2344,11,FALSE)</f>
        <v>tier - 3</v>
      </c>
      <c r="O2303" t="str">
        <f>VLOOKUP(A2303,'Hospitalisation Details'!$A$2:$M$2344,12,FALSE)</f>
        <v>tier - 1</v>
      </c>
      <c r="P2303" t="str">
        <f>VLOOKUP(A2303,'Hospitalisation Details'!$A$2:$M$2344,13,FALSE)</f>
        <v>R1013</v>
      </c>
      <c r="Q2303" s="11">
        <f>VLOOKUP(A2303,'Hospitalisation Details'!$A$2:$M$2344,8,FALSE)</f>
        <v>29</v>
      </c>
    </row>
    <row r="2304" spans="1:17" ht="15.75" x14ac:dyDescent="0.25">
      <c r="A2304" s="1" t="s">
        <v>54</v>
      </c>
      <c r="B2304" t="str">
        <f>VLOOKUP(A2304,'Customer Names'!$A$1:$B$2336,2,FALSE)</f>
        <v>Caron</v>
      </c>
      <c r="C2304" s="11">
        <f>VLOOKUP(A2304,'Medical Examinations'!$A$1:$B$2336,2,FALSE)</f>
        <v>15.77</v>
      </c>
      <c r="D2304" s="11">
        <f>VLOOKUP(A2304,'Medical Examinations'!$A$1:$C$2336,3,FALSE)</f>
        <v>6.05</v>
      </c>
      <c r="E2304" s="11" t="str">
        <f>VLOOKUP(A2304,'Medical Examinations'!$A$1:$J$2336,4,FALSE)</f>
        <v>Yes</v>
      </c>
      <c r="F2304" s="11" t="str">
        <f>VLOOKUP(A2304,'Medical Examinations'!$A$1:$J$2336,5,FALSE)</f>
        <v>No</v>
      </c>
      <c r="G2304" s="11" t="str">
        <f>VLOOKUP(A2304,'Medical Examinations'!$A$1:$J$2336,6,FALSE)</f>
        <v>No</v>
      </c>
      <c r="H2304" s="11">
        <f>VLOOKUP(A2304,'Medical Examinations'!$A$1:$J$2336,7,FALSE)</f>
        <v>1</v>
      </c>
      <c r="I2304" s="11" t="str">
        <f>VLOOKUP(A2304,'Medical Examinations'!$A$1:$J$2336,8,FALSE)</f>
        <v>No</v>
      </c>
      <c r="J2304" s="11" t="str">
        <f>VLOOKUP(A2304,'Medical Examinations'!$A$1:$J$2336,9,FALSE)</f>
        <v>UNDERWEIGHT</v>
      </c>
      <c r="K2304" s="11" t="str">
        <f>VLOOKUP(A2304,'Medical Examinations'!$A$1:$J$2336,10,FALSE)</f>
        <v>PREDIABETES</v>
      </c>
      <c r="L2304" t="str">
        <f>VLOOKUP(A2304,'Hospitalisation Details'!$A$2:$M$2344,4,FALSE)</f>
        <v>1-6-1995</v>
      </c>
      <c r="M2304">
        <f>VLOOKUP(A2304,'Hospitalisation Details'!$A$2:$M$2344,10,FALSE)</f>
        <v>1056</v>
      </c>
      <c r="N2304" t="str">
        <f>VLOOKUP(A2304,'Hospitalisation Details'!$A$2:$M$2344,11,FALSE)</f>
        <v>tier - 3</v>
      </c>
      <c r="O2304" t="str">
        <f>VLOOKUP(A2304,'Hospitalisation Details'!$A$2:$M$2344,12,FALSE)</f>
        <v>tier - 2</v>
      </c>
      <c r="P2304" t="str">
        <f>VLOOKUP(A2304,'Hospitalisation Details'!$A$2:$M$2344,13,FALSE)</f>
        <v>R1013</v>
      </c>
      <c r="Q2304" s="11">
        <f>VLOOKUP(A2304,'Hospitalisation Details'!$A$2:$M$2344,8,FALSE)</f>
        <v>28</v>
      </c>
    </row>
    <row r="2305" spans="1:17" ht="15.75" x14ac:dyDescent="0.25">
      <c r="A2305" s="1" t="s">
        <v>53</v>
      </c>
      <c r="B2305" t="str">
        <f>VLOOKUP(A2305,'Customer Names'!$A$1:$B$2336,2,FALSE)</f>
        <v>Fullarton</v>
      </c>
      <c r="C2305" s="11">
        <f>VLOOKUP(A2305,'Medical Examinations'!$A$1:$B$2336,2,FALSE)</f>
        <v>18.27</v>
      </c>
      <c r="D2305" s="11">
        <f>VLOOKUP(A2305,'Medical Examinations'!$A$1:$C$2336,3,FALSE)</f>
        <v>11.46</v>
      </c>
      <c r="E2305" s="11" t="str">
        <f>VLOOKUP(A2305,'Medical Examinations'!$A$1:$J$2336,4,FALSE)</f>
        <v>No</v>
      </c>
      <c r="F2305" s="11" t="str">
        <f>VLOOKUP(A2305,'Medical Examinations'!$A$1:$J$2336,5,FALSE)</f>
        <v>No</v>
      </c>
      <c r="G2305" s="11" t="str">
        <f>VLOOKUP(A2305,'Medical Examinations'!$A$1:$J$2336,6,FALSE)</f>
        <v>No</v>
      </c>
      <c r="H2305" s="11">
        <f>VLOOKUP(A2305,'Medical Examinations'!$A$1:$J$2336,7,FALSE)</f>
        <v>0</v>
      </c>
      <c r="I2305" s="11" t="str">
        <f>VLOOKUP(A2305,'Medical Examinations'!$A$1:$J$2336,8,FALSE)</f>
        <v>No</v>
      </c>
      <c r="J2305" s="11" t="str">
        <f>VLOOKUP(A2305,'Medical Examinations'!$A$1:$J$2336,9,FALSE)</f>
        <v>NORMALWEIGHT</v>
      </c>
      <c r="K2305" s="11" t="str">
        <f>VLOOKUP(A2305,'Medical Examinations'!$A$1:$J$2336,10,FALSE)</f>
        <v>DIABETES</v>
      </c>
      <c r="L2305" t="str">
        <f>VLOOKUP(A2305,'Hospitalisation Details'!$A$2:$M$2344,4,FALSE)</f>
        <v>1-7-2002</v>
      </c>
      <c r="M2305">
        <f>VLOOKUP(A2305,'Hospitalisation Details'!$A$2:$M$2344,10,FALSE)</f>
        <v>1049</v>
      </c>
      <c r="N2305" t="str">
        <f>VLOOKUP(A2305,'Hospitalisation Details'!$A$2:$M$2344,11,FALSE)</f>
        <v>tier - 3</v>
      </c>
      <c r="O2305" t="str">
        <f>VLOOKUP(A2305,'Hospitalisation Details'!$A$2:$M$2344,12,FALSE)</f>
        <v>tier - 2</v>
      </c>
      <c r="P2305" t="str">
        <f>VLOOKUP(A2305,'Hospitalisation Details'!$A$2:$M$2344,13,FALSE)</f>
        <v>R1012</v>
      </c>
      <c r="Q2305" s="11">
        <f>VLOOKUP(A2305,'Hospitalisation Details'!$A$2:$M$2344,8,FALSE)</f>
        <v>20</v>
      </c>
    </row>
    <row r="2306" spans="1:17" ht="15.75" x14ac:dyDescent="0.25">
      <c r="A2306" s="1" t="s">
        <v>52</v>
      </c>
      <c r="B2306" t="str">
        <f>VLOOKUP(A2306,'Customer Names'!$A$1:$B$2336,2,FALSE)</f>
        <v>Lindgren</v>
      </c>
      <c r="C2306" s="11">
        <f>VLOOKUP(A2306,'Medical Examinations'!$A$1:$B$2336,2,FALSE)</f>
        <v>16.489999999999998</v>
      </c>
      <c r="D2306" s="11">
        <f>VLOOKUP(A2306,'Medical Examinations'!$A$1:$C$2336,3,FALSE)</f>
        <v>8.48</v>
      </c>
      <c r="E2306" s="11" t="str">
        <f>VLOOKUP(A2306,'Medical Examinations'!$A$1:$J$2336,4,FALSE)</f>
        <v>No</v>
      </c>
      <c r="F2306" s="11" t="str">
        <f>VLOOKUP(A2306,'Medical Examinations'!$A$1:$J$2336,5,FALSE)</f>
        <v>No</v>
      </c>
      <c r="G2306" s="11" t="str">
        <f>VLOOKUP(A2306,'Medical Examinations'!$A$1:$J$2336,6,FALSE)</f>
        <v>No</v>
      </c>
      <c r="H2306" s="11">
        <f>VLOOKUP(A2306,'Medical Examinations'!$A$1:$J$2336,7,FALSE)</f>
        <v>0</v>
      </c>
      <c r="I2306" s="11" t="str">
        <f>VLOOKUP(A2306,'Medical Examinations'!$A$1:$J$2336,8,FALSE)</f>
        <v>No</v>
      </c>
      <c r="J2306" s="11" t="str">
        <f>VLOOKUP(A2306,'Medical Examinations'!$A$1:$J$2336,9,FALSE)</f>
        <v>UNDERWEIGHT</v>
      </c>
      <c r="K2306" s="11" t="str">
        <f>VLOOKUP(A2306,'Medical Examinations'!$A$1:$J$2336,10,FALSE)</f>
        <v>DIABETES</v>
      </c>
      <c r="L2306" t="str">
        <f>VLOOKUP(A2306,'Hospitalisation Details'!$A$2:$M$2344,4,FALSE)</f>
        <v>20-7-2002</v>
      </c>
      <c r="M2306">
        <f>VLOOKUP(A2306,'Hospitalisation Details'!$A$2:$M$2344,10,FALSE)</f>
        <v>1047</v>
      </c>
      <c r="N2306" t="str">
        <f>VLOOKUP(A2306,'Hospitalisation Details'!$A$2:$M$2344,11,FALSE)</f>
        <v>tier - 3</v>
      </c>
      <c r="O2306" t="str">
        <f>VLOOKUP(A2306,'Hospitalisation Details'!$A$2:$M$2344,12,FALSE)</f>
        <v>tier - 1</v>
      </c>
      <c r="P2306" t="str">
        <f>VLOOKUP(A2306,'Hospitalisation Details'!$A$2:$M$2344,13,FALSE)</f>
        <v>R1013</v>
      </c>
      <c r="Q2306" s="11">
        <f>VLOOKUP(A2306,'Hospitalisation Details'!$A$2:$M$2344,8,FALSE)</f>
        <v>20</v>
      </c>
    </row>
    <row r="2307" spans="1:17" ht="15.75" x14ac:dyDescent="0.25">
      <c r="A2307" s="1" t="s">
        <v>51</v>
      </c>
      <c r="B2307" t="str">
        <f>VLOOKUP(A2307,'Customer Names'!$A$1:$B$2336,2,FALSE)</f>
        <v>Akiha</v>
      </c>
      <c r="C2307" s="11">
        <f>VLOOKUP(A2307,'Medical Examinations'!$A$1:$B$2336,2,FALSE)</f>
        <v>16.14</v>
      </c>
      <c r="D2307" s="11">
        <f>VLOOKUP(A2307,'Medical Examinations'!$A$1:$C$2336,3,FALSE)</f>
        <v>4.8600000000000003</v>
      </c>
      <c r="E2307" s="11" t="str">
        <f>VLOOKUP(A2307,'Medical Examinations'!$A$1:$J$2336,4,FALSE)</f>
        <v>No</v>
      </c>
      <c r="F2307" s="11" t="str">
        <f>VLOOKUP(A2307,'Medical Examinations'!$A$1:$J$2336,5,FALSE)</f>
        <v>No</v>
      </c>
      <c r="G2307" s="11" t="str">
        <f>VLOOKUP(A2307,'Medical Examinations'!$A$1:$J$2336,6,FALSE)</f>
        <v>No</v>
      </c>
      <c r="H2307" s="11">
        <f>VLOOKUP(A2307,'Medical Examinations'!$A$1:$J$2336,7,FALSE)</f>
        <v>0</v>
      </c>
      <c r="I2307" s="11" t="str">
        <f>VLOOKUP(A2307,'Medical Examinations'!$A$1:$J$2336,8,FALSE)</f>
        <v>No</v>
      </c>
      <c r="J2307" s="11" t="str">
        <f>VLOOKUP(A2307,'Medical Examinations'!$A$1:$J$2336,9,FALSE)</f>
        <v>UNDERWEIGHT</v>
      </c>
      <c r="K2307" s="11" t="str">
        <f>VLOOKUP(A2307,'Medical Examinations'!$A$1:$J$2336,10,FALSE)</f>
        <v>NORMAL</v>
      </c>
      <c r="L2307" t="str">
        <f>VLOOKUP(A2307,'Hospitalisation Details'!$A$2:$M$2344,4,FALSE)</f>
        <v>17-11-1994</v>
      </c>
      <c r="M2307">
        <f>VLOOKUP(A2307,'Hospitalisation Details'!$A$2:$M$2344,10,FALSE)</f>
        <v>1044</v>
      </c>
      <c r="N2307" t="str">
        <f>VLOOKUP(A2307,'Hospitalisation Details'!$A$2:$M$2344,11,FALSE)</f>
        <v>tier - 3</v>
      </c>
      <c r="O2307" t="str">
        <f>VLOOKUP(A2307,'Hospitalisation Details'!$A$2:$M$2344,12,FALSE)</f>
        <v>tier - 2</v>
      </c>
      <c r="P2307" t="str">
        <f>VLOOKUP(A2307,'Hospitalisation Details'!$A$2:$M$2344,13,FALSE)</f>
        <v>R1013</v>
      </c>
      <c r="Q2307" s="11">
        <f>VLOOKUP(A2307,'Hospitalisation Details'!$A$2:$M$2344,8,FALSE)</f>
        <v>28</v>
      </c>
    </row>
    <row r="2308" spans="1:17" ht="15.75" x14ac:dyDescent="0.25">
      <c r="A2308" s="1" t="s">
        <v>50</v>
      </c>
      <c r="B2308" t="str">
        <f>VLOOKUP(A2308,'Customer Names'!$A$1:$B$2336,2,FALSE)</f>
        <v>Sweny</v>
      </c>
      <c r="C2308" s="11">
        <f>VLOOKUP(A2308,'Medical Examinations'!$A$1:$B$2336,2,FALSE)</f>
        <v>20.85</v>
      </c>
      <c r="D2308" s="11">
        <f>VLOOKUP(A2308,'Medical Examinations'!$A$1:$C$2336,3,FALSE)</f>
        <v>4.45</v>
      </c>
      <c r="E2308" s="11" t="str">
        <f>VLOOKUP(A2308,'Medical Examinations'!$A$1:$J$2336,4,FALSE)</f>
        <v>Yes</v>
      </c>
      <c r="F2308" s="11" t="str">
        <f>VLOOKUP(A2308,'Medical Examinations'!$A$1:$J$2336,5,FALSE)</f>
        <v>No</v>
      </c>
      <c r="G2308" s="11" t="str">
        <f>VLOOKUP(A2308,'Medical Examinations'!$A$1:$J$2336,6,FALSE)</f>
        <v>No</v>
      </c>
      <c r="H2308" s="11">
        <f>VLOOKUP(A2308,'Medical Examinations'!$A$1:$J$2336,7,FALSE)</f>
        <v>1</v>
      </c>
      <c r="I2308" s="11" t="str">
        <f>VLOOKUP(A2308,'Medical Examinations'!$A$1:$J$2336,8,FALSE)</f>
        <v>No</v>
      </c>
      <c r="J2308" s="11" t="str">
        <f>VLOOKUP(A2308,'Medical Examinations'!$A$1:$J$2336,9,FALSE)</f>
        <v>NORMALWEIGHT</v>
      </c>
      <c r="K2308" s="11" t="str">
        <f>VLOOKUP(A2308,'Medical Examinations'!$A$1:$J$2336,10,FALSE)</f>
        <v>NORMAL</v>
      </c>
      <c r="L2308" t="str">
        <f>VLOOKUP(A2308,'Hospitalisation Details'!$A$2:$M$2344,4,FALSE)</f>
        <v>5-10-1995</v>
      </c>
      <c r="M2308">
        <f>VLOOKUP(A2308,'Hospitalisation Details'!$A$2:$M$2344,10,FALSE)</f>
        <v>1033.74</v>
      </c>
      <c r="N2308" t="str">
        <f>VLOOKUP(A2308,'Hospitalisation Details'!$A$2:$M$2344,11,FALSE)</f>
        <v>tier - 3</v>
      </c>
      <c r="O2308" t="str">
        <f>VLOOKUP(A2308,'Hospitalisation Details'!$A$2:$M$2344,12,FALSE)</f>
        <v>tier - 1</v>
      </c>
      <c r="P2308" t="str">
        <f>VLOOKUP(A2308,'Hospitalisation Details'!$A$2:$M$2344,13,FALSE)</f>
        <v>R1013</v>
      </c>
      <c r="Q2308" s="11">
        <f>VLOOKUP(A2308,'Hospitalisation Details'!$A$2:$M$2344,8,FALSE)</f>
        <v>27</v>
      </c>
    </row>
    <row r="2309" spans="1:17" ht="15.75" x14ac:dyDescent="0.25">
      <c r="A2309" s="1" t="s">
        <v>49</v>
      </c>
      <c r="B2309" t="str">
        <f>VLOOKUP(A2309,'Customer Names'!$A$1:$B$2336,2,FALSE)</f>
        <v>Tobin</v>
      </c>
      <c r="C2309" s="11">
        <f>VLOOKUP(A2309,'Medical Examinations'!$A$1:$B$2336,2,FALSE)</f>
        <v>15.88</v>
      </c>
      <c r="D2309" s="11">
        <f>VLOOKUP(A2309,'Medical Examinations'!$A$1:$C$2336,3,FALSE)</f>
        <v>4.3600000000000003</v>
      </c>
      <c r="E2309" s="11" t="str">
        <f>VLOOKUP(A2309,'Medical Examinations'!$A$1:$J$2336,4,FALSE)</f>
        <v>No</v>
      </c>
      <c r="F2309" s="11" t="str">
        <f>VLOOKUP(A2309,'Medical Examinations'!$A$1:$J$2336,5,FALSE)</f>
        <v>No</v>
      </c>
      <c r="G2309" s="11" t="str">
        <f>VLOOKUP(A2309,'Medical Examinations'!$A$1:$J$2336,6,FALSE)</f>
        <v>No</v>
      </c>
      <c r="H2309" s="11">
        <f>VLOOKUP(A2309,'Medical Examinations'!$A$1:$J$2336,7,FALSE)</f>
        <v>0</v>
      </c>
      <c r="I2309" s="11" t="str">
        <f>VLOOKUP(A2309,'Medical Examinations'!$A$1:$J$2336,8,FALSE)</f>
        <v>No</v>
      </c>
      <c r="J2309" s="11" t="str">
        <f>VLOOKUP(A2309,'Medical Examinations'!$A$1:$J$2336,9,FALSE)</f>
        <v>UNDERWEIGHT</v>
      </c>
      <c r="K2309" s="11" t="str">
        <f>VLOOKUP(A2309,'Medical Examinations'!$A$1:$J$2336,10,FALSE)</f>
        <v>NORMAL</v>
      </c>
      <c r="L2309" t="str">
        <f>VLOOKUP(A2309,'Hospitalisation Details'!$A$2:$M$2344,4,FALSE)</f>
        <v>5-8-1999</v>
      </c>
      <c r="M2309">
        <f>VLOOKUP(A2309,'Hospitalisation Details'!$A$2:$M$2344,10,FALSE)</f>
        <v>1019</v>
      </c>
      <c r="N2309" t="str">
        <f>VLOOKUP(A2309,'Hospitalisation Details'!$A$2:$M$2344,11,FALSE)</f>
        <v>tier - 3</v>
      </c>
      <c r="O2309" t="str">
        <f>VLOOKUP(A2309,'Hospitalisation Details'!$A$2:$M$2344,12,FALSE)</f>
        <v>tier - 2</v>
      </c>
      <c r="P2309" t="str">
        <f>VLOOKUP(A2309,'Hospitalisation Details'!$A$2:$M$2344,13,FALSE)</f>
        <v>R1013</v>
      </c>
      <c r="Q2309" s="11">
        <f>VLOOKUP(A2309,'Hospitalisation Details'!$A$2:$M$2344,8,FALSE)</f>
        <v>23</v>
      </c>
    </row>
    <row r="2310" spans="1:17" ht="15.75" x14ac:dyDescent="0.25">
      <c r="A2310" s="1" t="s">
        <v>48</v>
      </c>
      <c r="B2310" t="str">
        <f>VLOOKUP(A2310,'Customer Names'!$A$1:$B$2336,2,FALSE)</f>
        <v>Pedersen</v>
      </c>
      <c r="C2310" s="11">
        <f>VLOOKUP(A2310,'Medical Examinations'!$A$1:$B$2336,2,FALSE)</f>
        <v>20.66</v>
      </c>
      <c r="D2310" s="11">
        <f>VLOOKUP(A2310,'Medical Examinations'!$A$1:$C$2336,3,FALSE)</f>
        <v>5.8</v>
      </c>
      <c r="E2310" s="11" t="str">
        <f>VLOOKUP(A2310,'Medical Examinations'!$A$1:$J$2336,4,FALSE)</f>
        <v>No</v>
      </c>
      <c r="F2310" s="11" t="str">
        <f>VLOOKUP(A2310,'Medical Examinations'!$A$1:$J$2336,5,FALSE)</f>
        <v>Yes</v>
      </c>
      <c r="G2310" s="11" t="str">
        <f>VLOOKUP(A2310,'Medical Examinations'!$A$1:$J$2336,6,FALSE)</f>
        <v>No</v>
      </c>
      <c r="H2310" s="11">
        <f>VLOOKUP(A2310,'Medical Examinations'!$A$1:$J$2336,7,FALSE)</f>
        <v>1</v>
      </c>
      <c r="I2310" s="11" t="str">
        <f>VLOOKUP(A2310,'Medical Examinations'!$A$1:$J$2336,8,FALSE)</f>
        <v>No</v>
      </c>
      <c r="J2310" s="11" t="str">
        <f>VLOOKUP(A2310,'Medical Examinations'!$A$1:$J$2336,9,FALSE)</f>
        <v>NORMALWEIGHT</v>
      </c>
      <c r="K2310" s="11" t="str">
        <f>VLOOKUP(A2310,'Medical Examinations'!$A$1:$J$2336,10,FALSE)</f>
        <v>PREDIABETES</v>
      </c>
      <c r="L2310" t="str">
        <f>VLOOKUP(A2310,'Hospitalisation Details'!$A$2:$M$2344,4,FALSE)</f>
        <v>9-10-2000</v>
      </c>
      <c r="M2310">
        <f>VLOOKUP(A2310,'Hospitalisation Details'!$A$2:$M$2344,10,FALSE)</f>
        <v>1012</v>
      </c>
      <c r="N2310" t="str">
        <f>VLOOKUP(A2310,'Hospitalisation Details'!$A$2:$M$2344,11,FALSE)</f>
        <v>tier - 3</v>
      </c>
      <c r="O2310" t="str">
        <f>VLOOKUP(A2310,'Hospitalisation Details'!$A$2:$M$2344,12,FALSE)</f>
        <v>tier - 2</v>
      </c>
      <c r="P2310" t="str">
        <f>VLOOKUP(A2310,'Hospitalisation Details'!$A$2:$M$2344,13,FALSE)</f>
        <v>R1013</v>
      </c>
      <c r="Q2310" s="11">
        <f>VLOOKUP(A2310,'Hospitalisation Details'!$A$2:$M$2344,8,FALSE)</f>
        <v>22</v>
      </c>
    </row>
    <row r="2311" spans="1:17" ht="15.75" x14ac:dyDescent="0.25">
      <c r="A2311" s="1" t="s">
        <v>47</v>
      </c>
      <c r="B2311" t="str">
        <f>VLOOKUP(A2311,'Customer Names'!$A$1:$B$2336,2,FALSE)</f>
        <v>Lynch</v>
      </c>
      <c r="C2311" s="11">
        <f>VLOOKUP(A2311,'Medical Examinations'!$A$1:$B$2336,2,FALSE)</f>
        <v>20.399999999999999</v>
      </c>
      <c r="D2311" s="11">
        <f>VLOOKUP(A2311,'Medical Examinations'!$A$1:$C$2336,3,FALSE)</f>
        <v>5.27</v>
      </c>
      <c r="E2311" s="11" t="str">
        <f>VLOOKUP(A2311,'Medical Examinations'!$A$1:$J$2336,4,FALSE)</f>
        <v>No</v>
      </c>
      <c r="F2311" s="11" t="str">
        <f>VLOOKUP(A2311,'Medical Examinations'!$A$1:$J$2336,5,FALSE)</f>
        <v>No</v>
      </c>
      <c r="G2311" s="11" t="str">
        <f>VLOOKUP(A2311,'Medical Examinations'!$A$1:$J$2336,6,FALSE)</f>
        <v>No</v>
      </c>
      <c r="H2311" s="11">
        <f>VLOOKUP(A2311,'Medical Examinations'!$A$1:$J$2336,7,FALSE)</f>
        <v>0</v>
      </c>
      <c r="I2311" s="11" t="str">
        <f>VLOOKUP(A2311,'Medical Examinations'!$A$1:$J$2336,8,FALSE)</f>
        <v>No</v>
      </c>
      <c r="J2311" s="11" t="str">
        <f>VLOOKUP(A2311,'Medical Examinations'!$A$1:$J$2336,9,FALSE)</f>
        <v>NORMALWEIGHT</v>
      </c>
      <c r="K2311" s="11" t="str">
        <f>VLOOKUP(A2311,'Medical Examinations'!$A$1:$J$2336,10,FALSE)</f>
        <v>NORMAL</v>
      </c>
      <c r="L2311" t="str">
        <f>VLOOKUP(A2311,'Hospitalisation Details'!$A$2:$M$2344,4,FALSE)</f>
        <v>22-11-1994</v>
      </c>
      <c r="M2311">
        <f>VLOOKUP(A2311,'Hospitalisation Details'!$A$2:$M$2344,10,FALSE)</f>
        <v>1006.65</v>
      </c>
      <c r="N2311" t="str">
        <f>VLOOKUP(A2311,'Hospitalisation Details'!$A$2:$M$2344,11,FALSE)</f>
        <v>tier - 3</v>
      </c>
      <c r="O2311" t="str">
        <f>VLOOKUP(A2311,'Hospitalisation Details'!$A$2:$M$2344,12,FALSE)</f>
        <v>tier - 2</v>
      </c>
      <c r="P2311" t="str">
        <f>VLOOKUP(A2311,'Hospitalisation Details'!$A$2:$M$2344,13,FALSE)</f>
        <v>R1013</v>
      </c>
      <c r="Q2311" s="11">
        <f>VLOOKUP(A2311,'Hospitalisation Details'!$A$2:$M$2344,8,FALSE)</f>
        <v>28</v>
      </c>
    </row>
    <row r="2312" spans="1:17" ht="15.75" x14ac:dyDescent="0.25">
      <c r="A2312" s="1" t="s">
        <v>46</v>
      </c>
      <c r="B2312" t="str">
        <f>VLOOKUP(A2312,'Customer Names'!$A$1:$B$2336,2,FALSE)</f>
        <v>Keys</v>
      </c>
      <c r="C2312" s="11">
        <f>VLOOKUP(A2312,'Medical Examinations'!$A$1:$B$2336,2,FALSE)</f>
        <v>25.19</v>
      </c>
      <c r="D2312" s="11">
        <f>VLOOKUP(A2312,'Medical Examinations'!$A$1:$C$2336,3,FALSE)</f>
        <v>5.64</v>
      </c>
      <c r="E2312" s="11" t="str">
        <f>VLOOKUP(A2312,'Medical Examinations'!$A$1:$J$2336,4,FALSE)</f>
        <v>Yes</v>
      </c>
      <c r="F2312" s="11" t="str">
        <f>VLOOKUP(A2312,'Medical Examinations'!$A$1:$J$2336,5,FALSE)</f>
        <v>No</v>
      </c>
      <c r="G2312" s="11" t="str">
        <f>VLOOKUP(A2312,'Medical Examinations'!$A$1:$J$2336,6,FALSE)</f>
        <v>No</v>
      </c>
      <c r="H2312" s="11">
        <f>VLOOKUP(A2312,'Medical Examinations'!$A$1:$J$2336,7,FALSE)</f>
        <v>0</v>
      </c>
      <c r="I2312" s="11" t="str">
        <f>VLOOKUP(A2312,'Medical Examinations'!$A$1:$J$2336,8,FALSE)</f>
        <v>No</v>
      </c>
      <c r="J2312" s="11" t="str">
        <f>VLOOKUP(A2312,'Medical Examinations'!$A$1:$J$2336,9,FALSE)</f>
        <v>OVERWEIGHT</v>
      </c>
      <c r="K2312" s="11" t="str">
        <f>VLOOKUP(A2312,'Medical Examinations'!$A$1:$J$2336,10,FALSE)</f>
        <v>NORMAL</v>
      </c>
      <c r="L2312" t="str">
        <f>VLOOKUP(A2312,'Hospitalisation Details'!$A$2:$M$2344,4,FALSE)</f>
        <v>19-8-2001</v>
      </c>
      <c r="M2312">
        <f>VLOOKUP(A2312,'Hospitalisation Details'!$A$2:$M$2344,10,FALSE)</f>
        <v>964.71</v>
      </c>
      <c r="N2312" t="str">
        <f>VLOOKUP(A2312,'Hospitalisation Details'!$A$2:$M$2344,11,FALSE)</f>
        <v>tier - 3</v>
      </c>
      <c r="O2312" t="str">
        <f>VLOOKUP(A2312,'Hospitalisation Details'!$A$2:$M$2344,12,FALSE)</f>
        <v>tier - 2</v>
      </c>
      <c r="P2312" t="str">
        <f>VLOOKUP(A2312,'Hospitalisation Details'!$A$2:$M$2344,13,FALSE)</f>
        <v>R1013</v>
      </c>
      <c r="Q2312" s="11">
        <f>VLOOKUP(A2312,'Hospitalisation Details'!$A$2:$M$2344,8,FALSE)</f>
        <v>21</v>
      </c>
    </row>
    <row r="2313" spans="1:17" ht="15.75" x14ac:dyDescent="0.25">
      <c r="A2313" s="1" t="s">
        <v>45</v>
      </c>
      <c r="B2313" t="str">
        <f>VLOOKUP(A2313,'Customer Names'!$A$1:$B$2336,2,FALSE)</f>
        <v>Wilbur</v>
      </c>
      <c r="C2313" s="11">
        <f>VLOOKUP(A2313,'Medical Examinations'!$A$1:$B$2336,2,FALSE)</f>
        <v>20.54</v>
      </c>
      <c r="D2313" s="11">
        <f>VLOOKUP(A2313,'Medical Examinations'!$A$1:$C$2336,3,FALSE)</f>
        <v>4.2</v>
      </c>
      <c r="E2313" s="11" t="str">
        <f>VLOOKUP(A2313,'Medical Examinations'!$A$1:$J$2336,4,FALSE)</f>
        <v>Yes</v>
      </c>
      <c r="F2313" s="11" t="str">
        <f>VLOOKUP(A2313,'Medical Examinations'!$A$1:$J$2336,5,FALSE)</f>
        <v>No</v>
      </c>
      <c r="G2313" s="11" t="str">
        <f>VLOOKUP(A2313,'Medical Examinations'!$A$1:$J$2336,6,FALSE)</f>
        <v>No</v>
      </c>
      <c r="H2313" s="11">
        <f>VLOOKUP(A2313,'Medical Examinations'!$A$1:$J$2336,7,FALSE)</f>
        <v>1</v>
      </c>
      <c r="I2313" s="11" t="str">
        <f>VLOOKUP(A2313,'Medical Examinations'!$A$1:$J$2336,8,FALSE)</f>
        <v>No</v>
      </c>
      <c r="J2313" s="11" t="str">
        <f>VLOOKUP(A2313,'Medical Examinations'!$A$1:$J$2336,9,FALSE)</f>
        <v>NORMALWEIGHT</v>
      </c>
      <c r="K2313" s="11" t="str">
        <f>VLOOKUP(A2313,'Medical Examinations'!$A$1:$J$2336,10,FALSE)</f>
        <v>NORMAL</v>
      </c>
      <c r="L2313" t="str">
        <f>VLOOKUP(A2313,'Hospitalisation Details'!$A$2:$M$2344,4,FALSE)</f>
        <v>28-10-1995</v>
      </c>
      <c r="M2313">
        <f>VLOOKUP(A2313,'Hospitalisation Details'!$A$2:$M$2344,10,FALSE)</f>
        <v>928.59</v>
      </c>
      <c r="N2313" t="str">
        <f>VLOOKUP(A2313,'Hospitalisation Details'!$A$2:$M$2344,11,FALSE)</f>
        <v>tier - 3</v>
      </c>
      <c r="O2313" t="str">
        <f>VLOOKUP(A2313,'Hospitalisation Details'!$A$2:$M$2344,12,FALSE)</f>
        <v>tier - 1</v>
      </c>
      <c r="P2313" t="str">
        <f>VLOOKUP(A2313,'Hospitalisation Details'!$A$2:$M$2344,13,FALSE)</f>
        <v>R1013</v>
      </c>
      <c r="Q2313" s="11">
        <f>VLOOKUP(A2313,'Hospitalisation Details'!$A$2:$M$2344,8,FALSE)</f>
        <v>27</v>
      </c>
    </row>
    <row r="2314" spans="1:17" ht="15.75" x14ac:dyDescent="0.25">
      <c r="A2314" s="1" t="s">
        <v>44</v>
      </c>
      <c r="B2314" t="str">
        <f>VLOOKUP(A2314,'Customer Names'!$A$1:$B$2336,2,FALSE)</f>
        <v>Ditota</v>
      </c>
      <c r="C2314" s="11">
        <f>VLOOKUP(A2314,'Medical Examinations'!$A$1:$B$2336,2,FALSE)</f>
        <v>20.13</v>
      </c>
      <c r="D2314" s="11">
        <f>VLOOKUP(A2314,'Medical Examinations'!$A$1:$C$2336,3,FALSE)</f>
        <v>5.42</v>
      </c>
      <c r="E2314" s="11" t="str">
        <f>VLOOKUP(A2314,'Medical Examinations'!$A$1:$J$2336,4,FALSE)</f>
        <v>No</v>
      </c>
      <c r="F2314" s="11" t="str">
        <f>VLOOKUP(A2314,'Medical Examinations'!$A$1:$J$2336,5,FALSE)</f>
        <v>No</v>
      </c>
      <c r="G2314" s="11" t="str">
        <f>VLOOKUP(A2314,'Medical Examinations'!$A$1:$J$2336,6,FALSE)</f>
        <v>No</v>
      </c>
      <c r="H2314" s="11">
        <f>VLOOKUP(A2314,'Medical Examinations'!$A$1:$J$2336,7,FALSE)</f>
        <v>0</v>
      </c>
      <c r="I2314" s="11" t="str">
        <f>VLOOKUP(A2314,'Medical Examinations'!$A$1:$J$2336,8,FALSE)</f>
        <v>No</v>
      </c>
      <c r="J2314" s="11" t="str">
        <f>VLOOKUP(A2314,'Medical Examinations'!$A$1:$J$2336,9,FALSE)</f>
        <v>NORMALWEIGHT</v>
      </c>
      <c r="K2314" s="11" t="str">
        <f>VLOOKUP(A2314,'Medical Examinations'!$A$1:$J$2336,10,FALSE)</f>
        <v>NORMAL</v>
      </c>
      <c r="L2314" t="str">
        <f>VLOOKUP(A2314,'Hospitalisation Details'!$A$2:$M$2344,4,FALSE)</f>
        <v>30-10-1994</v>
      </c>
      <c r="M2314">
        <f>VLOOKUP(A2314,'Hospitalisation Details'!$A$2:$M$2344,10,FALSE)</f>
        <v>915.07</v>
      </c>
      <c r="N2314" t="str">
        <f>VLOOKUP(A2314,'Hospitalisation Details'!$A$2:$M$2344,11,FALSE)</f>
        <v>tier - 3</v>
      </c>
      <c r="O2314" t="str">
        <f>VLOOKUP(A2314,'Hospitalisation Details'!$A$2:$M$2344,12,FALSE)</f>
        <v>tier - 1</v>
      </c>
      <c r="P2314" t="str">
        <f>VLOOKUP(A2314,'Hospitalisation Details'!$A$2:$M$2344,13,FALSE)</f>
        <v>R1013</v>
      </c>
      <c r="Q2314" s="11">
        <f>VLOOKUP(A2314,'Hospitalisation Details'!$A$2:$M$2344,8,FALSE)</f>
        <v>28</v>
      </c>
    </row>
    <row r="2315" spans="1:17" ht="15.75" x14ac:dyDescent="0.25">
      <c r="A2315" s="1" t="s">
        <v>43</v>
      </c>
      <c r="B2315" t="str">
        <f>VLOOKUP(A2315,'Customer Names'!$A$1:$B$2336,2,FALSE)</f>
        <v>Horbol</v>
      </c>
      <c r="C2315" s="11">
        <f>VLOOKUP(A2315,'Medical Examinations'!$A$1:$B$2336,2,FALSE)</f>
        <v>18.93</v>
      </c>
      <c r="D2315" s="11">
        <f>VLOOKUP(A2315,'Medical Examinations'!$A$1:$C$2336,3,FALSE)</f>
        <v>6.11</v>
      </c>
      <c r="E2315" s="11" t="str">
        <f>VLOOKUP(A2315,'Medical Examinations'!$A$1:$J$2336,4,FALSE)</f>
        <v>No</v>
      </c>
      <c r="F2315" s="11" t="str">
        <f>VLOOKUP(A2315,'Medical Examinations'!$A$1:$J$2336,5,FALSE)</f>
        <v>No</v>
      </c>
      <c r="G2315" s="11" t="str">
        <f>VLOOKUP(A2315,'Medical Examinations'!$A$1:$J$2336,6,FALSE)</f>
        <v>Yes</v>
      </c>
      <c r="H2315" s="11">
        <f>VLOOKUP(A2315,'Medical Examinations'!$A$1:$J$2336,7,FALSE)</f>
        <v>1</v>
      </c>
      <c r="I2315" s="11" t="str">
        <f>VLOOKUP(A2315,'Medical Examinations'!$A$1:$J$2336,8,FALSE)</f>
        <v>No</v>
      </c>
      <c r="J2315" s="11" t="str">
        <f>VLOOKUP(A2315,'Medical Examinations'!$A$1:$J$2336,9,FALSE)</f>
        <v>NORMALWEIGHT</v>
      </c>
      <c r="K2315" s="11" t="str">
        <f>VLOOKUP(A2315,'Medical Examinations'!$A$1:$J$2336,10,FALSE)</f>
        <v>PREDIABETES</v>
      </c>
      <c r="L2315" t="str">
        <f>VLOOKUP(A2315,'Hospitalisation Details'!$A$2:$M$2344,4,FALSE)</f>
        <v>27-11-1993</v>
      </c>
      <c r="M2315">
        <f>VLOOKUP(A2315,'Hospitalisation Details'!$A$2:$M$2344,10,FALSE)</f>
        <v>896.21</v>
      </c>
      <c r="N2315" t="str">
        <f>VLOOKUP(A2315,'Hospitalisation Details'!$A$2:$M$2344,11,FALSE)</f>
        <v>tier - 3</v>
      </c>
      <c r="O2315" t="str">
        <f>VLOOKUP(A2315,'Hospitalisation Details'!$A$2:$M$2344,12,FALSE)</f>
        <v>tier - 1</v>
      </c>
      <c r="P2315" t="str">
        <f>VLOOKUP(A2315,'Hospitalisation Details'!$A$2:$M$2344,13,FALSE)</f>
        <v>R1013</v>
      </c>
      <c r="Q2315" s="11">
        <f>VLOOKUP(A2315,'Hospitalisation Details'!$A$2:$M$2344,8,FALSE)</f>
        <v>29</v>
      </c>
    </row>
    <row r="2316" spans="1:17" ht="15.75" x14ac:dyDescent="0.25">
      <c r="A2316" s="1" t="s">
        <v>42</v>
      </c>
      <c r="B2316" t="str">
        <f>VLOOKUP(A2316,'Customer Names'!$A$1:$B$2336,2,FALSE)</f>
        <v>O'Rourke</v>
      </c>
      <c r="C2316" s="11">
        <f>VLOOKUP(A2316,'Medical Examinations'!$A$1:$B$2336,2,FALSE)</f>
        <v>24.14</v>
      </c>
      <c r="D2316" s="11">
        <f>VLOOKUP(A2316,'Medical Examinations'!$A$1:$C$2336,3,FALSE)</f>
        <v>5.29</v>
      </c>
      <c r="E2316" s="11" t="str">
        <f>VLOOKUP(A2316,'Medical Examinations'!$A$1:$J$2336,4,FALSE)</f>
        <v>No</v>
      </c>
      <c r="F2316" s="11" t="str">
        <f>VLOOKUP(A2316,'Medical Examinations'!$A$1:$J$2336,5,FALSE)</f>
        <v>Yes</v>
      </c>
      <c r="G2316" s="11" t="str">
        <f>VLOOKUP(A2316,'Medical Examinations'!$A$1:$J$2336,6,FALSE)</f>
        <v>No</v>
      </c>
      <c r="H2316" s="11">
        <f>VLOOKUP(A2316,'Medical Examinations'!$A$1:$J$2336,7,FALSE)</f>
        <v>1</v>
      </c>
      <c r="I2316" s="11" t="str">
        <f>VLOOKUP(A2316,'Medical Examinations'!$A$1:$J$2336,8,FALSE)</f>
        <v>No</v>
      </c>
      <c r="J2316" s="11" t="str">
        <f>VLOOKUP(A2316,'Medical Examinations'!$A$1:$J$2336,9,FALSE)</f>
        <v>NORMALWEIGHT</v>
      </c>
      <c r="K2316" s="11" t="str">
        <f>VLOOKUP(A2316,'Medical Examinations'!$A$1:$J$2336,10,FALSE)</f>
        <v>NORMAL</v>
      </c>
      <c r="L2316" t="str">
        <f>VLOOKUP(A2316,'Hospitalisation Details'!$A$2:$M$2344,4,FALSE)</f>
        <v>18-11-2000</v>
      </c>
      <c r="M2316">
        <f>VLOOKUP(A2316,'Hospitalisation Details'!$A$2:$M$2344,10,FALSE)</f>
        <v>865.41</v>
      </c>
      <c r="N2316" t="str">
        <f>VLOOKUP(A2316,'Hospitalisation Details'!$A$2:$M$2344,11,FALSE)</f>
        <v>tier - 3</v>
      </c>
      <c r="O2316" t="str">
        <f>VLOOKUP(A2316,'Hospitalisation Details'!$A$2:$M$2344,12,FALSE)</f>
        <v>tier - 1</v>
      </c>
      <c r="P2316" t="str">
        <f>VLOOKUP(A2316,'Hospitalisation Details'!$A$2:$M$2344,13,FALSE)</f>
        <v>R1013</v>
      </c>
      <c r="Q2316" s="11">
        <f>VLOOKUP(A2316,'Hospitalisation Details'!$A$2:$M$2344,8,FALSE)</f>
        <v>22</v>
      </c>
    </row>
    <row r="2317" spans="1:17" ht="15.75" x14ac:dyDescent="0.25">
      <c r="A2317" s="1" t="s">
        <v>40</v>
      </c>
      <c r="B2317" t="str">
        <f>VLOOKUP(A2317,'Customer Names'!$A$1:$B$2336,2,FALSE)</f>
        <v>Williams</v>
      </c>
      <c r="C2317" s="11">
        <f>VLOOKUP(A2317,'Medical Examinations'!$A$1:$B$2336,2,FALSE)</f>
        <v>25.03</v>
      </c>
      <c r="D2317" s="11">
        <f>VLOOKUP(A2317,'Medical Examinations'!$A$1:$C$2336,3,FALSE)</f>
        <v>5.91</v>
      </c>
      <c r="E2317" s="11" t="str">
        <f>VLOOKUP(A2317,'Medical Examinations'!$A$1:$J$2336,4,FALSE)</f>
        <v>No</v>
      </c>
      <c r="F2317" s="11" t="str">
        <f>VLOOKUP(A2317,'Medical Examinations'!$A$1:$J$2336,5,FALSE)</f>
        <v>Yes</v>
      </c>
      <c r="G2317" s="11" t="str">
        <f>VLOOKUP(A2317,'Medical Examinations'!$A$1:$J$2336,6,FALSE)</f>
        <v>No</v>
      </c>
      <c r="H2317" s="11">
        <f>VLOOKUP(A2317,'Medical Examinations'!$A$1:$J$2336,7,FALSE)</f>
        <v>1</v>
      </c>
      <c r="I2317" s="11" t="str">
        <f>VLOOKUP(A2317,'Medical Examinations'!$A$1:$J$2336,8,FALSE)</f>
        <v>No</v>
      </c>
      <c r="J2317" s="11" t="str">
        <f>VLOOKUP(A2317,'Medical Examinations'!$A$1:$J$2336,9,FALSE)</f>
        <v>OVERWEIGHT</v>
      </c>
      <c r="K2317" s="11" t="str">
        <f>VLOOKUP(A2317,'Medical Examinations'!$A$1:$J$2336,10,FALSE)</f>
        <v>PREDIABETES</v>
      </c>
      <c r="L2317" t="str">
        <f>VLOOKUP(A2317,'Hospitalisation Details'!$A$2:$M$2344,4,FALSE)</f>
        <v>7-10-2004</v>
      </c>
      <c r="M2317">
        <f>VLOOKUP(A2317,'Hospitalisation Details'!$A$2:$M$2344,10,FALSE)</f>
        <v>830.52</v>
      </c>
      <c r="N2317" t="str">
        <f>VLOOKUP(A2317,'Hospitalisation Details'!$A$2:$M$2344,11,FALSE)</f>
        <v>tier - 3</v>
      </c>
      <c r="O2317" t="str">
        <f>VLOOKUP(A2317,'Hospitalisation Details'!$A$2:$M$2344,12,FALSE)</f>
        <v>tier - 2</v>
      </c>
      <c r="P2317" t="str">
        <f>VLOOKUP(A2317,'Hospitalisation Details'!$A$2:$M$2344,13,FALSE)</f>
        <v>R1011</v>
      </c>
      <c r="Q2317" s="11">
        <f>VLOOKUP(A2317,'Hospitalisation Details'!$A$2:$M$2344,8,FALSE)</f>
        <v>18</v>
      </c>
    </row>
    <row r="2318" spans="1:17" ht="15.75" x14ac:dyDescent="0.25">
      <c r="A2318" s="1" t="s">
        <v>39</v>
      </c>
      <c r="B2318" t="str">
        <f>VLOOKUP(A2318,'Customer Names'!$A$1:$B$2336,2,FALSE)</f>
        <v>Murakami</v>
      </c>
      <c r="C2318" s="11">
        <f>VLOOKUP(A2318,'Medical Examinations'!$A$1:$B$2336,2,FALSE)</f>
        <v>20.47</v>
      </c>
      <c r="D2318" s="11">
        <f>VLOOKUP(A2318,'Medical Examinations'!$A$1:$C$2336,3,FALSE)</f>
        <v>5.81</v>
      </c>
      <c r="E2318" s="11" t="str">
        <f>VLOOKUP(A2318,'Medical Examinations'!$A$1:$J$2336,4,FALSE)</f>
        <v>Yes</v>
      </c>
      <c r="F2318" s="11" t="str">
        <f>VLOOKUP(A2318,'Medical Examinations'!$A$1:$J$2336,5,FALSE)</f>
        <v>No</v>
      </c>
      <c r="G2318" s="11" t="str">
        <f>VLOOKUP(A2318,'Medical Examinations'!$A$1:$J$2336,6,FALSE)</f>
        <v>No</v>
      </c>
      <c r="H2318" s="11">
        <f>VLOOKUP(A2318,'Medical Examinations'!$A$1:$J$2336,7,FALSE)</f>
        <v>1</v>
      </c>
      <c r="I2318" s="11" t="str">
        <f>VLOOKUP(A2318,'Medical Examinations'!$A$1:$J$2336,8,FALSE)</f>
        <v>No</v>
      </c>
      <c r="J2318" s="11" t="str">
        <f>VLOOKUP(A2318,'Medical Examinations'!$A$1:$J$2336,9,FALSE)</f>
        <v>NORMALWEIGHT</v>
      </c>
      <c r="K2318" s="11" t="str">
        <f>VLOOKUP(A2318,'Medical Examinations'!$A$1:$J$2336,10,FALSE)</f>
        <v>PREDIABETES</v>
      </c>
      <c r="L2318" t="str">
        <f>VLOOKUP(A2318,'Hospitalisation Details'!$A$2:$M$2344,4,FALSE)</f>
        <v>7-12-1995</v>
      </c>
      <c r="M2318">
        <f>VLOOKUP(A2318,'Hospitalisation Details'!$A$2:$M$2344,10,FALSE)</f>
        <v>773.54</v>
      </c>
      <c r="N2318" t="str">
        <f>VLOOKUP(A2318,'Hospitalisation Details'!$A$2:$M$2344,11,FALSE)</f>
        <v>tier - 3</v>
      </c>
      <c r="O2318" t="str">
        <f>VLOOKUP(A2318,'Hospitalisation Details'!$A$2:$M$2344,12,FALSE)</f>
        <v>tier - 2</v>
      </c>
      <c r="P2318" t="str">
        <f>VLOOKUP(A2318,'Hospitalisation Details'!$A$2:$M$2344,13,FALSE)</f>
        <v>R1013</v>
      </c>
      <c r="Q2318" s="11">
        <f>VLOOKUP(A2318,'Hospitalisation Details'!$A$2:$M$2344,8,FALSE)</f>
        <v>27</v>
      </c>
    </row>
    <row r="2319" spans="1:17" ht="15.75" x14ac:dyDescent="0.25">
      <c r="A2319" s="1" t="s">
        <v>38</v>
      </c>
      <c r="B2319" t="str">
        <f>VLOOKUP(A2319,'Customer Names'!$A$1:$B$2336,2,FALSE)</f>
        <v>Gagnon</v>
      </c>
      <c r="C2319" s="11">
        <f>VLOOKUP(A2319,'Medical Examinations'!$A$1:$B$2336,2,FALSE)</f>
        <v>18.82</v>
      </c>
      <c r="D2319" s="11">
        <f>VLOOKUP(A2319,'Medical Examinations'!$A$1:$C$2336,3,FALSE)</f>
        <v>5.51</v>
      </c>
      <c r="E2319" s="11" t="str">
        <f>VLOOKUP(A2319,'Medical Examinations'!$A$1:$J$2336,4,FALSE)</f>
        <v>Yes</v>
      </c>
      <c r="F2319" s="11" t="str">
        <f>VLOOKUP(A2319,'Medical Examinations'!$A$1:$J$2336,5,FALSE)</f>
        <v>No</v>
      </c>
      <c r="G2319" s="11" t="str">
        <f>VLOOKUP(A2319,'Medical Examinations'!$A$1:$J$2336,6,FALSE)</f>
        <v>No</v>
      </c>
      <c r="H2319" s="11">
        <f>VLOOKUP(A2319,'Medical Examinations'!$A$1:$J$2336,7,FALSE)</f>
        <v>0</v>
      </c>
      <c r="I2319" s="11" t="str">
        <f>VLOOKUP(A2319,'Medical Examinations'!$A$1:$J$2336,8,FALSE)</f>
        <v>No</v>
      </c>
      <c r="J2319" s="11" t="str">
        <f>VLOOKUP(A2319,'Medical Examinations'!$A$1:$J$2336,9,FALSE)</f>
        <v>NORMALWEIGHT</v>
      </c>
      <c r="K2319" s="11" t="str">
        <f>VLOOKUP(A2319,'Medical Examinations'!$A$1:$J$2336,10,FALSE)</f>
        <v>NORMAL</v>
      </c>
      <c r="L2319" t="str">
        <f>VLOOKUP(A2319,'Hospitalisation Details'!$A$2:$M$2344,4,FALSE)</f>
        <v>18-9-1996</v>
      </c>
      <c r="M2319">
        <f>VLOOKUP(A2319,'Hospitalisation Details'!$A$2:$M$2344,10,FALSE)</f>
        <v>770.38</v>
      </c>
      <c r="N2319" t="str">
        <f>VLOOKUP(A2319,'Hospitalisation Details'!$A$2:$M$2344,11,FALSE)</f>
        <v>tier - 3</v>
      </c>
      <c r="O2319" t="str">
        <f>VLOOKUP(A2319,'Hospitalisation Details'!$A$2:$M$2344,12,FALSE)</f>
        <v>UNKNOWN</v>
      </c>
      <c r="P2319" t="str">
        <f>VLOOKUP(A2319,'Hospitalisation Details'!$A$2:$M$2344,13,FALSE)</f>
        <v>R1012</v>
      </c>
      <c r="Q2319" s="11">
        <f>VLOOKUP(A2319,'Hospitalisation Details'!$A$2:$M$2344,8,FALSE)</f>
        <v>26</v>
      </c>
    </row>
    <row r="2320" spans="1:17" ht="15.75" x14ac:dyDescent="0.25">
      <c r="A2320" s="1" t="s">
        <v>37</v>
      </c>
      <c r="B2320" t="str">
        <f>VLOOKUP(A2320,'Customer Names'!$A$1:$B$2336,2,FALSE)</f>
        <v>Petermann</v>
      </c>
      <c r="C2320" s="11">
        <f>VLOOKUP(A2320,'Medical Examinations'!$A$1:$B$2336,2,FALSE)</f>
        <v>17.079999999999998</v>
      </c>
      <c r="D2320" s="11">
        <f>VLOOKUP(A2320,'Medical Examinations'!$A$1:$C$2336,3,FALSE)</f>
        <v>5.73</v>
      </c>
      <c r="E2320" s="11" t="str">
        <f>VLOOKUP(A2320,'Medical Examinations'!$A$1:$J$2336,4,FALSE)</f>
        <v>No</v>
      </c>
      <c r="F2320" s="11" t="str">
        <f>VLOOKUP(A2320,'Medical Examinations'!$A$1:$J$2336,5,FALSE)</f>
        <v>No</v>
      </c>
      <c r="G2320" s="11" t="str">
        <f>VLOOKUP(A2320,'Medical Examinations'!$A$1:$J$2336,6,FALSE)</f>
        <v>Yes</v>
      </c>
      <c r="H2320" s="11">
        <f>VLOOKUP(A2320,'Medical Examinations'!$A$1:$J$2336,7,FALSE)</f>
        <v>1</v>
      </c>
      <c r="I2320" s="11" t="str">
        <f>VLOOKUP(A2320,'Medical Examinations'!$A$1:$J$2336,8,FALSE)</f>
        <v>No</v>
      </c>
      <c r="J2320" s="11" t="str">
        <f>VLOOKUP(A2320,'Medical Examinations'!$A$1:$J$2336,9,FALSE)</f>
        <v>UNDERWEIGHT</v>
      </c>
      <c r="K2320" s="11" t="str">
        <f>VLOOKUP(A2320,'Medical Examinations'!$A$1:$J$2336,10,FALSE)</f>
        <v>PREDIABETES</v>
      </c>
      <c r="L2320" t="str">
        <f>VLOOKUP(A2320,'Hospitalisation Details'!$A$2:$M$2344,4,FALSE)</f>
        <v>28-6-1993</v>
      </c>
      <c r="M2320">
        <f>VLOOKUP(A2320,'Hospitalisation Details'!$A$2:$M$2344,10,FALSE)</f>
        <v>770</v>
      </c>
      <c r="N2320" t="str">
        <f>VLOOKUP(A2320,'Hospitalisation Details'!$A$2:$M$2344,11,FALSE)</f>
        <v>tier - 3</v>
      </c>
      <c r="O2320" t="str">
        <f>VLOOKUP(A2320,'Hospitalisation Details'!$A$2:$M$2344,12,FALSE)</f>
        <v>tier - 3</v>
      </c>
      <c r="P2320" t="str">
        <f>VLOOKUP(A2320,'Hospitalisation Details'!$A$2:$M$2344,13,FALSE)</f>
        <v>R1013</v>
      </c>
      <c r="Q2320" s="11">
        <f>VLOOKUP(A2320,'Hospitalisation Details'!$A$2:$M$2344,8,FALSE)</f>
        <v>29</v>
      </c>
    </row>
    <row r="2321" spans="1:17" ht="15.75" x14ac:dyDescent="0.25">
      <c r="A2321" s="1" t="s">
        <v>35</v>
      </c>
      <c r="B2321" t="str">
        <f>VLOOKUP(A2321,'Customer Names'!$A$1:$B$2336,2,FALSE)</f>
        <v>Graves - Rostro</v>
      </c>
      <c r="C2321" s="11">
        <f>VLOOKUP(A2321,'Medical Examinations'!$A$1:$B$2336,2,FALSE)</f>
        <v>19.21</v>
      </c>
      <c r="D2321" s="11">
        <f>VLOOKUP(A2321,'Medical Examinations'!$A$1:$C$2336,3,FALSE)</f>
        <v>5.53</v>
      </c>
      <c r="E2321" s="11" t="str">
        <f>VLOOKUP(A2321,'Medical Examinations'!$A$1:$J$2336,4,FALSE)</f>
        <v>Yes</v>
      </c>
      <c r="F2321" s="11" t="str">
        <f>VLOOKUP(A2321,'Medical Examinations'!$A$1:$J$2336,5,FALSE)</f>
        <v>No</v>
      </c>
      <c r="G2321" s="11" t="str">
        <f>VLOOKUP(A2321,'Medical Examinations'!$A$1:$J$2336,6,FALSE)</f>
        <v>No</v>
      </c>
      <c r="H2321" s="11">
        <f>VLOOKUP(A2321,'Medical Examinations'!$A$1:$J$2336,7,FALSE)</f>
        <v>0</v>
      </c>
      <c r="I2321" s="11" t="str">
        <f>VLOOKUP(A2321,'Medical Examinations'!$A$1:$J$2336,8,FALSE)</f>
        <v>No</v>
      </c>
      <c r="J2321" s="11" t="str">
        <f>VLOOKUP(A2321,'Medical Examinations'!$A$1:$J$2336,9,FALSE)</f>
        <v>NORMALWEIGHT</v>
      </c>
      <c r="K2321" s="11" t="str">
        <f>VLOOKUP(A2321,'Medical Examinations'!$A$1:$J$2336,10,FALSE)</f>
        <v>NORMAL</v>
      </c>
      <c r="L2321" t="str">
        <f>VLOOKUP(A2321,'Hospitalisation Details'!$A$2:$M$2344,4,FALSE)</f>
        <v>22-10-1996</v>
      </c>
      <c r="M2321">
        <f>VLOOKUP(A2321,'Hospitalisation Details'!$A$2:$M$2344,10,FALSE)</f>
        <v>760</v>
      </c>
      <c r="N2321" t="str">
        <f>VLOOKUP(A2321,'Hospitalisation Details'!$A$2:$M$2344,11,FALSE)</f>
        <v>tier - 3</v>
      </c>
      <c r="O2321" t="str">
        <f>VLOOKUP(A2321,'Hospitalisation Details'!$A$2:$M$2344,12,FALSE)</f>
        <v>tier - 3</v>
      </c>
      <c r="P2321" t="str">
        <f>VLOOKUP(A2321,'Hospitalisation Details'!$A$2:$M$2344,13,FALSE)</f>
        <v>R1013</v>
      </c>
      <c r="Q2321" s="11">
        <f>VLOOKUP(A2321,'Hospitalisation Details'!$A$2:$M$2344,8,FALSE)</f>
        <v>26</v>
      </c>
    </row>
    <row r="2322" spans="1:17" ht="15.75" x14ac:dyDescent="0.25">
      <c r="A2322" s="1" t="s">
        <v>33</v>
      </c>
      <c r="B2322" t="str">
        <f>VLOOKUP(A2322,'Customer Names'!$A$1:$B$2336,2,FALSE)</f>
        <v>Danielson</v>
      </c>
      <c r="C2322" s="11">
        <f>VLOOKUP(A2322,'Medical Examinations'!$A$1:$B$2336,2,FALSE)</f>
        <v>17.86</v>
      </c>
      <c r="D2322" s="11">
        <f>VLOOKUP(A2322,'Medical Examinations'!$A$1:$C$2336,3,FALSE)</f>
        <v>5.43</v>
      </c>
      <c r="E2322" s="11" t="str">
        <f>VLOOKUP(A2322,'Medical Examinations'!$A$1:$J$2336,4,FALSE)</f>
        <v>No</v>
      </c>
      <c r="F2322" s="11" t="str">
        <f>VLOOKUP(A2322,'Medical Examinations'!$A$1:$J$2336,5,FALSE)</f>
        <v>No</v>
      </c>
      <c r="G2322" s="11" t="str">
        <f>VLOOKUP(A2322,'Medical Examinations'!$A$1:$J$2336,6,FALSE)</f>
        <v>Yes</v>
      </c>
      <c r="H2322" s="11">
        <f>VLOOKUP(A2322,'Medical Examinations'!$A$1:$J$2336,7,FALSE)</f>
        <v>1</v>
      </c>
      <c r="I2322" s="11" t="str">
        <f>VLOOKUP(A2322,'Medical Examinations'!$A$1:$J$2336,8,FALSE)</f>
        <v>No</v>
      </c>
      <c r="J2322" s="11" t="str">
        <f>VLOOKUP(A2322,'Medical Examinations'!$A$1:$J$2336,9,FALSE)</f>
        <v>UNDERWEIGHT</v>
      </c>
      <c r="K2322" s="11" t="str">
        <f>VLOOKUP(A2322,'Medical Examinations'!$A$1:$J$2336,10,FALSE)</f>
        <v>NORMAL</v>
      </c>
      <c r="L2322" t="str">
        <f>VLOOKUP(A2322,'Hospitalisation Details'!$A$2:$M$2344,4,FALSE)</f>
        <v>9-8-1993</v>
      </c>
      <c r="M2322">
        <f>VLOOKUP(A2322,'Hospitalisation Details'!$A$2:$M$2344,10,FALSE)</f>
        <v>760</v>
      </c>
      <c r="N2322" t="str">
        <f>VLOOKUP(A2322,'Hospitalisation Details'!$A$2:$M$2344,11,FALSE)</f>
        <v>tier - 3</v>
      </c>
      <c r="O2322" t="str">
        <f>VLOOKUP(A2322,'Hospitalisation Details'!$A$2:$M$2344,12,FALSE)</f>
        <v>tier - 1</v>
      </c>
      <c r="P2322" t="str">
        <f>VLOOKUP(A2322,'Hospitalisation Details'!$A$2:$M$2344,13,FALSE)</f>
        <v>R1013</v>
      </c>
      <c r="Q2322" s="11">
        <f>VLOOKUP(A2322,'Hospitalisation Details'!$A$2:$M$2344,8,FALSE)</f>
        <v>29</v>
      </c>
    </row>
    <row r="2323" spans="1:17" ht="15.75" x14ac:dyDescent="0.25">
      <c r="A2323" s="1" t="s">
        <v>32</v>
      </c>
      <c r="B2323" t="str">
        <f>VLOOKUP(A2323,'Customer Names'!$A$1:$B$2336,2,FALSE)</f>
        <v>Street</v>
      </c>
      <c r="C2323" s="11">
        <f>VLOOKUP(A2323,'Medical Examinations'!$A$1:$B$2336,2,FALSE)</f>
        <v>21.38</v>
      </c>
      <c r="D2323" s="11">
        <f>VLOOKUP(A2323,'Medical Examinations'!$A$1:$C$2336,3,FALSE)</f>
        <v>8.01</v>
      </c>
      <c r="E2323" s="11" t="str">
        <f>VLOOKUP(A2323,'Medical Examinations'!$A$1:$J$2336,4,FALSE)</f>
        <v>No</v>
      </c>
      <c r="F2323" s="11" t="str">
        <f>VLOOKUP(A2323,'Medical Examinations'!$A$1:$J$2336,5,FALSE)</f>
        <v>No</v>
      </c>
      <c r="G2323" s="11" t="str">
        <f>VLOOKUP(A2323,'Medical Examinations'!$A$1:$J$2336,6,FALSE)</f>
        <v>No</v>
      </c>
      <c r="H2323" s="11">
        <f>VLOOKUP(A2323,'Medical Examinations'!$A$1:$J$2336,7,FALSE)</f>
        <v>0</v>
      </c>
      <c r="I2323" s="11" t="str">
        <f>VLOOKUP(A2323,'Medical Examinations'!$A$1:$J$2336,8,FALSE)</f>
        <v>No</v>
      </c>
      <c r="J2323" s="11" t="str">
        <f>VLOOKUP(A2323,'Medical Examinations'!$A$1:$J$2336,9,FALSE)</f>
        <v>NORMALWEIGHT</v>
      </c>
      <c r="K2323" s="11" t="str">
        <f>VLOOKUP(A2323,'Medical Examinations'!$A$1:$J$2336,10,FALSE)</f>
        <v>DIABETES</v>
      </c>
      <c r="L2323" t="str">
        <f>VLOOKUP(A2323,'Hospitalisation Details'!$A$2:$M$2344,4,FALSE)</f>
        <v>19-9-2002</v>
      </c>
      <c r="M2323">
        <f>VLOOKUP(A2323,'Hospitalisation Details'!$A$2:$M$2344,10,FALSE)</f>
        <v>750</v>
      </c>
      <c r="N2323" t="str">
        <f>VLOOKUP(A2323,'Hospitalisation Details'!$A$2:$M$2344,11,FALSE)</f>
        <v>tier - 3</v>
      </c>
      <c r="O2323" t="str">
        <f>VLOOKUP(A2323,'Hospitalisation Details'!$A$2:$M$2344,12,FALSE)</f>
        <v>tier - 1</v>
      </c>
      <c r="P2323" t="str">
        <f>VLOOKUP(A2323,'Hospitalisation Details'!$A$2:$M$2344,13,FALSE)</f>
        <v>R1012</v>
      </c>
      <c r="Q2323" s="11">
        <f>VLOOKUP(A2323,'Hospitalisation Details'!$A$2:$M$2344,8,FALSE)</f>
        <v>20</v>
      </c>
    </row>
    <row r="2324" spans="1:17" ht="15.75" x14ac:dyDescent="0.25">
      <c r="A2324" s="1" t="s">
        <v>31</v>
      </c>
      <c r="B2324" t="str">
        <f>VLOOKUP(A2324,'Customer Names'!$A$1:$B$2336,2,FALSE)</f>
        <v>Buss</v>
      </c>
      <c r="C2324" s="11">
        <f>VLOOKUP(A2324,'Medical Examinations'!$A$1:$B$2336,2,FALSE)</f>
        <v>23.35</v>
      </c>
      <c r="D2324" s="11">
        <f>VLOOKUP(A2324,'Medical Examinations'!$A$1:$C$2336,3,FALSE)</f>
        <v>5.94</v>
      </c>
      <c r="E2324" s="11" t="str">
        <f>VLOOKUP(A2324,'Medical Examinations'!$A$1:$J$2336,4,FALSE)</f>
        <v>No</v>
      </c>
      <c r="F2324" s="11" t="str">
        <f>VLOOKUP(A2324,'Medical Examinations'!$A$1:$J$2336,5,FALSE)</f>
        <v>No</v>
      </c>
      <c r="G2324" s="11" t="str">
        <f>VLOOKUP(A2324,'Medical Examinations'!$A$1:$J$2336,6,FALSE)</f>
        <v>No</v>
      </c>
      <c r="H2324" s="11">
        <f>VLOOKUP(A2324,'Medical Examinations'!$A$1:$J$2336,7,FALSE)</f>
        <v>0</v>
      </c>
      <c r="I2324" s="11" t="str">
        <f>VLOOKUP(A2324,'Medical Examinations'!$A$1:$J$2336,8,FALSE)</f>
        <v>No</v>
      </c>
      <c r="J2324" s="11" t="str">
        <f>VLOOKUP(A2324,'Medical Examinations'!$A$1:$J$2336,9,FALSE)</f>
        <v>NORMALWEIGHT</v>
      </c>
      <c r="K2324" s="11" t="str">
        <f>VLOOKUP(A2324,'Medical Examinations'!$A$1:$J$2336,10,FALSE)</f>
        <v>PREDIABETES</v>
      </c>
      <c r="L2324" t="str">
        <f>VLOOKUP(A2324,'Hospitalisation Details'!$A$2:$M$2344,4,FALSE)</f>
        <v>14-12-1999</v>
      </c>
      <c r="M2324">
        <f>VLOOKUP(A2324,'Hospitalisation Details'!$A$2:$M$2344,10,FALSE)</f>
        <v>722.99</v>
      </c>
      <c r="N2324" t="str">
        <f>VLOOKUP(A2324,'Hospitalisation Details'!$A$2:$M$2344,11,FALSE)</f>
        <v>tier - 3</v>
      </c>
      <c r="O2324" t="str">
        <f>VLOOKUP(A2324,'Hospitalisation Details'!$A$2:$M$2344,12,FALSE)</f>
        <v>tier - 1</v>
      </c>
      <c r="P2324" t="str">
        <f>VLOOKUP(A2324,'Hospitalisation Details'!$A$2:$M$2344,13,FALSE)</f>
        <v>R1013</v>
      </c>
      <c r="Q2324" s="11">
        <f>VLOOKUP(A2324,'Hospitalisation Details'!$A$2:$M$2344,8,FALSE)</f>
        <v>23</v>
      </c>
    </row>
    <row r="2325" spans="1:17" ht="15.75" x14ac:dyDescent="0.25">
      <c r="A2325" s="1" t="s">
        <v>29</v>
      </c>
      <c r="B2325" t="str">
        <f>VLOOKUP(A2325,'Customer Names'!$A$1:$B$2336,2,FALSE)</f>
        <v>Duffy</v>
      </c>
      <c r="C2325" s="11">
        <f>VLOOKUP(A2325,'Medical Examinations'!$A$1:$B$2336,2,FALSE)</f>
        <v>22.24</v>
      </c>
      <c r="D2325" s="11">
        <f>VLOOKUP(A2325,'Medical Examinations'!$A$1:$C$2336,3,FALSE)</f>
        <v>5.04</v>
      </c>
      <c r="E2325" s="11" t="str">
        <f>VLOOKUP(A2325,'Medical Examinations'!$A$1:$J$2336,4,FALSE)</f>
        <v>No</v>
      </c>
      <c r="F2325" s="11" t="str">
        <f>VLOOKUP(A2325,'Medical Examinations'!$A$1:$J$2336,5,FALSE)</f>
        <v>No</v>
      </c>
      <c r="G2325" s="11" t="str">
        <f>VLOOKUP(A2325,'Medical Examinations'!$A$1:$J$2336,6,FALSE)</f>
        <v>No</v>
      </c>
      <c r="H2325" s="11">
        <f>VLOOKUP(A2325,'Medical Examinations'!$A$1:$J$2336,7,FALSE)</f>
        <v>0</v>
      </c>
      <c r="I2325" s="11" t="str">
        <f>VLOOKUP(A2325,'Medical Examinations'!$A$1:$J$2336,8,FALSE)</f>
        <v>No</v>
      </c>
      <c r="J2325" s="11" t="str">
        <f>VLOOKUP(A2325,'Medical Examinations'!$A$1:$J$2336,9,FALSE)</f>
        <v>NORMALWEIGHT</v>
      </c>
      <c r="K2325" s="11" t="str">
        <f>VLOOKUP(A2325,'Medical Examinations'!$A$1:$J$2336,10,FALSE)</f>
        <v>NORMAL</v>
      </c>
      <c r="L2325" t="str">
        <f>VLOOKUP(A2325,'Hospitalisation Details'!$A$2:$M$2344,4,FALSE)</f>
        <v>26-12-1999</v>
      </c>
      <c r="M2325">
        <f>VLOOKUP(A2325,'Hospitalisation Details'!$A$2:$M$2344,10,FALSE)</f>
        <v>700</v>
      </c>
      <c r="N2325" t="str">
        <f>VLOOKUP(A2325,'Hospitalisation Details'!$A$2:$M$2344,11,FALSE)</f>
        <v>UNKNOWN</v>
      </c>
      <c r="O2325" t="str">
        <f>VLOOKUP(A2325,'Hospitalisation Details'!$A$2:$M$2344,12,FALSE)</f>
        <v>tier - 3</v>
      </c>
      <c r="P2325" t="str">
        <f>VLOOKUP(A2325,'Hospitalisation Details'!$A$2:$M$2344,13,FALSE)</f>
        <v>R1013</v>
      </c>
      <c r="Q2325" s="11">
        <f>VLOOKUP(A2325,'Hospitalisation Details'!$A$2:$M$2344,8,FALSE)</f>
        <v>23</v>
      </c>
    </row>
    <row r="2326" spans="1:17" ht="15.75" x14ac:dyDescent="0.25">
      <c r="A2326" s="1" t="s">
        <v>28</v>
      </c>
      <c r="B2326" t="str">
        <f>VLOOKUP(A2326,'Customer Names'!$A$1:$B$2336,2,FALSE)</f>
        <v>Hines</v>
      </c>
      <c r="C2326" s="11">
        <f>VLOOKUP(A2326,'Medical Examinations'!$A$1:$B$2336,2,FALSE)</f>
        <v>24.76</v>
      </c>
      <c r="D2326" s="11">
        <f>VLOOKUP(A2326,'Medical Examinations'!$A$1:$C$2336,3,FALSE)</f>
        <v>4.54</v>
      </c>
      <c r="E2326" s="11" t="str">
        <f>VLOOKUP(A2326,'Medical Examinations'!$A$1:$J$2336,4,FALSE)</f>
        <v>Yes</v>
      </c>
      <c r="F2326" s="11" t="str">
        <f>VLOOKUP(A2326,'Medical Examinations'!$A$1:$J$2336,5,FALSE)</f>
        <v>No</v>
      </c>
      <c r="G2326" s="11" t="str">
        <f>VLOOKUP(A2326,'Medical Examinations'!$A$1:$J$2336,6,FALSE)</f>
        <v>No</v>
      </c>
      <c r="H2326" s="11">
        <f>VLOOKUP(A2326,'Medical Examinations'!$A$1:$J$2336,7,FALSE)</f>
        <v>0</v>
      </c>
      <c r="I2326" s="11" t="str">
        <f>VLOOKUP(A2326,'Medical Examinations'!$A$1:$J$2336,8,FALSE)</f>
        <v>No</v>
      </c>
      <c r="J2326" s="11" t="str">
        <f>VLOOKUP(A2326,'Medical Examinations'!$A$1:$J$2336,9,FALSE)</f>
        <v>NORMALWEIGHT</v>
      </c>
      <c r="K2326" s="11" t="str">
        <f>VLOOKUP(A2326,'Medical Examinations'!$A$1:$J$2336,10,FALSE)</f>
        <v>NORMAL</v>
      </c>
      <c r="L2326" t="str">
        <f>VLOOKUP(A2326,'Hospitalisation Details'!$A$2:$M$2344,4,FALSE)</f>
        <v>12-9-2001</v>
      </c>
      <c r="M2326">
        <f>VLOOKUP(A2326,'Hospitalisation Details'!$A$2:$M$2344,10,FALSE)</f>
        <v>687.54</v>
      </c>
      <c r="N2326" t="str">
        <f>VLOOKUP(A2326,'Hospitalisation Details'!$A$2:$M$2344,11,FALSE)</f>
        <v>tier - 3</v>
      </c>
      <c r="O2326" t="str">
        <f>VLOOKUP(A2326,'Hospitalisation Details'!$A$2:$M$2344,12,FALSE)</f>
        <v>tier - 2</v>
      </c>
      <c r="P2326" t="str">
        <f>VLOOKUP(A2326,'Hospitalisation Details'!$A$2:$M$2344,13,FALSE)</f>
        <v>R1013</v>
      </c>
      <c r="Q2326" s="11">
        <f>VLOOKUP(A2326,'Hospitalisation Details'!$A$2:$M$2344,8,FALSE)</f>
        <v>21</v>
      </c>
    </row>
    <row r="2327" spans="1:17" ht="15.75" x14ac:dyDescent="0.25">
      <c r="A2327" s="1" t="s">
        <v>27</v>
      </c>
      <c r="B2327" t="str">
        <f>VLOOKUP(A2327,'Customer Names'!$A$1:$B$2336,2,FALSE)</f>
        <v>Castro</v>
      </c>
      <c r="C2327" s="11">
        <f>VLOOKUP(A2327,'Medical Examinations'!$A$1:$B$2336,2,FALSE)</f>
        <v>20.100000000000001</v>
      </c>
      <c r="D2327" s="11">
        <f>VLOOKUP(A2327,'Medical Examinations'!$A$1:$C$2336,3,FALSE)</f>
        <v>5.6</v>
      </c>
      <c r="E2327" s="11" t="str">
        <f>VLOOKUP(A2327,'Medical Examinations'!$A$1:$J$2336,4,FALSE)</f>
        <v>Yes</v>
      </c>
      <c r="F2327" s="11" t="str">
        <f>VLOOKUP(A2327,'Medical Examinations'!$A$1:$J$2336,5,FALSE)</f>
        <v>No</v>
      </c>
      <c r="G2327" s="11" t="str">
        <f>VLOOKUP(A2327,'Medical Examinations'!$A$1:$J$2336,6,FALSE)</f>
        <v>Yes</v>
      </c>
      <c r="H2327" s="11">
        <f>VLOOKUP(A2327,'Medical Examinations'!$A$1:$J$2336,7,FALSE)</f>
        <v>1</v>
      </c>
      <c r="I2327" s="11" t="str">
        <f>VLOOKUP(A2327,'Medical Examinations'!$A$1:$J$2336,8,FALSE)</f>
        <v>No</v>
      </c>
      <c r="J2327" s="11" t="str">
        <f>VLOOKUP(A2327,'Medical Examinations'!$A$1:$J$2336,9,FALSE)</f>
        <v>NORMALWEIGHT</v>
      </c>
      <c r="K2327" s="11" t="str">
        <f>VLOOKUP(A2327,'Medical Examinations'!$A$1:$J$2336,10,FALSE)</f>
        <v>NORMAL</v>
      </c>
      <c r="L2327" t="str">
        <f>VLOOKUP(A2327,'Hospitalisation Details'!$A$2:$M$2344,4,FALSE)</f>
        <v>9-11-1997</v>
      </c>
      <c r="M2327">
        <f>VLOOKUP(A2327,'Hospitalisation Details'!$A$2:$M$2344,10,FALSE)</f>
        <v>670</v>
      </c>
      <c r="N2327" t="str">
        <f>VLOOKUP(A2327,'Hospitalisation Details'!$A$2:$M$2344,11,FALSE)</f>
        <v>tier - 3</v>
      </c>
      <c r="O2327" t="str">
        <f>VLOOKUP(A2327,'Hospitalisation Details'!$A$2:$M$2344,12,FALSE)</f>
        <v>tier - 3</v>
      </c>
      <c r="P2327" t="str">
        <f>VLOOKUP(A2327,'Hospitalisation Details'!$A$2:$M$2344,13,FALSE)</f>
        <v>R1013</v>
      </c>
      <c r="Q2327" s="11">
        <f>VLOOKUP(A2327,'Hospitalisation Details'!$A$2:$M$2344,8,FALSE)</f>
        <v>25</v>
      </c>
    </row>
    <row r="2328" spans="1:17" ht="15.75" x14ac:dyDescent="0.25">
      <c r="A2328" s="1" t="s">
        <v>26</v>
      </c>
      <c r="B2328" t="str">
        <f>VLOOKUP(A2328,'Customer Names'!$A$1:$B$2336,2,FALSE)</f>
        <v>Howell</v>
      </c>
      <c r="C2328" s="11">
        <f>VLOOKUP(A2328,'Medical Examinations'!$A$1:$B$2336,2,FALSE)</f>
        <v>21.77</v>
      </c>
      <c r="D2328" s="11">
        <f>VLOOKUP(A2328,'Medical Examinations'!$A$1:$C$2336,3,FALSE)</f>
        <v>10.67</v>
      </c>
      <c r="E2328" s="11" t="str">
        <f>VLOOKUP(A2328,'Medical Examinations'!$A$1:$J$2336,4,FALSE)</f>
        <v>No</v>
      </c>
      <c r="F2328" s="11" t="str">
        <f>VLOOKUP(A2328,'Medical Examinations'!$A$1:$J$2336,5,FALSE)</f>
        <v>No</v>
      </c>
      <c r="G2328" s="11" t="str">
        <f>VLOOKUP(A2328,'Medical Examinations'!$A$1:$J$2336,6,FALSE)</f>
        <v>No</v>
      </c>
      <c r="H2328" s="11">
        <f>VLOOKUP(A2328,'Medical Examinations'!$A$1:$J$2336,7,FALSE)</f>
        <v>0</v>
      </c>
      <c r="I2328" s="11" t="str">
        <f>VLOOKUP(A2328,'Medical Examinations'!$A$1:$J$2336,8,FALSE)</f>
        <v>No</v>
      </c>
      <c r="J2328" s="11" t="str">
        <f>VLOOKUP(A2328,'Medical Examinations'!$A$1:$J$2336,9,FALSE)</f>
        <v>NORMALWEIGHT</v>
      </c>
      <c r="K2328" s="11" t="str">
        <f>VLOOKUP(A2328,'Medical Examinations'!$A$1:$J$2336,10,FALSE)</f>
        <v>DIABETES</v>
      </c>
      <c r="L2328" t="str">
        <f>VLOOKUP(A2328,'Hospitalisation Details'!$A$2:$M$2344,4,FALSE)</f>
        <v>29-11-2002</v>
      </c>
      <c r="M2328">
        <f>VLOOKUP(A2328,'Hospitalisation Details'!$A$2:$M$2344,10,FALSE)</f>
        <v>668</v>
      </c>
      <c r="N2328" t="str">
        <f>VLOOKUP(A2328,'Hospitalisation Details'!$A$2:$M$2344,11,FALSE)</f>
        <v>tier - 3</v>
      </c>
      <c r="O2328" t="str">
        <f>VLOOKUP(A2328,'Hospitalisation Details'!$A$2:$M$2344,12,FALSE)</f>
        <v>tier - 2</v>
      </c>
      <c r="P2328" t="str">
        <f>VLOOKUP(A2328,'Hospitalisation Details'!$A$2:$M$2344,13,FALSE)</f>
        <v>R1012</v>
      </c>
      <c r="Q2328" s="11">
        <f>VLOOKUP(A2328,'Hospitalisation Details'!$A$2:$M$2344,8,FALSE)</f>
        <v>20</v>
      </c>
    </row>
    <row r="2329" spans="1:17" ht="15.75" x14ac:dyDescent="0.25">
      <c r="A2329" s="1" t="s">
        <v>25</v>
      </c>
      <c r="B2329" t="str">
        <f>VLOOKUP(A2329,'Customer Names'!$A$1:$B$2336,2,FALSE)</f>
        <v>Avery</v>
      </c>
      <c r="C2329" s="11">
        <f>VLOOKUP(A2329,'Medical Examinations'!$A$1:$B$2336,2,FALSE)</f>
        <v>17.82</v>
      </c>
      <c r="D2329" s="11">
        <f>VLOOKUP(A2329,'Medical Examinations'!$A$1:$C$2336,3,FALSE)</f>
        <v>5.26</v>
      </c>
      <c r="E2329" s="11" t="str">
        <f>VLOOKUP(A2329,'Medical Examinations'!$A$1:$J$2336,4,FALSE)</f>
        <v>Yes</v>
      </c>
      <c r="F2329" s="11" t="str">
        <f>VLOOKUP(A2329,'Medical Examinations'!$A$1:$J$2336,5,FALSE)</f>
        <v>No</v>
      </c>
      <c r="G2329" s="11" t="str">
        <f>VLOOKUP(A2329,'Medical Examinations'!$A$1:$J$2336,6,FALSE)</f>
        <v>No</v>
      </c>
      <c r="H2329" s="11">
        <f>VLOOKUP(A2329,'Medical Examinations'!$A$1:$J$2336,7,FALSE)</f>
        <v>1</v>
      </c>
      <c r="I2329" s="11" t="str">
        <f>VLOOKUP(A2329,'Medical Examinations'!$A$1:$J$2336,8,FALSE)</f>
        <v>No</v>
      </c>
      <c r="J2329" s="11" t="str">
        <f>VLOOKUP(A2329,'Medical Examinations'!$A$1:$J$2336,9,FALSE)</f>
        <v>UNDERWEIGHT</v>
      </c>
      <c r="K2329" s="11" t="str">
        <f>VLOOKUP(A2329,'Medical Examinations'!$A$1:$J$2336,10,FALSE)</f>
        <v>NORMAL</v>
      </c>
      <c r="L2329" t="str">
        <f>VLOOKUP(A2329,'Hospitalisation Details'!$A$2:$M$2344,4,FALSE)</f>
        <v>4-7-1995</v>
      </c>
      <c r="M2329">
        <f>VLOOKUP(A2329,'Hospitalisation Details'!$A$2:$M$2344,10,FALSE)</f>
        <v>650</v>
      </c>
      <c r="N2329" t="str">
        <f>VLOOKUP(A2329,'Hospitalisation Details'!$A$2:$M$2344,11,FALSE)</f>
        <v>tier - 3</v>
      </c>
      <c r="O2329" t="str">
        <f>VLOOKUP(A2329,'Hospitalisation Details'!$A$2:$M$2344,12,FALSE)</f>
        <v>tier - 3</v>
      </c>
      <c r="P2329" t="str">
        <f>VLOOKUP(A2329,'Hospitalisation Details'!$A$2:$M$2344,13,FALSE)</f>
        <v>R1013</v>
      </c>
      <c r="Q2329" s="11">
        <f>VLOOKUP(A2329,'Hospitalisation Details'!$A$2:$M$2344,8,FALSE)</f>
        <v>27</v>
      </c>
    </row>
    <row r="2330" spans="1:17" ht="15.75" x14ac:dyDescent="0.25">
      <c r="A2330" s="1" t="s">
        <v>24</v>
      </c>
      <c r="B2330" t="str">
        <f>VLOOKUP(A2330,'Customer Names'!$A$1:$B$2336,2,FALSE)</f>
        <v>Bohinski</v>
      </c>
      <c r="C2330" s="11">
        <f>VLOOKUP(A2330,'Medical Examinations'!$A$1:$B$2336,2,FALSE)</f>
        <v>17.07</v>
      </c>
      <c r="D2330" s="11">
        <f>VLOOKUP(A2330,'Medical Examinations'!$A$1:$C$2336,3,FALSE)</f>
        <v>5.22</v>
      </c>
      <c r="E2330" s="11" t="str">
        <f>VLOOKUP(A2330,'Medical Examinations'!$A$1:$J$2336,4,FALSE)</f>
        <v>No</v>
      </c>
      <c r="F2330" s="11" t="str">
        <f>VLOOKUP(A2330,'Medical Examinations'!$A$1:$J$2336,5,FALSE)</f>
        <v>No</v>
      </c>
      <c r="G2330" s="11" t="str">
        <f>VLOOKUP(A2330,'Medical Examinations'!$A$1:$J$2336,6,FALSE)</f>
        <v>Yes</v>
      </c>
      <c r="H2330" s="11">
        <f>VLOOKUP(A2330,'Medical Examinations'!$A$1:$J$2336,7,FALSE)</f>
        <v>1</v>
      </c>
      <c r="I2330" s="11" t="str">
        <f>VLOOKUP(A2330,'Medical Examinations'!$A$1:$J$2336,8,FALSE)</f>
        <v>No</v>
      </c>
      <c r="J2330" s="11" t="str">
        <f>VLOOKUP(A2330,'Medical Examinations'!$A$1:$J$2336,9,FALSE)</f>
        <v>UNDERWEIGHT</v>
      </c>
      <c r="K2330" s="11" t="str">
        <f>VLOOKUP(A2330,'Medical Examinations'!$A$1:$J$2336,10,FALSE)</f>
        <v>NORMAL</v>
      </c>
      <c r="L2330" t="str">
        <f>VLOOKUP(A2330,'Hospitalisation Details'!$A$2:$M$2344,4,FALSE)</f>
        <v>1-6-1993</v>
      </c>
      <c r="M2330">
        <f>VLOOKUP(A2330,'Hospitalisation Details'!$A$2:$M$2344,10,FALSE)</f>
        <v>650</v>
      </c>
      <c r="N2330" t="str">
        <f>VLOOKUP(A2330,'Hospitalisation Details'!$A$2:$M$2344,11,FALSE)</f>
        <v>tier - 3</v>
      </c>
      <c r="O2330" t="str">
        <f>VLOOKUP(A2330,'Hospitalisation Details'!$A$2:$M$2344,12,FALSE)</f>
        <v>tier - 3</v>
      </c>
      <c r="P2330" t="str">
        <f>VLOOKUP(A2330,'Hospitalisation Details'!$A$2:$M$2344,13,FALSE)</f>
        <v>R1013</v>
      </c>
      <c r="Q2330" s="11">
        <f>VLOOKUP(A2330,'Hospitalisation Details'!$A$2:$M$2344,8,FALSE)</f>
        <v>30</v>
      </c>
    </row>
    <row r="2331" spans="1:17" ht="15.75" x14ac:dyDescent="0.25">
      <c r="A2331" s="1" t="s">
        <v>22</v>
      </c>
      <c r="B2331" t="str">
        <f>VLOOKUP(A2331,'Customer Names'!$A$1:$B$2336,2,FALSE)</f>
        <v>Kohls</v>
      </c>
      <c r="C2331" s="11">
        <f>VLOOKUP(A2331,'Medical Examinations'!$A$1:$B$2336,2,FALSE)</f>
        <v>22.24</v>
      </c>
      <c r="D2331" s="11">
        <f>VLOOKUP(A2331,'Medical Examinations'!$A$1:$C$2336,3,FALSE)</f>
        <v>4.29</v>
      </c>
      <c r="E2331" s="11" t="str">
        <f>VLOOKUP(A2331,'Medical Examinations'!$A$1:$J$2336,4,FALSE)</f>
        <v>Yes</v>
      </c>
      <c r="F2331" s="11" t="str">
        <f>VLOOKUP(A2331,'Medical Examinations'!$A$1:$J$2336,5,FALSE)</f>
        <v>No</v>
      </c>
      <c r="G2331" s="11" t="str">
        <f>VLOOKUP(A2331,'Medical Examinations'!$A$1:$J$2336,6,FALSE)</f>
        <v>No</v>
      </c>
      <c r="H2331" s="11">
        <f>VLOOKUP(A2331,'Medical Examinations'!$A$1:$J$2336,7,FALSE)</f>
        <v>0</v>
      </c>
      <c r="I2331" s="11" t="str">
        <f>VLOOKUP(A2331,'Medical Examinations'!$A$1:$J$2336,8,FALSE)</f>
        <v>No</v>
      </c>
      <c r="J2331" s="11" t="str">
        <f>VLOOKUP(A2331,'Medical Examinations'!$A$1:$J$2336,9,FALSE)</f>
        <v>NORMALWEIGHT</v>
      </c>
      <c r="K2331" s="11" t="str">
        <f>VLOOKUP(A2331,'Medical Examinations'!$A$1:$J$2336,10,FALSE)</f>
        <v>NORMAL</v>
      </c>
      <c r="L2331" t="str">
        <f>VLOOKUP(A2331,'Hospitalisation Details'!$A$2:$M$2344,4,FALSE)</f>
        <v>20-11-2001</v>
      </c>
      <c r="M2331">
        <f>VLOOKUP(A2331,'Hospitalisation Details'!$A$2:$M$2344,10,FALSE)</f>
        <v>646.14</v>
      </c>
      <c r="N2331" t="str">
        <f>VLOOKUP(A2331,'Hospitalisation Details'!$A$2:$M$2344,11,FALSE)</f>
        <v>tier - 3</v>
      </c>
      <c r="O2331" t="str">
        <f>VLOOKUP(A2331,'Hospitalisation Details'!$A$2:$M$2344,12,FALSE)</f>
        <v>tier - 3</v>
      </c>
      <c r="P2331" t="str">
        <f>VLOOKUP(A2331,'Hospitalisation Details'!$A$2:$M$2344,13,FALSE)</f>
        <v>R1012</v>
      </c>
      <c r="Q2331" s="11">
        <f>VLOOKUP(A2331,'Hospitalisation Details'!$A$2:$M$2344,8,FALSE)</f>
        <v>21</v>
      </c>
    </row>
    <row r="2332" spans="1:17" ht="15.75" x14ac:dyDescent="0.25">
      <c r="A2332" s="1" t="s">
        <v>21</v>
      </c>
      <c r="B2332" t="str">
        <f>VLOOKUP(A2332,'Customer Names'!$A$1:$B$2336,2,FALSE)</f>
        <v>Brietzke</v>
      </c>
      <c r="C2332" s="11">
        <f>VLOOKUP(A2332,'Medical Examinations'!$A$1:$B$2336,2,FALSE)</f>
        <v>22.34</v>
      </c>
      <c r="D2332" s="11">
        <f>VLOOKUP(A2332,'Medical Examinations'!$A$1:$C$2336,3,FALSE)</f>
        <v>5.57</v>
      </c>
      <c r="E2332" s="11" t="str">
        <f>VLOOKUP(A2332,'Medical Examinations'!$A$1:$J$2336,4,FALSE)</f>
        <v>No</v>
      </c>
      <c r="F2332" s="11" t="str">
        <f>VLOOKUP(A2332,'Medical Examinations'!$A$1:$J$2336,5,FALSE)</f>
        <v>No</v>
      </c>
      <c r="G2332" s="11" t="str">
        <f>VLOOKUP(A2332,'Medical Examinations'!$A$1:$J$2336,6,FALSE)</f>
        <v>No</v>
      </c>
      <c r="H2332" s="11">
        <f>VLOOKUP(A2332,'Medical Examinations'!$A$1:$J$2336,7,FALSE)</f>
        <v>1</v>
      </c>
      <c r="I2332" s="11" t="str">
        <f>VLOOKUP(A2332,'Medical Examinations'!$A$1:$J$2336,8,FALSE)</f>
        <v>No</v>
      </c>
      <c r="J2332" s="11" t="str">
        <f>VLOOKUP(A2332,'Medical Examinations'!$A$1:$J$2336,9,FALSE)</f>
        <v>NORMALWEIGHT</v>
      </c>
      <c r="K2332" s="11" t="str">
        <f>VLOOKUP(A2332,'Medical Examinations'!$A$1:$J$2336,10,FALSE)</f>
        <v>NORMAL</v>
      </c>
      <c r="L2332" t="str">
        <f>VLOOKUP(A2332,'Hospitalisation Details'!$A$2:$M$2344,4,FALSE)</f>
        <v>27-7-1998</v>
      </c>
      <c r="M2332">
        <f>VLOOKUP(A2332,'Hospitalisation Details'!$A$2:$M$2344,10,FALSE)</f>
        <v>637.26</v>
      </c>
      <c r="N2332" t="str">
        <f>VLOOKUP(A2332,'Hospitalisation Details'!$A$2:$M$2344,11,FALSE)</f>
        <v>tier - 3</v>
      </c>
      <c r="O2332" t="str">
        <f>VLOOKUP(A2332,'Hospitalisation Details'!$A$2:$M$2344,12,FALSE)</f>
        <v>tier - 3</v>
      </c>
      <c r="P2332" t="str">
        <f>VLOOKUP(A2332,'Hospitalisation Details'!$A$2:$M$2344,13,FALSE)</f>
        <v>R1013</v>
      </c>
      <c r="Q2332" s="11">
        <f>VLOOKUP(A2332,'Hospitalisation Details'!$A$2:$M$2344,8,FALSE)</f>
        <v>24</v>
      </c>
    </row>
    <row r="2333" spans="1:17" ht="15.75" x14ac:dyDescent="0.25">
      <c r="A2333" s="1" t="s">
        <v>19</v>
      </c>
      <c r="B2333" t="str">
        <f>VLOOKUP(A2333,'Customer Names'!$A$1:$B$2336,2,FALSE)</f>
        <v>Riveros Gonzalez</v>
      </c>
      <c r="C2333" s="11">
        <f>VLOOKUP(A2333,'Medical Examinations'!$A$1:$B$2336,2,FALSE)</f>
        <v>17.7</v>
      </c>
      <c r="D2333" s="11">
        <f>VLOOKUP(A2333,'Medical Examinations'!$A$1:$C$2336,3,FALSE)</f>
        <v>6.28</v>
      </c>
      <c r="E2333" s="11" t="str">
        <f>VLOOKUP(A2333,'Medical Examinations'!$A$1:$J$2336,4,FALSE)</f>
        <v>No</v>
      </c>
      <c r="F2333" s="11" t="str">
        <f>VLOOKUP(A2333,'Medical Examinations'!$A$1:$J$2336,5,FALSE)</f>
        <v>No</v>
      </c>
      <c r="G2333" s="11" t="str">
        <f>VLOOKUP(A2333,'Medical Examinations'!$A$1:$J$2336,6,FALSE)</f>
        <v>No</v>
      </c>
      <c r="H2333" s="11">
        <f>VLOOKUP(A2333,'Medical Examinations'!$A$1:$J$2336,7,FALSE)</f>
        <v>1</v>
      </c>
      <c r="I2333" s="11" t="str">
        <f>VLOOKUP(A2333,'Medical Examinations'!$A$1:$J$2336,8,FALSE)</f>
        <v>No</v>
      </c>
      <c r="J2333" s="11" t="str">
        <f>VLOOKUP(A2333,'Medical Examinations'!$A$1:$J$2336,9,FALSE)</f>
        <v>UNDERWEIGHT</v>
      </c>
      <c r="K2333" s="11" t="str">
        <f>VLOOKUP(A2333,'Medical Examinations'!$A$1:$J$2336,10,FALSE)</f>
        <v>PREDIABETES</v>
      </c>
      <c r="L2333" t="str">
        <f>VLOOKUP(A2333,'Hospitalisation Details'!$A$2:$M$2344,4,FALSE)</f>
        <v>13-9-1992</v>
      </c>
      <c r="M2333">
        <f>VLOOKUP(A2333,'Hospitalisation Details'!$A$2:$M$2344,10,FALSE)</f>
        <v>604.54</v>
      </c>
      <c r="N2333" t="str">
        <f>VLOOKUP(A2333,'Hospitalisation Details'!$A$2:$M$2344,11,FALSE)</f>
        <v>tier - 3</v>
      </c>
      <c r="O2333" t="str">
        <f>VLOOKUP(A2333,'Hospitalisation Details'!$A$2:$M$2344,12,FALSE)</f>
        <v>tier - 3</v>
      </c>
      <c r="P2333" t="str">
        <f>VLOOKUP(A2333,'Hospitalisation Details'!$A$2:$M$2344,13,FALSE)</f>
        <v>R1013</v>
      </c>
      <c r="Q2333" s="11">
        <f>VLOOKUP(A2333,'Hospitalisation Details'!$A$2:$M$2344,8,FALSE)</f>
        <v>30</v>
      </c>
    </row>
    <row r="2334" spans="1:17" ht="15.75" x14ac:dyDescent="0.25">
      <c r="A2334" s="1" t="s">
        <v>17</v>
      </c>
      <c r="B2334" t="str">
        <f>VLOOKUP(A2334,'Customer Names'!$A$1:$B$2336,2,FALSE)</f>
        <v>Albano</v>
      </c>
      <c r="C2334" s="11">
        <f>VLOOKUP(A2334,'Medical Examinations'!$A$1:$B$2336,2,FALSE)</f>
        <v>16.47</v>
      </c>
      <c r="D2334" s="11">
        <f>VLOOKUP(A2334,'Medical Examinations'!$A$1:$C$2336,3,FALSE)</f>
        <v>6.35</v>
      </c>
      <c r="E2334" s="11" t="str">
        <f>VLOOKUP(A2334,'Medical Examinations'!$A$1:$J$2336,4,FALSE)</f>
        <v>No</v>
      </c>
      <c r="F2334" s="11" t="str">
        <f>VLOOKUP(A2334,'Medical Examinations'!$A$1:$J$2336,5,FALSE)</f>
        <v>No</v>
      </c>
      <c r="G2334" s="11" t="str">
        <f>VLOOKUP(A2334,'Medical Examinations'!$A$1:$J$2336,6,FALSE)</f>
        <v>Yes</v>
      </c>
      <c r="H2334" s="11">
        <f>VLOOKUP(A2334,'Medical Examinations'!$A$1:$J$2336,7,FALSE)</f>
        <v>1</v>
      </c>
      <c r="I2334" s="11" t="str">
        <f>VLOOKUP(A2334,'Medical Examinations'!$A$1:$J$2336,8,FALSE)</f>
        <v>No</v>
      </c>
      <c r="J2334" s="11" t="str">
        <f>VLOOKUP(A2334,'Medical Examinations'!$A$1:$J$2336,9,FALSE)</f>
        <v>UNDERWEIGHT</v>
      </c>
      <c r="K2334" s="11" t="str">
        <f>VLOOKUP(A2334,'Medical Examinations'!$A$1:$J$2336,10,FALSE)</f>
        <v>PREDIABETES</v>
      </c>
      <c r="L2334" t="str">
        <f>VLOOKUP(A2334,'Hospitalisation Details'!$A$2:$M$2344,4,FALSE)</f>
        <v>30-6-1993</v>
      </c>
      <c r="M2334">
        <f>VLOOKUP(A2334,'Hospitalisation Details'!$A$2:$M$2344,10,FALSE)</f>
        <v>600</v>
      </c>
      <c r="N2334" t="str">
        <f>VLOOKUP(A2334,'Hospitalisation Details'!$A$2:$M$2344,11,FALSE)</f>
        <v>tier - 2</v>
      </c>
      <c r="O2334" t="str">
        <f>VLOOKUP(A2334,'Hospitalisation Details'!$A$2:$M$2344,12,FALSE)</f>
        <v>tier - 1</v>
      </c>
      <c r="P2334" t="str">
        <f>VLOOKUP(A2334,'Hospitalisation Details'!$A$2:$M$2344,13,FALSE)</f>
        <v>R1013</v>
      </c>
      <c r="Q2334" s="11">
        <f>VLOOKUP(A2334,'Hospitalisation Details'!$A$2:$M$2344,8,FALSE)</f>
        <v>29</v>
      </c>
    </row>
    <row r="2335" spans="1:17" ht="15.75" x14ac:dyDescent="0.25">
      <c r="A2335" s="1" t="s">
        <v>14</v>
      </c>
      <c r="B2335" t="str">
        <f>VLOOKUP(A2335,'Customer Names'!$A$1:$B$2336,2,FALSE)</f>
        <v>Rosendahl</v>
      </c>
      <c r="C2335" s="11">
        <f>VLOOKUP(A2335,'Medical Examinations'!$A$1:$B$2336,2,FALSE)</f>
        <v>17.600000000000001</v>
      </c>
      <c r="D2335" s="11">
        <f>VLOOKUP(A2335,'Medical Examinations'!$A$1:$C$2336,3,FALSE)</f>
        <v>4.3899999999999997</v>
      </c>
      <c r="E2335" s="11" t="str">
        <f>VLOOKUP(A2335,'Medical Examinations'!$A$1:$J$2336,4,FALSE)</f>
        <v>No</v>
      </c>
      <c r="F2335" s="11" t="str">
        <f>VLOOKUP(A2335,'Medical Examinations'!$A$1:$J$2336,5,FALSE)</f>
        <v>No</v>
      </c>
      <c r="G2335" s="11" t="str">
        <f>VLOOKUP(A2335,'Medical Examinations'!$A$1:$J$2336,6,FALSE)</f>
        <v>No</v>
      </c>
      <c r="H2335" s="11">
        <f>VLOOKUP(A2335,'Medical Examinations'!$A$1:$J$2336,7,FALSE)</f>
        <v>1</v>
      </c>
      <c r="I2335" s="11" t="str">
        <f>VLOOKUP(A2335,'Medical Examinations'!$A$1:$J$2336,8,FALSE)</f>
        <v>No</v>
      </c>
      <c r="J2335" s="11" t="str">
        <f>VLOOKUP(A2335,'Medical Examinations'!$A$1:$J$2336,9,FALSE)</f>
        <v>UNDERWEIGHT</v>
      </c>
      <c r="K2335" s="11" t="str">
        <f>VLOOKUP(A2335,'Medical Examinations'!$A$1:$J$2336,10,FALSE)</f>
        <v>NORMAL</v>
      </c>
      <c r="L2335" t="str">
        <f>VLOOKUP(A2335,'Hospitalisation Details'!$A$2:$M$2344,4,FALSE)</f>
        <v>30-11-1992</v>
      </c>
      <c r="M2335">
        <f>VLOOKUP(A2335,'Hospitalisation Details'!$A$2:$M$2344,10,FALSE)</f>
        <v>570.62</v>
      </c>
      <c r="N2335" t="str">
        <f>VLOOKUP(A2335,'Hospitalisation Details'!$A$2:$M$2344,11,FALSE)</f>
        <v>tier - 2</v>
      </c>
      <c r="O2335" t="str">
        <f>VLOOKUP(A2335,'Hospitalisation Details'!$A$2:$M$2344,12,FALSE)</f>
        <v>tier - 1</v>
      </c>
      <c r="P2335" t="str">
        <f>VLOOKUP(A2335,'Hospitalisation Details'!$A$2:$M$2344,13,FALSE)</f>
        <v>R1013</v>
      </c>
      <c r="Q2335" s="11">
        <f>VLOOKUP(A2335,'Hospitalisation Details'!$A$2:$M$2344,8,FALSE)</f>
        <v>30</v>
      </c>
    </row>
    <row r="2336" spans="1:17" ht="15.75" x14ac:dyDescent="0.25">
      <c r="A2336" s="1" t="s">
        <v>9</v>
      </c>
      <c r="B2336" t="str">
        <f>VLOOKUP(A2336,'Customer Names'!$A$1:$B$2336,2,FALSE)</f>
        <v>German</v>
      </c>
      <c r="C2336" s="11">
        <f>VLOOKUP(A2336,'Medical Examinations'!$A$1:$B$2336,2,FALSE)</f>
        <v>17.579999999999998</v>
      </c>
      <c r="D2336" s="11">
        <f>VLOOKUP(A2336,'Medical Examinations'!$A$1:$C$2336,3,FALSE)</f>
        <v>4.51</v>
      </c>
      <c r="E2336" s="11" t="str">
        <f>VLOOKUP(A2336,'Medical Examinations'!$A$1:$J$2336,4,FALSE)</f>
        <v>No</v>
      </c>
      <c r="F2336" s="11" t="str">
        <f>VLOOKUP(A2336,'Medical Examinations'!$A$1:$J$2336,5,FALSE)</f>
        <v>No</v>
      </c>
      <c r="G2336" s="11" t="str">
        <f>VLOOKUP(A2336,'Medical Examinations'!$A$1:$J$2336,6,FALSE)</f>
        <v>No</v>
      </c>
      <c r="H2336" s="11">
        <f>VLOOKUP(A2336,'Medical Examinations'!$A$1:$J$2336,7,FALSE)</f>
        <v>1</v>
      </c>
      <c r="I2336" s="11" t="str">
        <f>VLOOKUP(A2336,'Medical Examinations'!$A$1:$J$2336,8,FALSE)</f>
        <v>No</v>
      </c>
      <c r="J2336" s="11" t="str">
        <f>VLOOKUP(A2336,'Medical Examinations'!$A$1:$J$2336,9,FALSE)</f>
        <v>UNDERWEIGHT</v>
      </c>
      <c r="K2336" s="11" t="str">
        <f>VLOOKUP(A2336,'Medical Examinations'!$A$1:$J$2336,10,FALSE)</f>
        <v>NORMAL</v>
      </c>
      <c r="L2336" t="str">
        <f>VLOOKUP(A2336,'Hospitalisation Details'!$A$2:$M$2344,4,FALSE)</f>
        <v>9-7-1992</v>
      </c>
      <c r="M2336">
        <f>VLOOKUP(A2336,'Hospitalisation Details'!$A$2:$M$2344,10,FALSE)</f>
        <v>563.84</v>
      </c>
      <c r="N2336" t="str">
        <f>VLOOKUP(A2336,'Hospitalisation Details'!$A$2:$M$2344,11,FALSE)</f>
        <v>tier - 2</v>
      </c>
      <c r="O2336" t="str">
        <f>VLOOKUP(A2336,'Hospitalisation Details'!$A$2:$M$2344,12,FALSE)</f>
        <v>tier - 3</v>
      </c>
      <c r="P2336" t="str">
        <f>VLOOKUP(A2336,'Hospitalisation Details'!$A$2:$M$2344,13,FALSE)</f>
        <v>R1013</v>
      </c>
      <c r="Q2336" s="11">
        <f>VLOOKUP(A2336,'Hospitalisation Details'!$A$2:$M$2344,8,FALSE)</f>
        <v>30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CC9B9-3909-430A-A40D-F7285A76B392}">
  <dimension ref="A3:B6"/>
  <sheetViews>
    <sheetView workbookViewId="0">
      <selection activeCell="L10" sqref="L10"/>
    </sheetView>
  </sheetViews>
  <sheetFormatPr defaultRowHeight="15" x14ac:dyDescent="0.25"/>
  <cols>
    <col min="1" max="1" width="13.140625" bestFit="1" customWidth="1"/>
    <col min="2" max="3" width="15.85546875" bestFit="1" customWidth="1"/>
    <col min="4" max="4" width="4.140625" bestFit="1" customWidth="1"/>
    <col min="5" max="5" width="11.28515625" bestFit="1" customWidth="1"/>
  </cols>
  <sheetData>
    <row r="3" spans="1:2" x14ac:dyDescent="0.25">
      <c r="A3" s="30" t="s">
        <v>6029</v>
      </c>
      <c r="B3" t="s">
        <v>6031</v>
      </c>
    </row>
    <row r="4" spans="1:2" x14ac:dyDescent="0.25">
      <c r="A4" s="31" t="s">
        <v>2379</v>
      </c>
      <c r="B4">
        <v>1944</v>
      </c>
    </row>
    <row r="5" spans="1:2" x14ac:dyDescent="0.25">
      <c r="A5" s="31" t="s">
        <v>2380</v>
      </c>
      <c r="B5">
        <v>391</v>
      </c>
    </row>
    <row r="6" spans="1:2" x14ac:dyDescent="0.25">
      <c r="A6" s="31" t="s">
        <v>6030</v>
      </c>
      <c r="B6">
        <v>2335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3FA66-E342-4C9B-A427-389E41B82F25}">
  <dimension ref="A3:C8"/>
  <sheetViews>
    <sheetView workbookViewId="0">
      <selection activeCell="N15" sqref="N1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23.42578125" bestFit="1" customWidth="1"/>
  </cols>
  <sheetData>
    <row r="3" spans="1:3" x14ac:dyDescent="0.25">
      <c r="A3" s="30" t="s">
        <v>6029</v>
      </c>
      <c r="B3" t="s">
        <v>6032</v>
      </c>
      <c r="C3" t="s">
        <v>6033</v>
      </c>
    </row>
    <row r="4" spans="1:3" x14ac:dyDescent="0.25">
      <c r="A4" s="31">
        <v>0</v>
      </c>
      <c r="B4">
        <v>7628.7699999999904</v>
      </c>
      <c r="C4">
        <v>1074</v>
      </c>
    </row>
    <row r="5" spans="1:3" x14ac:dyDescent="0.25">
      <c r="A5" s="31">
        <v>1</v>
      </c>
      <c r="B5">
        <v>5608.2499999999982</v>
      </c>
      <c r="C5">
        <v>965</v>
      </c>
    </row>
    <row r="6" spans="1:3" x14ac:dyDescent="0.25">
      <c r="A6" s="31">
        <v>2</v>
      </c>
      <c r="B6">
        <v>1923.78</v>
      </c>
      <c r="C6">
        <v>274</v>
      </c>
    </row>
    <row r="7" spans="1:3" x14ac:dyDescent="0.25">
      <c r="A7" s="31">
        <v>3</v>
      </c>
      <c r="B7">
        <v>201.16000000000005</v>
      </c>
      <c r="C7">
        <v>22</v>
      </c>
    </row>
    <row r="8" spans="1:3" x14ac:dyDescent="0.25">
      <c r="A8" s="31" t="s">
        <v>6030</v>
      </c>
      <c r="B8">
        <v>15361.960000000003</v>
      </c>
      <c r="C8">
        <v>2335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6F9CB-3425-4A3A-9D71-1A3A705404A7}">
  <dimension ref="A4:B20"/>
  <sheetViews>
    <sheetView topLeftCell="A2" workbookViewId="0">
      <selection activeCell="K11" sqref="K11"/>
    </sheetView>
  </sheetViews>
  <sheetFormatPr defaultRowHeight="15" x14ac:dyDescent="0.25"/>
  <cols>
    <col min="1" max="1" width="19.85546875" bestFit="1" customWidth="1"/>
    <col min="2" max="2" width="14.7109375" bestFit="1" customWidth="1"/>
    <col min="3" max="3" width="12" bestFit="1" customWidth="1"/>
    <col min="4" max="4" width="13.28515625" bestFit="1" customWidth="1"/>
    <col min="5" max="5" width="14.7109375" bestFit="1" customWidth="1"/>
    <col min="6" max="6" width="12" bestFit="1" customWidth="1"/>
    <col min="7" max="7" width="11" bestFit="1" customWidth="1"/>
    <col min="8" max="8" width="12.5703125" bestFit="1" customWidth="1"/>
    <col min="9" max="9" width="13.28515625" bestFit="1" customWidth="1"/>
    <col min="10" max="10" width="15.140625" bestFit="1" customWidth="1"/>
    <col min="11" max="11" width="11" bestFit="1" customWidth="1"/>
    <col min="12" max="12" width="12.5703125" bestFit="1" customWidth="1"/>
    <col min="13" max="13" width="18.28515625" bestFit="1" customWidth="1"/>
    <col min="14" max="14" width="16.5703125" bestFit="1" customWidth="1"/>
    <col min="15" max="15" width="10" bestFit="1" customWidth="1"/>
    <col min="16" max="16" width="12.5703125" bestFit="1" customWidth="1"/>
    <col min="17" max="17" width="19.7109375" bestFit="1" customWidth="1"/>
    <col min="18" max="18" width="12" bestFit="1" customWidth="1"/>
    <col min="19" max="24" width="7" bestFit="1" customWidth="1"/>
    <col min="25" max="25" width="8" bestFit="1" customWidth="1"/>
    <col min="26" max="27" width="5" bestFit="1" customWidth="1"/>
    <col min="28" max="28" width="8" bestFit="1" customWidth="1"/>
    <col min="29" max="37" width="5" bestFit="1" customWidth="1"/>
    <col min="38" max="39" width="8" bestFit="1" customWidth="1"/>
    <col min="40" max="41" width="5" bestFit="1" customWidth="1"/>
    <col min="42" max="42" width="8" bestFit="1" customWidth="1"/>
    <col min="43" max="43" width="7" bestFit="1" customWidth="1"/>
    <col min="44" max="44" width="5" bestFit="1" customWidth="1"/>
    <col min="45" max="46" width="8" bestFit="1" customWidth="1"/>
    <col min="47" max="47" width="5" bestFit="1" customWidth="1"/>
    <col min="48" max="48" width="8" bestFit="1" customWidth="1"/>
    <col min="49" max="49" width="5" bestFit="1" customWidth="1"/>
    <col min="50" max="50" width="7" bestFit="1" customWidth="1"/>
    <col min="51" max="51" width="5" bestFit="1" customWidth="1"/>
    <col min="52" max="52" width="7" bestFit="1" customWidth="1"/>
    <col min="53" max="54" width="8" bestFit="1" customWidth="1"/>
    <col min="55" max="57" width="5" bestFit="1" customWidth="1"/>
    <col min="58" max="58" width="8" bestFit="1" customWidth="1"/>
    <col min="59" max="60" width="5" bestFit="1" customWidth="1"/>
    <col min="61" max="61" width="8" bestFit="1" customWidth="1"/>
    <col min="62" max="69" width="5" bestFit="1" customWidth="1"/>
    <col min="70" max="73" width="8" bestFit="1" customWidth="1"/>
    <col min="74" max="74" width="5" bestFit="1" customWidth="1"/>
    <col min="75" max="75" width="8" bestFit="1" customWidth="1"/>
    <col min="76" max="76" width="7" bestFit="1" customWidth="1"/>
    <col min="77" max="79" width="8" bestFit="1" customWidth="1"/>
    <col min="80" max="84" width="5" bestFit="1" customWidth="1"/>
    <col min="85" max="85" width="8" bestFit="1" customWidth="1"/>
    <col min="86" max="88" width="5" bestFit="1" customWidth="1"/>
    <col min="89" max="90" width="8" bestFit="1" customWidth="1"/>
    <col min="91" max="91" width="5" bestFit="1" customWidth="1"/>
    <col min="92" max="92" width="8" bestFit="1" customWidth="1"/>
    <col min="93" max="96" width="5" bestFit="1" customWidth="1"/>
    <col min="97" max="98" width="8" bestFit="1" customWidth="1"/>
    <col min="99" max="109" width="5" bestFit="1" customWidth="1"/>
    <col min="110" max="112" width="8" bestFit="1" customWidth="1"/>
    <col min="113" max="113" width="7" bestFit="1" customWidth="1"/>
    <col min="114" max="134" width="8" bestFit="1" customWidth="1"/>
    <col min="135" max="135" width="5" bestFit="1" customWidth="1"/>
    <col min="136" max="136" width="8" bestFit="1" customWidth="1"/>
    <col min="137" max="138" width="7" bestFit="1" customWidth="1"/>
    <col min="139" max="140" width="8" bestFit="1" customWidth="1"/>
    <col min="141" max="141" width="7" bestFit="1" customWidth="1"/>
    <col min="142" max="142" width="8" bestFit="1" customWidth="1"/>
    <col min="143" max="143" width="5" bestFit="1" customWidth="1"/>
    <col min="144" max="151" width="8" bestFit="1" customWidth="1"/>
    <col min="152" max="152" width="7" bestFit="1" customWidth="1"/>
    <col min="153" max="157" width="8" bestFit="1" customWidth="1"/>
    <col min="158" max="158" width="7" bestFit="1" customWidth="1"/>
    <col min="159" max="176" width="8" bestFit="1" customWidth="1"/>
    <col min="177" max="177" width="7" bestFit="1" customWidth="1"/>
    <col min="178" max="194" width="8" bestFit="1" customWidth="1"/>
    <col min="195" max="195" width="7" bestFit="1" customWidth="1"/>
    <col min="196" max="203" width="8" bestFit="1" customWidth="1"/>
    <col min="204" max="204" width="7" bestFit="1" customWidth="1"/>
    <col min="205" max="214" width="8" bestFit="1" customWidth="1"/>
    <col min="215" max="215" width="7" bestFit="1" customWidth="1"/>
    <col min="216" max="218" width="8" bestFit="1" customWidth="1"/>
    <col min="219" max="219" width="7" bestFit="1" customWidth="1"/>
    <col min="220" max="222" width="8" bestFit="1" customWidth="1"/>
    <col min="223" max="223" width="7" bestFit="1" customWidth="1"/>
    <col min="224" max="226" width="8" bestFit="1" customWidth="1"/>
    <col min="227" max="227" width="7" bestFit="1" customWidth="1"/>
    <col min="228" max="230" width="8" bestFit="1" customWidth="1"/>
    <col min="231" max="231" width="7" bestFit="1" customWidth="1"/>
    <col min="232" max="235" width="8" bestFit="1" customWidth="1"/>
    <col min="236" max="236" width="7" bestFit="1" customWidth="1"/>
    <col min="237" max="237" width="5" bestFit="1" customWidth="1"/>
    <col min="238" max="241" width="8" bestFit="1" customWidth="1"/>
    <col min="242" max="242" width="7" bestFit="1" customWidth="1"/>
    <col min="243" max="243" width="8" bestFit="1" customWidth="1"/>
    <col min="244" max="244" width="7" bestFit="1" customWidth="1"/>
    <col min="245" max="248" width="8" bestFit="1" customWidth="1"/>
    <col min="249" max="249" width="7" bestFit="1" customWidth="1"/>
    <col min="250" max="274" width="8" bestFit="1" customWidth="1"/>
    <col min="275" max="275" width="7" bestFit="1" customWidth="1"/>
    <col min="276" max="283" width="8" bestFit="1" customWidth="1"/>
    <col min="284" max="284" width="7" bestFit="1" customWidth="1"/>
    <col min="285" max="293" width="8" bestFit="1" customWidth="1"/>
    <col min="294" max="294" width="7" bestFit="1" customWidth="1"/>
    <col min="295" max="321" width="8" bestFit="1" customWidth="1"/>
    <col min="322" max="322" width="7" bestFit="1" customWidth="1"/>
    <col min="323" max="339" width="8" bestFit="1" customWidth="1"/>
    <col min="340" max="340" width="7" bestFit="1" customWidth="1"/>
    <col min="341" max="345" width="8" bestFit="1" customWidth="1"/>
    <col min="346" max="346" width="7" bestFit="1" customWidth="1"/>
    <col min="347" max="353" width="8" bestFit="1" customWidth="1"/>
    <col min="354" max="354" width="7" bestFit="1" customWidth="1"/>
    <col min="355" max="359" width="8" bestFit="1" customWidth="1"/>
    <col min="360" max="360" width="7" bestFit="1" customWidth="1"/>
    <col min="361" max="368" width="8" bestFit="1" customWidth="1"/>
    <col min="369" max="370" width="7" bestFit="1" customWidth="1"/>
    <col min="371" max="371" width="8" bestFit="1" customWidth="1"/>
    <col min="372" max="372" width="7" bestFit="1" customWidth="1"/>
    <col min="373" max="377" width="8" bestFit="1" customWidth="1"/>
    <col min="378" max="378" width="5" bestFit="1" customWidth="1"/>
    <col min="379" max="382" width="8" bestFit="1" customWidth="1"/>
    <col min="383" max="384" width="7" bestFit="1" customWidth="1"/>
    <col min="385" max="396" width="8" bestFit="1" customWidth="1"/>
    <col min="397" max="397" width="7" bestFit="1" customWidth="1"/>
    <col min="398" max="408" width="8" bestFit="1" customWidth="1"/>
    <col min="409" max="409" width="7" bestFit="1" customWidth="1"/>
    <col min="410" max="415" width="8" bestFit="1" customWidth="1"/>
    <col min="416" max="417" width="7" bestFit="1" customWidth="1"/>
    <col min="418" max="424" width="8" bestFit="1" customWidth="1"/>
    <col min="425" max="425" width="7" bestFit="1" customWidth="1"/>
    <col min="426" max="437" width="8" bestFit="1" customWidth="1"/>
    <col min="438" max="438" width="7" bestFit="1" customWidth="1"/>
    <col min="439" max="445" width="8" bestFit="1" customWidth="1"/>
    <col min="446" max="446" width="7" bestFit="1" customWidth="1"/>
    <col min="447" max="453" width="8" bestFit="1" customWidth="1"/>
    <col min="454" max="454" width="7" bestFit="1" customWidth="1"/>
    <col min="455" max="474" width="8" bestFit="1" customWidth="1"/>
    <col min="475" max="475" width="7" bestFit="1" customWidth="1"/>
    <col min="476" max="487" width="8" bestFit="1" customWidth="1"/>
    <col min="488" max="488" width="7" bestFit="1" customWidth="1"/>
    <col min="489" max="497" width="8" bestFit="1" customWidth="1"/>
    <col min="498" max="498" width="7" bestFit="1" customWidth="1"/>
    <col min="499" max="515" width="8" bestFit="1" customWidth="1"/>
    <col min="516" max="517" width="7" bestFit="1" customWidth="1"/>
    <col min="518" max="518" width="8" bestFit="1" customWidth="1"/>
    <col min="519" max="519" width="7" bestFit="1" customWidth="1"/>
    <col min="520" max="521" width="8" bestFit="1" customWidth="1"/>
    <col min="522" max="522" width="7" bestFit="1" customWidth="1"/>
    <col min="523" max="534" width="8" bestFit="1" customWidth="1"/>
    <col min="535" max="535" width="7" bestFit="1" customWidth="1"/>
    <col min="536" max="538" width="8" bestFit="1" customWidth="1"/>
    <col min="539" max="540" width="7" bestFit="1" customWidth="1"/>
    <col min="541" max="553" width="8" bestFit="1" customWidth="1"/>
    <col min="554" max="554" width="5" bestFit="1" customWidth="1"/>
    <col min="555" max="573" width="8" bestFit="1" customWidth="1"/>
    <col min="574" max="574" width="7" bestFit="1" customWidth="1"/>
    <col min="575" max="580" width="8" bestFit="1" customWidth="1"/>
    <col min="581" max="581" width="7" bestFit="1" customWidth="1"/>
    <col min="582" max="582" width="8" bestFit="1" customWidth="1"/>
    <col min="583" max="583" width="7" bestFit="1" customWidth="1"/>
    <col min="584" max="611" width="8" bestFit="1" customWidth="1"/>
    <col min="612" max="612" width="7" bestFit="1" customWidth="1"/>
    <col min="613" max="615" width="8" bestFit="1" customWidth="1"/>
    <col min="616" max="616" width="7" bestFit="1" customWidth="1"/>
    <col min="617" max="642" width="8" bestFit="1" customWidth="1"/>
    <col min="643" max="643" width="7" bestFit="1" customWidth="1"/>
    <col min="644" max="670" width="8" bestFit="1" customWidth="1"/>
    <col min="671" max="671" width="7" bestFit="1" customWidth="1"/>
    <col min="672" max="672" width="8" bestFit="1" customWidth="1"/>
    <col min="673" max="673" width="7" bestFit="1" customWidth="1"/>
    <col min="674" max="677" width="8" bestFit="1" customWidth="1"/>
    <col min="678" max="678" width="7" bestFit="1" customWidth="1"/>
    <col min="679" max="680" width="8" bestFit="1" customWidth="1"/>
    <col min="681" max="681" width="7" bestFit="1" customWidth="1"/>
    <col min="682" max="699" width="8" bestFit="1" customWidth="1"/>
    <col min="700" max="700" width="7" bestFit="1" customWidth="1"/>
    <col min="701" max="711" width="8" bestFit="1" customWidth="1"/>
    <col min="712" max="713" width="7" bestFit="1" customWidth="1"/>
    <col min="714" max="721" width="8" bestFit="1" customWidth="1"/>
    <col min="722" max="722" width="7" bestFit="1" customWidth="1"/>
    <col min="723" max="726" width="8" bestFit="1" customWidth="1"/>
    <col min="727" max="727" width="7" bestFit="1" customWidth="1"/>
    <col min="728" max="728" width="8" bestFit="1" customWidth="1"/>
    <col min="729" max="729" width="7" bestFit="1" customWidth="1"/>
    <col min="730" max="731" width="8" bestFit="1" customWidth="1"/>
    <col min="732" max="732" width="7" bestFit="1" customWidth="1"/>
    <col min="733" max="736" width="8" bestFit="1" customWidth="1"/>
    <col min="737" max="737" width="7" bestFit="1" customWidth="1"/>
    <col min="738" max="739" width="8" bestFit="1" customWidth="1"/>
    <col min="740" max="740" width="7" bestFit="1" customWidth="1"/>
    <col min="741" max="760" width="8" bestFit="1" customWidth="1"/>
    <col min="761" max="761" width="7" bestFit="1" customWidth="1"/>
    <col min="762" max="781" width="8" bestFit="1" customWidth="1"/>
    <col min="782" max="782" width="7" bestFit="1" customWidth="1"/>
    <col min="783" max="793" width="8" bestFit="1" customWidth="1"/>
    <col min="794" max="794" width="7" bestFit="1" customWidth="1"/>
    <col min="795" max="836" width="8" bestFit="1" customWidth="1"/>
    <col min="837" max="837" width="7" bestFit="1" customWidth="1"/>
    <col min="838" max="840" width="8" bestFit="1" customWidth="1"/>
    <col min="841" max="841" width="7" bestFit="1" customWidth="1"/>
    <col min="842" max="842" width="8" bestFit="1" customWidth="1"/>
    <col min="843" max="843" width="7" bestFit="1" customWidth="1"/>
    <col min="844" max="845" width="8" bestFit="1" customWidth="1"/>
    <col min="846" max="846" width="7" bestFit="1" customWidth="1"/>
    <col min="847" max="855" width="8" bestFit="1" customWidth="1"/>
    <col min="856" max="857" width="7" bestFit="1" customWidth="1"/>
    <col min="858" max="870" width="8" bestFit="1" customWidth="1"/>
    <col min="871" max="871" width="7" bestFit="1" customWidth="1"/>
    <col min="872" max="880" width="8" bestFit="1" customWidth="1"/>
    <col min="881" max="881" width="7" bestFit="1" customWidth="1"/>
    <col min="882" max="907" width="8" bestFit="1" customWidth="1"/>
    <col min="908" max="908" width="7" bestFit="1" customWidth="1"/>
    <col min="909" max="910" width="8" bestFit="1" customWidth="1"/>
    <col min="911" max="911" width="7" bestFit="1" customWidth="1"/>
    <col min="912" max="915" width="8" bestFit="1" customWidth="1"/>
    <col min="916" max="916" width="7" bestFit="1" customWidth="1"/>
    <col min="917" max="919" width="8" bestFit="1" customWidth="1"/>
    <col min="920" max="920" width="7" bestFit="1" customWidth="1"/>
    <col min="921" max="925" width="8" bestFit="1" customWidth="1"/>
    <col min="926" max="926" width="7" bestFit="1" customWidth="1"/>
    <col min="927" max="936" width="8" bestFit="1" customWidth="1"/>
    <col min="937" max="937" width="7" bestFit="1" customWidth="1"/>
    <col min="938" max="941" width="8" bestFit="1" customWidth="1"/>
    <col min="942" max="942" width="7" bestFit="1" customWidth="1"/>
    <col min="943" max="962" width="8" bestFit="1" customWidth="1"/>
    <col min="963" max="963" width="7" bestFit="1" customWidth="1"/>
    <col min="964" max="993" width="8" bestFit="1" customWidth="1"/>
    <col min="994" max="994" width="7" bestFit="1" customWidth="1"/>
    <col min="995" max="1001" width="8" bestFit="1" customWidth="1"/>
    <col min="1002" max="1002" width="7" bestFit="1" customWidth="1"/>
    <col min="1003" max="1005" width="8" bestFit="1" customWidth="1"/>
    <col min="1006" max="1007" width="7" bestFit="1" customWidth="1"/>
    <col min="1008" max="1008" width="8" bestFit="1" customWidth="1"/>
    <col min="1009" max="1009" width="7" bestFit="1" customWidth="1"/>
    <col min="1010" max="1011" width="8" bestFit="1" customWidth="1"/>
    <col min="1012" max="1012" width="5" bestFit="1" customWidth="1"/>
    <col min="1013" max="1041" width="8" bestFit="1" customWidth="1"/>
    <col min="1042" max="1042" width="5" bestFit="1" customWidth="1"/>
    <col min="1043" max="1052" width="8" bestFit="1" customWidth="1"/>
    <col min="1053" max="1054" width="7" bestFit="1" customWidth="1"/>
    <col min="1055" max="1060" width="8" bestFit="1" customWidth="1"/>
    <col min="1061" max="1061" width="7" bestFit="1" customWidth="1"/>
    <col min="1062" max="1092" width="8" bestFit="1" customWidth="1"/>
    <col min="1093" max="1093" width="7" bestFit="1" customWidth="1"/>
    <col min="1094" max="1097" width="8" bestFit="1" customWidth="1"/>
    <col min="1098" max="1098" width="7" bestFit="1" customWidth="1"/>
    <col min="1099" max="1102" width="8" bestFit="1" customWidth="1"/>
    <col min="1103" max="1103" width="7" bestFit="1" customWidth="1"/>
    <col min="1104" max="1105" width="8" bestFit="1" customWidth="1"/>
    <col min="1106" max="1106" width="7" bestFit="1" customWidth="1"/>
    <col min="1107" max="1112" width="8" bestFit="1" customWidth="1"/>
    <col min="1113" max="1113" width="7" bestFit="1" customWidth="1"/>
    <col min="1114" max="1115" width="8" bestFit="1" customWidth="1"/>
    <col min="1116" max="1117" width="7" bestFit="1" customWidth="1"/>
    <col min="1118" max="1123" width="8" bestFit="1" customWidth="1"/>
    <col min="1124" max="1124" width="7" bestFit="1" customWidth="1"/>
    <col min="1125" max="1128" width="8" bestFit="1" customWidth="1"/>
    <col min="1129" max="1129" width="7" bestFit="1" customWidth="1"/>
    <col min="1130" max="1131" width="8" bestFit="1" customWidth="1"/>
    <col min="1132" max="1132" width="7" bestFit="1" customWidth="1"/>
    <col min="1133" max="1146" width="8" bestFit="1" customWidth="1"/>
    <col min="1147" max="1147" width="7" bestFit="1" customWidth="1"/>
    <col min="1148" max="1149" width="8" bestFit="1" customWidth="1"/>
    <col min="1150" max="1150" width="7" bestFit="1" customWidth="1"/>
    <col min="1151" max="1162" width="8" bestFit="1" customWidth="1"/>
    <col min="1163" max="1164" width="7" bestFit="1" customWidth="1"/>
    <col min="1165" max="1190" width="8" bestFit="1" customWidth="1"/>
    <col min="1191" max="1191" width="7" bestFit="1" customWidth="1"/>
    <col min="1192" max="1193" width="8" bestFit="1" customWidth="1"/>
    <col min="1194" max="1194" width="7" bestFit="1" customWidth="1"/>
    <col min="1195" max="1207" width="8" bestFit="1" customWidth="1"/>
    <col min="1208" max="1227" width="9" bestFit="1" customWidth="1"/>
    <col min="1228" max="1228" width="8" bestFit="1" customWidth="1"/>
    <col min="1229" max="1236" width="9" bestFit="1" customWidth="1"/>
    <col min="1237" max="1237" width="8" bestFit="1" customWidth="1"/>
    <col min="1238" max="1253" width="9" bestFit="1" customWidth="1"/>
    <col min="1254" max="1254" width="8" bestFit="1" customWidth="1"/>
    <col min="1255" max="1255" width="9" bestFit="1" customWidth="1"/>
    <col min="1256" max="1256" width="8" bestFit="1" customWidth="1"/>
    <col min="1257" max="1262" width="9" bestFit="1" customWidth="1"/>
    <col min="1263" max="1263" width="8" bestFit="1" customWidth="1"/>
    <col min="1264" max="1269" width="9" bestFit="1" customWidth="1"/>
    <col min="1270" max="1270" width="8" bestFit="1" customWidth="1"/>
    <col min="1271" max="1306" width="9" bestFit="1" customWidth="1"/>
    <col min="1307" max="1307" width="8" bestFit="1" customWidth="1"/>
    <col min="1308" max="1316" width="9" bestFit="1" customWidth="1"/>
    <col min="1317" max="1317" width="8" bestFit="1" customWidth="1"/>
    <col min="1318" max="1328" width="9" bestFit="1" customWidth="1"/>
    <col min="1329" max="1329" width="8" bestFit="1" customWidth="1"/>
    <col min="1330" max="1360" width="9" bestFit="1" customWidth="1"/>
    <col min="1361" max="1361" width="8" bestFit="1" customWidth="1"/>
    <col min="1362" max="1375" width="9" bestFit="1" customWidth="1"/>
    <col min="1376" max="1376" width="8" bestFit="1" customWidth="1"/>
    <col min="1377" max="1381" width="9" bestFit="1" customWidth="1"/>
    <col min="1382" max="1382" width="8" bestFit="1" customWidth="1"/>
    <col min="1383" max="1383" width="9" bestFit="1" customWidth="1"/>
    <col min="1384" max="1384" width="8" bestFit="1" customWidth="1"/>
    <col min="1385" max="1399" width="9" bestFit="1" customWidth="1"/>
    <col min="1400" max="1400" width="8" bestFit="1" customWidth="1"/>
    <col min="1401" max="1402" width="9" bestFit="1" customWidth="1"/>
    <col min="1403" max="1403" width="6" bestFit="1" customWidth="1"/>
    <col min="1404" max="1413" width="9" bestFit="1" customWidth="1"/>
    <col min="1414" max="1414" width="8" bestFit="1" customWidth="1"/>
    <col min="1415" max="1417" width="9" bestFit="1" customWidth="1"/>
    <col min="1418" max="1418" width="8" bestFit="1" customWidth="1"/>
    <col min="1419" max="1439" width="9" bestFit="1" customWidth="1"/>
    <col min="1440" max="1441" width="8" bestFit="1" customWidth="1"/>
    <col min="1442" max="1443" width="9" bestFit="1" customWidth="1"/>
    <col min="1444" max="1444" width="8" bestFit="1" customWidth="1"/>
    <col min="1445" max="1445" width="9" bestFit="1" customWidth="1"/>
    <col min="1446" max="1447" width="8" bestFit="1" customWidth="1"/>
    <col min="1448" max="1468" width="9" bestFit="1" customWidth="1"/>
    <col min="1469" max="1469" width="8" bestFit="1" customWidth="1"/>
    <col min="1470" max="1474" width="9" bestFit="1" customWidth="1"/>
    <col min="1475" max="1475" width="8" bestFit="1" customWidth="1"/>
    <col min="1476" max="1477" width="9" bestFit="1" customWidth="1"/>
    <col min="1478" max="1478" width="8" bestFit="1" customWidth="1"/>
    <col min="1479" max="1487" width="9" bestFit="1" customWidth="1"/>
    <col min="1488" max="1489" width="8" bestFit="1" customWidth="1"/>
    <col min="1490" max="1493" width="9" bestFit="1" customWidth="1"/>
    <col min="1494" max="1494" width="8" bestFit="1" customWidth="1"/>
    <col min="1495" max="1497" width="9" bestFit="1" customWidth="1"/>
    <col min="1498" max="1498" width="6" bestFit="1" customWidth="1"/>
    <col min="1499" max="1499" width="9" bestFit="1" customWidth="1"/>
    <col min="1500" max="1500" width="6" bestFit="1" customWidth="1"/>
    <col min="1501" max="1538" width="9" bestFit="1" customWidth="1"/>
    <col min="1539" max="1539" width="8" bestFit="1" customWidth="1"/>
    <col min="1540" max="1542" width="9" bestFit="1" customWidth="1"/>
    <col min="1543" max="1543" width="8" bestFit="1" customWidth="1"/>
    <col min="1544" max="1553" width="9" bestFit="1" customWidth="1"/>
    <col min="1554" max="1554" width="8" bestFit="1" customWidth="1"/>
    <col min="1555" max="1566" width="9" bestFit="1" customWidth="1"/>
    <col min="1567" max="1567" width="8" bestFit="1" customWidth="1"/>
    <col min="1568" max="1570" width="9" bestFit="1" customWidth="1"/>
    <col min="1571" max="1572" width="8" bestFit="1" customWidth="1"/>
    <col min="1573" max="1576" width="9" bestFit="1" customWidth="1"/>
    <col min="1577" max="1577" width="6" bestFit="1" customWidth="1"/>
    <col min="1578" max="1591" width="9" bestFit="1" customWidth="1"/>
    <col min="1592" max="1592" width="8" bestFit="1" customWidth="1"/>
    <col min="1593" max="1594" width="9" bestFit="1" customWidth="1"/>
    <col min="1595" max="1595" width="8" bestFit="1" customWidth="1"/>
    <col min="1596" max="1597" width="9" bestFit="1" customWidth="1"/>
    <col min="1598" max="1598" width="8" bestFit="1" customWidth="1"/>
    <col min="1599" max="1600" width="9" bestFit="1" customWidth="1"/>
    <col min="1601" max="1602" width="8" bestFit="1" customWidth="1"/>
    <col min="1603" max="1618" width="9" bestFit="1" customWidth="1"/>
    <col min="1619" max="1619" width="8" bestFit="1" customWidth="1"/>
    <col min="1620" max="1626" width="9" bestFit="1" customWidth="1"/>
    <col min="1627" max="1627" width="8" bestFit="1" customWidth="1"/>
    <col min="1628" max="1634" width="9" bestFit="1" customWidth="1"/>
    <col min="1635" max="1635" width="8" bestFit="1" customWidth="1"/>
    <col min="1636" max="1656" width="9" bestFit="1" customWidth="1"/>
    <col min="1657" max="1657" width="8" bestFit="1" customWidth="1"/>
    <col min="1658" max="1663" width="9" bestFit="1" customWidth="1"/>
    <col min="1664" max="1664" width="6" bestFit="1" customWidth="1"/>
    <col min="1665" max="1675" width="9" bestFit="1" customWidth="1"/>
    <col min="1676" max="1676" width="8" bestFit="1" customWidth="1"/>
    <col min="1677" max="1690" width="9" bestFit="1" customWidth="1"/>
    <col min="1691" max="1692" width="8" bestFit="1" customWidth="1"/>
    <col min="1693" max="1695" width="9" bestFit="1" customWidth="1"/>
    <col min="1696" max="1696" width="8" bestFit="1" customWidth="1"/>
    <col min="1697" max="1704" width="9" bestFit="1" customWidth="1"/>
    <col min="1705" max="1705" width="8" bestFit="1" customWidth="1"/>
    <col min="1706" max="1708" width="9" bestFit="1" customWidth="1"/>
    <col min="1709" max="1709" width="8" bestFit="1" customWidth="1"/>
    <col min="1710" max="1719" width="9" bestFit="1" customWidth="1"/>
    <col min="1720" max="1720" width="8" bestFit="1" customWidth="1"/>
    <col min="1721" max="1724" width="9" bestFit="1" customWidth="1"/>
    <col min="1725" max="1725" width="8" bestFit="1" customWidth="1"/>
    <col min="1726" max="1735" width="9" bestFit="1" customWidth="1"/>
    <col min="1736" max="1736" width="8" bestFit="1" customWidth="1"/>
    <col min="1737" max="1742" width="9" bestFit="1" customWidth="1"/>
    <col min="1743" max="1744" width="8" bestFit="1" customWidth="1"/>
    <col min="1745" max="1747" width="9" bestFit="1" customWidth="1"/>
    <col min="1748" max="1748" width="8" bestFit="1" customWidth="1"/>
    <col min="1749" max="1776" width="9" bestFit="1" customWidth="1"/>
    <col min="1777" max="1777" width="8" bestFit="1" customWidth="1"/>
    <col min="1778" max="1778" width="9" bestFit="1" customWidth="1"/>
    <col min="1779" max="1779" width="8" bestFit="1" customWidth="1"/>
    <col min="1780" max="1781" width="9" bestFit="1" customWidth="1"/>
    <col min="1782" max="1782" width="8" bestFit="1" customWidth="1"/>
    <col min="1783" max="1790" width="9" bestFit="1" customWidth="1"/>
    <col min="1791" max="1791" width="8" bestFit="1" customWidth="1"/>
    <col min="1792" max="1804" width="9" bestFit="1" customWidth="1"/>
    <col min="1805" max="1805" width="8" bestFit="1" customWidth="1"/>
    <col min="1806" max="1811" width="9" bestFit="1" customWidth="1"/>
    <col min="1812" max="1812" width="8" bestFit="1" customWidth="1"/>
    <col min="1813" max="1821" width="9" bestFit="1" customWidth="1"/>
    <col min="1822" max="1822" width="6" bestFit="1" customWidth="1"/>
    <col min="1823" max="1845" width="9" bestFit="1" customWidth="1"/>
    <col min="1846" max="1847" width="8" bestFit="1" customWidth="1"/>
    <col min="1848" max="1848" width="9" bestFit="1" customWidth="1"/>
    <col min="1849" max="1849" width="6" bestFit="1" customWidth="1"/>
    <col min="1850" max="1872" width="9" bestFit="1" customWidth="1"/>
    <col min="1873" max="1873" width="6" bestFit="1" customWidth="1"/>
    <col min="1874" max="1874" width="9" bestFit="1" customWidth="1"/>
    <col min="1875" max="1875" width="8" bestFit="1" customWidth="1"/>
    <col min="1876" max="1885" width="9" bestFit="1" customWidth="1"/>
    <col min="1886" max="1886" width="8" bestFit="1" customWidth="1"/>
    <col min="1887" max="1910" width="9" bestFit="1" customWidth="1"/>
    <col min="1911" max="1911" width="8" bestFit="1" customWidth="1"/>
    <col min="1912" max="1926" width="9" bestFit="1" customWidth="1"/>
    <col min="1927" max="1927" width="8" bestFit="1" customWidth="1"/>
    <col min="1928" max="1940" width="9" bestFit="1" customWidth="1"/>
    <col min="1941" max="1942" width="8" bestFit="1" customWidth="1"/>
    <col min="1943" max="1956" width="9" bestFit="1" customWidth="1"/>
    <col min="1957" max="1957" width="8" bestFit="1" customWidth="1"/>
    <col min="1958" max="1976" width="9" bestFit="1" customWidth="1"/>
    <col min="1977" max="1977" width="8" bestFit="1" customWidth="1"/>
    <col min="1978" max="1993" width="9" bestFit="1" customWidth="1"/>
    <col min="1994" max="1994" width="8" bestFit="1" customWidth="1"/>
    <col min="1995" max="1998" width="9" bestFit="1" customWidth="1"/>
    <col min="1999" max="1999" width="8" bestFit="1" customWidth="1"/>
    <col min="2000" max="2001" width="9" bestFit="1" customWidth="1"/>
    <col min="2002" max="2002" width="8" bestFit="1" customWidth="1"/>
    <col min="2003" max="2015" width="9" bestFit="1" customWidth="1"/>
    <col min="2016" max="2016" width="6" bestFit="1" customWidth="1"/>
    <col min="2017" max="2022" width="9" bestFit="1" customWidth="1"/>
    <col min="2023" max="2023" width="8" bestFit="1" customWidth="1"/>
    <col min="2024" max="2034" width="9" bestFit="1" customWidth="1"/>
    <col min="2035" max="2035" width="6" bestFit="1" customWidth="1"/>
    <col min="2036" max="2036" width="8" bestFit="1" customWidth="1"/>
    <col min="2037" max="2037" width="9" bestFit="1" customWidth="1"/>
    <col min="2038" max="2038" width="8" bestFit="1" customWidth="1"/>
    <col min="2039" max="2052" width="9" bestFit="1" customWidth="1"/>
    <col min="2053" max="2053" width="8" bestFit="1" customWidth="1"/>
    <col min="2054" max="2065" width="9" bestFit="1" customWidth="1"/>
    <col min="2066" max="2066" width="6" bestFit="1" customWidth="1"/>
    <col min="2067" max="2072" width="9" bestFit="1" customWidth="1"/>
    <col min="2073" max="2073" width="8" bestFit="1" customWidth="1"/>
    <col min="2074" max="2123" width="9" bestFit="1" customWidth="1"/>
    <col min="2124" max="2124" width="8" bestFit="1" customWidth="1"/>
    <col min="2125" max="2135" width="9" bestFit="1" customWidth="1"/>
    <col min="2136" max="2137" width="8" bestFit="1" customWidth="1"/>
    <col min="2138" max="2138" width="9" bestFit="1" customWidth="1"/>
    <col min="2139" max="2139" width="8" bestFit="1" customWidth="1"/>
    <col min="2140" max="2145" width="9" bestFit="1" customWidth="1"/>
    <col min="2146" max="2146" width="8" bestFit="1" customWidth="1"/>
    <col min="2147" max="2161" width="9" bestFit="1" customWidth="1"/>
    <col min="2162" max="2162" width="8" bestFit="1" customWidth="1"/>
    <col min="2163" max="2174" width="9" bestFit="1" customWidth="1"/>
    <col min="2175" max="2175" width="8" bestFit="1" customWidth="1"/>
    <col min="2176" max="2179" width="9" bestFit="1" customWidth="1"/>
    <col min="2180" max="2180" width="8" bestFit="1" customWidth="1"/>
    <col min="2181" max="2192" width="9" bestFit="1" customWidth="1"/>
    <col min="2193" max="2193" width="6" bestFit="1" customWidth="1"/>
    <col min="2194" max="2208" width="9" bestFit="1" customWidth="1"/>
    <col min="2209" max="2209" width="8" bestFit="1" customWidth="1"/>
    <col min="2210" max="2220" width="9" bestFit="1" customWidth="1"/>
    <col min="2221" max="2222" width="8" bestFit="1" customWidth="1"/>
    <col min="2223" max="2240" width="9" bestFit="1" customWidth="1"/>
    <col min="2241" max="2241" width="8" bestFit="1" customWidth="1"/>
    <col min="2242" max="2250" width="9" bestFit="1" customWidth="1"/>
    <col min="2251" max="2251" width="8" bestFit="1" customWidth="1"/>
    <col min="2252" max="2254" width="9" bestFit="1" customWidth="1"/>
    <col min="2255" max="2256" width="8" bestFit="1" customWidth="1"/>
    <col min="2257" max="2260" width="9" bestFit="1" customWidth="1"/>
    <col min="2261" max="2261" width="8" bestFit="1" customWidth="1"/>
    <col min="2262" max="2269" width="9" bestFit="1" customWidth="1"/>
    <col min="2270" max="2270" width="8" bestFit="1" customWidth="1"/>
    <col min="2271" max="2272" width="9" bestFit="1" customWidth="1"/>
    <col min="2273" max="2274" width="8" bestFit="1" customWidth="1"/>
    <col min="2275" max="2290" width="9" bestFit="1" customWidth="1"/>
    <col min="2291" max="2292" width="8" bestFit="1" customWidth="1"/>
    <col min="2293" max="2293" width="9" bestFit="1" customWidth="1"/>
    <col min="2294" max="2294" width="8" bestFit="1" customWidth="1"/>
    <col min="2295" max="2327" width="9" bestFit="1" customWidth="1"/>
    <col min="2328" max="2328" width="8" bestFit="1" customWidth="1"/>
    <col min="2329" max="2329" width="9" bestFit="1" customWidth="1"/>
    <col min="2330" max="2330" width="8" bestFit="1" customWidth="1"/>
    <col min="2331" max="2332" width="9" bestFit="1" customWidth="1"/>
    <col min="2333" max="2333" width="11.28515625" bestFit="1" customWidth="1"/>
  </cols>
  <sheetData>
    <row r="4" spans="1:2" x14ac:dyDescent="0.25">
      <c r="A4" s="30" t="s">
        <v>6029</v>
      </c>
      <c r="B4" t="s">
        <v>6040</v>
      </c>
    </row>
    <row r="5" spans="1:2" x14ac:dyDescent="0.25">
      <c r="A5" s="31" t="s">
        <v>6037</v>
      </c>
      <c r="B5">
        <v>12638305.169999994</v>
      </c>
    </row>
    <row r="6" spans="1:2" x14ac:dyDescent="0.25">
      <c r="A6" s="32" t="s">
        <v>6034</v>
      </c>
      <c r="B6">
        <v>1817570.4600000014</v>
      </c>
    </row>
    <row r="7" spans="1:2" x14ac:dyDescent="0.25">
      <c r="A7" s="32" t="s">
        <v>6001</v>
      </c>
      <c r="B7">
        <v>8184059.059999994</v>
      </c>
    </row>
    <row r="8" spans="1:2" x14ac:dyDescent="0.25">
      <c r="A8" s="32" t="s">
        <v>6035</v>
      </c>
      <c r="B8">
        <v>2262866.6499999994</v>
      </c>
    </row>
    <row r="9" spans="1:2" x14ac:dyDescent="0.25">
      <c r="A9" s="32" t="s">
        <v>6036</v>
      </c>
      <c r="B9">
        <v>373808.99999999994</v>
      </c>
    </row>
    <row r="10" spans="1:2" x14ac:dyDescent="0.25">
      <c r="A10" s="31" t="s">
        <v>6038</v>
      </c>
      <c r="B10">
        <v>13317416.76</v>
      </c>
    </row>
    <row r="11" spans="1:2" x14ac:dyDescent="0.25">
      <c r="A11" s="32" t="s">
        <v>6034</v>
      </c>
      <c r="B11">
        <v>1800105.5</v>
      </c>
    </row>
    <row r="12" spans="1:2" x14ac:dyDescent="0.25">
      <c r="A12" s="32" t="s">
        <v>6001</v>
      </c>
      <c r="B12">
        <v>8574902.6600000001</v>
      </c>
    </row>
    <row r="13" spans="1:2" x14ac:dyDescent="0.25">
      <c r="A13" s="32" t="s">
        <v>6035</v>
      </c>
      <c r="B13">
        <v>2496373.6199999996</v>
      </c>
    </row>
    <row r="14" spans="1:2" x14ac:dyDescent="0.25">
      <c r="A14" s="32" t="s">
        <v>6036</v>
      </c>
      <c r="B14">
        <v>446034.9800000001</v>
      </c>
    </row>
    <row r="15" spans="1:2" x14ac:dyDescent="0.25">
      <c r="A15" s="31" t="s">
        <v>6039</v>
      </c>
      <c r="B15">
        <v>5636636.6799999978</v>
      </c>
    </row>
    <row r="16" spans="1:2" x14ac:dyDescent="0.25">
      <c r="A16" s="32" t="s">
        <v>6034</v>
      </c>
      <c r="B16">
        <v>908467.21999999974</v>
      </c>
    </row>
    <row r="17" spans="1:2" x14ac:dyDescent="0.25">
      <c r="A17" s="32" t="s">
        <v>6001</v>
      </c>
      <c r="B17">
        <v>3584685.0999999992</v>
      </c>
    </row>
    <row r="18" spans="1:2" x14ac:dyDescent="0.25">
      <c r="A18" s="32" t="s">
        <v>6035</v>
      </c>
      <c r="B18">
        <v>1033069.6799999999</v>
      </c>
    </row>
    <row r="19" spans="1:2" x14ac:dyDescent="0.25">
      <c r="A19" s="32" t="s">
        <v>6036</v>
      </c>
      <c r="B19">
        <v>110414.68000000001</v>
      </c>
    </row>
    <row r="20" spans="1:2" x14ac:dyDescent="0.25">
      <c r="A20" s="31" t="s">
        <v>6030</v>
      </c>
      <c r="B20">
        <v>31592358.609999992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58D73-D8E8-4C02-92DA-A1F2564E4FBB}">
  <dimension ref="A3:B8"/>
  <sheetViews>
    <sheetView workbookViewId="0">
      <selection activeCell="R12" sqref="R12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7" bestFit="1" customWidth="1"/>
    <col min="4" max="4" width="4" bestFit="1" customWidth="1"/>
    <col min="5" max="7" width="7" bestFit="1" customWidth="1"/>
    <col min="8" max="10" width="4" bestFit="1" customWidth="1"/>
    <col min="11" max="11" width="7" bestFit="1" customWidth="1"/>
    <col min="12" max="12" width="4" bestFit="1" customWidth="1"/>
    <col min="13" max="13" width="7" bestFit="1" customWidth="1"/>
    <col min="14" max="16" width="4" bestFit="1" customWidth="1"/>
    <col min="17" max="24" width="7" bestFit="1" customWidth="1"/>
    <col min="25" max="25" width="8" bestFit="1" customWidth="1"/>
    <col min="26" max="27" width="5" bestFit="1" customWidth="1"/>
    <col min="28" max="28" width="8" bestFit="1" customWidth="1"/>
    <col min="29" max="37" width="5" bestFit="1" customWidth="1"/>
    <col min="38" max="39" width="8" bestFit="1" customWidth="1"/>
    <col min="40" max="41" width="5" bestFit="1" customWidth="1"/>
    <col min="42" max="42" width="8" bestFit="1" customWidth="1"/>
    <col min="43" max="43" width="7" bestFit="1" customWidth="1"/>
    <col min="44" max="44" width="5" bestFit="1" customWidth="1"/>
    <col min="45" max="46" width="8" bestFit="1" customWidth="1"/>
    <col min="47" max="47" width="5" bestFit="1" customWidth="1"/>
    <col min="48" max="48" width="8" bestFit="1" customWidth="1"/>
    <col min="49" max="49" width="5" bestFit="1" customWidth="1"/>
    <col min="50" max="50" width="7" bestFit="1" customWidth="1"/>
    <col min="51" max="51" width="5" bestFit="1" customWidth="1"/>
    <col min="52" max="52" width="7" bestFit="1" customWidth="1"/>
    <col min="53" max="54" width="8" bestFit="1" customWidth="1"/>
    <col min="55" max="57" width="5" bestFit="1" customWidth="1"/>
    <col min="58" max="58" width="8" bestFit="1" customWidth="1"/>
    <col min="59" max="60" width="5" bestFit="1" customWidth="1"/>
    <col min="61" max="61" width="8" bestFit="1" customWidth="1"/>
    <col min="62" max="69" width="5" bestFit="1" customWidth="1"/>
    <col min="70" max="73" width="8" bestFit="1" customWidth="1"/>
    <col min="74" max="74" width="5" bestFit="1" customWidth="1"/>
    <col min="75" max="75" width="8" bestFit="1" customWidth="1"/>
    <col min="76" max="76" width="7" bestFit="1" customWidth="1"/>
    <col min="77" max="79" width="8" bestFit="1" customWidth="1"/>
    <col min="80" max="84" width="5" bestFit="1" customWidth="1"/>
    <col min="85" max="85" width="8" bestFit="1" customWidth="1"/>
    <col min="86" max="88" width="5" bestFit="1" customWidth="1"/>
    <col min="89" max="90" width="8" bestFit="1" customWidth="1"/>
    <col min="91" max="91" width="5" bestFit="1" customWidth="1"/>
    <col min="92" max="92" width="8" bestFit="1" customWidth="1"/>
    <col min="93" max="96" width="5" bestFit="1" customWidth="1"/>
    <col min="97" max="98" width="8" bestFit="1" customWidth="1"/>
    <col min="99" max="109" width="5" bestFit="1" customWidth="1"/>
    <col min="110" max="112" width="8" bestFit="1" customWidth="1"/>
    <col min="113" max="113" width="7" bestFit="1" customWidth="1"/>
    <col min="114" max="134" width="8" bestFit="1" customWidth="1"/>
    <col min="135" max="135" width="5" bestFit="1" customWidth="1"/>
    <col min="136" max="136" width="8" bestFit="1" customWidth="1"/>
    <col min="137" max="138" width="7" bestFit="1" customWidth="1"/>
    <col min="139" max="140" width="8" bestFit="1" customWidth="1"/>
    <col min="141" max="141" width="7" bestFit="1" customWidth="1"/>
    <col min="142" max="142" width="8" bestFit="1" customWidth="1"/>
    <col min="143" max="143" width="5" bestFit="1" customWidth="1"/>
    <col min="144" max="151" width="8" bestFit="1" customWidth="1"/>
    <col min="152" max="152" width="7" bestFit="1" customWidth="1"/>
    <col min="153" max="157" width="8" bestFit="1" customWidth="1"/>
    <col min="158" max="158" width="7" bestFit="1" customWidth="1"/>
    <col min="159" max="176" width="8" bestFit="1" customWidth="1"/>
    <col min="177" max="177" width="7" bestFit="1" customWidth="1"/>
    <col min="178" max="194" width="8" bestFit="1" customWidth="1"/>
    <col min="195" max="195" width="7" bestFit="1" customWidth="1"/>
    <col min="196" max="203" width="8" bestFit="1" customWidth="1"/>
    <col min="204" max="204" width="7" bestFit="1" customWidth="1"/>
    <col min="205" max="214" width="8" bestFit="1" customWidth="1"/>
    <col min="215" max="215" width="7" bestFit="1" customWidth="1"/>
    <col min="216" max="218" width="8" bestFit="1" customWidth="1"/>
    <col min="219" max="219" width="7" bestFit="1" customWidth="1"/>
    <col min="220" max="222" width="8" bestFit="1" customWidth="1"/>
    <col min="223" max="223" width="7" bestFit="1" customWidth="1"/>
    <col min="224" max="226" width="8" bestFit="1" customWidth="1"/>
    <col min="227" max="227" width="7" bestFit="1" customWidth="1"/>
    <col min="228" max="230" width="8" bestFit="1" customWidth="1"/>
    <col min="231" max="231" width="7" bestFit="1" customWidth="1"/>
    <col min="232" max="235" width="8" bestFit="1" customWidth="1"/>
    <col min="236" max="236" width="7" bestFit="1" customWidth="1"/>
    <col min="237" max="237" width="5" bestFit="1" customWidth="1"/>
    <col min="238" max="241" width="8" bestFit="1" customWidth="1"/>
    <col min="242" max="242" width="7" bestFit="1" customWidth="1"/>
    <col min="243" max="243" width="8" bestFit="1" customWidth="1"/>
    <col min="244" max="244" width="7" bestFit="1" customWidth="1"/>
    <col min="245" max="248" width="8" bestFit="1" customWidth="1"/>
    <col min="249" max="249" width="7" bestFit="1" customWidth="1"/>
    <col min="250" max="274" width="8" bestFit="1" customWidth="1"/>
    <col min="275" max="275" width="7" bestFit="1" customWidth="1"/>
    <col min="276" max="283" width="8" bestFit="1" customWidth="1"/>
    <col min="284" max="284" width="7" bestFit="1" customWidth="1"/>
    <col min="285" max="293" width="8" bestFit="1" customWidth="1"/>
    <col min="294" max="294" width="7" bestFit="1" customWidth="1"/>
    <col min="295" max="321" width="8" bestFit="1" customWidth="1"/>
    <col min="322" max="322" width="7" bestFit="1" customWidth="1"/>
    <col min="323" max="339" width="8" bestFit="1" customWidth="1"/>
    <col min="340" max="340" width="7" bestFit="1" customWidth="1"/>
    <col min="341" max="345" width="8" bestFit="1" customWidth="1"/>
    <col min="346" max="346" width="7" bestFit="1" customWidth="1"/>
    <col min="347" max="353" width="8" bestFit="1" customWidth="1"/>
    <col min="354" max="354" width="7" bestFit="1" customWidth="1"/>
    <col min="355" max="359" width="8" bestFit="1" customWidth="1"/>
    <col min="360" max="360" width="7" bestFit="1" customWidth="1"/>
    <col min="361" max="368" width="8" bestFit="1" customWidth="1"/>
    <col min="369" max="370" width="7" bestFit="1" customWidth="1"/>
    <col min="371" max="371" width="8" bestFit="1" customWidth="1"/>
    <col min="372" max="372" width="7" bestFit="1" customWidth="1"/>
    <col min="373" max="377" width="8" bestFit="1" customWidth="1"/>
    <col min="378" max="378" width="5" bestFit="1" customWidth="1"/>
    <col min="379" max="382" width="8" bestFit="1" customWidth="1"/>
    <col min="383" max="384" width="7" bestFit="1" customWidth="1"/>
    <col min="385" max="396" width="8" bestFit="1" customWidth="1"/>
    <col min="397" max="397" width="7" bestFit="1" customWidth="1"/>
    <col min="398" max="408" width="8" bestFit="1" customWidth="1"/>
    <col min="409" max="409" width="7" bestFit="1" customWidth="1"/>
    <col min="410" max="415" width="8" bestFit="1" customWidth="1"/>
    <col min="416" max="417" width="7" bestFit="1" customWidth="1"/>
    <col min="418" max="424" width="8" bestFit="1" customWidth="1"/>
    <col min="425" max="425" width="7" bestFit="1" customWidth="1"/>
    <col min="426" max="437" width="8" bestFit="1" customWidth="1"/>
    <col min="438" max="438" width="7" bestFit="1" customWidth="1"/>
    <col min="439" max="445" width="8" bestFit="1" customWidth="1"/>
    <col min="446" max="446" width="7" bestFit="1" customWidth="1"/>
    <col min="447" max="453" width="8" bestFit="1" customWidth="1"/>
    <col min="454" max="454" width="7" bestFit="1" customWidth="1"/>
    <col min="455" max="474" width="8" bestFit="1" customWidth="1"/>
    <col min="475" max="475" width="7" bestFit="1" customWidth="1"/>
    <col min="476" max="487" width="8" bestFit="1" customWidth="1"/>
    <col min="488" max="488" width="7" bestFit="1" customWidth="1"/>
    <col min="489" max="497" width="8" bestFit="1" customWidth="1"/>
    <col min="498" max="498" width="7" bestFit="1" customWidth="1"/>
    <col min="499" max="515" width="8" bestFit="1" customWidth="1"/>
    <col min="516" max="517" width="7" bestFit="1" customWidth="1"/>
    <col min="518" max="518" width="8" bestFit="1" customWidth="1"/>
    <col min="519" max="519" width="7" bestFit="1" customWidth="1"/>
    <col min="520" max="521" width="8" bestFit="1" customWidth="1"/>
    <col min="522" max="522" width="7" bestFit="1" customWidth="1"/>
    <col min="523" max="534" width="8" bestFit="1" customWidth="1"/>
    <col min="535" max="535" width="7" bestFit="1" customWidth="1"/>
    <col min="536" max="538" width="8" bestFit="1" customWidth="1"/>
    <col min="539" max="540" width="7" bestFit="1" customWidth="1"/>
    <col min="541" max="553" width="8" bestFit="1" customWidth="1"/>
    <col min="554" max="554" width="5" bestFit="1" customWidth="1"/>
    <col min="555" max="573" width="8" bestFit="1" customWidth="1"/>
    <col min="574" max="574" width="7" bestFit="1" customWidth="1"/>
    <col min="575" max="580" width="8" bestFit="1" customWidth="1"/>
    <col min="581" max="581" width="7" bestFit="1" customWidth="1"/>
    <col min="582" max="582" width="8" bestFit="1" customWidth="1"/>
    <col min="583" max="583" width="7" bestFit="1" customWidth="1"/>
    <col min="584" max="611" width="8" bestFit="1" customWidth="1"/>
    <col min="612" max="612" width="7" bestFit="1" customWidth="1"/>
    <col min="613" max="615" width="8" bestFit="1" customWidth="1"/>
    <col min="616" max="616" width="7" bestFit="1" customWidth="1"/>
    <col min="617" max="642" width="8" bestFit="1" customWidth="1"/>
    <col min="643" max="643" width="7" bestFit="1" customWidth="1"/>
    <col min="644" max="670" width="8" bestFit="1" customWidth="1"/>
    <col min="671" max="671" width="7" bestFit="1" customWidth="1"/>
    <col min="672" max="672" width="8" bestFit="1" customWidth="1"/>
    <col min="673" max="673" width="7" bestFit="1" customWidth="1"/>
    <col min="674" max="677" width="8" bestFit="1" customWidth="1"/>
    <col min="678" max="678" width="7" bestFit="1" customWidth="1"/>
    <col min="679" max="680" width="8" bestFit="1" customWidth="1"/>
    <col min="681" max="681" width="7" bestFit="1" customWidth="1"/>
    <col min="682" max="699" width="8" bestFit="1" customWidth="1"/>
    <col min="700" max="700" width="7" bestFit="1" customWidth="1"/>
    <col min="701" max="711" width="8" bestFit="1" customWidth="1"/>
    <col min="712" max="713" width="7" bestFit="1" customWidth="1"/>
    <col min="714" max="721" width="8" bestFit="1" customWidth="1"/>
    <col min="722" max="722" width="7" bestFit="1" customWidth="1"/>
    <col min="723" max="726" width="8" bestFit="1" customWidth="1"/>
    <col min="727" max="727" width="7" bestFit="1" customWidth="1"/>
    <col min="728" max="728" width="8" bestFit="1" customWidth="1"/>
    <col min="729" max="729" width="7" bestFit="1" customWidth="1"/>
    <col min="730" max="731" width="8" bestFit="1" customWidth="1"/>
    <col min="732" max="732" width="7" bestFit="1" customWidth="1"/>
    <col min="733" max="736" width="8" bestFit="1" customWidth="1"/>
    <col min="737" max="737" width="7" bestFit="1" customWidth="1"/>
    <col min="738" max="739" width="8" bestFit="1" customWidth="1"/>
    <col min="740" max="740" width="7" bestFit="1" customWidth="1"/>
    <col min="741" max="760" width="8" bestFit="1" customWidth="1"/>
    <col min="761" max="761" width="7" bestFit="1" customWidth="1"/>
    <col min="762" max="781" width="8" bestFit="1" customWidth="1"/>
    <col min="782" max="782" width="7" bestFit="1" customWidth="1"/>
    <col min="783" max="793" width="8" bestFit="1" customWidth="1"/>
    <col min="794" max="794" width="7" bestFit="1" customWidth="1"/>
    <col min="795" max="836" width="8" bestFit="1" customWidth="1"/>
    <col min="837" max="837" width="7" bestFit="1" customWidth="1"/>
    <col min="838" max="840" width="8" bestFit="1" customWidth="1"/>
    <col min="841" max="841" width="7" bestFit="1" customWidth="1"/>
    <col min="842" max="842" width="8" bestFit="1" customWidth="1"/>
    <col min="843" max="843" width="7" bestFit="1" customWidth="1"/>
    <col min="844" max="845" width="8" bestFit="1" customWidth="1"/>
    <col min="846" max="846" width="7" bestFit="1" customWidth="1"/>
    <col min="847" max="855" width="8" bestFit="1" customWidth="1"/>
    <col min="856" max="857" width="7" bestFit="1" customWidth="1"/>
    <col min="858" max="870" width="8" bestFit="1" customWidth="1"/>
    <col min="871" max="871" width="7" bestFit="1" customWidth="1"/>
    <col min="872" max="880" width="8" bestFit="1" customWidth="1"/>
    <col min="881" max="881" width="7" bestFit="1" customWidth="1"/>
    <col min="882" max="907" width="8" bestFit="1" customWidth="1"/>
    <col min="908" max="908" width="7" bestFit="1" customWidth="1"/>
    <col min="909" max="910" width="8" bestFit="1" customWidth="1"/>
    <col min="911" max="911" width="7" bestFit="1" customWidth="1"/>
    <col min="912" max="915" width="8" bestFit="1" customWidth="1"/>
    <col min="916" max="916" width="7" bestFit="1" customWidth="1"/>
    <col min="917" max="919" width="8" bestFit="1" customWidth="1"/>
    <col min="920" max="920" width="7" bestFit="1" customWidth="1"/>
    <col min="921" max="925" width="8" bestFit="1" customWidth="1"/>
    <col min="926" max="926" width="7" bestFit="1" customWidth="1"/>
    <col min="927" max="936" width="8" bestFit="1" customWidth="1"/>
    <col min="937" max="937" width="7" bestFit="1" customWidth="1"/>
    <col min="938" max="941" width="8" bestFit="1" customWidth="1"/>
    <col min="942" max="942" width="7" bestFit="1" customWidth="1"/>
    <col min="943" max="962" width="8" bestFit="1" customWidth="1"/>
    <col min="963" max="963" width="7" bestFit="1" customWidth="1"/>
    <col min="964" max="993" width="8" bestFit="1" customWidth="1"/>
    <col min="994" max="994" width="7" bestFit="1" customWidth="1"/>
    <col min="995" max="1001" width="8" bestFit="1" customWidth="1"/>
    <col min="1002" max="1002" width="7" bestFit="1" customWidth="1"/>
    <col min="1003" max="1005" width="8" bestFit="1" customWidth="1"/>
    <col min="1006" max="1007" width="7" bestFit="1" customWidth="1"/>
    <col min="1008" max="1008" width="8" bestFit="1" customWidth="1"/>
    <col min="1009" max="1009" width="7" bestFit="1" customWidth="1"/>
    <col min="1010" max="1011" width="8" bestFit="1" customWidth="1"/>
    <col min="1012" max="1012" width="5" bestFit="1" customWidth="1"/>
    <col min="1013" max="1041" width="8" bestFit="1" customWidth="1"/>
    <col min="1042" max="1042" width="5" bestFit="1" customWidth="1"/>
    <col min="1043" max="1052" width="8" bestFit="1" customWidth="1"/>
    <col min="1053" max="1054" width="7" bestFit="1" customWidth="1"/>
    <col min="1055" max="1060" width="8" bestFit="1" customWidth="1"/>
    <col min="1061" max="1061" width="7" bestFit="1" customWidth="1"/>
    <col min="1062" max="1092" width="8" bestFit="1" customWidth="1"/>
    <col min="1093" max="1093" width="7" bestFit="1" customWidth="1"/>
    <col min="1094" max="1097" width="8" bestFit="1" customWidth="1"/>
    <col min="1098" max="1098" width="7" bestFit="1" customWidth="1"/>
    <col min="1099" max="1102" width="8" bestFit="1" customWidth="1"/>
    <col min="1103" max="1103" width="7" bestFit="1" customWidth="1"/>
    <col min="1104" max="1105" width="8" bestFit="1" customWidth="1"/>
    <col min="1106" max="1106" width="7" bestFit="1" customWidth="1"/>
    <col min="1107" max="1112" width="8" bestFit="1" customWidth="1"/>
    <col min="1113" max="1113" width="7" bestFit="1" customWidth="1"/>
    <col min="1114" max="1115" width="8" bestFit="1" customWidth="1"/>
    <col min="1116" max="1117" width="7" bestFit="1" customWidth="1"/>
    <col min="1118" max="1123" width="8" bestFit="1" customWidth="1"/>
    <col min="1124" max="1124" width="7" bestFit="1" customWidth="1"/>
    <col min="1125" max="1128" width="8" bestFit="1" customWidth="1"/>
    <col min="1129" max="1129" width="7" bestFit="1" customWidth="1"/>
    <col min="1130" max="1131" width="8" bestFit="1" customWidth="1"/>
    <col min="1132" max="1132" width="7" bestFit="1" customWidth="1"/>
    <col min="1133" max="1146" width="8" bestFit="1" customWidth="1"/>
    <col min="1147" max="1147" width="7" bestFit="1" customWidth="1"/>
    <col min="1148" max="1149" width="8" bestFit="1" customWidth="1"/>
    <col min="1150" max="1150" width="7" bestFit="1" customWidth="1"/>
    <col min="1151" max="1162" width="8" bestFit="1" customWidth="1"/>
    <col min="1163" max="1164" width="7" bestFit="1" customWidth="1"/>
    <col min="1165" max="1190" width="8" bestFit="1" customWidth="1"/>
    <col min="1191" max="1191" width="7" bestFit="1" customWidth="1"/>
    <col min="1192" max="1193" width="8" bestFit="1" customWidth="1"/>
    <col min="1194" max="1194" width="7" bestFit="1" customWidth="1"/>
    <col min="1195" max="1207" width="8" bestFit="1" customWidth="1"/>
    <col min="1208" max="1227" width="9" bestFit="1" customWidth="1"/>
    <col min="1228" max="1228" width="8" bestFit="1" customWidth="1"/>
    <col min="1229" max="1236" width="9" bestFit="1" customWidth="1"/>
    <col min="1237" max="1237" width="8" bestFit="1" customWidth="1"/>
    <col min="1238" max="1253" width="9" bestFit="1" customWidth="1"/>
    <col min="1254" max="1254" width="8" bestFit="1" customWidth="1"/>
    <col min="1255" max="1255" width="9" bestFit="1" customWidth="1"/>
    <col min="1256" max="1256" width="8" bestFit="1" customWidth="1"/>
    <col min="1257" max="1262" width="9" bestFit="1" customWidth="1"/>
    <col min="1263" max="1263" width="8" bestFit="1" customWidth="1"/>
    <col min="1264" max="1269" width="9" bestFit="1" customWidth="1"/>
    <col min="1270" max="1270" width="8" bestFit="1" customWidth="1"/>
    <col min="1271" max="1306" width="9" bestFit="1" customWidth="1"/>
    <col min="1307" max="1307" width="8" bestFit="1" customWidth="1"/>
    <col min="1308" max="1316" width="9" bestFit="1" customWidth="1"/>
    <col min="1317" max="1317" width="8" bestFit="1" customWidth="1"/>
    <col min="1318" max="1328" width="9" bestFit="1" customWidth="1"/>
    <col min="1329" max="1329" width="8" bestFit="1" customWidth="1"/>
    <col min="1330" max="1360" width="9" bestFit="1" customWidth="1"/>
    <col min="1361" max="1361" width="8" bestFit="1" customWidth="1"/>
    <col min="1362" max="1375" width="9" bestFit="1" customWidth="1"/>
    <col min="1376" max="1376" width="8" bestFit="1" customWidth="1"/>
    <col min="1377" max="1381" width="9" bestFit="1" customWidth="1"/>
    <col min="1382" max="1382" width="8" bestFit="1" customWidth="1"/>
    <col min="1383" max="1383" width="9" bestFit="1" customWidth="1"/>
    <col min="1384" max="1384" width="8" bestFit="1" customWidth="1"/>
    <col min="1385" max="1399" width="9" bestFit="1" customWidth="1"/>
    <col min="1400" max="1400" width="8" bestFit="1" customWidth="1"/>
    <col min="1401" max="1402" width="9" bestFit="1" customWidth="1"/>
    <col min="1403" max="1403" width="6" bestFit="1" customWidth="1"/>
    <col min="1404" max="1413" width="9" bestFit="1" customWidth="1"/>
    <col min="1414" max="1414" width="8" bestFit="1" customWidth="1"/>
    <col min="1415" max="1417" width="9" bestFit="1" customWidth="1"/>
    <col min="1418" max="1418" width="8" bestFit="1" customWidth="1"/>
    <col min="1419" max="1439" width="9" bestFit="1" customWidth="1"/>
    <col min="1440" max="1441" width="8" bestFit="1" customWidth="1"/>
    <col min="1442" max="1443" width="9" bestFit="1" customWidth="1"/>
    <col min="1444" max="1444" width="8" bestFit="1" customWidth="1"/>
    <col min="1445" max="1445" width="9" bestFit="1" customWidth="1"/>
    <col min="1446" max="1447" width="8" bestFit="1" customWidth="1"/>
    <col min="1448" max="1468" width="9" bestFit="1" customWidth="1"/>
    <col min="1469" max="1469" width="8" bestFit="1" customWidth="1"/>
    <col min="1470" max="1474" width="9" bestFit="1" customWidth="1"/>
    <col min="1475" max="1475" width="8" bestFit="1" customWidth="1"/>
    <col min="1476" max="1477" width="9" bestFit="1" customWidth="1"/>
    <col min="1478" max="1478" width="8" bestFit="1" customWidth="1"/>
    <col min="1479" max="1487" width="9" bestFit="1" customWidth="1"/>
    <col min="1488" max="1489" width="8" bestFit="1" customWidth="1"/>
    <col min="1490" max="1493" width="9" bestFit="1" customWidth="1"/>
    <col min="1494" max="1494" width="8" bestFit="1" customWidth="1"/>
    <col min="1495" max="1497" width="9" bestFit="1" customWidth="1"/>
    <col min="1498" max="1498" width="6" bestFit="1" customWidth="1"/>
    <col min="1499" max="1499" width="9" bestFit="1" customWidth="1"/>
    <col min="1500" max="1500" width="6" bestFit="1" customWidth="1"/>
    <col min="1501" max="1538" width="9" bestFit="1" customWidth="1"/>
    <col min="1539" max="1539" width="8" bestFit="1" customWidth="1"/>
    <col min="1540" max="1542" width="9" bestFit="1" customWidth="1"/>
    <col min="1543" max="1543" width="8" bestFit="1" customWidth="1"/>
    <col min="1544" max="1553" width="9" bestFit="1" customWidth="1"/>
    <col min="1554" max="1554" width="8" bestFit="1" customWidth="1"/>
    <col min="1555" max="1566" width="9" bestFit="1" customWidth="1"/>
    <col min="1567" max="1567" width="8" bestFit="1" customWidth="1"/>
    <col min="1568" max="1570" width="9" bestFit="1" customWidth="1"/>
    <col min="1571" max="1572" width="8" bestFit="1" customWidth="1"/>
    <col min="1573" max="1576" width="9" bestFit="1" customWidth="1"/>
    <col min="1577" max="1577" width="6" bestFit="1" customWidth="1"/>
    <col min="1578" max="1591" width="9" bestFit="1" customWidth="1"/>
    <col min="1592" max="1592" width="8" bestFit="1" customWidth="1"/>
    <col min="1593" max="1594" width="9" bestFit="1" customWidth="1"/>
    <col min="1595" max="1595" width="8" bestFit="1" customWidth="1"/>
    <col min="1596" max="1597" width="9" bestFit="1" customWidth="1"/>
    <col min="1598" max="1598" width="8" bestFit="1" customWidth="1"/>
    <col min="1599" max="1600" width="9" bestFit="1" customWidth="1"/>
    <col min="1601" max="1602" width="8" bestFit="1" customWidth="1"/>
    <col min="1603" max="1618" width="9" bestFit="1" customWidth="1"/>
    <col min="1619" max="1619" width="8" bestFit="1" customWidth="1"/>
    <col min="1620" max="1626" width="9" bestFit="1" customWidth="1"/>
    <col min="1627" max="1627" width="8" bestFit="1" customWidth="1"/>
    <col min="1628" max="1634" width="9" bestFit="1" customWidth="1"/>
    <col min="1635" max="1635" width="8" bestFit="1" customWidth="1"/>
    <col min="1636" max="1656" width="9" bestFit="1" customWidth="1"/>
    <col min="1657" max="1657" width="8" bestFit="1" customWidth="1"/>
    <col min="1658" max="1663" width="9" bestFit="1" customWidth="1"/>
    <col min="1664" max="1664" width="6" bestFit="1" customWidth="1"/>
    <col min="1665" max="1675" width="9" bestFit="1" customWidth="1"/>
    <col min="1676" max="1676" width="8" bestFit="1" customWidth="1"/>
    <col min="1677" max="1690" width="9" bestFit="1" customWidth="1"/>
    <col min="1691" max="1692" width="8" bestFit="1" customWidth="1"/>
    <col min="1693" max="1695" width="9" bestFit="1" customWidth="1"/>
    <col min="1696" max="1696" width="8" bestFit="1" customWidth="1"/>
    <col min="1697" max="1704" width="9" bestFit="1" customWidth="1"/>
    <col min="1705" max="1705" width="8" bestFit="1" customWidth="1"/>
    <col min="1706" max="1708" width="9" bestFit="1" customWidth="1"/>
    <col min="1709" max="1709" width="8" bestFit="1" customWidth="1"/>
    <col min="1710" max="1719" width="9" bestFit="1" customWidth="1"/>
    <col min="1720" max="1720" width="8" bestFit="1" customWidth="1"/>
    <col min="1721" max="1724" width="9" bestFit="1" customWidth="1"/>
    <col min="1725" max="1725" width="8" bestFit="1" customWidth="1"/>
    <col min="1726" max="1735" width="9" bestFit="1" customWidth="1"/>
    <col min="1736" max="1736" width="8" bestFit="1" customWidth="1"/>
    <col min="1737" max="1742" width="9" bestFit="1" customWidth="1"/>
    <col min="1743" max="1744" width="8" bestFit="1" customWidth="1"/>
    <col min="1745" max="1747" width="9" bestFit="1" customWidth="1"/>
    <col min="1748" max="1748" width="8" bestFit="1" customWidth="1"/>
    <col min="1749" max="1776" width="9" bestFit="1" customWidth="1"/>
    <col min="1777" max="1777" width="8" bestFit="1" customWidth="1"/>
    <col min="1778" max="1778" width="9" bestFit="1" customWidth="1"/>
    <col min="1779" max="1779" width="8" bestFit="1" customWidth="1"/>
    <col min="1780" max="1781" width="9" bestFit="1" customWidth="1"/>
    <col min="1782" max="1782" width="8" bestFit="1" customWidth="1"/>
    <col min="1783" max="1790" width="9" bestFit="1" customWidth="1"/>
    <col min="1791" max="1791" width="8" bestFit="1" customWidth="1"/>
    <col min="1792" max="1804" width="9" bestFit="1" customWidth="1"/>
    <col min="1805" max="1805" width="8" bestFit="1" customWidth="1"/>
    <col min="1806" max="1811" width="9" bestFit="1" customWidth="1"/>
    <col min="1812" max="1812" width="8" bestFit="1" customWidth="1"/>
    <col min="1813" max="1821" width="9" bestFit="1" customWidth="1"/>
    <col min="1822" max="1822" width="6" bestFit="1" customWidth="1"/>
    <col min="1823" max="1845" width="9" bestFit="1" customWidth="1"/>
    <col min="1846" max="1847" width="8" bestFit="1" customWidth="1"/>
    <col min="1848" max="1848" width="9" bestFit="1" customWidth="1"/>
    <col min="1849" max="1849" width="6" bestFit="1" customWidth="1"/>
    <col min="1850" max="1872" width="9" bestFit="1" customWidth="1"/>
    <col min="1873" max="1873" width="6" bestFit="1" customWidth="1"/>
    <col min="1874" max="1874" width="9" bestFit="1" customWidth="1"/>
    <col min="1875" max="1875" width="8" bestFit="1" customWidth="1"/>
    <col min="1876" max="1885" width="9" bestFit="1" customWidth="1"/>
    <col min="1886" max="1886" width="8" bestFit="1" customWidth="1"/>
    <col min="1887" max="1910" width="9" bestFit="1" customWidth="1"/>
    <col min="1911" max="1911" width="8" bestFit="1" customWidth="1"/>
    <col min="1912" max="1926" width="9" bestFit="1" customWidth="1"/>
    <col min="1927" max="1927" width="8" bestFit="1" customWidth="1"/>
    <col min="1928" max="1940" width="9" bestFit="1" customWidth="1"/>
    <col min="1941" max="1942" width="8" bestFit="1" customWidth="1"/>
    <col min="1943" max="1956" width="9" bestFit="1" customWidth="1"/>
    <col min="1957" max="1957" width="8" bestFit="1" customWidth="1"/>
    <col min="1958" max="1976" width="9" bestFit="1" customWidth="1"/>
    <col min="1977" max="1977" width="8" bestFit="1" customWidth="1"/>
    <col min="1978" max="1993" width="9" bestFit="1" customWidth="1"/>
    <col min="1994" max="1994" width="8" bestFit="1" customWidth="1"/>
    <col min="1995" max="1998" width="9" bestFit="1" customWidth="1"/>
    <col min="1999" max="1999" width="8" bestFit="1" customWidth="1"/>
    <col min="2000" max="2001" width="9" bestFit="1" customWidth="1"/>
    <col min="2002" max="2002" width="8" bestFit="1" customWidth="1"/>
    <col min="2003" max="2015" width="9" bestFit="1" customWidth="1"/>
    <col min="2016" max="2016" width="6" bestFit="1" customWidth="1"/>
    <col min="2017" max="2022" width="9" bestFit="1" customWidth="1"/>
    <col min="2023" max="2023" width="8" bestFit="1" customWidth="1"/>
    <col min="2024" max="2034" width="9" bestFit="1" customWidth="1"/>
    <col min="2035" max="2035" width="6" bestFit="1" customWidth="1"/>
    <col min="2036" max="2036" width="8" bestFit="1" customWidth="1"/>
    <col min="2037" max="2037" width="9" bestFit="1" customWidth="1"/>
    <col min="2038" max="2038" width="8" bestFit="1" customWidth="1"/>
    <col min="2039" max="2052" width="9" bestFit="1" customWidth="1"/>
    <col min="2053" max="2053" width="8" bestFit="1" customWidth="1"/>
    <col min="2054" max="2065" width="9" bestFit="1" customWidth="1"/>
    <col min="2066" max="2066" width="6" bestFit="1" customWidth="1"/>
    <col min="2067" max="2072" width="9" bestFit="1" customWidth="1"/>
    <col min="2073" max="2073" width="8" bestFit="1" customWidth="1"/>
    <col min="2074" max="2123" width="9" bestFit="1" customWidth="1"/>
    <col min="2124" max="2124" width="8" bestFit="1" customWidth="1"/>
    <col min="2125" max="2135" width="9" bestFit="1" customWidth="1"/>
    <col min="2136" max="2137" width="8" bestFit="1" customWidth="1"/>
    <col min="2138" max="2138" width="9" bestFit="1" customWidth="1"/>
    <col min="2139" max="2139" width="8" bestFit="1" customWidth="1"/>
    <col min="2140" max="2145" width="9" bestFit="1" customWidth="1"/>
    <col min="2146" max="2146" width="8" bestFit="1" customWidth="1"/>
    <col min="2147" max="2161" width="9" bestFit="1" customWidth="1"/>
    <col min="2162" max="2162" width="8" bestFit="1" customWidth="1"/>
    <col min="2163" max="2174" width="9" bestFit="1" customWidth="1"/>
    <col min="2175" max="2175" width="8" bestFit="1" customWidth="1"/>
    <col min="2176" max="2179" width="9" bestFit="1" customWidth="1"/>
    <col min="2180" max="2180" width="8" bestFit="1" customWidth="1"/>
    <col min="2181" max="2192" width="9" bestFit="1" customWidth="1"/>
    <col min="2193" max="2193" width="6" bestFit="1" customWidth="1"/>
    <col min="2194" max="2208" width="9" bestFit="1" customWidth="1"/>
    <col min="2209" max="2209" width="8" bestFit="1" customWidth="1"/>
    <col min="2210" max="2220" width="9" bestFit="1" customWidth="1"/>
    <col min="2221" max="2222" width="8" bestFit="1" customWidth="1"/>
    <col min="2223" max="2240" width="9" bestFit="1" customWidth="1"/>
    <col min="2241" max="2241" width="8" bestFit="1" customWidth="1"/>
    <col min="2242" max="2250" width="9" bestFit="1" customWidth="1"/>
    <col min="2251" max="2251" width="8" bestFit="1" customWidth="1"/>
    <col min="2252" max="2254" width="9" bestFit="1" customWidth="1"/>
    <col min="2255" max="2256" width="8" bestFit="1" customWidth="1"/>
    <col min="2257" max="2260" width="9" bestFit="1" customWidth="1"/>
    <col min="2261" max="2261" width="8" bestFit="1" customWidth="1"/>
    <col min="2262" max="2269" width="9" bestFit="1" customWidth="1"/>
    <col min="2270" max="2270" width="8" bestFit="1" customWidth="1"/>
    <col min="2271" max="2272" width="9" bestFit="1" customWidth="1"/>
    <col min="2273" max="2274" width="8" bestFit="1" customWidth="1"/>
    <col min="2275" max="2290" width="9" bestFit="1" customWidth="1"/>
    <col min="2291" max="2292" width="8" bestFit="1" customWidth="1"/>
    <col min="2293" max="2293" width="9" bestFit="1" customWidth="1"/>
    <col min="2294" max="2294" width="8" bestFit="1" customWidth="1"/>
    <col min="2295" max="2327" width="9" bestFit="1" customWidth="1"/>
    <col min="2328" max="2328" width="8" bestFit="1" customWidth="1"/>
    <col min="2329" max="2329" width="9" bestFit="1" customWidth="1"/>
    <col min="2330" max="2330" width="8" bestFit="1" customWidth="1"/>
    <col min="2331" max="2332" width="9" bestFit="1" customWidth="1"/>
    <col min="2333" max="2333" width="11.28515625" bestFit="1" customWidth="1"/>
    <col min="2334" max="4662" width="20.42578125" bestFit="1" customWidth="1"/>
    <col min="4663" max="4663" width="21" bestFit="1" customWidth="1"/>
    <col min="4664" max="4664" width="25.5703125" bestFit="1" customWidth="1"/>
  </cols>
  <sheetData>
    <row r="3" spans="1:2" x14ac:dyDescent="0.25">
      <c r="A3" s="30" t="s">
        <v>6029</v>
      </c>
      <c r="B3" t="s">
        <v>6042</v>
      </c>
    </row>
    <row r="4" spans="1:2" x14ac:dyDescent="0.25">
      <c r="A4" s="31" t="s">
        <v>16</v>
      </c>
      <c r="B4">
        <v>304</v>
      </c>
    </row>
    <row r="5" spans="1:2" x14ac:dyDescent="0.25">
      <c r="A5" s="31" t="s">
        <v>11</v>
      </c>
      <c r="B5">
        <v>1337</v>
      </c>
    </row>
    <row r="6" spans="1:2" x14ac:dyDescent="0.25">
      <c r="A6" s="31" t="s">
        <v>12</v>
      </c>
      <c r="B6">
        <v>693</v>
      </c>
    </row>
    <row r="7" spans="1:2" x14ac:dyDescent="0.25">
      <c r="A7" s="31" t="s">
        <v>2381</v>
      </c>
      <c r="B7">
        <v>1</v>
      </c>
    </row>
    <row r="8" spans="1:2" x14ac:dyDescent="0.25">
      <c r="A8" s="31" t="s">
        <v>6030</v>
      </c>
      <c r="B8">
        <v>2335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EC7B-E48C-423A-A93C-FE26EAB50F56}">
  <dimension ref="A3:C52"/>
  <sheetViews>
    <sheetView workbookViewId="0">
      <selection activeCell="AA12" sqref="AA12"/>
    </sheetView>
  </sheetViews>
  <sheetFormatPr defaultRowHeight="15" x14ac:dyDescent="0.25"/>
  <cols>
    <col min="1" max="1" width="13.140625" bestFit="1" customWidth="1"/>
    <col min="2" max="2" width="11.140625" bestFit="1" customWidth="1"/>
    <col min="3" max="3" width="13.5703125" bestFit="1" customWidth="1"/>
    <col min="4" max="11" width="5" bestFit="1" customWidth="1"/>
    <col min="12" max="12" width="4" bestFit="1" customWidth="1"/>
    <col min="13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1" width="5" bestFit="1" customWidth="1"/>
    <col min="92" max="92" width="4" bestFit="1" customWidth="1"/>
    <col min="93" max="101" width="5" bestFit="1" customWidth="1"/>
    <col min="102" max="102" width="2" bestFit="1" customWidth="1"/>
    <col min="103" max="111" width="5" bestFit="1" customWidth="1"/>
    <col min="112" max="112" width="4" bestFit="1" customWidth="1"/>
    <col min="113" max="121" width="5" bestFit="1" customWidth="1"/>
    <col min="122" max="122" width="4" bestFit="1" customWidth="1"/>
    <col min="123" max="131" width="5" bestFit="1" customWidth="1"/>
    <col min="132" max="132" width="4" bestFit="1" customWidth="1"/>
    <col min="133" max="141" width="5" bestFit="1" customWidth="1"/>
    <col min="142" max="142" width="4" bestFit="1" customWidth="1"/>
    <col min="143" max="151" width="5" bestFit="1" customWidth="1"/>
    <col min="152" max="152" width="4" bestFit="1" customWidth="1"/>
    <col min="153" max="161" width="5" bestFit="1" customWidth="1"/>
    <col min="162" max="162" width="4" bestFit="1" customWidth="1"/>
    <col min="163" max="171" width="5" bestFit="1" customWidth="1"/>
    <col min="172" max="172" width="4" bestFit="1" customWidth="1"/>
    <col min="173" max="181" width="5" bestFit="1" customWidth="1"/>
    <col min="182" max="182" width="4" bestFit="1" customWidth="1"/>
    <col min="183" max="191" width="5" bestFit="1" customWidth="1"/>
    <col min="192" max="192" width="4" bestFit="1" customWidth="1"/>
    <col min="193" max="201" width="5" bestFit="1" customWidth="1"/>
    <col min="202" max="202" width="2" bestFit="1" customWidth="1"/>
    <col min="203" max="211" width="5" bestFit="1" customWidth="1"/>
    <col min="212" max="212" width="4" bestFit="1" customWidth="1"/>
    <col min="213" max="221" width="5" bestFit="1" customWidth="1"/>
    <col min="222" max="222" width="4" bestFit="1" customWidth="1"/>
    <col min="223" max="231" width="5" bestFit="1" customWidth="1"/>
    <col min="232" max="232" width="4" bestFit="1" customWidth="1"/>
    <col min="233" max="240" width="5" bestFit="1" customWidth="1"/>
    <col min="241" max="241" width="4" bestFit="1" customWidth="1"/>
    <col min="242" max="249" width="5" bestFit="1" customWidth="1"/>
    <col min="250" max="250" width="4" bestFit="1" customWidth="1"/>
    <col min="251" max="256" width="5" bestFit="1" customWidth="1"/>
    <col min="257" max="257" width="4" bestFit="1" customWidth="1"/>
    <col min="258" max="263" width="5" bestFit="1" customWidth="1"/>
    <col min="264" max="264" width="4" bestFit="1" customWidth="1"/>
    <col min="265" max="271" width="5" bestFit="1" customWidth="1"/>
    <col min="272" max="272" width="4" bestFit="1" customWidth="1"/>
    <col min="273" max="279" width="5" bestFit="1" customWidth="1"/>
    <col min="280" max="280" width="4" bestFit="1" customWidth="1"/>
    <col min="281" max="288" width="5" bestFit="1" customWidth="1"/>
    <col min="289" max="289" width="2" bestFit="1" customWidth="1"/>
    <col min="290" max="301" width="5" bestFit="1" customWidth="1"/>
    <col min="302" max="302" width="4" bestFit="1" customWidth="1"/>
    <col min="303" max="307" width="5" bestFit="1" customWidth="1"/>
    <col min="308" max="308" width="4" bestFit="1" customWidth="1"/>
    <col min="309" max="314" width="5" bestFit="1" customWidth="1"/>
    <col min="315" max="315" width="4" bestFit="1" customWidth="1"/>
    <col min="316" max="322" width="5" bestFit="1" customWidth="1"/>
    <col min="323" max="323" width="4" bestFit="1" customWidth="1"/>
    <col min="324" max="330" width="5" bestFit="1" customWidth="1"/>
    <col min="331" max="331" width="4" bestFit="1" customWidth="1"/>
    <col min="332" max="345" width="5" bestFit="1" customWidth="1"/>
    <col min="346" max="346" width="4" bestFit="1" customWidth="1"/>
    <col min="347" max="361" width="5" bestFit="1" customWidth="1"/>
    <col min="362" max="362" width="2" bestFit="1" customWidth="1"/>
    <col min="363" max="368" width="5" bestFit="1" customWidth="1"/>
    <col min="369" max="369" width="4" bestFit="1" customWidth="1"/>
    <col min="370" max="385" width="5" bestFit="1" customWidth="1"/>
    <col min="386" max="386" width="4" bestFit="1" customWidth="1"/>
    <col min="387" max="391" width="5" bestFit="1" customWidth="1"/>
    <col min="392" max="392" width="4" bestFit="1" customWidth="1"/>
    <col min="393" max="400" width="5" bestFit="1" customWidth="1"/>
    <col min="401" max="401" width="4" bestFit="1" customWidth="1"/>
    <col min="402" max="408" width="5" bestFit="1" customWidth="1"/>
    <col min="409" max="409" width="4" bestFit="1" customWidth="1"/>
    <col min="410" max="415" width="5" bestFit="1" customWidth="1"/>
    <col min="416" max="416" width="4" bestFit="1" customWidth="1"/>
    <col min="417" max="422" width="5" bestFit="1" customWidth="1"/>
    <col min="423" max="423" width="4" bestFit="1" customWidth="1"/>
    <col min="424" max="430" width="5" bestFit="1" customWidth="1"/>
    <col min="431" max="431" width="4" bestFit="1" customWidth="1"/>
    <col min="432" max="443" width="5" bestFit="1" customWidth="1"/>
    <col min="444" max="444" width="4" bestFit="1" customWidth="1"/>
    <col min="445" max="451" width="5" bestFit="1" customWidth="1"/>
    <col min="452" max="452" width="4" bestFit="1" customWidth="1"/>
    <col min="453" max="467" width="5" bestFit="1" customWidth="1"/>
    <col min="468" max="468" width="4" bestFit="1" customWidth="1"/>
    <col min="469" max="475" width="5" bestFit="1" customWidth="1"/>
    <col min="476" max="476" width="4" bestFit="1" customWidth="1"/>
    <col min="477" max="484" width="5" bestFit="1" customWidth="1"/>
    <col min="485" max="485" width="4" bestFit="1" customWidth="1"/>
    <col min="486" max="491" width="5" bestFit="1" customWidth="1"/>
    <col min="492" max="492" width="4" bestFit="1" customWidth="1"/>
    <col min="493" max="497" width="5" bestFit="1" customWidth="1"/>
    <col min="498" max="498" width="4" bestFit="1" customWidth="1"/>
    <col min="499" max="504" width="5" bestFit="1" customWidth="1"/>
    <col min="505" max="505" width="4" bestFit="1" customWidth="1"/>
    <col min="506" max="511" width="5" bestFit="1" customWidth="1"/>
    <col min="512" max="516" width="6" bestFit="1" customWidth="1"/>
    <col min="517" max="517" width="5" bestFit="1" customWidth="1"/>
    <col min="518" max="523" width="6" bestFit="1" customWidth="1"/>
    <col min="524" max="524" width="5" bestFit="1" customWidth="1"/>
    <col min="525" max="529" width="6" bestFit="1" customWidth="1"/>
    <col min="530" max="530" width="5" bestFit="1" customWidth="1"/>
    <col min="531" max="535" width="6" bestFit="1" customWidth="1"/>
    <col min="536" max="536" width="5" bestFit="1" customWidth="1"/>
    <col min="537" max="544" width="6" bestFit="1" customWidth="1"/>
    <col min="545" max="545" width="5" bestFit="1" customWidth="1"/>
    <col min="546" max="554" width="6" bestFit="1" customWidth="1"/>
    <col min="555" max="555" width="5" bestFit="1" customWidth="1"/>
    <col min="556" max="561" width="6" bestFit="1" customWidth="1"/>
    <col min="562" max="562" width="5" bestFit="1" customWidth="1"/>
    <col min="563" max="568" width="6" bestFit="1" customWidth="1"/>
    <col min="569" max="569" width="5" bestFit="1" customWidth="1"/>
    <col min="570" max="576" width="6" bestFit="1" customWidth="1"/>
    <col min="577" max="577" width="5" bestFit="1" customWidth="1"/>
    <col min="578" max="584" width="6" bestFit="1" customWidth="1"/>
    <col min="585" max="585" width="3" bestFit="1" customWidth="1"/>
    <col min="586" max="594" width="6" bestFit="1" customWidth="1"/>
    <col min="595" max="595" width="5" bestFit="1" customWidth="1"/>
    <col min="596" max="602" width="6" bestFit="1" customWidth="1"/>
    <col min="603" max="603" width="5" bestFit="1" customWidth="1"/>
    <col min="604" max="607" width="6" bestFit="1" customWidth="1"/>
    <col min="608" max="608" width="5" bestFit="1" customWidth="1"/>
    <col min="609" max="617" width="6" bestFit="1" customWidth="1"/>
    <col min="618" max="618" width="5" bestFit="1" customWidth="1"/>
    <col min="619" max="626" width="6" bestFit="1" customWidth="1"/>
    <col min="627" max="627" width="5" bestFit="1" customWidth="1"/>
    <col min="628" max="647" width="6" bestFit="1" customWidth="1"/>
    <col min="648" max="648" width="5" bestFit="1" customWidth="1"/>
    <col min="649" max="657" width="6" bestFit="1" customWidth="1"/>
    <col min="658" max="658" width="5" bestFit="1" customWidth="1"/>
    <col min="659" max="667" width="6" bestFit="1" customWidth="1"/>
    <col min="668" max="668" width="3" bestFit="1" customWidth="1"/>
    <col min="669" max="669" width="11.28515625" bestFit="1" customWidth="1"/>
    <col min="670" max="670" width="5" bestFit="1" customWidth="1"/>
    <col min="671" max="672" width="6" bestFit="1" customWidth="1"/>
    <col min="673" max="673" width="7" bestFit="1" customWidth="1"/>
    <col min="674" max="674" width="6" bestFit="1" customWidth="1"/>
    <col min="675" max="675" width="5" bestFit="1" customWidth="1"/>
    <col min="676" max="677" width="6" bestFit="1" customWidth="1"/>
    <col min="678" max="678" width="3" bestFit="1" customWidth="1"/>
    <col min="679" max="679" width="6" bestFit="1" customWidth="1"/>
    <col min="680" max="680" width="7" bestFit="1" customWidth="1"/>
    <col min="681" max="681" width="6" bestFit="1" customWidth="1"/>
    <col min="682" max="682" width="5" bestFit="1" customWidth="1"/>
    <col min="683" max="686" width="6" bestFit="1" customWidth="1"/>
    <col min="687" max="687" width="5" bestFit="1" customWidth="1"/>
    <col min="688" max="689" width="6" bestFit="1" customWidth="1"/>
    <col min="690" max="690" width="7" bestFit="1" customWidth="1"/>
    <col min="691" max="693" width="6" bestFit="1" customWidth="1"/>
    <col min="694" max="694" width="5" bestFit="1" customWidth="1"/>
    <col min="695" max="697" width="6" bestFit="1" customWidth="1"/>
    <col min="698" max="698" width="5" bestFit="1" customWidth="1"/>
    <col min="699" max="699" width="7" bestFit="1" customWidth="1"/>
    <col min="700" max="700" width="6" bestFit="1" customWidth="1"/>
    <col min="701" max="701" width="5" bestFit="1" customWidth="1"/>
    <col min="702" max="705" width="6" bestFit="1" customWidth="1"/>
    <col min="706" max="706" width="5" bestFit="1" customWidth="1"/>
    <col min="707" max="707" width="7" bestFit="1" customWidth="1"/>
    <col min="708" max="714" width="6" bestFit="1" customWidth="1"/>
    <col min="715" max="715" width="5" bestFit="1" customWidth="1"/>
    <col min="716" max="716" width="7" bestFit="1" customWidth="1"/>
    <col min="717" max="717" width="6" bestFit="1" customWidth="1"/>
    <col min="718" max="718" width="5" bestFit="1" customWidth="1"/>
    <col min="719" max="722" width="6" bestFit="1" customWidth="1"/>
    <col min="723" max="723" width="3" bestFit="1" customWidth="1"/>
    <col min="724" max="724" width="6" bestFit="1" customWidth="1"/>
    <col min="725" max="725" width="7" bestFit="1" customWidth="1"/>
    <col min="726" max="727" width="6" bestFit="1" customWidth="1"/>
    <col min="728" max="728" width="5" bestFit="1" customWidth="1"/>
    <col min="729" max="732" width="6" bestFit="1" customWidth="1"/>
    <col min="733" max="733" width="5" bestFit="1" customWidth="1"/>
    <col min="734" max="734" width="7" bestFit="1" customWidth="1"/>
    <col min="735" max="736" width="6" bestFit="1" customWidth="1"/>
    <col min="737" max="737" width="5" bestFit="1" customWidth="1"/>
    <col min="738" max="738" width="6" bestFit="1" customWidth="1"/>
    <col min="739" max="739" width="7" bestFit="1" customWidth="1"/>
    <col min="740" max="740" width="5" bestFit="1" customWidth="1"/>
    <col min="741" max="742" width="6" bestFit="1" customWidth="1"/>
    <col min="743" max="743" width="5" bestFit="1" customWidth="1"/>
    <col min="744" max="746" width="6" bestFit="1" customWidth="1"/>
    <col min="747" max="747" width="7" bestFit="1" customWidth="1"/>
    <col min="748" max="748" width="5" bestFit="1" customWidth="1"/>
    <col min="749" max="752" width="6" bestFit="1" customWidth="1"/>
    <col min="753" max="753" width="5" bestFit="1" customWidth="1"/>
    <col min="754" max="755" width="6" bestFit="1" customWidth="1"/>
    <col min="756" max="756" width="7" bestFit="1" customWidth="1"/>
    <col min="757" max="757" width="6" bestFit="1" customWidth="1"/>
    <col min="758" max="758" width="5" bestFit="1" customWidth="1"/>
    <col min="759" max="759" width="6" bestFit="1" customWidth="1"/>
    <col min="760" max="760" width="5" bestFit="1" customWidth="1"/>
    <col min="761" max="761" width="7" bestFit="1" customWidth="1"/>
    <col min="762" max="762" width="4" bestFit="1" customWidth="1"/>
    <col min="763" max="765" width="6" bestFit="1" customWidth="1"/>
    <col min="766" max="766" width="5" bestFit="1" customWidth="1"/>
    <col min="767" max="768" width="6" bestFit="1" customWidth="1"/>
    <col min="769" max="769" width="7" bestFit="1" customWidth="1"/>
    <col min="770" max="770" width="6" bestFit="1" customWidth="1"/>
    <col min="771" max="771" width="5" bestFit="1" customWidth="1"/>
    <col min="772" max="773" width="6" bestFit="1" customWidth="1"/>
    <col min="774" max="774" width="5" bestFit="1" customWidth="1"/>
    <col min="775" max="776" width="6" bestFit="1" customWidth="1"/>
    <col min="777" max="777" width="7" bestFit="1" customWidth="1"/>
    <col min="778" max="778" width="6" bestFit="1" customWidth="1"/>
    <col min="779" max="779" width="5" bestFit="1" customWidth="1"/>
    <col min="780" max="782" width="6" bestFit="1" customWidth="1"/>
    <col min="783" max="783" width="5" bestFit="1" customWidth="1"/>
    <col min="784" max="784" width="7" bestFit="1" customWidth="1"/>
    <col min="785" max="787" width="6" bestFit="1" customWidth="1"/>
    <col min="788" max="788" width="5" bestFit="1" customWidth="1"/>
    <col min="789" max="791" width="6" bestFit="1" customWidth="1"/>
    <col min="792" max="792" width="5" bestFit="1" customWidth="1"/>
    <col min="793" max="794" width="6" bestFit="1" customWidth="1"/>
    <col min="795" max="795" width="7" bestFit="1" customWidth="1"/>
    <col min="796" max="796" width="6" bestFit="1" customWidth="1"/>
    <col min="797" max="797" width="5" bestFit="1" customWidth="1"/>
    <col min="798" max="800" width="6" bestFit="1" customWidth="1"/>
    <col min="801" max="801" width="7" bestFit="1" customWidth="1"/>
    <col min="802" max="808" width="6" bestFit="1" customWidth="1"/>
    <col min="809" max="809" width="5" bestFit="1" customWidth="1"/>
    <col min="810" max="810" width="7" bestFit="1" customWidth="1"/>
    <col min="811" max="813" width="6" bestFit="1" customWidth="1"/>
    <col min="814" max="814" width="5" bestFit="1" customWidth="1"/>
    <col min="815" max="815" width="6" bestFit="1" customWidth="1"/>
    <col min="816" max="816" width="7" bestFit="1" customWidth="1"/>
    <col min="817" max="817" width="5" bestFit="1" customWidth="1"/>
    <col min="818" max="819" width="6" bestFit="1" customWidth="1"/>
    <col min="820" max="820" width="5" bestFit="1" customWidth="1"/>
    <col min="821" max="825" width="6" bestFit="1" customWidth="1"/>
    <col min="826" max="826" width="7" bestFit="1" customWidth="1"/>
    <col min="827" max="827" width="5" bestFit="1" customWidth="1"/>
    <col min="828" max="830" width="6" bestFit="1" customWidth="1"/>
    <col min="831" max="831" width="5" bestFit="1" customWidth="1"/>
    <col min="832" max="833" width="6" bestFit="1" customWidth="1"/>
    <col min="834" max="834" width="7" bestFit="1" customWidth="1"/>
    <col min="835" max="835" width="6" bestFit="1" customWidth="1"/>
    <col min="836" max="836" width="5" bestFit="1" customWidth="1"/>
    <col min="837" max="838" width="6" bestFit="1" customWidth="1"/>
    <col min="839" max="839" width="5" bestFit="1" customWidth="1"/>
    <col min="840" max="843" width="6" bestFit="1" customWidth="1"/>
    <col min="844" max="844" width="7" bestFit="1" customWidth="1"/>
    <col min="845" max="845" width="6" bestFit="1" customWidth="1"/>
    <col min="846" max="846" width="5" bestFit="1" customWidth="1"/>
    <col min="847" max="848" width="6" bestFit="1" customWidth="1"/>
    <col min="849" max="849" width="3" bestFit="1" customWidth="1"/>
    <col min="850" max="851" width="6" bestFit="1" customWidth="1"/>
    <col min="852" max="852" width="5" bestFit="1" customWidth="1"/>
    <col min="853" max="853" width="6" bestFit="1" customWidth="1"/>
    <col min="854" max="854" width="5" bestFit="1" customWidth="1"/>
    <col min="855" max="855" width="7" bestFit="1" customWidth="1"/>
    <col min="856" max="857" width="6" bestFit="1" customWidth="1"/>
    <col min="858" max="858" width="5" bestFit="1" customWidth="1"/>
    <col min="859" max="861" width="6" bestFit="1" customWidth="1"/>
    <col min="862" max="862" width="5" bestFit="1" customWidth="1"/>
    <col min="863" max="865" width="6" bestFit="1" customWidth="1"/>
    <col min="866" max="866" width="7" bestFit="1" customWidth="1"/>
    <col min="867" max="867" width="6" bestFit="1" customWidth="1"/>
    <col min="868" max="868" width="5" bestFit="1" customWidth="1"/>
    <col min="869" max="872" width="6" bestFit="1" customWidth="1"/>
    <col min="873" max="873" width="5" bestFit="1" customWidth="1"/>
    <col min="874" max="875" width="6" bestFit="1" customWidth="1"/>
    <col min="876" max="876" width="7" bestFit="1" customWidth="1"/>
    <col min="877" max="878" width="6" bestFit="1" customWidth="1"/>
    <col min="879" max="879" width="5" bestFit="1" customWidth="1"/>
    <col min="880" max="883" width="6" bestFit="1" customWidth="1"/>
    <col min="884" max="884" width="5" bestFit="1" customWidth="1"/>
    <col min="885" max="885" width="7" bestFit="1" customWidth="1"/>
    <col min="886" max="887" width="6" bestFit="1" customWidth="1"/>
    <col min="888" max="888" width="5" bestFit="1" customWidth="1"/>
    <col min="889" max="892" width="6" bestFit="1" customWidth="1"/>
    <col min="893" max="893" width="3" bestFit="1" customWidth="1"/>
    <col min="894" max="894" width="7" bestFit="1" customWidth="1"/>
    <col min="895" max="896" width="6" bestFit="1" customWidth="1"/>
    <col min="897" max="897" width="5" bestFit="1" customWidth="1"/>
    <col min="898" max="902" width="6" bestFit="1" customWidth="1"/>
    <col min="903" max="903" width="7" bestFit="1" customWidth="1"/>
    <col min="904" max="904" width="5" bestFit="1" customWidth="1"/>
    <col min="905" max="906" width="6" bestFit="1" customWidth="1"/>
    <col min="907" max="907" width="5" bestFit="1" customWidth="1"/>
    <col min="908" max="908" width="6" bestFit="1" customWidth="1"/>
    <col min="909" max="909" width="7" bestFit="1" customWidth="1"/>
    <col min="910" max="910" width="5" bestFit="1" customWidth="1"/>
    <col min="911" max="915" width="6" bestFit="1" customWidth="1"/>
    <col min="916" max="916" width="7" bestFit="1" customWidth="1"/>
    <col min="917" max="917" width="5" bestFit="1" customWidth="1"/>
    <col min="918" max="922" width="6" bestFit="1" customWidth="1"/>
    <col min="923" max="923" width="5" bestFit="1" customWidth="1"/>
    <col min="924" max="924" width="6" bestFit="1" customWidth="1"/>
    <col min="925" max="925" width="7" bestFit="1" customWidth="1"/>
    <col min="926" max="926" width="5" bestFit="1" customWidth="1"/>
    <col min="927" max="929" width="6" bestFit="1" customWidth="1"/>
    <col min="930" max="930" width="7" bestFit="1" customWidth="1"/>
    <col min="931" max="933" width="6" bestFit="1" customWidth="1"/>
    <col min="934" max="934" width="3" bestFit="1" customWidth="1"/>
    <col min="935" max="936" width="6" bestFit="1" customWidth="1"/>
    <col min="937" max="937" width="5" bestFit="1" customWidth="1"/>
    <col min="938" max="938" width="6" bestFit="1" customWidth="1"/>
    <col min="939" max="939" width="7" bestFit="1" customWidth="1"/>
    <col min="940" max="940" width="6" bestFit="1" customWidth="1"/>
    <col min="941" max="941" width="5" bestFit="1" customWidth="1"/>
    <col min="942" max="945" width="6" bestFit="1" customWidth="1"/>
    <col min="946" max="946" width="5" bestFit="1" customWidth="1"/>
    <col min="947" max="947" width="7" bestFit="1" customWidth="1"/>
    <col min="948" max="948" width="6" bestFit="1" customWidth="1"/>
    <col min="949" max="949" width="5" bestFit="1" customWidth="1"/>
    <col min="950" max="952" width="6" bestFit="1" customWidth="1"/>
    <col min="953" max="953" width="7" bestFit="1" customWidth="1"/>
    <col min="954" max="957" width="6" bestFit="1" customWidth="1"/>
    <col min="958" max="958" width="5" bestFit="1" customWidth="1"/>
    <col min="959" max="959" width="7" bestFit="1" customWidth="1"/>
    <col min="960" max="962" width="6" bestFit="1" customWidth="1"/>
    <col min="963" max="963" width="5" bestFit="1" customWidth="1"/>
    <col min="964" max="966" width="6" bestFit="1" customWidth="1"/>
    <col min="967" max="967" width="5" bestFit="1" customWidth="1"/>
    <col min="968" max="968" width="7" bestFit="1" customWidth="1"/>
    <col min="969" max="970" width="6" bestFit="1" customWidth="1"/>
    <col min="971" max="971" width="4" bestFit="1" customWidth="1"/>
    <col min="972" max="974" width="6" bestFit="1" customWidth="1"/>
    <col min="975" max="975" width="7" bestFit="1" customWidth="1"/>
    <col min="976" max="980" width="6" bestFit="1" customWidth="1"/>
    <col min="981" max="981" width="7" bestFit="1" customWidth="1"/>
    <col min="982" max="982" width="5" bestFit="1" customWidth="1"/>
    <col min="983" max="987" width="6" bestFit="1" customWidth="1"/>
    <col min="988" max="988" width="5" bestFit="1" customWidth="1"/>
    <col min="989" max="989" width="7" bestFit="1" customWidth="1"/>
    <col min="990" max="995" width="6" bestFit="1" customWidth="1"/>
    <col min="996" max="996" width="5" bestFit="1" customWidth="1"/>
    <col min="997" max="1001" width="6" bestFit="1" customWidth="1"/>
    <col min="1002" max="1002" width="3" bestFit="1" customWidth="1"/>
    <col min="1003" max="1005" width="6" bestFit="1" customWidth="1"/>
    <col min="1006" max="1006" width="5" bestFit="1" customWidth="1"/>
    <col min="1007" max="1010" width="6" bestFit="1" customWidth="1"/>
    <col min="1011" max="1011" width="5" bestFit="1" customWidth="1"/>
    <col min="1012" max="1020" width="6" bestFit="1" customWidth="1"/>
    <col min="1021" max="1021" width="5" bestFit="1" customWidth="1"/>
    <col min="1022" max="1022" width="6" bestFit="1" customWidth="1"/>
    <col min="1023" max="1023" width="7" bestFit="1" customWidth="1"/>
    <col min="1024" max="1025" width="6" bestFit="1" customWidth="1"/>
    <col min="1026" max="1026" width="5" bestFit="1" customWidth="1"/>
    <col min="1027" max="1028" width="6" bestFit="1" customWidth="1"/>
    <col min="1029" max="1029" width="5" bestFit="1" customWidth="1"/>
    <col min="1030" max="1030" width="7" bestFit="1" customWidth="1"/>
    <col min="1031" max="1032" width="6" bestFit="1" customWidth="1"/>
    <col min="1033" max="1033" width="5" bestFit="1" customWidth="1"/>
    <col min="1034" max="1037" width="6" bestFit="1" customWidth="1"/>
    <col min="1038" max="1038" width="5" bestFit="1" customWidth="1"/>
    <col min="1039" max="1039" width="7" bestFit="1" customWidth="1"/>
    <col min="1040" max="1042" width="6" bestFit="1" customWidth="1"/>
    <col min="1043" max="1043" width="5" bestFit="1" customWidth="1"/>
    <col min="1044" max="1047" width="6" bestFit="1" customWidth="1"/>
    <col min="1048" max="1048" width="7" bestFit="1" customWidth="1"/>
    <col min="1049" max="1051" width="6" bestFit="1" customWidth="1"/>
    <col min="1052" max="1052" width="7" bestFit="1" customWidth="1"/>
    <col min="1053" max="1055" width="6" bestFit="1" customWidth="1"/>
    <col min="1056" max="1056" width="5" bestFit="1" customWidth="1"/>
    <col min="1057" max="1058" width="6" bestFit="1" customWidth="1"/>
    <col min="1059" max="1059" width="7" bestFit="1" customWidth="1"/>
    <col min="1060" max="1063" width="6" bestFit="1" customWidth="1"/>
    <col min="1064" max="1064" width="5" bestFit="1" customWidth="1"/>
    <col min="1065" max="1065" width="7" bestFit="1" customWidth="1"/>
    <col min="1066" max="1068" width="6" bestFit="1" customWidth="1"/>
    <col min="1069" max="1069" width="5" bestFit="1" customWidth="1"/>
    <col min="1070" max="1074" width="6" bestFit="1" customWidth="1"/>
    <col min="1075" max="1075" width="7" bestFit="1" customWidth="1"/>
    <col min="1076" max="1077" width="6" bestFit="1" customWidth="1"/>
    <col min="1078" max="1078" width="5" bestFit="1" customWidth="1"/>
    <col min="1079" max="1081" width="6" bestFit="1" customWidth="1"/>
    <col min="1082" max="1082" width="5" bestFit="1" customWidth="1"/>
    <col min="1083" max="1085" width="6" bestFit="1" customWidth="1"/>
    <col min="1086" max="1086" width="5" bestFit="1" customWidth="1"/>
    <col min="1087" max="1087" width="7" bestFit="1" customWidth="1"/>
    <col min="1088" max="1099" width="6" bestFit="1" customWidth="1"/>
    <col min="1100" max="1100" width="5" bestFit="1" customWidth="1"/>
    <col min="1101" max="1101" width="7" bestFit="1" customWidth="1"/>
    <col min="1102" max="1102" width="5" bestFit="1" customWidth="1"/>
    <col min="1103" max="1109" width="6" bestFit="1" customWidth="1"/>
    <col min="1110" max="1110" width="5" bestFit="1" customWidth="1"/>
    <col min="1111" max="1111" width="6" bestFit="1" customWidth="1"/>
    <col min="1112" max="1112" width="5" bestFit="1" customWidth="1"/>
    <col min="1113" max="1114" width="6" bestFit="1" customWidth="1"/>
    <col min="1115" max="1115" width="7" bestFit="1" customWidth="1"/>
    <col min="1116" max="1128" width="6" bestFit="1" customWidth="1"/>
    <col min="1129" max="1129" width="5" bestFit="1" customWidth="1"/>
    <col min="1130" max="1145" width="6" bestFit="1" customWidth="1"/>
    <col min="1146" max="1146" width="5" bestFit="1" customWidth="1"/>
    <col min="1147" max="1148" width="6" bestFit="1" customWidth="1"/>
    <col min="1149" max="1149" width="5" bestFit="1" customWidth="1"/>
    <col min="1150" max="1151" width="6" bestFit="1" customWidth="1"/>
    <col min="1152" max="1152" width="5" bestFit="1" customWidth="1"/>
    <col min="1153" max="1157" width="6" bestFit="1" customWidth="1"/>
    <col min="1158" max="1158" width="3" bestFit="1" customWidth="1"/>
    <col min="1159" max="1159" width="6" bestFit="1" customWidth="1"/>
    <col min="1160" max="1160" width="5" bestFit="1" customWidth="1"/>
    <col min="1161" max="1161" width="6" bestFit="1" customWidth="1"/>
    <col min="1162" max="1162" width="5" bestFit="1" customWidth="1"/>
    <col min="1163" max="1171" width="6" bestFit="1" customWidth="1"/>
    <col min="1172" max="1172" width="5" bestFit="1" customWidth="1"/>
    <col min="1173" max="1173" width="7" bestFit="1" customWidth="1"/>
    <col min="1174" max="1179" width="6" bestFit="1" customWidth="1"/>
    <col min="1180" max="1180" width="3" bestFit="1" customWidth="1"/>
    <col min="1181" max="1186" width="6" bestFit="1" customWidth="1"/>
    <col min="1187" max="1187" width="5" bestFit="1" customWidth="1"/>
    <col min="1188" max="1195" width="6" bestFit="1" customWidth="1"/>
    <col min="1196" max="1196" width="5" bestFit="1" customWidth="1"/>
    <col min="1197" max="1197" width="6" bestFit="1" customWidth="1"/>
    <col min="1198" max="1198" width="5" bestFit="1" customWidth="1"/>
    <col min="1199" max="1203" width="6" bestFit="1" customWidth="1"/>
    <col min="1204" max="1204" width="5" bestFit="1" customWidth="1"/>
    <col min="1205" max="1205" width="6" bestFit="1" customWidth="1"/>
    <col min="1206" max="1206" width="5" bestFit="1" customWidth="1"/>
    <col min="1207" max="1215" width="6" bestFit="1" customWidth="1"/>
    <col min="1216" max="1216" width="5" bestFit="1" customWidth="1"/>
    <col min="1217" max="1221" width="6" bestFit="1" customWidth="1"/>
    <col min="1222" max="1222" width="3" bestFit="1" customWidth="1"/>
    <col min="1223" max="1225" width="6" bestFit="1" customWidth="1"/>
    <col min="1226" max="1226" width="5" bestFit="1" customWidth="1"/>
    <col min="1227" max="1231" width="6" bestFit="1" customWidth="1"/>
    <col min="1232" max="1232" width="5" bestFit="1" customWidth="1"/>
    <col min="1233" max="1233" width="6" bestFit="1" customWidth="1"/>
    <col min="1234" max="1234" width="3" bestFit="1" customWidth="1"/>
    <col min="1235" max="1237" width="6" bestFit="1" customWidth="1"/>
    <col min="1238" max="1238" width="5" bestFit="1" customWidth="1"/>
    <col min="1239" max="1243" width="6" bestFit="1" customWidth="1"/>
    <col min="1244" max="1244" width="5" bestFit="1" customWidth="1"/>
    <col min="1245" max="1245" width="6" bestFit="1" customWidth="1"/>
    <col min="1246" max="1246" width="5" bestFit="1" customWidth="1"/>
    <col min="1247" max="1257" width="6" bestFit="1" customWidth="1"/>
    <col min="1258" max="1258" width="5" bestFit="1" customWidth="1"/>
    <col min="1259" max="1267" width="6" bestFit="1" customWidth="1"/>
    <col min="1268" max="1268" width="5" bestFit="1" customWidth="1"/>
    <col min="1269" max="1270" width="6" bestFit="1" customWidth="1"/>
    <col min="1271" max="1271" width="5" bestFit="1" customWidth="1"/>
    <col min="1272" max="1297" width="6" bestFit="1" customWidth="1"/>
    <col min="1298" max="1298" width="5" bestFit="1" customWidth="1"/>
    <col min="1299" max="1306" width="6" bestFit="1" customWidth="1"/>
    <col min="1307" max="1307" width="5" bestFit="1" customWidth="1"/>
    <col min="1308" max="1322" width="6" bestFit="1" customWidth="1"/>
    <col min="1323" max="1323" width="3" bestFit="1" customWidth="1"/>
    <col min="1324" max="1324" width="6" bestFit="1" customWidth="1"/>
    <col min="1325" max="1326" width="5" bestFit="1" customWidth="1"/>
    <col min="1327" max="1336" width="6" bestFit="1" customWidth="1"/>
    <col min="1337" max="1337" width="11.28515625" bestFit="1" customWidth="1"/>
    <col min="1338" max="1338" width="7.85546875" bestFit="1" customWidth="1"/>
    <col min="1339" max="1339" width="6" bestFit="1" customWidth="1"/>
    <col min="1340" max="1340" width="10.42578125" bestFit="1" customWidth="1"/>
    <col min="1341" max="1341" width="6.85546875" bestFit="1" customWidth="1"/>
    <col min="1342" max="1342" width="5" bestFit="1" customWidth="1"/>
    <col min="1343" max="1343" width="9.42578125" bestFit="1" customWidth="1"/>
    <col min="1344" max="1344" width="8.85546875" bestFit="1" customWidth="1"/>
    <col min="1345" max="1346" width="5" bestFit="1" customWidth="1"/>
    <col min="1347" max="1347" width="6" bestFit="1" customWidth="1"/>
    <col min="1348" max="1348" width="11.42578125" bestFit="1" customWidth="1"/>
    <col min="1349" max="1349" width="7.85546875" bestFit="1" customWidth="1"/>
    <col min="1350" max="1350" width="10.42578125" bestFit="1" customWidth="1"/>
    <col min="1351" max="1351" width="7.85546875" bestFit="1" customWidth="1"/>
    <col min="1352" max="1352" width="10.42578125" bestFit="1" customWidth="1"/>
    <col min="1353" max="1353" width="6.85546875" bestFit="1" customWidth="1"/>
    <col min="1354" max="1354" width="9.42578125" bestFit="1" customWidth="1"/>
    <col min="1355" max="1355" width="7.85546875" bestFit="1" customWidth="1"/>
    <col min="1356" max="1356" width="10.42578125" bestFit="1" customWidth="1"/>
    <col min="1357" max="1357" width="7.85546875" bestFit="1" customWidth="1"/>
    <col min="1358" max="1363" width="5" bestFit="1" customWidth="1"/>
    <col min="1364" max="1364" width="10.42578125" bestFit="1" customWidth="1"/>
    <col min="1365" max="1365" width="7.85546875" bestFit="1" customWidth="1"/>
    <col min="1366" max="1366" width="10.42578125" bestFit="1" customWidth="1"/>
    <col min="1367" max="1367" width="6.85546875" bestFit="1" customWidth="1"/>
    <col min="1368" max="1368" width="5" bestFit="1" customWidth="1"/>
    <col min="1369" max="1369" width="9.42578125" bestFit="1" customWidth="1"/>
    <col min="1370" max="1370" width="8.85546875" bestFit="1" customWidth="1"/>
    <col min="1371" max="1371" width="5" bestFit="1" customWidth="1"/>
    <col min="1372" max="1372" width="11.42578125" bestFit="1" customWidth="1"/>
    <col min="1373" max="1373" width="6.85546875" bestFit="1" customWidth="1"/>
    <col min="1374" max="1377" width="5" bestFit="1" customWidth="1"/>
    <col min="1378" max="1379" width="6" bestFit="1" customWidth="1"/>
    <col min="1380" max="1380" width="9.42578125" bestFit="1" customWidth="1"/>
    <col min="1381" max="1381" width="7.85546875" bestFit="1" customWidth="1"/>
    <col min="1382" max="1382" width="10.42578125" bestFit="1" customWidth="1"/>
    <col min="1383" max="1383" width="7.85546875" bestFit="1" customWidth="1"/>
    <col min="1384" max="1384" width="5" bestFit="1" customWidth="1"/>
    <col min="1385" max="1386" width="6" bestFit="1" customWidth="1"/>
    <col min="1387" max="1387" width="10.42578125" bestFit="1" customWidth="1"/>
    <col min="1388" max="1388" width="6.85546875" bestFit="1" customWidth="1"/>
    <col min="1389" max="1392" width="5" bestFit="1" customWidth="1"/>
    <col min="1393" max="1393" width="9.42578125" bestFit="1" customWidth="1"/>
    <col min="1394" max="1394" width="7.85546875" bestFit="1" customWidth="1"/>
    <col min="1395" max="1395" width="10.42578125" bestFit="1" customWidth="1"/>
    <col min="1396" max="1396" width="8.85546875" bestFit="1" customWidth="1"/>
    <col min="1397" max="1397" width="5" bestFit="1" customWidth="1"/>
    <col min="1398" max="1398" width="4" bestFit="1" customWidth="1"/>
    <col min="1399" max="1400" width="5" bestFit="1" customWidth="1"/>
    <col min="1401" max="1402" width="6" bestFit="1" customWidth="1"/>
    <col min="1403" max="1403" width="11.42578125" bestFit="1" customWidth="1"/>
    <col min="1404" max="1404" width="6.85546875" bestFit="1" customWidth="1"/>
    <col min="1405" max="1405" width="4" bestFit="1" customWidth="1"/>
    <col min="1406" max="1406" width="9.42578125" bestFit="1" customWidth="1"/>
    <col min="1407" max="1407" width="7.85546875" bestFit="1" customWidth="1"/>
    <col min="1408" max="1410" width="5" bestFit="1" customWidth="1"/>
    <col min="1411" max="1411" width="10.42578125" bestFit="1" customWidth="1"/>
    <col min="1412" max="1412" width="7.85546875" bestFit="1" customWidth="1"/>
    <col min="1413" max="1416" width="5" bestFit="1" customWidth="1"/>
    <col min="1417" max="1417" width="6" bestFit="1" customWidth="1"/>
    <col min="1418" max="1418" width="10.42578125" bestFit="1" customWidth="1"/>
    <col min="1419" max="1419" width="7.85546875" bestFit="1" customWidth="1"/>
    <col min="1420" max="1420" width="10.42578125" bestFit="1" customWidth="1"/>
    <col min="1421" max="1421" width="7.85546875" bestFit="1" customWidth="1"/>
    <col min="1422" max="1422" width="10.42578125" bestFit="1" customWidth="1"/>
    <col min="1423" max="1423" width="6.85546875" bestFit="1" customWidth="1"/>
    <col min="1424" max="1424" width="9.42578125" bestFit="1" customWidth="1"/>
    <col min="1425" max="1425" width="7.85546875" bestFit="1" customWidth="1"/>
    <col min="1426" max="1426" width="10.42578125" bestFit="1" customWidth="1"/>
    <col min="1427" max="1427" width="7.85546875" bestFit="1" customWidth="1"/>
    <col min="1428" max="1428" width="5" bestFit="1" customWidth="1"/>
    <col min="1429" max="1429" width="4" bestFit="1" customWidth="1"/>
    <col min="1430" max="1430" width="6" bestFit="1" customWidth="1"/>
    <col min="1431" max="1431" width="10.42578125" bestFit="1" customWidth="1"/>
    <col min="1432" max="1432" width="8.85546875" bestFit="1" customWidth="1"/>
    <col min="1433" max="1434" width="5" bestFit="1" customWidth="1"/>
    <col min="1435" max="1435" width="4" bestFit="1" customWidth="1"/>
    <col min="1436" max="1436" width="5" bestFit="1" customWidth="1"/>
    <col min="1437" max="1437" width="11.42578125" bestFit="1" customWidth="1"/>
    <col min="1438" max="1438" width="6.85546875" bestFit="1" customWidth="1"/>
    <col min="1439" max="1439" width="9.42578125" bestFit="1" customWidth="1"/>
    <col min="1440" max="1440" width="7.85546875" bestFit="1" customWidth="1"/>
    <col min="1441" max="1441" width="10.42578125" bestFit="1" customWidth="1"/>
    <col min="1442" max="1442" width="7.85546875" bestFit="1" customWidth="1"/>
    <col min="1443" max="1445" width="5" bestFit="1" customWidth="1"/>
    <col min="1446" max="1446" width="10.42578125" bestFit="1" customWidth="1"/>
    <col min="1447" max="1447" width="7.85546875" bestFit="1" customWidth="1"/>
    <col min="1448" max="1449" width="5" bestFit="1" customWidth="1"/>
    <col min="1450" max="1450" width="10.42578125" bestFit="1" customWidth="1"/>
    <col min="1451" max="1451" width="7.85546875" bestFit="1" customWidth="1"/>
    <col min="1452" max="1452" width="10.42578125" bestFit="1" customWidth="1"/>
    <col min="1453" max="1454" width="5" bestFit="1" customWidth="1"/>
    <col min="1455" max="1455" width="6" bestFit="1" customWidth="1"/>
    <col min="1456" max="1456" width="7.85546875" bestFit="1" customWidth="1"/>
    <col min="1457" max="1457" width="8.85546875" bestFit="1" customWidth="1"/>
    <col min="1458" max="1461" width="5" bestFit="1" customWidth="1"/>
    <col min="1462" max="1462" width="11.42578125" bestFit="1" customWidth="1"/>
    <col min="1463" max="1463" width="7.85546875" bestFit="1" customWidth="1"/>
    <col min="1464" max="1464" width="4" bestFit="1" customWidth="1"/>
    <col min="1465" max="1465" width="6" bestFit="1" customWidth="1"/>
    <col min="1466" max="1466" width="10.42578125" bestFit="1" customWidth="1"/>
    <col min="1467" max="1467" width="7.85546875" bestFit="1" customWidth="1"/>
    <col min="1468" max="1468" width="10.42578125" bestFit="1" customWidth="1"/>
    <col min="1469" max="1469" width="7.85546875" bestFit="1" customWidth="1"/>
    <col min="1470" max="1470" width="10.42578125" bestFit="1" customWidth="1"/>
    <col min="1471" max="1471" width="6.85546875" bestFit="1" customWidth="1"/>
    <col min="1472" max="1472" width="5" bestFit="1" customWidth="1"/>
    <col min="1473" max="1473" width="9.42578125" bestFit="1" customWidth="1"/>
    <col min="1474" max="1474" width="7.85546875" bestFit="1" customWidth="1"/>
    <col min="1475" max="1478" width="5" bestFit="1" customWidth="1"/>
    <col min="1479" max="1479" width="10.42578125" bestFit="1" customWidth="1"/>
    <col min="1480" max="1480" width="7.85546875" bestFit="1" customWidth="1"/>
    <col min="1481" max="1482" width="5" bestFit="1" customWidth="1"/>
    <col min="1483" max="1483" width="10.42578125" bestFit="1" customWidth="1"/>
    <col min="1484" max="1484" width="6.85546875" bestFit="1" customWidth="1"/>
    <col min="1485" max="1485" width="9.42578125" bestFit="1" customWidth="1"/>
    <col min="1486" max="1486" width="8.85546875" bestFit="1" customWidth="1"/>
    <col min="1487" max="1489" width="5" bestFit="1" customWidth="1"/>
    <col min="1490" max="1490" width="11.42578125" bestFit="1" customWidth="1"/>
    <col min="1491" max="1491" width="7.85546875" bestFit="1" customWidth="1"/>
    <col min="1492" max="1492" width="10.42578125" bestFit="1" customWidth="1"/>
    <col min="1493" max="1493" width="7.85546875" bestFit="1" customWidth="1"/>
    <col min="1494" max="1494" width="10.42578125" bestFit="1" customWidth="1"/>
    <col min="1495" max="1495" width="7.85546875" bestFit="1" customWidth="1"/>
    <col min="1496" max="1496" width="5" bestFit="1" customWidth="1"/>
    <col min="1497" max="1497" width="10.42578125" bestFit="1" customWidth="1"/>
    <col min="1498" max="1498" width="6.85546875" bestFit="1" customWidth="1"/>
    <col min="1499" max="1499" width="5" bestFit="1" customWidth="1"/>
    <col min="1500" max="1500" width="9.42578125" bestFit="1" customWidth="1"/>
    <col min="1501" max="1501" width="7.85546875" bestFit="1" customWidth="1"/>
    <col min="1502" max="1509" width="5" bestFit="1" customWidth="1"/>
    <col min="1510" max="1510" width="10.42578125" bestFit="1" customWidth="1"/>
    <col min="1511" max="1511" width="7.85546875" bestFit="1" customWidth="1"/>
    <col min="1512" max="1512" width="10.42578125" bestFit="1" customWidth="1"/>
    <col min="1513" max="1513" width="7.85546875" bestFit="1" customWidth="1"/>
    <col min="1514" max="1514" width="10.42578125" bestFit="1" customWidth="1"/>
    <col min="1515" max="1515" width="6.85546875" bestFit="1" customWidth="1"/>
    <col min="1516" max="1516" width="5" bestFit="1" customWidth="1"/>
    <col min="1517" max="1517" width="9.42578125" bestFit="1" customWidth="1"/>
    <col min="1518" max="1518" width="8.85546875" bestFit="1" customWidth="1"/>
    <col min="1519" max="1519" width="5" bestFit="1" customWidth="1"/>
    <col min="1520" max="1520" width="11.42578125" bestFit="1" customWidth="1"/>
    <col min="1521" max="1521" width="7.85546875" bestFit="1" customWidth="1"/>
    <col min="1522" max="1522" width="10.42578125" bestFit="1" customWidth="1"/>
    <col min="1523" max="1523" width="7.85546875" bestFit="1" customWidth="1"/>
    <col min="1524" max="1524" width="10.42578125" bestFit="1" customWidth="1"/>
    <col min="1525" max="1525" width="7.85546875" bestFit="1" customWidth="1"/>
    <col min="1526" max="1526" width="10.42578125" bestFit="1" customWidth="1"/>
    <col min="1527" max="1527" width="6.85546875" bestFit="1" customWidth="1"/>
    <col min="1528" max="1531" width="5" bestFit="1" customWidth="1"/>
    <col min="1532" max="1532" width="9.42578125" bestFit="1" customWidth="1"/>
    <col min="1533" max="1533" width="7.85546875" bestFit="1" customWidth="1"/>
    <col min="1534" max="1534" width="10.42578125" bestFit="1" customWidth="1"/>
    <col min="1535" max="1535" width="7.85546875" bestFit="1" customWidth="1"/>
    <col min="1536" max="1536" width="10.42578125" bestFit="1" customWidth="1"/>
    <col min="1537" max="1537" width="8.85546875" bestFit="1" customWidth="1"/>
    <col min="1538" max="1541" width="5" bestFit="1" customWidth="1"/>
    <col min="1542" max="1542" width="6" bestFit="1" customWidth="1"/>
    <col min="1543" max="1543" width="11.42578125" bestFit="1" customWidth="1"/>
    <col min="1544" max="1544" width="6.85546875" bestFit="1" customWidth="1"/>
    <col min="1545" max="1546" width="5" bestFit="1" customWidth="1"/>
    <col min="1547" max="1547" width="9.42578125" bestFit="1" customWidth="1"/>
    <col min="1548" max="1548" width="7.85546875" bestFit="1" customWidth="1"/>
    <col min="1549" max="1549" width="10.42578125" bestFit="1" customWidth="1"/>
    <col min="1550" max="1550" width="7.85546875" bestFit="1" customWidth="1"/>
    <col min="1551" max="1552" width="5" bestFit="1" customWidth="1"/>
    <col min="1553" max="1553" width="10.42578125" bestFit="1" customWidth="1"/>
    <col min="1554" max="1554" width="6.85546875" bestFit="1" customWidth="1"/>
    <col min="1555" max="1557" width="5" bestFit="1" customWidth="1"/>
    <col min="1558" max="1558" width="6" bestFit="1" customWidth="1"/>
    <col min="1559" max="1559" width="9.42578125" bestFit="1" customWidth="1"/>
    <col min="1560" max="1560" width="7.85546875" bestFit="1" customWidth="1"/>
    <col min="1561" max="1561" width="5" bestFit="1" customWidth="1"/>
    <col min="1562" max="1562" width="10.42578125" bestFit="1" customWidth="1"/>
    <col min="1563" max="1563" width="7.85546875" bestFit="1" customWidth="1"/>
    <col min="1564" max="1564" width="10.42578125" bestFit="1" customWidth="1"/>
    <col min="1565" max="1565" width="7.85546875" bestFit="1" customWidth="1"/>
    <col min="1566" max="1566" width="10.42578125" bestFit="1" customWidth="1"/>
    <col min="1567" max="1567" width="8.85546875" bestFit="1" customWidth="1"/>
    <col min="1568" max="1568" width="5" bestFit="1" customWidth="1"/>
    <col min="1569" max="1569" width="4" bestFit="1" customWidth="1"/>
    <col min="1570" max="1570" width="5" bestFit="1" customWidth="1"/>
    <col min="1571" max="1571" width="4" bestFit="1" customWidth="1"/>
    <col min="1572" max="1572" width="11.42578125" bestFit="1" customWidth="1"/>
    <col min="1573" max="1573" width="6.85546875" bestFit="1" customWidth="1"/>
    <col min="1574" max="1574" width="9.42578125" bestFit="1" customWidth="1"/>
    <col min="1575" max="1575" width="7.85546875" bestFit="1" customWidth="1"/>
    <col min="1576" max="1576" width="5" bestFit="1" customWidth="1"/>
    <col min="1577" max="1577" width="10.42578125" bestFit="1" customWidth="1"/>
    <col min="1578" max="1578" width="7.85546875" bestFit="1" customWidth="1"/>
    <col min="1579" max="1579" width="10.42578125" bestFit="1" customWidth="1"/>
    <col min="1580" max="1580" width="7.85546875" bestFit="1" customWidth="1"/>
    <col min="1581" max="1585" width="5" bestFit="1" customWidth="1"/>
    <col min="1586" max="1586" width="6" bestFit="1" customWidth="1"/>
    <col min="1587" max="1587" width="5" bestFit="1" customWidth="1"/>
    <col min="1588" max="1588" width="10.42578125" bestFit="1" customWidth="1"/>
    <col min="1589" max="1589" width="6.85546875" bestFit="1" customWidth="1"/>
    <col min="1590" max="1591" width="5" bestFit="1" customWidth="1"/>
    <col min="1592" max="1593" width="6" bestFit="1" customWidth="1"/>
    <col min="1594" max="1594" width="9.42578125" bestFit="1" customWidth="1"/>
    <col min="1595" max="1595" width="7.85546875" bestFit="1" customWidth="1"/>
    <col min="1596" max="1596" width="5" bestFit="1" customWidth="1"/>
    <col min="1597" max="1597" width="4" bestFit="1" customWidth="1"/>
    <col min="1598" max="1598" width="10.42578125" bestFit="1" customWidth="1"/>
    <col min="1599" max="1599" width="8.85546875" bestFit="1" customWidth="1"/>
    <col min="1600" max="1603" width="5" bestFit="1" customWidth="1"/>
    <col min="1604" max="1604" width="11.42578125" bestFit="1" customWidth="1"/>
    <col min="1605" max="1605" width="7.85546875" bestFit="1" customWidth="1"/>
    <col min="1606" max="1606" width="10.42578125" bestFit="1" customWidth="1"/>
    <col min="1607" max="1609" width="5" bestFit="1" customWidth="1"/>
    <col min="1610" max="1611" width="7.85546875" bestFit="1" customWidth="1"/>
    <col min="1612" max="1612" width="10.42578125" bestFit="1" customWidth="1"/>
    <col min="1613" max="1613" width="7.85546875" bestFit="1" customWidth="1"/>
    <col min="1614" max="1614" width="5" bestFit="1" customWidth="1"/>
    <col min="1615" max="1615" width="10.42578125" bestFit="1" customWidth="1"/>
    <col min="1616" max="1616" width="7.85546875" bestFit="1" customWidth="1"/>
    <col min="1617" max="1617" width="5" bestFit="1" customWidth="1"/>
    <col min="1618" max="1618" width="10.42578125" bestFit="1" customWidth="1"/>
    <col min="1619" max="1619" width="6.85546875" bestFit="1" customWidth="1"/>
    <col min="1620" max="1620" width="5" bestFit="1" customWidth="1"/>
    <col min="1621" max="1621" width="9.42578125" bestFit="1" customWidth="1"/>
    <col min="1622" max="1622" width="7.85546875" bestFit="1" customWidth="1"/>
    <col min="1623" max="1623" width="5" bestFit="1" customWidth="1"/>
    <col min="1624" max="1624" width="10.42578125" bestFit="1" customWidth="1"/>
    <col min="1625" max="1625" width="8.85546875" bestFit="1" customWidth="1"/>
    <col min="1626" max="1626" width="11.42578125" bestFit="1" customWidth="1"/>
    <col min="1627" max="1627" width="7.85546875" bestFit="1" customWidth="1"/>
    <col min="1628" max="1628" width="10.42578125" bestFit="1" customWidth="1"/>
    <col min="1629" max="1629" width="6.85546875" bestFit="1" customWidth="1"/>
    <col min="1630" max="1630" width="9.42578125" bestFit="1" customWidth="1"/>
    <col min="1631" max="1631" width="7.85546875" bestFit="1" customWidth="1"/>
    <col min="1632" max="1632" width="10.42578125" bestFit="1" customWidth="1"/>
    <col min="1633" max="1633" width="7.85546875" bestFit="1" customWidth="1"/>
    <col min="1634" max="1634" width="5" bestFit="1" customWidth="1"/>
    <col min="1635" max="1635" width="4" bestFit="1" customWidth="1"/>
    <col min="1636" max="1636" width="5" bestFit="1" customWidth="1"/>
    <col min="1637" max="1637" width="10.42578125" bestFit="1" customWidth="1"/>
    <col min="1638" max="1638" width="6.85546875" bestFit="1" customWidth="1"/>
    <col min="1639" max="1639" width="5" bestFit="1" customWidth="1"/>
    <col min="1640" max="1640" width="9.42578125" bestFit="1" customWidth="1"/>
    <col min="1641" max="1641" width="7.85546875" bestFit="1" customWidth="1"/>
    <col min="1642" max="1642" width="10.42578125" bestFit="1" customWidth="1"/>
    <col min="1643" max="1643" width="8.85546875" bestFit="1" customWidth="1"/>
    <col min="1644" max="1644" width="5" bestFit="1" customWidth="1"/>
    <col min="1645" max="1645" width="11.42578125" bestFit="1" customWidth="1"/>
    <col min="1646" max="1646" width="7.85546875" bestFit="1" customWidth="1"/>
    <col min="1647" max="1647" width="5" bestFit="1" customWidth="1"/>
    <col min="1648" max="1648" width="10.42578125" bestFit="1" customWidth="1"/>
    <col min="1649" max="1649" width="7.85546875" bestFit="1" customWidth="1"/>
    <col min="1650" max="1650" width="10.42578125" bestFit="1" customWidth="1"/>
    <col min="1651" max="1651" width="6.85546875" bestFit="1" customWidth="1"/>
    <col min="1652" max="1652" width="9.42578125" bestFit="1" customWidth="1"/>
    <col min="1653" max="1653" width="7.85546875" bestFit="1" customWidth="1"/>
    <col min="1654" max="1654" width="10.42578125" bestFit="1" customWidth="1"/>
    <col min="1655" max="1655" width="7.85546875" bestFit="1" customWidth="1"/>
    <col min="1656" max="1656" width="10.42578125" bestFit="1" customWidth="1"/>
    <col min="1657" max="1657" width="7.85546875" bestFit="1" customWidth="1"/>
    <col min="1658" max="1659" width="5" bestFit="1" customWidth="1"/>
    <col min="1660" max="1660" width="10.42578125" bestFit="1" customWidth="1"/>
    <col min="1661" max="1661" width="6.85546875" bestFit="1" customWidth="1"/>
    <col min="1662" max="1662" width="9.42578125" bestFit="1" customWidth="1"/>
    <col min="1663" max="1663" width="7.85546875" bestFit="1" customWidth="1"/>
    <col min="1664" max="1664" width="10.42578125" bestFit="1" customWidth="1"/>
    <col min="1665" max="1665" width="8.85546875" bestFit="1" customWidth="1"/>
    <col min="1666" max="1666" width="11.42578125" bestFit="1" customWidth="1"/>
    <col min="1667" max="1667" width="7.85546875" bestFit="1" customWidth="1"/>
    <col min="1668" max="1668" width="10.42578125" bestFit="1" customWidth="1"/>
    <col min="1669" max="1669" width="7.85546875" bestFit="1" customWidth="1"/>
    <col min="1670" max="1670" width="5" bestFit="1" customWidth="1"/>
    <col min="1671" max="1671" width="10.42578125" bestFit="1" customWidth="1"/>
    <col min="1672" max="1672" width="6.85546875" bestFit="1" customWidth="1"/>
    <col min="1673" max="1673" width="5" bestFit="1" customWidth="1"/>
    <col min="1674" max="1674" width="4" bestFit="1" customWidth="1"/>
    <col min="1675" max="1675" width="6" bestFit="1" customWidth="1"/>
    <col min="1676" max="1676" width="9.42578125" bestFit="1" customWidth="1"/>
    <col min="1677" max="1677" width="7.85546875" bestFit="1" customWidth="1"/>
    <col min="1678" max="1680" width="5" bestFit="1" customWidth="1"/>
    <col min="1681" max="1681" width="6" bestFit="1" customWidth="1"/>
    <col min="1682" max="1682" width="10.42578125" bestFit="1" customWidth="1"/>
    <col min="1683" max="1683" width="7.85546875" bestFit="1" customWidth="1"/>
    <col min="1684" max="1684" width="10.42578125" bestFit="1" customWidth="1"/>
    <col min="1685" max="1685" width="6.85546875" bestFit="1" customWidth="1"/>
    <col min="1686" max="1689" width="5" bestFit="1" customWidth="1"/>
    <col min="1690" max="1690" width="9.42578125" bestFit="1" customWidth="1"/>
    <col min="1691" max="1691" width="7.85546875" bestFit="1" customWidth="1"/>
    <col min="1692" max="1692" width="10.42578125" bestFit="1" customWidth="1"/>
    <col min="1693" max="1693" width="8.85546875" bestFit="1" customWidth="1"/>
    <col min="1694" max="1695" width="5" bestFit="1" customWidth="1"/>
    <col min="1696" max="1696" width="6" bestFit="1" customWidth="1"/>
    <col min="1697" max="1697" width="11.42578125" bestFit="1" customWidth="1"/>
    <col min="1698" max="1698" width="7.85546875" bestFit="1" customWidth="1"/>
    <col min="1699" max="1699" width="10.42578125" bestFit="1" customWidth="1"/>
    <col min="1700" max="1700" width="7.85546875" bestFit="1" customWidth="1"/>
    <col min="1701" max="1701" width="6" bestFit="1" customWidth="1"/>
    <col min="1702" max="1702" width="10.42578125" bestFit="1" customWidth="1"/>
    <col min="1703" max="1703" width="7.85546875" bestFit="1" customWidth="1"/>
    <col min="1704" max="1704" width="10.42578125" bestFit="1" customWidth="1"/>
    <col min="1705" max="1705" width="6.85546875" bestFit="1" customWidth="1"/>
    <col min="1706" max="1708" width="5" bestFit="1" customWidth="1"/>
    <col min="1709" max="1709" width="9.42578125" bestFit="1" customWidth="1"/>
    <col min="1710" max="1710" width="7.85546875" bestFit="1" customWidth="1"/>
    <col min="1711" max="1712" width="5" bestFit="1" customWidth="1"/>
    <col min="1713" max="1713" width="6" bestFit="1" customWidth="1"/>
    <col min="1714" max="1714" width="10.42578125" bestFit="1" customWidth="1"/>
    <col min="1715" max="1715" width="7.85546875" bestFit="1" customWidth="1"/>
    <col min="1716" max="1717" width="5" bestFit="1" customWidth="1"/>
    <col min="1718" max="1718" width="4" bestFit="1" customWidth="1"/>
    <col min="1719" max="1720" width="5" bestFit="1" customWidth="1"/>
    <col min="1721" max="1721" width="4" bestFit="1" customWidth="1"/>
    <col min="1722" max="1722" width="10.42578125" bestFit="1" customWidth="1"/>
    <col min="1723" max="1723" width="6.85546875" bestFit="1" customWidth="1"/>
    <col min="1724" max="1725" width="5" bestFit="1" customWidth="1"/>
    <col min="1726" max="1726" width="9.42578125" bestFit="1" customWidth="1"/>
    <col min="1727" max="1727" width="7.85546875" bestFit="1" customWidth="1"/>
    <col min="1728" max="1728" width="10.42578125" bestFit="1" customWidth="1"/>
    <col min="1729" max="1729" width="7.85546875" bestFit="1" customWidth="1"/>
    <col min="1730" max="1731" width="5" bestFit="1" customWidth="1"/>
    <col min="1732" max="1734" width="6" bestFit="1" customWidth="1"/>
    <col min="1735" max="1735" width="10.42578125" bestFit="1" customWidth="1"/>
    <col min="1736" max="1736" width="8.85546875" bestFit="1" customWidth="1"/>
    <col min="1737" max="1738" width="5" bestFit="1" customWidth="1"/>
    <col min="1739" max="1739" width="11.42578125" bestFit="1" customWidth="1"/>
    <col min="1740" max="1740" width="7.85546875" bestFit="1" customWidth="1"/>
    <col min="1741" max="1741" width="10.42578125" bestFit="1" customWidth="1"/>
    <col min="1742" max="1742" width="7.85546875" bestFit="1" customWidth="1"/>
    <col min="1743" max="1743" width="10.42578125" bestFit="1" customWidth="1"/>
    <col min="1744" max="1744" width="7.85546875" bestFit="1" customWidth="1"/>
    <col min="1745" max="1745" width="10.42578125" bestFit="1" customWidth="1"/>
    <col min="1746" max="1748" width="5" bestFit="1" customWidth="1"/>
    <col min="1749" max="1750" width="7.85546875" bestFit="1" customWidth="1"/>
    <col min="1751" max="1752" width="5" bestFit="1" customWidth="1"/>
    <col min="1753" max="1753" width="6" bestFit="1" customWidth="1"/>
    <col min="1754" max="1754" width="10.42578125" bestFit="1" customWidth="1"/>
    <col min="1755" max="1755" width="7.85546875" bestFit="1" customWidth="1"/>
    <col min="1756" max="1756" width="5" bestFit="1" customWidth="1"/>
    <col min="1757" max="1757" width="6" bestFit="1" customWidth="1"/>
    <col min="1758" max="1758" width="10.42578125" bestFit="1" customWidth="1"/>
    <col min="1759" max="1759" width="6.85546875" bestFit="1" customWidth="1"/>
    <col min="1760" max="1760" width="5" bestFit="1" customWidth="1"/>
    <col min="1761" max="1761" width="9.42578125" bestFit="1" customWidth="1"/>
    <col min="1762" max="1762" width="7.85546875" bestFit="1" customWidth="1"/>
    <col min="1763" max="1763" width="10.42578125" bestFit="1" customWidth="1"/>
    <col min="1764" max="1764" width="8.85546875" bestFit="1" customWidth="1"/>
    <col min="1765" max="1767" width="5" bestFit="1" customWidth="1"/>
    <col min="1768" max="1769" width="6" bestFit="1" customWidth="1"/>
    <col min="1770" max="1770" width="11.42578125" bestFit="1" customWidth="1"/>
    <col min="1771" max="1771" width="7.85546875" bestFit="1" customWidth="1"/>
    <col min="1772" max="1772" width="5" bestFit="1" customWidth="1"/>
    <col min="1773" max="1773" width="10.42578125" bestFit="1" customWidth="1"/>
    <col min="1774" max="1774" width="7.85546875" bestFit="1" customWidth="1"/>
    <col min="1775" max="1776" width="5" bestFit="1" customWidth="1"/>
    <col min="1777" max="1777" width="10.42578125" bestFit="1" customWidth="1"/>
    <col min="1778" max="1778" width="7.85546875" bestFit="1" customWidth="1"/>
    <col min="1779" max="1779" width="10.42578125" bestFit="1" customWidth="1"/>
    <col min="1780" max="1780" width="7.85546875" bestFit="1" customWidth="1"/>
    <col min="1781" max="1781" width="10.42578125" bestFit="1" customWidth="1"/>
    <col min="1782" max="1782" width="6.85546875" bestFit="1" customWidth="1"/>
    <col min="1783" max="1783" width="4" bestFit="1" customWidth="1"/>
    <col min="1784" max="1786" width="5" bestFit="1" customWidth="1"/>
    <col min="1787" max="1787" width="6" bestFit="1" customWidth="1"/>
    <col min="1788" max="1788" width="9.42578125" bestFit="1" customWidth="1"/>
    <col min="1789" max="1789" width="7.85546875" bestFit="1" customWidth="1"/>
    <col min="1790" max="1790" width="5" bestFit="1" customWidth="1"/>
    <col min="1791" max="1791" width="4" bestFit="1" customWidth="1"/>
    <col min="1792" max="1792" width="5" bestFit="1" customWidth="1"/>
    <col min="1793" max="1793" width="10.42578125" bestFit="1" customWidth="1"/>
    <col min="1794" max="1794" width="7.85546875" bestFit="1" customWidth="1"/>
    <col min="1795" max="1795" width="10.42578125" bestFit="1" customWidth="1"/>
    <col min="1796" max="1796" width="7.85546875" bestFit="1" customWidth="1"/>
    <col min="1797" max="1797" width="5" bestFit="1" customWidth="1"/>
    <col min="1798" max="1798" width="10.42578125" bestFit="1" customWidth="1"/>
    <col min="1799" max="1799" width="7.85546875" bestFit="1" customWidth="1"/>
    <col min="1800" max="1801" width="5" bestFit="1" customWidth="1"/>
    <col min="1802" max="1802" width="6" bestFit="1" customWidth="1"/>
    <col min="1803" max="1803" width="10.42578125" bestFit="1" customWidth="1"/>
    <col min="1804" max="1804" width="6.85546875" bestFit="1" customWidth="1"/>
    <col min="1805" max="1807" width="5" bestFit="1" customWidth="1"/>
    <col min="1808" max="1808" width="9.42578125" bestFit="1" customWidth="1"/>
    <col min="1809" max="1809" width="8.85546875" bestFit="1" customWidth="1"/>
    <col min="1810" max="1810" width="5" bestFit="1" customWidth="1"/>
    <col min="1811" max="1811" width="11.42578125" bestFit="1" customWidth="1"/>
    <col min="1812" max="1812" width="7.85546875" bestFit="1" customWidth="1"/>
    <col min="1813" max="1813" width="5" bestFit="1" customWidth="1"/>
    <col min="1814" max="1814" width="10.42578125" bestFit="1" customWidth="1"/>
    <col min="1815" max="1815" width="6.85546875" bestFit="1" customWidth="1"/>
    <col min="1816" max="1820" width="5" bestFit="1" customWidth="1"/>
    <col min="1821" max="1821" width="9.42578125" bestFit="1" customWidth="1"/>
    <col min="1822" max="1822" width="7.85546875" bestFit="1" customWidth="1"/>
    <col min="1823" max="1823" width="10.42578125" bestFit="1" customWidth="1"/>
    <col min="1824" max="1824" width="7.85546875" bestFit="1" customWidth="1"/>
    <col min="1825" max="1825" width="10.42578125" bestFit="1" customWidth="1"/>
    <col min="1826" max="1826" width="8.85546875" bestFit="1" customWidth="1"/>
    <col min="1827" max="1833" width="5" bestFit="1" customWidth="1"/>
    <col min="1834" max="1834" width="11.42578125" bestFit="1" customWidth="1"/>
    <col min="1835" max="1835" width="6.85546875" bestFit="1" customWidth="1"/>
    <col min="1836" max="1836" width="5" bestFit="1" customWidth="1"/>
    <col min="1837" max="1837" width="4" bestFit="1" customWidth="1"/>
    <col min="1838" max="1839" width="6" bestFit="1" customWidth="1"/>
    <col min="1840" max="1840" width="9.42578125" bestFit="1" customWidth="1"/>
    <col min="1841" max="1841" width="7.85546875" bestFit="1" customWidth="1"/>
    <col min="1842" max="1842" width="10.42578125" bestFit="1" customWidth="1"/>
    <col min="1843" max="1843" width="7.85546875" bestFit="1" customWidth="1"/>
    <col min="1844" max="1844" width="10.42578125" bestFit="1" customWidth="1"/>
    <col min="1845" max="1845" width="7.85546875" bestFit="1" customWidth="1"/>
    <col min="1846" max="1846" width="10.42578125" bestFit="1" customWidth="1"/>
    <col min="1847" max="1847" width="7.85546875" bestFit="1" customWidth="1"/>
    <col min="1848" max="1848" width="10.42578125" bestFit="1" customWidth="1"/>
    <col min="1849" max="1849" width="7.85546875" bestFit="1" customWidth="1"/>
    <col min="1850" max="1852" width="5" bestFit="1" customWidth="1"/>
    <col min="1853" max="1853" width="4" bestFit="1" customWidth="1"/>
    <col min="1854" max="1854" width="5" bestFit="1" customWidth="1"/>
    <col min="1855" max="1855" width="6" bestFit="1" customWidth="1"/>
    <col min="1856" max="1856" width="10.42578125" bestFit="1" customWidth="1"/>
    <col min="1857" max="1857" width="6.85546875" bestFit="1" customWidth="1"/>
    <col min="1858" max="1858" width="5" bestFit="1" customWidth="1"/>
    <col min="1859" max="1859" width="9.42578125" bestFit="1" customWidth="1"/>
    <col min="1860" max="1860" width="7.85546875" bestFit="1" customWidth="1"/>
    <col min="1861" max="1861" width="10.42578125" bestFit="1" customWidth="1"/>
    <col min="1862" max="1862" width="7.85546875" bestFit="1" customWidth="1"/>
    <col min="1863" max="1863" width="10.42578125" bestFit="1" customWidth="1"/>
    <col min="1864" max="1864" width="8.85546875" bestFit="1" customWidth="1"/>
    <col min="1865" max="1866" width="5" bestFit="1" customWidth="1"/>
    <col min="1867" max="1867" width="11.42578125" bestFit="1" customWidth="1"/>
    <col min="1868" max="1868" width="7.85546875" bestFit="1" customWidth="1"/>
    <col min="1869" max="1869" width="5" bestFit="1" customWidth="1"/>
    <col min="1870" max="1870" width="4" bestFit="1" customWidth="1"/>
    <col min="1871" max="1871" width="5" bestFit="1" customWidth="1"/>
    <col min="1872" max="1872" width="10.42578125" bestFit="1" customWidth="1"/>
    <col min="1873" max="1873" width="6.85546875" bestFit="1" customWidth="1"/>
    <col min="1874" max="1874" width="5" bestFit="1" customWidth="1"/>
    <col min="1875" max="1875" width="9.42578125" bestFit="1" customWidth="1"/>
    <col min="1876" max="1876" width="7.85546875" bestFit="1" customWidth="1"/>
    <col min="1877" max="1877" width="5" bestFit="1" customWidth="1"/>
    <col min="1878" max="1878" width="10.42578125" bestFit="1" customWidth="1"/>
    <col min="1879" max="1879" width="7.85546875" bestFit="1" customWidth="1"/>
    <col min="1880" max="1880" width="10.42578125" bestFit="1" customWidth="1"/>
    <col min="1881" max="1881" width="7.85546875" bestFit="1" customWidth="1"/>
    <col min="1882" max="1884" width="5" bestFit="1" customWidth="1"/>
    <col min="1885" max="1885" width="6" bestFit="1" customWidth="1"/>
    <col min="1886" max="1886" width="10.42578125" bestFit="1" customWidth="1"/>
    <col min="1887" max="1887" width="6.85546875" bestFit="1" customWidth="1"/>
    <col min="1888" max="1888" width="4" bestFit="1" customWidth="1"/>
    <col min="1889" max="1892" width="5" bestFit="1" customWidth="1"/>
    <col min="1893" max="1893" width="6" bestFit="1" customWidth="1"/>
    <col min="1894" max="1894" width="9.42578125" bestFit="1" customWidth="1"/>
    <col min="1895" max="1895" width="7.85546875" bestFit="1" customWidth="1"/>
    <col min="1896" max="1896" width="10.42578125" bestFit="1" customWidth="1"/>
    <col min="1897" max="1897" width="7.85546875" bestFit="1" customWidth="1"/>
    <col min="1898" max="1898" width="10.42578125" bestFit="1" customWidth="1"/>
    <col min="1899" max="1899" width="8.85546875" bestFit="1" customWidth="1"/>
    <col min="1900" max="1904" width="5" bestFit="1" customWidth="1"/>
    <col min="1905" max="1906" width="6" bestFit="1" customWidth="1"/>
    <col min="1907" max="1907" width="11.42578125" bestFit="1" customWidth="1"/>
    <col min="1908" max="1908" width="7.85546875" bestFit="1" customWidth="1"/>
    <col min="1909" max="1909" width="10.42578125" bestFit="1" customWidth="1"/>
    <col min="1910" max="1910" width="6.85546875" bestFit="1" customWidth="1"/>
    <col min="1911" max="1911" width="5" bestFit="1" customWidth="1"/>
    <col min="1912" max="1912" width="4" bestFit="1" customWidth="1"/>
    <col min="1913" max="1913" width="9.42578125" bestFit="1" customWidth="1"/>
    <col min="1914" max="1914" width="7.85546875" bestFit="1" customWidth="1"/>
    <col min="1915" max="1915" width="5" bestFit="1" customWidth="1"/>
    <col min="1916" max="1916" width="10.42578125" bestFit="1" customWidth="1"/>
    <col min="1917" max="1917" width="7.85546875" bestFit="1" customWidth="1"/>
    <col min="1918" max="1918" width="10.42578125" bestFit="1" customWidth="1"/>
    <col min="1919" max="1920" width="5" bestFit="1" customWidth="1"/>
    <col min="1921" max="1922" width="7.85546875" bestFit="1" customWidth="1"/>
    <col min="1923" max="1924" width="5" bestFit="1" customWidth="1"/>
    <col min="1925" max="1925" width="6" bestFit="1" customWidth="1"/>
    <col min="1926" max="1926" width="10.42578125" bestFit="1" customWidth="1"/>
    <col min="1927" max="1927" width="8.85546875" bestFit="1" customWidth="1"/>
    <col min="1928" max="1930" width="5" bestFit="1" customWidth="1"/>
    <col min="1931" max="1931" width="11.42578125" bestFit="1" customWidth="1"/>
    <col min="1932" max="1932" width="7.85546875" bestFit="1" customWidth="1"/>
    <col min="1933" max="1933" width="10.42578125" bestFit="1" customWidth="1"/>
    <col min="1934" max="1934" width="6.85546875" bestFit="1" customWidth="1"/>
    <col min="1935" max="1935" width="9.42578125" bestFit="1" customWidth="1"/>
    <col min="1936" max="1936" width="7.85546875" bestFit="1" customWidth="1"/>
    <col min="1937" max="1937" width="10.42578125" bestFit="1" customWidth="1"/>
    <col min="1938" max="1938" width="7.85546875" bestFit="1" customWidth="1"/>
    <col min="1939" max="1940" width="5" bestFit="1" customWidth="1"/>
    <col min="1941" max="1941" width="6" bestFit="1" customWidth="1"/>
    <col min="1942" max="1942" width="10.42578125" bestFit="1" customWidth="1"/>
    <col min="1943" max="1943" width="7.85546875" bestFit="1" customWidth="1"/>
    <col min="1944" max="1946" width="5" bestFit="1" customWidth="1"/>
    <col min="1947" max="1947" width="10.42578125" bestFit="1" customWidth="1"/>
    <col min="1948" max="1948" width="7.85546875" bestFit="1" customWidth="1"/>
    <col min="1949" max="1949" width="10.42578125" bestFit="1" customWidth="1"/>
    <col min="1950" max="1950" width="6.85546875" bestFit="1" customWidth="1"/>
    <col min="1951" max="1951" width="9.42578125" bestFit="1" customWidth="1"/>
    <col min="1952" max="1952" width="7.85546875" bestFit="1" customWidth="1"/>
    <col min="1953" max="1953" width="10.42578125" bestFit="1" customWidth="1"/>
    <col min="1954" max="1954" width="7.85546875" bestFit="1" customWidth="1"/>
    <col min="1955" max="1955" width="4" bestFit="1" customWidth="1"/>
    <col min="1956" max="1956" width="10.42578125" bestFit="1" customWidth="1"/>
    <col min="1957" max="1957" width="8.85546875" bestFit="1" customWidth="1"/>
    <col min="1958" max="1959" width="5" bestFit="1" customWidth="1"/>
    <col min="1960" max="1960" width="11.42578125" bestFit="1" customWidth="1"/>
    <col min="1961" max="1961" width="7.85546875" bestFit="1" customWidth="1"/>
    <col min="1962" max="1962" width="10.42578125" bestFit="1" customWidth="1"/>
    <col min="1963" max="1963" width="7.85546875" bestFit="1" customWidth="1"/>
    <col min="1964" max="1964" width="10.42578125" bestFit="1" customWidth="1"/>
    <col min="1965" max="1965" width="7.85546875" bestFit="1" customWidth="1"/>
    <col min="1966" max="1966" width="10.42578125" bestFit="1" customWidth="1"/>
    <col min="1967" max="1967" width="6.85546875" bestFit="1" customWidth="1"/>
    <col min="1968" max="1968" width="9.42578125" bestFit="1" customWidth="1"/>
    <col min="1969" max="1969" width="7.85546875" bestFit="1" customWidth="1"/>
    <col min="1970" max="1974" width="5" bestFit="1" customWidth="1"/>
    <col min="1975" max="1975" width="3" bestFit="1" customWidth="1"/>
    <col min="1976" max="1976" width="6" bestFit="1" customWidth="1"/>
    <col min="1977" max="1977" width="10.42578125" bestFit="1" customWidth="1"/>
    <col min="1978" max="1978" width="7.85546875" bestFit="1" customWidth="1"/>
    <col min="1979" max="1979" width="10.42578125" bestFit="1" customWidth="1"/>
    <col min="1980" max="1980" width="7.85546875" bestFit="1" customWidth="1"/>
    <col min="1981" max="1981" width="5" bestFit="1" customWidth="1"/>
    <col min="1982" max="1982" width="10.42578125" bestFit="1" customWidth="1"/>
    <col min="1983" max="1983" width="6.85546875" bestFit="1" customWidth="1"/>
    <col min="1984" max="1985" width="5" bestFit="1" customWidth="1"/>
    <col min="1986" max="1986" width="9.42578125" bestFit="1" customWidth="1"/>
    <col min="1987" max="1987" width="8.85546875" bestFit="1" customWidth="1"/>
    <col min="1988" max="1988" width="5" bestFit="1" customWidth="1"/>
    <col min="1989" max="1989" width="11.42578125" bestFit="1" customWidth="1"/>
    <col min="1990" max="1990" width="7.85546875" bestFit="1" customWidth="1"/>
    <col min="1991" max="1991" width="6" bestFit="1" customWidth="1"/>
    <col min="1992" max="1992" width="10.42578125" bestFit="1" customWidth="1"/>
    <col min="1993" max="1993" width="6.85546875" bestFit="1" customWidth="1"/>
    <col min="1994" max="1994" width="5" bestFit="1" customWidth="1"/>
    <col min="1995" max="1995" width="9.42578125" bestFit="1" customWidth="1"/>
    <col min="1996" max="1996" width="7.85546875" bestFit="1" customWidth="1"/>
    <col min="1997" max="1998" width="5" bestFit="1" customWidth="1"/>
    <col min="1999" max="1999" width="10.42578125" bestFit="1" customWidth="1"/>
    <col min="2000" max="2000" width="7.85546875" bestFit="1" customWidth="1"/>
    <col min="2001" max="2001" width="10.42578125" bestFit="1" customWidth="1"/>
    <col min="2002" max="2002" width="7.85546875" bestFit="1" customWidth="1"/>
    <col min="2003" max="2003" width="5" bestFit="1" customWidth="1"/>
    <col min="2004" max="2004" width="10.42578125" bestFit="1" customWidth="1"/>
    <col min="2005" max="2005" width="7.85546875" bestFit="1" customWidth="1"/>
    <col min="2006" max="2006" width="10.42578125" bestFit="1" customWidth="1"/>
    <col min="2007" max="2007" width="6.85546875" bestFit="1" customWidth="1"/>
    <col min="2008" max="2008" width="5" bestFit="1" customWidth="1"/>
    <col min="2009" max="2009" width="6" bestFit="1" customWidth="1"/>
    <col min="2010" max="2010" width="9.42578125" bestFit="1" customWidth="1"/>
    <col min="2011" max="2011" width="8.85546875" bestFit="1" customWidth="1"/>
    <col min="2012" max="2012" width="6" bestFit="1" customWidth="1"/>
    <col min="2013" max="2013" width="11.42578125" bestFit="1" customWidth="1"/>
    <col min="2014" max="2014" width="7.85546875" bestFit="1" customWidth="1"/>
    <col min="2015" max="2015" width="10.42578125" bestFit="1" customWidth="1"/>
    <col min="2016" max="2016" width="7.85546875" bestFit="1" customWidth="1"/>
    <col min="2017" max="2017" width="10.42578125" bestFit="1" customWidth="1"/>
    <col min="2018" max="2018" width="7.85546875" bestFit="1" customWidth="1"/>
    <col min="2019" max="2019" width="10.42578125" bestFit="1" customWidth="1"/>
    <col min="2020" max="2020" width="7.85546875" bestFit="1" customWidth="1"/>
    <col min="2021" max="2023" width="5" bestFit="1" customWidth="1"/>
    <col min="2024" max="2024" width="3" bestFit="1" customWidth="1"/>
    <col min="2025" max="2025" width="5" bestFit="1" customWidth="1"/>
    <col min="2026" max="2026" width="10.42578125" bestFit="1" customWidth="1"/>
    <col min="2027" max="2027" width="7.85546875" bestFit="1" customWidth="1"/>
    <col min="2028" max="2028" width="5" bestFit="1" customWidth="1"/>
    <col min="2029" max="2029" width="10.42578125" bestFit="1" customWidth="1"/>
    <col min="2030" max="2030" width="7.85546875" bestFit="1" customWidth="1"/>
    <col min="2031" max="2031" width="6" bestFit="1" customWidth="1"/>
    <col min="2032" max="2032" width="10.42578125" bestFit="1" customWidth="1"/>
    <col min="2033" max="2033" width="7.85546875" bestFit="1" customWidth="1"/>
    <col min="2034" max="2035" width="5" bestFit="1" customWidth="1"/>
    <col min="2036" max="2036" width="6" bestFit="1" customWidth="1"/>
    <col min="2037" max="2037" width="10.42578125" bestFit="1" customWidth="1"/>
    <col min="2038" max="2038" width="6.85546875" bestFit="1" customWidth="1"/>
    <col min="2039" max="2039" width="9.42578125" bestFit="1" customWidth="1"/>
    <col min="2040" max="2040" width="8.85546875" bestFit="1" customWidth="1"/>
    <col min="2041" max="2041" width="4" bestFit="1" customWidth="1"/>
    <col min="2042" max="2044" width="5" bestFit="1" customWidth="1"/>
    <col min="2045" max="2045" width="11.42578125" bestFit="1" customWidth="1"/>
    <col min="2046" max="2046" width="7.85546875" bestFit="1" customWidth="1"/>
    <col min="2047" max="2047" width="10.42578125" bestFit="1" customWidth="1"/>
    <col min="2048" max="2048" width="6.85546875" bestFit="1" customWidth="1"/>
    <col min="2049" max="2050" width="6" bestFit="1" customWidth="1"/>
    <col min="2051" max="2051" width="9.42578125" bestFit="1" customWidth="1"/>
    <col min="2052" max="2052" width="7.85546875" bestFit="1" customWidth="1"/>
    <col min="2053" max="2056" width="5" bestFit="1" customWidth="1"/>
    <col min="2057" max="2057" width="6" bestFit="1" customWidth="1"/>
    <col min="2058" max="2058" width="10.42578125" bestFit="1" customWidth="1"/>
    <col min="2059" max="2059" width="7.85546875" bestFit="1" customWidth="1"/>
    <col min="2060" max="2060" width="10.42578125" bestFit="1" customWidth="1"/>
    <col min="2061" max="2061" width="7.85546875" bestFit="1" customWidth="1"/>
    <col min="2062" max="2062" width="10.42578125" bestFit="1" customWidth="1"/>
    <col min="2063" max="2063" width="7.85546875" bestFit="1" customWidth="1"/>
    <col min="2064" max="2064" width="10.42578125" bestFit="1" customWidth="1"/>
    <col min="2065" max="2065" width="5" bestFit="1" customWidth="1"/>
    <col min="2066" max="2067" width="7.85546875" bestFit="1" customWidth="1"/>
    <col min="2068" max="2068" width="5" bestFit="1" customWidth="1"/>
    <col min="2069" max="2069" width="10.42578125" bestFit="1" customWidth="1"/>
    <col min="2070" max="2070" width="8.85546875" bestFit="1" customWidth="1"/>
    <col min="2071" max="2071" width="6" bestFit="1" customWidth="1"/>
    <col min="2072" max="2072" width="11.42578125" bestFit="1" customWidth="1"/>
    <col min="2073" max="2073" width="7.85546875" bestFit="1" customWidth="1"/>
    <col min="2074" max="2074" width="10.42578125" bestFit="1" customWidth="1"/>
    <col min="2075" max="2075" width="7.85546875" bestFit="1" customWidth="1"/>
    <col min="2076" max="2076" width="10.42578125" bestFit="1" customWidth="1"/>
    <col min="2077" max="2077" width="6.85546875" bestFit="1" customWidth="1"/>
    <col min="2078" max="2078" width="9.42578125" bestFit="1" customWidth="1"/>
    <col min="2079" max="2079" width="7.85546875" bestFit="1" customWidth="1"/>
    <col min="2080" max="2085" width="5" bestFit="1" customWidth="1"/>
    <col min="2086" max="2086" width="10.42578125" bestFit="1" customWidth="1"/>
    <col min="2087" max="2087" width="7.85546875" bestFit="1" customWidth="1"/>
    <col min="2088" max="2088" width="10.42578125" bestFit="1" customWidth="1"/>
    <col min="2089" max="2089" width="7.85546875" bestFit="1" customWidth="1"/>
    <col min="2090" max="2090" width="10.42578125" bestFit="1" customWidth="1"/>
    <col min="2091" max="2091" width="7.85546875" bestFit="1" customWidth="1"/>
    <col min="2092" max="2092" width="10.42578125" bestFit="1" customWidth="1"/>
    <col min="2093" max="2093" width="6.85546875" bestFit="1" customWidth="1"/>
    <col min="2094" max="2095" width="6" bestFit="1" customWidth="1"/>
    <col min="2096" max="2096" width="9.42578125" bestFit="1" customWidth="1"/>
    <col min="2097" max="2097" width="8.85546875" bestFit="1" customWidth="1"/>
    <col min="2098" max="2098" width="5" bestFit="1" customWidth="1"/>
    <col min="2099" max="2099" width="11.42578125" bestFit="1" customWidth="1"/>
    <col min="2100" max="2100" width="7.85546875" bestFit="1" customWidth="1"/>
    <col min="2101" max="2101" width="5" bestFit="1" customWidth="1"/>
    <col min="2102" max="2102" width="10.42578125" bestFit="1" customWidth="1"/>
    <col min="2103" max="2103" width="7.85546875" bestFit="1" customWidth="1"/>
    <col min="2104" max="2104" width="5" bestFit="1" customWidth="1"/>
    <col min="2105" max="2105" width="10.42578125" bestFit="1" customWidth="1"/>
    <col min="2106" max="2106" width="6.85546875" bestFit="1" customWidth="1"/>
    <col min="2107" max="2116" width="5" bestFit="1" customWidth="1"/>
    <col min="2117" max="2118" width="6" bestFit="1" customWidth="1"/>
    <col min="2119" max="2119" width="9.42578125" bestFit="1" customWidth="1"/>
    <col min="2120" max="2120" width="7.85546875" bestFit="1" customWidth="1"/>
    <col min="2121" max="2121" width="5" bestFit="1" customWidth="1"/>
    <col min="2122" max="2122" width="10.42578125" bestFit="1" customWidth="1"/>
    <col min="2123" max="2123" width="8.85546875" bestFit="1" customWidth="1"/>
    <col min="2124" max="2127" width="5" bestFit="1" customWidth="1"/>
    <col min="2128" max="2128" width="11.42578125" bestFit="1" customWidth="1"/>
    <col min="2129" max="2129" width="6.85546875" bestFit="1" customWidth="1"/>
    <col min="2130" max="2130" width="9.42578125" bestFit="1" customWidth="1"/>
    <col min="2131" max="2131" width="7.85546875" bestFit="1" customWidth="1"/>
    <col min="2132" max="2132" width="10.42578125" bestFit="1" customWidth="1"/>
    <col min="2133" max="2133" width="7.85546875" bestFit="1" customWidth="1"/>
    <col min="2134" max="2134" width="5" bestFit="1" customWidth="1"/>
    <col min="2135" max="2135" width="10.42578125" bestFit="1" customWidth="1"/>
    <col min="2136" max="2136" width="6.85546875" bestFit="1" customWidth="1"/>
    <col min="2137" max="2137" width="9.42578125" bestFit="1" customWidth="1"/>
    <col min="2138" max="2138" width="7.85546875" bestFit="1" customWidth="1"/>
    <col min="2139" max="2139" width="10.42578125" bestFit="1" customWidth="1"/>
    <col min="2140" max="2140" width="7.85546875" bestFit="1" customWidth="1"/>
    <col min="2141" max="2141" width="5" bestFit="1" customWidth="1"/>
    <col min="2142" max="2142" width="10.42578125" bestFit="1" customWidth="1"/>
    <col min="2143" max="2143" width="7.85546875" bestFit="1" customWidth="1"/>
    <col min="2144" max="2144" width="5" bestFit="1" customWidth="1"/>
    <col min="2145" max="2145" width="10.42578125" bestFit="1" customWidth="1"/>
    <col min="2146" max="2146" width="8.85546875" bestFit="1" customWidth="1"/>
    <col min="2147" max="2147" width="11.42578125" bestFit="1" customWidth="1"/>
    <col min="2148" max="2148" width="6.85546875" bestFit="1" customWidth="1"/>
    <col min="2149" max="2149" width="4" bestFit="1" customWidth="1"/>
    <col min="2150" max="2150" width="9.42578125" bestFit="1" customWidth="1"/>
    <col min="2151" max="2151" width="7.85546875" bestFit="1" customWidth="1"/>
    <col min="2152" max="2152" width="10.42578125" bestFit="1" customWidth="1"/>
    <col min="2153" max="2153" width="7.85546875" bestFit="1" customWidth="1"/>
    <col min="2154" max="2154" width="10.42578125" bestFit="1" customWidth="1"/>
    <col min="2155" max="2155" width="7.85546875" bestFit="1" customWidth="1"/>
    <col min="2156" max="2156" width="5" bestFit="1" customWidth="1"/>
    <col min="2157" max="2158" width="6" bestFit="1" customWidth="1"/>
    <col min="2159" max="2159" width="10.42578125" bestFit="1" customWidth="1"/>
    <col min="2160" max="2160" width="7.85546875" bestFit="1" customWidth="1"/>
    <col min="2161" max="2162" width="5" bestFit="1" customWidth="1"/>
    <col min="2163" max="2163" width="6" bestFit="1" customWidth="1"/>
    <col min="2164" max="2164" width="10.42578125" bestFit="1" customWidth="1"/>
    <col min="2165" max="2165" width="6.85546875" bestFit="1" customWidth="1"/>
    <col min="2166" max="2166" width="5" bestFit="1" customWidth="1"/>
    <col min="2167" max="2167" width="9.42578125" bestFit="1" customWidth="1"/>
    <col min="2168" max="2168" width="7.85546875" bestFit="1" customWidth="1"/>
    <col min="2169" max="2169" width="5" bestFit="1" customWidth="1"/>
    <col min="2170" max="2170" width="10.42578125" bestFit="1" customWidth="1"/>
    <col min="2171" max="2171" width="7.85546875" bestFit="1" customWidth="1"/>
    <col min="2172" max="2172" width="10.42578125" bestFit="1" customWidth="1"/>
    <col min="2173" max="2173" width="8.85546875" bestFit="1" customWidth="1"/>
    <col min="2174" max="2178" width="5" bestFit="1" customWidth="1"/>
    <col min="2179" max="2179" width="6" bestFit="1" customWidth="1"/>
    <col min="2180" max="2180" width="11.42578125" bestFit="1" customWidth="1"/>
    <col min="2181" max="2181" width="7.85546875" bestFit="1" customWidth="1"/>
    <col min="2182" max="2182" width="5" bestFit="1" customWidth="1"/>
    <col min="2183" max="2183" width="10.42578125" bestFit="1" customWidth="1"/>
    <col min="2184" max="2184" width="6.85546875" bestFit="1" customWidth="1"/>
    <col min="2185" max="2186" width="5" bestFit="1" customWidth="1"/>
    <col min="2187" max="2187" width="9.42578125" bestFit="1" customWidth="1"/>
    <col min="2188" max="2188" width="7.85546875" bestFit="1" customWidth="1"/>
    <col min="2189" max="2189" width="10.42578125" bestFit="1" customWidth="1"/>
    <col min="2190" max="2190" width="6.85546875" bestFit="1" customWidth="1"/>
    <col min="2191" max="2192" width="5" bestFit="1" customWidth="1"/>
    <col min="2193" max="2193" width="9.42578125" bestFit="1" customWidth="1"/>
    <col min="2194" max="2194" width="8.85546875" bestFit="1" customWidth="1"/>
    <col min="2195" max="2196" width="5" bestFit="1" customWidth="1"/>
    <col min="2197" max="2197" width="6" bestFit="1" customWidth="1"/>
    <col min="2198" max="2198" width="11.42578125" bestFit="1" customWidth="1"/>
    <col min="2199" max="2203" width="5" bestFit="1" customWidth="1"/>
    <col min="2204" max="2204" width="6" bestFit="1" customWidth="1"/>
    <col min="2205" max="2206" width="7.85546875" bestFit="1" customWidth="1"/>
    <col min="2207" max="2207" width="10.42578125" bestFit="1" customWidth="1"/>
    <col min="2208" max="2208" width="7.85546875" bestFit="1" customWidth="1"/>
    <col min="2209" max="2209" width="10.42578125" bestFit="1" customWidth="1"/>
    <col min="2210" max="2210" width="7.85546875" bestFit="1" customWidth="1"/>
    <col min="2211" max="2211" width="10.42578125" bestFit="1" customWidth="1"/>
    <col min="2212" max="2212" width="6.85546875" bestFit="1" customWidth="1"/>
    <col min="2213" max="2215" width="5" bestFit="1" customWidth="1"/>
    <col min="2216" max="2216" width="9.42578125" bestFit="1" customWidth="1"/>
    <col min="2217" max="2217" width="7.85546875" bestFit="1" customWidth="1"/>
    <col min="2218" max="2219" width="5" bestFit="1" customWidth="1"/>
    <col min="2220" max="2220" width="6" bestFit="1" customWidth="1"/>
    <col min="2221" max="2221" width="10.42578125" bestFit="1" customWidth="1"/>
    <col min="2222" max="2222" width="7.85546875" bestFit="1" customWidth="1"/>
    <col min="2223" max="2223" width="10.42578125" bestFit="1" customWidth="1"/>
    <col min="2224" max="2224" width="8.85546875" bestFit="1" customWidth="1"/>
    <col min="2225" max="2225" width="4" bestFit="1" customWidth="1"/>
    <col min="2226" max="2226" width="5" bestFit="1" customWidth="1"/>
    <col min="2227" max="2227" width="4" bestFit="1" customWidth="1"/>
    <col min="2228" max="2228" width="5" bestFit="1" customWidth="1"/>
    <col min="2229" max="2229" width="11.42578125" bestFit="1" customWidth="1"/>
    <col min="2230" max="2230" width="7.85546875" bestFit="1" customWidth="1"/>
    <col min="2231" max="2232" width="5" bestFit="1" customWidth="1"/>
    <col min="2233" max="2233" width="10.42578125" bestFit="1" customWidth="1"/>
    <col min="2234" max="2234" width="6.85546875" bestFit="1" customWidth="1"/>
    <col min="2235" max="2235" width="9.42578125" bestFit="1" customWidth="1"/>
    <col min="2236" max="2236" width="7.85546875" bestFit="1" customWidth="1"/>
    <col min="2237" max="2237" width="10.42578125" bestFit="1" customWidth="1"/>
    <col min="2238" max="2238" width="7.85546875" bestFit="1" customWidth="1"/>
    <col min="2239" max="2240" width="5" bestFit="1" customWidth="1"/>
    <col min="2241" max="2241" width="10.42578125" bestFit="1" customWidth="1"/>
    <col min="2242" max="2242" width="6.85546875" bestFit="1" customWidth="1"/>
    <col min="2243" max="2243" width="5" bestFit="1" customWidth="1"/>
    <col min="2244" max="2244" width="9.42578125" bestFit="1" customWidth="1"/>
    <col min="2245" max="2245" width="7.85546875" bestFit="1" customWidth="1"/>
    <col min="2246" max="2246" width="10.42578125" bestFit="1" customWidth="1"/>
    <col min="2247" max="2247" width="7.85546875" bestFit="1" customWidth="1"/>
    <col min="2248" max="2252" width="5" bestFit="1" customWidth="1"/>
    <col min="2253" max="2253" width="6" bestFit="1" customWidth="1"/>
    <col min="2254" max="2254" width="10.42578125" bestFit="1" customWidth="1"/>
    <col min="2255" max="2255" width="8.85546875" bestFit="1" customWidth="1"/>
    <col min="2256" max="2258" width="5" bestFit="1" customWidth="1"/>
    <col min="2259" max="2259" width="6" bestFit="1" customWidth="1"/>
    <col min="2260" max="2260" width="11.42578125" bestFit="1" customWidth="1"/>
    <col min="2261" max="2261" width="7.85546875" bestFit="1" customWidth="1"/>
    <col min="2262" max="2262" width="10.42578125" bestFit="1" customWidth="1"/>
    <col min="2263" max="2263" width="6.85546875" bestFit="1" customWidth="1"/>
    <col min="2264" max="2264" width="5" bestFit="1" customWidth="1"/>
    <col min="2265" max="2265" width="6" bestFit="1" customWidth="1"/>
    <col min="2266" max="2266" width="9.42578125" bestFit="1" customWidth="1"/>
    <col min="2267" max="2267" width="7.85546875" bestFit="1" customWidth="1"/>
    <col min="2268" max="2268" width="10.42578125" bestFit="1" customWidth="1"/>
    <col min="2269" max="2269" width="7.85546875" bestFit="1" customWidth="1"/>
    <col min="2270" max="2270" width="5" bestFit="1" customWidth="1"/>
    <col min="2271" max="2271" width="4" bestFit="1" customWidth="1"/>
    <col min="2272" max="2272" width="5" bestFit="1" customWidth="1"/>
    <col min="2273" max="2273" width="10.42578125" bestFit="1" customWidth="1"/>
    <col min="2274" max="2274" width="7.85546875" bestFit="1" customWidth="1"/>
    <col min="2275" max="2275" width="5" bestFit="1" customWidth="1"/>
    <col min="2276" max="2276" width="10.42578125" bestFit="1" customWidth="1"/>
    <col min="2277" max="2277" width="6.85546875" bestFit="1" customWidth="1"/>
    <col min="2278" max="2278" width="9.42578125" bestFit="1" customWidth="1"/>
    <col min="2279" max="2279" width="8.85546875" bestFit="1" customWidth="1"/>
    <col min="2280" max="2280" width="5" bestFit="1" customWidth="1"/>
    <col min="2281" max="2281" width="4" bestFit="1" customWidth="1"/>
    <col min="2282" max="2282" width="11.42578125" bestFit="1" customWidth="1"/>
    <col min="2283" max="2283" width="7.85546875" bestFit="1" customWidth="1"/>
    <col min="2284" max="2284" width="10.42578125" bestFit="1" customWidth="1"/>
    <col min="2285" max="2285" width="7.85546875" bestFit="1" customWidth="1"/>
    <col min="2286" max="2286" width="10.42578125" bestFit="1" customWidth="1"/>
    <col min="2287" max="2287" width="7.85546875" bestFit="1" customWidth="1"/>
    <col min="2288" max="2288" width="5" bestFit="1" customWidth="1"/>
    <col min="2289" max="2289" width="10.42578125" bestFit="1" customWidth="1"/>
    <col min="2290" max="2290" width="6.85546875" bestFit="1" customWidth="1"/>
    <col min="2291" max="2291" width="9.42578125" bestFit="1" customWidth="1"/>
    <col min="2292" max="2292" width="7.85546875" bestFit="1" customWidth="1"/>
    <col min="2293" max="2295" width="5" bestFit="1" customWidth="1"/>
    <col min="2296" max="2297" width="6" bestFit="1" customWidth="1"/>
    <col min="2298" max="2298" width="10.42578125" bestFit="1" customWidth="1"/>
    <col min="2299" max="2299" width="7.85546875" bestFit="1" customWidth="1"/>
    <col min="2300" max="2300" width="4" bestFit="1" customWidth="1"/>
    <col min="2301" max="2303" width="5" bestFit="1" customWidth="1"/>
    <col min="2304" max="2304" width="10.42578125" bestFit="1" customWidth="1"/>
    <col min="2305" max="2305" width="7.85546875" bestFit="1" customWidth="1"/>
    <col min="2306" max="2306" width="10.42578125" bestFit="1" customWidth="1"/>
    <col min="2307" max="2307" width="6.85546875" bestFit="1" customWidth="1"/>
    <col min="2308" max="2309" width="5" bestFit="1" customWidth="1"/>
    <col min="2310" max="2310" width="9.42578125" bestFit="1" customWidth="1"/>
    <col min="2311" max="2311" width="7.85546875" bestFit="1" customWidth="1"/>
    <col min="2312" max="2312" width="10.42578125" bestFit="1" customWidth="1"/>
    <col min="2313" max="2313" width="7.85546875" bestFit="1" customWidth="1"/>
    <col min="2314" max="2314" width="10.42578125" bestFit="1" customWidth="1"/>
    <col min="2315" max="2315" width="8.85546875" bestFit="1" customWidth="1"/>
    <col min="2316" max="2316" width="5" bestFit="1" customWidth="1"/>
    <col min="2317" max="2317" width="11.42578125" bestFit="1" customWidth="1"/>
    <col min="2318" max="2318" width="7.85546875" bestFit="1" customWidth="1"/>
    <col min="2319" max="2319" width="3" bestFit="1" customWidth="1"/>
    <col min="2320" max="2320" width="10.42578125" bestFit="1" customWidth="1"/>
    <col min="2321" max="2321" width="6.85546875" bestFit="1" customWidth="1"/>
    <col min="2322" max="2322" width="9.42578125" bestFit="1" customWidth="1"/>
    <col min="2323" max="2323" width="7.85546875" bestFit="1" customWidth="1"/>
    <col min="2324" max="2324" width="10.42578125" bestFit="1" customWidth="1"/>
    <col min="2325" max="2325" width="7.85546875" bestFit="1" customWidth="1"/>
    <col min="2326" max="2328" width="5" bestFit="1" customWidth="1"/>
    <col min="2329" max="2329" width="10.42578125" bestFit="1" customWidth="1"/>
    <col min="2330" max="2330" width="7.85546875" bestFit="1" customWidth="1"/>
    <col min="2331" max="2331" width="5" bestFit="1" customWidth="1"/>
    <col min="2332" max="2332" width="6" bestFit="1" customWidth="1"/>
    <col min="2333" max="2333" width="10.42578125" bestFit="1" customWidth="1"/>
    <col min="2334" max="2334" width="8.85546875" bestFit="1" customWidth="1"/>
    <col min="2335" max="2336" width="5" bestFit="1" customWidth="1"/>
    <col min="2337" max="2337" width="6" bestFit="1" customWidth="1"/>
    <col min="2338" max="2338" width="11.42578125" bestFit="1" customWidth="1"/>
    <col min="2339" max="2339" width="7.85546875" bestFit="1" customWidth="1"/>
    <col min="2340" max="2340" width="10.42578125" bestFit="1" customWidth="1"/>
    <col min="2341" max="2341" width="7.85546875" bestFit="1" customWidth="1"/>
    <col min="2342" max="2342" width="10.42578125" bestFit="1" customWidth="1"/>
    <col min="2343" max="2343" width="7.85546875" bestFit="1" customWidth="1"/>
    <col min="2344" max="2344" width="5" bestFit="1" customWidth="1"/>
    <col min="2345" max="2345" width="10.42578125" bestFit="1" customWidth="1"/>
    <col min="2346" max="2346" width="7.85546875" bestFit="1" customWidth="1"/>
    <col min="2347" max="2347" width="10.42578125" bestFit="1" customWidth="1"/>
    <col min="2348" max="2348" width="7.85546875" bestFit="1" customWidth="1"/>
    <col min="2349" max="2349" width="10.42578125" bestFit="1" customWidth="1"/>
    <col min="2350" max="2350" width="7.85546875" bestFit="1" customWidth="1"/>
    <col min="2351" max="2351" width="10.42578125" bestFit="1" customWidth="1"/>
    <col min="2352" max="2352" width="7.85546875" bestFit="1" customWidth="1"/>
    <col min="2353" max="2353" width="10.42578125" bestFit="1" customWidth="1"/>
    <col min="2354" max="2354" width="6.85546875" bestFit="1" customWidth="1"/>
    <col min="2355" max="2361" width="5" bestFit="1" customWidth="1"/>
    <col min="2362" max="2362" width="9.42578125" bestFit="1" customWidth="1"/>
    <col min="2363" max="2363" width="8.85546875" bestFit="1" customWidth="1"/>
    <col min="2364" max="2366" width="5" bestFit="1" customWidth="1"/>
    <col min="2367" max="2367" width="11.42578125" bestFit="1" customWidth="1"/>
    <col min="2368" max="2368" width="7.85546875" bestFit="1" customWidth="1"/>
    <col min="2369" max="2369" width="10.42578125" bestFit="1" customWidth="1"/>
    <col min="2370" max="2370" width="7.85546875" bestFit="1" customWidth="1"/>
    <col min="2371" max="2372" width="5" bestFit="1" customWidth="1"/>
    <col min="2373" max="2373" width="10.42578125" bestFit="1" customWidth="1"/>
    <col min="2374" max="2374" width="7.85546875" bestFit="1" customWidth="1"/>
    <col min="2375" max="2375" width="10.42578125" bestFit="1" customWidth="1"/>
    <col min="2376" max="2376" width="6.85546875" bestFit="1" customWidth="1"/>
    <col min="2377" max="2380" width="5" bestFit="1" customWidth="1"/>
    <col min="2381" max="2381" width="9.42578125" bestFit="1" customWidth="1"/>
    <col min="2382" max="2382" width="7.85546875" bestFit="1" customWidth="1"/>
    <col min="2383" max="2386" width="5" bestFit="1" customWidth="1"/>
    <col min="2387" max="2387" width="10.42578125" bestFit="1" customWidth="1"/>
    <col min="2388" max="2388" width="8.85546875" bestFit="1" customWidth="1"/>
    <col min="2389" max="2389" width="11.42578125" bestFit="1" customWidth="1"/>
    <col min="2390" max="2390" width="6.85546875" bestFit="1" customWidth="1"/>
    <col min="2391" max="2392" width="6" bestFit="1" customWidth="1"/>
    <col min="2393" max="2393" width="9.42578125" bestFit="1" customWidth="1"/>
    <col min="2394" max="2394" width="7.85546875" bestFit="1" customWidth="1"/>
    <col min="2395" max="2395" width="4" bestFit="1" customWidth="1"/>
    <col min="2396" max="2396" width="5" bestFit="1" customWidth="1"/>
    <col min="2397" max="2397" width="10.42578125" bestFit="1" customWidth="1"/>
    <col min="2398" max="2398" width="7.85546875" bestFit="1" customWidth="1"/>
    <col min="2399" max="2400" width="5" bestFit="1" customWidth="1"/>
    <col min="2401" max="2401" width="10.42578125" bestFit="1" customWidth="1"/>
    <col min="2402" max="2402" width="6.85546875" bestFit="1" customWidth="1"/>
    <col min="2403" max="2403" width="4" bestFit="1" customWidth="1"/>
    <col min="2404" max="2404" width="5" bestFit="1" customWidth="1"/>
    <col min="2405" max="2405" width="4" bestFit="1" customWidth="1"/>
    <col min="2406" max="2406" width="9.42578125" bestFit="1" customWidth="1"/>
    <col min="2407" max="2407" width="7.85546875" bestFit="1" customWidth="1"/>
    <col min="2408" max="2408" width="10.42578125" bestFit="1" customWidth="1"/>
    <col min="2409" max="2409" width="7.85546875" bestFit="1" customWidth="1"/>
    <col min="2410" max="2411" width="5" bestFit="1" customWidth="1"/>
    <col min="2412" max="2412" width="6" bestFit="1" customWidth="1"/>
    <col min="2413" max="2413" width="10.42578125" bestFit="1" customWidth="1"/>
    <col min="2414" max="2414" width="7.85546875" bestFit="1" customWidth="1"/>
    <col min="2415" max="2415" width="10.42578125" bestFit="1" customWidth="1"/>
    <col min="2416" max="2416" width="7.85546875" bestFit="1" customWidth="1"/>
    <col min="2417" max="2417" width="10.42578125" bestFit="1" customWidth="1"/>
    <col min="2418" max="2418" width="7.85546875" bestFit="1" customWidth="1"/>
    <col min="2419" max="2419" width="10.42578125" bestFit="1" customWidth="1"/>
    <col min="2420" max="2420" width="8.85546875" bestFit="1" customWidth="1"/>
    <col min="2421" max="2421" width="6" bestFit="1" customWidth="1"/>
    <col min="2422" max="2422" width="11.42578125" bestFit="1" customWidth="1"/>
    <col min="2423" max="2423" width="6.85546875" bestFit="1" customWidth="1"/>
    <col min="2424" max="2424" width="5" bestFit="1" customWidth="1"/>
    <col min="2425" max="2425" width="9.42578125" bestFit="1" customWidth="1"/>
    <col min="2426" max="2426" width="7.85546875" bestFit="1" customWidth="1"/>
    <col min="2427" max="2427" width="10.42578125" bestFit="1" customWidth="1"/>
    <col min="2428" max="2428" width="7.85546875" bestFit="1" customWidth="1"/>
    <col min="2429" max="2429" width="10.42578125" bestFit="1" customWidth="1"/>
    <col min="2430" max="2430" width="7.85546875" bestFit="1" customWidth="1"/>
    <col min="2431" max="2431" width="4" bestFit="1" customWidth="1"/>
    <col min="2432" max="2432" width="10.42578125" bestFit="1" customWidth="1"/>
    <col min="2433" max="2433" width="6.85546875" bestFit="1" customWidth="1"/>
    <col min="2434" max="2434" width="5" bestFit="1" customWidth="1"/>
    <col min="2435" max="2435" width="9.42578125" bestFit="1" customWidth="1"/>
    <col min="2436" max="2436" width="7.85546875" bestFit="1" customWidth="1"/>
    <col min="2437" max="2437" width="10.42578125" bestFit="1" customWidth="1"/>
    <col min="2438" max="2438" width="7.85546875" bestFit="1" customWidth="1"/>
    <col min="2439" max="2439" width="10.42578125" bestFit="1" customWidth="1"/>
    <col min="2440" max="2440" width="8.85546875" bestFit="1" customWidth="1"/>
    <col min="2441" max="2441" width="11.42578125" bestFit="1" customWidth="1"/>
    <col min="2442" max="2442" width="7.85546875" bestFit="1" customWidth="1"/>
    <col min="2443" max="2443" width="10.42578125" bestFit="1" customWidth="1"/>
    <col min="2444" max="2444" width="6.85546875" bestFit="1" customWidth="1"/>
    <col min="2445" max="2445" width="5" bestFit="1" customWidth="1"/>
    <col min="2446" max="2446" width="9.42578125" bestFit="1" customWidth="1"/>
    <col min="2447" max="2447" width="7.85546875" bestFit="1" customWidth="1"/>
    <col min="2448" max="2448" width="10.42578125" bestFit="1" customWidth="1"/>
    <col min="2449" max="2449" width="7.85546875" bestFit="1" customWidth="1"/>
    <col min="2450" max="2450" width="5" bestFit="1" customWidth="1"/>
    <col min="2451" max="2451" width="6" bestFit="1" customWidth="1"/>
    <col min="2452" max="2452" width="10.42578125" bestFit="1" customWidth="1"/>
    <col min="2453" max="2453" width="6.85546875" bestFit="1" customWidth="1"/>
    <col min="2454" max="2459" width="5" bestFit="1" customWidth="1"/>
    <col min="2460" max="2460" width="9.42578125" bestFit="1" customWidth="1"/>
    <col min="2461" max="2461" width="7.85546875" bestFit="1" customWidth="1"/>
    <col min="2462" max="2462" width="10.42578125" bestFit="1" customWidth="1"/>
    <col min="2463" max="2463" width="7.85546875" bestFit="1" customWidth="1"/>
    <col min="2464" max="2464" width="10.42578125" bestFit="1" customWidth="1"/>
    <col min="2465" max="2465" width="7.85546875" bestFit="1" customWidth="1"/>
    <col min="2466" max="2466" width="10.42578125" bestFit="1" customWidth="1"/>
    <col min="2467" max="2467" width="7.85546875" bestFit="1" customWidth="1"/>
    <col min="2468" max="2468" width="10.42578125" bestFit="1" customWidth="1"/>
    <col min="2469" max="2469" width="8.85546875" bestFit="1" customWidth="1"/>
    <col min="2470" max="2470" width="5" bestFit="1" customWidth="1"/>
    <col min="2471" max="2471" width="11.42578125" bestFit="1" customWidth="1"/>
    <col min="2472" max="2472" width="7.85546875" bestFit="1" customWidth="1"/>
    <col min="2473" max="2473" width="10.42578125" bestFit="1" customWidth="1"/>
    <col min="2474" max="2474" width="6.85546875" bestFit="1" customWidth="1"/>
    <col min="2475" max="2475" width="9.42578125" bestFit="1" customWidth="1"/>
    <col min="2476" max="2476" width="7.85546875" bestFit="1" customWidth="1"/>
    <col min="2477" max="2478" width="5" bestFit="1" customWidth="1"/>
    <col min="2479" max="2479" width="10.42578125" bestFit="1" customWidth="1"/>
    <col min="2480" max="2480" width="7.85546875" bestFit="1" customWidth="1"/>
    <col min="2481" max="2481" width="10.42578125" bestFit="1" customWidth="1"/>
    <col min="2482" max="2482" width="5" bestFit="1" customWidth="1"/>
    <col min="2483" max="2484" width="7.85546875" bestFit="1" customWidth="1"/>
    <col min="2485" max="2485" width="10.42578125" bestFit="1" customWidth="1"/>
    <col min="2486" max="2486" width="7.85546875" bestFit="1" customWidth="1"/>
    <col min="2487" max="2487" width="5" bestFit="1" customWidth="1"/>
    <col min="2488" max="2488" width="10.42578125" bestFit="1" customWidth="1"/>
    <col min="2489" max="2489" width="6.85546875" bestFit="1" customWidth="1"/>
    <col min="2490" max="2490" width="9.42578125" bestFit="1" customWidth="1"/>
    <col min="2491" max="2491" width="7.85546875" bestFit="1" customWidth="1"/>
    <col min="2492" max="2492" width="10.42578125" bestFit="1" customWidth="1"/>
    <col min="2493" max="2493" width="6.85546875" bestFit="1" customWidth="1"/>
    <col min="2494" max="2498" width="5" bestFit="1" customWidth="1"/>
    <col min="2499" max="2499" width="6" bestFit="1" customWidth="1"/>
    <col min="2500" max="2500" width="9.42578125" bestFit="1" customWidth="1"/>
    <col min="2501" max="2501" width="8.85546875" bestFit="1" customWidth="1"/>
    <col min="2502" max="2502" width="6" bestFit="1" customWidth="1"/>
    <col min="2503" max="2503" width="11.42578125" bestFit="1" customWidth="1"/>
    <col min="2504" max="2504" width="7.85546875" bestFit="1" customWidth="1"/>
    <col min="2505" max="2505" width="10.42578125" bestFit="1" customWidth="1"/>
    <col min="2506" max="2506" width="7.85546875" bestFit="1" customWidth="1"/>
    <col min="2507" max="2507" width="10.42578125" bestFit="1" customWidth="1"/>
    <col min="2508" max="2508" width="6.85546875" bestFit="1" customWidth="1"/>
    <col min="2509" max="2511" width="5" bestFit="1" customWidth="1"/>
    <col min="2512" max="2512" width="9.42578125" bestFit="1" customWidth="1"/>
    <col min="2513" max="2513" width="7.85546875" bestFit="1" customWidth="1"/>
    <col min="2514" max="2514" width="5" bestFit="1" customWidth="1"/>
    <col min="2515" max="2515" width="10.42578125" bestFit="1" customWidth="1"/>
    <col min="2516" max="2516" width="7.85546875" bestFit="1" customWidth="1"/>
    <col min="2517" max="2517" width="5" bestFit="1" customWidth="1"/>
    <col min="2518" max="2518" width="10.42578125" bestFit="1" customWidth="1"/>
    <col min="2519" max="2519" width="7.85546875" bestFit="1" customWidth="1"/>
    <col min="2520" max="2520" width="10.42578125" bestFit="1" customWidth="1"/>
    <col min="2521" max="2521" width="6.85546875" bestFit="1" customWidth="1"/>
    <col min="2522" max="2522" width="9.42578125" bestFit="1" customWidth="1"/>
    <col min="2523" max="2523" width="7.85546875" bestFit="1" customWidth="1"/>
    <col min="2524" max="2524" width="10.42578125" bestFit="1" customWidth="1"/>
    <col min="2525" max="2525" width="7.85546875" bestFit="1" customWidth="1"/>
    <col min="2526" max="2526" width="4" bestFit="1" customWidth="1"/>
    <col min="2527" max="2527" width="10.42578125" bestFit="1" customWidth="1"/>
    <col min="2528" max="2528" width="7.85546875" bestFit="1" customWidth="1"/>
    <col min="2529" max="2529" width="10.42578125" bestFit="1" customWidth="1"/>
    <col min="2530" max="2530" width="8.85546875" bestFit="1" customWidth="1"/>
    <col min="2531" max="2531" width="11.42578125" bestFit="1" customWidth="1"/>
    <col min="2532" max="2532" width="7.85546875" bestFit="1" customWidth="1"/>
    <col min="2533" max="2533" width="5" bestFit="1" customWidth="1"/>
    <col min="2534" max="2534" width="10.42578125" bestFit="1" customWidth="1"/>
    <col min="2535" max="2535" width="6.85546875" bestFit="1" customWidth="1"/>
    <col min="2536" max="2537" width="6" bestFit="1" customWidth="1"/>
    <col min="2538" max="2538" width="9.42578125" bestFit="1" customWidth="1"/>
    <col min="2539" max="2539" width="7.85546875" bestFit="1" customWidth="1"/>
    <col min="2540" max="2540" width="10.42578125" bestFit="1" customWidth="1"/>
    <col min="2541" max="2541" width="7.85546875" bestFit="1" customWidth="1"/>
    <col min="2542" max="2545" width="5" bestFit="1" customWidth="1"/>
    <col min="2546" max="2546" width="10.42578125" bestFit="1" customWidth="1"/>
    <col min="2547" max="2547" width="7.85546875" bestFit="1" customWidth="1"/>
    <col min="2548" max="2548" width="10.42578125" bestFit="1" customWidth="1"/>
    <col min="2549" max="2549" width="7.85546875" bestFit="1" customWidth="1"/>
    <col min="2550" max="2550" width="10.42578125" bestFit="1" customWidth="1"/>
    <col min="2551" max="2551" width="6.85546875" bestFit="1" customWidth="1"/>
    <col min="2552" max="2552" width="9.42578125" bestFit="1" customWidth="1"/>
    <col min="2553" max="2553" width="7.85546875" bestFit="1" customWidth="1"/>
    <col min="2554" max="2554" width="10.42578125" bestFit="1" customWidth="1"/>
    <col min="2555" max="2555" width="7.85546875" bestFit="1" customWidth="1"/>
    <col min="2556" max="2556" width="10.42578125" bestFit="1" customWidth="1"/>
    <col min="2557" max="2557" width="8.85546875" bestFit="1" customWidth="1"/>
    <col min="2558" max="2558" width="5" bestFit="1" customWidth="1"/>
    <col min="2559" max="2559" width="4" bestFit="1" customWidth="1"/>
    <col min="2560" max="2560" width="6" bestFit="1" customWidth="1"/>
    <col min="2561" max="2561" width="11.42578125" bestFit="1" customWidth="1"/>
    <col min="2562" max="2562" width="7.85546875" bestFit="1" customWidth="1"/>
    <col min="2563" max="2563" width="10.42578125" bestFit="1" customWidth="1"/>
    <col min="2564" max="2564" width="7.85546875" bestFit="1" customWidth="1"/>
    <col min="2565" max="2565" width="10.42578125" bestFit="1" customWidth="1"/>
    <col min="2566" max="2566" width="6.85546875" bestFit="1" customWidth="1"/>
    <col min="2567" max="2567" width="5" bestFit="1" customWidth="1"/>
    <col min="2568" max="2568" width="9.42578125" bestFit="1" customWidth="1"/>
    <col min="2569" max="2569" width="7.85546875" bestFit="1" customWidth="1"/>
    <col min="2570" max="2570" width="10.42578125" bestFit="1" customWidth="1"/>
    <col min="2571" max="2571" width="7.85546875" bestFit="1" customWidth="1"/>
    <col min="2572" max="2572" width="4" bestFit="1" customWidth="1"/>
    <col min="2573" max="2573" width="10.42578125" bestFit="1" customWidth="1"/>
    <col min="2574" max="2574" width="7.85546875" bestFit="1" customWidth="1"/>
    <col min="2575" max="2575" width="5" bestFit="1" customWidth="1"/>
    <col min="2576" max="2576" width="3" bestFit="1" customWidth="1"/>
    <col min="2577" max="2577" width="10.42578125" bestFit="1" customWidth="1"/>
    <col min="2578" max="2578" width="7.85546875" bestFit="1" customWidth="1"/>
    <col min="2579" max="2579" width="10.42578125" bestFit="1" customWidth="1"/>
    <col min="2580" max="2580" width="6.85546875" bestFit="1" customWidth="1"/>
    <col min="2581" max="2582" width="5" bestFit="1" customWidth="1"/>
    <col min="2583" max="2583" width="9.42578125" bestFit="1" customWidth="1"/>
    <col min="2584" max="2584" width="8.85546875" bestFit="1" customWidth="1"/>
    <col min="2585" max="2587" width="5" bestFit="1" customWidth="1"/>
    <col min="2588" max="2588" width="11.42578125" bestFit="1" customWidth="1"/>
    <col min="2589" max="2589" width="7.85546875" bestFit="1" customWidth="1"/>
    <col min="2590" max="2592" width="5" bestFit="1" customWidth="1"/>
    <col min="2593" max="2593" width="10.42578125" bestFit="1" customWidth="1"/>
    <col min="2594" max="2594" width="7.85546875" bestFit="1" customWidth="1"/>
    <col min="2595" max="2595" width="10.42578125" bestFit="1" customWidth="1"/>
    <col min="2596" max="2596" width="6.85546875" bestFit="1" customWidth="1"/>
    <col min="2597" max="2597" width="9.42578125" bestFit="1" customWidth="1"/>
    <col min="2598" max="2598" width="7.85546875" bestFit="1" customWidth="1"/>
    <col min="2599" max="2599" width="5" bestFit="1" customWidth="1"/>
    <col min="2600" max="2600" width="10.42578125" bestFit="1" customWidth="1"/>
    <col min="2601" max="2601" width="7.85546875" bestFit="1" customWidth="1"/>
    <col min="2602" max="2603" width="4" bestFit="1" customWidth="1"/>
    <col min="2604" max="2604" width="10.42578125" bestFit="1" customWidth="1"/>
    <col min="2605" max="2605" width="7.85546875" bestFit="1" customWidth="1"/>
    <col min="2606" max="2607" width="5" bestFit="1" customWidth="1"/>
    <col min="2608" max="2608" width="6" bestFit="1" customWidth="1"/>
    <col min="2609" max="2609" width="10.42578125" bestFit="1" customWidth="1"/>
    <col min="2610" max="2610" width="7.85546875" bestFit="1" customWidth="1"/>
    <col min="2611" max="2611" width="6" bestFit="1" customWidth="1"/>
    <col min="2612" max="2612" width="10.42578125" bestFit="1" customWidth="1"/>
    <col min="2613" max="2613" width="5" bestFit="1" customWidth="1"/>
    <col min="2614" max="2614" width="6" bestFit="1" customWidth="1"/>
    <col min="2615" max="2615" width="7.85546875" bestFit="1" customWidth="1"/>
    <col min="2616" max="2616" width="8.85546875" bestFit="1" customWidth="1"/>
    <col min="2617" max="2617" width="11.42578125" bestFit="1" customWidth="1"/>
    <col min="2618" max="2618" width="7.85546875" bestFit="1" customWidth="1"/>
    <col min="2619" max="2619" width="10.42578125" bestFit="1" customWidth="1"/>
    <col min="2620" max="2620" width="7.85546875" bestFit="1" customWidth="1"/>
    <col min="2621" max="2621" width="5" bestFit="1" customWidth="1"/>
    <col min="2622" max="2622" width="4" bestFit="1" customWidth="1"/>
    <col min="2623" max="2623" width="5" bestFit="1" customWidth="1"/>
    <col min="2624" max="2624" width="4" bestFit="1" customWidth="1"/>
    <col min="2625" max="2626" width="6" bestFit="1" customWidth="1"/>
    <col min="2627" max="2627" width="10.42578125" bestFit="1" customWidth="1"/>
    <col min="2628" max="2628" width="6.85546875" bestFit="1" customWidth="1"/>
    <col min="2629" max="2629" width="5" bestFit="1" customWidth="1"/>
    <col min="2630" max="2630" width="6" bestFit="1" customWidth="1"/>
    <col min="2631" max="2631" width="9.42578125" bestFit="1" customWidth="1"/>
    <col min="2632" max="2632" width="7.85546875" bestFit="1" customWidth="1"/>
    <col min="2633" max="2633" width="10.42578125" bestFit="1" customWidth="1"/>
    <col min="2634" max="2634" width="7.85546875" bestFit="1" customWidth="1"/>
    <col min="2635" max="2635" width="10.42578125" bestFit="1" customWidth="1"/>
    <col min="2636" max="2636" width="7.85546875" bestFit="1" customWidth="1"/>
    <col min="2637" max="2637" width="10.42578125" bestFit="1" customWidth="1"/>
    <col min="2638" max="2638" width="7.85546875" bestFit="1" customWidth="1"/>
    <col min="2639" max="2639" width="10.42578125" bestFit="1" customWidth="1"/>
    <col min="2640" max="2640" width="7.85546875" bestFit="1" customWidth="1"/>
    <col min="2641" max="2641" width="5" bestFit="1" customWidth="1"/>
    <col min="2642" max="2642" width="6" bestFit="1" customWidth="1"/>
    <col min="2643" max="2643" width="10.42578125" bestFit="1" customWidth="1"/>
    <col min="2644" max="2644" width="8.85546875" bestFit="1" customWidth="1"/>
    <col min="2645" max="2645" width="11.42578125" bestFit="1" customWidth="1"/>
    <col min="2646" max="2646" width="6.85546875" bestFit="1" customWidth="1"/>
    <col min="2647" max="2647" width="5" bestFit="1" customWidth="1"/>
    <col min="2648" max="2648" width="9.42578125" bestFit="1" customWidth="1"/>
    <col min="2649" max="2649" width="7.85546875" bestFit="1" customWidth="1"/>
    <col min="2650" max="2650" width="10.42578125" bestFit="1" customWidth="1"/>
    <col min="2651" max="2651" width="7.85546875" bestFit="1" customWidth="1"/>
    <col min="2652" max="2652" width="10.42578125" bestFit="1" customWidth="1"/>
    <col min="2653" max="2653" width="6.85546875" bestFit="1" customWidth="1"/>
    <col min="2654" max="2656" width="5" bestFit="1" customWidth="1"/>
    <col min="2657" max="2657" width="9.42578125" bestFit="1" customWidth="1"/>
    <col min="2658" max="2658" width="7.85546875" bestFit="1" customWidth="1"/>
    <col min="2659" max="2659" width="10.42578125" bestFit="1" customWidth="1"/>
    <col min="2660" max="2660" width="8.85546875" bestFit="1" customWidth="1"/>
    <col min="2661" max="2661" width="6" bestFit="1" customWidth="1"/>
    <col min="2662" max="2662" width="11.42578125" bestFit="1" customWidth="1"/>
    <col min="2663" max="2663" width="6.85546875" bestFit="1" customWidth="1"/>
    <col min="2664" max="2664" width="9.42578125" bestFit="1" customWidth="1"/>
    <col min="2665" max="2665" width="7.85546875" bestFit="1" customWidth="1"/>
    <col min="2666" max="2666" width="10.42578125" bestFit="1" customWidth="1"/>
    <col min="2667" max="2667" width="7.85546875" bestFit="1" customWidth="1"/>
    <col min="2668" max="2668" width="5" bestFit="1" customWidth="1"/>
    <col min="2669" max="2669" width="10.42578125" bestFit="1" customWidth="1"/>
    <col min="2670" max="2670" width="7.85546875" bestFit="1" customWidth="1"/>
    <col min="2671" max="2671" width="4" bestFit="1" customWidth="1"/>
    <col min="2672" max="2672" width="6" bestFit="1" customWidth="1"/>
    <col min="2673" max="2673" width="10.42578125" bestFit="1" customWidth="1"/>
    <col min="2674" max="2674" width="7.85546875" bestFit="1" customWidth="1"/>
    <col min="2675" max="2675" width="10.42578125" bestFit="1" customWidth="1"/>
    <col min="2676" max="2676" width="7.85546875" bestFit="1" customWidth="1"/>
    <col min="2677" max="2677" width="10.42578125" bestFit="1" customWidth="1"/>
    <col min="2678" max="2678" width="8.85546875" bestFit="1" customWidth="1"/>
    <col min="2679" max="2679" width="6" bestFit="1" customWidth="1"/>
    <col min="2680" max="2680" width="11.42578125" bestFit="1" customWidth="1"/>
    <col min="2681" max="2681" width="6.85546875" bestFit="1" customWidth="1"/>
    <col min="2682" max="2682" width="9.42578125" bestFit="1" customWidth="1"/>
    <col min="2683" max="2683" width="7.85546875" bestFit="1" customWidth="1"/>
    <col min="2684" max="2684" width="5" bestFit="1" customWidth="1"/>
    <col min="2685" max="2685" width="6" bestFit="1" customWidth="1"/>
    <col min="2686" max="2686" width="10.42578125" bestFit="1" customWidth="1"/>
    <col min="2687" max="2687" width="7.85546875" bestFit="1" customWidth="1"/>
    <col min="2688" max="2688" width="6" bestFit="1" customWidth="1"/>
    <col min="2689" max="2689" width="10.42578125" bestFit="1" customWidth="1"/>
    <col min="2690" max="2690" width="7.85546875" bestFit="1" customWidth="1"/>
    <col min="2691" max="2691" width="10.42578125" bestFit="1" customWidth="1"/>
    <col min="2692" max="2692" width="7.85546875" bestFit="1" customWidth="1"/>
    <col min="2693" max="2693" width="5" bestFit="1" customWidth="1"/>
    <col min="2694" max="2696" width="6" bestFit="1" customWidth="1"/>
    <col min="2697" max="2697" width="10.42578125" bestFit="1" customWidth="1"/>
    <col min="2698" max="2698" width="7.85546875" bestFit="1" customWidth="1"/>
    <col min="2699" max="2699" width="10.42578125" bestFit="1" customWidth="1"/>
    <col min="2700" max="2700" width="6.85546875" bestFit="1" customWidth="1"/>
    <col min="2701" max="2701" width="9.42578125" bestFit="1" customWidth="1"/>
    <col min="2702" max="2702" width="7.85546875" bestFit="1" customWidth="1"/>
    <col min="2703" max="2703" width="10.42578125" bestFit="1" customWidth="1"/>
    <col min="2704" max="2704" width="8.85546875" bestFit="1" customWidth="1"/>
    <col min="2705" max="2705" width="5" bestFit="1" customWidth="1"/>
    <col min="2706" max="2706" width="6" bestFit="1" customWidth="1"/>
    <col min="2707" max="2707" width="11.42578125" bestFit="1" customWidth="1"/>
    <col min="2708" max="2708" width="6.85546875" bestFit="1" customWidth="1"/>
    <col min="2709" max="2710" width="5" bestFit="1" customWidth="1"/>
    <col min="2711" max="2711" width="9.42578125" bestFit="1" customWidth="1"/>
    <col min="2712" max="2712" width="7.85546875" bestFit="1" customWidth="1"/>
    <col min="2713" max="2715" width="5" bestFit="1" customWidth="1"/>
    <col min="2716" max="2717" width="4" bestFit="1" customWidth="1"/>
    <col min="2718" max="2718" width="6" bestFit="1" customWidth="1"/>
    <col min="2719" max="2719" width="10.42578125" bestFit="1" customWidth="1"/>
    <col min="2720" max="2720" width="7.85546875" bestFit="1" customWidth="1"/>
    <col min="2721" max="2721" width="5" bestFit="1" customWidth="1"/>
    <col min="2722" max="2722" width="6" bestFit="1" customWidth="1"/>
    <col min="2723" max="2723" width="10.42578125" bestFit="1" customWidth="1"/>
    <col min="2724" max="2724" width="7.85546875" bestFit="1" customWidth="1"/>
    <col min="2725" max="2725" width="10.42578125" bestFit="1" customWidth="1"/>
    <col min="2726" max="2726" width="8.85546875" bestFit="1" customWidth="1"/>
    <col min="2727" max="2729" width="5" bestFit="1" customWidth="1"/>
    <col min="2730" max="2730" width="11.42578125" bestFit="1" customWidth="1"/>
    <col min="2731" max="2731" width="7.85546875" bestFit="1" customWidth="1"/>
    <col min="2732" max="2732" width="10.42578125" bestFit="1" customWidth="1"/>
    <col min="2733" max="2733" width="7.85546875" bestFit="1" customWidth="1"/>
    <col min="2734" max="2734" width="10.42578125" bestFit="1" customWidth="1"/>
    <col min="2735" max="2735" width="7.85546875" bestFit="1" customWidth="1"/>
    <col min="2736" max="2736" width="10.42578125" bestFit="1" customWidth="1"/>
    <col min="2737" max="2737" width="5" bestFit="1" customWidth="1"/>
    <col min="2738" max="2738" width="6" bestFit="1" customWidth="1"/>
    <col min="2739" max="2740" width="7.85546875" bestFit="1" customWidth="1"/>
    <col min="2741" max="2743" width="5" bestFit="1" customWidth="1"/>
    <col min="2744" max="2744" width="10.42578125" bestFit="1" customWidth="1"/>
    <col min="2745" max="2745" width="7.85546875" bestFit="1" customWidth="1"/>
    <col min="2746" max="2747" width="5" bestFit="1" customWidth="1"/>
    <col min="2748" max="2748" width="10.42578125" bestFit="1" customWidth="1"/>
    <col min="2749" max="2749" width="6.85546875" bestFit="1" customWidth="1"/>
    <col min="2750" max="2752" width="5" bestFit="1" customWidth="1"/>
    <col min="2753" max="2754" width="6" bestFit="1" customWidth="1"/>
    <col min="2755" max="2755" width="9.42578125" bestFit="1" customWidth="1"/>
    <col min="2756" max="2756" width="7.85546875" bestFit="1" customWidth="1"/>
    <col min="2757" max="2757" width="10.42578125" bestFit="1" customWidth="1"/>
    <col min="2758" max="2758" width="8.85546875" bestFit="1" customWidth="1"/>
    <col min="2759" max="2759" width="11.42578125" bestFit="1" customWidth="1"/>
    <col min="2760" max="2760" width="7.85546875" bestFit="1" customWidth="1"/>
    <col min="2761" max="2761" width="4" bestFit="1" customWidth="1"/>
    <col min="2762" max="2762" width="5" bestFit="1" customWidth="1"/>
    <col min="2763" max="2763" width="10.42578125" bestFit="1" customWidth="1"/>
    <col min="2764" max="2764" width="6.85546875" bestFit="1" customWidth="1"/>
    <col min="2765" max="2765" width="9.42578125" bestFit="1" customWidth="1"/>
    <col min="2766" max="2766" width="7.85546875" bestFit="1" customWidth="1"/>
    <col min="2767" max="2767" width="10.42578125" bestFit="1" customWidth="1"/>
    <col min="2768" max="2768" width="7.85546875" bestFit="1" customWidth="1"/>
    <col min="2769" max="2769" width="10.42578125" bestFit="1" customWidth="1"/>
    <col min="2770" max="2770" width="7.85546875" bestFit="1" customWidth="1"/>
    <col min="2771" max="2771" width="10.42578125" bestFit="1" customWidth="1"/>
    <col min="2772" max="2772" width="7.85546875" bestFit="1" customWidth="1"/>
    <col min="2773" max="2774" width="5" bestFit="1" customWidth="1"/>
    <col min="2775" max="2775" width="6" bestFit="1" customWidth="1"/>
    <col min="2776" max="2776" width="10.42578125" bestFit="1" customWidth="1"/>
    <col min="2777" max="2777" width="6.85546875" bestFit="1" customWidth="1"/>
    <col min="2778" max="2778" width="9.42578125" bestFit="1" customWidth="1"/>
    <col min="2779" max="2779" width="8.85546875" bestFit="1" customWidth="1"/>
    <col min="2780" max="2780" width="5" bestFit="1" customWidth="1"/>
    <col min="2781" max="2781" width="11.42578125" bestFit="1" customWidth="1"/>
    <col min="2782" max="2782" width="7.85546875" bestFit="1" customWidth="1"/>
    <col min="2783" max="2783" width="10.42578125" bestFit="1" customWidth="1"/>
    <col min="2784" max="2784" width="6.85546875" bestFit="1" customWidth="1"/>
    <col min="2785" max="2785" width="5" bestFit="1" customWidth="1"/>
    <col min="2786" max="2786" width="6" bestFit="1" customWidth="1"/>
    <col min="2787" max="2787" width="9.42578125" bestFit="1" customWidth="1"/>
    <col min="2788" max="2788" width="7.85546875" bestFit="1" customWidth="1"/>
    <col min="2789" max="2789" width="10.42578125" bestFit="1" customWidth="1"/>
    <col min="2790" max="2790" width="7.85546875" bestFit="1" customWidth="1"/>
    <col min="2791" max="2793" width="5" bestFit="1" customWidth="1"/>
    <col min="2794" max="2794" width="10.42578125" bestFit="1" customWidth="1"/>
    <col min="2795" max="2795" width="7.85546875" bestFit="1" customWidth="1"/>
    <col min="2796" max="2796" width="6" bestFit="1" customWidth="1"/>
    <col min="2797" max="2797" width="10.42578125" bestFit="1" customWidth="1"/>
    <col min="2798" max="2798" width="8.85546875" bestFit="1" customWidth="1"/>
    <col min="2799" max="2799" width="11.42578125" bestFit="1" customWidth="1"/>
    <col min="2800" max="2800" width="7.85546875" bestFit="1" customWidth="1"/>
    <col min="2801" max="2801" width="10.42578125" bestFit="1" customWidth="1"/>
    <col min="2802" max="2802" width="7.85546875" bestFit="1" customWidth="1"/>
    <col min="2803" max="2803" width="5" bestFit="1" customWidth="1"/>
    <col min="2804" max="2804" width="10.42578125" bestFit="1" customWidth="1"/>
    <col min="2805" max="2805" width="7.85546875" bestFit="1" customWidth="1"/>
    <col min="2806" max="2806" width="10.42578125" bestFit="1" customWidth="1"/>
    <col min="2807" max="2807" width="7.85546875" bestFit="1" customWidth="1"/>
    <col min="2808" max="2808" width="10.42578125" bestFit="1" customWidth="1"/>
    <col min="2809" max="2809" width="6.85546875" bestFit="1" customWidth="1"/>
    <col min="2810" max="2810" width="4" bestFit="1" customWidth="1"/>
    <col min="2811" max="2811" width="9.42578125" bestFit="1" customWidth="1"/>
    <col min="2812" max="2812" width="8.85546875" bestFit="1" customWidth="1"/>
    <col min="2813" max="2813" width="11.42578125" bestFit="1" customWidth="1"/>
    <col min="2814" max="2814" width="7.85546875" bestFit="1" customWidth="1"/>
    <col min="2815" max="2815" width="10.42578125" bestFit="1" customWidth="1"/>
    <col min="2816" max="2816" width="7.85546875" bestFit="1" customWidth="1"/>
    <col min="2817" max="2817" width="4" bestFit="1" customWidth="1"/>
    <col min="2818" max="2818" width="10.42578125" bestFit="1" customWidth="1"/>
    <col min="2819" max="2819" width="7.85546875" bestFit="1" customWidth="1"/>
    <col min="2820" max="2820" width="10.42578125" bestFit="1" customWidth="1"/>
    <col min="2821" max="2821" width="6.85546875" bestFit="1" customWidth="1"/>
    <col min="2822" max="2822" width="9.42578125" bestFit="1" customWidth="1"/>
    <col min="2823" max="2823" width="7.85546875" bestFit="1" customWidth="1"/>
    <col min="2824" max="2824" width="5" bestFit="1" customWidth="1"/>
    <col min="2825" max="2825" width="10.42578125" bestFit="1" customWidth="1"/>
    <col min="2826" max="2826" width="7.85546875" bestFit="1" customWidth="1"/>
    <col min="2827" max="2827" width="10.42578125" bestFit="1" customWidth="1"/>
    <col min="2828" max="2828" width="7.85546875" bestFit="1" customWidth="1"/>
    <col min="2829" max="2829" width="10.42578125" bestFit="1" customWidth="1"/>
    <col min="2830" max="2830" width="6.85546875" bestFit="1" customWidth="1"/>
    <col min="2831" max="2831" width="5" bestFit="1" customWidth="1"/>
    <col min="2832" max="2832" width="9.42578125" bestFit="1" customWidth="1"/>
    <col min="2833" max="2833" width="8.85546875" bestFit="1" customWidth="1"/>
    <col min="2834" max="2834" width="11.42578125" bestFit="1" customWidth="1"/>
    <col min="2835" max="2835" width="7.85546875" bestFit="1" customWidth="1"/>
    <col min="2836" max="2836" width="10.42578125" bestFit="1" customWidth="1"/>
    <col min="2837" max="2837" width="7.85546875" bestFit="1" customWidth="1"/>
    <col min="2838" max="2838" width="10.42578125" bestFit="1" customWidth="1"/>
    <col min="2839" max="2841" width="5" bestFit="1" customWidth="1"/>
    <col min="2842" max="2843" width="7.85546875" bestFit="1" customWidth="1"/>
    <col min="2844" max="2844" width="10.42578125" bestFit="1" customWidth="1"/>
    <col min="2845" max="2845" width="7.85546875" bestFit="1" customWidth="1"/>
    <col min="2846" max="2846" width="10.42578125" bestFit="1" customWidth="1"/>
    <col min="2847" max="2847" width="7.85546875" bestFit="1" customWidth="1"/>
    <col min="2848" max="2852" width="5" bestFit="1" customWidth="1"/>
    <col min="2853" max="2854" width="6" bestFit="1" customWidth="1"/>
    <col min="2855" max="2855" width="10.42578125" bestFit="1" customWidth="1"/>
    <col min="2856" max="2856" width="8.85546875" bestFit="1" customWidth="1"/>
    <col min="2857" max="2858" width="5" bestFit="1" customWidth="1"/>
    <col min="2859" max="2859" width="11.42578125" bestFit="1" customWidth="1"/>
    <col min="2860" max="2860" width="7.85546875" bestFit="1" customWidth="1"/>
    <col min="2861" max="2861" width="5" bestFit="1" customWidth="1"/>
    <col min="2862" max="2862" width="10.42578125" bestFit="1" customWidth="1"/>
    <col min="2863" max="2863" width="7.85546875" bestFit="1" customWidth="1"/>
    <col min="2864" max="2865" width="5" bestFit="1" customWidth="1"/>
    <col min="2866" max="2866" width="10.42578125" bestFit="1" customWidth="1"/>
    <col min="2867" max="2867" width="7.85546875" bestFit="1" customWidth="1"/>
    <col min="2868" max="2868" width="10.42578125" bestFit="1" customWidth="1"/>
    <col min="2869" max="2869" width="7.85546875" bestFit="1" customWidth="1"/>
    <col min="2870" max="2870" width="10.42578125" bestFit="1" customWidth="1"/>
    <col min="2871" max="2871" width="7.85546875" bestFit="1" customWidth="1"/>
    <col min="2872" max="2872" width="5" bestFit="1" customWidth="1"/>
    <col min="2873" max="2874" width="6" bestFit="1" customWidth="1"/>
    <col min="2875" max="2875" width="10.42578125" bestFit="1" customWidth="1"/>
    <col min="2876" max="2876" width="8.85546875" bestFit="1" customWidth="1"/>
    <col min="2877" max="2877" width="11.42578125" bestFit="1" customWidth="1"/>
    <col min="2878" max="2878" width="6.85546875" bestFit="1" customWidth="1"/>
    <col min="2879" max="2879" width="9.42578125" bestFit="1" customWidth="1"/>
    <col min="2880" max="2880" width="7.85546875" bestFit="1" customWidth="1"/>
    <col min="2881" max="2881" width="4" bestFit="1" customWidth="1"/>
    <col min="2882" max="2882" width="10.42578125" bestFit="1" customWidth="1"/>
    <col min="2883" max="2883" width="7.85546875" bestFit="1" customWidth="1"/>
    <col min="2884" max="2887" width="5" bestFit="1" customWidth="1"/>
    <col min="2888" max="2888" width="10.42578125" bestFit="1" customWidth="1"/>
    <col min="2889" max="2889" width="7.85546875" bestFit="1" customWidth="1"/>
    <col min="2890" max="2890" width="10.42578125" bestFit="1" customWidth="1"/>
    <col min="2891" max="2891" width="7.85546875" bestFit="1" customWidth="1"/>
    <col min="2892" max="2892" width="10.42578125" bestFit="1" customWidth="1"/>
    <col min="2893" max="2893" width="7.85546875" bestFit="1" customWidth="1"/>
    <col min="2894" max="2894" width="10.42578125" bestFit="1" customWidth="1"/>
    <col min="2895" max="2895" width="6.85546875" bestFit="1" customWidth="1"/>
    <col min="2896" max="2896" width="5" bestFit="1" customWidth="1"/>
    <col min="2897" max="2897" width="9.42578125" bestFit="1" customWidth="1"/>
    <col min="2898" max="2898" width="8.85546875" bestFit="1" customWidth="1"/>
    <col min="2899" max="2899" width="11.42578125" bestFit="1" customWidth="1"/>
    <col min="2900" max="2900" width="7.85546875" bestFit="1" customWidth="1"/>
    <col min="2901" max="2901" width="10.42578125" bestFit="1" customWidth="1"/>
    <col min="2902" max="2902" width="7.85546875" bestFit="1" customWidth="1"/>
    <col min="2903" max="2903" width="10.42578125" bestFit="1" customWidth="1"/>
    <col min="2904" max="2904" width="7.85546875" bestFit="1" customWidth="1"/>
    <col min="2905" max="2905" width="10.42578125" bestFit="1" customWidth="1"/>
    <col min="2906" max="2906" width="7.85546875" bestFit="1" customWidth="1"/>
    <col min="2907" max="2907" width="5" bestFit="1" customWidth="1"/>
    <col min="2908" max="2908" width="6" bestFit="1" customWidth="1"/>
    <col min="2909" max="2909" width="10.42578125" bestFit="1" customWidth="1"/>
    <col min="2910" max="2910" width="7.85546875" bestFit="1" customWidth="1"/>
    <col min="2911" max="2911" width="10.42578125" bestFit="1" customWidth="1"/>
    <col min="2912" max="2912" width="7.85546875" bestFit="1" customWidth="1"/>
    <col min="2913" max="2913" width="10.42578125" bestFit="1" customWidth="1"/>
    <col min="2914" max="2914" width="6.85546875" bestFit="1" customWidth="1"/>
    <col min="2915" max="2915" width="9.42578125" bestFit="1" customWidth="1"/>
    <col min="2916" max="2916" width="7.85546875" bestFit="1" customWidth="1"/>
    <col min="2917" max="2917" width="10.42578125" bestFit="1" customWidth="1"/>
    <col min="2918" max="2918" width="7.85546875" bestFit="1" customWidth="1"/>
    <col min="2919" max="2919" width="5" bestFit="1" customWidth="1"/>
    <col min="2920" max="2920" width="10.42578125" bestFit="1" customWidth="1"/>
    <col min="2921" max="2921" width="7.85546875" bestFit="1" customWidth="1"/>
    <col min="2922" max="2922" width="10.42578125" bestFit="1" customWidth="1"/>
    <col min="2923" max="2923" width="7.85546875" bestFit="1" customWidth="1"/>
    <col min="2924" max="2924" width="10.42578125" bestFit="1" customWidth="1"/>
    <col min="2925" max="2925" width="7.85546875" bestFit="1" customWidth="1"/>
    <col min="2926" max="2926" width="10.42578125" bestFit="1" customWidth="1"/>
    <col min="2927" max="2927" width="4.85546875" bestFit="1" customWidth="1"/>
    <col min="2928" max="2929" width="7.85546875" bestFit="1" customWidth="1"/>
    <col min="2930" max="2930" width="10.42578125" bestFit="1" customWidth="1"/>
    <col min="2931" max="2931" width="7.85546875" bestFit="1" customWidth="1"/>
    <col min="2932" max="2933" width="5" bestFit="1" customWidth="1"/>
    <col min="2934" max="2934" width="10.42578125" bestFit="1" customWidth="1"/>
    <col min="2935" max="2935" width="7.85546875" bestFit="1" customWidth="1"/>
    <col min="2936" max="2936" width="10.42578125" bestFit="1" customWidth="1"/>
    <col min="2937" max="2937" width="6.85546875" bestFit="1" customWidth="1"/>
    <col min="2938" max="2938" width="9.42578125" bestFit="1" customWidth="1"/>
    <col min="2939" max="2939" width="7.85546875" bestFit="1" customWidth="1"/>
    <col min="2940" max="2940" width="10.42578125" bestFit="1" customWidth="1"/>
    <col min="2941" max="2941" width="7.85546875" bestFit="1" customWidth="1"/>
    <col min="2942" max="2943" width="5" bestFit="1" customWidth="1"/>
    <col min="2944" max="2944" width="10.42578125" bestFit="1" customWidth="1"/>
    <col min="2945" max="2945" width="7.85546875" bestFit="1" customWidth="1"/>
    <col min="2946" max="2947" width="5" bestFit="1" customWidth="1"/>
    <col min="2948" max="2948" width="6" bestFit="1" customWidth="1"/>
    <col min="2949" max="2949" width="10.42578125" bestFit="1" customWidth="1"/>
    <col min="2950" max="2950" width="7.85546875" bestFit="1" customWidth="1"/>
    <col min="2951" max="2951" width="10.42578125" bestFit="1" customWidth="1"/>
    <col min="2952" max="2952" width="6.85546875" bestFit="1" customWidth="1"/>
    <col min="2953" max="2953" width="9.42578125" bestFit="1" customWidth="1"/>
    <col min="2954" max="2954" width="7.85546875" bestFit="1" customWidth="1"/>
    <col min="2955" max="2955" width="10.42578125" bestFit="1" customWidth="1"/>
    <col min="2956" max="2956" width="7.85546875" bestFit="1" customWidth="1"/>
    <col min="2957" max="2957" width="10.42578125" bestFit="1" customWidth="1"/>
    <col min="2958" max="2958" width="7.85546875" bestFit="1" customWidth="1"/>
    <col min="2959" max="2959" width="5" bestFit="1" customWidth="1"/>
    <col min="2960" max="2960" width="10.42578125" bestFit="1" customWidth="1"/>
    <col min="2961" max="2961" width="7.85546875" bestFit="1" customWidth="1"/>
    <col min="2962" max="2962" width="10.42578125" bestFit="1" customWidth="1"/>
    <col min="2963" max="2963" width="7.85546875" bestFit="1" customWidth="1"/>
    <col min="2964" max="2964" width="5" bestFit="1" customWidth="1"/>
    <col min="2965" max="2965" width="10.42578125" bestFit="1" customWidth="1"/>
    <col min="2966" max="2966" width="7.85546875" bestFit="1" customWidth="1"/>
    <col min="2967" max="2967" width="10.42578125" bestFit="1" customWidth="1"/>
    <col min="2968" max="2968" width="7.85546875" bestFit="1" customWidth="1"/>
    <col min="2969" max="2969" width="10.42578125" bestFit="1" customWidth="1"/>
    <col min="2970" max="2970" width="7.85546875" bestFit="1" customWidth="1"/>
    <col min="2971" max="2971" width="10.42578125" bestFit="1" customWidth="1"/>
    <col min="2972" max="2972" width="7.85546875" bestFit="1" customWidth="1"/>
    <col min="2973" max="2973" width="10.42578125" bestFit="1" customWidth="1"/>
    <col min="2974" max="2974" width="6.85546875" bestFit="1" customWidth="1"/>
    <col min="2975" max="2975" width="9.42578125" bestFit="1" customWidth="1"/>
    <col min="2976" max="2976" width="7.85546875" bestFit="1" customWidth="1"/>
    <col min="2977" max="2977" width="10.42578125" bestFit="1" customWidth="1"/>
    <col min="2978" max="2978" width="8.85546875" bestFit="1" customWidth="1"/>
    <col min="2979" max="2979" width="11.42578125" bestFit="1" customWidth="1"/>
    <col min="2980" max="2980" width="7.85546875" bestFit="1" customWidth="1"/>
    <col min="2981" max="2981" width="10.42578125" bestFit="1" customWidth="1"/>
    <col min="2982" max="2982" width="7.85546875" bestFit="1" customWidth="1"/>
    <col min="2983" max="2984" width="5" bestFit="1" customWidth="1"/>
    <col min="2985" max="2985" width="10.42578125" bestFit="1" customWidth="1"/>
    <col min="2986" max="2986" width="6.85546875" bestFit="1" customWidth="1"/>
    <col min="2987" max="2987" width="5" bestFit="1" customWidth="1"/>
    <col min="2988" max="2988" width="9.42578125" bestFit="1" customWidth="1"/>
    <col min="2989" max="2989" width="7.85546875" bestFit="1" customWidth="1"/>
    <col min="2990" max="2990" width="10.42578125" bestFit="1" customWidth="1"/>
    <col min="2991" max="2991" width="7.85546875" bestFit="1" customWidth="1"/>
    <col min="2992" max="2992" width="10.42578125" bestFit="1" customWidth="1"/>
    <col min="2993" max="2993" width="6.85546875" bestFit="1" customWidth="1"/>
    <col min="2994" max="2995" width="5" bestFit="1" customWidth="1"/>
    <col min="2996" max="2996" width="6" bestFit="1" customWidth="1"/>
    <col min="2997" max="2997" width="9.42578125" bestFit="1" customWidth="1"/>
    <col min="2998" max="2998" width="8.85546875" bestFit="1" customWidth="1"/>
    <col min="2999" max="2999" width="11.42578125" bestFit="1" customWidth="1"/>
    <col min="3000" max="3000" width="7.85546875" bestFit="1" customWidth="1"/>
    <col min="3001" max="3001" width="10.42578125" bestFit="1" customWidth="1"/>
    <col min="3002" max="3002" width="7.85546875" bestFit="1" customWidth="1"/>
    <col min="3003" max="3003" width="10.42578125" bestFit="1" customWidth="1"/>
    <col min="3004" max="3004" width="6.85546875" bestFit="1" customWidth="1"/>
    <col min="3005" max="3005" width="5" bestFit="1" customWidth="1"/>
    <col min="3006" max="3006" width="9.42578125" bestFit="1" customWidth="1"/>
    <col min="3007" max="3007" width="7.85546875" bestFit="1" customWidth="1"/>
    <col min="3008" max="3008" width="10.42578125" bestFit="1" customWidth="1"/>
    <col min="3009" max="3009" width="7.85546875" bestFit="1" customWidth="1"/>
    <col min="3010" max="3010" width="10.42578125" bestFit="1" customWidth="1"/>
    <col min="3011" max="3011" width="7.85546875" bestFit="1" customWidth="1"/>
    <col min="3012" max="3012" width="10.42578125" bestFit="1" customWidth="1"/>
    <col min="3013" max="3013" width="7.85546875" bestFit="1" customWidth="1"/>
    <col min="3014" max="3014" width="10.42578125" bestFit="1" customWidth="1"/>
    <col min="3015" max="3015" width="6.85546875" bestFit="1" customWidth="1"/>
    <col min="3016" max="3017" width="5" bestFit="1" customWidth="1"/>
    <col min="3018" max="3018" width="6" bestFit="1" customWidth="1"/>
    <col min="3019" max="3019" width="9.42578125" bestFit="1" customWidth="1"/>
    <col min="3020" max="3020" width="8.85546875" bestFit="1" customWidth="1"/>
    <col min="3021" max="3021" width="5" bestFit="1" customWidth="1"/>
    <col min="3022" max="3022" width="11.42578125" bestFit="1" customWidth="1"/>
    <col min="3023" max="3023" width="7.85546875" bestFit="1" customWidth="1"/>
    <col min="3024" max="3024" width="10.42578125" bestFit="1" customWidth="1"/>
    <col min="3025" max="3025" width="7.85546875" bestFit="1" customWidth="1"/>
    <col min="3026" max="3027" width="5" bestFit="1" customWidth="1"/>
    <col min="3028" max="3028" width="10.42578125" bestFit="1" customWidth="1"/>
    <col min="3029" max="3029" width="7.85546875" bestFit="1" customWidth="1"/>
    <col min="3030" max="3030" width="10.42578125" bestFit="1" customWidth="1"/>
    <col min="3031" max="3031" width="6.85546875" bestFit="1" customWidth="1"/>
    <col min="3032" max="3032" width="9.42578125" bestFit="1" customWidth="1"/>
    <col min="3033" max="3033" width="7.85546875" bestFit="1" customWidth="1"/>
    <col min="3034" max="3034" width="10.42578125" bestFit="1" customWidth="1"/>
    <col min="3035" max="3035" width="7.85546875" bestFit="1" customWidth="1"/>
    <col min="3036" max="3036" width="10.42578125" bestFit="1" customWidth="1"/>
    <col min="3037" max="3037" width="7.85546875" bestFit="1" customWidth="1"/>
    <col min="3038" max="3038" width="5" bestFit="1" customWidth="1"/>
    <col min="3039" max="3039" width="10.42578125" bestFit="1" customWidth="1"/>
    <col min="3040" max="3040" width="7.85546875" bestFit="1" customWidth="1"/>
    <col min="3041" max="3041" width="10.42578125" bestFit="1" customWidth="1"/>
    <col min="3042" max="3042" width="8.85546875" bestFit="1" customWidth="1"/>
    <col min="3043" max="3043" width="11.42578125" bestFit="1" customWidth="1"/>
    <col min="3044" max="3044" width="7.85546875" bestFit="1" customWidth="1"/>
    <col min="3045" max="3045" width="10.42578125" bestFit="1" customWidth="1"/>
    <col min="3046" max="3046" width="7.85546875" bestFit="1" customWidth="1"/>
    <col min="3047" max="3047" width="10.42578125" bestFit="1" customWidth="1"/>
    <col min="3048" max="3048" width="7.85546875" bestFit="1" customWidth="1"/>
    <col min="3049" max="3049" width="5" bestFit="1" customWidth="1"/>
    <col min="3050" max="3050" width="6" bestFit="1" customWidth="1"/>
    <col min="3051" max="3051" width="10.42578125" bestFit="1" customWidth="1"/>
    <col min="3052" max="3052" width="8.85546875" bestFit="1" customWidth="1"/>
    <col min="3053" max="3053" width="5" bestFit="1" customWidth="1"/>
    <col min="3054" max="3054" width="11.42578125" bestFit="1" customWidth="1"/>
    <col min="3055" max="3055" width="7.85546875" bestFit="1" customWidth="1"/>
    <col min="3056" max="3056" width="10.42578125" bestFit="1" customWidth="1"/>
    <col min="3057" max="3057" width="7.85546875" bestFit="1" customWidth="1"/>
    <col min="3058" max="3058" width="5" bestFit="1" customWidth="1"/>
    <col min="3059" max="3059" width="10.42578125" bestFit="1" customWidth="1"/>
    <col min="3060" max="3060" width="7.85546875" bestFit="1" customWidth="1"/>
    <col min="3061" max="3061" width="4" bestFit="1" customWidth="1"/>
    <col min="3062" max="3062" width="10.42578125" bestFit="1" customWidth="1"/>
    <col min="3063" max="3063" width="6.85546875" bestFit="1" customWidth="1"/>
    <col min="3064" max="3064" width="9.42578125" bestFit="1" customWidth="1"/>
    <col min="3065" max="3065" width="7.85546875" bestFit="1" customWidth="1"/>
    <col min="3066" max="3066" width="10.42578125" bestFit="1" customWidth="1"/>
    <col min="3067" max="3067" width="7.85546875" bestFit="1" customWidth="1"/>
    <col min="3068" max="3068" width="5" bestFit="1" customWidth="1"/>
    <col min="3069" max="3069" width="10.42578125" bestFit="1" customWidth="1"/>
    <col min="3070" max="3070" width="8.85546875" bestFit="1" customWidth="1"/>
    <col min="3071" max="3071" width="11.42578125" bestFit="1" customWidth="1"/>
    <col min="3072" max="3072" width="7.85546875" bestFit="1" customWidth="1"/>
    <col min="3073" max="3073" width="10.42578125" bestFit="1" customWidth="1"/>
    <col min="3074" max="3074" width="7.85546875" bestFit="1" customWidth="1"/>
    <col min="3075" max="3075" width="10.42578125" bestFit="1" customWidth="1"/>
    <col min="3076" max="3076" width="7.85546875" bestFit="1" customWidth="1"/>
    <col min="3077" max="3077" width="10.42578125" bestFit="1" customWidth="1"/>
    <col min="3078" max="3078" width="7.85546875" bestFit="1" customWidth="1"/>
    <col min="3079" max="3079" width="10.42578125" bestFit="1" customWidth="1"/>
    <col min="3080" max="3080" width="6.85546875" bestFit="1" customWidth="1"/>
    <col min="3081" max="3081" width="9.42578125" bestFit="1" customWidth="1"/>
    <col min="3082" max="3082" width="8.85546875" bestFit="1" customWidth="1"/>
    <col min="3083" max="3084" width="5" bestFit="1" customWidth="1"/>
    <col min="3085" max="3085" width="11.42578125" bestFit="1" customWidth="1"/>
    <col min="3086" max="3086" width="7.85546875" bestFit="1" customWidth="1"/>
    <col min="3087" max="3087" width="10.42578125" bestFit="1" customWidth="1"/>
    <col min="3088" max="3088" width="7.85546875" bestFit="1" customWidth="1"/>
    <col min="3089" max="3089" width="10.42578125" bestFit="1" customWidth="1"/>
    <col min="3090" max="3090" width="7.85546875" bestFit="1" customWidth="1"/>
    <col min="3091" max="3091" width="10.42578125" bestFit="1" customWidth="1"/>
    <col min="3092" max="3092" width="6.85546875" bestFit="1" customWidth="1"/>
    <col min="3093" max="3093" width="5" bestFit="1" customWidth="1"/>
    <col min="3094" max="3094" width="9.42578125" bestFit="1" customWidth="1"/>
    <col min="3095" max="3095" width="7.85546875" bestFit="1" customWidth="1"/>
    <col min="3096" max="3096" width="10.42578125" bestFit="1" customWidth="1"/>
    <col min="3097" max="3097" width="7.85546875" bestFit="1" customWidth="1"/>
    <col min="3098" max="3098" width="10.42578125" bestFit="1" customWidth="1"/>
    <col min="3099" max="3099" width="7.85546875" bestFit="1" customWidth="1"/>
    <col min="3100" max="3100" width="10.42578125" bestFit="1" customWidth="1"/>
    <col min="3101" max="3101" width="7.85546875" bestFit="1" customWidth="1"/>
    <col min="3102" max="3102" width="10.42578125" bestFit="1" customWidth="1"/>
    <col min="3103" max="3103" width="7.85546875" bestFit="1" customWidth="1"/>
    <col min="3104" max="3104" width="10.42578125" bestFit="1" customWidth="1"/>
    <col min="3105" max="3105" width="8.85546875" bestFit="1" customWidth="1"/>
    <col min="3106" max="3106" width="11.42578125" bestFit="1" customWidth="1"/>
    <col min="3107" max="3107" width="7.85546875" bestFit="1" customWidth="1"/>
    <col min="3108" max="3108" width="10.42578125" bestFit="1" customWidth="1"/>
    <col min="3109" max="3109" width="7.85546875" bestFit="1" customWidth="1"/>
    <col min="3110" max="3110" width="10.42578125" bestFit="1" customWidth="1"/>
    <col min="3111" max="3111" width="6.85546875" bestFit="1" customWidth="1"/>
    <col min="3112" max="3112" width="9.42578125" bestFit="1" customWidth="1"/>
    <col min="3113" max="3113" width="7.85546875" bestFit="1" customWidth="1"/>
    <col min="3114" max="3114" width="10.42578125" bestFit="1" customWidth="1"/>
    <col min="3115" max="3115" width="7.85546875" bestFit="1" customWidth="1"/>
    <col min="3116" max="3116" width="5" bestFit="1" customWidth="1"/>
    <col min="3117" max="3117" width="10.42578125" bestFit="1" customWidth="1"/>
    <col min="3118" max="3118" width="7.85546875" bestFit="1" customWidth="1"/>
    <col min="3119" max="3119" width="10.42578125" bestFit="1" customWidth="1"/>
    <col min="3120" max="3120" width="6.85546875" bestFit="1" customWidth="1"/>
    <col min="3121" max="3121" width="5" bestFit="1" customWidth="1"/>
    <col min="3122" max="3122" width="9.42578125" bestFit="1" customWidth="1"/>
    <col min="3123" max="3123" width="7.85546875" bestFit="1" customWidth="1"/>
    <col min="3124" max="3124" width="5" bestFit="1" customWidth="1"/>
    <col min="3125" max="3125" width="10.42578125" bestFit="1" customWidth="1"/>
    <col min="3126" max="3126" width="7.85546875" bestFit="1" customWidth="1"/>
    <col min="3127" max="3127" width="10.42578125" bestFit="1" customWidth="1"/>
    <col min="3128" max="3128" width="7.85546875" bestFit="1" customWidth="1"/>
    <col min="3129" max="3129" width="10.42578125" bestFit="1" customWidth="1"/>
    <col min="3130" max="3130" width="6.85546875" bestFit="1" customWidth="1"/>
    <col min="3131" max="3131" width="9.42578125" bestFit="1" customWidth="1"/>
    <col min="3132" max="3132" width="8.85546875" bestFit="1" customWidth="1"/>
    <col min="3133" max="3134" width="5" bestFit="1" customWidth="1"/>
    <col min="3135" max="3135" width="11.42578125" bestFit="1" customWidth="1"/>
    <col min="3136" max="3136" width="7.85546875" bestFit="1" customWidth="1"/>
    <col min="3137" max="3137" width="10.42578125" bestFit="1" customWidth="1"/>
    <col min="3138" max="3138" width="7.85546875" bestFit="1" customWidth="1"/>
    <col min="3139" max="3139" width="5" bestFit="1" customWidth="1"/>
    <col min="3140" max="3140" width="10.42578125" bestFit="1" customWidth="1"/>
    <col min="3141" max="3141" width="7.85546875" bestFit="1" customWidth="1"/>
    <col min="3142" max="3142" width="10.42578125" bestFit="1" customWidth="1"/>
    <col min="3143" max="3143" width="7.85546875" bestFit="1" customWidth="1"/>
    <col min="3144" max="3144" width="10.42578125" bestFit="1" customWidth="1"/>
    <col min="3145" max="3145" width="7.85546875" bestFit="1" customWidth="1"/>
    <col min="3146" max="3146" width="5" bestFit="1" customWidth="1"/>
    <col min="3147" max="3147" width="6" bestFit="1" customWidth="1"/>
    <col min="3148" max="3148" width="10.42578125" bestFit="1" customWidth="1"/>
    <col min="3149" max="3149" width="7.85546875" bestFit="1" customWidth="1"/>
    <col min="3150" max="3150" width="10.42578125" bestFit="1" customWidth="1"/>
    <col min="3151" max="3151" width="7.85546875" bestFit="1" customWidth="1"/>
    <col min="3152" max="3152" width="10.42578125" bestFit="1" customWidth="1"/>
    <col min="3153" max="3153" width="7.85546875" bestFit="1" customWidth="1"/>
    <col min="3154" max="3154" width="10.42578125" bestFit="1" customWidth="1"/>
    <col min="3155" max="3155" width="7.85546875" bestFit="1" customWidth="1"/>
    <col min="3156" max="3156" width="10.42578125" bestFit="1" customWidth="1"/>
    <col min="3157" max="3157" width="7.85546875" bestFit="1" customWidth="1"/>
    <col min="3158" max="3158" width="10.42578125" bestFit="1" customWidth="1"/>
    <col min="3159" max="3159" width="7.85546875" bestFit="1" customWidth="1"/>
    <col min="3160" max="3160" width="10.42578125" bestFit="1" customWidth="1"/>
    <col min="3161" max="3161" width="7.85546875" bestFit="1" customWidth="1"/>
    <col min="3162" max="3162" width="10.42578125" bestFit="1" customWidth="1"/>
    <col min="3163" max="3163" width="6.85546875" bestFit="1" customWidth="1"/>
    <col min="3164" max="3164" width="5" bestFit="1" customWidth="1"/>
    <col min="3165" max="3165" width="9.42578125" bestFit="1" customWidth="1"/>
    <col min="3166" max="3166" width="8.85546875" bestFit="1" customWidth="1"/>
    <col min="3167" max="3167" width="11.42578125" bestFit="1" customWidth="1"/>
    <col min="3168" max="3168" width="6.85546875" bestFit="1" customWidth="1"/>
    <col min="3169" max="3169" width="9.42578125" bestFit="1" customWidth="1"/>
    <col min="3170" max="3170" width="7.85546875" bestFit="1" customWidth="1"/>
    <col min="3171" max="3172" width="5" bestFit="1" customWidth="1"/>
    <col min="3173" max="3173" width="10.42578125" bestFit="1" customWidth="1"/>
    <col min="3174" max="3174" width="7.85546875" bestFit="1" customWidth="1"/>
    <col min="3175" max="3175" width="10.42578125" bestFit="1" customWidth="1"/>
    <col min="3176" max="3176" width="7.85546875" bestFit="1" customWidth="1"/>
    <col min="3177" max="3177" width="10.42578125" bestFit="1" customWidth="1"/>
    <col min="3178" max="3178" width="7.85546875" bestFit="1" customWidth="1"/>
    <col min="3179" max="3179" width="5" bestFit="1" customWidth="1"/>
    <col min="3180" max="3180" width="4" bestFit="1" customWidth="1"/>
    <col min="3181" max="3182" width="5" bestFit="1" customWidth="1"/>
    <col min="3183" max="3183" width="10.42578125" bestFit="1" customWidth="1"/>
    <col min="3184" max="3184" width="7.85546875" bestFit="1" customWidth="1"/>
    <col min="3185" max="3185" width="10.42578125" bestFit="1" customWidth="1"/>
    <col min="3186" max="3186" width="7.85546875" bestFit="1" customWidth="1"/>
    <col min="3187" max="3187" width="10.42578125" bestFit="1" customWidth="1"/>
    <col min="3188" max="3188" width="7.85546875" bestFit="1" customWidth="1"/>
    <col min="3189" max="3189" width="10.42578125" bestFit="1" customWidth="1"/>
    <col min="3190" max="3190" width="6.85546875" bestFit="1" customWidth="1"/>
    <col min="3191" max="3191" width="9.42578125" bestFit="1" customWidth="1"/>
    <col min="3192" max="3192" width="7.85546875" bestFit="1" customWidth="1"/>
    <col min="3193" max="3193" width="10.42578125" bestFit="1" customWidth="1"/>
    <col min="3194" max="3194" width="6.85546875" bestFit="1" customWidth="1"/>
    <col min="3195" max="3195" width="5" bestFit="1" customWidth="1"/>
    <col min="3196" max="3196" width="9.42578125" bestFit="1" customWidth="1"/>
    <col min="3197" max="3197" width="7.85546875" bestFit="1" customWidth="1"/>
    <col min="3198" max="3198" width="10.42578125" bestFit="1" customWidth="1"/>
    <col min="3199" max="3199" width="7.85546875" bestFit="1" customWidth="1"/>
    <col min="3200" max="3200" width="10.42578125" bestFit="1" customWidth="1"/>
    <col min="3201" max="3201" width="8.85546875" bestFit="1" customWidth="1"/>
    <col min="3202" max="3202" width="11.42578125" bestFit="1" customWidth="1"/>
    <col min="3203" max="3203" width="7.85546875" bestFit="1" customWidth="1"/>
    <col min="3204" max="3204" width="10.42578125" bestFit="1" customWidth="1"/>
    <col min="3205" max="3205" width="7.85546875" bestFit="1" customWidth="1"/>
    <col min="3206" max="3206" width="10.42578125" bestFit="1" customWidth="1"/>
    <col min="3207" max="3207" width="7.85546875" bestFit="1" customWidth="1"/>
    <col min="3208" max="3208" width="10.42578125" bestFit="1" customWidth="1"/>
    <col min="3209" max="3209" width="7.85546875" bestFit="1" customWidth="1"/>
    <col min="3210" max="3210" width="10.42578125" bestFit="1" customWidth="1"/>
    <col min="3211" max="3211" width="7.85546875" bestFit="1" customWidth="1"/>
    <col min="3212" max="3212" width="10.42578125" bestFit="1" customWidth="1"/>
    <col min="3213" max="3213" width="7.85546875" bestFit="1" customWidth="1"/>
    <col min="3214" max="3214" width="10.42578125" bestFit="1" customWidth="1"/>
    <col min="3215" max="3215" width="7.85546875" bestFit="1" customWidth="1"/>
    <col min="3216" max="3216" width="10.42578125" bestFit="1" customWidth="1"/>
    <col min="3217" max="3217" width="7.85546875" bestFit="1" customWidth="1"/>
    <col min="3218" max="3218" width="10.42578125" bestFit="1" customWidth="1"/>
    <col min="3219" max="3219" width="7.85546875" bestFit="1" customWidth="1"/>
    <col min="3220" max="3220" width="10.42578125" bestFit="1" customWidth="1"/>
    <col min="3221" max="3221" width="7.85546875" bestFit="1" customWidth="1"/>
    <col min="3222" max="3222" width="10.42578125" bestFit="1" customWidth="1"/>
    <col min="3223" max="3223" width="7.85546875" bestFit="1" customWidth="1"/>
    <col min="3224" max="3224" width="10.42578125" bestFit="1" customWidth="1"/>
    <col min="3225" max="3225" width="7.85546875" bestFit="1" customWidth="1"/>
    <col min="3226" max="3226" width="10.42578125" bestFit="1" customWidth="1"/>
    <col min="3227" max="3227" width="7.85546875" bestFit="1" customWidth="1"/>
    <col min="3228" max="3228" width="10.42578125" bestFit="1" customWidth="1"/>
    <col min="3229" max="3229" width="6.85546875" bestFit="1" customWidth="1"/>
    <col min="3230" max="3230" width="6" bestFit="1" customWidth="1"/>
    <col min="3231" max="3231" width="9.42578125" bestFit="1" customWidth="1"/>
    <col min="3232" max="3232" width="7.85546875" bestFit="1" customWidth="1"/>
    <col min="3233" max="3233" width="10.42578125" bestFit="1" customWidth="1"/>
    <col min="3234" max="3234" width="7.85546875" bestFit="1" customWidth="1"/>
    <col min="3235" max="3235" width="10.42578125" bestFit="1" customWidth="1"/>
    <col min="3236" max="3236" width="7.85546875" bestFit="1" customWidth="1"/>
    <col min="3237" max="3237" width="6" bestFit="1" customWidth="1"/>
    <col min="3238" max="3238" width="10.42578125" bestFit="1" customWidth="1"/>
    <col min="3239" max="3239" width="7.85546875" bestFit="1" customWidth="1"/>
    <col min="3240" max="3240" width="10.42578125" bestFit="1" customWidth="1"/>
    <col min="3241" max="3241" width="7.85546875" bestFit="1" customWidth="1"/>
    <col min="3242" max="3242" width="10.42578125" bestFit="1" customWidth="1"/>
    <col min="3243" max="3243" width="7.85546875" bestFit="1" customWidth="1"/>
    <col min="3244" max="3244" width="10.42578125" bestFit="1" customWidth="1"/>
    <col min="3245" max="3245" width="7.85546875" bestFit="1" customWidth="1"/>
    <col min="3246" max="3246" width="4" bestFit="1" customWidth="1"/>
    <col min="3247" max="3247" width="10.42578125" bestFit="1" customWidth="1"/>
    <col min="3248" max="3248" width="7.85546875" bestFit="1" customWidth="1"/>
    <col min="3249" max="3249" width="10.42578125" bestFit="1" customWidth="1"/>
    <col min="3250" max="3250" width="7.85546875" bestFit="1" customWidth="1"/>
    <col min="3251" max="3251" width="10.42578125" bestFit="1" customWidth="1"/>
    <col min="3252" max="3252" width="7.85546875" bestFit="1" customWidth="1"/>
    <col min="3253" max="3253" width="10.42578125" bestFit="1" customWidth="1"/>
    <col min="3254" max="3254" width="7.85546875" bestFit="1" customWidth="1"/>
    <col min="3255" max="3255" width="10.42578125" bestFit="1" customWidth="1"/>
    <col min="3256" max="3256" width="7.85546875" bestFit="1" customWidth="1"/>
    <col min="3257" max="3257" width="10.42578125" bestFit="1" customWidth="1"/>
    <col min="3258" max="3258" width="7.85546875" bestFit="1" customWidth="1"/>
    <col min="3259" max="3259" width="5" bestFit="1" customWidth="1"/>
    <col min="3260" max="3260" width="10.42578125" bestFit="1" customWidth="1"/>
    <col min="3261" max="3261" width="7.85546875" bestFit="1" customWidth="1"/>
    <col min="3262" max="3262" width="10.42578125" bestFit="1" customWidth="1"/>
    <col min="3263" max="3263" width="7.85546875" bestFit="1" customWidth="1"/>
    <col min="3264" max="3264" width="10.42578125" bestFit="1" customWidth="1"/>
    <col min="3265" max="3265" width="7.85546875" bestFit="1" customWidth="1"/>
    <col min="3266" max="3266" width="10.42578125" bestFit="1" customWidth="1"/>
    <col min="3267" max="3267" width="6.85546875" bestFit="1" customWidth="1"/>
    <col min="3268" max="3268" width="9.42578125" bestFit="1" customWidth="1"/>
    <col min="3269" max="3269" width="7.85546875" bestFit="1" customWidth="1"/>
    <col min="3270" max="3270" width="10.42578125" bestFit="1" customWidth="1"/>
    <col min="3271" max="3271" width="7.85546875" bestFit="1" customWidth="1"/>
    <col min="3272" max="3272" width="10.42578125" bestFit="1" customWidth="1"/>
    <col min="3273" max="3273" width="6.85546875" bestFit="1" customWidth="1"/>
    <col min="3274" max="3274" width="9.42578125" bestFit="1" customWidth="1"/>
    <col min="3275" max="3275" width="7.85546875" bestFit="1" customWidth="1"/>
    <col min="3276" max="3276" width="10.42578125" bestFit="1" customWidth="1"/>
    <col min="3277" max="3277" width="7.85546875" bestFit="1" customWidth="1"/>
    <col min="3278" max="3278" width="10.42578125" bestFit="1" customWidth="1"/>
    <col min="3279" max="3279" width="6.85546875" bestFit="1" customWidth="1"/>
    <col min="3280" max="3280" width="9.42578125" bestFit="1" customWidth="1"/>
    <col min="3281" max="3281" width="7.85546875" bestFit="1" customWidth="1"/>
    <col min="3282" max="3282" width="10.42578125" bestFit="1" customWidth="1"/>
    <col min="3283" max="3283" width="7.85546875" bestFit="1" customWidth="1"/>
    <col min="3284" max="3284" width="10.42578125" bestFit="1" customWidth="1"/>
    <col min="3285" max="3285" width="7.85546875" bestFit="1" customWidth="1"/>
    <col min="3286" max="3286" width="10.42578125" bestFit="1" customWidth="1"/>
    <col min="3287" max="3287" width="7.85546875" bestFit="1" customWidth="1"/>
    <col min="3288" max="3288" width="5" bestFit="1" customWidth="1"/>
    <col min="3289" max="3289" width="10.42578125" bestFit="1" customWidth="1"/>
    <col min="3290" max="3290" width="7.85546875" bestFit="1" customWidth="1"/>
    <col min="3291" max="3291" width="10.42578125" bestFit="1" customWidth="1"/>
    <col min="3292" max="3292" width="5" bestFit="1" customWidth="1"/>
    <col min="3293" max="3294" width="7.85546875" bestFit="1" customWidth="1"/>
    <col min="3295" max="3295" width="10.42578125" bestFit="1" customWidth="1"/>
    <col min="3296" max="3296" width="6.85546875" bestFit="1" customWidth="1"/>
    <col min="3297" max="3297" width="9.42578125" bestFit="1" customWidth="1"/>
    <col min="3298" max="3298" width="7.85546875" bestFit="1" customWidth="1"/>
    <col min="3299" max="3299" width="10.42578125" bestFit="1" customWidth="1"/>
    <col min="3300" max="3300" width="6.85546875" bestFit="1" customWidth="1"/>
    <col min="3301" max="3301" width="9.42578125" bestFit="1" customWidth="1"/>
    <col min="3302" max="3302" width="7.85546875" bestFit="1" customWidth="1"/>
    <col min="3303" max="3303" width="5" bestFit="1" customWidth="1"/>
    <col min="3304" max="3304" width="10.42578125" bestFit="1" customWidth="1"/>
    <col min="3305" max="3305" width="7.85546875" bestFit="1" customWidth="1"/>
    <col min="3306" max="3306" width="10.42578125" bestFit="1" customWidth="1"/>
    <col min="3307" max="3307" width="7.85546875" bestFit="1" customWidth="1"/>
    <col min="3308" max="3308" width="10.42578125" bestFit="1" customWidth="1"/>
    <col min="3309" max="3309" width="7.85546875" bestFit="1" customWidth="1"/>
    <col min="3310" max="3310" width="10.42578125" bestFit="1" customWidth="1"/>
    <col min="3311" max="3311" width="7.85546875" bestFit="1" customWidth="1"/>
    <col min="3312" max="3312" width="10.42578125" bestFit="1" customWidth="1"/>
    <col min="3313" max="3313" width="7.85546875" bestFit="1" customWidth="1"/>
    <col min="3314" max="3314" width="10.42578125" bestFit="1" customWidth="1"/>
    <col min="3315" max="3315" width="7.85546875" bestFit="1" customWidth="1"/>
    <col min="3316" max="3316" width="10.42578125" bestFit="1" customWidth="1"/>
    <col min="3317" max="3317" width="7.85546875" bestFit="1" customWidth="1"/>
    <col min="3318" max="3318" width="10.42578125" bestFit="1" customWidth="1"/>
    <col min="3319" max="3319" width="7.85546875" bestFit="1" customWidth="1"/>
    <col min="3320" max="3320" width="10.42578125" bestFit="1" customWidth="1"/>
    <col min="3321" max="3321" width="6.85546875" bestFit="1" customWidth="1"/>
    <col min="3322" max="3322" width="9.42578125" bestFit="1" customWidth="1"/>
    <col min="3323" max="3323" width="8.85546875" bestFit="1" customWidth="1"/>
    <col min="3324" max="3324" width="11.42578125" bestFit="1" customWidth="1"/>
    <col min="3325" max="3325" width="7.85546875" bestFit="1" customWidth="1"/>
    <col min="3326" max="3326" width="10.42578125" bestFit="1" customWidth="1"/>
    <col min="3327" max="3327" width="7.85546875" bestFit="1" customWidth="1"/>
    <col min="3328" max="3328" width="10.42578125" bestFit="1" customWidth="1"/>
    <col min="3329" max="3329" width="7.85546875" bestFit="1" customWidth="1"/>
    <col min="3330" max="3330" width="10.42578125" bestFit="1" customWidth="1"/>
    <col min="3331" max="3331" width="7.85546875" bestFit="1" customWidth="1"/>
    <col min="3332" max="3332" width="10.42578125" bestFit="1" customWidth="1"/>
    <col min="3333" max="3333" width="7.85546875" bestFit="1" customWidth="1"/>
    <col min="3334" max="3334" width="10.42578125" bestFit="1" customWidth="1"/>
    <col min="3335" max="3335" width="7.85546875" bestFit="1" customWidth="1"/>
    <col min="3336" max="3336" width="10.42578125" bestFit="1" customWidth="1"/>
    <col min="3337" max="3337" width="5" bestFit="1" customWidth="1"/>
    <col min="3338" max="3339" width="7.85546875" bestFit="1" customWidth="1"/>
    <col min="3340" max="3340" width="10.42578125" bestFit="1" customWidth="1"/>
    <col min="3341" max="3341" width="7.85546875" bestFit="1" customWidth="1"/>
    <col min="3342" max="3342" width="10.42578125" bestFit="1" customWidth="1"/>
    <col min="3343" max="3343" width="7.85546875" bestFit="1" customWidth="1"/>
    <col min="3344" max="3344" width="10.42578125" bestFit="1" customWidth="1"/>
    <col min="3345" max="3345" width="7.85546875" bestFit="1" customWidth="1"/>
    <col min="3346" max="3346" width="10.42578125" bestFit="1" customWidth="1"/>
    <col min="3347" max="3347" width="7.85546875" bestFit="1" customWidth="1"/>
    <col min="3348" max="3348" width="5" bestFit="1" customWidth="1"/>
    <col min="3349" max="3349" width="10.42578125" bestFit="1" customWidth="1"/>
    <col min="3350" max="3350" width="7.85546875" bestFit="1" customWidth="1"/>
    <col min="3351" max="3351" width="10.42578125" bestFit="1" customWidth="1"/>
    <col min="3352" max="3352" width="6.85546875" bestFit="1" customWidth="1"/>
    <col min="3353" max="3353" width="9.42578125" bestFit="1" customWidth="1"/>
    <col min="3354" max="3354" width="7.85546875" bestFit="1" customWidth="1"/>
    <col min="3355" max="3355" width="10.42578125" bestFit="1" customWidth="1"/>
    <col min="3356" max="3356" width="7.85546875" bestFit="1" customWidth="1"/>
    <col min="3357" max="3357" width="10.42578125" bestFit="1" customWidth="1"/>
    <col min="3358" max="3358" width="7.85546875" bestFit="1" customWidth="1"/>
    <col min="3359" max="3359" width="5" bestFit="1" customWidth="1"/>
    <col min="3360" max="3360" width="10.42578125" bestFit="1" customWidth="1"/>
    <col min="3361" max="3361" width="7.85546875" bestFit="1" customWidth="1"/>
    <col min="3362" max="3362" width="10.42578125" bestFit="1" customWidth="1"/>
    <col min="3363" max="3363" width="7.85546875" bestFit="1" customWidth="1"/>
    <col min="3364" max="3364" width="10.42578125" bestFit="1" customWidth="1"/>
    <col min="3365" max="3365" width="7.85546875" bestFit="1" customWidth="1"/>
    <col min="3366" max="3366" width="10.42578125" bestFit="1" customWidth="1"/>
    <col min="3367" max="3367" width="7.85546875" bestFit="1" customWidth="1"/>
    <col min="3368" max="3368" width="10.42578125" bestFit="1" customWidth="1"/>
    <col min="3369" max="3369" width="7.85546875" bestFit="1" customWidth="1"/>
    <col min="3370" max="3370" width="10.42578125" bestFit="1" customWidth="1"/>
    <col min="3371" max="3371" width="6.85546875" bestFit="1" customWidth="1"/>
    <col min="3372" max="3372" width="9.42578125" bestFit="1" customWidth="1"/>
    <col min="3373" max="3373" width="7.85546875" bestFit="1" customWidth="1"/>
    <col min="3374" max="3374" width="10.42578125" bestFit="1" customWidth="1"/>
    <col min="3375" max="3375" width="6.85546875" bestFit="1" customWidth="1"/>
    <col min="3376" max="3376" width="6" bestFit="1" customWidth="1"/>
    <col min="3377" max="3377" width="9.42578125" bestFit="1" customWidth="1"/>
    <col min="3378" max="3378" width="7.85546875" bestFit="1" customWidth="1"/>
    <col min="3379" max="3379" width="10.42578125" bestFit="1" customWidth="1"/>
    <col min="3380" max="3380" width="7.85546875" bestFit="1" customWidth="1"/>
    <col min="3381" max="3381" width="10.42578125" bestFit="1" customWidth="1"/>
    <col min="3382" max="3382" width="7.85546875" bestFit="1" customWidth="1"/>
    <col min="3383" max="3383" width="10.42578125" bestFit="1" customWidth="1"/>
    <col min="3384" max="3384" width="7.85546875" bestFit="1" customWidth="1"/>
    <col min="3385" max="3385" width="10.42578125" bestFit="1" customWidth="1"/>
    <col min="3386" max="3386" width="7.85546875" bestFit="1" customWidth="1"/>
    <col min="3387" max="3387" width="10.42578125" bestFit="1" customWidth="1"/>
    <col min="3388" max="3388" width="6.85546875" bestFit="1" customWidth="1"/>
    <col min="3389" max="3389" width="9.42578125" bestFit="1" customWidth="1"/>
    <col min="3390" max="3390" width="7.85546875" bestFit="1" customWidth="1"/>
    <col min="3391" max="3391" width="10.42578125" bestFit="1" customWidth="1"/>
    <col min="3392" max="3392" width="6.85546875" bestFit="1" customWidth="1"/>
    <col min="3393" max="3393" width="5" bestFit="1" customWidth="1"/>
    <col min="3394" max="3394" width="9.42578125" bestFit="1" customWidth="1"/>
    <col min="3395" max="3395" width="7.85546875" bestFit="1" customWidth="1"/>
    <col min="3396" max="3396" width="10.42578125" bestFit="1" customWidth="1"/>
    <col min="3397" max="3397" width="7.85546875" bestFit="1" customWidth="1"/>
    <col min="3398" max="3398" width="10.42578125" bestFit="1" customWidth="1"/>
    <col min="3399" max="3399" width="7.85546875" bestFit="1" customWidth="1"/>
    <col min="3400" max="3400" width="10.42578125" bestFit="1" customWidth="1"/>
    <col min="3401" max="3401" width="7.85546875" bestFit="1" customWidth="1"/>
    <col min="3402" max="3402" width="5" bestFit="1" customWidth="1"/>
    <col min="3403" max="3403" width="10.42578125" bestFit="1" customWidth="1"/>
    <col min="3404" max="3404" width="7.85546875" bestFit="1" customWidth="1"/>
    <col min="3405" max="3406" width="5" bestFit="1" customWidth="1"/>
    <col min="3407" max="3407" width="10.42578125" bestFit="1" customWidth="1"/>
    <col min="3408" max="3408" width="7.85546875" bestFit="1" customWidth="1"/>
    <col min="3409" max="3409" width="10.42578125" bestFit="1" customWidth="1"/>
    <col min="3410" max="3410" width="7.85546875" bestFit="1" customWidth="1"/>
    <col min="3411" max="3411" width="10.42578125" bestFit="1" customWidth="1"/>
    <col min="3412" max="3412" width="7.85546875" bestFit="1" customWidth="1"/>
    <col min="3413" max="3413" width="10.42578125" bestFit="1" customWidth="1"/>
    <col min="3414" max="3414" width="7.85546875" bestFit="1" customWidth="1"/>
    <col min="3415" max="3415" width="10.42578125" bestFit="1" customWidth="1"/>
    <col min="3416" max="3416" width="6.85546875" bestFit="1" customWidth="1"/>
    <col min="3417" max="3417" width="6" bestFit="1" customWidth="1"/>
    <col min="3418" max="3418" width="9.42578125" bestFit="1" customWidth="1"/>
    <col min="3419" max="3419" width="7.85546875" bestFit="1" customWidth="1"/>
    <col min="3420" max="3420" width="10.42578125" bestFit="1" customWidth="1"/>
    <col min="3421" max="3421" width="7.85546875" bestFit="1" customWidth="1"/>
    <col min="3422" max="3422" width="10.42578125" bestFit="1" customWidth="1"/>
    <col min="3423" max="3423" width="7.85546875" bestFit="1" customWidth="1"/>
    <col min="3424" max="3424" width="10.42578125" bestFit="1" customWidth="1"/>
    <col min="3425" max="3425" width="7.85546875" bestFit="1" customWidth="1"/>
    <col min="3426" max="3426" width="10.42578125" bestFit="1" customWidth="1"/>
    <col min="3427" max="3427" width="7.85546875" bestFit="1" customWidth="1"/>
    <col min="3428" max="3428" width="10.42578125" bestFit="1" customWidth="1"/>
    <col min="3429" max="3429" width="6" bestFit="1" customWidth="1"/>
    <col min="3430" max="3431" width="7.85546875" bestFit="1" customWidth="1"/>
    <col min="3432" max="3432" width="4" bestFit="1" customWidth="1"/>
    <col min="3433" max="3433" width="10.42578125" bestFit="1" customWidth="1"/>
    <col min="3434" max="3434" width="7.85546875" bestFit="1" customWidth="1"/>
    <col min="3435" max="3435" width="10.42578125" bestFit="1" customWidth="1"/>
    <col min="3436" max="3436" width="7.85546875" bestFit="1" customWidth="1"/>
    <col min="3437" max="3437" width="10.42578125" bestFit="1" customWidth="1"/>
    <col min="3438" max="3438" width="6.85546875" bestFit="1" customWidth="1"/>
    <col min="3439" max="3439" width="9.42578125" bestFit="1" customWidth="1"/>
    <col min="3440" max="3440" width="7.85546875" bestFit="1" customWidth="1"/>
    <col min="3441" max="3441" width="10.42578125" bestFit="1" customWidth="1"/>
    <col min="3442" max="3442" width="7.85546875" bestFit="1" customWidth="1"/>
    <col min="3443" max="3443" width="10.42578125" bestFit="1" customWidth="1"/>
    <col min="3444" max="3444" width="7.85546875" bestFit="1" customWidth="1"/>
    <col min="3445" max="3445" width="10.42578125" bestFit="1" customWidth="1"/>
    <col min="3446" max="3446" width="7.85546875" bestFit="1" customWidth="1"/>
    <col min="3447" max="3447" width="10.42578125" bestFit="1" customWidth="1"/>
    <col min="3448" max="3448" width="7.85546875" bestFit="1" customWidth="1"/>
    <col min="3449" max="3449" width="10.42578125" bestFit="1" customWidth="1"/>
    <col min="3450" max="3450" width="6.85546875" bestFit="1" customWidth="1"/>
    <col min="3451" max="3451" width="9.42578125" bestFit="1" customWidth="1"/>
    <col min="3452" max="3452" width="7.85546875" bestFit="1" customWidth="1"/>
    <col min="3453" max="3453" width="10.42578125" bestFit="1" customWidth="1"/>
    <col min="3454" max="3454" width="6" bestFit="1" customWidth="1"/>
    <col min="3455" max="3456" width="7.85546875" bestFit="1" customWidth="1"/>
    <col min="3457" max="3457" width="10.42578125" bestFit="1" customWidth="1"/>
    <col min="3458" max="3458" width="7.85546875" bestFit="1" customWidth="1"/>
    <col min="3459" max="3459" width="10.42578125" bestFit="1" customWidth="1"/>
    <col min="3460" max="3460" width="7.85546875" bestFit="1" customWidth="1"/>
    <col min="3461" max="3461" width="10.42578125" bestFit="1" customWidth="1"/>
    <col min="3462" max="3462" width="6.85546875" bestFit="1" customWidth="1"/>
    <col min="3463" max="3463" width="9.42578125" bestFit="1" customWidth="1"/>
    <col min="3464" max="3464" width="7.85546875" bestFit="1" customWidth="1"/>
    <col min="3465" max="3465" width="10.42578125" bestFit="1" customWidth="1"/>
    <col min="3466" max="3466" width="7.85546875" bestFit="1" customWidth="1"/>
    <col min="3467" max="3467" width="5" bestFit="1" customWidth="1"/>
    <col min="3468" max="3468" width="10.42578125" bestFit="1" customWidth="1"/>
    <col min="3469" max="3469" width="7.85546875" bestFit="1" customWidth="1"/>
    <col min="3470" max="3470" width="10.42578125" bestFit="1" customWidth="1"/>
    <col min="3471" max="3471" width="7.85546875" bestFit="1" customWidth="1"/>
    <col min="3472" max="3472" width="10.42578125" bestFit="1" customWidth="1"/>
    <col min="3473" max="3473" width="7.85546875" bestFit="1" customWidth="1"/>
    <col min="3474" max="3474" width="10.42578125" bestFit="1" customWidth="1"/>
    <col min="3475" max="3475" width="6.85546875" bestFit="1" customWidth="1"/>
    <col min="3476" max="3476" width="9.42578125" bestFit="1" customWidth="1"/>
    <col min="3477" max="3477" width="7.85546875" bestFit="1" customWidth="1"/>
    <col min="3478" max="3478" width="5" bestFit="1" customWidth="1"/>
    <col min="3479" max="3479" width="10.42578125" bestFit="1" customWidth="1"/>
    <col min="3480" max="3480" width="6.85546875" bestFit="1" customWidth="1"/>
    <col min="3481" max="3481" width="9.42578125" bestFit="1" customWidth="1"/>
    <col min="3482" max="3482" width="7.85546875" bestFit="1" customWidth="1"/>
    <col min="3483" max="3483" width="10.42578125" bestFit="1" customWidth="1"/>
    <col min="3484" max="3484" width="7.85546875" bestFit="1" customWidth="1"/>
    <col min="3485" max="3485" width="10.42578125" bestFit="1" customWidth="1"/>
    <col min="3486" max="3486" width="7.85546875" bestFit="1" customWidth="1"/>
    <col min="3487" max="3487" width="10.42578125" bestFit="1" customWidth="1"/>
    <col min="3488" max="3488" width="7.85546875" bestFit="1" customWidth="1"/>
    <col min="3489" max="3489" width="10.42578125" bestFit="1" customWidth="1"/>
    <col min="3490" max="3490" width="7.85546875" bestFit="1" customWidth="1"/>
    <col min="3491" max="3491" width="10.42578125" bestFit="1" customWidth="1"/>
    <col min="3492" max="3492" width="7.85546875" bestFit="1" customWidth="1"/>
    <col min="3493" max="3493" width="10.42578125" bestFit="1" customWidth="1"/>
    <col min="3494" max="3494" width="7.85546875" bestFit="1" customWidth="1"/>
    <col min="3495" max="3495" width="10.42578125" bestFit="1" customWidth="1"/>
    <col min="3496" max="3496" width="7.85546875" bestFit="1" customWidth="1"/>
    <col min="3497" max="3497" width="10.42578125" bestFit="1" customWidth="1"/>
    <col min="3498" max="3498" width="7.85546875" bestFit="1" customWidth="1"/>
    <col min="3499" max="3499" width="5" bestFit="1" customWidth="1"/>
    <col min="3500" max="3500" width="10.42578125" bestFit="1" customWidth="1"/>
    <col min="3501" max="3501" width="7.85546875" bestFit="1" customWidth="1"/>
    <col min="3502" max="3502" width="10.42578125" bestFit="1" customWidth="1"/>
    <col min="3503" max="3503" width="7.85546875" bestFit="1" customWidth="1"/>
    <col min="3504" max="3504" width="10.42578125" bestFit="1" customWidth="1"/>
    <col min="3505" max="3505" width="6.85546875" bestFit="1" customWidth="1"/>
    <col min="3506" max="3506" width="9.42578125" bestFit="1" customWidth="1"/>
    <col min="3507" max="3507" width="7.85546875" bestFit="1" customWidth="1"/>
    <col min="3508" max="3508" width="10.42578125" bestFit="1" customWidth="1"/>
    <col min="3509" max="3509" width="7.85546875" bestFit="1" customWidth="1"/>
    <col min="3510" max="3510" width="10.42578125" bestFit="1" customWidth="1"/>
    <col min="3511" max="3511" width="7.85546875" bestFit="1" customWidth="1"/>
    <col min="3512" max="3512" width="10.42578125" bestFit="1" customWidth="1"/>
    <col min="3513" max="3513" width="7.85546875" bestFit="1" customWidth="1"/>
    <col min="3514" max="3514" width="10.42578125" bestFit="1" customWidth="1"/>
    <col min="3515" max="3515" width="7.85546875" bestFit="1" customWidth="1"/>
    <col min="3516" max="3516" width="10.42578125" bestFit="1" customWidth="1"/>
    <col min="3517" max="3517" width="7.85546875" bestFit="1" customWidth="1"/>
    <col min="3518" max="3518" width="10.42578125" bestFit="1" customWidth="1"/>
    <col min="3519" max="3519" width="7.85546875" bestFit="1" customWidth="1"/>
    <col min="3520" max="3520" width="10.42578125" bestFit="1" customWidth="1"/>
    <col min="3521" max="3521" width="7.85546875" bestFit="1" customWidth="1"/>
    <col min="3522" max="3522" width="10.42578125" bestFit="1" customWidth="1"/>
    <col min="3523" max="3523" width="7.85546875" bestFit="1" customWidth="1"/>
    <col min="3524" max="3524" width="10.42578125" bestFit="1" customWidth="1"/>
    <col min="3525" max="3525" width="6.85546875" bestFit="1" customWidth="1"/>
    <col min="3526" max="3526" width="9.42578125" bestFit="1" customWidth="1"/>
    <col min="3527" max="3527" width="7.85546875" bestFit="1" customWidth="1"/>
    <col min="3528" max="3528" width="10.42578125" bestFit="1" customWidth="1"/>
    <col min="3529" max="3529" width="7.85546875" bestFit="1" customWidth="1"/>
    <col min="3530" max="3530" width="10.42578125" bestFit="1" customWidth="1"/>
    <col min="3531" max="3531" width="6.85546875" bestFit="1" customWidth="1"/>
    <col min="3532" max="3532" width="9.42578125" bestFit="1" customWidth="1"/>
    <col min="3533" max="3533" width="7.85546875" bestFit="1" customWidth="1"/>
    <col min="3534" max="3534" width="10.42578125" bestFit="1" customWidth="1"/>
    <col min="3535" max="3535" width="7.85546875" bestFit="1" customWidth="1"/>
    <col min="3536" max="3536" width="10.42578125" bestFit="1" customWidth="1"/>
    <col min="3537" max="3537" width="7.85546875" bestFit="1" customWidth="1"/>
    <col min="3538" max="3538" width="10.42578125" bestFit="1" customWidth="1"/>
    <col min="3539" max="3539" width="7.85546875" bestFit="1" customWidth="1"/>
    <col min="3540" max="3540" width="10.42578125" bestFit="1" customWidth="1"/>
    <col min="3541" max="3541" width="7.85546875" bestFit="1" customWidth="1"/>
    <col min="3542" max="3542" width="10.42578125" bestFit="1" customWidth="1"/>
    <col min="3543" max="3543" width="7.85546875" bestFit="1" customWidth="1"/>
    <col min="3544" max="3544" width="10.42578125" bestFit="1" customWidth="1"/>
    <col min="3545" max="3545" width="7.85546875" bestFit="1" customWidth="1"/>
    <col min="3546" max="3546" width="10.42578125" bestFit="1" customWidth="1"/>
    <col min="3547" max="3547" width="7.85546875" bestFit="1" customWidth="1"/>
    <col min="3548" max="3548" width="10.42578125" bestFit="1" customWidth="1"/>
    <col min="3549" max="3549" width="7.85546875" bestFit="1" customWidth="1"/>
    <col min="3550" max="3550" width="5" bestFit="1" customWidth="1"/>
    <col min="3551" max="3551" width="10.42578125" bestFit="1" customWidth="1"/>
    <col min="3552" max="3552" width="7.85546875" bestFit="1" customWidth="1"/>
    <col min="3553" max="3553" width="10.42578125" bestFit="1" customWidth="1"/>
    <col min="3554" max="3554" width="7.85546875" bestFit="1" customWidth="1"/>
    <col min="3555" max="3555" width="10.42578125" bestFit="1" customWidth="1"/>
    <col min="3556" max="3556" width="7.85546875" bestFit="1" customWidth="1"/>
    <col min="3557" max="3557" width="10.42578125" bestFit="1" customWidth="1"/>
    <col min="3558" max="3558" width="7.85546875" bestFit="1" customWidth="1"/>
    <col min="3559" max="3559" width="10.42578125" bestFit="1" customWidth="1"/>
    <col min="3560" max="3560" width="7.85546875" bestFit="1" customWidth="1"/>
    <col min="3561" max="3561" width="10.42578125" bestFit="1" customWidth="1"/>
    <col min="3562" max="3562" width="7.85546875" bestFit="1" customWidth="1"/>
    <col min="3563" max="3563" width="10.42578125" bestFit="1" customWidth="1"/>
    <col min="3564" max="3564" width="7.85546875" bestFit="1" customWidth="1"/>
    <col min="3565" max="3565" width="10.42578125" bestFit="1" customWidth="1"/>
    <col min="3566" max="3566" width="7.85546875" bestFit="1" customWidth="1"/>
    <col min="3567" max="3567" width="10.42578125" bestFit="1" customWidth="1"/>
    <col min="3568" max="3568" width="7.85546875" bestFit="1" customWidth="1"/>
    <col min="3569" max="3569" width="5" bestFit="1" customWidth="1"/>
    <col min="3570" max="3570" width="10.42578125" bestFit="1" customWidth="1"/>
    <col min="3571" max="3571" width="7.85546875" bestFit="1" customWidth="1"/>
    <col min="3572" max="3572" width="10.42578125" bestFit="1" customWidth="1"/>
    <col min="3573" max="3573" width="7.85546875" bestFit="1" customWidth="1"/>
    <col min="3574" max="3574" width="10.42578125" bestFit="1" customWidth="1"/>
    <col min="3575" max="3575" width="7.85546875" bestFit="1" customWidth="1"/>
    <col min="3576" max="3576" width="5" bestFit="1" customWidth="1"/>
    <col min="3577" max="3577" width="10.42578125" bestFit="1" customWidth="1"/>
    <col min="3578" max="3578" width="7.85546875" bestFit="1" customWidth="1"/>
    <col min="3579" max="3579" width="10.42578125" bestFit="1" customWidth="1"/>
    <col min="3580" max="3580" width="7.85546875" bestFit="1" customWidth="1"/>
    <col min="3581" max="3581" width="10.42578125" bestFit="1" customWidth="1"/>
    <col min="3582" max="3582" width="7.85546875" bestFit="1" customWidth="1"/>
    <col min="3583" max="3583" width="10.42578125" bestFit="1" customWidth="1"/>
    <col min="3584" max="3584" width="7.85546875" bestFit="1" customWidth="1"/>
    <col min="3585" max="3585" width="6" bestFit="1" customWidth="1"/>
    <col min="3586" max="3586" width="10.42578125" bestFit="1" customWidth="1"/>
    <col min="3587" max="3587" width="7.85546875" bestFit="1" customWidth="1"/>
    <col min="3588" max="3588" width="10.42578125" bestFit="1" customWidth="1"/>
    <col min="3589" max="3589" width="6.85546875" bestFit="1" customWidth="1"/>
    <col min="3590" max="3590" width="9.42578125" bestFit="1" customWidth="1"/>
    <col min="3591" max="3591" width="7.85546875" bestFit="1" customWidth="1"/>
    <col min="3592" max="3592" width="10.42578125" bestFit="1" customWidth="1"/>
    <col min="3593" max="3593" width="7.85546875" bestFit="1" customWidth="1"/>
    <col min="3594" max="3594" width="10.42578125" bestFit="1" customWidth="1"/>
    <col min="3595" max="3595" width="7.85546875" bestFit="1" customWidth="1"/>
    <col min="3596" max="3596" width="10.42578125" bestFit="1" customWidth="1"/>
    <col min="3597" max="3597" width="7.85546875" bestFit="1" customWidth="1"/>
    <col min="3598" max="3598" width="10.42578125" bestFit="1" customWidth="1"/>
    <col min="3599" max="3599" width="7.85546875" bestFit="1" customWidth="1"/>
    <col min="3600" max="3600" width="10.42578125" bestFit="1" customWidth="1"/>
    <col min="3601" max="3601" width="7.85546875" bestFit="1" customWidth="1"/>
    <col min="3602" max="3602" width="10.42578125" bestFit="1" customWidth="1"/>
    <col min="3603" max="3603" width="7.85546875" bestFit="1" customWidth="1"/>
    <col min="3604" max="3604" width="10.42578125" bestFit="1" customWidth="1"/>
    <col min="3605" max="3605" width="7.85546875" bestFit="1" customWidth="1"/>
    <col min="3606" max="3606" width="10.42578125" bestFit="1" customWidth="1"/>
    <col min="3607" max="3607" width="6.85546875" bestFit="1" customWidth="1"/>
    <col min="3608" max="3608" width="9.42578125" bestFit="1" customWidth="1"/>
    <col min="3609" max="3609" width="7.85546875" bestFit="1" customWidth="1"/>
    <col min="3610" max="3610" width="10.42578125" bestFit="1" customWidth="1"/>
    <col min="3611" max="3611" width="7.85546875" bestFit="1" customWidth="1"/>
    <col min="3612" max="3612" width="10.42578125" bestFit="1" customWidth="1"/>
    <col min="3613" max="3613" width="7.85546875" bestFit="1" customWidth="1"/>
    <col min="3614" max="3614" width="10.42578125" bestFit="1" customWidth="1"/>
    <col min="3615" max="3615" width="7.85546875" bestFit="1" customWidth="1"/>
    <col min="3616" max="3616" width="10.42578125" bestFit="1" customWidth="1"/>
    <col min="3617" max="3617" width="7.85546875" bestFit="1" customWidth="1"/>
    <col min="3618" max="3618" width="10.42578125" bestFit="1" customWidth="1"/>
    <col min="3619" max="3619" width="7.85546875" bestFit="1" customWidth="1"/>
    <col min="3620" max="3620" width="10.42578125" bestFit="1" customWidth="1"/>
    <col min="3621" max="3621" width="7.85546875" bestFit="1" customWidth="1"/>
    <col min="3622" max="3622" width="10.42578125" bestFit="1" customWidth="1"/>
    <col min="3623" max="3623" width="7.85546875" bestFit="1" customWidth="1"/>
    <col min="3624" max="3624" width="10.42578125" bestFit="1" customWidth="1"/>
    <col min="3625" max="3625" width="7.85546875" bestFit="1" customWidth="1"/>
    <col min="3626" max="3626" width="10.42578125" bestFit="1" customWidth="1"/>
    <col min="3627" max="3627" width="7.85546875" bestFit="1" customWidth="1"/>
    <col min="3628" max="3628" width="10.42578125" bestFit="1" customWidth="1"/>
    <col min="3629" max="3629" width="7.85546875" bestFit="1" customWidth="1"/>
    <col min="3630" max="3630" width="10.42578125" bestFit="1" customWidth="1"/>
    <col min="3631" max="3631" width="7.85546875" bestFit="1" customWidth="1"/>
    <col min="3632" max="3632" width="10.42578125" bestFit="1" customWidth="1"/>
    <col min="3633" max="3633" width="7.85546875" bestFit="1" customWidth="1"/>
    <col min="3634" max="3634" width="10.42578125" bestFit="1" customWidth="1"/>
    <col min="3635" max="3635" width="7.85546875" bestFit="1" customWidth="1"/>
    <col min="3636" max="3636" width="10.42578125" bestFit="1" customWidth="1"/>
    <col min="3637" max="3637" width="7.85546875" bestFit="1" customWidth="1"/>
    <col min="3638" max="3638" width="10.42578125" bestFit="1" customWidth="1"/>
    <col min="3639" max="3639" width="5" bestFit="1" customWidth="1"/>
    <col min="3640" max="3641" width="7.85546875" bestFit="1" customWidth="1"/>
    <col min="3642" max="3642" width="10.42578125" bestFit="1" customWidth="1"/>
    <col min="3643" max="3643" width="6.85546875" bestFit="1" customWidth="1"/>
    <col min="3644" max="3644" width="9.42578125" bestFit="1" customWidth="1"/>
    <col min="3645" max="3645" width="6.85546875" bestFit="1" customWidth="1"/>
    <col min="3646" max="3646" width="9.42578125" bestFit="1" customWidth="1"/>
    <col min="3647" max="3647" width="7.85546875" bestFit="1" customWidth="1"/>
    <col min="3648" max="3648" width="10.42578125" bestFit="1" customWidth="1"/>
    <col min="3649" max="3649" width="7.85546875" bestFit="1" customWidth="1"/>
    <col min="3650" max="3650" width="10.42578125" bestFit="1" customWidth="1"/>
    <col min="3651" max="3651" width="7.85546875" bestFit="1" customWidth="1"/>
    <col min="3652" max="3652" width="5" bestFit="1" customWidth="1"/>
    <col min="3653" max="3653" width="10.42578125" bestFit="1" customWidth="1"/>
    <col min="3654" max="3654" width="7.85546875" bestFit="1" customWidth="1"/>
    <col min="3655" max="3655" width="5" bestFit="1" customWidth="1"/>
    <col min="3656" max="3656" width="10.42578125" bestFit="1" customWidth="1"/>
    <col min="3657" max="3657" width="7.85546875" bestFit="1" customWidth="1"/>
    <col min="3658" max="3658" width="10.42578125" bestFit="1" customWidth="1"/>
    <col min="3659" max="3659" width="7.85546875" bestFit="1" customWidth="1"/>
    <col min="3660" max="3660" width="10.42578125" bestFit="1" customWidth="1"/>
    <col min="3661" max="3661" width="7.85546875" bestFit="1" customWidth="1"/>
    <col min="3662" max="3662" width="10.42578125" bestFit="1" customWidth="1"/>
    <col min="3663" max="3663" width="7.85546875" bestFit="1" customWidth="1"/>
    <col min="3664" max="3664" width="10.42578125" bestFit="1" customWidth="1"/>
    <col min="3665" max="3665" width="7.85546875" bestFit="1" customWidth="1"/>
    <col min="3666" max="3666" width="10.42578125" bestFit="1" customWidth="1"/>
    <col min="3667" max="3667" width="7.85546875" bestFit="1" customWidth="1"/>
    <col min="3668" max="3668" width="10.42578125" bestFit="1" customWidth="1"/>
    <col min="3669" max="3669" width="11.28515625" bestFit="1" customWidth="1"/>
  </cols>
  <sheetData>
    <row r="3" spans="1:3" x14ac:dyDescent="0.25">
      <c r="A3" s="30" t="s">
        <v>6029</v>
      </c>
      <c r="B3" t="s">
        <v>6041</v>
      </c>
      <c r="C3" t="s">
        <v>6032</v>
      </c>
    </row>
    <row r="4" spans="1:3" x14ac:dyDescent="0.25">
      <c r="A4" s="31">
        <v>18</v>
      </c>
      <c r="B4">
        <v>2938.4749999999999</v>
      </c>
      <c r="C4">
        <v>483.24999999999989</v>
      </c>
    </row>
    <row r="5" spans="1:3" x14ac:dyDescent="0.25">
      <c r="A5" s="31">
        <v>19</v>
      </c>
      <c r="B5">
        <v>2550.2600000000007</v>
      </c>
      <c r="C5">
        <v>445.31999999999994</v>
      </c>
    </row>
    <row r="6" spans="1:3" x14ac:dyDescent="0.25">
      <c r="A6" s="31">
        <v>20</v>
      </c>
      <c r="B6">
        <v>1625.0599999999997</v>
      </c>
      <c r="C6">
        <v>540.81999999999994</v>
      </c>
    </row>
    <row r="7" spans="1:3" x14ac:dyDescent="0.25">
      <c r="A7" s="31">
        <v>21</v>
      </c>
      <c r="B7">
        <v>1258.7699999999998</v>
      </c>
      <c r="C7">
        <v>220.04999999999998</v>
      </c>
    </row>
    <row r="8" spans="1:3" x14ac:dyDescent="0.25">
      <c r="A8" s="31">
        <v>22</v>
      </c>
      <c r="B8">
        <v>1694.2549999999999</v>
      </c>
      <c r="C8">
        <v>274.39000000000004</v>
      </c>
    </row>
    <row r="9" spans="1:3" x14ac:dyDescent="0.25">
      <c r="A9" s="31">
        <v>23</v>
      </c>
      <c r="B9">
        <v>1541.4650000000001</v>
      </c>
      <c r="C9">
        <v>259.46000000000004</v>
      </c>
    </row>
    <row r="10" spans="1:3" x14ac:dyDescent="0.25">
      <c r="A10" s="31">
        <v>24</v>
      </c>
      <c r="B10">
        <v>1334.8050000000001</v>
      </c>
      <c r="C10">
        <v>237.48</v>
      </c>
    </row>
    <row r="11" spans="1:3" x14ac:dyDescent="0.25">
      <c r="A11" s="31">
        <v>25</v>
      </c>
      <c r="B11">
        <v>1729.6200000000001</v>
      </c>
      <c r="C11">
        <v>299.76</v>
      </c>
    </row>
    <row r="12" spans="1:3" x14ac:dyDescent="0.25">
      <c r="A12" s="31">
        <v>26</v>
      </c>
      <c r="B12">
        <v>1339.4200000000003</v>
      </c>
      <c r="C12">
        <v>224.53</v>
      </c>
    </row>
    <row r="13" spans="1:3" x14ac:dyDescent="0.25">
      <c r="A13" s="31">
        <v>27</v>
      </c>
      <c r="B13">
        <v>1546.1299999999997</v>
      </c>
      <c r="C13">
        <v>251.98000000000002</v>
      </c>
    </row>
    <row r="14" spans="1:3" x14ac:dyDescent="0.25">
      <c r="A14" s="31">
        <v>28</v>
      </c>
      <c r="B14">
        <v>1737.64</v>
      </c>
      <c r="C14">
        <v>292.36</v>
      </c>
    </row>
    <row r="15" spans="1:3" x14ac:dyDescent="0.25">
      <c r="A15" s="31">
        <v>29</v>
      </c>
      <c r="B15">
        <v>1630.4549999999997</v>
      </c>
      <c r="C15">
        <v>275.83000000000015</v>
      </c>
    </row>
    <row r="16" spans="1:3" x14ac:dyDescent="0.25">
      <c r="A16" s="31">
        <v>30</v>
      </c>
      <c r="B16">
        <v>1876.9950000000006</v>
      </c>
      <c r="C16">
        <v>290.27999999999997</v>
      </c>
    </row>
    <row r="17" spans="1:3" x14ac:dyDescent="0.25">
      <c r="A17" s="31">
        <v>31</v>
      </c>
      <c r="B17">
        <v>1430.9250000000002</v>
      </c>
      <c r="C17">
        <v>245.32000000000011</v>
      </c>
    </row>
    <row r="18" spans="1:3" x14ac:dyDescent="0.25">
      <c r="A18" s="31">
        <v>32</v>
      </c>
      <c r="B18">
        <v>1662.3199999999997</v>
      </c>
      <c r="C18">
        <v>258.99</v>
      </c>
    </row>
    <row r="19" spans="1:3" x14ac:dyDescent="0.25">
      <c r="A19" s="31">
        <v>33</v>
      </c>
      <c r="B19">
        <v>1415.36</v>
      </c>
      <c r="C19">
        <v>226.59000000000003</v>
      </c>
    </row>
    <row r="20" spans="1:3" x14ac:dyDescent="0.25">
      <c r="A20" s="31">
        <v>34</v>
      </c>
      <c r="B20">
        <v>1893.095</v>
      </c>
      <c r="C20">
        <v>326.68000000000012</v>
      </c>
    </row>
    <row r="21" spans="1:3" x14ac:dyDescent="0.25">
      <c r="A21" s="31">
        <v>35</v>
      </c>
      <c r="B21">
        <v>1218.81</v>
      </c>
      <c r="C21">
        <v>205.81000000000003</v>
      </c>
    </row>
    <row r="22" spans="1:3" x14ac:dyDescent="0.25">
      <c r="A22" s="31">
        <v>36</v>
      </c>
      <c r="B22">
        <v>1238.23</v>
      </c>
      <c r="C22">
        <v>380.40000000000009</v>
      </c>
    </row>
    <row r="23" spans="1:3" x14ac:dyDescent="0.25">
      <c r="A23" s="31">
        <v>37</v>
      </c>
      <c r="B23">
        <v>1566.8400000000001</v>
      </c>
      <c r="C23">
        <v>273.77000000000004</v>
      </c>
    </row>
    <row r="24" spans="1:3" x14ac:dyDescent="0.25">
      <c r="A24" s="31">
        <v>38</v>
      </c>
      <c r="B24">
        <v>1246.5450000000001</v>
      </c>
      <c r="C24">
        <v>231.34000000000003</v>
      </c>
    </row>
    <row r="25" spans="1:3" x14ac:dyDescent="0.25">
      <c r="A25" s="31">
        <v>39</v>
      </c>
      <c r="B25">
        <v>1355.2649999999999</v>
      </c>
      <c r="C25">
        <v>247.10999999999993</v>
      </c>
    </row>
    <row r="26" spans="1:3" x14ac:dyDescent="0.25">
      <c r="A26" s="31">
        <v>40</v>
      </c>
      <c r="B26">
        <v>1684.1950000000004</v>
      </c>
      <c r="C26">
        <v>278.21999999999991</v>
      </c>
    </row>
    <row r="27" spans="1:3" x14ac:dyDescent="0.25">
      <c r="A27" s="31">
        <v>41</v>
      </c>
      <c r="B27">
        <v>1562.2749999999999</v>
      </c>
      <c r="C27">
        <v>488.30000000000007</v>
      </c>
    </row>
    <row r="28" spans="1:3" x14ac:dyDescent="0.25">
      <c r="A28" s="31">
        <v>42</v>
      </c>
      <c r="B28">
        <v>1429.3499999999997</v>
      </c>
      <c r="C28">
        <v>244.4799999999999</v>
      </c>
    </row>
    <row r="29" spans="1:3" x14ac:dyDescent="0.25">
      <c r="A29" s="31">
        <v>43</v>
      </c>
      <c r="B29">
        <v>1615.2499999999993</v>
      </c>
      <c r="C29">
        <v>262.20999999999998</v>
      </c>
    </row>
    <row r="30" spans="1:3" x14ac:dyDescent="0.25">
      <c r="A30" s="31">
        <v>44</v>
      </c>
      <c r="B30">
        <v>1542.4949999999999</v>
      </c>
      <c r="C30">
        <v>472.09000000000003</v>
      </c>
    </row>
    <row r="31" spans="1:3" x14ac:dyDescent="0.25">
      <c r="A31" s="31">
        <v>45</v>
      </c>
      <c r="B31">
        <v>1330.4399999999996</v>
      </c>
      <c r="C31">
        <v>238.73999999999995</v>
      </c>
    </row>
    <row r="32" spans="1:3" x14ac:dyDescent="0.25">
      <c r="A32" s="31">
        <v>46</v>
      </c>
      <c r="B32">
        <v>1764.5349999999996</v>
      </c>
      <c r="C32">
        <v>305.84999999999997</v>
      </c>
    </row>
    <row r="33" spans="1:3" x14ac:dyDescent="0.25">
      <c r="A33" s="31">
        <v>47</v>
      </c>
      <c r="B33">
        <v>1646.0199999999998</v>
      </c>
      <c r="C33">
        <v>459.27000000000004</v>
      </c>
    </row>
    <row r="34" spans="1:3" x14ac:dyDescent="0.25">
      <c r="A34" s="31">
        <v>48</v>
      </c>
      <c r="B34">
        <v>1857.0000000000005</v>
      </c>
      <c r="C34">
        <v>554.68000000000006</v>
      </c>
    </row>
    <row r="35" spans="1:3" x14ac:dyDescent="0.25">
      <c r="A35" s="31">
        <v>49</v>
      </c>
      <c r="B35">
        <v>1467.4499999999996</v>
      </c>
      <c r="C35">
        <v>467.66</v>
      </c>
    </row>
    <row r="36" spans="1:3" x14ac:dyDescent="0.25">
      <c r="A36" s="31">
        <v>50</v>
      </c>
      <c r="B36">
        <v>1771.9449999999995</v>
      </c>
      <c r="C36">
        <v>302.97000000000003</v>
      </c>
    </row>
    <row r="37" spans="1:3" x14ac:dyDescent="0.25">
      <c r="A37" s="31">
        <v>51</v>
      </c>
      <c r="B37">
        <v>1756.625</v>
      </c>
      <c r="C37">
        <v>501.09999999999985</v>
      </c>
    </row>
    <row r="38" spans="1:3" x14ac:dyDescent="0.25">
      <c r="A38" s="31">
        <v>52</v>
      </c>
      <c r="B38">
        <v>1821.3250000000005</v>
      </c>
      <c r="C38">
        <v>525.88000000000011</v>
      </c>
    </row>
    <row r="39" spans="1:3" x14ac:dyDescent="0.25">
      <c r="A39" s="31">
        <v>53</v>
      </c>
      <c r="B39">
        <v>1600.7449999999999</v>
      </c>
      <c r="C39">
        <v>273.37</v>
      </c>
    </row>
    <row r="40" spans="1:3" x14ac:dyDescent="0.25">
      <c r="A40" s="31">
        <v>54</v>
      </c>
      <c r="B40">
        <v>1521.0700000000004</v>
      </c>
      <c r="C40">
        <v>448.62</v>
      </c>
    </row>
    <row r="41" spans="1:3" x14ac:dyDescent="0.25">
      <c r="A41" s="31">
        <v>55</v>
      </c>
      <c r="B41">
        <v>1485.6699999999996</v>
      </c>
      <c r="C41">
        <v>428.08000000000004</v>
      </c>
    </row>
    <row r="42" spans="1:3" x14ac:dyDescent="0.25">
      <c r="A42" s="31">
        <v>56</v>
      </c>
      <c r="B42">
        <v>1604.9649999999997</v>
      </c>
      <c r="C42">
        <v>244.06000000000012</v>
      </c>
    </row>
    <row r="43" spans="1:3" x14ac:dyDescent="0.25">
      <c r="A43" s="31">
        <v>57</v>
      </c>
      <c r="B43">
        <v>1495.7849999999996</v>
      </c>
      <c r="C43">
        <v>471.30000000000007</v>
      </c>
    </row>
    <row r="44" spans="1:3" x14ac:dyDescent="0.25">
      <c r="A44" s="31">
        <v>58</v>
      </c>
      <c r="B44">
        <v>1363.1549999999997</v>
      </c>
      <c r="C44">
        <v>230.06</v>
      </c>
    </row>
    <row r="45" spans="1:3" x14ac:dyDescent="0.25">
      <c r="A45" s="31">
        <v>59</v>
      </c>
      <c r="B45">
        <v>1587.7350000000004</v>
      </c>
      <c r="C45">
        <v>441.43000000000006</v>
      </c>
    </row>
    <row r="46" spans="1:3" x14ac:dyDescent="0.25">
      <c r="A46" s="31">
        <v>60</v>
      </c>
      <c r="B46">
        <v>1630.16</v>
      </c>
      <c r="C46">
        <v>483.94000000000011</v>
      </c>
    </row>
    <row r="47" spans="1:3" x14ac:dyDescent="0.25">
      <c r="A47" s="31">
        <v>61</v>
      </c>
      <c r="B47">
        <v>748.61000000000013</v>
      </c>
      <c r="C47">
        <v>201.72999999999996</v>
      </c>
    </row>
    <row r="48" spans="1:3" x14ac:dyDescent="0.25">
      <c r="A48" s="31">
        <v>62</v>
      </c>
      <c r="B48">
        <v>710.91499999999996</v>
      </c>
      <c r="C48">
        <v>212.99</v>
      </c>
    </row>
    <row r="49" spans="1:3" x14ac:dyDescent="0.25">
      <c r="A49" s="31">
        <v>63</v>
      </c>
      <c r="B49">
        <v>733.54499999999985</v>
      </c>
      <c r="C49">
        <v>126.60000000000001</v>
      </c>
    </row>
    <row r="50" spans="1:3" x14ac:dyDescent="0.25">
      <c r="A50" s="31">
        <v>64</v>
      </c>
      <c r="B50">
        <v>732.24999999999989</v>
      </c>
      <c r="C50">
        <v>196.95000000000007</v>
      </c>
    </row>
    <row r="51" spans="1:3" x14ac:dyDescent="0.25">
      <c r="A51" s="31">
        <v>65</v>
      </c>
      <c r="B51">
        <v>26.885000000000002</v>
      </c>
      <c r="C51">
        <v>9.86</v>
      </c>
    </row>
    <row r="52" spans="1:3" x14ac:dyDescent="0.25">
      <c r="A52" s="31" t="s">
        <v>6030</v>
      </c>
      <c r="B52">
        <v>72321.13499999998</v>
      </c>
      <c r="C52">
        <v>15361.960000000003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A7B3F-E8FD-4FAC-9037-C1392D665B3C}">
  <dimension ref="A4:B53"/>
  <sheetViews>
    <sheetView topLeftCell="A4" workbookViewId="0">
      <selection activeCell="O10" sqref="O10"/>
    </sheetView>
  </sheetViews>
  <sheetFormatPr defaultRowHeight="15" x14ac:dyDescent="0.25"/>
  <cols>
    <col min="1" max="1" width="13.140625" bestFit="1" customWidth="1"/>
    <col min="2" max="2" width="14.7109375" bestFit="1" customWidth="1"/>
    <col min="3" max="30" width="10.42578125" bestFit="1" customWidth="1"/>
    <col min="31" max="84" width="9.42578125" bestFit="1" customWidth="1"/>
    <col min="85" max="109" width="10.42578125" bestFit="1" customWidth="1"/>
    <col min="110" max="120" width="9.42578125" bestFit="1" customWidth="1"/>
    <col min="121" max="125" width="10.42578125" bestFit="1" customWidth="1"/>
    <col min="126" max="170" width="9.42578125" bestFit="1" customWidth="1"/>
    <col min="171" max="204" width="10.42578125" bestFit="1" customWidth="1"/>
    <col min="205" max="251" width="9.42578125" bestFit="1" customWidth="1"/>
    <col min="252" max="276" width="10.42578125" bestFit="1" customWidth="1"/>
    <col min="277" max="312" width="9.42578125" bestFit="1" customWidth="1"/>
    <col min="313" max="343" width="10.42578125" bestFit="1" customWidth="1"/>
    <col min="344" max="390" width="9.42578125" bestFit="1" customWidth="1"/>
    <col min="391" max="417" width="10.42578125" bestFit="1" customWidth="1"/>
    <col min="418" max="445" width="9.42578125" bestFit="1" customWidth="1"/>
    <col min="446" max="472" width="10.42578125" bestFit="1" customWidth="1"/>
    <col min="473" max="473" width="9" bestFit="1" customWidth="1"/>
    <col min="474" max="480" width="8.42578125" bestFit="1" customWidth="1"/>
    <col min="481" max="481" width="9" bestFit="1" customWidth="1"/>
    <col min="482" max="519" width="9.42578125" bestFit="1" customWidth="1"/>
    <col min="520" max="552" width="10.42578125" bestFit="1" customWidth="1"/>
    <col min="553" max="553" width="9" bestFit="1" customWidth="1"/>
    <col min="554" max="555" width="8.42578125" bestFit="1" customWidth="1"/>
    <col min="556" max="556" width="9" bestFit="1" customWidth="1"/>
    <col min="557" max="558" width="8.42578125" bestFit="1" customWidth="1"/>
    <col min="559" max="598" width="9.42578125" bestFit="1" customWidth="1"/>
    <col min="599" max="625" width="10.42578125" bestFit="1" customWidth="1"/>
    <col min="626" max="626" width="9" bestFit="1" customWidth="1"/>
    <col min="627" max="630" width="8.42578125" bestFit="1" customWidth="1"/>
    <col min="631" max="659" width="9.42578125" bestFit="1" customWidth="1"/>
    <col min="660" max="689" width="10.42578125" bestFit="1" customWidth="1"/>
    <col min="690" max="691" width="9" bestFit="1" customWidth="1"/>
    <col min="692" max="698" width="8.42578125" bestFit="1" customWidth="1"/>
    <col min="699" max="699" width="9" bestFit="1" customWidth="1"/>
    <col min="700" max="736" width="9.42578125" bestFit="1" customWidth="1"/>
    <col min="737" max="757" width="10.42578125" bestFit="1" customWidth="1"/>
    <col min="758" max="801" width="9.42578125" bestFit="1" customWidth="1"/>
    <col min="802" max="823" width="10.42578125" bestFit="1" customWidth="1"/>
    <col min="824" max="830" width="9.42578125" bestFit="1" customWidth="1"/>
    <col min="831" max="842" width="10.42578125" bestFit="1" customWidth="1"/>
    <col min="843" max="894" width="9.42578125" bestFit="1" customWidth="1"/>
    <col min="895" max="924" width="10.42578125" bestFit="1" customWidth="1"/>
    <col min="925" max="974" width="9.42578125" bestFit="1" customWidth="1"/>
    <col min="975" max="996" width="10.42578125" bestFit="1" customWidth="1"/>
    <col min="997" max="1029" width="9.42578125" bestFit="1" customWidth="1"/>
    <col min="1030" max="1060" width="10.42578125" bestFit="1" customWidth="1"/>
    <col min="1061" max="1100" width="9.42578125" bestFit="1" customWidth="1"/>
    <col min="1101" max="1135" width="10.42578125" bestFit="1" customWidth="1"/>
    <col min="1136" max="1176" width="9.42578125" bestFit="1" customWidth="1"/>
    <col min="1177" max="1201" width="10.42578125" bestFit="1" customWidth="1"/>
    <col min="1202" max="1202" width="9" bestFit="1" customWidth="1"/>
    <col min="1203" max="1205" width="8.42578125" bestFit="1" customWidth="1"/>
    <col min="1206" max="1206" width="9" bestFit="1" customWidth="1"/>
    <col min="1207" max="1245" width="9.42578125" bestFit="1" customWidth="1"/>
    <col min="1246" max="1270" width="10.42578125" bestFit="1" customWidth="1"/>
    <col min="1271" max="1271" width="8.42578125" bestFit="1" customWidth="1"/>
    <col min="1272" max="1273" width="9" bestFit="1" customWidth="1"/>
    <col min="1274" max="1274" width="8.42578125" bestFit="1" customWidth="1"/>
    <col min="1275" max="1276" width="9" bestFit="1" customWidth="1"/>
    <col min="1277" max="1277" width="8.42578125" bestFit="1" customWidth="1"/>
    <col min="1278" max="1279" width="9" bestFit="1" customWidth="1"/>
    <col min="1280" max="1283" width="8.42578125" bestFit="1" customWidth="1"/>
    <col min="1284" max="1322" width="9.42578125" bestFit="1" customWidth="1"/>
    <col min="1323" max="1356" width="10.42578125" bestFit="1" customWidth="1"/>
    <col min="1357" max="1357" width="8.42578125" bestFit="1" customWidth="1"/>
    <col min="1358" max="1362" width="9" bestFit="1" customWidth="1"/>
    <col min="1363" max="1364" width="8.42578125" bestFit="1" customWidth="1"/>
    <col min="1365" max="1365" width="9" bestFit="1" customWidth="1"/>
    <col min="1366" max="1366" width="8.42578125" bestFit="1" customWidth="1"/>
    <col min="1367" max="1410" width="9.42578125" bestFit="1" customWidth="1"/>
    <col min="1411" max="1442" width="10.42578125" bestFit="1" customWidth="1"/>
    <col min="1443" max="1446" width="8.42578125" bestFit="1" customWidth="1"/>
    <col min="1447" max="1448" width="9" bestFit="1" customWidth="1"/>
    <col min="1449" max="1453" width="8.42578125" bestFit="1" customWidth="1"/>
    <col min="1454" max="1506" width="9.42578125" bestFit="1" customWidth="1"/>
    <col min="1507" max="1531" width="10.42578125" bestFit="1" customWidth="1"/>
    <col min="1532" max="1598" width="9.42578125" bestFit="1" customWidth="1"/>
    <col min="1599" max="1599" width="8.42578125" bestFit="1" customWidth="1"/>
    <col min="1600" max="1600" width="9" bestFit="1" customWidth="1"/>
    <col min="1601" max="1601" width="8.42578125" bestFit="1" customWidth="1"/>
    <col min="1602" max="1602" width="9" bestFit="1" customWidth="1"/>
    <col min="1603" max="1603" width="8.42578125" bestFit="1" customWidth="1"/>
    <col min="1604" max="1604" width="9" bestFit="1" customWidth="1"/>
    <col min="1605" max="1605" width="8.42578125" bestFit="1" customWidth="1"/>
    <col min="1606" max="1606" width="9" bestFit="1" customWidth="1"/>
    <col min="1607" max="1607" width="8.42578125" bestFit="1" customWidth="1"/>
    <col min="1608" max="1609" width="9" bestFit="1" customWidth="1"/>
    <col min="1610" max="1610" width="8.42578125" bestFit="1" customWidth="1"/>
    <col min="1611" max="1613" width="9" bestFit="1" customWidth="1"/>
    <col min="1614" max="1614" width="8.42578125" bestFit="1" customWidth="1"/>
    <col min="1615" max="1615" width="9" bestFit="1" customWidth="1"/>
    <col min="1616" max="1616" width="8.42578125" bestFit="1" customWidth="1"/>
    <col min="1617" max="1618" width="9" bestFit="1" customWidth="1"/>
    <col min="1619" max="1620" width="8.42578125" bestFit="1" customWidth="1"/>
    <col min="1621" max="1622" width="9" bestFit="1" customWidth="1"/>
    <col min="1623" max="1624" width="8.42578125" bestFit="1" customWidth="1"/>
    <col min="1625" max="1626" width="9" bestFit="1" customWidth="1"/>
    <col min="1627" max="1632" width="8.42578125" bestFit="1" customWidth="1"/>
    <col min="1633" max="1662" width="9.42578125" bestFit="1" customWidth="1"/>
    <col min="1663" max="1664" width="9" bestFit="1" customWidth="1"/>
    <col min="1665" max="1665" width="8.42578125" bestFit="1" customWidth="1"/>
    <col min="1666" max="1667" width="9" bestFit="1" customWidth="1"/>
    <col min="1668" max="1668" width="8.42578125" bestFit="1" customWidth="1"/>
    <col min="1669" max="1670" width="9" bestFit="1" customWidth="1"/>
    <col min="1671" max="1671" width="8.42578125" bestFit="1" customWidth="1"/>
    <col min="1672" max="1673" width="9" bestFit="1" customWidth="1"/>
    <col min="1674" max="1674" width="8.42578125" bestFit="1" customWidth="1"/>
    <col min="1675" max="1676" width="9" bestFit="1" customWidth="1"/>
    <col min="1677" max="1677" width="8.42578125" bestFit="1" customWidth="1"/>
    <col min="1678" max="1680" width="9" bestFit="1" customWidth="1"/>
    <col min="1681" max="1681" width="8.42578125" bestFit="1" customWidth="1"/>
    <col min="1682" max="1685" width="9" bestFit="1" customWidth="1"/>
    <col min="1686" max="1687" width="8.42578125" bestFit="1" customWidth="1"/>
    <col min="1688" max="1692" width="9" bestFit="1" customWidth="1"/>
    <col min="1693" max="1697" width="8.42578125" bestFit="1" customWidth="1"/>
    <col min="1698" max="1699" width="9" bestFit="1" customWidth="1"/>
    <col min="1700" max="1704" width="8.42578125" bestFit="1" customWidth="1"/>
    <col min="1705" max="1705" width="9" bestFit="1" customWidth="1"/>
    <col min="1706" max="1706" width="8.42578125" bestFit="1" customWidth="1"/>
    <col min="1707" max="1738" width="9.42578125" bestFit="1" customWidth="1"/>
    <col min="1739" max="1740" width="9" bestFit="1" customWidth="1"/>
    <col min="1741" max="1741" width="8.42578125" bestFit="1" customWidth="1"/>
    <col min="1742" max="1742" width="9" bestFit="1" customWidth="1"/>
    <col min="1743" max="1744" width="8.42578125" bestFit="1" customWidth="1"/>
    <col min="1745" max="1746" width="9" bestFit="1" customWidth="1"/>
    <col min="1747" max="1747" width="8.42578125" bestFit="1" customWidth="1"/>
    <col min="1748" max="1751" width="9" bestFit="1" customWidth="1"/>
    <col min="1752" max="1754" width="8.42578125" bestFit="1" customWidth="1"/>
    <col min="1755" max="1756" width="9" bestFit="1" customWidth="1"/>
    <col min="1757" max="1758" width="8.42578125" bestFit="1" customWidth="1"/>
    <col min="1759" max="1759" width="9" bestFit="1" customWidth="1"/>
    <col min="1760" max="1767" width="8.42578125" bestFit="1" customWidth="1"/>
    <col min="1768" max="1770" width="9" bestFit="1" customWidth="1"/>
    <col min="1771" max="1773" width="8.42578125" bestFit="1" customWidth="1"/>
    <col min="1774" max="1775" width="9" bestFit="1" customWidth="1"/>
    <col min="1776" max="1776" width="8.42578125" bestFit="1" customWidth="1"/>
    <col min="1777" max="1778" width="9" bestFit="1" customWidth="1"/>
    <col min="1779" max="1779" width="8.42578125" bestFit="1" customWidth="1"/>
    <col min="1780" max="1814" width="9.42578125" bestFit="1" customWidth="1"/>
    <col min="1815" max="1816" width="9" bestFit="1" customWidth="1"/>
    <col min="1817" max="1817" width="8.42578125" bestFit="1" customWidth="1"/>
    <col min="1818" max="1818" width="9" bestFit="1" customWidth="1"/>
    <col min="1819" max="1820" width="8.42578125" bestFit="1" customWidth="1"/>
    <col min="1821" max="1821" width="9" bestFit="1" customWidth="1"/>
    <col min="1822" max="1822" width="8.42578125" bestFit="1" customWidth="1"/>
    <col min="1823" max="1823" width="9" bestFit="1" customWidth="1"/>
    <col min="1824" max="1827" width="8.42578125" bestFit="1" customWidth="1"/>
    <col min="1828" max="1831" width="9" bestFit="1" customWidth="1"/>
    <col min="1832" max="1833" width="8.42578125" bestFit="1" customWidth="1"/>
    <col min="1834" max="1834" width="9" bestFit="1" customWidth="1"/>
    <col min="1835" max="1835" width="8.42578125" bestFit="1" customWidth="1"/>
    <col min="1836" max="1836" width="9" bestFit="1" customWidth="1"/>
    <col min="1837" max="1841" width="8.42578125" bestFit="1" customWidth="1"/>
    <col min="1842" max="1842" width="9" bestFit="1" customWidth="1"/>
    <col min="1843" max="1843" width="8.42578125" bestFit="1" customWidth="1"/>
    <col min="1844" max="1845" width="9" bestFit="1" customWidth="1"/>
    <col min="1846" max="1848" width="8.42578125" bestFit="1" customWidth="1"/>
    <col min="1849" max="1849" width="9" bestFit="1" customWidth="1"/>
    <col min="1850" max="1852" width="8.42578125" bestFit="1" customWidth="1"/>
    <col min="1853" max="1853" width="9" bestFit="1" customWidth="1"/>
    <col min="1854" max="1855" width="8.42578125" bestFit="1" customWidth="1"/>
    <col min="1856" max="1857" width="9" bestFit="1" customWidth="1"/>
    <col min="1858" max="1858" width="8.42578125" bestFit="1" customWidth="1"/>
    <col min="1859" max="1860" width="9" bestFit="1" customWidth="1"/>
    <col min="1861" max="1862" width="8.42578125" bestFit="1" customWidth="1"/>
    <col min="1863" max="1864" width="9" bestFit="1" customWidth="1"/>
    <col min="1865" max="1865" width="8.42578125" bestFit="1" customWidth="1"/>
    <col min="1866" max="1866" width="9" bestFit="1" customWidth="1"/>
    <col min="1867" max="1867" width="8.42578125" bestFit="1" customWidth="1"/>
    <col min="1868" max="1868" width="9" bestFit="1" customWidth="1"/>
    <col min="1869" max="1899" width="9.42578125" bestFit="1" customWidth="1"/>
    <col min="1900" max="1900" width="9" bestFit="1" customWidth="1"/>
    <col min="1901" max="1901" width="8.42578125" bestFit="1" customWidth="1"/>
    <col min="1902" max="1903" width="9" bestFit="1" customWidth="1"/>
    <col min="1904" max="1904" width="8.42578125" bestFit="1" customWidth="1"/>
    <col min="1905" max="1910" width="9" bestFit="1" customWidth="1"/>
    <col min="1911" max="1913" width="8.42578125" bestFit="1" customWidth="1"/>
    <col min="1914" max="1916" width="9" bestFit="1" customWidth="1"/>
    <col min="1917" max="1918" width="8.42578125" bestFit="1" customWidth="1"/>
    <col min="1919" max="1919" width="9" bestFit="1" customWidth="1"/>
    <col min="1920" max="1921" width="8.42578125" bestFit="1" customWidth="1"/>
    <col min="1922" max="1923" width="9" bestFit="1" customWidth="1"/>
    <col min="1924" max="1924" width="8.42578125" bestFit="1" customWidth="1"/>
    <col min="1925" max="1926" width="9" bestFit="1" customWidth="1"/>
    <col min="1927" max="1927" width="8.42578125" bestFit="1" customWidth="1"/>
    <col min="1928" max="1929" width="9" bestFit="1" customWidth="1"/>
    <col min="1930" max="1930" width="8.42578125" bestFit="1" customWidth="1"/>
    <col min="1931" max="1951" width="9.42578125" bestFit="1" customWidth="1"/>
    <col min="1952" max="1952" width="8.42578125" bestFit="1" customWidth="1"/>
    <col min="1953" max="1953" width="9" bestFit="1" customWidth="1"/>
    <col min="1954" max="1955" width="8.42578125" bestFit="1" customWidth="1"/>
    <col min="1956" max="1956" width="9" bestFit="1" customWidth="1"/>
    <col min="1957" max="1958" width="8.42578125" bestFit="1" customWidth="1"/>
    <col min="1959" max="1960" width="9" bestFit="1" customWidth="1"/>
    <col min="1961" max="1961" width="8.42578125" bestFit="1" customWidth="1"/>
    <col min="1962" max="1962" width="9" bestFit="1" customWidth="1"/>
    <col min="1963" max="1967" width="8.42578125" bestFit="1" customWidth="1"/>
    <col min="1968" max="1968" width="9" bestFit="1" customWidth="1"/>
    <col min="1969" max="1969" width="8.42578125" bestFit="1" customWidth="1"/>
    <col min="1970" max="1977" width="9" bestFit="1" customWidth="1"/>
    <col min="1978" max="1980" width="8.42578125" bestFit="1" customWidth="1"/>
    <col min="1981" max="1981" width="9" bestFit="1" customWidth="1"/>
    <col min="1982" max="1982" width="8.42578125" bestFit="1" customWidth="1"/>
    <col min="1983" max="1983" width="9" bestFit="1" customWidth="1"/>
    <col min="1984" max="1987" width="8.42578125" bestFit="1" customWidth="1"/>
    <col min="1988" max="1988" width="9" bestFit="1" customWidth="1"/>
    <col min="1989" max="1990" width="8.42578125" bestFit="1" customWidth="1"/>
    <col min="1991" max="1993" width="9" bestFit="1" customWidth="1"/>
    <col min="1994" max="1994" width="8.42578125" bestFit="1" customWidth="1"/>
    <col min="1995" max="1995" width="9" bestFit="1" customWidth="1"/>
    <col min="1996" max="1996" width="8.42578125" bestFit="1" customWidth="1"/>
    <col min="1997" max="2030" width="9.42578125" bestFit="1" customWidth="1"/>
    <col min="2031" max="2031" width="8.42578125" bestFit="1" customWidth="1"/>
    <col min="2032" max="2032" width="9" bestFit="1" customWidth="1"/>
    <col min="2033" max="2034" width="8.42578125" bestFit="1" customWidth="1"/>
    <col min="2035" max="2035" width="9" bestFit="1" customWidth="1"/>
    <col min="2036" max="2036" width="8.42578125" bestFit="1" customWidth="1"/>
    <col min="2037" max="2040" width="9" bestFit="1" customWidth="1"/>
    <col min="2041" max="2042" width="8.42578125" bestFit="1" customWidth="1"/>
    <col min="2043" max="2043" width="9" bestFit="1" customWidth="1"/>
    <col min="2044" max="2045" width="8.42578125" bestFit="1" customWidth="1"/>
    <col min="2046" max="2051" width="9" bestFit="1" customWidth="1"/>
    <col min="2052" max="2053" width="8.42578125" bestFit="1" customWidth="1"/>
    <col min="2054" max="2055" width="9" bestFit="1" customWidth="1"/>
    <col min="2056" max="2056" width="8.42578125" bestFit="1" customWidth="1"/>
    <col min="2057" max="2058" width="9" bestFit="1" customWidth="1"/>
    <col min="2059" max="2061" width="8.42578125" bestFit="1" customWidth="1"/>
    <col min="2062" max="2063" width="9" bestFit="1" customWidth="1"/>
    <col min="2064" max="2064" width="8.42578125" bestFit="1" customWidth="1"/>
    <col min="2065" max="2065" width="9" bestFit="1" customWidth="1"/>
    <col min="2066" max="2066" width="8.42578125" bestFit="1" customWidth="1"/>
    <col min="2067" max="2067" width="9" bestFit="1" customWidth="1"/>
    <col min="2068" max="2068" width="8.42578125" bestFit="1" customWidth="1"/>
    <col min="2069" max="2069" width="9" bestFit="1" customWidth="1"/>
    <col min="2070" max="2070" width="8.42578125" bestFit="1" customWidth="1"/>
    <col min="2071" max="2071" width="9" bestFit="1" customWidth="1"/>
    <col min="2072" max="2072" width="8.42578125" bestFit="1" customWidth="1"/>
    <col min="2073" max="2073" width="12" bestFit="1" customWidth="1"/>
    <col min="2074" max="2123" width="9" bestFit="1" customWidth="1"/>
    <col min="2124" max="2124" width="8" bestFit="1" customWidth="1"/>
    <col min="2125" max="2135" width="9" bestFit="1" customWidth="1"/>
    <col min="2136" max="2137" width="8" bestFit="1" customWidth="1"/>
    <col min="2138" max="2138" width="9" bestFit="1" customWidth="1"/>
    <col min="2139" max="2139" width="8" bestFit="1" customWidth="1"/>
    <col min="2140" max="2145" width="9" bestFit="1" customWidth="1"/>
    <col min="2146" max="2146" width="8" bestFit="1" customWidth="1"/>
    <col min="2147" max="2161" width="9" bestFit="1" customWidth="1"/>
    <col min="2162" max="2162" width="8" bestFit="1" customWidth="1"/>
    <col min="2163" max="2174" width="9" bestFit="1" customWidth="1"/>
    <col min="2175" max="2175" width="8" bestFit="1" customWidth="1"/>
    <col min="2176" max="2179" width="9" bestFit="1" customWidth="1"/>
    <col min="2180" max="2180" width="8" bestFit="1" customWidth="1"/>
    <col min="2181" max="2192" width="9" bestFit="1" customWidth="1"/>
    <col min="2193" max="2193" width="6" bestFit="1" customWidth="1"/>
    <col min="2194" max="2208" width="9" bestFit="1" customWidth="1"/>
    <col min="2209" max="2209" width="8" bestFit="1" customWidth="1"/>
    <col min="2210" max="2220" width="9" bestFit="1" customWidth="1"/>
    <col min="2221" max="2222" width="8" bestFit="1" customWidth="1"/>
    <col min="2223" max="2240" width="9" bestFit="1" customWidth="1"/>
    <col min="2241" max="2241" width="8" bestFit="1" customWidth="1"/>
    <col min="2242" max="2250" width="9" bestFit="1" customWidth="1"/>
    <col min="2251" max="2251" width="8" bestFit="1" customWidth="1"/>
    <col min="2252" max="2254" width="9" bestFit="1" customWidth="1"/>
    <col min="2255" max="2256" width="8" bestFit="1" customWidth="1"/>
    <col min="2257" max="2260" width="9" bestFit="1" customWidth="1"/>
    <col min="2261" max="2261" width="8" bestFit="1" customWidth="1"/>
    <col min="2262" max="2269" width="9" bestFit="1" customWidth="1"/>
    <col min="2270" max="2270" width="8" bestFit="1" customWidth="1"/>
    <col min="2271" max="2272" width="9" bestFit="1" customWidth="1"/>
    <col min="2273" max="2274" width="8" bestFit="1" customWidth="1"/>
    <col min="2275" max="2290" width="9" bestFit="1" customWidth="1"/>
    <col min="2291" max="2292" width="8" bestFit="1" customWidth="1"/>
    <col min="2293" max="2293" width="9" bestFit="1" customWidth="1"/>
    <col min="2294" max="2294" width="8" bestFit="1" customWidth="1"/>
    <col min="2295" max="2327" width="9" bestFit="1" customWidth="1"/>
    <col min="2328" max="2328" width="8" bestFit="1" customWidth="1"/>
    <col min="2329" max="2329" width="9" bestFit="1" customWidth="1"/>
    <col min="2330" max="2330" width="8" bestFit="1" customWidth="1"/>
    <col min="2331" max="2332" width="9" bestFit="1" customWidth="1"/>
    <col min="2333" max="2333" width="11.28515625" bestFit="1" customWidth="1"/>
    <col min="2334" max="2336" width="9" bestFit="1" customWidth="1"/>
    <col min="2337" max="2337" width="12" bestFit="1" customWidth="1"/>
    <col min="2338" max="2356" width="9" bestFit="1" customWidth="1"/>
    <col min="2357" max="2357" width="7.85546875" bestFit="1" customWidth="1"/>
    <col min="2358" max="2379" width="9" bestFit="1" customWidth="1"/>
    <col min="2380" max="2380" width="7.85546875" bestFit="1" customWidth="1"/>
    <col min="2381" max="2381" width="9" bestFit="1" customWidth="1"/>
    <col min="2382" max="2382" width="7.85546875" bestFit="1" customWidth="1"/>
    <col min="2383" max="2383" width="11.28515625" bestFit="1" customWidth="1"/>
  </cols>
  <sheetData>
    <row r="4" spans="1:2" x14ac:dyDescent="0.25">
      <c r="A4" s="30" t="s">
        <v>6029</v>
      </c>
      <c r="B4" t="s">
        <v>6040</v>
      </c>
    </row>
    <row r="5" spans="1:2" x14ac:dyDescent="0.25">
      <c r="A5" s="31">
        <v>18</v>
      </c>
      <c r="B5">
        <v>621463.28999999946</v>
      </c>
    </row>
    <row r="6" spans="1:2" x14ac:dyDescent="0.25">
      <c r="A6" s="31">
        <v>19</v>
      </c>
      <c r="B6">
        <v>832238.07000000018</v>
      </c>
    </row>
    <row r="7" spans="1:2" x14ac:dyDescent="0.25">
      <c r="A7" s="31">
        <v>20</v>
      </c>
      <c r="B7">
        <v>429864</v>
      </c>
    </row>
    <row r="8" spans="1:2" x14ac:dyDescent="0.25">
      <c r="A8" s="31">
        <v>21</v>
      </c>
      <c r="B8">
        <v>224224.75999999998</v>
      </c>
    </row>
    <row r="9" spans="1:2" x14ac:dyDescent="0.25">
      <c r="A9" s="31">
        <v>22</v>
      </c>
      <c r="B9">
        <v>509924.09000000008</v>
      </c>
    </row>
    <row r="10" spans="1:2" x14ac:dyDescent="0.25">
      <c r="A10" s="31">
        <v>23</v>
      </c>
      <c r="B10">
        <v>554646.67999999982</v>
      </c>
    </row>
    <row r="11" spans="1:2" x14ac:dyDescent="0.25">
      <c r="A11" s="31">
        <v>24</v>
      </c>
      <c r="B11">
        <v>449216.27999999991</v>
      </c>
    </row>
    <row r="12" spans="1:2" x14ac:dyDescent="0.25">
      <c r="A12" s="31">
        <v>25</v>
      </c>
      <c r="B12">
        <v>523538.56</v>
      </c>
    </row>
    <row r="13" spans="1:2" x14ac:dyDescent="0.25">
      <c r="A13" s="31">
        <v>26</v>
      </c>
      <c r="B13">
        <v>260505.82</v>
      </c>
    </row>
    <row r="14" spans="1:2" x14ac:dyDescent="0.25">
      <c r="A14" s="31">
        <v>27</v>
      </c>
      <c r="B14">
        <v>604158.33000000007</v>
      </c>
    </row>
    <row r="15" spans="1:2" x14ac:dyDescent="0.25">
      <c r="A15" s="31">
        <v>28</v>
      </c>
      <c r="B15">
        <v>516309.67000000004</v>
      </c>
    </row>
    <row r="16" spans="1:2" x14ac:dyDescent="0.25">
      <c r="A16" s="31">
        <v>29</v>
      </c>
      <c r="B16">
        <v>525484.4</v>
      </c>
    </row>
    <row r="17" spans="1:2" x14ac:dyDescent="0.25">
      <c r="A17" s="31">
        <v>30</v>
      </c>
      <c r="B17">
        <v>772119.45000000007</v>
      </c>
    </row>
    <row r="18" spans="1:2" x14ac:dyDescent="0.25">
      <c r="A18" s="31">
        <v>31</v>
      </c>
      <c r="B18">
        <v>475931.78000000014</v>
      </c>
    </row>
    <row r="19" spans="1:2" x14ac:dyDescent="0.25">
      <c r="A19" s="31">
        <v>32</v>
      </c>
      <c r="B19">
        <v>734904.55000000016</v>
      </c>
    </row>
    <row r="20" spans="1:2" x14ac:dyDescent="0.25">
      <c r="A20" s="31">
        <v>33</v>
      </c>
      <c r="B20">
        <v>535098.74999999988</v>
      </c>
    </row>
    <row r="21" spans="1:2" x14ac:dyDescent="0.25">
      <c r="A21" s="31">
        <v>34</v>
      </c>
      <c r="B21">
        <v>725081.81000000017</v>
      </c>
    </row>
    <row r="22" spans="1:2" x14ac:dyDescent="0.25">
      <c r="A22" s="31">
        <v>35</v>
      </c>
      <c r="B22">
        <v>432690.4599999999</v>
      </c>
    </row>
    <row r="23" spans="1:2" x14ac:dyDescent="0.25">
      <c r="A23" s="31">
        <v>36</v>
      </c>
      <c r="B23">
        <v>516219.9499999999</v>
      </c>
    </row>
    <row r="24" spans="1:2" x14ac:dyDescent="0.25">
      <c r="A24" s="31">
        <v>37</v>
      </c>
      <c r="B24">
        <v>858198.31999999972</v>
      </c>
    </row>
    <row r="25" spans="1:2" x14ac:dyDescent="0.25">
      <c r="A25" s="31">
        <v>38</v>
      </c>
      <c r="B25">
        <v>449812.20999999996</v>
      </c>
    </row>
    <row r="26" spans="1:2" x14ac:dyDescent="0.25">
      <c r="A26" s="31">
        <v>39</v>
      </c>
      <c r="B26">
        <v>624705.46999999986</v>
      </c>
    </row>
    <row r="27" spans="1:2" x14ac:dyDescent="0.25">
      <c r="A27" s="31">
        <v>40</v>
      </c>
      <c r="B27">
        <v>705133.36999999976</v>
      </c>
    </row>
    <row r="28" spans="1:2" x14ac:dyDescent="0.25">
      <c r="A28" s="31">
        <v>41</v>
      </c>
      <c r="B28">
        <v>625619.7799999998</v>
      </c>
    </row>
    <row r="29" spans="1:2" x14ac:dyDescent="0.25">
      <c r="A29" s="31">
        <v>42</v>
      </c>
      <c r="B29">
        <v>619481.70000000007</v>
      </c>
    </row>
    <row r="30" spans="1:2" x14ac:dyDescent="0.25">
      <c r="A30" s="31">
        <v>43</v>
      </c>
      <c r="B30">
        <v>899030.30000000016</v>
      </c>
    </row>
    <row r="31" spans="1:2" x14ac:dyDescent="0.25">
      <c r="A31" s="31">
        <v>44</v>
      </c>
      <c r="B31">
        <v>773262.85999999975</v>
      </c>
    </row>
    <row r="32" spans="1:2" x14ac:dyDescent="0.25">
      <c r="A32" s="31">
        <v>45</v>
      </c>
      <c r="B32">
        <v>652873.68999999994</v>
      </c>
    </row>
    <row r="33" spans="1:2" x14ac:dyDescent="0.25">
      <c r="A33" s="31">
        <v>46</v>
      </c>
      <c r="B33">
        <v>1002767.11</v>
      </c>
    </row>
    <row r="34" spans="1:2" x14ac:dyDescent="0.25">
      <c r="A34" s="31">
        <v>47</v>
      </c>
      <c r="B34">
        <v>982484.64000000013</v>
      </c>
    </row>
    <row r="35" spans="1:2" x14ac:dyDescent="0.25">
      <c r="A35" s="31">
        <v>48</v>
      </c>
      <c r="B35">
        <v>884717.63000000012</v>
      </c>
    </row>
    <row r="36" spans="1:2" x14ac:dyDescent="0.25">
      <c r="A36" s="31">
        <v>49</v>
      </c>
      <c r="B36">
        <v>723644.02000000014</v>
      </c>
    </row>
    <row r="37" spans="1:2" x14ac:dyDescent="0.25">
      <c r="A37" s="31">
        <v>50</v>
      </c>
      <c r="B37">
        <v>940073.0399999998</v>
      </c>
    </row>
    <row r="38" spans="1:2" x14ac:dyDescent="0.25">
      <c r="A38" s="31">
        <v>51</v>
      </c>
      <c r="B38">
        <v>970026.14999999991</v>
      </c>
    </row>
    <row r="39" spans="1:2" x14ac:dyDescent="0.25">
      <c r="A39" s="31">
        <v>52</v>
      </c>
      <c r="B39">
        <v>961174.52000000014</v>
      </c>
    </row>
    <row r="40" spans="1:2" x14ac:dyDescent="0.25">
      <c r="A40" s="31">
        <v>53</v>
      </c>
      <c r="B40">
        <v>849578.09</v>
      </c>
    </row>
    <row r="41" spans="1:2" x14ac:dyDescent="0.25">
      <c r="A41" s="31">
        <v>54</v>
      </c>
      <c r="B41">
        <v>875216.85000000033</v>
      </c>
    </row>
    <row r="42" spans="1:2" x14ac:dyDescent="0.25">
      <c r="A42" s="31">
        <v>55</v>
      </c>
      <c r="B42">
        <v>830149.07</v>
      </c>
    </row>
    <row r="43" spans="1:2" x14ac:dyDescent="0.25">
      <c r="A43" s="31">
        <v>56</v>
      </c>
      <c r="B43">
        <v>816035.29000000015</v>
      </c>
    </row>
    <row r="44" spans="1:2" x14ac:dyDescent="0.25">
      <c r="A44" s="31">
        <v>57</v>
      </c>
      <c r="B44">
        <v>785190.9099999998</v>
      </c>
    </row>
    <row r="45" spans="1:2" x14ac:dyDescent="0.25">
      <c r="A45" s="31">
        <v>58</v>
      </c>
      <c r="B45">
        <v>642775.51</v>
      </c>
    </row>
    <row r="46" spans="1:2" x14ac:dyDescent="0.25">
      <c r="A46" s="31">
        <v>59</v>
      </c>
      <c r="B46">
        <v>890034.23000000021</v>
      </c>
    </row>
    <row r="47" spans="1:2" x14ac:dyDescent="0.25">
      <c r="A47" s="31">
        <v>60</v>
      </c>
      <c r="B47">
        <v>1070005.2799999998</v>
      </c>
    </row>
    <row r="48" spans="1:2" x14ac:dyDescent="0.25">
      <c r="A48" s="31">
        <v>61</v>
      </c>
      <c r="B48">
        <v>506562.5199999999</v>
      </c>
    </row>
    <row r="49" spans="1:2" x14ac:dyDescent="0.25">
      <c r="A49" s="31">
        <v>62</v>
      </c>
      <c r="B49">
        <v>425156.5</v>
      </c>
    </row>
    <row r="50" spans="1:2" x14ac:dyDescent="0.25">
      <c r="A50" s="31">
        <v>63</v>
      </c>
      <c r="B50">
        <v>457805.63999999996</v>
      </c>
    </row>
    <row r="51" spans="1:2" x14ac:dyDescent="0.25">
      <c r="A51" s="31">
        <v>64</v>
      </c>
      <c r="B51">
        <v>497892.23000000004</v>
      </c>
    </row>
    <row r="52" spans="1:2" x14ac:dyDescent="0.25">
      <c r="A52" s="31">
        <v>65</v>
      </c>
      <c r="B52">
        <v>29330.98</v>
      </c>
    </row>
    <row r="53" spans="1:2" x14ac:dyDescent="0.25">
      <c r="A53" s="31" t="s">
        <v>6030</v>
      </c>
      <c r="B53">
        <v>31592358.609999999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EC7BE4-26AD-499F-9E83-AE2FF56C27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Customer Names</vt:lpstr>
      <vt:lpstr>Medical Examinations</vt:lpstr>
      <vt:lpstr>Hospitalisation Details</vt:lpstr>
      <vt:lpstr>Health Care</vt:lpstr>
      <vt:lpstr>pie chart</vt:lpstr>
      <vt:lpstr>Donut chart</vt:lpstr>
      <vt:lpstr>Bar chart</vt:lpstr>
      <vt:lpstr>Column chart</vt:lpstr>
      <vt:lpstr>Line chart</vt:lpstr>
      <vt:lpstr>Line 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2024-12-20T08:28:32Z</dcterms:modified>
</cp:coreProperties>
</file>